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codeName="ThisWorkbook"/>
  <mc:AlternateContent xmlns:mc="http://schemas.openxmlformats.org/markup-compatibility/2006">
    <mc:Choice Requires="x15">
      <x15ac:absPath xmlns:x15ac="http://schemas.microsoft.com/office/spreadsheetml/2010/11/ac" url="E:\Excel\Game\"/>
    </mc:Choice>
  </mc:AlternateContent>
  <xr:revisionPtr revIDLastSave="0" documentId="13_ncr:1_{0D66AD6D-FF56-435B-9C6F-C5C3668A6F72}" xr6:coauthVersionLast="45" xr6:coauthVersionMax="45" xr10:uidLastSave="{00000000-0000-0000-0000-000000000000}"/>
  <bookViews>
    <workbookView xWindow="-120" yWindow="-120" windowWidth="38640" windowHeight="20925" tabRatio="784" firstSheet="1" activeTab="1" xr2:uid="{2D30CAF0-B1E1-4118-AF94-8E54DE497895}"/>
  </bookViews>
  <sheets>
    <sheet name="装逼建议" sheetId="35" state="hidden" r:id="rId1"/>
    <sheet name="关于" sheetId="1" r:id="rId2"/>
    <sheet name="金手指" sheetId="34" r:id="rId3"/>
    <sheet name="一些姿势" sheetId="50" state="hidden" r:id="rId4"/>
    <sheet name="世界地图" sheetId="44" r:id="rId5"/>
    <sheet name="全敌数据保留" sheetId="5" state="hidden" r:id="rId6"/>
    <sheet name="C装置" sheetId="14" r:id="rId7"/>
    <sheet name="引擎" sheetId="13" r:id="rId8"/>
    <sheet name="主炮" sheetId="9" r:id="rId9"/>
    <sheet name="副炮" sheetId="10" r:id="rId10"/>
    <sheet name="S-E" sheetId="11" r:id="rId11"/>
    <sheet name="固定武器" sheetId="12" r:id="rId12"/>
    <sheet name="战车装备入手方法" sheetId="37" r:id="rId13"/>
    <sheet name="烤串炮" sheetId="7" r:id="rId14"/>
    <sheet name="烤串零件位置" sheetId="42" r:id="rId15"/>
    <sheet name="生化坦克" sheetId="31" r:id="rId16"/>
    <sheet name="出租坦克" sheetId="8" r:id="rId17"/>
    <sheet name="特性" sheetId="6" r:id="rId18"/>
    <sheet name="底盘基本数据" sheetId="41" r:id="rId19"/>
    <sheet name="人类技能" sheetId="36" r:id="rId20"/>
    <sheet name="职业技能" sheetId="45" r:id="rId21"/>
    <sheet name="人物成长" sheetId="52" r:id="rId22"/>
    <sheet name="人类武器" sheetId="16" r:id="rId23"/>
    <sheet name="犬类武器" sheetId="17" r:id="rId24"/>
    <sheet name="头防具" sheetId="18" r:id="rId25"/>
    <sheet name="体防具" sheetId="19" r:id="rId26"/>
    <sheet name="腕用防具" sheetId="20" r:id="rId27"/>
    <sheet name="足防具" sheetId="21" r:id="rId28"/>
    <sheet name="饰品" sheetId="22" r:id="rId29"/>
    <sheet name="车载道具" sheetId="15" r:id="rId30"/>
    <sheet name="道具" sheetId="23" r:id="rId31"/>
    <sheet name="回复道具" sheetId="24" r:id="rId32"/>
    <sheet name="战斗道具" sheetId="25" r:id="rId33"/>
    <sheet name="宇宙UFO" sheetId="40" r:id="rId34"/>
    <sheet name="全敌数据" sheetId="38" r:id="rId35"/>
    <sheet name="独立&amp;BOSS&amp;赏金首" sheetId="49" r:id="rId36"/>
    <sheet name="挖掘商" sheetId="29" r:id="rId37"/>
    <sheet name="周目店" sheetId="2" r:id="rId38"/>
    <sheet name="蓝色密码箱" sheetId="28" r:id="rId39"/>
    <sheet name="埋藏物" sheetId="26" r:id="rId40"/>
    <sheet name="击破数&amp;图鉴" sheetId="3" r:id="rId41"/>
    <sheet name="狩猎" sheetId="48" r:id="rId42"/>
    <sheet name="遇见" sheetId="51" r:id="rId43"/>
    <sheet name="任务" sheetId="4" r:id="rId44"/>
    <sheet name="全称号" sheetId="27" r:id="rId45"/>
  </sheets>
  <definedNames>
    <definedName name="_xlnm._FilterDatabase" localSheetId="6" hidden="1">C装置!$A$2:$P$206</definedName>
    <definedName name="_xlnm._FilterDatabase" localSheetId="10" hidden="1">'S-E'!$A$2:$Q$325</definedName>
    <definedName name="_xlnm._FilterDatabase" localSheetId="35" hidden="1">'独立&amp;BOSS&amp;赏金首'!$A$2:$AO$2</definedName>
    <definedName name="_xlnm._FilterDatabase" localSheetId="9" hidden="1">副炮!$A$2:$Q$168</definedName>
    <definedName name="_xlnm._FilterDatabase" localSheetId="13" hidden="1">烤串炮!$A$1:$O$513</definedName>
    <definedName name="_xlnm._FilterDatabase" localSheetId="34" hidden="1">全敌数据!$A$2:$AO$2</definedName>
    <definedName name="_xlnm._FilterDatabase" localSheetId="23" hidden="1">犬类武器!$H$2:$Q$2</definedName>
    <definedName name="_xlnm._FilterDatabase" localSheetId="19">人类技能!$C$2:$C$2</definedName>
    <definedName name="_xlnm._FilterDatabase" localSheetId="22" hidden="1">人类武器!$H$2:$S$310</definedName>
    <definedName name="_xlnm._FilterDatabase" localSheetId="28" hidden="1">饰品!$M$2:$V$2</definedName>
    <definedName name="_xlnm._FilterDatabase" localSheetId="25" hidden="1">体防具!$M$2:$U$2</definedName>
    <definedName name="_xlnm._FilterDatabase" localSheetId="24" hidden="1">头防具!$M$2:$U$96</definedName>
    <definedName name="_xlnm._FilterDatabase" localSheetId="26" hidden="1">腕用防具!$M$2:$U$2</definedName>
    <definedName name="_xlnm._FilterDatabase" localSheetId="7" hidden="1">引擎!$A$2:$M$2</definedName>
    <definedName name="_xlnm._FilterDatabase" localSheetId="8" hidden="1">主炮!$A$2:$Q$315</definedName>
    <definedName name="_xlnm._FilterDatabase" localSheetId="27" hidden="1">足防具!$M$2:$U$2</definedName>
    <definedName name="HP率" localSheetId="35">'独立&amp;BOSS&amp;赏金首'!$AG$1</definedName>
    <definedName name="HP率" localSheetId="34">全敌数据!$AG$1</definedName>
    <definedName name="底盘基本数据_列表">底盘基本数据!$B$4:$B$17</definedName>
    <definedName name="底盘基本数据_名称">底盘基本数据!$B$3</definedName>
    <definedName name="底盘基础_车位">底盘基本数据!$F$3</definedName>
    <definedName name="底盘基础_防御">底盘基本数据!$C$3</definedName>
    <definedName name="底盘基础_类型">底盘基本数据!$E$3</definedName>
    <definedName name="底盘基础_重量">底盘基本数据!$D$3</definedName>
    <definedName name="高" localSheetId="4">世界地图!$AWN$951</definedName>
    <definedName name="攻击率" localSheetId="35">'独立&amp;BOSS&amp;赏金首'!$AH$1</definedName>
    <definedName name="攻击率" localSheetId="34">全敌数据!$AH$1</definedName>
    <definedName name="护士">职业技能!$O$2</definedName>
    <definedName name="回避率" localSheetId="35">'独立&amp;BOSS&amp;赏金首'!$AK$1</definedName>
    <definedName name="回避率" localSheetId="34">全敌数据!$AK$1</definedName>
    <definedName name="机械师">职业技能!$F$2</definedName>
    <definedName name="金钱率" localSheetId="35">'独立&amp;BOSS&amp;赏金首'!$AF$1</definedName>
    <definedName name="金钱率" localSheetId="34">全敌数据!$AF$1</definedName>
    <definedName name="经验率" localSheetId="35">'独立&amp;BOSS&amp;赏金首'!$AE$1</definedName>
    <definedName name="经验率" localSheetId="34">全敌数据!$AE$1</definedName>
    <definedName name="宽" localSheetId="4">世界地图!$AWH$951</definedName>
    <definedName name="猎人">职业技能!$B$2</definedName>
    <definedName name="命中率" localSheetId="35">'独立&amp;BOSS&amp;赏金首'!$AJ$1</definedName>
    <definedName name="命中率" localSheetId="34">全敌数据!$AJ$1</definedName>
    <definedName name="难度" localSheetId="35">'独立&amp;BOSS&amp;赏金首'!$AC$1</definedName>
    <definedName name="难度" localSheetId="34">全敌数据!$AC$1</definedName>
    <definedName name="骑士">职业技能!$U$2</definedName>
    <definedName name="士兵">职业技能!$L$2</definedName>
    <definedName name="摔跤手">职业技能!$I$2</definedName>
    <definedName name="速度率" localSheetId="35">'独立&amp;BOSS&amp;赏金首'!$AI$1</definedName>
    <definedName name="速度率" localSheetId="34">全敌数据!$AI$1</definedName>
    <definedName name="舞斗">职业技能!$X$2</definedName>
    <definedName name="艺术家">职业技能!$R$2</definedName>
  </definedNames>
  <calcPr calcId="181029"/>
  <webPublishObjects count="14">
    <webPublishObject id="25453" divId="MM4数据资料_25453" destinationFile="D:\!Site\Blog-test\tag\MM\MM4数据资料.htm" title="MM4数据资料" autoRepublish="1"/>
    <webPublishObject id="16064" divId="MM4数据资料_16064" destinationFile="D:\!Site\MM\tag\MM\MM4数据资料.htm" title="重装机兵4数据表"/>
    <webPublishObject id="3056" divId="MM4数据资料_3056" destinationFile="D:\!Site\MM\tag\MM\MM4数据资料.htm" title="MM4数据资料"/>
    <webPublishObject id="8796" divId="MM4数据资料_8796" destinationFile="D:\!Site\MM\tag\MM\MM4数据资料.htm"/>
    <webPublishObject id="11372" divId="MM4数据资料_11372" destinationFile="D:\!Site\MM\tag\MM\FTP\MM4数据资料.htm"/>
    <webPublishObject id="15613" divId="MM4数据资料_15613" destinationFile="D:\!Site\MM\tag\MM\MM4数据资料.htm"/>
    <webPublishObject id="23395" divId="MM4数据资料_23395" destinationFile="D:\!Site\MM\tag\MM\MM4数据资料.htm"/>
    <webPublishObject id="736" divId="MM4数据资料_736" destinationFile="D:\!Site\MM\tag\MM\MM4数据资料.htm"/>
    <webPublishObject id="17060" divId="MM4数据资料_17060" destinationFile="D:\!Site\MM\tag\MM\FTP\MM4数据资料.htm" title="MM4数据资料"/>
    <webPublishObject id="31981" divId="MM4数据资料_31981" destinationFile="D:\!Site\MM\tag\MM\MM4数据资料.htm" title="MM4数据资料"/>
    <webPublishObject id="6813" divId="MM4数据资料_6813" destinationFile="D:\!Site\MM\tag\MM\MM4数据资料.htm"/>
    <webPublishObject id="23870" divId="MM4数据资料_23870" destinationFile="D:\!Site\MM\tag\MM\MM4数据资料.htm" title="MM4数据资料"/>
    <webPublishObject id="22265" divId="MM4数据资料_22265" destinationFile="D:\!Site\MM\tag\MM\MM4数据资料.htm" title="MM4数据资料"/>
    <webPublishObject id="8278" divId="MM4数据资料_8278" destinationFile="D:\!Site\MM\tag\MM\MM4数据资料.htm" title="MM4数据资料"/>
  </webPublishObjects>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 i="49" l="1"/>
  <c r="AJ1" i="49"/>
  <c r="AI1" i="49"/>
  <c r="AH1" i="49"/>
  <c r="AG1" i="49"/>
  <c r="AF1" i="49"/>
  <c r="AE1" i="49"/>
  <c r="AH7" i="49" l="1"/>
  <c r="AH13" i="49"/>
  <c r="AH19" i="49"/>
  <c r="AH8" i="49"/>
  <c r="AH15" i="49"/>
  <c r="AH22" i="49"/>
  <c r="AH28" i="49"/>
  <c r="AH34" i="49"/>
  <c r="AH40" i="49"/>
  <c r="AH46" i="49"/>
  <c r="AH52" i="49"/>
  <c r="AH58" i="49"/>
  <c r="AH64" i="49"/>
  <c r="AH70" i="49"/>
  <c r="AH76" i="49"/>
  <c r="AH82" i="49"/>
  <c r="AH88" i="49"/>
  <c r="AH94" i="49"/>
  <c r="AH100" i="49"/>
  <c r="AH106" i="49"/>
  <c r="AH112" i="49"/>
  <c r="AH118" i="49"/>
  <c r="AH124" i="49"/>
  <c r="AH130" i="49"/>
  <c r="AH136" i="49"/>
  <c r="AH142" i="49"/>
  <c r="AH148" i="49"/>
  <c r="AH154" i="49"/>
  <c r="AH160" i="49"/>
  <c r="AH166" i="49"/>
  <c r="AH172" i="49"/>
  <c r="AH178" i="49"/>
  <c r="AH184" i="49"/>
  <c r="AH190" i="49"/>
  <c r="AH196" i="49"/>
  <c r="AH202" i="49"/>
  <c r="AH208" i="49"/>
  <c r="AH214" i="49"/>
  <c r="AH220" i="49"/>
  <c r="AH226" i="49"/>
  <c r="AH232" i="49"/>
  <c r="AH238" i="49"/>
  <c r="AH244" i="49"/>
  <c r="AH250" i="49"/>
  <c r="AH256" i="49"/>
  <c r="AH262" i="49"/>
  <c r="AH268" i="49"/>
  <c r="AH209" i="49"/>
  <c r="AH221" i="49"/>
  <c r="AH233" i="49"/>
  <c r="AH239" i="49"/>
  <c r="AH251" i="49"/>
  <c r="AH257" i="49"/>
  <c r="AH263" i="49"/>
  <c r="AH252" i="49"/>
  <c r="AH264" i="49"/>
  <c r="AH265" i="49"/>
  <c r="AH12" i="49"/>
  <c r="AH44" i="49"/>
  <c r="AH74" i="49"/>
  <c r="AH98" i="49"/>
  <c r="AH122" i="49"/>
  <c r="AH140" i="49"/>
  <c r="AH158" i="49"/>
  <c r="AH176" i="49"/>
  <c r="AH206" i="49"/>
  <c r="AH236" i="49"/>
  <c r="AH9" i="49"/>
  <c r="AH16" i="49"/>
  <c r="AH23" i="49"/>
  <c r="AH29" i="49"/>
  <c r="AH35" i="49"/>
  <c r="AH41" i="49"/>
  <c r="AH47" i="49"/>
  <c r="AH53" i="49"/>
  <c r="AH59" i="49"/>
  <c r="AH65" i="49"/>
  <c r="AH71" i="49"/>
  <c r="AH77" i="49"/>
  <c r="AH83" i="49"/>
  <c r="AH89" i="49"/>
  <c r="AH95" i="49"/>
  <c r="AH101" i="49"/>
  <c r="AH107" i="49"/>
  <c r="AH113" i="49"/>
  <c r="AH119" i="49"/>
  <c r="AH125" i="49"/>
  <c r="AH131" i="49"/>
  <c r="AH137" i="49"/>
  <c r="AH143" i="49"/>
  <c r="AH149" i="49"/>
  <c r="AH155" i="49"/>
  <c r="AH161" i="49"/>
  <c r="AH167" i="49"/>
  <c r="AH173" i="49"/>
  <c r="AH179" i="49"/>
  <c r="AH185" i="49"/>
  <c r="AH191" i="49"/>
  <c r="AH197" i="49"/>
  <c r="AH203" i="49"/>
  <c r="AH215" i="49"/>
  <c r="AH227" i="49"/>
  <c r="AH245" i="49"/>
  <c r="AH3" i="49"/>
  <c r="AH20" i="49"/>
  <c r="AH50" i="49"/>
  <c r="AH86" i="49"/>
  <c r="AH128" i="49"/>
  <c r="AH164" i="49"/>
  <c r="AH194" i="49"/>
  <c r="AH224" i="49"/>
  <c r="AH260" i="49"/>
  <c r="AH10" i="49"/>
  <c r="AH17" i="49"/>
  <c r="AH24" i="49"/>
  <c r="AH30" i="49"/>
  <c r="AH36" i="49"/>
  <c r="AH42" i="49"/>
  <c r="AH48" i="49"/>
  <c r="AH54" i="49"/>
  <c r="AH60" i="49"/>
  <c r="AH66" i="49"/>
  <c r="AH72" i="49"/>
  <c r="AH78" i="49"/>
  <c r="AH84" i="49"/>
  <c r="AH90" i="49"/>
  <c r="AH96" i="49"/>
  <c r="AH102" i="49"/>
  <c r="AH108" i="49"/>
  <c r="AH114" i="49"/>
  <c r="AH120" i="49"/>
  <c r="AH126" i="49"/>
  <c r="AH132" i="49"/>
  <c r="AH138" i="49"/>
  <c r="AH144" i="49"/>
  <c r="AH150" i="49"/>
  <c r="AH156" i="49"/>
  <c r="AH162" i="49"/>
  <c r="AH168" i="49"/>
  <c r="AH174" i="49"/>
  <c r="AH180" i="49"/>
  <c r="AH186" i="49"/>
  <c r="AH192" i="49"/>
  <c r="AH198" i="49"/>
  <c r="AH204" i="49"/>
  <c r="AH210" i="49"/>
  <c r="AH216" i="49"/>
  <c r="AH222" i="49"/>
  <c r="AH228" i="49"/>
  <c r="AH234" i="49"/>
  <c r="AH240" i="49"/>
  <c r="AH246" i="49"/>
  <c r="AH258" i="49"/>
  <c r="AH32" i="49"/>
  <c r="AH62" i="49"/>
  <c r="AH80" i="49"/>
  <c r="AH110" i="49"/>
  <c r="AH146" i="49"/>
  <c r="AH182" i="49"/>
  <c r="AH212" i="49"/>
  <c r="AH248" i="49"/>
  <c r="AH4" i="49"/>
  <c r="AH11" i="49"/>
  <c r="AH18" i="49"/>
  <c r="AH25" i="49"/>
  <c r="AH31" i="49"/>
  <c r="AH37" i="49"/>
  <c r="AH43" i="49"/>
  <c r="AH49" i="49"/>
  <c r="AH55" i="49"/>
  <c r="AH61" i="49"/>
  <c r="AH67" i="49"/>
  <c r="AH73" i="49"/>
  <c r="AH79" i="49"/>
  <c r="AH85" i="49"/>
  <c r="AH91" i="49"/>
  <c r="AH97" i="49"/>
  <c r="AH103" i="49"/>
  <c r="AH109" i="49"/>
  <c r="AH115" i="49"/>
  <c r="AH121" i="49"/>
  <c r="AH127" i="49"/>
  <c r="AH133" i="49"/>
  <c r="AH139" i="49"/>
  <c r="AH145" i="49"/>
  <c r="AH151" i="49"/>
  <c r="AH157" i="49"/>
  <c r="AH163" i="49"/>
  <c r="AH169" i="49"/>
  <c r="AH175" i="49"/>
  <c r="AH181" i="49"/>
  <c r="AH187" i="49"/>
  <c r="AH193" i="49"/>
  <c r="AH199" i="49"/>
  <c r="AH205" i="49"/>
  <c r="AH211" i="49"/>
  <c r="AH217" i="49"/>
  <c r="AH223" i="49"/>
  <c r="AH229" i="49"/>
  <c r="AH235" i="49"/>
  <c r="AH241" i="49"/>
  <c r="AH247" i="49"/>
  <c r="AH253" i="49"/>
  <c r="AH259" i="49"/>
  <c r="AH5" i="49"/>
  <c r="AH26" i="49"/>
  <c r="AH56" i="49"/>
  <c r="AH92" i="49"/>
  <c r="AH116" i="49"/>
  <c r="AH134" i="49"/>
  <c r="AH170" i="49"/>
  <c r="AH200" i="49"/>
  <c r="AH230" i="49"/>
  <c r="AH254" i="49"/>
  <c r="AH6" i="49"/>
  <c r="AH14" i="49"/>
  <c r="AH21" i="49"/>
  <c r="AH27" i="49"/>
  <c r="AH33" i="49"/>
  <c r="AH39" i="49"/>
  <c r="AH45" i="49"/>
  <c r="AH51" i="49"/>
  <c r="AH57" i="49"/>
  <c r="AH63" i="49"/>
  <c r="AH69" i="49"/>
  <c r="AH75" i="49"/>
  <c r="AH81" i="49"/>
  <c r="AH87" i="49"/>
  <c r="AH93" i="49"/>
  <c r="AH99" i="49"/>
  <c r="AH105" i="49"/>
  <c r="AH111" i="49"/>
  <c r="AH117" i="49"/>
  <c r="AH123" i="49"/>
  <c r="AH129" i="49"/>
  <c r="AH135" i="49"/>
  <c r="AH141" i="49"/>
  <c r="AH147" i="49"/>
  <c r="AH153" i="49"/>
  <c r="AH159" i="49"/>
  <c r="AH165" i="49"/>
  <c r="AH171" i="49"/>
  <c r="AH177" i="49"/>
  <c r="AH183" i="49"/>
  <c r="AH189" i="49"/>
  <c r="AH195" i="49"/>
  <c r="AH201" i="49"/>
  <c r="AH207" i="49"/>
  <c r="AH213" i="49"/>
  <c r="AH219" i="49"/>
  <c r="AH225" i="49"/>
  <c r="AH231" i="49"/>
  <c r="AH237" i="49"/>
  <c r="AH243" i="49"/>
  <c r="AH249" i="49"/>
  <c r="AH255" i="49"/>
  <c r="AH261" i="49"/>
  <c r="AH267" i="49"/>
  <c r="AH38" i="49"/>
  <c r="AH68" i="49"/>
  <c r="AH104" i="49"/>
  <c r="AH152" i="49"/>
  <c r="AH188" i="49"/>
  <c r="AH218" i="49"/>
  <c r="AH242" i="49"/>
  <c r="AH266" i="49"/>
  <c r="AI6" i="49"/>
  <c r="AI12" i="49"/>
  <c r="AI9" i="49"/>
  <c r="AI15" i="49"/>
  <c r="AI4" i="49"/>
  <c r="AI10" i="49"/>
  <c r="AI16" i="49"/>
  <c r="AI5" i="49"/>
  <c r="AI11" i="49"/>
  <c r="AI17" i="49"/>
  <c r="AI18" i="49"/>
  <c r="AI24" i="49"/>
  <c r="AI30" i="49"/>
  <c r="AI36" i="49"/>
  <c r="AI42" i="49"/>
  <c r="AI48" i="49"/>
  <c r="AI54" i="49"/>
  <c r="AI60" i="49"/>
  <c r="AI66" i="49"/>
  <c r="AI72" i="49"/>
  <c r="AI78" i="49"/>
  <c r="AI84" i="49"/>
  <c r="AI90" i="49"/>
  <c r="AI96" i="49"/>
  <c r="AI102" i="49"/>
  <c r="AI108" i="49"/>
  <c r="AI114" i="49"/>
  <c r="AI120" i="49"/>
  <c r="AI126" i="49"/>
  <c r="AI132" i="49"/>
  <c r="AI138" i="49"/>
  <c r="AI144" i="49"/>
  <c r="AI150" i="49"/>
  <c r="AI156" i="49"/>
  <c r="AI162" i="49"/>
  <c r="AI168" i="49"/>
  <c r="AI174" i="49"/>
  <c r="AI180" i="49"/>
  <c r="AI186" i="49"/>
  <c r="AI192" i="49"/>
  <c r="AI198" i="49"/>
  <c r="AI204" i="49"/>
  <c r="AI210" i="49"/>
  <c r="AI216" i="49"/>
  <c r="AI222" i="49"/>
  <c r="AI228" i="49"/>
  <c r="AI234" i="49"/>
  <c r="AI240" i="49"/>
  <c r="AI246" i="49"/>
  <c r="AI252" i="49"/>
  <c r="AI258" i="49"/>
  <c r="AI264" i="49"/>
  <c r="AI19" i="49"/>
  <c r="AI25" i="49"/>
  <c r="AI31" i="49"/>
  <c r="AI37" i="49"/>
  <c r="AI43" i="49"/>
  <c r="AI49" i="49"/>
  <c r="AI55" i="49"/>
  <c r="AI61" i="49"/>
  <c r="AI67" i="49"/>
  <c r="AI73" i="49"/>
  <c r="AI79" i="49"/>
  <c r="AI85" i="49"/>
  <c r="AI91" i="49"/>
  <c r="AI97" i="49"/>
  <c r="AI103" i="49"/>
  <c r="AI109" i="49"/>
  <c r="AI115" i="49"/>
  <c r="AI121" i="49"/>
  <c r="AI127" i="49"/>
  <c r="AI133" i="49"/>
  <c r="AI139" i="49"/>
  <c r="AI145" i="49"/>
  <c r="AI151" i="49"/>
  <c r="AI157" i="49"/>
  <c r="AI163" i="49"/>
  <c r="AI169" i="49"/>
  <c r="AI175" i="49"/>
  <c r="AI181" i="49"/>
  <c r="AI187" i="49"/>
  <c r="AI193" i="49"/>
  <c r="AI199" i="49"/>
  <c r="AI205" i="49"/>
  <c r="AI211" i="49"/>
  <c r="AI217" i="49"/>
  <c r="AI223" i="49"/>
  <c r="AI229" i="49"/>
  <c r="AI235" i="49"/>
  <c r="AI241" i="49"/>
  <c r="AI247" i="49"/>
  <c r="AI253" i="49"/>
  <c r="AI259" i="49"/>
  <c r="AI265" i="49"/>
  <c r="AI7" i="49"/>
  <c r="AI20" i="49"/>
  <c r="AI26" i="49"/>
  <c r="AI32" i="49"/>
  <c r="AI38" i="49"/>
  <c r="AI44" i="49"/>
  <c r="AI50" i="49"/>
  <c r="AI56" i="49"/>
  <c r="AI62" i="49"/>
  <c r="AI68" i="49"/>
  <c r="AI74" i="49"/>
  <c r="AI80" i="49"/>
  <c r="AI86" i="49"/>
  <c r="AI92" i="49"/>
  <c r="AI98" i="49"/>
  <c r="AI104" i="49"/>
  <c r="AI110" i="49"/>
  <c r="AI116" i="49"/>
  <c r="AI122" i="49"/>
  <c r="AI128" i="49"/>
  <c r="AI134" i="49"/>
  <c r="AI140" i="49"/>
  <c r="AI146" i="49"/>
  <c r="AI152" i="49"/>
  <c r="AI158" i="49"/>
  <c r="AI164" i="49"/>
  <c r="AI170" i="49"/>
  <c r="AI176" i="49"/>
  <c r="AI182" i="49"/>
  <c r="AI188" i="49"/>
  <c r="AI194" i="49"/>
  <c r="AI200" i="49"/>
  <c r="AI206" i="49"/>
  <c r="AI212" i="49"/>
  <c r="AI218" i="49"/>
  <c r="AI224" i="49"/>
  <c r="AI230" i="49"/>
  <c r="AI236" i="49"/>
  <c r="AI242" i="49"/>
  <c r="AI248" i="49"/>
  <c r="AI254" i="49"/>
  <c r="AI260" i="49"/>
  <c r="AI266" i="49"/>
  <c r="AI8" i="49"/>
  <c r="AI21" i="49"/>
  <c r="AI27" i="49"/>
  <c r="AI33" i="49"/>
  <c r="AI39" i="49"/>
  <c r="AI45" i="49"/>
  <c r="AI51" i="49"/>
  <c r="AI57" i="49"/>
  <c r="AI63" i="49"/>
  <c r="AI69" i="49"/>
  <c r="AI75" i="49"/>
  <c r="AI81" i="49"/>
  <c r="AI87" i="49"/>
  <c r="AI93" i="49"/>
  <c r="AI99" i="49"/>
  <c r="AI105" i="49"/>
  <c r="AI111" i="49"/>
  <c r="AI117" i="49"/>
  <c r="AI123" i="49"/>
  <c r="AI129" i="49"/>
  <c r="AI135" i="49"/>
  <c r="AI141" i="49"/>
  <c r="AI147" i="49"/>
  <c r="AI153" i="49"/>
  <c r="AI159" i="49"/>
  <c r="AI165" i="49"/>
  <c r="AI171" i="49"/>
  <c r="AI177" i="49"/>
  <c r="AI183" i="49"/>
  <c r="AI189" i="49"/>
  <c r="AI195" i="49"/>
  <c r="AI201" i="49"/>
  <c r="AI207" i="49"/>
  <c r="AI213" i="49"/>
  <c r="AI219" i="49"/>
  <c r="AI225" i="49"/>
  <c r="AI231" i="49"/>
  <c r="AI237" i="49"/>
  <c r="AI243" i="49"/>
  <c r="AI249" i="49"/>
  <c r="AI255" i="49"/>
  <c r="AI261" i="49"/>
  <c r="AI267" i="49"/>
  <c r="AI14" i="49"/>
  <c r="AI23" i="49"/>
  <c r="AI29" i="49"/>
  <c r="AI35" i="49"/>
  <c r="AI41" i="49"/>
  <c r="AI47" i="49"/>
  <c r="AI53" i="49"/>
  <c r="AI59" i="49"/>
  <c r="AI65" i="49"/>
  <c r="AI71" i="49"/>
  <c r="AI77" i="49"/>
  <c r="AI83" i="49"/>
  <c r="AI89" i="49"/>
  <c r="AI95" i="49"/>
  <c r="AI101" i="49"/>
  <c r="AI107" i="49"/>
  <c r="AI113" i="49"/>
  <c r="AI119" i="49"/>
  <c r="AI125" i="49"/>
  <c r="AI131" i="49"/>
  <c r="AI137" i="49"/>
  <c r="AI143" i="49"/>
  <c r="AI149" i="49"/>
  <c r="AI155" i="49"/>
  <c r="AI161" i="49"/>
  <c r="AI167" i="49"/>
  <c r="AI173" i="49"/>
  <c r="AI179" i="49"/>
  <c r="AI185" i="49"/>
  <c r="AI191" i="49"/>
  <c r="AI197" i="49"/>
  <c r="AI203" i="49"/>
  <c r="AI209" i="49"/>
  <c r="AI215" i="49"/>
  <c r="AI221" i="49"/>
  <c r="AI227" i="49"/>
  <c r="AI233" i="49"/>
  <c r="AI239" i="49"/>
  <c r="AI245" i="49"/>
  <c r="AI251" i="49"/>
  <c r="AI257" i="49"/>
  <c r="AI263" i="49"/>
  <c r="AI3" i="49"/>
  <c r="AI34" i="49"/>
  <c r="AI70" i="49"/>
  <c r="AI106" i="49"/>
  <c r="AI142" i="49"/>
  <c r="AI178" i="49"/>
  <c r="AI214" i="49"/>
  <c r="AI250" i="49"/>
  <c r="AI40" i="49"/>
  <c r="AI76" i="49"/>
  <c r="AI112" i="49"/>
  <c r="AI148" i="49"/>
  <c r="AI184" i="49"/>
  <c r="AI220" i="49"/>
  <c r="AI256" i="49"/>
  <c r="AI46" i="49"/>
  <c r="AI82" i="49"/>
  <c r="AI118" i="49"/>
  <c r="AI154" i="49"/>
  <c r="AI190" i="49"/>
  <c r="AI226" i="49"/>
  <c r="AI262" i="49"/>
  <c r="AI13" i="49"/>
  <c r="AI52" i="49"/>
  <c r="AI88" i="49"/>
  <c r="AI124" i="49"/>
  <c r="AI160" i="49"/>
  <c r="AI196" i="49"/>
  <c r="AI232" i="49"/>
  <c r="AI268" i="49"/>
  <c r="AI28" i="49"/>
  <c r="AI64" i="49"/>
  <c r="AI100" i="49"/>
  <c r="AI136" i="49"/>
  <c r="AI172" i="49"/>
  <c r="AI208" i="49"/>
  <c r="AI244" i="49"/>
  <c r="AI94" i="49"/>
  <c r="AI22" i="49"/>
  <c r="AI130" i="49"/>
  <c r="AI166" i="49"/>
  <c r="AI238" i="49"/>
  <c r="AI202" i="49"/>
  <c r="AI58" i="49"/>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2" i="7"/>
  <c r="I47" i="36" l="1"/>
  <c r="O39" i="36"/>
  <c r="I39" i="36"/>
  <c r="I68" i="36"/>
  <c r="O91" i="36"/>
  <c r="O92" i="36"/>
  <c r="O93" i="36"/>
  <c r="O94" i="36"/>
  <c r="O95" i="36"/>
  <c r="O96" i="36"/>
  <c r="O97" i="36"/>
  <c r="O98" i="36"/>
  <c r="O99" i="36"/>
  <c r="O100" i="36"/>
  <c r="O101" i="36"/>
  <c r="O102" i="36"/>
  <c r="O103" i="36"/>
  <c r="O35" i="36"/>
  <c r="O36" i="36"/>
  <c r="O37" i="36"/>
  <c r="O38" i="36"/>
  <c r="O40" i="36"/>
  <c r="O41" i="36"/>
  <c r="O42" i="36"/>
  <c r="O43" i="36"/>
  <c r="O44" i="36"/>
  <c r="O45" i="36"/>
  <c r="O46" i="36"/>
  <c r="O48" i="36"/>
  <c r="O49" i="36"/>
  <c r="O50" i="36"/>
  <c r="O51" i="36"/>
  <c r="O52" i="36"/>
  <c r="O53" i="36"/>
  <c r="O54" i="36"/>
  <c r="O55" i="36"/>
  <c r="O56" i="36"/>
  <c r="O57" i="36"/>
  <c r="O58" i="36"/>
  <c r="O59" i="36"/>
  <c r="O60" i="36"/>
  <c r="O61" i="36"/>
  <c r="O62" i="36"/>
  <c r="O63" i="36"/>
  <c r="O65" i="36"/>
  <c r="O66" i="36"/>
  <c r="O67" i="36"/>
  <c r="O69" i="36"/>
  <c r="O17" i="36"/>
  <c r="O70" i="36"/>
  <c r="O74" i="36"/>
  <c r="O71" i="36"/>
  <c r="O72" i="36"/>
  <c r="O73" i="36"/>
  <c r="O64" i="36"/>
  <c r="O75" i="36"/>
  <c r="O76" i="36"/>
  <c r="O77" i="36"/>
  <c r="O78" i="36"/>
  <c r="O79" i="36"/>
  <c r="O80" i="36"/>
  <c r="O81" i="36"/>
  <c r="O82" i="36"/>
  <c r="O83" i="36"/>
  <c r="O84" i="36"/>
  <c r="O85" i="36"/>
  <c r="O86" i="36"/>
  <c r="O87" i="36"/>
  <c r="O88" i="36"/>
  <c r="O89" i="36"/>
  <c r="O90" i="36"/>
  <c r="O4" i="36"/>
  <c r="O5" i="36"/>
  <c r="O6" i="36"/>
  <c r="O7" i="36"/>
  <c r="O8" i="36"/>
  <c r="O9" i="36"/>
  <c r="O10" i="36"/>
  <c r="O11" i="36"/>
  <c r="O12" i="36"/>
  <c r="O13" i="36"/>
  <c r="O14" i="36"/>
  <c r="O15" i="36"/>
  <c r="O16" i="36"/>
  <c r="O18" i="36"/>
  <c r="O19" i="36"/>
  <c r="O20" i="36"/>
  <c r="O21" i="36"/>
  <c r="O22" i="36"/>
  <c r="O23" i="36"/>
  <c r="O24" i="36"/>
  <c r="O25" i="36"/>
  <c r="O26" i="36"/>
  <c r="O27" i="36"/>
  <c r="O28" i="36"/>
  <c r="O29" i="36"/>
  <c r="O30" i="36"/>
  <c r="O31" i="36"/>
  <c r="O32" i="36"/>
  <c r="O33" i="36"/>
  <c r="O34" i="36"/>
  <c r="O3" i="36"/>
  <c r="I4" i="36"/>
  <c r="I5" i="36"/>
  <c r="I6" i="36"/>
  <c r="I7" i="36"/>
  <c r="I8" i="36"/>
  <c r="I9" i="36"/>
  <c r="I10" i="36"/>
  <c r="I11" i="36"/>
  <c r="I12" i="36"/>
  <c r="I13" i="36"/>
  <c r="I14" i="36"/>
  <c r="I15" i="36"/>
  <c r="I16" i="36"/>
  <c r="I18" i="36"/>
  <c r="I19" i="36"/>
  <c r="I20" i="36"/>
  <c r="I21" i="36"/>
  <c r="I22" i="36"/>
  <c r="I23" i="36"/>
  <c r="I24" i="36"/>
  <c r="I25" i="36"/>
  <c r="I26" i="36"/>
  <c r="I27" i="36"/>
  <c r="I28" i="36"/>
  <c r="I29" i="36"/>
  <c r="I30" i="36"/>
  <c r="I31" i="36"/>
  <c r="I32" i="36"/>
  <c r="I33" i="36"/>
  <c r="I34" i="36"/>
  <c r="I35" i="36"/>
  <c r="I36" i="36"/>
  <c r="I37" i="36"/>
  <c r="I38" i="36"/>
  <c r="I40" i="36"/>
  <c r="I41" i="36"/>
  <c r="I42" i="36"/>
  <c r="I43" i="36"/>
  <c r="I44" i="36"/>
  <c r="I45" i="36"/>
  <c r="I46" i="36"/>
  <c r="I48" i="36"/>
  <c r="I49" i="36"/>
  <c r="I50" i="36"/>
  <c r="I51" i="36"/>
  <c r="I52" i="36"/>
  <c r="I53" i="36"/>
  <c r="I54" i="36"/>
  <c r="I55" i="36"/>
  <c r="I56" i="36"/>
  <c r="I57" i="36"/>
  <c r="I58" i="36"/>
  <c r="I59" i="36"/>
  <c r="I60" i="36"/>
  <c r="I61" i="36"/>
  <c r="I62" i="36"/>
  <c r="I63" i="36"/>
  <c r="I65" i="36"/>
  <c r="I66" i="36"/>
  <c r="I67" i="36"/>
  <c r="I69" i="36"/>
  <c r="I17" i="36"/>
  <c r="I70" i="36"/>
  <c r="I74" i="36"/>
  <c r="I71" i="36"/>
  <c r="I72" i="36"/>
  <c r="I73" i="36"/>
  <c r="I64" i="36"/>
  <c r="I75" i="36"/>
  <c r="I76" i="36"/>
  <c r="I77" i="36"/>
  <c r="I78" i="36"/>
  <c r="I79" i="36"/>
  <c r="I80" i="36"/>
  <c r="I81" i="36"/>
  <c r="I82" i="36"/>
  <c r="I83" i="36"/>
  <c r="I84" i="36"/>
  <c r="I85" i="36"/>
  <c r="I86" i="36"/>
  <c r="I87" i="36"/>
  <c r="I88" i="36"/>
  <c r="I89" i="36"/>
  <c r="I90" i="36"/>
  <c r="I91" i="36"/>
  <c r="I92" i="36"/>
  <c r="I93" i="36"/>
  <c r="I94" i="36"/>
  <c r="I95" i="36"/>
  <c r="I96" i="36"/>
  <c r="I97" i="36"/>
  <c r="I98" i="36"/>
  <c r="I99" i="36"/>
  <c r="I100" i="36"/>
  <c r="I101" i="36"/>
  <c r="I102" i="36"/>
  <c r="I3" i="36"/>
  <c r="AI1" i="38" l="1"/>
  <c r="AH1" i="38"/>
  <c r="AJ1" i="38"/>
  <c r="AK1" i="38"/>
  <c r="AG1" i="38"/>
  <c r="AF1" i="38"/>
  <c r="AE1" i="38"/>
  <c r="AH4" i="38" l="1"/>
  <c r="AH10" i="38"/>
  <c r="AH16" i="38"/>
  <c r="AH22" i="38"/>
  <c r="AH28" i="38"/>
  <c r="AH34" i="38"/>
  <c r="AH40" i="38"/>
  <c r="AH46" i="38"/>
  <c r="AH52" i="38"/>
  <c r="AH58" i="38"/>
  <c r="AH64" i="38"/>
  <c r="AH70" i="38"/>
  <c r="AH76" i="38"/>
  <c r="AH82" i="38"/>
  <c r="AH88" i="38"/>
  <c r="AH94" i="38"/>
  <c r="AH5" i="38"/>
  <c r="AH11" i="38"/>
  <c r="AH17" i="38"/>
  <c r="AH23" i="38"/>
  <c r="AH29" i="38"/>
  <c r="AH35" i="38"/>
  <c r="AH41" i="38"/>
  <c r="AH47" i="38"/>
  <c r="AH53" i="38"/>
  <c r="AH59" i="38"/>
  <c r="AH65" i="38"/>
  <c r="AH71" i="38"/>
  <c r="AH77" i="38"/>
  <c r="AH83" i="38"/>
  <c r="AH89" i="38"/>
  <c r="AH6" i="38"/>
  <c r="AH12" i="38"/>
  <c r="AH18" i="38"/>
  <c r="AH24" i="38"/>
  <c r="AH30" i="38"/>
  <c r="AH36" i="38"/>
  <c r="AH42" i="38"/>
  <c r="AH48" i="38"/>
  <c r="AH54" i="38"/>
  <c r="AH60" i="38"/>
  <c r="AH66" i="38"/>
  <c r="AH72" i="38"/>
  <c r="AH78" i="38"/>
  <c r="AH84" i="38"/>
  <c r="AH90" i="38"/>
  <c r="AH7" i="38"/>
  <c r="AH13" i="38"/>
  <c r="AH19" i="38"/>
  <c r="AH25" i="38"/>
  <c r="AH31" i="38"/>
  <c r="AH37" i="38"/>
  <c r="AH43" i="38"/>
  <c r="AH49" i="38"/>
  <c r="AH55" i="38"/>
  <c r="AH61" i="38"/>
  <c r="AH67" i="38"/>
  <c r="AH73" i="38"/>
  <c r="AH79" i="38"/>
  <c r="AH85" i="38"/>
  <c r="AH9" i="38"/>
  <c r="AH15" i="38"/>
  <c r="AH21" i="38"/>
  <c r="AH27" i="38"/>
  <c r="AH33" i="38"/>
  <c r="AH39" i="38"/>
  <c r="AH45" i="38"/>
  <c r="AH51" i="38"/>
  <c r="AH57" i="38"/>
  <c r="AH63" i="38"/>
  <c r="AH69" i="38"/>
  <c r="AH75" i="38"/>
  <c r="AH81" i="38"/>
  <c r="AH87" i="38"/>
  <c r="AH20" i="38"/>
  <c r="AH56" i="38"/>
  <c r="AH91" i="38"/>
  <c r="AH98" i="38"/>
  <c r="AH104" i="38"/>
  <c r="AH110" i="38"/>
  <c r="AH116" i="38"/>
  <c r="AH122" i="38"/>
  <c r="AH128" i="38"/>
  <c r="AH134" i="38"/>
  <c r="AH140" i="38"/>
  <c r="AH146" i="38"/>
  <c r="AH152" i="38"/>
  <c r="AH158" i="38"/>
  <c r="AH164" i="38"/>
  <c r="AH170" i="38"/>
  <c r="AH176" i="38"/>
  <c r="AH182" i="38"/>
  <c r="AH188" i="38"/>
  <c r="AH194" i="38"/>
  <c r="AH200" i="38"/>
  <c r="AH206" i="38"/>
  <c r="AH212" i="38"/>
  <c r="AH218" i="38"/>
  <c r="AH224" i="38"/>
  <c r="AH230" i="38"/>
  <c r="AH236" i="38"/>
  <c r="AH242" i="38"/>
  <c r="AH248" i="38"/>
  <c r="AH254" i="38"/>
  <c r="AH260" i="38"/>
  <c r="AH266" i="38"/>
  <c r="AH272" i="38"/>
  <c r="AH278" i="38"/>
  <c r="AH284" i="38"/>
  <c r="AH290" i="38"/>
  <c r="AH296" i="38"/>
  <c r="AH302" i="38"/>
  <c r="AH308" i="38"/>
  <c r="AH314" i="38"/>
  <c r="AH320" i="38"/>
  <c r="AH326" i="38"/>
  <c r="AH332" i="38"/>
  <c r="AH338" i="38"/>
  <c r="AH344" i="38"/>
  <c r="AH350" i="38"/>
  <c r="AH356" i="38"/>
  <c r="AH362" i="38"/>
  <c r="AH368" i="38"/>
  <c r="AH374" i="38"/>
  <c r="AH380" i="38"/>
  <c r="AH386" i="38"/>
  <c r="AH392" i="38"/>
  <c r="AH398" i="38"/>
  <c r="AH404" i="38"/>
  <c r="AH410" i="38"/>
  <c r="AH416" i="38"/>
  <c r="AH422" i="38"/>
  <c r="AH428" i="38"/>
  <c r="AH434" i="38"/>
  <c r="AH440" i="38"/>
  <c r="AH446" i="38"/>
  <c r="AH452" i="38"/>
  <c r="AH458" i="38"/>
  <c r="AH464" i="38"/>
  <c r="AH470" i="38"/>
  <c r="AH476" i="38"/>
  <c r="AH482" i="38"/>
  <c r="AH488" i="38"/>
  <c r="AH26" i="38"/>
  <c r="AH62" i="38"/>
  <c r="AH92" i="38"/>
  <c r="AH99" i="38"/>
  <c r="AH105" i="38"/>
  <c r="AH111" i="38"/>
  <c r="AH117" i="38"/>
  <c r="AH123" i="38"/>
  <c r="AH129" i="38"/>
  <c r="AH135" i="38"/>
  <c r="AH141" i="38"/>
  <c r="AH147" i="38"/>
  <c r="AH153" i="38"/>
  <c r="AH159" i="38"/>
  <c r="AH165" i="38"/>
  <c r="AH171" i="38"/>
  <c r="AH177" i="38"/>
  <c r="AH183" i="38"/>
  <c r="AH189" i="38"/>
  <c r="AH195" i="38"/>
  <c r="AH201" i="38"/>
  <c r="AH207" i="38"/>
  <c r="AH213" i="38"/>
  <c r="AH219" i="38"/>
  <c r="AH225" i="38"/>
  <c r="AH231" i="38"/>
  <c r="AH237" i="38"/>
  <c r="AH243" i="38"/>
  <c r="AH249" i="38"/>
  <c r="AH255" i="38"/>
  <c r="AH261" i="38"/>
  <c r="AH267" i="38"/>
  <c r="AH273" i="38"/>
  <c r="AH279" i="38"/>
  <c r="AH285" i="38"/>
  <c r="AH291" i="38"/>
  <c r="AH297" i="38"/>
  <c r="AH303" i="38"/>
  <c r="AH309" i="38"/>
  <c r="AH315" i="38"/>
  <c r="AH321" i="38"/>
  <c r="AH327" i="38"/>
  <c r="AH333" i="38"/>
  <c r="AH339" i="38"/>
  <c r="AH345" i="38"/>
  <c r="AH351" i="38"/>
  <c r="AH357" i="38"/>
  <c r="AH363" i="38"/>
  <c r="AH369" i="38"/>
  <c r="AH375" i="38"/>
  <c r="AH381" i="38"/>
  <c r="AH387" i="38"/>
  <c r="AH393" i="38"/>
  <c r="AH399" i="38"/>
  <c r="AH405" i="38"/>
  <c r="AH411" i="38"/>
  <c r="AH417" i="38"/>
  <c r="AH423" i="38"/>
  <c r="AH429" i="38"/>
  <c r="AH435" i="38"/>
  <c r="AH441" i="38"/>
  <c r="AH447" i="38"/>
  <c r="AH453" i="38"/>
  <c r="AH459" i="38"/>
  <c r="AH465" i="38"/>
  <c r="AH471" i="38"/>
  <c r="AH477" i="38"/>
  <c r="AH483" i="38"/>
  <c r="AH489" i="38"/>
  <c r="AH32" i="38"/>
  <c r="AH68" i="38"/>
  <c r="AH93" i="38"/>
  <c r="AH100" i="38"/>
  <c r="AH106" i="38"/>
  <c r="AH112" i="38"/>
  <c r="AH118" i="38"/>
  <c r="AH124" i="38"/>
  <c r="AH130" i="38"/>
  <c r="AH136" i="38"/>
  <c r="AH142" i="38"/>
  <c r="AH148" i="38"/>
  <c r="AH154" i="38"/>
  <c r="AH160" i="38"/>
  <c r="AH166" i="38"/>
  <c r="AH172" i="38"/>
  <c r="AH178" i="38"/>
  <c r="AH184" i="38"/>
  <c r="AH190" i="38"/>
  <c r="AH196" i="38"/>
  <c r="AH202" i="38"/>
  <c r="AH208" i="38"/>
  <c r="AH214" i="38"/>
  <c r="AH220" i="38"/>
  <c r="AH226" i="38"/>
  <c r="AH232" i="38"/>
  <c r="AH238" i="38"/>
  <c r="AH244" i="38"/>
  <c r="AH250" i="38"/>
  <c r="AH256" i="38"/>
  <c r="AH262" i="38"/>
  <c r="AH268" i="38"/>
  <c r="AH274" i="38"/>
  <c r="AH280" i="38"/>
  <c r="AH286" i="38"/>
  <c r="AH292" i="38"/>
  <c r="AH298" i="38"/>
  <c r="AH304" i="38"/>
  <c r="AH310" i="38"/>
  <c r="AH316" i="38"/>
  <c r="AH322" i="38"/>
  <c r="AH328" i="38"/>
  <c r="AH334" i="38"/>
  <c r="AH340" i="38"/>
  <c r="AH346" i="38"/>
  <c r="AH352" i="38"/>
  <c r="AH358" i="38"/>
  <c r="AH364" i="38"/>
  <c r="AH370" i="38"/>
  <c r="AH376" i="38"/>
  <c r="AH382" i="38"/>
  <c r="AH388" i="38"/>
  <c r="AH394" i="38"/>
  <c r="AH400" i="38"/>
  <c r="AH406" i="38"/>
  <c r="AH412" i="38"/>
  <c r="AH418" i="38"/>
  <c r="AH424" i="38"/>
  <c r="AH430" i="38"/>
  <c r="AH436" i="38"/>
  <c r="AH442" i="38"/>
  <c r="AH448" i="38"/>
  <c r="AH454" i="38"/>
  <c r="AH460" i="38"/>
  <c r="AH466" i="38"/>
  <c r="AH472" i="38"/>
  <c r="AH478" i="38"/>
  <c r="AH484" i="38"/>
  <c r="AH38" i="38"/>
  <c r="AH74" i="38"/>
  <c r="AH95" i="38"/>
  <c r="AH101" i="38"/>
  <c r="AH107" i="38"/>
  <c r="AH113" i="38"/>
  <c r="AH119" i="38"/>
  <c r="AH125" i="38"/>
  <c r="AH131" i="38"/>
  <c r="AH137" i="38"/>
  <c r="AH143" i="38"/>
  <c r="AH149" i="38"/>
  <c r="AH155" i="38"/>
  <c r="AH161" i="38"/>
  <c r="AH167" i="38"/>
  <c r="AH173" i="38"/>
  <c r="AH179" i="38"/>
  <c r="AH185" i="38"/>
  <c r="AH191" i="38"/>
  <c r="AH197" i="38"/>
  <c r="AH203" i="38"/>
  <c r="AH209" i="38"/>
  <c r="AH215" i="38"/>
  <c r="AH221" i="38"/>
  <c r="AH227" i="38"/>
  <c r="AH233" i="38"/>
  <c r="AH239" i="38"/>
  <c r="AH245" i="38"/>
  <c r="AH251" i="38"/>
  <c r="AH257" i="38"/>
  <c r="AH263" i="38"/>
  <c r="AH269" i="38"/>
  <c r="AH275" i="38"/>
  <c r="AH281" i="38"/>
  <c r="AH287" i="38"/>
  <c r="AH293" i="38"/>
  <c r="AH299" i="38"/>
  <c r="AH305" i="38"/>
  <c r="AH311" i="38"/>
  <c r="AH317" i="38"/>
  <c r="AH323" i="38"/>
  <c r="AH329" i="38"/>
  <c r="AH335" i="38"/>
  <c r="AH341" i="38"/>
  <c r="AH347" i="38"/>
  <c r="AH353" i="38"/>
  <c r="AH359" i="38"/>
  <c r="AH365" i="38"/>
  <c r="AH371" i="38"/>
  <c r="AH377" i="38"/>
  <c r="AH383" i="38"/>
  <c r="AH389" i="38"/>
  <c r="AH395" i="38"/>
  <c r="AH401" i="38"/>
  <c r="AH407" i="38"/>
  <c r="AH413" i="38"/>
  <c r="AH419" i="38"/>
  <c r="AH425" i="38"/>
  <c r="AH431" i="38"/>
  <c r="AH437" i="38"/>
  <c r="AH443" i="38"/>
  <c r="AH449" i="38"/>
  <c r="AH455" i="38"/>
  <c r="AH461" i="38"/>
  <c r="AH467" i="38"/>
  <c r="AH473" i="38"/>
  <c r="AH479" i="38"/>
  <c r="AH485" i="38"/>
  <c r="AH491" i="38"/>
  <c r="AH497" i="38"/>
  <c r="AH14" i="38"/>
  <c r="AH50" i="38"/>
  <c r="AH86" i="38"/>
  <c r="AH97" i="38"/>
  <c r="AH103" i="38"/>
  <c r="AH109" i="38"/>
  <c r="AH115" i="38"/>
  <c r="AH121" i="38"/>
  <c r="AH127" i="38"/>
  <c r="AH133" i="38"/>
  <c r="AH139" i="38"/>
  <c r="AH145" i="38"/>
  <c r="AH151" i="38"/>
  <c r="AH157" i="38"/>
  <c r="AH163" i="38"/>
  <c r="AH169" i="38"/>
  <c r="AH175" i="38"/>
  <c r="AH181" i="38"/>
  <c r="AH187" i="38"/>
  <c r="AH193" i="38"/>
  <c r="AH199" i="38"/>
  <c r="AH205" i="38"/>
  <c r="AH211" i="38"/>
  <c r="AH217" i="38"/>
  <c r="AH223" i="38"/>
  <c r="AH229" i="38"/>
  <c r="AH235" i="38"/>
  <c r="AH241" i="38"/>
  <c r="AH247" i="38"/>
  <c r="AH253" i="38"/>
  <c r="AH259" i="38"/>
  <c r="AH265" i="38"/>
  <c r="AH271" i="38"/>
  <c r="AH277" i="38"/>
  <c r="AH283" i="38"/>
  <c r="AH289" i="38"/>
  <c r="AH295" i="38"/>
  <c r="AH301" i="38"/>
  <c r="AH307" i="38"/>
  <c r="AH313" i="38"/>
  <c r="AH319" i="38"/>
  <c r="AH325" i="38"/>
  <c r="AH331" i="38"/>
  <c r="AH337" i="38"/>
  <c r="AH343" i="38"/>
  <c r="AH349" i="38"/>
  <c r="AH355" i="38"/>
  <c r="AH361" i="38"/>
  <c r="AH367" i="38"/>
  <c r="AH373" i="38"/>
  <c r="AH379" i="38"/>
  <c r="AH385" i="38"/>
  <c r="AH391" i="38"/>
  <c r="AH397" i="38"/>
  <c r="AH403" i="38"/>
  <c r="AH409" i="38"/>
  <c r="AH415" i="38"/>
  <c r="AH421" i="38"/>
  <c r="AH427" i="38"/>
  <c r="AH433" i="38"/>
  <c r="AH439" i="38"/>
  <c r="AH445" i="38"/>
  <c r="AH451" i="38"/>
  <c r="AH457" i="38"/>
  <c r="AH44" i="38"/>
  <c r="AH120" i="38"/>
  <c r="AH156" i="38"/>
  <c r="AH192" i="38"/>
  <c r="AH228" i="38"/>
  <c r="AH264" i="38"/>
  <c r="AH300" i="38"/>
  <c r="AH336" i="38"/>
  <c r="AH372" i="38"/>
  <c r="AH408" i="38"/>
  <c r="AH444" i="38"/>
  <c r="AH469" i="38"/>
  <c r="AH487" i="38"/>
  <c r="AH496" i="38"/>
  <c r="AH360" i="38"/>
  <c r="AH80" i="38"/>
  <c r="AH126" i="38"/>
  <c r="AH162" i="38"/>
  <c r="AH198" i="38"/>
  <c r="AH234" i="38"/>
  <c r="AH270" i="38"/>
  <c r="AH306" i="38"/>
  <c r="AH342" i="38"/>
  <c r="AH378" i="38"/>
  <c r="AH414" i="38"/>
  <c r="AH450" i="38"/>
  <c r="AH474" i="38"/>
  <c r="AH490" i="38"/>
  <c r="AH498" i="38"/>
  <c r="AH144" i="38"/>
  <c r="AH252" i="38"/>
  <c r="AH463" i="38"/>
  <c r="AH96" i="38"/>
  <c r="AH132" i="38"/>
  <c r="AH168" i="38"/>
  <c r="AH204" i="38"/>
  <c r="AH240" i="38"/>
  <c r="AH276" i="38"/>
  <c r="AH312" i="38"/>
  <c r="AH348" i="38"/>
  <c r="AH384" i="38"/>
  <c r="AH420" i="38"/>
  <c r="AH456" i="38"/>
  <c r="AH475" i="38"/>
  <c r="AH492" i="38"/>
  <c r="AH3" i="38"/>
  <c r="AH324" i="38"/>
  <c r="AH481" i="38"/>
  <c r="AH102" i="38"/>
  <c r="AH138" i="38"/>
  <c r="AH174" i="38"/>
  <c r="AH210" i="38"/>
  <c r="AH246" i="38"/>
  <c r="AH282" i="38"/>
  <c r="AH318" i="38"/>
  <c r="AH354" i="38"/>
  <c r="AH390" i="38"/>
  <c r="AH426" i="38"/>
  <c r="AH462" i="38"/>
  <c r="AH480" i="38"/>
  <c r="AH493" i="38"/>
  <c r="AH108" i="38"/>
  <c r="AH216" i="38"/>
  <c r="AH396" i="38"/>
  <c r="AH8" i="38"/>
  <c r="AH114" i="38"/>
  <c r="AH150" i="38"/>
  <c r="AH186" i="38"/>
  <c r="AH222" i="38"/>
  <c r="AH258" i="38"/>
  <c r="AH294" i="38"/>
  <c r="AH330" i="38"/>
  <c r="AH366" i="38"/>
  <c r="AH402" i="38"/>
  <c r="AH438" i="38"/>
  <c r="AH468" i="38"/>
  <c r="AH486" i="38"/>
  <c r="AH495" i="38"/>
  <c r="AH180" i="38"/>
  <c r="AH288" i="38"/>
  <c r="AH432" i="38"/>
  <c r="AH494" i="38"/>
  <c r="AI4" i="38"/>
  <c r="AI10" i="38"/>
  <c r="AI16" i="38"/>
  <c r="AI22" i="38"/>
  <c r="AI28" i="38"/>
  <c r="AI34" i="38"/>
  <c r="AI40" i="38"/>
  <c r="AI46" i="38"/>
  <c r="AI52" i="38"/>
  <c r="AI58" i="38"/>
  <c r="AI64" i="38"/>
  <c r="AI70" i="38"/>
  <c r="AI76" i="38"/>
  <c r="AI82" i="38"/>
  <c r="AI88" i="38"/>
  <c r="AI94" i="38"/>
  <c r="AI100" i="38"/>
  <c r="AI106" i="38"/>
  <c r="AI112" i="38"/>
  <c r="AI118" i="38"/>
  <c r="AI124" i="38"/>
  <c r="AI130" i="38"/>
  <c r="AI136" i="38"/>
  <c r="AI142" i="38"/>
  <c r="AI148" i="38"/>
  <c r="AI154" i="38"/>
  <c r="AI160" i="38"/>
  <c r="AI166" i="38"/>
  <c r="AI172" i="38"/>
  <c r="AI178" i="38"/>
  <c r="AI184" i="38"/>
  <c r="AI190" i="38"/>
  <c r="AI196" i="38"/>
  <c r="AI202" i="38"/>
  <c r="AI208" i="38"/>
  <c r="AI214" i="38"/>
  <c r="AI220" i="38"/>
  <c r="AI226" i="38"/>
  <c r="AI232" i="38"/>
  <c r="AI238" i="38"/>
  <c r="AI244" i="38"/>
  <c r="AI250" i="38"/>
  <c r="AI256" i="38"/>
  <c r="AI262" i="38"/>
  <c r="AI268" i="38"/>
  <c r="AI274" i="38"/>
  <c r="AI280" i="38"/>
  <c r="AI286" i="38"/>
  <c r="AI292" i="38"/>
  <c r="AI298" i="38"/>
  <c r="AI304" i="38"/>
  <c r="AI310" i="38"/>
  <c r="AI316" i="38"/>
  <c r="AI322" i="38"/>
  <c r="AI328" i="38"/>
  <c r="AI334" i="38"/>
  <c r="AI340" i="38"/>
  <c r="AI346" i="38"/>
  <c r="AI352" i="38"/>
  <c r="AI358" i="38"/>
  <c r="AI364" i="38"/>
  <c r="AI370" i="38"/>
  <c r="AI376" i="38"/>
  <c r="AI382" i="38"/>
  <c r="AI388" i="38"/>
  <c r="AI394" i="38"/>
  <c r="AI400" i="38"/>
  <c r="AI406" i="38"/>
  <c r="AI412" i="38"/>
  <c r="AI418" i="38"/>
  <c r="AI424" i="38"/>
  <c r="AI430" i="38"/>
  <c r="AI436" i="38"/>
  <c r="AI442" i="38"/>
  <c r="AI448" i="38"/>
  <c r="AI454" i="38"/>
  <c r="AI460" i="38"/>
  <c r="AI466" i="38"/>
  <c r="AI472" i="38"/>
  <c r="AI478" i="38"/>
  <c r="AI484" i="38"/>
  <c r="AI490" i="38"/>
  <c r="AI496" i="38"/>
  <c r="AI5" i="38"/>
  <c r="AI6" i="38"/>
  <c r="AI7" i="38"/>
  <c r="AI13" i="38"/>
  <c r="AI19" i="38"/>
  <c r="AI25" i="38"/>
  <c r="AI31" i="38"/>
  <c r="AI37" i="38"/>
  <c r="AI43" i="38"/>
  <c r="AI49" i="38"/>
  <c r="AI55" i="38"/>
  <c r="AI61" i="38"/>
  <c r="AI67" i="38"/>
  <c r="AI73" i="38"/>
  <c r="AI79" i="38"/>
  <c r="AI85" i="38"/>
  <c r="AI91" i="38"/>
  <c r="AI97" i="38"/>
  <c r="AI103" i="38"/>
  <c r="AI109" i="38"/>
  <c r="AI115" i="38"/>
  <c r="AI121" i="38"/>
  <c r="AI127" i="38"/>
  <c r="AI133" i="38"/>
  <c r="AI139" i="38"/>
  <c r="AI145" i="38"/>
  <c r="AI151" i="38"/>
  <c r="AI157" i="38"/>
  <c r="AI163" i="38"/>
  <c r="AI169" i="38"/>
  <c r="AI175" i="38"/>
  <c r="AI181" i="38"/>
  <c r="AI187" i="38"/>
  <c r="AI193" i="38"/>
  <c r="AI199" i="38"/>
  <c r="AI205" i="38"/>
  <c r="AI211" i="38"/>
  <c r="AI217" i="38"/>
  <c r="AI223" i="38"/>
  <c r="AI229" i="38"/>
  <c r="AI235" i="38"/>
  <c r="AI241" i="38"/>
  <c r="AI247" i="38"/>
  <c r="AI253" i="38"/>
  <c r="AI259" i="38"/>
  <c r="AI265" i="38"/>
  <c r="AI271" i="38"/>
  <c r="AI277" i="38"/>
  <c r="AI283" i="38"/>
  <c r="AI289" i="38"/>
  <c r="AI295" i="38"/>
  <c r="AI301" i="38"/>
  <c r="AI307" i="38"/>
  <c r="AI313" i="38"/>
  <c r="AI319" i="38"/>
  <c r="AI325" i="38"/>
  <c r="AI331" i="38"/>
  <c r="AI337" i="38"/>
  <c r="AI343" i="38"/>
  <c r="AI349" i="38"/>
  <c r="AI355" i="38"/>
  <c r="AI361" i="38"/>
  <c r="AI367" i="38"/>
  <c r="AI373" i="38"/>
  <c r="AI379" i="38"/>
  <c r="AI385" i="38"/>
  <c r="AI391" i="38"/>
  <c r="AI397" i="38"/>
  <c r="AI403" i="38"/>
  <c r="AI409" i="38"/>
  <c r="AI415" i="38"/>
  <c r="AI421" i="38"/>
  <c r="AI427" i="38"/>
  <c r="AI433" i="38"/>
  <c r="AI439" i="38"/>
  <c r="AI445" i="38"/>
  <c r="AI451" i="38"/>
  <c r="AI457" i="38"/>
  <c r="AI463" i="38"/>
  <c r="AI469" i="38"/>
  <c r="AI475" i="38"/>
  <c r="AI481" i="38"/>
  <c r="AI487" i="38"/>
  <c r="AI493" i="38"/>
  <c r="AI3" i="38"/>
  <c r="AI8" i="38"/>
  <c r="AI14" i="38"/>
  <c r="AI20" i="38"/>
  <c r="AI26" i="38"/>
  <c r="AI32" i="38"/>
  <c r="AI38" i="38"/>
  <c r="AI44" i="38"/>
  <c r="AI50" i="38"/>
  <c r="AI56" i="38"/>
  <c r="AI62" i="38"/>
  <c r="AI68" i="38"/>
  <c r="AI74" i="38"/>
  <c r="AI80" i="38"/>
  <c r="AI86" i="38"/>
  <c r="AI92" i="38"/>
  <c r="AI98" i="38"/>
  <c r="AI104" i="38"/>
  <c r="AI110" i="38"/>
  <c r="AI116" i="38"/>
  <c r="AI122" i="38"/>
  <c r="AI128" i="38"/>
  <c r="AI134" i="38"/>
  <c r="AI140" i="38"/>
  <c r="AI146" i="38"/>
  <c r="AI152" i="38"/>
  <c r="AI158" i="38"/>
  <c r="AI164" i="38"/>
  <c r="AI170" i="38"/>
  <c r="AI176" i="38"/>
  <c r="AI182" i="38"/>
  <c r="AI188" i="38"/>
  <c r="AI194" i="38"/>
  <c r="AI200" i="38"/>
  <c r="AI206" i="38"/>
  <c r="AI212" i="38"/>
  <c r="AI218" i="38"/>
  <c r="AI224" i="38"/>
  <c r="AI230" i="38"/>
  <c r="AI236" i="38"/>
  <c r="AI242" i="38"/>
  <c r="AI248" i="38"/>
  <c r="AI254" i="38"/>
  <c r="AI260" i="38"/>
  <c r="AI266" i="38"/>
  <c r="AI272" i="38"/>
  <c r="AI278" i="38"/>
  <c r="AI284" i="38"/>
  <c r="AI290" i="38"/>
  <c r="AI296" i="38"/>
  <c r="AI302" i="38"/>
  <c r="AI308" i="38"/>
  <c r="AI314" i="38"/>
  <c r="AI320" i="38"/>
  <c r="AI326" i="38"/>
  <c r="AI332" i="38"/>
  <c r="AI338" i="38"/>
  <c r="AI344" i="38"/>
  <c r="AI350" i="38"/>
  <c r="AI356" i="38"/>
  <c r="AI362" i="38"/>
  <c r="AI368" i="38"/>
  <c r="AI374" i="38"/>
  <c r="AI380" i="38"/>
  <c r="AI386" i="38"/>
  <c r="AI392" i="38"/>
  <c r="AI398" i="38"/>
  <c r="AI404" i="38"/>
  <c r="AI410" i="38"/>
  <c r="AI416" i="38"/>
  <c r="AI422" i="38"/>
  <c r="AI428" i="38"/>
  <c r="AI434" i="38"/>
  <c r="AI440" i="38"/>
  <c r="AI446" i="38"/>
  <c r="AI452" i="38"/>
  <c r="AI458" i="38"/>
  <c r="AI464" i="38"/>
  <c r="AI470" i="38"/>
  <c r="AI476" i="38"/>
  <c r="AI482" i="38"/>
  <c r="AI488" i="38"/>
  <c r="AI494" i="38"/>
  <c r="AI9" i="38"/>
  <c r="AI15" i="38"/>
  <c r="AI21" i="38"/>
  <c r="AI27" i="38"/>
  <c r="AI33" i="38"/>
  <c r="AI39" i="38"/>
  <c r="AI45" i="38"/>
  <c r="AI51" i="38"/>
  <c r="AI57" i="38"/>
  <c r="AI63" i="38"/>
  <c r="AI69" i="38"/>
  <c r="AI75" i="38"/>
  <c r="AI81" i="38"/>
  <c r="AI87" i="38"/>
  <c r="AI93" i="38"/>
  <c r="AI99" i="38"/>
  <c r="AI105" i="38"/>
  <c r="AI111" i="38"/>
  <c r="AI117" i="38"/>
  <c r="AI123" i="38"/>
  <c r="AI129" i="38"/>
  <c r="AI135" i="38"/>
  <c r="AI141" i="38"/>
  <c r="AI147" i="38"/>
  <c r="AI153" i="38"/>
  <c r="AI159" i="38"/>
  <c r="AI165" i="38"/>
  <c r="AI171" i="38"/>
  <c r="AI177" i="38"/>
  <c r="AI183" i="38"/>
  <c r="AI189" i="38"/>
  <c r="AI195" i="38"/>
  <c r="AI201" i="38"/>
  <c r="AI207" i="38"/>
  <c r="AI213" i="38"/>
  <c r="AI219" i="38"/>
  <c r="AI225" i="38"/>
  <c r="AI231" i="38"/>
  <c r="AI237" i="38"/>
  <c r="AI243" i="38"/>
  <c r="AI249" i="38"/>
  <c r="AI255" i="38"/>
  <c r="AI261" i="38"/>
  <c r="AI267" i="38"/>
  <c r="AI273" i="38"/>
  <c r="AI279" i="38"/>
  <c r="AI285" i="38"/>
  <c r="AI291" i="38"/>
  <c r="AI297" i="38"/>
  <c r="AI303" i="38"/>
  <c r="AI309" i="38"/>
  <c r="AI315" i="38"/>
  <c r="AI321" i="38"/>
  <c r="AI327" i="38"/>
  <c r="AI333" i="38"/>
  <c r="AI339" i="38"/>
  <c r="AI345" i="38"/>
  <c r="AI351" i="38"/>
  <c r="AI357" i="38"/>
  <c r="AI363" i="38"/>
  <c r="AI369" i="38"/>
  <c r="AI375" i="38"/>
  <c r="AI381" i="38"/>
  <c r="AI387" i="38"/>
  <c r="AI393" i="38"/>
  <c r="AI399" i="38"/>
  <c r="AI405" i="38"/>
  <c r="AI411" i="38"/>
  <c r="AI417" i="38"/>
  <c r="AI423" i="38"/>
  <c r="AI429" i="38"/>
  <c r="AI435" i="38"/>
  <c r="AI441" i="38"/>
  <c r="AI447" i="38"/>
  <c r="AI453" i="38"/>
  <c r="AI459" i="38"/>
  <c r="AI465" i="38"/>
  <c r="AI471" i="38"/>
  <c r="AI477" i="38"/>
  <c r="AI483" i="38"/>
  <c r="AI489" i="38"/>
  <c r="AI495" i="38"/>
  <c r="AI11" i="38"/>
  <c r="AI29" i="38"/>
  <c r="AI47" i="38"/>
  <c r="AI65" i="38"/>
  <c r="AI83" i="38"/>
  <c r="AI101" i="38"/>
  <c r="AI119" i="38"/>
  <c r="AI137" i="38"/>
  <c r="AI155" i="38"/>
  <c r="AI173" i="38"/>
  <c r="AI191" i="38"/>
  <c r="AI209" i="38"/>
  <c r="AI227" i="38"/>
  <c r="AI245" i="38"/>
  <c r="AI263" i="38"/>
  <c r="AI281" i="38"/>
  <c r="AI299" i="38"/>
  <c r="AI317" i="38"/>
  <c r="AI335" i="38"/>
  <c r="AI353" i="38"/>
  <c r="AI371" i="38"/>
  <c r="AI389" i="38"/>
  <c r="AI407" i="38"/>
  <c r="AI425" i="38"/>
  <c r="AI443" i="38"/>
  <c r="AI461" i="38"/>
  <c r="AI479" i="38"/>
  <c r="AI497" i="38"/>
  <c r="AI12" i="38"/>
  <c r="AI30" i="38"/>
  <c r="AI48" i="38"/>
  <c r="AI66" i="38"/>
  <c r="AI84" i="38"/>
  <c r="AI102" i="38"/>
  <c r="AI120" i="38"/>
  <c r="AI138" i="38"/>
  <c r="AI156" i="38"/>
  <c r="AI174" i="38"/>
  <c r="AI192" i="38"/>
  <c r="AI210" i="38"/>
  <c r="AI228" i="38"/>
  <c r="AI246" i="38"/>
  <c r="AI264" i="38"/>
  <c r="AI282" i="38"/>
  <c r="AI300" i="38"/>
  <c r="AI318" i="38"/>
  <c r="AI336" i="38"/>
  <c r="AI354" i="38"/>
  <c r="AI372" i="38"/>
  <c r="AI390" i="38"/>
  <c r="AI408" i="38"/>
  <c r="AI426" i="38"/>
  <c r="AI444" i="38"/>
  <c r="AI462" i="38"/>
  <c r="AI480" i="38"/>
  <c r="AI498" i="38"/>
  <c r="AI17" i="38"/>
  <c r="AI35" i="38"/>
  <c r="AI53" i="38"/>
  <c r="AI71" i="38"/>
  <c r="AI89" i="38"/>
  <c r="AI107" i="38"/>
  <c r="AI125" i="38"/>
  <c r="AI143" i="38"/>
  <c r="AI161" i="38"/>
  <c r="AI179" i="38"/>
  <c r="AI197" i="38"/>
  <c r="AI215" i="38"/>
  <c r="AI233" i="38"/>
  <c r="AI251" i="38"/>
  <c r="AI269" i="38"/>
  <c r="AI287" i="38"/>
  <c r="AI305" i="38"/>
  <c r="AI323" i="38"/>
  <c r="AI341" i="38"/>
  <c r="AI359" i="38"/>
  <c r="AI377" i="38"/>
  <c r="AI395" i="38"/>
  <c r="AI413" i="38"/>
  <c r="AI431" i="38"/>
  <c r="AI449" i="38"/>
  <c r="AI467" i="38"/>
  <c r="AI485" i="38"/>
  <c r="AI18" i="38"/>
  <c r="AI36" i="38"/>
  <c r="AI54" i="38"/>
  <c r="AI72" i="38"/>
  <c r="AI90" i="38"/>
  <c r="AI108" i="38"/>
  <c r="AI126" i="38"/>
  <c r="AI144" i="38"/>
  <c r="AI162" i="38"/>
  <c r="AI180" i="38"/>
  <c r="AI198" i="38"/>
  <c r="AI216" i="38"/>
  <c r="AI234" i="38"/>
  <c r="AI252" i="38"/>
  <c r="AI270" i="38"/>
  <c r="AI288" i="38"/>
  <c r="AI306" i="38"/>
  <c r="AI324" i="38"/>
  <c r="AI342" i="38"/>
  <c r="AI360" i="38"/>
  <c r="AI378" i="38"/>
  <c r="AI396" i="38"/>
  <c r="AI414" i="38"/>
  <c r="AI432" i="38"/>
  <c r="AI450" i="38"/>
  <c r="AI468" i="38"/>
  <c r="AI486" i="38"/>
  <c r="AI24" i="38"/>
  <c r="AI42" i="38"/>
  <c r="AI60" i="38"/>
  <c r="AI78" i="38"/>
  <c r="AI96" i="38"/>
  <c r="AI114" i="38"/>
  <c r="AI132" i="38"/>
  <c r="AI150" i="38"/>
  <c r="AI168" i="38"/>
  <c r="AI186" i="38"/>
  <c r="AI204" i="38"/>
  <c r="AI222" i="38"/>
  <c r="AI240" i="38"/>
  <c r="AI258" i="38"/>
  <c r="AI276" i="38"/>
  <c r="AI294" i="38"/>
  <c r="AI312" i="38"/>
  <c r="AI330" i="38"/>
  <c r="AI348" i="38"/>
  <c r="AI366" i="38"/>
  <c r="AI384" i="38"/>
  <c r="AI402" i="38"/>
  <c r="AI420" i="38"/>
  <c r="AI438" i="38"/>
  <c r="AI456" i="38"/>
  <c r="AI474" i="38"/>
  <c r="AI492" i="38"/>
  <c r="AI23" i="38"/>
  <c r="AI131" i="38"/>
  <c r="AI239" i="38"/>
  <c r="AI347" i="38"/>
  <c r="AI455" i="38"/>
  <c r="AI41" i="38"/>
  <c r="AI149" i="38"/>
  <c r="AI257" i="38"/>
  <c r="AI365" i="38"/>
  <c r="AI473" i="38"/>
  <c r="AI59" i="38"/>
  <c r="AI167" i="38"/>
  <c r="AI275" i="38"/>
  <c r="AI383" i="38"/>
  <c r="AI491" i="38"/>
  <c r="AI77" i="38"/>
  <c r="AI185" i="38"/>
  <c r="AI293" i="38"/>
  <c r="AI401" i="38"/>
  <c r="AI113" i="38"/>
  <c r="AI221" i="38"/>
  <c r="AI329" i="38"/>
  <c r="AI437" i="38"/>
  <c r="AI95" i="38"/>
  <c r="AI203" i="38"/>
  <c r="AI311" i="38"/>
  <c r="AI419" i="38"/>
  <c r="AE492" i="38"/>
  <c r="AE498" i="38"/>
  <c r="AE496" i="38"/>
  <c r="AE493" i="38"/>
  <c r="AE491" i="38"/>
  <c r="AE497" i="38"/>
  <c r="AE494" i="38"/>
  <c r="AE495" i="38"/>
  <c r="AE490" i="38"/>
  <c r="AG490" i="38"/>
  <c r="AG496" i="38"/>
  <c r="AG494" i="38"/>
  <c r="AG491" i="38"/>
  <c r="AG497" i="38"/>
  <c r="AG495" i="38"/>
  <c r="AG492" i="38"/>
  <c r="AG498" i="38"/>
  <c r="AG493" i="38"/>
  <c r="AF491" i="38"/>
  <c r="AF497" i="38"/>
  <c r="AF494" i="38"/>
  <c r="AF490" i="38"/>
  <c r="AF496" i="38"/>
  <c r="AF492" i="38"/>
  <c r="AF498" i="38"/>
  <c r="AF493" i="38"/>
  <c r="AF495" i="38"/>
  <c r="AK492" i="38"/>
  <c r="AK498" i="38"/>
  <c r="AK495" i="38"/>
  <c r="AK490" i="38"/>
  <c r="AK491" i="38"/>
  <c r="AK497" i="38"/>
  <c r="AK493" i="38"/>
  <c r="AK494" i="38"/>
  <c r="AK496" i="38"/>
  <c r="AJ493" i="38"/>
  <c r="AJ492" i="38"/>
  <c r="AJ494" i="38"/>
  <c r="AJ497" i="38"/>
  <c r="AJ498" i="38"/>
  <c r="AJ495" i="38"/>
  <c r="AJ490" i="38"/>
  <c r="AJ496" i="38"/>
  <c r="AJ491" i="38"/>
  <c r="AG487" i="38"/>
  <c r="AG488" i="38"/>
  <c r="AG489" i="38"/>
  <c r="AG486" i="38"/>
  <c r="AK486" i="38"/>
  <c r="AK487" i="38"/>
  <c r="AK489" i="38"/>
  <c r="AK488" i="38"/>
  <c r="AF486" i="38"/>
  <c r="AF488" i="38"/>
  <c r="AF489" i="38"/>
  <c r="AF487" i="38"/>
  <c r="AJ487" i="38"/>
  <c r="AJ488" i="38"/>
  <c r="AJ486" i="38"/>
  <c r="AJ489" i="38"/>
  <c r="AE486" i="38"/>
  <c r="AE487" i="38"/>
  <c r="AE489" i="38"/>
  <c r="AE488" i="38"/>
  <c r="AG484" i="38"/>
  <c r="AG485" i="38"/>
  <c r="AK484" i="38"/>
  <c r="AK485" i="38"/>
  <c r="AF484" i="38"/>
  <c r="AF485" i="38"/>
  <c r="AJ484" i="38"/>
  <c r="AJ485" i="38"/>
  <c r="AE484" i="38"/>
  <c r="AE485" i="38"/>
  <c r="AK471" i="38"/>
  <c r="AK477" i="38"/>
  <c r="AK483" i="38"/>
  <c r="AK472" i="38"/>
  <c r="AK478" i="38"/>
  <c r="AK482" i="38"/>
  <c r="AK473" i="38"/>
  <c r="AK479" i="38"/>
  <c r="AK474" i="38"/>
  <c r="AK480" i="38"/>
  <c r="AK475" i="38"/>
  <c r="AK481" i="38"/>
  <c r="AK476" i="38"/>
  <c r="AJ472" i="38"/>
  <c r="AJ478" i="38"/>
  <c r="AJ475" i="38"/>
  <c r="AJ473" i="38"/>
  <c r="AJ479" i="38"/>
  <c r="AJ481" i="38"/>
  <c r="AJ474" i="38"/>
  <c r="AJ480" i="38"/>
  <c r="AJ483" i="38"/>
  <c r="AJ476" i="38"/>
  <c r="AJ482" i="38"/>
  <c r="AJ471" i="38"/>
  <c r="AJ477" i="38"/>
  <c r="AF476" i="38"/>
  <c r="AF482" i="38"/>
  <c r="AF471" i="38"/>
  <c r="AF477" i="38"/>
  <c r="AF483" i="38"/>
  <c r="AF472" i="38"/>
  <c r="AF478" i="38"/>
  <c r="AF473" i="38"/>
  <c r="AF479" i="38"/>
  <c r="AF481" i="38"/>
  <c r="AF474" i="38"/>
  <c r="AF480" i="38"/>
  <c r="AF475" i="38"/>
  <c r="AG475" i="38"/>
  <c r="AG481" i="38"/>
  <c r="AG472" i="38"/>
  <c r="AG476" i="38"/>
  <c r="AG482" i="38"/>
  <c r="AG478" i="38"/>
  <c r="AG480" i="38"/>
  <c r="AG471" i="38"/>
  <c r="AG477" i="38"/>
  <c r="AG483" i="38"/>
  <c r="AG473" i="38"/>
  <c r="AG479" i="38"/>
  <c r="AG474" i="38"/>
  <c r="AE471" i="38"/>
  <c r="AE477" i="38"/>
  <c r="AE483" i="38"/>
  <c r="AE474" i="38"/>
  <c r="AE480" i="38"/>
  <c r="AE472" i="38"/>
  <c r="AE478" i="38"/>
  <c r="AE473" i="38"/>
  <c r="AE479" i="38"/>
  <c r="AE475" i="38"/>
  <c r="AE481" i="38"/>
  <c r="AE476" i="38"/>
  <c r="AE482" i="38"/>
  <c r="AG466" i="38"/>
  <c r="AG463" i="38"/>
  <c r="AG467" i="38"/>
  <c r="AG462" i="38"/>
  <c r="AG468" i="38"/>
  <c r="AG464" i="38"/>
  <c r="AG470" i="38"/>
  <c r="AG469" i="38"/>
  <c r="AG465" i="38"/>
  <c r="AJ463" i="38"/>
  <c r="AJ469" i="38"/>
  <c r="AJ464" i="38"/>
  <c r="AJ470" i="38"/>
  <c r="AJ466" i="38"/>
  <c r="AJ465" i="38"/>
  <c r="AJ467" i="38"/>
  <c r="AJ462" i="38"/>
  <c r="AJ468" i="38"/>
  <c r="AF467" i="38"/>
  <c r="AF462" i="38"/>
  <c r="AF468" i="38"/>
  <c r="AF463" i="38"/>
  <c r="AF469" i="38"/>
  <c r="AF470" i="38"/>
  <c r="AF465" i="38"/>
  <c r="AF466" i="38"/>
  <c r="AF464" i="38"/>
  <c r="AK462" i="38"/>
  <c r="AK468" i="38"/>
  <c r="AK463" i="38"/>
  <c r="AK469" i="38"/>
  <c r="AK464" i="38"/>
  <c r="AK470" i="38"/>
  <c r="AK466" i="38"/>
  <c r="AK465" i="38"/>
  <c r="AK467" i="38"/>
  <c r="AE462" i="38"/>
  <c r="AE468" i="38"/>
  <c r="AE463" i="38"/>
  <c r="AE469" i="38"/>
  <c r="AE464" i="38"/>
  <c r="AE470" i="38"/>
  <c r="AE465" i="38"/>
  <c r="AE466" i="38"/>
  <c r="AE467" i="38"/>
  <c r="AG264" i="49"/>
  <c r="AG258" i="49"/>
  <c r="AG252" i="49"/>
  <c r="AG246" i="49"/>
  <c r="AG240" i="49"/>
  <c r="AG234" i="49"/>
  <c r="AG228" i="49"/>
  <c r="AG222" i="49"/>
  <c r="AG216" i="49"/>
  <c r="AG210" i="49"/>
  <c r="AG204" i="49"/>
  <c r="AG198" i="49"/>
  <c r="AG268" i="49"/>
  <c r="AG262" i="49"/>
  <c r="AG256" i="49"/>
  <c r="AG250" i="49"/>
  <c r="AG244" i="49"/>
  <c r="AG238" i="49"/>
  <c r="AG232" i="49"/>
  <c r="AG226" i="49"/>
  <c r="AG220" i="49"/>
  <c r="AG214" i="49"/>
  <c r="AG208" i="49"/>
  <c r="AG202" i="49"/>
  <c r="AG196" i="49"/>
  <c r="AG267" i="49"/>
  <c r="AG261" i="49"/>
  <c r="AG255" i="49"/>
  <c r="AG249" i="49"/>
  <c r="AG243" i="49"/>
  <c r="AG237" i="49"/>
  <c r="AG231" i="49"/>
  <c r="AG225" i="49"/>
  <c r="AG219" i="49"/>
  <c r="AG213" i="49"/>
  <c r="AG207" i="49"/>
  <c r="AG201" i="49"/>
  <c r="AG263" i="49"/>
  <c r="AG251" i="49"/>
  <c r="AG239" i="49"/>
  <c r="AG227" i="49"/>
  <c r="AG215" i="49"/>
  <c r="AG203" i="49"/>
  <c r="AG195" i="49"/>
  <c r="AG189" i="49"/>
  <c r="AG183" i="49"/>
  <c r="AG177" i="49"/>
  <c r="AG171" i="49"/>
  <c r="AG165" i="49"/>
  <c r="AG260" i="49"/>
  <c r="AG248" i="49"/>
  <c r="AG236" i="49"/>
  <c r="AG224" i="49"/>
  <c r="AG212" i="49"/>
  <c r="AG200" i="49"/>
  <c r="AG191" i="49"/>
  <c r="AG185" i="49"/>
  <c r="AG179" i="49"/>
  <c r="AG173" i="49"/>
  <c r="AG167" i="49"/>
  <c r="AG161" i="49"/>
  <c r="AG155" i="49"/>
  <c r="AG149" i="49"/>
  <c r="AG143" i="49"/>
  <c r="AG137" i="49"/>
  <c r="AG131" i="49"/>
  <c r="AG125" i="49"/>
  <c r="AG119" i="49"/>
  <c r="AG113" i="49"/>
  <c r="AG107" i="49"/>
  <c r="AG101" i="49"/>
  <c r="AG265" i="49"/>
  <c r="AG253" i="49"/>
  <c r="AG241" i="49"/>
  <c r="AG229" i="49"/>
  <c r="AG217" i="49"/>
  <c r="AG205" i="49"/>
  <c r="AG190" i="49"/>
  <c r="AG184" i="49"/>
  <c r="AG178" i="49"/>
  <c r="AG172" i="49"/>
  <c r="AG166" i="49"/>
  <c r="AG160" i="49"/>
  <c r="AG154" i="49"/>
  <c r="AG148" i="49"/>
  <c r="AG142" i="49"/>
  <c r="AG136" i="49"/>
  <c r="AG130" i="49"/>
  <c r="AG124" i="49"/>
  <c r="AG118" i="49"/>
  <c r="AG112" i="49"/>
  <c r="AG106" i="49"/>
  <c r="AG100" i="49"/>
  <c r="AG259" i="49"/>
  <c r="AG235" i="49"/>
  <c r="AG211" i="49"/>
  <c r="AG193" i="49"/>
  <c r="AG181" i="49"/>
  <c r="AG169" i="49"/>
  <c r="AG150" i="49"/>
  <c r="AG146" i="49"/>
  <c r="AG132" i="49"/>
  <c r="AG128" i="49"/>
  <c r="AG114" i="49"/>
  <c r="AG110" i="49"/>
  <c r="AG245" i="49"/>
  <c r="AG221" i="49"/>
  <c r="AG197" i="49"/>
  <c r="AG186" i="49"/>
  <c r="AG174" i="49"/>
  <c r="AG162" i="49"/>
  <c r="AG151" i="49"/>
  <c r="AG147" i="49"/>
  <c r="AG133" i="49"/>
  <c r="AG129" i="49"/>
  <c r="AG115" i="49"/>
  <c r="AG111" i="49"/>
  <c r="AG247" i="49"/>
  <c r="AG242" i="49"/>
  <c r="AG188" i="49"/>
  <c r="AG175" i="49"/>
  <c r="AG127" i="49"/>
  <c r="AG123" i="49"/>
  <c r="AG121" i="49"/>
  <c r="AG117" i="49"/>
  <c r="AG98" i="49"/>
  <c r="AG97" i="49"/>
  <c r="AG96" i="49"/>
  <c r="AG90" i="49"/>
  <c r="AG84" i="49"/>
  <c r="AG78" i="49"/>
  <c r="AG72" i="49"/>
  <c r="AG66" i="49"/>
  <c r="AG60" i="49"/>
  <c r="AG257" i="49"/>
  <c r="AG230" i="49"/>
  <c r="AG266" i="49"/>
  <c r="AG199" i="49"/>
  <c r="AG254" i="49"/>
  <c r="AG209" i="49"/>
  <c r="AG194" i="49"/>
  <c r="AG192" i="49"/>
  <c r="AG126" i="49"/>
  <c r="AG122" i="49"/>
  <c r="AG120" i="49"/>
  <c r="AG116" i="49"/>
  <c r="AG103" i="49"/>
  <c r="AG93" i="49"/>
  <c r="AG87" i="49"/>
  <c r="AG81" i="49"/>
  <c r="AG75" i="49"/>
  <c r="AG69" i="49"/>
  <c r="AG63" i="49"/>
  <c r="AG57" i="49"/>
  <c r="AG51" i="49"/>
  <c r="AG45" i="49"/>
  <c r="AG39" i="49"/>
  <c r="AG33" i="49"/>
  <c r="AG24" i="49"/>
  <c r="AG223" i="49"/>
  <c r="AG218" i="49"/>
  <c r="AG176" i="49"/>
  <c r="AG163" i="49"/>
  <c r="AG145" i="49"/>
  <c r="AG141" i="49"/>
  <c r="AG139" i="49"/>
  <c r="AG135" i="49"/>
  <c r="AG92" i="49"/>
  <c r="AG86" i="49"/>
  <c r="AG80" i="49"/>
  <c r="AG74" i="49"/>
  <c r="AG68" i="49"/>
  <c r="AG62" i="49"/>
  <c r="AG56" i="49"/>
  <c r="AG50" i="49"/>
  <c r="AG44" i="49"/>
  <c r="AG38" i="49"/>
  <c r="AG32" i="49"/>
  <c r="AG23" i="49"/>
  <c r="AG21" i="49"/>
  <c r="AG233" i="49"/>
  <c r="AG180" i="49"/>
  <c r="AG144" i="49"/>
  <c r="AG140" i="49"/>
  <c r="AG102" i="49"/>
  <c r="AG99" i="49"/>
  <c r="AG95" i="49"/>
  <c r="AG83" i="49"/>
  <c r="AG71" i="49"/>
  <c r="AG58" i="49"/>
  <c r="AG54" i="49"/>
  <c r="AG164" i="49"/>
  <c r="AG159" i="49"/>
  <c r="AG109" i="49"/>
  <c r="AG105" i="49"/>
  <c r="AG88" i="49"/>
  <c r="AG76" i="49"/>
  <c r="AG64" i="49"/>
  <c r="AG59" i="49"/>
  <c r="AG55" i="49"/>
  <c r="AG41" i="49"/>
  <c r="AG37" i="49"/>
  <c r="AG28" i="49"/>
  <c r="AG168" i="49"/>
  <c r="AG158" i="49"/>
  <c r="AG108" i="49"/>
  <c r="AG104" i="49"/>
  <c r="AG91" i="49"/>
  <c r="AG79" i="49"/>
  <c r="AG67" i="49"/>
  <c r="AG46" i="49"/>
  <c r="AG42" i="49"/>
  <c r="AG19" i="49"/>
  <c r="AG15" i="49"/>
  <c r="AG6" i="49"/>
  <c r="AG152" i="49"/>
  <c r="AG206" i="49"/>
  <c r="AG182" i="49"/>
  <c r="AG138" i="49"/>
  <c r="AG134" i="49"/>
  <c r="AG89" i="49"/>
  <c r="AG77" i="49"/>
  <c r="AG65" i="49"/>
  <c r="AG47" i="49"/>
  <c r="AG43" i="49"/>
  <c r="AG29" i="49"/>
  <c r="AG20" i="49"/>
  <c r="AG14" i="49"/>
  <c r="AG9" i="49"/>
  <c r="AG5" i="49"/>
  <c r="AG170" i="49"/>
  <c r="AG156" i="49"/>
  <c r="AG85" i="49"/>
  <c r="AG187" i="49"/>
  <c r="AG157" i="49"/>
  <c r="AG153" i="49"/>
  <c r="AG94" i="49"/>
  <c r="AG82" i="49"/>
  <c r="AG70" i="49"/>
  <c r="AG52" i="49"/>
  <c r="AG48" i="49"/>
  <c r="AG34" i="49"/>
  <c r="AG30" i="49"/>
  <c r="AG25" i="49"/>
  <c r="AG13" i="49"/>
  <c r="AG8" i="49"/>
  <c r="AG4" i="49"/>
  <c r="AG53" i="49"/>
  <c r="AG35" i="49"/>
  <c r="AG61" i="49"/>
  <c r="AG36" i="49"/>
  <c r="AG11" i="49"/>
  <c r="AG16" i="49"/>
  <c r="AG12" i="49"/>
  <c r="AG3" i="49"/>
  <c r="AG27" i="49"/>
  <c r="AG22" i="49"/>
  <c r="AG7" i="49"/>
  <c r="AG40" i="49"/>
  <c r="AG31" i="49"/>
  <c r="AG49" i="49"/>
  <c r="AG17" i="49"/>
  <c r="AG10" i="49"/>
  <c r="AG73" i="49"/>
  <c r="AG26" i="49"/>
  <c r="AG18" i="49"/>
  <c r="AE458" i="38"/>
  <c r="AE268" i="49"/>
  <c r="AE266" i="49"/>
  <c r="AE260" i="49"/>
  <c r="AE254" i="49"/>
  <c r="AE248" i="49"/>
  <c r="AE242" i="49"/>
  <c r="AE236" i="49"/>
  <c r="AE230" i="49"/>
  <c r="AE224" i="49"/>
  <c r="AE218" i="49"/>
  <c r="AE212" i="49"/>
  <c r="AE206" i="49"/>
  <c r="AE200" i="49"/>
  <c r="AE264" i="49"/>
  <c r="AE258" i="49"/>
  <c r="AE252" i="49"/>
  <c r="AE246" i="49"/>
  <c r="AE240" i="49"/>
  <c r="AE234" i="49"/>
  <c r="AE228" i="49"/>
  <c r="AE222" i="49"/>
  <c r="AE216" i="49"/>
  <c r="AE210" i="49"/>
  <c r="AE204" i="49"/>
  <c r="AE198" i="49"/>
  <c r="AE263" i="49"/>
  <c r="AE257" i="49"/>
  <c r="AE251" i="49"/>
  <c r="AE245" i="49"/>
  <c r="AE239" i="49"/>
  <c r="AE233" i="49"/>
  <c r="AE227" i="49"/>
  <c r="AE221" i="49"/>
  <c r="AE215" i="49"/>
  <c r="AE209" i="49"/>
  <c r="AE203" i="49"/>
  <c r="AE197" i="49"/>
  <c r="AE265" i="49"/>
  <c r="AE253" i="49"/>
  <c r="AE241" i="49"/>
  <c r="AE229" i="49"/>
  <c r="AE217" i="49"/>
  <c r="AE205" i="49"/>
  <c r="AE191" i="49"/>
  <c r="AE185" i="49"/>
  <c r="AE179" i="49"/>
  <c r="AE173" i="49"/>
  <c r="AE167" i="49"/>
  <c r="AE161" i="49"/>
  <c r="AE262" i="49"/>
  <c r="AE250" i="49"/>
  <c r="AE238" i="49"/>
  <c r="AE226" i="49"/>
  <c r="AE214" i="49"/>
  <c r="AE202" i="49"/>
  <c r="AE193" i="49"/>
  <c r="AE187" i="49"/>
  <c r="AE181" i="49"/>
  <c r="AE175" i="49"/>
  <c r="AE169" i="49"/>
  <c r="AE163" i="49"/>
  <c r="AE157" i="49"/>
  <c r="AE151" i="49"/>
  <c r="AE145" i="49"/>
  <c r="AE139" i="49"/>
  <c r="AE133" i="49"/>
  <c r="AE127" i="49"/>
  <c r="AE121" i="49"/>
  <c r="AE115" i="49"/>
  <c r="AE109" i="49"/>
  <c r="AE103" i="49"/>
  <c r="AE267" i="49"/>
  <c r="AE255" i="49"/>
  <c r="AE243" i="49"/>
  <c r="AE231" i="49"/>
  <c r="AE219" i="49"/>
  <c r="AE207" i="49"/>
  <c r="AE192" i="49"/>
  <c r="AE186" i="49"/>
  <c r="AE180" i="49"/>
  <c r="AE174" i="49"/>
  <c r="AE168" i="49"/>
  <c r="AE162" i="49"/>
  <c r="AE156" i="49"/>
  <c r="AE150" i="49"/>
  <c r="AE144" i="49"/>
  <c r="AE138" i="49"/>
  <c r="AE132" i="49"/>
  <c r="AE126" i="49"/>
  <c r="AE120" i="49"/>
  <c r="AE114" i="49"/>
  <c r="AE108" i="49"/>
  <c r="AE102" i="49"/>
  <c r="AE249" i="49"/>
  <c r="AE225" i="49"/>
  <c r="AE201" i="49"/>
  <c r="AE195" i="49"/>
  <c r="AE183" i="49"/>
  <c r="AE171" i="49"/>
  <c r="AE158" i="49"/>
  <c r="AE154" i="49"/>
  <c r="AE140" i="49"/>
  <c r="AE136" i="49"/>
  <c r="AE122" i="49"/>
  <c r="AE118" i="49"/>
  <c r="AE259" i="49"/>
  <c r="AE235" i="49"/>
  <c r="AE211" i="49"/>
  <c r="AE188" i="49"/>
  <c r="AE176" i="49"/>
  <c r="AE164" i="49"/>
  <c r="AE159" i="49"/>
  <c r="AE155" i="49"/>
  <c r="AE141" i="49"/>
  <c r="AE137" i="49"/>
  <c r="AE123" i="49"/>
  <c r="AE119" i="49"/>
  <c r="AE105" i="49"/>
  <c r="AE101" i="49"/>
  <c r="AE237" i="49"/>
  <c r="AE232" i="49"/>
  <c r="AE178" i="49"/>
  <c r="AE165" i="49"/>
  <c r="AE135" i="49"/>
  <c r="AE131" i="49"/>
  <c r="AE129" i="49"/>
  <c r="AE125" i="49"/>
  <c r="AE92" i="49"/>
  <c r="AE86" i="49"/>
  <c r="AE80" i="49"/>
  <c r="AE74" i="49"/>
  <c r="AE68" i="49"/>
  <c r="AE62" i="49"/>
  <c r="AE247" i="49"/>
  <c r="AE261" i="49"/>
  <c r="AE256" i="49"/>
  <c r="AE244" i="49"/>
  <c r="AE199" i="49"/>
  <c r="AE184" i="49"/>
  <c r="AE182" i="49"/>
  <c r="AE134" i="49"/>
  <c r="AE130" i="49"/>
  <c r="AE128" i="49"/>
  <c r="AE124" i="49"/>
  <c r="AE99" i="49"/>
  <c r="AE95" i="49"/>
  <c r="AE89" i="49"/>
  <c r="AE83" i="49"/>
  <c r="AE77" i="49"/>
  <c r="AE71" i="49"/>
  <c r="AE65" i="49"/>
  <c r="AE59" i="49"/>
  <c r="AE53" i="49"/>
  <c r="AE47" i="49"/>
  <c r="AE41" i="49"/>
  <c r="AE35" i="49"/>
  <c r="AE29" i="49"/>
  <c r="AE26" i="49"/>
  <c r="AE18" i="49"/>
  <c r="AE213" i="49"/>
  <c r="AE208" i="49"/>
  <c r="AE189" i="49"/>
  <c r="AE166" i="49"/>
  <c r="AE153" i="49"/>
  <c r="AE149" i="49"/>
  <c r="AE147" i="49"/>
  <c r="AE143" i="49"/>
  <c r="AE100" i="49"/>
  <c r="AE94" i="49"/>
  <c r="AE88" i="49"/>
  <c r="AE82" i="49"/>
  <c r="AE76" i="49"/>
  <c r="AE70" i="49"/>
  <c r="AE64" i="49"/>
  <c r="AE58" i="49"/>
  <c r="AE52" i="49"/>
  <c r="AE46" i="49"/>
  <c r="AE40" i="49"/>
  <c r="AE34" i="49"/>
  <c r="AE25" i="49"/>
  <c r="AE170" i="49"/>
  <c r="AE152" i="49"/>
  <c r="AE148" i="49"/>
  <c r="AE85" i="49"/>
  <c r="AE73" i="49"/>
  <c r="AE61" i="49"/>
  <c r="AE48" i="49"/>
  <c r="AE44" i="49"/>
  <c r="AE196" i="49"/>
  <c r="AE190" i="49"/>
  <c r="AE117" i="49"/>
  <c r="AE113" i="49"/>
  <c r="AE97" i="49"/>
  <c r="AE90" i="49"/>
  <c r="AE78" i="49"/>
  <c r="AE66" i="49"/>
  <c r="AE49" i="49"/>
  <c r="AE45" i="49"/>
  <c r="AE31" i="49"/>
  <c r="AE116" i="49"/>
  <c r="AE112" i="49"/>
  <c r="AE93" i="49"/>
  <c r="AE81" i="49"/>
  <c r="AE69" i="49"/>
  <c r="AE54" i="49"/>
  <c r="AE50" i="49"/>
  <c r="AE36" i="49"/>
  <c r="AE32" i="49"/>
  <c r="AE27" i="49"/>
  <c r="AE23" i="49"/>
  <c r="AE17" i="49"/>
  <c r="AE11" i="49"/>
  <c r="AE87" i="49"/>
  <c r="AE223" i="49"/>
  <c r="AE194" i="49"/>
  <c r="AE172" i="49"/>
  <c r="AE146" i="49"/>
  <c r="AE142" i="49"/>
  <c r="AE104" i="49"/>
  <c r="AE91" i="49"/>
  <c r="AE79" i="49"/>
  <c r="AE67" i="49"/>
  <c r="AE55" i="49"/>
  <c r="AE51" i="49"/>
  <c r="AE37" i="49"/>
  <c r="AE33" i="49"/>
  <c r="AE28" i="49"/>
  <c r="AE24" i="49"/>
  <c r="AE16" i="49"/>
  <c r="AE10" i="49"/>
  <c r="AE110" i="49"/>
  <c r="AE220" i="49"/>
  <c r="AE177" i="49"/>
  <c r="AE111" i="49"/>
  <c r="AE107" i="49"/>
  <c r="AE98" i="49"/>
  <c r="AE96" i="49"/>
  <c r="AE84" i="49"/>
  <c r="AE72" i="49"/>
  <c r="AE60" i="49"/>
  <c r="AE56" i="49"/>
  <c r="AE42" i="49"/>
  <c r="AE38" i="49"/>
  <c r="AE19" i="49"/>
  <c r="AE15" i="49"/>
  <c r="AE6" i="49"/>
  <c r="AE160" i="49"/>
  <c r="AE106" i="49"/>
  <c r="AE39" i="49"/>
  <c r="AE22" i="49"/>
  <c r="AE43" i="49"/>
  <c r="AE20" i="49"/>
  <c r="AE14" i="49"/>
  <c r="AE5" i="49"/>
  <c r="AE12" i="49"/>
  <c r="AE3" i="49"/>
  <c r="AE13" i="49"/>
  <c r="AE4" i="49"/>
  <c r="AE57" i="49"/>
  <c r="AE8" i="49"/>
  <c r="AE75" i="49"/>
  <c r="AE30" i="49"/>
  <c r="AE63" i="49"/>
  <c r="AE9" i="49"/>
  <c r="AE21" i="49"/>
  <c r="AE7" i="49"/>
  <c r="AF265" i="49"/>
  <c r="AF259" i="49"/>
  <c r="AF253" i="49"/>
  <c r="AF247" i="49"/>
  <c r="AF241" i="49"/>
  <c r="AF235" i="49"/>
  <c r="AF229" i="49"/>
  <c r="AF223" i="49"/>
  <c r="AF217" i="49"/>
  <c r="AF211" i="49"/>
  <c r="AF205" i="49"/>
  <c r="AF199" i="49"/>
  <c r="AF263" i="49"/>
  <c r="AF257" i="49"/>
  <c r="AF251" i="49"/>
  <c r="AF245" i="49"/>
  <c r="AF239" i="49"/>
  <c r="AF233" i="49"/>
  <c r="AF227" i="49"/>
  <c r="AF221" i="49"/>
  <c r="AF215" i="49"/>
  <c r="AF209" i="49"/>
  <c r="AF203" i="49"/>
  <c r="AF197" i="49"/>
  <c r="AF268" i="49"/>
  <c r="AF262" i="49"/>
  <c r="AF256" i="49"/>
  <c r="AF250" i="49"/>
  <c r="AF244" i="49"/>
  <c r="AF238" i="49"/>
  <c r="AF232" i="49"/>
  <c r="AF226" i="49"/>
  <c r="AF220" i="49"/>
  <c r="AF214" i="49"/>
  <c r="AF208" i="49"/>
  <c r="AF202" i="49"/>
  <c r="AF196" i="49"/>
  <c r="AF258" i="49"/>
  <c r="AF246" i="49"/>
  <c r="AF234" i="49"/>
  <c r="AF222" i="49"/>
  <c r="AF210" i="49"/>
  <c r="AF198" i="49"/>
  <c r="AF190" i="49"/>
  <c r="AF184" i="49"/>
  <c r="AF178" i="49"/>
  <c r="AF172" i="49"/>
  <c r="AF166" i="49"/>
  <c r="AF160" i="49"/>
  <c r="AF267" i="49"/>
  <c r="AF255" i="49"/>
  <c r="AF243" i="49"/>
  <c r="AF231" i="49"/>
  <c r="AF219" i="49"/>
  <c r="AF207" i="49"/>
  <c r="AF192" i="49"/>
  <c r="AF186" i="49"/>
  <c r="AF180" i="49"/>
  <c r="AF174" i="49"/>
  <c r="AF168" i="49"/>
  <c r="AF162" i="49"/>
  <c r="AF156" i="49"/>
  <c r="AF150" i="49"/>
  <c r="AF144" i="49"/>
  <c r="AF138" i="49"/>
  <c r="AF132" i="49"/>
  <c r="AF126" i="49"/>
  <c r="AF120" i="49"/>
  <c r="AF114" i="49"/>
  <c r="AF108" i="49"/>
  <c r="AF102" i="49"/>
  <c r="AF260" i="49"/>
  <c r="AF248" i="49"/>
  <c r="AF236" i="49"/>
  <c r="AF224" i="49"/>
  <c r="AF212" i="49"/>
  <c r="AF200" i="49"/>
  <c r="AF191" i="49"/>
  <c r="AF185" i="49"/>
  <c r="AF179" i="49"/>
  <c r="AF173" i="49"/>
  <c r="AF167" i="49"/>
  <c r="AF161" i="49"/>
  <c r="AF155" i="49"/>
  <c r="AF149" i="49"/>
  <c r="AF143" i="49"/>
  <c r="AF137" i="49"/>
  <c r="AF131" i="49"/>
  <c r="AF125" i="49"/>
  <c r="AF119" i="49"/>
  <c r="AF113" i="49"/>
  <c r="AF107" i="49"/>
  <c r="AF101" i="49"/>
  <c r="AF266" i="49"/>
  <c r="AF242" i="49"/>
  <c r="AF218" i="49"/>
  <c r="AF188" i="49"/>
  <c r="AF176" i="49"/>
  <c r="AF164" i="49"/>
  <c r="AF159" i="49"/>
  <c r="AF145" i="49"/>
  <c r="AF141" i="49"/>
  <c r="AF127" i="49"/>
  <c r="AF123" i="49"/>
  <c r="AF109" i="49"/>
  <c r="AF105" i="49"/>
  <c r="AF252" i="49"/>
  <c r="AF228" i="49"/>
  <c r="AF204" i="49"/>
  <c r="AF193" i="49"/>
  <c r="AF181" i="49"/>
  <c r="AF169" i="49"/>
  <c r="AF146" i="49"/>
  <c r="AF142" i="49"/>
  <c r="AF128" i="49"/>
  <c r="AF124" i="49"/>
  <c r="AF110" i="49"/>
  <c r="AF106" i="49"/>
  <c r="AF206" i="49"/>
  <c r="AF201" i="49"/>
  <c r="AF183" i="49"/>
  <c r="AF170" i="49"/>
  <c r="AF158" i="49"/>
  <c r="AF154" i="49"/>
  <c r="AF152" i="49"/>
  <c r="AF148" i="49"/>
  <c r="AF104" i="49"/>
  <c r="AF91" i="49"/>
  <c r="AF85" i="49"/>
  <c r="AF79" i="49"/>
  <c r="AF73" i="49"/>
  <c r="AF67" i="49"/>
  <c r="AF61" i="49"/>
  <c r="AF261" i="49"/>
  <c r="AF230" i="49"/>
  <c r="AF225" i="49"/>
  <c r="AF195" i="49"/>
  <c r="AF240" i="49"/>
  <c r="AF213" i="49"/>
  <c r="AF189" i="49"/>
  <c r="AF187" i="49"/>
  <c r="AF157" i="49"/>
  <c r="AF153" i="49"/>
  <c r="AF151" i="49"/>
  <c r="AF147" i="49"/>
  <c r="AF100" i="49"/>
  <c r="AF94" i="49"/>
  <c r="AF88" i="49"/>
  <c r="AF82" i="49"/>
  <c r="AF76" i="49"/>
  <c r="AF70" i="49"/>
  <c r="AF64" i="49"/>
  <c r="AF58" i="49"/>
  <c r="AF52" i="49"/>
  <c r="AF46" i="49"/>
  <c r="AF40" i="49"/>
  <c r="AF34" i="49"/>
  <c r="AF25" i="49"/>
  <c r="AF254" i="49"/>
  <c r="AF249" i="49"/>
  <c r="AF194" i="49"/>
  <c r="AF171" i="49"/>
  <c r="AF122" i="49"/>
  <c r="AF118" i="49"/>
  <c r="AF116" i="49"/>
  <c r="AF112" i="49"/>
  <c r="AF103" i="49"/>
  <c r="AF93" i="49"/>
  <c r="AF87" i="49"/>
  <c r="AF81" i="49"/>
  <c r="AF75" i="49"/>
  <c r="AF69" i="49"/>
  <c r="AF63" i="49"/>
  <c r="AF57" i="49"/>
  <c r="AF51" i="49"/>
  <c r="AF45" i="49"/>
  <c r="AF39" i="49"/>
  <c r="AF33" i="49"/>
  <c r="AF24" i="49"/>
  <c r="AF264" i="49"/>
  <c r="AF216" i="49"/>
  <c r="AF175" i="49"/>
  <c r="AF121" i="49"/>
  <c r="AF117" i="49"/>
  <c r="AF97" i="49"/>
  <c r="AF90" i="49"/>
  <c r="AF78" i="49"/>
  <c r="AF66" i="49"/>
  <c r="AF53" i="49"/>
  <c r="AF49" i="49"/>
  <c r="AF140" i="49"/>
  <c r="AF136" i="49"/>
  <c r="AF99" i="49"/>
  <c r="AF95" i="49"/>
  <c r="AF83" i="49"/>
  <c r="AF71" i="49"/>
  <c r="AF54" i="49"/>
  <c r="AF50" i="49"/>
  <c r="AF36" i="49"/>
  <c r="AF32" i="49"/>
  <c r="AF27" i="49"/>
  <c r="AF23" i="49"/>
  <c r="AF163" i="49"/>
  <c r="AF139" i="49"/>
  <c r="AF135" i="49"/>
  <c r="AF86" i="49"/>
  <c r="AF74" i="49"/>
  <c r="AF62" i="49"/>
  <c r="AF59" i="49"/>
  <c r="AF55" i="49"/>
  <c r="AF41" i="49"/>
  <c r="AF37" i="49"/>
  <c r="AF28" i="49"/>
  <c r="AF18" i="49"/>
  <c r="AF16" i="49"/>
  <c r="AF10" i="49"/>
  <c r="AF165" i="49"/>
  <c r="AF133" i="49"/>
  <c r="AF177" i="49"/>
  <c r="AF115" i="49"/>
  <c r="AF111" i="49"/>
  <c r="AF98" i="49"/>
  <c r="AF96" i="49"/>
  <c r="AF84" i="49"/>
  <c r="AF72" i="49"/>
  <c r="AF60" i="49"/>
  <c r="AF56" i="49"/>
  <c r="AF42" i="49"/>
  <c r="AF38" i="49"/>
  <c r="AF19" i="49"/>
  <c r="AF15" i="49"/>
  <c r="AF6" i="49"/>
  <c r="AF182" i="49"/>
  <c r="AF134" i="49"/>
  <c r="AF130" i="49"/>
  <c r="AF89" i="49"/>
  <c r="AF77" i="49"/>
  <c r="AF65" i="49"/>
  <c r="AF47" i="49"/>
  <c r="AF43" i="49"/>
  <c r="AF29" i="49"/>
  <c r="AF20" i="49"/>
  <c r="AF14" i="49"/>
  <c r="AF9" i="49"/>
  <c r="AF5" i="49"/>
  <c r="AF237" i="49"/>
  <c r="AF129" i="49"/>
  <c r="AF92" i="49"/>
  <c r="AF44" i="49"/>
  <c r="AF11" i="49"/>
  <c r="AF22" i="49"/>
  <c r="AF68" i="49"/>
  <c r="AF35" i="49"/>
  <c r="AF31" i="49"/>
  <c r="AF8" i="49"/>
  <c r="AF21" i="49"/>
  <c r="AF13" i="49"/>
  <c r="AF4" i="49"/>
  <c r="AF7" i="49"/>
  <c r="AF80" i="49"/>
  <c r="AF30" i="49"/>
  <c r="AF12" i="49"/>
  <c r="AF3" i="49"/>
  <c r="AF48" i="49"/>
  <c r="AF17" i="49"/>
  <c r="AF26" i="49"/>
  <c r="AK268" i="49"/>
  <c r="AK266" i="49"/>
  <c r="AK260" i="49"/>
  <c r="AK254" i="49"/>
  <c r="AK248" i="49"/>
  <c r="AK242" i="49"/>
  <c r="AK236" i="49"/>
  <c r="AK230" i="49"/>
  <c r="AK224" i="49"/>
  <c r="AK218" i="49"/>
  <c r="AK212" i="49"/>
  <c r="AK206" i="49"/>
  <c r="AK200" i="49"/>
  <c r="AK264" i="49"/>
  <c r="AK258" i="49"/>
  <c r="AK252" i="49"/>
  <c r="AK246" i="49"/>
  <c r="AK240" i="49"/>
  <c r="AK234" i="49"/>
  <c r="AK228" i="49"/>
  <c r="AK222" i="49"/>
  <c r="AK216" i="49"/>
  <c r="AK210" i="49"/>
  <c r="AK204" i="49"/>
  <c r="AK198" i="49"/>
  <c r="AK263" i="49"/>
  <c r="AK257" i="49"/>
  <c r="AK251" i="49"/>
  <c r="AK245" i="49"/>
  <c r="AK239" i="49"/>
  <c r="AK233" i="49"/>
  <c r="AK227" i="49"/>
  <c r="AK221" i="49"/>
  <c r="AK215" i="49"/>
  <c r="AK209" i="49"/>
  <c r="AK203" i="49"/>
  <c r="AK197" i="49"/>
  <c r="AK259" i="49"/>
  <c r="AK247" i="49"/>
  <c r="AK235" i="49"/>
  <c r="AK223" i="49"/>
  <c r="AK211" i="49"/>
  <c r="AK199" i="49"/>
  <c r="AK191" i="49"/>
  <c r="AK185" i="49"/>
  <c r="AK179" i="49"/>
  <c r="AK173" i="49"/>
  <c r="AK167" i="49"/>
  <c r="AK161" i="49"/>
  <c r="AK256" i="49"/>
  <c r="AK244" i="49"/>
  <c r="AK232" i="49"/>
  <c r="AK220" i="49"/>
  <c r="AK208" i="49"/>
  <c r="AK196" i="49"/>
  <c r="AK193" i="49"/>
  <c r="AK187" i="49"/>
  <c r="AK181" i="49"/>
  <c r="AK175" i="49"/>
  <c r="AK169" i="49"/>
  <c r="AK163" i="49"/>
  <c r="AK157" i="49"/>
  <c r="AK151" i="49"/>
  <c r="AK145" i="49"/>
  <c r="AK139" i="49"/>
  <c r="AK133" i="49"/>
  <c r="AK127" i="49"/>
  <c r="AK121" i="49"/>
  <c r="AK115" i="49"/>
  <c r="AK109" i="49"/>
  <c r="AK103" i="49"/>
  <c r="AK261" i="49"/>
  <c r="AK249" i="49"/>
  <c r="AK237" i="49"/>
  <c r="AK225" i="49"/>
  <c r="AK213" i="49"/>
  <c r="AK201" i="49"/>
  <c r="AK192" i="49"/>
  <c r="AK186" i="49"/>
  <c r="AK180" i="49"/>
  <c r="AK174" i="49"/>
  <c r="AK168" i="49"/>
  <c r="AK162" i="49"/>
  <c r="AK156" i="49"/>
  <c r="AK150" i="49"/>
  <c r="AK144" i="49"/>
  <c r="AK138" i="49"/>
  <c r="AK132" i="49"/>
  <c r="AK126" i="49"/>
  <c r="AK120" i="49"/>
  <c r="AK114" i="49"/>
  <c r="AK108" i="49"/>
  <c r="AK102" i="49"/>
  <c r="AK96" i="49"/>
  <c r="AK255" i="49"/>
  <c r="AK231" i="49"/>
  <c r="AK207" i="49"/>
  <c r="AK189" i="49"/>
  <c r="AK177" i="49"/>
  <c r="AK165" i="49"/>
  <c r="AK152" i="49"/>
  <c r="AK148" i="49"/>
  <c r="AK134" i="49"/>
  <c r="AK130" i="49"/>
  <c r="AK116" i="49"/>
  <c r="AK112" i="49"/>
  <c r="AK265" i="49"/>
  <c r="AK241" i="49"/>
  <c r="AK217" i="49"/>
  <c r="AK194" i="49"/>
  <c r="AK182" i="49"/>
  <c r="AK170" i="49"/>
  <c r="AK153" i="49"/>
  <c r="AK149" i="49"/>
  <c r="AK135" i="49"/>
  <c r="AK131" i="49"/>
  <c r="AK117" i="49"/>
  <c r="AK113" i="49"/>
  <c r="AK99" i="49"/>
  <c r="AK98" i="49"/>
  <c r="AK267" i="49"/>
  <c r="AK262" i="49"/>
  <c r="AK195" i="49"/>
  <c r="AK172" i="49"/>
  <c r="AK159" i="49"/>
  <c r="AK155" i="49"/>
  <c r="AK111" i="49"/>
  <c r="AK107" i="49"/>
  <c r="AK105" i="49"/>
  <c r="AK100" i="49"/>
  <c r="AK92" i="49"/>
  <c r="AK86" i="49"/>
  <c r="AK80" i="49"/>
  <c r="AK74" i="49"/>
  <c r="AK68" i="49"/>
  <c r="AK62" i="49"/>
  <c r="AK250" i="49"/>
  <c r="AK219" i="49"/>
  <c r="AK214" i="49"/>
  <c r="AK229" i="49"/>
  <c r="AK202" i="49"/>
  <c r="AK178" i="49"/>
  <c r="AK176" i="49"/>
  <c r="AK158" i="49"/>
  <c r="AK154" i="49"/>
  <c r="AK110" i="49"/>
  <c r="AK106" i="49"/>
  <c r="AK104" i="49"/>
  <c r="AK97" i="49"/>
  <c r="AK95" i="49"/>
  <c r="AK89" i="49"/>
  <c r="AK83" i="49"/>
  <c r="AK77" i="49"/>
  <c r="AK71" i="49"/>
  <c r="AK65" i="49"/>
  <c r="AK59" i="49"/>
  <c r="AK53" i="49"/>
  <c r="AK47" i="49"/>
  <c r="AK41" i="49"/>
  <c r="AK35" i="49"/>
  <c r="AK29" i="49"/>
  <c r="AK26" i="49"/>
  <c r="AK18" i="49"/>
  <c r="AK243" i="49"/>
  <c r="AK238" i="49"/>
  <c r="AK183" i="49"/>
  <c r="AK160" i="49"/>
  <c r="AK129" i="49"/>
  <c r="AK125" i="49"/>
  <c r="AK123" i="49"/>
  <c r="AK119" i="49"/>
  <c r="AK94" i="49"/>
  <c r="AK88" i="49"/>
  <c r="AK82" i="49"/>
  <c r="AK76" i="49"/>
  <c r="AK70" i="49"/>
  <c r="AK64" i="49"/>
  <c r="AK58" i="49"/>
  <c r="AK52" i="49"/>
  <c r="AK46" i="49"/>
  <c r="AK40" i="49"/>
  <c r="AK34" i="49"/>
  <c r="AK25" i="49"/>
  <c r="AK17" i="49"/>
  <c r="AK164" i="49"/>
  <c r="AK128" i="49"/>
  <c r="AK124" i="49"/>
  <c r="AK91" i="49"/>
  <c r="AK79" i="49"/>
  <c r="AK67" i="49"/>
  <c r="AK56" i="49"/>
  <c r="AK42" i="49"/>
  <c r="AK226" i="49"/>
  <c r="AK184" i="49"/>
  <c r="AK147" i="49"/>
  <c r="AK143" i="49"/>
  <c r="AK101" i="49"/>
  <c r="AK84" i="49"/>
  <c r="AK72" i="49"/>
  <c r="AK60" i="49"/>
  <c r="AK57" i="49"/>
  <c r="AK43" i="49"/>
  <c r="AK39" i="49"/>
  <c r="AK253" i="49"/>
  <c r="AK188" i="49"/>
  <c r="AK146" i="49"/>
  <c r="AK142" i="49"/>
  <c r="AK87" i="49"/>
  <c r="AK75" i="49"/>
  <c r="AK63" i="49"/>
  <c r="AK48" i="49"/>
  <c r="AK44" i="49"/>
  <c r="AK30" i="49"/>
  <c r="AK21" i="49"/>
  <c r="AK11" i="49"/>
  <c r="AK166" i="49"/>
  <c r="AK122" i="49"/>
  <c r="AK118" i="49"/>
  <c r="AK85" i="49"/>
  <c r="AK73" i="49"/>
  <c r="AK61" i="49"/>
  <c r="AK49" i="49"/>
  <c r="AK45" i="49"/>
  <c r="AK31" i="49"/>
  <c r="AK22" i="49"/>
  <c r="AK16" i="49"/>
  <c r="AK10" i="49"/>
  <c r="AK140" i="49"/>
  <c r="AK93" i="49"/>
  <c r="AK205" i="49"/>
  <c r="AK171" i="49"/>
  <c r="AK141" i="49"/>
  <c r="AK137" i="49"/>
  <c r="AK90" i="49"/>
  <c r="AK78" i="49"/>
  <c r="AK66" i="49"/>
  <c r="AK54" i="49"/>
  <c r="AK50" i="49"/>
  <c r="AK36" i="49"/>
  <c r="AK32" i="49"/>
  <c r="AK27" i="49"/>
  <c r="AK23" i="49"/>
  <c r="AK15" i="49"/>
  <c r="AK6" i="49"/>
  <c r="AK190" i="49"/>
  <c r="AK136" i="49"/>
  <c r="AK8" i="49"/>
  <c r="AK69" i="49"/>
  <c r="AK28" i="49"/>
  <c r="AK20" i="49"/>
  <c r="AK81" i="49"/>
  <c r="AK3" i="49"/>
  <c r="AK38" i="49"/>
  <c r="AK9" i="49"/>
  <c r="AK51" i="49"/>
  <c r="AK24" i="49"/>
  <c r="AK37" i="49"/>
  <c r="AK33" i="49"/>
  <c r="AK19" i="49"/>
  <c r="AK13" i="49"/>
  <c r="AK4" i="49"/>
  <c r="AK55" i="49"/>
  <c r="AK7" i="49"/>
  <c r="AK14" i="49"/>
  <c r="AK5" i="49"/>
  <c r="AK12" i="49"/>
  <c r="AJ267" i="49"/>
  <c r="AJ261" i="49"/>
  <c r="AJ255" i="49"/>
  <c r="AJ249" i="49"/>
  <c r="AJ243" i="49"/>
  <c r="AJ237" i="49"/>
  <c r="AJ231" i="49"/>
  <c r="AJ225" i="49"/>
  <c r="AJ219" i="49"/>
  <c r="AJ213" i="49"/>
  <c r="AJ207" i="49"/>
  <c r="AJ201" i="49"/>
  <c r="AJ265" i="49"/>
  <c r="AJ259" i="49"/>
  <c r="AJ253" i="49"/>
  <c r="AJ247" i="49"/>
  <c r="AJ241" i="49"/>
  <c r="AJ235" i="49"/>
  <c r="AJ229" i="49"/>
  <c r="AJ223" i="49"/>
  <c r="AJ217" i="49"/>
  <c r="AJ211" i="49"/>
  <c r="AJ205" i="49"/>
  <c r="AJ199" i="49"/>
  <c r="AJ264" i="49"/>
  <c r="AJ258" i="49"/>
  <c r="AJ252" i="49"/>
  <c r="AJ246" i="49"/>
  <c r="AJ240" i="49"/>
  <c r="AJ234" i="49"/>
  <c r="AJ228" i="49"/>
  <c r="AJ222" i="49"/>
  <c r="AJ216" i="49"/>
  <c r="AJ210" i="49"/>
  <c r="AJ204" i="49"/>
  <c r="AJ198" i="49"/>
  <c r="AJ268" i="49"/>
  <c r="AJ266" i="49"/>
  <c r="AJ254" i="49"/>
  <c r="AJ242" i="49"/>
  <c r="AJ230" i="49"/>
  <c r="AJ218" i="49"/>
  <c r="AJ206" i="49"/>
  <c r="AJ192" i="49"/>
  <c r="AJ186" i="49"/>
  <c r="AJ180" i="49"/>
  <c r="AJ174" i="49"/>
  <c r="AJ168" i="49"/>
  <c r="AJ162" i="49"/>
  <c r="AJ263" i="49"/>
  <c r="AJ251" i="49"/>
  <c r="AJ239" i="49"/>
  <c r="AJ227" i="49"/>
  <c r="AJ215" i="49"/>
  <c r="AJ203" i="49"/>
  <c r="AJ194" i="49"/>
  <c r="AJ188" i="49"/>
  <c r="AJ182" i="49"/>
  <c r="AJ176" i="49"/>
  <c r="AJ170" i="49"/>
  <c r="AJ164" i="49"/>
  <c r="AJ158" i="49"/>
  <c r="AJ152" i="49"/>
  <c r="AJ146" i="49"/>
  <c r="AJ140" i="49"/>
  <c r="AJ134" i="49"/>
  <c r="AJ128" i="49"/>
  <c r="AJ122" i="49"/>
  <c r="AJ116" i="49"/>
  <c r="AJ110" i="49"/>
  <c r="AJ104" i="49"/>
  <c r="AJ256" i="49"/>
  <c r="AJ244" i="49"/>
  <c r="AJ232" i="49"/>
  <c r="AJ220" i="49"/>
  <c r="AJ208" i="49"/>
  <c r="AJ196" i="49"/>
  <c r="AJ193" i="49"/>
  <c r="AJ187" i="49"/>
  <c r="AJ181" i="49"/>
  <c r="AJ175" i="49"/>
  <c r="AJ169" i="49"/>
  <c r="AJ163" i="49"/>
  <c r="AJ157" i="49"/>
  <c r="AJ151" i="49"/>
  <c r="AJ145" i="49"/>
  <c r="AJ139" i="49"/>
  <c r="AJ133" i="49"/>
  <c r="AJ127" i="49"/>
  <c r="AJ121" i="49"/>
  <c r="AJ115" i="49"/>
  <c r="AJ109" i="49"/>
  <c r="AJ103" i="49"/>
  <c r="AJ97" i="49"/>
  <c r="AJ262" i="49"/>
  <c r="AJ238" i="49"/>
  <c r="AJ214" i="49"/>
  <c r="AJ184" i="49"/>
  <c r="AJ172" i="49"/>
  <c r="AJ160" i="49"/>
  <c r="AJ147" i="49"/>
  <c r="AJ143" i="49"/>
  <c r="AJ129" i="49"/>
  <c r="AJ125" i="49"/>
  <c r="AJ111" i="49"/>
  <c r="AJ107" i="49"/>
  <c r="AJ248" i="49"/>
  <c r="AJ224" i="49"/>
  <c r="AJ200" i="49"/>
  <c r="AJ189" i="49"/>
  <c r="AJ177" i="49"/>
  <c r="AJ165" i="49"/>
  <c r="AJ148" i="49"/>
  <c r="AJ144" i="49"/>
  <c r="AJ130" i="49"/>
  <c r="AJ126" i="49"/>
  <c r="AJ112" i="49"/>
  <c r="AJ108" i="49"/>
  <c r="AJ226" i="49"/>
  <c r="AJ221" i="49"/>
  <c r="AJ190" i="49"/>
  <c r="AJ167" i="49"/>
  <c r="AJ142" i="49"/>
  <c r="AJ138" i="49"/>
  <c r="AJ136" i="49"/>
  <c r="AJ132" i="49"/>
  <c r="AJ93" i="49"/>
  <c r="AJ87" i="49"/>
  <c r="AJ81" i="49"/>
  <c r="AJ75" i="49"/>
  <c r="AJ69" i="49"/>
  <c r="AJ63" i="49"/>
  <c r="AJ236" i="49"/>
  <c r="AJ250" i="49"/>
  <c r="AJ245" i="49"/>
  <c r="AJ260" i="49"/>
  <c r="AJ233" i="49"/>
  <c r="AJ173" i="49"/>
  <c r="AJ171" i="49"/>
  <c r="AJ141" i="49"/>
  <c r="AJ137" i="49"/>
  <c r="AJ135" i="49"/>
  <c r="AJ131" i="49"/>
  <c r="AJ101" i="49"/>
  <c r="AJ96" i="49"/>
  <c r="AJ90" i="49"/>
  <c r="AJ84" i="49"/>
  <c r="AJ78" i="49"/>
  <c r="AJ72" i="49"/>
  <c r="AJ66" i="49"/>
  <c r="AJ60" i="49"/>
  <c r="AJ54" i="49"/>
  <c r="AJ48" i="49"/>
  <c r="AJ42" i="49"/>
  <c r="AJ36" i="49"/>
  <c r="AJ30" i="49"/>
  <c r="AJ27" i="49"/>
  <c r="AJ19" i="49"/>
  <c r="AJ202" i="49"/>
  <c r="AJ197" i="49"/>
  <c r="AJ191" i="49"/>
  <c r="AJ178" i="49"/>
  <c r="AJ156" i="49"/>
  <c r="AJ154" i="49"/>
  <c r="AJ150" i="49"/>
  <c r="AJ106" i="49"/>
  <c r="AJ98" i="49"/>
  <c r="AJ95" i="49"/>
  <c r="AJ89" i="49"/>
  <c r="AJ83" i="49"/>
  <c r="AJ77" i="49"/>
  <c r="AJ71" i="49"/>
  <c r="AJ65" i="49"/>
  <c r="AJ59" i="49"/>
  <c r="AJ53" i="49"/>
  <c r="AJ47" i="49"/>
  <c r="AJ41" i="49"/>
  <c r="AJ35" i="49"/>
  <c r="AJ29" i="49"/>
  <c r="AJ26" i="49"/>
  <c r="AJ18" i="49"/>
  <c r="AJ159" i="49"/>
  <c r="AJ155" i="49"/>
  <c r="AJ105" i="49"/>
  <c r="AJ86" i="49"/>
  <c r="AJ74" i="49"/>
  <c r="AJ62" i="49"/>
  <c r="AJ55" i="49"/>
  <c r="AJ51" i="49"/>
  <c r="AJ257" i="49"/>
  <c r="AJ212" i="49"/>
  <c r="AJ179" i="49"/>
  <c r="AJ124" i="49"/>
  <c r="AJ120" i="49"/>
  <c r="AJ91" i="49"/>
  <c r="AJ79" i="49"/>
  <c r="AJ67" i="49"/>
  <c r="AJ56" i="49"/>
  <c r="AJ52" i="49"/>
  <c r="AJ38" i="49"/>
  <c r="AJ34" i="49"/>
  <c r="AJ25" i="49"/>
  <c r="AJ209" i="49"/>
  <c r="AJ195" i="49"/>
  <c r="AJ183" i="49"/>
  <c r="AJ123" i="49"/>
  <c r="AJ119" i="49"/>
  <c r="AJ94" i="49"/>
  <c r="AJ82" i="49"/>
  <c r="AJ70" i="49"/>
  <c r="AJ57" i="49"/>
  <c r="AJ43" i="49"/>
  <c r="AJ39" i="49"/>
  <c r="AJ20" i="49"/>
  <c r="AJ12" i="49"/>
  <c r="AJ7" i="49"/>
  <c r="AJ3" i="49"/>
  <c r="AJ113" i="49"/>
  <c r="AJ102" i="49"/>
  <c r="AJ161" i="49"/>
  <c r="AJ153" i="49"/>
  <c r="AJ149" i="49"/>
  <c r="AJ100" i="49"/>
  <c r="AJ92" i="49"/>
  <c r="AJ80" i="49"/>
  <c r="AJ68" i="49"/>
  <c r="AJ58" i="49"/>
  <c r="AJ44" i="49"/>
  <c r="AJ40" i="49"/>
  <c r="AJ21" i="49"/>
  <c r="AJ17" i="49"/>
  <c r="AJ11" i="49"/>
  <c r="AJ185" i="49"/>
  <c r="AJ99" i="49"/>
  <c r="AJ166" i="49"/>
  <c r="AJ118" i="49"/>
  <c r="AJ114" i="49"/>
  <c r="AJ85" i="49"/>
  <c r="AJ73" i="49"/>
  <c r="AJ61" i="49"/>
  <c r="AJ49" i="49"/>
  <c r="AJ45" i="49"/>
  <c r="AJ31" i="49"/>
  <c r="AJ22" i="49"/>
  <c r="AJ16" i="49"/>
  <c r="AJ10" i="49"/>
  <c r="AJ117" i="49"/>
  <c r="AJ88" i="49"/>
  <c r="AJ50" i="49"/>
  <c r="AJ28" i="49"/>
  <c r="AJ24" i="49"/>
  <c r="AJ15" i="49"/>
  <c r="AJ6" i="49"/>
  <c r="AJ64" i="49"/>
  <c r="AJ33" i="49"/>
  <c r="AJ8" i="49"/>
  <c r="AJ76" i="49"/>
  <c r="AJ23" i="49"/>
  <c r="AJ9" i="49"/>
  <c r="AJ37" i="49"/>
  <c r="AJ13" i="49"/>
  <c r="AJ4" i="49"/>
  <c r="AJ46" i="49"/>
  <c r="AJ32" i="49"/>
  <c r="AJ14" i="49"/>
  <c r="AJ5" i="49"/>
  <c r="AE422" i="38"/>
  <c r="AE410" i="38"/>
  <c r="AE430" i="38"/>
  <c r="AE398" i="38"/>
  <c r="AE448" i="38"/>
  <c r="AE381" i="38"/>
  <c r="AE440" i="38"/>
  <c r="AE9" i="38"/>
  <c r="AE15" i="38"/>
  <c r="AE21" i="38"/>
  <c r="AE27" i="38"/>
  <c r="AE33" i="38"/>
  <c r="AE39" i="38"/>
  <c r="AE45" i="38"/>
  <c r="AE51" i="38"/>
  <c r="AE57" i="38"/>
  <c r="AE63" i="38"/>
  <c r="AE69" i="38"/>
  <c r="AE75" i="38"/>
  <c r="AE81" i="38"/>
  <c r="AE87" i="38"/>
  <c r="AE93" i="38"/>
  <c r="AE99" i="38"/>
  <c r="AE105" i="38"/>
  <c r="AE4" i="38"/>
  <c r="AE10" i="38"/>
  <c r="AE16" i="38"/>
  <c r="AE22" i="38"/>
  <c r="AE28" i="38"/>
  <c r="AE12" i="38"/>
  <c r="AE20" i="38"/>
  <c r="AE30" i="38"/>
  <c r="AE37" i="38"/>
  <c r="AE44" i="38"/>
  <c r="AE52" i="38"/>
  <c r="AE59" i="38"/>
  <c r="AE66" i="38"/>
  <c r="AE73" i="38"/>
  <c r="AE80" i="38"/>
  <c r="AE88" i="38"/>
  <c r="AE95" i="38"/>
  <c r="AE102" i="38"/>
  <c r="AE109" i="38"/>
  <c r="AE115" i="38"/>
  <c r="AE121" i="38"/>
  <c r="AE127" i="38"/>
  <c r="AE133" i="38"/>
  <c r="AE139" i="38"/>
  <c r="AE145" i="38"/>
  <c r="AE151" i="38"/>
  <c r="AE157" i="38"/>
  <c r="AE163" i="38"/>
  <c r="AE169" i="38"/>
  <c r="AE175" i="38"/>
  <c r="AE181" i="38"/>
  <c r="AE187" i="38"/>
  <c r="AE193" i="38"/>
  <c r="AE199" i="38"/>
  <c r="AE205" i="38"/>
  <c r="AE211" i="38"/>
  <c r="AE217" i="38"/>
  <c r="AE223" i="38"/>
  <c r="AE229" i="38"/>
  <c r="AE235" i="38"/>
  <c r="AE241" i="38"/>
  <c r="AE247" i="38"/>
  <c r="AE253" i="38"/>
  <c r="AE259" i="38"/>
  <c r="AE265" i="38"/>
  <c r="AE271" i="38"/>
  <c r="AE277" i="38"/>
  <c r="AE283" i="38"/>
  <c r="AE289" i="38"/>
  <c r="AE295" i="38"/>
  <c r="AE301" i="38"/>
  <c r="AE307" i="38"/>
  <c r="AE313" i="38"/>
  <c r="AE319" i="38"/>
  <c r="AE325" i="38"/>
  <c r="AE331" i="38"/>
  <c r="AE337" i="38"/>
  <c r="AE343" i="38"/>
  <c r="AE349" i="38"/>
  <c r="AE355" i="38"/>
  <c r="AE361" i="38"/>
  <c r="AE367" i="38"/>
  <c r="AE373" i="38"/>
  <c r="AE379" i="38"/>
  <c r="AE385" i="38"/>
  <c r="AE391" i="38"/>
  <c r="AE397" i="38"/>
  <c r="AE403" i="38"/>
  <c r="AE409" i="38"/>
  <c r="AE415" i="38"/>
  <c r="AE421" i="38"/>
  <c r="AE427" i="38"/>
  <c r="AE433" i="38"/>
  <c r="AE439" i="38"/>
  <c r="AE445" i="38"/>
  <c r="AE451" i="38"/>
  <c r="AE457" i="38"/>
  <c r="AE5" i="38"/>
  <c r="AE13" i="38"/>
  <c r="AE23" i="38"/>
  <c r="AE31" i="38"/>
  <c r="AE38" i="38"/>
  <c r="AE46" i="38"/>
  <c r="AE53" i="38"/>
  <c r="AE60" i="38"/>
  <c r="AE67" i="38"/>
  <c r="AE74" i="38"/>
  <c r="AE82" i="38"/>
  <c r="AE89" i="38"/>
  <c r="AE96" i="38"/>
  <c r="AE103" i="38"/>
  <c r="AE110" i="38"/>
  <c r="AE116" i="38"/>
  <c r="AE122" i="38"/>
  <c r="AE128" i="38"/>
  <c r="AE134" i="38"/>
  <c r="AE140" i="38"/>
  <c r="AE146" i="38"/>
  <c r="AE152" i="38"/>
  <c r="AE158" i="38"/>
  <c r="AE164" i="38"/>
  <c r="AE170" i="38"/>
  <c r="AE176" i="38"/>
  <c r="AE182" i="38"/>
  <c r="AE188" i="38"/>
  <c r="AE194" i="38"/>
  <c r="AE200" i="38"/>
  <c r="AE206" i="38"/>
  <c r="AE212" i="38"/>
  <c r="AE218" i="38"/>
  <c r="AE224" i="38"/>
  <c r="AE230" i="38"/>
  <c r="AE236" i="38"/>
  <c r="AE242" i="38"/>
  <c r="AE248" i="38"/>
  <c r="AE254" i="38"/>
  <c r="AE260" i="38"/>
  <c r="AE266" i="38"/>
  <c r="AE272" i="38"/>
  <c r="AE278" i="38"/>
  <c r="AE284" i="38"/>
  <c r="AE290" i="38"/>
  <c r="AE296" i="38"/>
  <c r="AE302" i="38"/>
  <c r="AE308" i="38"/>
  <c r="AE314" i="38"/>
  <c r="AE320" i="38"/>
  <c r="AE326" i="38"/>
  <c r="AE332" i="38"/>
  <c r="AE338" i="38"/>
  <c r="AE344" i="38"/>
  <c r="AE350" i="38"/>
  <c r="AE356" i="38"/>
  <c r="AE6" i="38"/>
  <c r="AE14" i="38"/>
  <c r="AE24" i="38"/>
  <c r="AE32" i="38"/>
  <c r="AE40" i="38"/>
  <c r="AE47" i="38"/>
  <c r="AE7" i="38"/>
  <c r="AE17" i="38"/>
  <c r="AE25" i="38"/>
  <c r="AE34" i="38"/>
  <c r="AE41" i="38"/>
  <c r="AE48" i="38"/>
  <c r="AE55" i="38"/>
  <c r="AE62" i="38"/>
  <c r="AE70" i="38"/>
  <c r="AE77" i="38"/>
  <c r="AE84" i="38"/>
  <c r="AE91" i="38"/>
  <c r="AE98" i="38"/>
  <c r="AE106" i="38"/>
  <c r="AE112" i="38"/>
  <c r="AE118" i="38"/>
  <c r="AE124" i="38"/>
  <c r="AE130" i="38"/>
  <c r="AE136" i="38"/>
  <c r="AE142" i="38"/>
  <c r="AE148" i="38"/>
  <c r="AE154" i="38"/>
  <c r="AE160" i="38"/>
  <c r="AE166" i="38"/>
  <c r="AE172" i="38"/>
  <c r="AE178" i="38"/>
  <c r="AE184" i="38"/>
  <c r="AE190" i="38"/>
  <c r="AE196" i="38"/>
  <c r="AE202" i="38"/>
  <c r="AE208" i="38"/>
  <c r="AE214" i="38"/>
  <c r="AE220" i="38"/>
  <c r="AE226" i="38"/>
  <c r="AE232" i="38"/>
  <c r="AE238" i="38"/>
  <c r="AE244" i="38"/>
  <c r="AE250" i="38"/>
  <c r="AE256" i="38"/>
  <c r="AE262" i="38"/>
  <c r="AE268" i="38"/>
  <c r="AE274" i="38"/>
  <c r="AE280" i="38"/>
  <c r="AE286" i="38"/>
  <c r="AE292" i="38"/>
  <c r="AE298" i="38"/>
  <c r="AE304" i="38"/>
  <c r="AE310" i="38"/>
  <c r="AE316" i="38"/>
  <c r="AE322" i="38"/>
  <c r="AE328" i="38"/>
  <c r="AE334" i="38"/>
  <c r="AE340" i="38"/>
  <c r="AE346" i="38"/>
  <c r="AE352" i="38"/>
  <c r="AE358" i="38"/>
  <c r="AE364" i="38"/>
  <c r="AE370" i="38"/>
  <c r="AE376" i="38"/>
  <c r="AE382" i="38"/>
  <c r="AE388" i="38"/>
  <c r="AE8" i="38"/>
  <c r="AE18" i="38"/>
  <c r="AE26" i="38"/>
  <c r="AE35" i="38"/>
  <c r="AE42" i="38"/>
  <c r="AE49" i="38"/>
  <c r="AE56" i="38"/>
  <c r="AE64" i="38"/>
  <c r="AE71" i="38"/>
  <c r="AE78" i="38"/>
  <c r="AE85" i="38"/>
  <c r="AE92" i="38"/>
  <c r="AE100" i="38"/>
  <c r="AE107" i="38"/>
  <c r="AE113" i="38"/>
  <c r="AE119" i="38"/>
  <c r="AE125" i="38"/>
  <c r="AE131" i="38"/>
  <c r="AE137" i="38"/>
  <c r="AE143" i="38"/>
  <c r="AE149" i="38"/>
  <c r="AE155" i="38"/>
  <c r="AE161" i="38"/>
  <c r="AE167" i="38"/>
  <c r="AE173" i="38"/>
  <c r="AE179" i="38"/>
  <c r="AE185" i="38"/>
  <c r="AE191" i="38"/>
  <c r="AE197" i="38"/>
  <c r="AE203" i="38"/>
  <c r="AE209" i="38"/>
  <c r="AE215" i="38"/>
  <c r="AE221" i="38"/>
  <c r="AE227" i="38"/>
  <c r="AE233" i="38"/>
  <c r="AE239" i="38"/>
  <c r="AE245" i="38"/>
  <c r="AE251" i="38"/>
  <c r="AE257" i="38"/>
  <c r="AE263" i="38"/>
  <c r="AE269" i="38"/>
  <c r="AE275" i="38"/>
  <c r="AE281" i="38"/>
  <c r="AE287" i="38"/>
  <c r="AE293" i="38"/>
  <c r="AE299" i="38"/>
  <c r="AE305" i="38"/>
  <c r="AE311" i="38"/>
  <c r="AE317" i="38"/>
  <c r="AE323" i="38"/>
  <c r="AE329" i="38"/>
  <c r="AE335" i="38"/>
  <c r="AE341" i="38"/>
  <c r="AE347" i="38"/>
  <c r="AE353" i="38"/>
  <c r="AE359" i="38"/>
  <c r="AE365" i="38"/>
  <c r="AE371" i="38"/>
  <c r="AE377" i="38"/>
  <c r="AE383" i="38"/>
  <c r="AE389" i="38"/>
  <c r="AE395" i="38"/>
  <c r="AE401" i="38"/>
  <c r="AE407" i="38"/>
  <c r="AE413" i="38"/>
  <c r="AE419" i="38"/>
  <c r="AE425" i="38"/>
  <c r="AE431" i="38"/>
  <c r="AE437" i="38"/>
  <c r="AE443" i="38"/>
  <c r="AE449" i="38"/>
  <c r="AE455" i="38"/>
  <c r="AE461" i="38"/>
  <c r="AE11" i="38"/>
  <c r="AE19" i="38"/>
  <c r="AE29" i="38"/>
  <c r="AE36" i="38"/>
  <c r="AE43" i="38"/>
  <c r="AE50" i="38"/>
  <c r="AE58" i="38"/>
  <c r="AE65" i="38"/>
  <c r="AE72" i="38"/>
  <c r="AE79" i="38"/>
  <c r="AE86" i="38"/>
  <c r="AE94" i="38"/>
  <c r="AE101" i="38"/>
  <c r="AE108" i="38"/>
  <c r="AE114" i="38"/>
  <c r="AE120" i="38"/>
  <c r="AE126" i="38"/>
  <c r="AE132" i="38"/>
  <c r="AE138" i="38"/>
  <c r="AE144" i="38"/>
  <c r="AE150" i="38"/>
  <c r="AE156" i="38"/>
  <c r="AE162" i="38"/>
  <c r="AE168" i="38"/>
  <c r="AE174" i="38"/>
  <c r="AE180" i="38"/>
  <c r="AE186" i="38"/>
  <c r="AE192" i="38"/>
  <c r="AE198" i="38"/>
  <c r="AE204" i="38"/>
  <c r="AE210" i="38"/>
  <c r="AE216" i="38"/>
  <c r="AE222" i="38"/>
  <c r="AE228" i="38"/>
  <c r="AE234" i="38"/>
  <c r="AE240" i="38"/>
  <c r="AE246" i="38"/>
  <c r="AE252" i="38"/>
  <c r="AE258" i="38"/>
  <c r="AE264" i="38"/>
  <c r="AE270" i="38"/>
  <c r="AE276" i="38"/>
  <c r="AE282" i="38"/>
  <c r="AE288" i="38"/>
  <c r="AE294" i="38"/>
  <c r="AE300" i="38"/>
  <c r="AE306" i="38"/>
  <c r="AE312" i="38"/>
  <c r="AE318" i="38"/>
  <c r="AE324" i="38"/>
  <c r="AE330" i="38"/>
  <c r="AE336" i="38"/>
  <c r="AE342" i="38"/>
  <c r="AE348" i="38"/>
  <c r="AE354" i="38"/>
  <c r="AE360" i="38"/>
  <c r="AE366" i="38"/>
  <c r="AE372" i="38"/>
  <c r="AE378" i="38"/>
  <c r="AE384" i="38"/>
  <c r="AE390" i="38"/>
  <c r="AE396" i="38"/>
  <c r="AE402" i="38"/>
  <c r="AE408" i="38"/>
  <c r="AE414" i="38"/>
  <c r="AE420" i="38"/>
  <c r="AE438" i="38"/>
  <c r="AE406" i="38"/>
  <c r="AE380" i="38"/>
  <c r="AE327" i="38"/>
  <c r="AE255" i="38"/>
  <c r="AE183" i="38"/>
  <c r="AE68" i="38"/>
  <c r="AG4" i="38"/>
  <c r="AG6" i="38"/>
  <c r="AG8" i="38"/>
  <c r="AG10" i="38"/>
  <c r="AG12" i="38"/>
  <c r="AG14" i="38"/>
  <c r="AG16" i="38"/>
  <c r="AG18" i="38"/>
  <c r="AG20" i="38"/>
  <c r="AG22" i="38"/>
  <c r="AG24" i="38"/>
  <c r="AG26" i="38"/>
  <c r="AG28" i="38"/>
  <c r="AG30" i="38"/>
  <c r="AG33" i="38"/>
  <c r="AG36" i="38"/>
  <c r="AG39" i="38"/>
  <c r="AG42" i="38"/>
  <c r="AG45" i="38"/>
  <c r="AG48" i="38"/>
  <c r="AG51" i="38"/>
  <c r="AG54" i="38"/>
  <c r="AG57" i="38"/>
  <c r="AG60" i="38"/>
  <c r="AG63" i="38"/>
  <c r="AG66" i="38"/>
  <c r="AG69" i="38"/>
  <c r="AG72" i="38"/>
  <c r="AG75" i="38"/>
  <c r="AG78" i="38"/>
  <c r="AG81" i="38"/>
  <c r="AG84" i="38"/>
  <c r="AG87" i="38"/>
  <c r="AG5" i="38"/>
  <c r="AG7" i="38"/>
  <c r="AG9" i="38"/>
  <c r="AG11" i="38"/>
  <c r="AG13" i="38"/>
  <c r="AG15" i="38"/>
  <c r="AG17" i="38"/>
  <c r="AG19" i="38"/>
  <c r="AG21" i="38"/>
  <c r="AG23" i="38"/>
  <c r="AG25" i="38"/>
  <c r="AG27" i="38"/>
  <c r="AG29" i="38"/>
  <c r="AG31" i="38"/>
  <c r="AG34" i="38"/>
  <c r="AG37" i="38"/>
  <c r="AG40" i="38"/>
  <c r="AG43" i="38"/>
  <c r="AG46" i="38"/>
  <c r="AG49" i="38"/>
  <c r="AG52" i="38"/>
  <c r="AG55" i="38"/>
  <c r="AG58" i="38"/>
  <c r="AG61" i="38"/>
  <c r="AG64" i="38"/>
  <c r="AG67" i="38"/>
  <c r="AG70" i="38"/>
  <c r="AG73" i="38"/>
  <c r="AG76" i="38"/>
  <c r="AG79" i="38"/>
  <c r="AG82" i="38"/>
  <c r="AG85" i="38"/>
  <c r="AG88" i="38"/>
  <c r="AG90" i="38"/>
  <c r="AG92" i="38"/>
  <c r="AG94" i="38"/>
  <c r="AG96" i="38"/>
  <c r="AG98" i="38"/>
  <c r="AG100" i="38"/>
  <c r="AG102" i="38"/>
  <c r="AG104" i="38"/>
  <c r="AG106" i="38"/>
  <c r="AG108" i="38"/>
  <c r="AG110" i="38"/>
  <c r="AG112" i="38"/>
  <c r="AG114" i="38"/>
  <c r="AG116" i="38"/>
  <c r="AG118" i="38"/>
  <c r="AG120" i="38"/>
  <c r="AG38" i="38"/>
  <c r="AG47" i="38"/>
  <c r="AG56" i="38"/>
  <c r="AG65" i="38"/>
  <c r="AG74" i="38"/>
  <c r="AG83" i="38"/>
  <c r="AG91" i="38"/>
  <c r="AG97" i="38"/>
  <c r="AG103" i="38"/>
  <c r="AG109" i="38"/>
  <c r="AG121" i="38"/>
  <c r="AG130" i="38"/>
  <c r="AG139" i="38"/>
  <c r="AG148" i="38"/>
  <c r="AG157" i="38"/>
  <c r="AG166" i="38"/>
  <c r="AG175" i="38"/>
  <c r="AG178" i="38"/>
  <c r="AG184" i="38"/>
  <c r="AG190" i="38"/>
  <c r="AG196" i="38"/>
  <c r="AG202" i="38"/>
  <c r="AG208" i="38"/>
  <c r="AG214" i="38"/>
  <c r="AG220" i="38"/>
  <c r="AG226" i="38"/>
  <c r="AG232" i="38"/>
  <c r="AG238" i="38"/>
  <c r="AG244" i="38"/>
  <c r="AG250" i="38"/>
  <c r="AG256" i="38"/>
  <c r="AG262" i="38"/>
  <c r="AG268" i="38"/>
  <c r="AG269" i="38"/>
  <c r="AG270" i="38"/>
  <c r="AG271" i="38"/>
  <c r="AG272" i="38"/>
  <c r="AG273" i="38"/>
  <c r="AG274" i="38"/>
  <c r="AG275" i="38"/>
  <c r="AG276" i="38"/>
  <c r="AG277" i="38"/>
  <c r="AG278" i="38"/>
  <c r="AG279" i="38"/>
  <c r="AG280" i="38"/>
  <c r="AG281" i="38"/>
  <c r="AG282" i="38"/>
  <c r="AG283" i="38"/>
  <c r="AG284" i="38"/>
  <c r="AG285" i="38"/>
  <c r="AG286" i="38"/>
  <c r="AG119" i="38"/>
  <c r="AG123" i="38"/>
  <c r="AG125" i="38"/>
  <c r="AG132" i="38"/>
  <c r="AG134" i="38"/>
  <c r="AG141" i="38"/>
  <c r="AG143" i="38"/>
  <c r="AG150" i="38"/>
  <c r="AG152" i="38"/>
  <c r="AG159" i="38"/>
  <c r="AG161" i="38"/>
  <c r="AG168" i="38"/>
  <c r="AG170" i="38"/>
  <c r="AG177" i="38"/>
  <c r="AG35" i="38"/>
  <c r="AG44" i="38"/>
  <c r="AG53" i="38"/>
  <c r="AG62" i="38"/>
  <c r="AG71" i="38"/>
  <c r="AG80" i="38"/>
  <c r="AG89" i="38"/>
  <c r="AG95" i="38"/>
  <c r="AG101" i="38"/>
  <c r="AG107" i="38"/>
  <c r="AG117" i="38"/>
  <c r="AG127" i="38"/>
  <c r="AG136" i="38"/>
  <c r="AG145" i="38"/>
  <c r="AG115" i="38"/>
  <c r="AG122" i="38"/>
  <c r="AG129" i="38"/>
  <c r="AG131" i="38"/>
  <c r="AG138" i="38"/>
  <c r="AG140" i="38"/>
  <c r="AG147" i="38"/>
  <c r="AG149" i="38"/>
  <c r="AG156" i="38"/>
  <c r="AG158" i="38"/>
  <c r="AG165" i="38"/>
  <c r="AG167" i="38"/>
  <c r="AG174" i="38"/>
  <c r="AG176" i="38"/>
  <c r="AG181" i="38"/>
  <c r="AG187" i="38"/>
  <c r="AG193" i="38"/>
  <c r="AG199" i="38"/>
  <c r="AG205" i="38"/>
  <c r="AG211" i="38"/>
  <c r="AG217" i="38"/>
  <c r="AG223" i="38"/>
  <c r="AG229" i="38"/>
  <c r="AG235" i="38"/>
  <c r="AG241" i="38"/>
  <c r="AG247" i="38"/>
  <c r="AG253" i="38"/>
  <c r="AG259" i="38"/>
  <c r="AG265" i="38"/>
  <c r="AG32" i="38"/>
  <c r="AG41" i="38"/>
  <c r="AG50" i="38"/>
  <c r="AG59" i="38"/>
  <c r="AG68" i="38"/>
  <c r="AG77" i="38"/>
  <c r="AG86" i="38"/>
  <c r="AG93" i="38"/>
  <c r="AG99" i="38"/>
  <c r="AG105" i="38"/>
  <c r="AG113" i="38"/>
  <c r="AG124" i="38"/>
  <c r="AG133" i="38"/>
  <c r="AG142" i="38"/>
  <c r="AG151" i="38"/>
  <c r="AG160" i="38"/>
  <c r="AG169" i="38"/>
  <c r="AG180" i="38"/>
  <c r="AG186" i="38"/>
  <c r="AG192" i="38"/>
  <c r="AG198" i="38"/>
  <c r="AG204" i="38"/>
  <c r="AG210" i="38"/>
  <c r="AG216" i="38"/>
  <c r="AG222" i="38"/>
  <c r="AG228" i="38"/>
  <c r="AG234" i="38"/>
  <c r="AG240" i="38"/>
  <c r="AG246" i="38"/>
  <c r="AG252" i="38"/>
  <c r="AG258" i="38"/>
  <c r="AG264" i="38"/>
  <c r="AG111" i="38"/>
  <c r="AG135" i="38"/>
  <c r="AG146" i="38"/>
  <c r="AG163" i="38"/>
  <c r="AG188" i="38"/>
  <c r="AG200" i="38"/>
  <c r="AG212" i="38"/>
  <c r="AG224" i="38"/>
  <c r="AG236" i="38"/>
  <c r="AG248" i="38"/>
  <c r="AG260" i="38"/>
  <c r="AG307" i="38"/>
  <c r="AG313" i="38"/>
  <c r="AG319" i="38"/>
  <c r="AG325" i="38"/>
  <c r="AG331" i="38"/>
  <c r="AG337" i="38"/>
  <c r="AG343" i="38"/>
  <c r="AG349" i="38"/>
  <c r="AG355" i="38"/>
  <c r="AG361" i="38"/>
  <c r="AG367" i="38"/>
  <c r="AG373" i="38"/>
  <c r="AG126" i="38"/>
  <c r="AG137" i="38"/>
  <c r="AG153" i="38"/>
  <c r="AG164" i="38"/>
  <c r="AG179" i="38"/>
  <c r="AG191" i="38"/>
  <c r="AG203" i="38"/>
  <c r="AG215" i="38"/>
  <c r="AG227" i="38"/>
  <c r="AG239" i="38"/>
  <c r="AG251" i="38"/>
  <c r="AG263" i="38"/>
  <c r="AG289" i="38"/>
  <c r="AG292" i="38"/>
  <c r="AG295" i="38"/>
  <c r="AG298" i="38"/>
  <c r="AG301" i="38"/>
  <c r="AG306" i="38"/>
  <c r="AG312" i="38"/>
  <c r="AG318" i="38"/>
  <c r="AG128" i="38"/>
  <c r="AG154" i="38"/>
  <c r="AG189" i="38"/>
  <c r="AG201" i="38"/>
  <c r="AG213" i="38"/>
  <c r="AG225" i="38"/>
  <c r="AG237" i="38"/>
  <c r="AG249" i="38"/>
  <c r="AG261" i="38"/>
  <c r="AG305" i="38"/>
  <c r="AG311" i="38"/>
  <c r="AG317" i="38"/>
  <c r="AG155" i="38"/>
  <c r="AG171" i="38"/>
  <c r="AG182" i="38"/>
  <c r="AG194" i="38"/>
  <c r="AG206" i="38"/>
  <c r="AG218" i="38"/>
  <c r="AG230" i="38"/>
  <c r="AG242" i="38"/>
  <c r="AG254" i="38"/>
  <c r="AG266" i="38"/>
  <c r="AG288" i="38"/>
  <c r="AG291" i="38"/>
  <c r="AG294" i="38"/>
  <c r="AG297" i="38"/>
  <c r="AG300" i="38"/>
  <c r="AG304" i="38"/>
  <c r="AG310" i="38"/>
  <c r="AG316" i="38"/>
  <c r="AG322" i="38"/>
  <c r="AG328" i="38"/>
  <c r="AG334" i="38"/>
  <c r="AG340" i="38"/>
  <c r="AG346" i="38"/>
  <c r="AG352" i="38"/>
  <c r="AG358" i="38"/>
  <c r="AG364" i="38"/>
  <c r="AG370" i="38"/>
  <c r="AG376" i="38"/>
  <c r="AG382" i="38"/>
  <c r="AG388" i="38"/>
  <c r="AG394" i="38"/>
  <c r="AG400" i="38"/>
  <c r="AG406" i="38"/>
  <c r="AG172" i="38"/>
  <c r="AG185" i="38"/>
  <c r="AG197" i="38"/>
  <c r="AG209" i="38"/>
  <c r="AG221" i="38"/>
  <c r="AG233" i="38"/>
  <c r="AG245" i="38"/>
  <c r="AG257" i="38"/>
  <c r="AG303" i="38"/>
  <c r="AG309" i="38"/>
  <c r="AG315" i="38"/>
  <c r="AG321" i="38"/>
  <c r="AG327" i="38"/>
  <c r="AG333" i="38"/>
  <c r="AG339" i="38"/>
  <c r="AG345" i="38"/>
  <c r="AG351" i="38"/>
  <c r="AG357" i="38"/>
  <c r="AG363" i="38"/>
  <c r="AG369" i="38"/>
  <c r="AG375" i="38"/>
  <c r="AG381" i="38"/>
  <c r="AG387" i="38"/>
  <c r="AG393" i="38"/>
  <c r="AG399" i="38"/>
  <c r="AG405" i="38"/>
  <c r="AG144" i="38"/>
  <c r="AG207" i="38"/>
  <c r="AG320" i="38"/>
  <c r="AG332" i="38"/>
  <c r="AG344" i="38"/>
  <c r="AG356" i="38"/>
  <c r="AG368" i="38"/>
  <c r="AG383" i="38"/>
  <c r="AG385" i="38"/>
  <c r="AG401" i="38"/>
  <c r="AG403" i="38"/>
  <c r="AG408" i="38"/>
  <c r="AG411" i="38"/>
  <c r="AG414" i="38"/>
  <c r="AG417" i="38"/>
  <c r="AG420" i="38"/>
  <c r="AG423" i="38"/>
  <c r="AG426" i="38"/>
  <c r="AG429" i="38"/>
  <c r="AG432" i="38"/>
  <c r="AG435" i="38"/>
  <c r="AG438" i="38"/>
  <c r="AG441" i="38"/>
  <c r="AG444" i="38"/>
  <c r="AG447" i="38"/>
  <c r="AG450" i="38"/>
  <c r="AG453" i="38"/>
  <c r="AG456" i="38"/>
  <c r="AG459" i="38"/>
  <c r="AG195" i="38"/>
  <c r="AG267" i="38"/>
  <c r="AG290" i="38"/>
  <c r="AG299" i="38"/>
  <c r="AG314" i="38"/>
  <c r="AG330" i="38"/>
  <c r="AG342" i="38"/>
  <c r="AG354" i="38"/>
  <c r="AG366" i="38"/>
  <c r="AG378" i="38"/>
  <c r="AG380" i="38"/>
  <c r="AG183" i="38"/>
  <c r="AG255" i="38"/>
  <c r="AG308" i="38"/>
  <c r="AG323" i="38"/>
  <c r="AG335" i="38"/>
  <c r="AG347" i="38"/>
  <c r="AG359" i="38"/>
  <c r="AG371" i="38"/>
  <c r="AG162" i="38"/>
  <c r="AG243" i="38"/>
  <c r="AG293" i="38"/>
  <c r="AG302" i="38"/>
  <c r="AG326" i="38"/>
  <c r="AG338" i="38"/>
  <c r="AG350" i="38"/>
  <c r="AG362" i="38"/>
  <c r="AG374" i="38"/>
  <c r="AG384" i="38"/>
  <c r="AG386" i="38"/>
  <c r="AG402" i="38"/>
  <c r="AG404" i="38"/>
  <c r="AG231" i="38"/>
  <c r="AG324" i="38"/>
  <c r="AG336" i="38"/>
  <c r="AG348" i="38"/>
  <c r="AG360" i="38"/>
  <c r="AG372" i="38"/>
  <c r="AG379" i="38"/>
  <c r="AG395" i="38"/>
  <c r="AG397" i="38"/>
  <c r="AG409" i="38"/>
  <c r="AG412" i="38"/>
  <c r="AG415" i="38"/>
  <c r="AG418" i="38"/>
  <c r="AG421" i="38"/>
  <c r="AG424" i="38"/>
  <c r="AG427" i="38"/>
  <c r="AG430" i="38"/>
  <c r="AG433" i="38"/>
  <c r="AG436" i="38"/>
  <c r="AG439" i="38"/>
  <c r="AG442" i="38"/>
  <c r="AG445" i="38"/>
  <c r="AG448" i="38"/>
  <c r="AG451" i="38"/>
  <c r="AG454" i="38"/>
  <c r="AG457" i="38"/>
  <c r="AG460" i="38"/>
  <c r="AG392" i="38"/>
  <c r="AG407" i="38"/>
  <c r="AG173" i="38"/>
  <c r="AG410" i="38"/>
  <c r="AG419" i="38"/>
  <c r="AG428" i="38"/>
  <c r="AG437" i="38"/>
  <c r="AG446" i="38"/>
  <c r="AG455" i="38"/>
  <c r="AG365" i="38"/>
  <c r="AG377" i="38"/>
  <c r="AG398" i="38"/>
  <c r="AG287" i="38"/>
  <c r="AG353" i="38"/>
  <c r="AG389" i="38"/>
  <c r="AG413" i="38"/>
  <c r="AG422" i="38"/>
  <c r="AG431" i="38"/>
  <c r="AG440" i="38"/>
  <c r="AG449" i="38"/>
  <c r="AG458" i="38"/>
  <c r="AG219" i="38"/>
  <c r="AG296" i="38"/>
  <c r="AG341" i="38"/>
  <c r="AG390" i="38"/>
  <c r="AG434" i="38"/>
  <c r="AG461" i="38"/>
  <c r="AG3" i="38"/>
  <c r="AG329" i="38"/>
  <c r="AG391" i="38"/>
  <c r="AG425" i="38"/>
  <c r="AG452" i="38"/>
  <c r="AG396" i="38"/>
  <c r="AG416" i="38"/>
  <c r="AG443" i="38"/>
  <c r="AE444" i="38"/>
  <c r="AE426" i="38"/>
  <c r="AE404" i="38"/>
  <c r="AE392" i="38"/>
  <c r="AE351" i="38"/>
  <c r="AE315" i="38"/>
  <c r="AE243" i="38"/>
  <c r="AE207" i="38"/>
  <c r="AE171" i="38"/>
  <c r="AE135" i="38"/>
  <c r="AE97" i="38"/>
  <c r="AE54" i="38"/>
  <c r="AK31" i="38"/>
  <c r="AK34" i="38"/>
  <c r="AK37" i="38"/>
  <c r="AK40" i="38"/>
  <c r="AK43" i="38"/>
  <c r="AK46" i="38"/>
  <c r="AK49" i="38"/>
  <c r="AK52" i="38"/>
  <c r="AK55" i="38"/>
  <c r="AK58" i="38"/>
  <c r="AK61" i="38"/>
  <c r="AK64" i="38"/>
  <c r="AK67" i="38"/>
  <c r="AK70" i="38"/>
  <c r="AK73" i="38"/>
  <c r="AK76" i="38"/>
  <c r="AK79" i="38"/>
  <c r="AK82" i="38"/>
  <c r="AK85" i="38"/>
  <c r="AK88" i="38"/>
  <c r="AK89" i="38"/>
  <c r="AK90" i="38"/>
  <c r="AK91" i="38"/>
  <c r="AK92" i="38"/>
  <c r="AK93" i="38"/>
  <c r="AK94" i="38"/>
  <c r="AK95" i="38"/>
  <c r="AK96" i="38"/>
  <c r="AK97" i="38"/>
  <c r="AK98" i="38"/>
  <c r="AK99" i="38"/>
  <c r="AK100" i="38"/>
  <c r="AK101" i="38"/>
  <c r="AK102" i="38"/>
  <c r="AK103" i="38"/>
  <c r="AK104" i="38"/>
  <c r="AK105" i="38"/>
  <c r="AK106" i="38"/>
  <c r="AK107" i="38"/>
  <c r="AK108" i="38"/>
  <c r="AK109" i="38"/>
  <c r="AK110" i="38"/>
  <c r="AK111" i="38"/>
  <c r="AK112" i="38"/>
  <c r="AK113" i="38"/>
  <c r="AK114" i="38"/>
  <c r="AK115" i="38"/>
  <c r="AK116" i="38"/>
  <c r="AK117" i="38"/>
  <c r="AK118" i="38"/>
  <c r="AK119" i="38"/>
  <c r="AK120" i="38"/>
  <c r="AK32" i="38"/>
  <c r="AK35" i="38"/>
  <c r="AK38" i="38"/>
  <c r="AK41" i="38"/>
  <c r="AK44" i="38"/>
  <c r="AK47" i="38"/>
  <c r="AK50" i="38"/>
  <c r="AK53" i="38"/>
  <c r="AK56" i="38"/>
  <c r="AK59" i="38"/>
  <c r="AK62" i="38"/>
  <c r="AK65" i="38"/>
  <c r="AK68" i="38"/>
  <c r="AK71" i="38"/>
  <c r="AK74" i="38"/>
  <c r="AK77" i="38"/>
  <c r="AK80" i="38"/>
  <c r="AK83" i="38"/>
  <c r="AK86" i="38"/>
  <c r="AK6" i="38"/>
  <c r="AK10" i="38"/>
  <c r="AK14" i="38"/>
  <c r="AK18" i="38"/>
  <c r="AK22" i="38"/>
  <c r="AK26" i="38"/>
  <c r="AK30" i="38"/>
  <c r="AK33" i="38"/>
  <c r="AK36" i="38"/>
  <c r="AK39" i="38"/>
  <c r="AK42" i="38"/>
  <c r="AK45" i="38"/>
  <c r="AK48" i="38"/>
  <c r="AK51" i="38"/>
  <c r="AK54" i="38"/>
  <c r="AK57" i="38"/>
  <c r="AK60" i="38"/>
  <c r="AK63" i="38"/>
  <c r="AK66" i="38"/>
  <c r="AK69" i="38"/>
  <c r="AK72" i="38"/>
  <c r="AK75" i="38"/>
  <c r="AK78" i="38"/>
  <c r="AK81" i="38"/>
  <c r="AK84" i="38"/>
  <c r="AK87" i="38"/>
  <c r="AK4" i="38"/>
  <c r="AK16" i="38"/>
  <c r="AK28" i="38"/>
  <c r="AK124" i="38"/>
  <c r="AK126" i="38"/>
  <c r="AK133" i="38"/>
  <c r="AK135" i="38"/>
  <c r="AK142" i="38"/>
  <c r="AK144" i="38"/>
  <c r="AK151" i="38"/>
  <c r="AK153" i="38"/>
  <c r="AK160" i="38"/>
  <c r="AK162" i="38"/>
  <c r="AK169" i="38"/>
  <c r="AK171" i="38"/>
  <c r="AK181" i="38"/>
  <c r="AK187" i="38"/>
  <c r="AK193" i="38"/>
  <c r="AK199" i="38"/>
  <c r="AK205" i="38"/>
  <c r="AK211" i="38"/>
  <c r="AK217" i="38"/>
  <c r="AK223" i="38"/>
  <c r="AK229" i="38"/>
  <c r="AK235" i="38"/>
  <c r="AK241" i="38"/>
  <c r="AK247" i="38"/>
  <c r="AK253" i="38"/>
  <c r="AK259" i="38"/>
  <c r="AK265" i="38"/>
  <c r="AK5" i="38"/>
  <c r="AK11" i="38"/>
  <c r="AK17" i="38"/>
  <c r="AK23" i="38"/>
  <c r="AK29" i="38"/>
  <c r="AK128" i="38"/>
  <c r="AK137" i="38"/>
  <c r="AK146" i="38"/>
  <c r="AK155" i="38"/>
  <c r="AK164" i="38"/>
  <c r="AK173" i="38"/>
  <c r="AK12" i="38"/>
  <c r="AK24" i="38"/>
  <c r="AK121" i="38"/>
  <c r="AK123" i="38"/>
  <c r="AK130" i="38"/>
  <c r="AK132" i="38"/>
  <c r="AK139" i="38"/>
  <c r="AK141" i="38"/>
  <c r="AK7" i="38"/>
  <c r="AK13" i="38"/>
  <c r="AK19" i="38"/>
  <c r="AK25" i="38"/>
  <c r="AK125" i="38"/>
  <c r="AK134" i="38"/>
  <c r="AK143" i="38"/>
  <c r="AK152" i="38"/>
  <c r="AK161" i="38"/>
  <c r="AK170" i="38"/>
  <c r="AK178" i="38"/>
  <c r="AK184" i="38"/>
  <c r="AK190" i="38"/>
  <c r="AK196" i="38"/>
  <c r="AK202" i="38"/>
  <c r="AK208" i="38"/>
  <c r="AK214" i="38"/>
  <c r="AK220" i="38"/>
  <c r="AK226" i="38"/>
  <c r="AK232" i="38"/>
  <c r="AK238" i="38"/>
  <c r="AK244" i="38"/>
  <c r="AK250" i="38"/>
  <c r="AK256" i="38"/>
  <c r="AK262" i="38"/>
  <c r="AK8" i="38"/>
  <c r="AK20" i="38"/>
  <c r="AK127" i="38"/>
  <c r="AK129" i="38"/>
  <c r="AK136" i="38"/>
  <c r="AK138" i="38"/>
  <c r="AK145" i="38"/>
  <c r="AK147" i="38"/>
  <c r="AK154" i="38"/>
  <c r="AK156" i="38"/>
  <c r="AK163" i="38"/>
  <c r="AK165" i="38"/>
  <c r="AK172" i="38"/>
  <c r="AK174" i="38"/>
  <c r="AK177" i="38"/>
  <c r="AK183" i="38"/>
  <c r="AK189" i="38"/>
  <c r="AK195" i="38"/>
  <c r="AK201" i="38"/>
  <c r="AK207" i="38"/>
  <c r="AK213" i="38"/>
  <c r="AK219" i="38"/>
  <c r="AK225" i="38"/>
  <c r="AK231" i="38"/>
  <c r="AK237" i="38"/>
  <c r="AK243" i="38"/>
  <c r="AK249" i="38"/>
  <c r="AK255" i="38"/>
  <c r="AK261" i="38"/>
  <c r="AK267" i="38"/>
  <c r="AK268" i="38"/>
  <c r="AK269" i="38"/>
  <c r="AK270" i="38"/>
  <c r="AK271" i="38"/>
  <c r="AK272" i="38"/>
  <c r="AK273" i="38"/>
  <c r="AK274" i="38"/>
  <c r="AK275" i="38"/>
  <c r="AK276" i="38"/>
  <c r="AK277" i="38"/>
  <c r="AK278" i="38"/>
  <c r="AK279" i="38"/>
  <c r="AK280" i="38"/>
  <c r="AK281" i="38"/>
  <c r="AK282" i="38"/>
  <c r="AK283" i="38"/>
  <c r="AK284" i="38"/>
  <c r="AK285" i="38"/>
  <c r="AK286" i="38"/>
  <c r="AK287" i="38"/>
  <c r="AK288" i="38"/>
  <c r="AK289" i="38"/>
  <c r="AK290" i="38"/>
  <c r="AK291" i="38"/>
  <c r="AK292" i="38"/>
  <c r="AK293" i="38"/>
  <c r="AK294" i="38"/>
  <c r="AK295" i="38"/>
  <c r="AK296" i="38"/>
  <c r="AK297" i="38"/>
  <c r="AK298" i="38"/>
  <c r="AK299" i="38"/>
  <c r="AK300" i="38"/>
  <c r="AK301" i="38"/>
  <c r="AK302" i="38"/>
  <c r="AK303" i="38"/>
  <c r="AK304" i="38"/>
  <c r="AK305" i="38"/>
  <c r="AK306" i="38"/>
  <c r="AK307" i="38"/>
  <c r="AK308" i="38"/>
  <c r="AK309" i="38"/>
  <c r="AK310" i="38"/>
  <c r="AK311" i="38"/>
  <c r="AK312" i="38"/>
  <c r="AK313" i="38"/>
  <c r="AK314" i="38"/>
  <c r="AK315" i="38"/>
  <c r="AK316" i="38"/>
  <c r="AK317" i="38"/>
  <c r="AK318" i="38"/>
  <c r="AK319" i="38"/>
  <c r="AK320" i="38"/>
  <c r="AK321" i="38"/>
  <c r="AK322" i="38"/>
  <c r="AK323" i="38"/>
  <c r="AK324" i="38"/>
  <c r="AK325" i="38"/>
  <c r="AK326" i="38"/>
  <c r="AK327" i="38"/>
  <c r="AK328" i="38"/>
  <c r="AK329" i="38"/>
  <c r="AK330" i="38"/>
  <c r="AK331" i="38"/>
  <c r="AK332" i="38"/>
  <c r="AK333" i="38"/>
  <c r="AK334" i="38"/>
  <c r="AK335" i="38"/>
  <c r="AK336" i="38"/>
  <c r="AK337" i="38"/>
  <c r="AK338" i="38"/>
  <c r="AK339" i="38"/>
  <c r="AK340" i="38"/>
  <c r="AK341" i="38"/>
  <c r="AK342" i="38"/>
  <c r="AK343" i="38"/>
  <c r="AK344" i="38"/>
  <c r="AK345" i="38"/>
  <c r="AK346" i="38"/>
  <c r="AK347" i="38"/>
  <c r="AK348" i="38"/>
  <c r="AK349" i="38"/>
  <c r="AK350" i="38"/>
  <c r="AK351" i="38"/>
  <c r="AK352" i="38"/>
  <c r="AK353" i="38"/>
  <c r="AK354" i="38"/>
  <c r="AK355" i="38"/>
  <c r="AK356" i="38"/>
  <c r="AK357" i="38"/>
  <c r="AK358" i="38"/>
  <c r="AK359" i="38"/>
  <c r="AK360" i="38"/>
  <c r="AK361" i="38"/>
  <c r="AK362" i="38"/>
  <c r="AK363" i="38"/>
  <c r="AK364" i="38"/>
  <c r="AK365" i="38"/>
  <c r="AK366" i="38"/>
  <c r="AK367" i="38"/>
  <c r="AK368" i="38"/>
  <c r="AK369" i="38"/>
  <c r="AK370" i="38"/>
  <c r="AK371" i="38"/>
  <c r="AK372" i="38"/>
  <c r="AK373" i="38"/>
  <c r="AK374" i="38"/>
  <c r="AK375" i="38"/>
  <c r="AK376" i="38"/>
  <c r="AK377" i="38"/>
  <c r="AK378" i="38"/>
  <c r="AK379" i="38"/>
  <c r="AK380" i="38"/>
  <c r="AK381" i="38"/>
  <c r="AK382" i="38"/>
  <c r="AK383" i="38"/>
  <c r="AK384" i="38"/>
  <c r="AK385" i="38"/>
  <c r="AK386" i="38"/>
  <c r="AK387" i="38"/>
  <c r="AK388" i="38"/>
  <c r="AK389" i="38"/>
  <c r="AK390" i="38"/>
  <c r="AK391" i="38"/>
  <c r="AK392" i="38"/>
  <c r="AK393" i="38"/>
  <c r="AK394" i="38"/>
  <c r="AK395" i="38"/>
  <c r="AK396" i="38"/>
  <c r="AK397" i="38"/>
  <c r="AK398" i="38"/>
  <c r="AK399" i="38"/>
  <c r="AK400" i="38"/>
  <c r="AK401" i="38"/>
  <c r="AK402" i="38"/>
  <c r="AK403" i="38"/>
  <c r="AK404" i="38"/>
  <c r="AK405" i="38"/>
  <c r="AK406" i="38"/>
  <c r="AK9" i="38"/>
  <c r="AK157" i="38"/>
  <c r="AK168" i="38"/>
  <c r="AK185" i="38"/>
  <c r="AK197" i="38"/>
  <c r="AK209" i="38"/>
  <c r="AK221" i="38"/>
  <c r="AK233" i="38"/>
  <c r="AK245" i="38"/>
  <c r="AK257" i="38"/>
  <c r="AK15" i="38"/>
  <c r="AK158" i="38"/>
  <c r="AK188" i="38"/>
  <c r="AK200" i="38"/>
  <c r="AK212" i="38"/>
  <c r="AK224" i="38"/>
  <c r="AK236" i="38"/>
  <c r="AK248" i="38"/>
  <c r="AK260" i="38"/>
  <c r="AK21" i="38"/>
  <c r="AK148" i="38"/>
  <c r="AK159" i="38"/>
  <c r="AK175" i="38"/>
  <c r="AK186" i="38"/>
  <c r="AK198" i="38"/>
  <c r="AK210" i="38"/>
  <c r="AK222" i="38"/>
  <c r="AK234" i="38"/>
  <c r="AK246" i="38"/>
  <c r="AK258" i="38"/>
  <c r="AK27" i="38"/>
  <c r="AK140" i="38"/>
  <c r="AK149" i="38"/>
  <c r="AK176" i="38"/>
  <c r="AK179" i="38"/>
  <c r="AK191" i="38"/>
  <c r="AK203" i="38"/>
  <c r="AK215" i="38"/>
  <c r="AK227" i="38"/>
  <c r="AK239" i="38"/>
  <c r="AK251" i="38"/>
  <c r="AK263" i="38"/>
  <c r="AK131" i="38"/>
  <c r="AK150" i="38"/>
  <c r="AK166" i="38"/>
  <c r="AK182" i="38"/>
  <c r="AK194" i="38"/>
  <c r="AK206" i="38"/>
  <c r="AK218" i="38"/>
  <c r="AK230" i="38"/>
  <c r="AK242" i="38"/>
  <c r="AK254" i="38"/>
  <c r="AK266" i="38"/>
  <c r="AK192" i="38"/>
  <c r="AK264" i="38"/>
  <c r="AK409" i="38"/>
  <c r="AK412" i="38"/>
  <c r="AK415" i="38"/>
  <c r="AK418" i="38"/>
  <c r="AK421" i="38"/>
  <c r="AK424" i="38"/>
  <c r="AK427" i="38"/>
  <c r="AK430" i="38"/>
  <c r="AK433" i="38"/>
  <c r="AK436" i="38"/>
  <c r="AK439" i="38"/>
  <c r="AK442" i="38"/>
  <c r="AK445" i="38"/>
  <c r="AK448" i="38"/>
  <c r="AK451" i="38"/>
  <c r="AK454" i="38"/>
  <c r="AK457" i="38"/>
  <c r="AK460" i="38"/>
  <c r="AK180" i="38"/>
  <c r="AK252" i="38"/>
  <c r="AK240" i="38"/>
  <c r="AK228" i="38"/>
  <c r="AK122" i="38"/>
  <c r="AK167" i="38"/>
  <c r="AK216" i="38"/>
  <c r="AK407" i="38"/>
  <c r="AK410" i="38"/>
  <c r="AK413" i="38"/>
  <c r="AK416" i="38"/>
  <c r="AK419" i="38"/>
  <c r="AK422" i="38"/>
  <c r="AK425" i="38"/>
  <c r="AK428" i="38"/>
  <c r="AK431" i="38"/>
  <c r="AK434" i="38"/>
  <c r="AK437" i="38"/>
  <c r="AK440" i="38"/>
  <c r="AK443" i="38"/>
  <c r="AK446" i="38"/>
  <c r="AK449" i="38"/>
  <c r="AK452" i="38"/>
  <c r="AK455" i="38"/>
  <c r="AK458" i="38"/>
  <c r="AK461" i="38"/>
  <c r="AK414" i="38"/>
  <c r="AK423" i="38"/>
  <c r="AK432" i="38"/>
  <c r="AK441" i="38"/>
  <c r="AK450" i="38"/>
  <c r="AK459" i="38"/>
  <c r="AK204" i="38"/>
  <c r="AK408" i="38"/>
  <c r="AK417" i="38"/>
  <c r="AK426" i="38"/>
  <c r="AK435" i="38"/>
  <c r="AK444" i="38"/>
  <c r="AK453" i="38"/>
  <c r="AK3" i="38"/>
  <c r="AK420" i="38"/>
  <c r="AK447" i="38"/>
  <c r="AK411" i="38"/>
  <c r="AK438" i="38"/>
  <c r="AK429" i="38"/>
  <c r="AK456" i="38"/>
  <c r="AE460" i="38"/>
  <c r="AE452" i="38"/>
  <c r="AE442" i="38"/>
  <c r="AE434" i="38"/>
  <c r="AE424" i="38"/>
  <c r="AE412" i="38"/>
  <c r="AE400" i="38"/>
  <c r="AE387" i="38"/>
  <c r="AE369" i="38"/>
  <c r="AE345" i="38"/>
  <c r="AE309" i="38"/>
  <c r="AE273" i="38"/>
  <c r="AE237" i="38"/>
  <c r="AE201" i="38"/>
  <c r="AE165" i="38"/>
  <c r="AE129" i="38"/>
  <c r="AE90" i="38"/>
  <c r="AE447" i="38"/>
  <c r="AE429" i="38"/>
  <c r="AE394" i="38"/>
  <c r="AE362" i="38"/>
  <c r="AE291" i="38"/>
  <c r="AE219" i="38"/>
  <c r="AE111" i="38"/>
  <c r="AE3" i="38"/>
  <c r="AE453" i="38"/>
  <c r="AE435" i="38"/>
  <c r="AE416" i="38"/>
  <c r="AE374" i="38"/>
  <c r="AE279" i="38"/>
  <c r="AJ4" i="38"/>
  <c r="AJ5" i="38"/>
  <c r="AJ6" i="38"/>
  <c r="AJ7" i="38"/>
  <c r="AJ8" i="38"/>
  <c r="AJ9" i="38"/>
  <c r="AJ10" i="38"/>
  <c r="AJ11" i="38"/>
  <c r="AJ12" i="38"/>
  <c r="AJ13" i="38"/>
  <c r="AJ14" i="38"/>
  <c r="AJ15" i="38"/>
  <c r="AJ16" i="38"/>
  <c r="AJ17" i="38"/>
  <c r="AJ18" i="38"/>
  <c r="AJ19" i="38"/>
  <c r="AJ20" i="38"/>
  <c r="AJ21" i="38"/>
  <c r="AJ22" i="38"/>
  <c r="AJ23" i="38"/>
  <c r="AJ24" i="38"/>
  <c r="AJ25" i="38"/>
  <c r="AJ26" i="38"/>
  <c r="AJ27" i="38"/>
  <c r="AJ28" i="38"/>
  <c r="AJ29" i="38"/>
  <c r="AJ30" i="38"/>
  <c r="AJ31" i="38"/>
  <c r="AJ32" i="38"/>
  <c r="AJ33" i="38"/>
  <c r="AJ34" i="38"/>
  <c r="AJ35" i="38"/>
  <c r="AJ36" i="38"/>
  <c r="AJ37" i="38"/>
  <c r="AJ38" i="38"/>
  <c r="AJ39" i="38"/>
  <c r="AJ40" i="38"/>
  <c r="AJ41" i="38"/>
  <c r="AJ42" i="38"/>
  <c r="AJ43" i="38"/>
  <c r="AJ44" i="38"/>
  <c r="AJ45" i="38"/>
  <c r="AJ46" i="38"/>
  <c r="AJ47" i="38"/>
  <c r="AJ48" i="38"/>
  <c r="AJ49" i="38"/>
  <c r="AJ50" i="38"/>
  <c r="AJ51" i="38"/>
  <c r="AJ52" i="38"/>
  <c r="AJ53" i="38"/>
  <c r="AJ54" i="38"/>
  <c r="AJ55" i="38"/>
  <c r="AJ56" i="38"/>
  <c r="AJ57" i="38"/>
  <c r="AJ58" i="38"/>
  <c r="AJ59" i="38"/>
  <c r="AJ60" i="38"/>
  <c r="AJ61" i="38"/>
  <c r="AJ62" i="38"/>
  <c r="AJ63" i="38"/>
  <c r="AJ64" i="38"/>
  <c r="AJ65" i="38"/>
  <c r="AJ66" i="38"/>
  <c r="AJ67" i="38"/>
  <c r="AJ68" i="38"/>
  <c r="AJ69" i="38"/>
  <c r="AJ70" i="38"/>
  <c r="AJ71" i="38"/>
  <c r="AJ72" i="38"/>
  <c r="AJ73" i="38"/>
  <c r="AJ74" i="38"/>
  <c r="AJ75" i="38"/>
  <c r="AJ76" i="38"/>
  <c r="AJ77" i="38"/>
  <c r="AJ78" i="38"/>
  <c r="AJ79" i="38"/>
  <c r="AJ80" i="38"/>
  <c r="AJ81" i="38"/>
  <c r="AJ82" i="38"/>
  <c r="AJ83" i="38"/>
  <c r="AJ84" i="38"/>
  <c r="AJ85" i="38"/>
  <c r="AJ86" i="38"/>
  <c r="AJ87" i="38"/>
  <c r="AJ88" i="38"/>
  <c r="AJ123" i="38"/>
  <c r="AJ126" i="38"/>
  <c r="AJ129" i="38"/>
  <c r="AJ132" i="38"/>
  <c r="AJ135" i="38"/>
  <c r="AJ138" i="38"/>
  <c r="AJ141" i="38"/>
  <c r="AJ144" i="38"/>
  <c r="AJ147" i="38"/>
  <c r="AJ150" i="38"/>
  <c r="AJ153" i="38"/>
  <c r="AJ156" i="38"/>
  <c r="AJ159" i="38"/>
  <c r="AJ162" i="38"/>
  <c r="AJ165" i="38"/>
  <c r="AJ168" i="38"/>
  <c r="AJ171" i="38"/>
  <c r="AJ174" i="38"/>
  <c r="AJ111" i="38"/>
  <c r="AJ116" i="38"/>
  <c r="AJ128" i="38"/>
  <c r="AJ137" i="38"/>
  <c r="AJ146" i="38"/>
  <c r="AJ155" i="38"/>
  <c r="AJ164" i="38"/>
  <c r="AJ173" i="38"/>
  <c r="AJ180" i="38"/>
  <c r="AJ186" i="38"/>
  <c r="AJ192" i="38"/>
  <c r="AJ198" i="38"/>
  <c r="AJ204" i="38"/>
  <c r="AJ210" i="38"/>
  <c r="AJ216" i="38"/>
  <c r="AJ222" i="38"/>
  <c r="AJ228" i="38"/>
  <c r="AJ234" i="38"/>
  <c r="AJ240" i="38"/>
  <c r="AJ246" i="38"/>
  <c r="AJ252" i="38"/>
  <c r="AJ258" i="38"/>
  <c r="AJ264" i="38"/>
  <c r="AJ91" i="38"/>
  <c r="AJ94" i="38"/>
  <c r="AJ97" i="38"/>
  <c r="AJ100" i="38"/>
  <c r="AJ103" i="38"/>
  <c r="AJ106" i="38"/>
  <c r="AJ109" i="38"/>
  <c r="AJ114" i="38"/>
  <c r="AJ121" i="38"/>
  <c r="AJ130" i="38"/>
  <c r="AJ139" i="38"/>
  <c r="AJ148" i="38"/>
  <c r="AJ157" i="38"/>
  <c r="AJ166" i="38"/>
  <c r="AJ175" i="38"/>
  <c r="AJ112" i="38"/>
  <c r="AJ119" i="38"/>
  <c r="AJ125" i="38"/>
  <c r="AJ134" i="38"/>
  <c r="AJ143" i="38"/>
  <c r="AJ89" i="38"/>
  <c r="AJ92" i="38"/>
  <c r="AJ95" i="38"/>
  <c r="AJ98" i="38"/>
  <c r="AJ101" i="38"/>
  <c r="AJ104" i="38"/>
  <c r="AJ107" i="38"/>
  <c r="AJ110" i="38"/>
  <c r="AJ117" i="38"/>
  <c r="AJ127" i="38"/>
  <c r="AJ136" i="38"/>
  <c r="AJ145" i="38"/>
  <c r="AJ154" i="38"/>
  <c r="AJ163" i="38"/>
  <c r="AJ172" i="38"/>
  <c r="AJ177" i="38"/>
  <c r="AJ183" i="38"/>
  <c r="AJ189" i="38"/>
  <c r="AJ195" i="38"/>
  <c r="AJ201" i="38"/>
  <c r="AJ207" i="38"/>
  <c r="AJ213" i="38"/>
  <c r="AJ219" i="38"/>
  <c r="AJ225" i="38"/>
  <c r="AJ231" i="38"/>
  <c r="AJ237" i="38"/>
  <c r="AJ243" i="38"/>
  <c r="AJ249" i="38"/>
  <c r="AJ255" i="38"/>
  <c r="AJ261" i="38"/>
  <c r="AJ267" i="38"/>
  <c r="AJ268" i="38"/>
  <c r="AJ269" i="38"/>
  <c r="AJ270" i="38"/>
  <c r="AJ271" i="38"/>
  <c r="AJ272" i="38"/>
  <c r="AJ273" i="38"/>
  <c r="AJ274" i="38"/>
  <c r="AJ275" i="38"/>
  <c r="AJ276" i="38"/>
  <c r="AJ277" i="38"/>
  <c r="AJ278" i="38"/>
  <c r="AJ279" i="38"/>
  <c r="AJ280" i="38"/>
  <c r="AJ281" i="38"/>
  <c r="AJ282" i="38"/>
  <c r="AJ283" i="38"/>
  <c r="AJ284" i="38"/>
  <c r="AJ285" i="38"/>
  <c r="AJ286" i="38"/>
  <c r="AJ287" i="38"/>
  <c r="AJ288" i="38"/>
  <c r="AJ289" i="38"/>
  <c r="AJ290" i="38"/>
  <c r="AJ291" i="38"/>
  <c r="AJ292" i="38"/>
  <c r="AJ293" i="38"/>
  <c r="AJ294" i="38"/>
  <c r="AJ295" i="38"/>
  <c r="AJ296" i="38"/>
  <c r="AJ297" i="38"/>
  <c r="AJ298" i="38"/>
  <c r="AJ299" i="38"/>
  <c r="AJ300" i="38"/>
  <c r="AJ301" i="38"/>
  <c r="AJ115" i="38"/>
  <c r="AJ120" i="38"/>
  <c r="AJ122" i="38"/>
  <c r="AJ131" i="38"/>
  <c r="AJ140" i="38"/>
  <c r="AJ149" i="38"/>
  <c r="AJ158" i="38"/>
  <c r="AJ167" i="38"/>
  <c r="AJ176" i="38"/>
  <c r="AJ182" i="38"/>
  <c r="AJ188" i="38"/>
  <c r="AJ194" i="38"/>
  <c r="AJ200" i="38"/>
  <c r="AJ206" i="38"/>
  <c r="AJ212" i="38"/>
  <c r="AJ218" i="38"/>
  <c r="AJ224" i="38"/>
  <c r="AJ230" i="38"/>
  <c r="AJ236" i="38"/>
  <c r="AJ242" i="38"/>
  <c r="AJ248" i="38"/>
  <c r="AJ254" i="38"/>
  <c r="AJ260" i="38"/>
  <c r="AJ266" i="38"/>
  <c r="AJ93" i="38"/>
  <c r="AJ124" i="38"/>
  <c r="AJ152" i="38"/>
  <c r="AJ178" i="38"/>
  <c r="AJ190" i="38"/>
  <c r="AJ202" i="38"/>
  <c r="AJ214" i="38"/>
  <c r="AJ226" i="38"/>
  <c r="AJ238" i="38"/>
  <c r="AJ250" i="38"/>
  <c r="AJ262" i="38"/>
  <c r="AJ304" i="38"/>
  <c r="AJ310" i="38"/>
  <c r="AJ316" i="38"/>
  <c r="AJ322" i="38"/>
  <c r="AJ328" i="38"/>
  <c r="AJ334" i="38"/>
  <c r="AJ340" i="38"/>
  <c r="AJ346" i="38"/>
  <c r="AJ352" i="38"/>
  <c r="AJ358" i="38"/>
  <c r="AJ364" i="38"/>
  <c r="AJ370" i="38"/>
  <c r="AJ376" i="38"/>
  <c r="AJ96" i="38"/>
  <c r="AJ113" i="38"/>
  <c r="AJ169" i="38"/>
  <c r="AJ181" i="38"/>
  <c r="AJ193" i="38"/>
  <c r="AJ205" i="38"/>
  <c r="AJ217" i="38"/>
  <c r="AJ229" i="38"/>
  <c r="AJ241" i="38"/>
  <c r="AJ253" i="38"/>
  <c r="AJ265" i="38"/>
  <c r="AJ303" i="38"/>
  <c r="AJ309" i="38"/>
  <c r="AJ315" i="38"/>
  <c r="AJ99" i="38"/>
  <c r="AJ170" i="38"/>
  <c r="AJ179" i="38"/>
  <c r="AJ191" i="38"/>
  <c r="AJ203" i="38"/>
  <c r="AJ215" i="38"/>
  <c r="AJ227" i="38"/>
  <c r="AJ239" i="38"/>
  <c r="AJ251" i="38"/>
  <c r="AJ263" i="38"/>
  <c r="AJ302" i="38"/>
  <c r="AJ308" i="38"/>
  <c r="AJ314" i="38"/>
  <c r="AJ102" i="38"/>
  <c r="AJ118" i="38"/>
  <c r="AJ160" i="38"/>
  <c r="AJ184" i="38"/>
  <c r="AJ196" i="38"/>
  <c r="AJ208" i="38"/>
  <c r="AJ220" i="38"/>
  <c r="AJ232" i="38"/>
  <c r="AJ244" i="38"/>
  <c r="AJ256" i="38"/>
  <c r="AJ307" i="38"/>
  <c r="AJ313" i="38"/>
  <c r="AJ319" i="38"/>
  <c r="AJ325" i="38"/>
  <c r="AJ331" i="38"/>
  <c r="AJ337" i="38"/>
  <c r="AJ343" i="38"/>
  <c r="AJ349" i="38"/>
  <c r="AJ355" i="38"/>
  <c r="AJ361" i="38"/>
  <c r="AJ367" i="38"/>
  <c r="AJ373" i="38"/>
  <c r="AJ379" i="38"/>
  <c r="AJ385" i="38"/>
  <c r="AJ391" i="38"/>
  <c r="AJ397" i="38"/>
  <c r="AJ403" i="38"/>
  <c r="AJ105" i="38"/>
  <c r="AJ142" i="38"/>
  <c r="AJ161" i="38"/>
  <c r="AJ187" i="38"/>
  <c r="AJ199" i="38"/>
  <c r="AJ211" i="38"/>
  <c r="AJ223" i="38"/>
  <c r="AJ235" i="38"/>
  <c r="AJ247" i="38"/>
  <c r="AJ259" i="38"/>
  <c r="AJ306" i="38"/>
  <c r="AJ312" i="38"/>
  <c r="AJ318" i="38"/>
  <c r="AJ324" i="38"/>
  <c r="AJ330" i="38"/>
  <c r="AJ336" i="38"/>
  <c r="AJ342" i="38"/>
  <c r="AJ348" i="38"/>
  <c r="AJ354" i="38"/>
  <c r="AJ360" i="38"/>
  <c r="AJ366" i="38"/>
  <c r="AJ372" i="38"/>
  <c r="AJ378" i="38"/>
  <c r="AJ384" i="38"/>
  <c r="AJ390" i="38"/>
  <c r="AJ396" i="38"/>
  <c r="AJ402" i="38"/>
  <c r="AJ221" i="38"/>
  <c r="AJ305" i="38"/>
  <c r="AJ329" i="38"/>
  <c r="AJ341" i="38"/>
  <c r="AJ353" i="38"/>
  <c r="AJ365" i="38"/>
  <c r="AJ377" i="38"/>
  <c r="AJ386" i="38"/>
  <c r="AJ388" i="38"/>
  <c r="AJ404" i="38"/>
  <c r="AJ406" i="38"/>
  <c r="AJ151" i="38"/>
  <c r="AJ209" i="38"/>
  <c r="AJ327" i="38"/>
  <c r="AJ339" i="38"/>
  <c r="AJ351" i="38"/>
  <c r="AJ363" i="38"/>
  <c r="AJ375" i="38"/>
  <c r="AJ381" i="38"/>
  <c r="AJ383" i="38"/>
  <c r="AJ90" i="38"/>
  <c r="AJ197" i="38"/>
  <c r="AJ320" i="38"/>
  <c r="AJ332" i="38"/>
  <c r="AJ344" i="38"/>
  <c r="AJ356" i="38"/>
  <c r="AJ368" i="38"/>
  <c r="AJ108" i="38"/>
  <c r="AJ185" i="38"/>
  <c r="AJ257" i="38"/>
  <c r="AJ323" i="38"/>
  <c r="AJ335" i="38"/>
  <c r="AJ347" i="38"/>
  <c r="AJ359" i="38"/>
  <c r="AJ371" i="38"/>
  <c r="AJ387" i="38"/>
  <c r="AJ389" i="38"/>
  <c r="AJ405" i="38"/>
  <c r="AJ407" i="38"/>
  <c r="AJ245" i="38"/>
  <c r="AJ317" i="38"/>
  <c r="AJ321" i="38"/>
  <c r="AJ333" i="38"/>
  <c r="AJ345" i="38"/>
  <c r="AJ357" i="38"/>
  <c r="AJ369" i="38"/>
  <c r="AJ380" i="38"/>
  <c r="AJ382" i="38"/>
  <c r="AJ398" i="38"/>
  <c r="AJ400" i="38"/>
  <c r="AJ133" i="38"/>
  <c r="AJ311" i="38"/>
  <c r="AJ374" i="38"/>
  <c r="AJ414" i="38"/>
  <c r="AJ416" i="38"/>
  <c r="AJ423" i="38"/>
  <c r="AJ425" i="38"/>
  <c r="AJ432" i="38"/>
  <c r="AJ434" i="38"/>
  <c r="AJ441" i="38"/>
  <c r="AJ443" i="38"/>
  <c r="AJ450" i="38"/>
  <c r="AJ452" i="38"/>
  <c r="AJ459" i="38"/>
  <c r="AJ461" i="38"/>
  <c r="AJ362" i="38"/>
  <c r="AJ392" i="38"/>
  <c r="AJ412" i="38"/>
  <c r="AJ421" i="38"/>
  <c r="AJ430" i="38"/>
  <c r="AJ439" i="38"/>
  <c r="AJ448" i="38"/>
  <c r="AJ457" i="38"/>
  <c r="AJ350" i="38"/>
  <c r="AJ393" i="38"/>
  <c r="AJ401" i="38"/>
  <c r="AJ408" i="38"/>
  <c r="AJ410" i="38"/>
  <c r="AJ417" i="38"/>
  <c r="AJ419" i="38"/>
  <c r="AJ426" i="38"/>
  <c r="AJ428" i="38"/>
  <c r="AJ435" i="38"/>
  <c r="AJ437" i="38"/>
  <c r="AJ444" i="38"/>
  <c r="AJ446" i="38"/>
  <c r="AJ453" i="38"/>
  <c r="AJ455" i="38"/>
  <c r="AJ338" i="38"/>
  <c r="AJ394" i="38"/>
  <c r="AJ415" i="38"/>
  <c r="AJ424" i="38"/>
  <c r="AJ433" i="38"/>
  <c r="AJ442" i="38"/>
  <c r="AJ451" i="38"/>
  <c r="AJ460" i="38"/>
  <c r="AJ326" i="38"/>
  <c r="AJ395" i="38"/>
  <c r="AJ411" i="38"/>
  <c r="AJ413" i="38"/>
  <c r="AJ420" i="38"/>
  <c r="AJ422" i="38"/>
  <c r="AJ429" i="38"/>
  <c r="AJ431" i="38"/>
  <c r="AJ438" i="38"/>
  <c r="AJ440" i="38"/>
  <c r="AJ447" i="38"/>
  <c r="AJ449" i="38"/>
  <c r="AJ456" i="38"/>
  <c r="AJ458" i="38"/>
  <c r="AJ233" i="38"/>
  <c r="AJ409" i="38"/>
  <c r="AJ436" i="38"/>
  <c r="AJ427" i="38"/>
  <c r="AJ454" i="38"/>
  <c r="AJ3" i="38"/>
  <c r="AJ399" i="38"/>
  <c r="AJ418" i="38"/>
  <c r="AJ445" i="38"/>
  <c r="AE459" i="38"/>
  <c r="AE450" i="38"/>
  <c r="AE441" i="38"/>
  <c r="AE432" i="38"/>
  <c r="AE423" i="38"/>
  <c r="AE411" i="38"/>
  <c r="AE399" i="38"/>
  <c r="AE386" i="38"/>
  <c r="AE368" i="38"/>
  <c r="AE339" i="38"/>
  <c r="AE303" i="38"/>
  <c r="AE267" i="38"/>
  <c r="AE231" i="38"/>
  <c r="AE195" i="38"/>
  <c r="AE159" i="38"/>
  <c r="AE123" i="38"/>
  <c r="AE83" i="38"/>
  <c r="AE363" i="38"/>
  <c r="AE297" i="38"/>
  <c r="AE261" i="38"/>
  <c r="AE225" i="38"/>
  <c r="AE189" i="38"/>
  <c r="AE153" i="38"/>
  <c r="AE117" i="38"/>
  <c r="AE76" i="38"/>
  <c r="AE333" i="38"/>
  <c r="AE456" i="38"/>
  <c r="AE418" i="38"/>
  <c r="AE147" i="38"/>
  <c r="AF4" i="38"/>
  <c r="AF5" i="38"/>
  <c r="AF6" i="38"/>
  <c r="AF7" i="38"/>
  <c r="AF8" i="38"/>
  <c r="AF9" i="38"/>
  <c r="AF10" i="38"/>
  <c r="AF11" i="38"/>
  <c r="AF12" i="38"/>
  <c r="AF13" i="38"/>
  <c r="AF14" i="38"/>
  <c r="AF15" i="38"/>
  <c r="AF16" i="38"/>
  <c r="AF17" i="38"/>
  <c r="AF18" i="38"/>
  <c r="AF19" i="38"/>
  <c r="AF20" i="38"/>
  <c r="AF21" i="38"/>
  <c r="AF22" i="38"/>
  <c r="AF23" i="38"/>
  <c r="AF24" i="38"/>
  <c r="AF25" i="38"/>
  <c r="AF26" i="38"/>
  <c r="AF27" i="38"/>
  <c r="AF28" i="38"/>
  <c r="AF29" i="38"/>
  <c r="AF30" i="38"/>
  <c r="AF31" i="38"/>
  <c r="AF34" i="38"/>
  <c r="AF37" i="38"/>
  <c r="AF40" i="38"/>
  <c r="AF43" i="38"/>
  <c r="AF46" i="38"/>
  <c r="AF49" i="38"/>
  <c r="AF52" i="38"/>
  <c r="AF55" i="38"/>
  <c r="AF58" i="38"/>
  <c r="AF61" i="38"/>
  <c r="AF64" i="38"/>
  <c r="AF67" i="38"/>
  <c r="AF70" i="38"/>
  <c r="AF73" i="38"/>
  <c r="AF76" i="38"/>
  <c r="AF79" i="38"/>
  <c r="AF82" i="38"/>
  <c r="AF85" i="38"/>
  <c r="AF88" i="38"/>
  <c r="AF32" i="38"/>
  <c r="AF35" i="38"/>
  <c r="AF38" i="38"/>
  <c r="AF41" i="38"/>
  <c r="AF44" i="38"/>
  <c r="AF47" i="38"/>
  <c r="AF50" i="38"/>
  <c r="AF53" i="38"/>
  <c r="AF56" i="38"/>
  <c r="AF59" i="38"/>
  <c r="AF62" i="38"/>
  <c r="AF65" i="38"/>
  <c r="AF68" i="38"/>
  <c r="AF71" i="38"/>
  <c r="AF74" i="38"/>
  <c r="AF77" i="38"/>
  <c r="AF80" i="38"/>
  <c r="AF83" i="38"/>
  <c r="AF86" i="38"/>
  <c r="AF89" i="38"/>
  <c r="AF91" i="38"/>
  <c r="AF93" i="38"/>
  <c r="AF95" i="38"/>
  <c r="AF97" i="38"/>
  <c r="AF99" i="38"/>
  <c r="AF101" i="38"/>
  <c r="AF103" i="38"/>
  <c r="AF105" i="38"/>
  <c r="AF107" i="38"/>
  <c r="AF109" i="38"/>
  <c r="AF122" i="38"/>
  <c r="AF125" i="38"/>
  <c r="AF128" i="38"/>
  <c r="AF131" i="38"/>
  <c r="AF134" i="38"/>
  <c r="AF137" i="38"/>
  <c r="AF140" i="38"/>
  <c r="AF143" i="38"/>
  <c r="AF146" i="38"/>
  <c r="AF149" i="38"/>
  <c r="AF152" i="38"/>
  <c r="AF155" i="38"/>
  <c r="AF158" i="38"/>
  <c r="AF161" i="38"/>
  <c r="AF164" i="38"/>
  <c r="AF167" i="38"/>
  <c r="AF170" i="38"/>
  <c r="AF173" i="38"/>
  <c r="AF176" i="38"/>
  <c r="AF94" i="38"/>
  <c r="AF100" i="38"/>
  <c r="AF106" i="38"/>
  <c r="AF114" i="38"/>
  <c r="AF119" i="38"/>
  <c r="AF123" i="38"/>
  <c r="AF132" i="38"/>
  <c r="AF141" i="38"/>
  <c r="AF150" i="38"/>
  <c r="AF159" i="38"/>
  <c r="AF168" i="38"/>
  <c r="AF177" i="38"/>
  <c r="AF183" i="38"/>
  <c r="AF189" i="38"/>
  <c r="AF195" i="38"/>
  <c r="AF201" i="38"/>
  <c r="AF207" i="38"/>
  <c r="AF213" i="38"/>
  <c r="AF219" i="38"/>
  <c r="AF225" i="38"/>
  <c r="AF231" i="38"/>
  <c r="AF237" i="38"/>
  <c r="AF243" i="38"/>
  <c r="AF249" i="38"/>
  <c r="AF255" i="38"/>
  <c r="AF261" i="38"/>
  <c r="AF267" i="38"/>
  <c r="AF39" i="38"/>
  <c r="AF48" i="38"/>
  <c r="AF57" i="38"/>
  <c r="AF66" i="38"/>
  <c r="AF75" i="38"/>
  <c r="AF84" i="38"/>
  <c r="AF112" i="38"/>
  <c r="AF117" i="38"/>
  <c r="AF127" i="38"/>
  <c r="AF136" i="38"/>
  <c r="AF145" i="38"/>
  <c r="AF154" i="38"/>
  <c r="AF163" i="38"/>
  <c r="AF172" i="38"/>
  <c r="AF92" i="38"/>
  <c r="AF98" i="38"/>
  <c r="AF104" i="38"/>
  <c r="AF110" i="38"/>
  <c r="AF115" i="38"/>
  <c r="AF129" i="38"/>
  <c r="AF138" i="38"/>
  <c r="AF147" i="38"/>
  <c r="AF36" i="38"/>
  <c r="AF45" i="38"/>
  <c r="AF54" i="38"/>
  <c r="AF63" i="38"/>
  <c r="AF72" i="38"/>
  <c r="AF81" i="38"/>
  <c r="AF113" i="38"/>
  <c r="AF120" i="38"/>
  <c r="AF124" i="38"/>
  <c r="AF133" i="38"/>
  <c r="AF142" i="38"/>
  <c r="AF151" i="38"/>
  <c r="AF160" i="38"/>
  <c r="AF169" i="38"/>
  <c r="AF180" i="38"/>
  <c r="AF186" i="38"/>
  <c r="AF192" i="38"/>
  <c r="AF198" i="38"/>
  <c r="AF204" i="38"/>
  <c r="AF210" i="38"/>
  <c r="AF216" i="38"/>
  <c r="AF222" i="38"/>
  <c r="AF228" i="38"/>
  <c r="AF234" i="38"/>
  <c r="AF240" i="38"/>
  <c r="AF246" i="38"/>
  <c r="AF252" i="38"/>
  <c r="AF258" i="38"/>
  <c r="AF264" i="38"/>
  <c r="AF90" i="38"/>
  <c r="AF96" i="38"/>
  <c r="AF102" i="38"/>
  <c r="AF108" i="38"/>
  <c r="AF111" i="38"/>
  <c r="AF118" i="38"/>
  <c r="AF126" i="38"/>
  <c r="AF135" i="38"/>
  <c r="AF144" i="38"/>
  <c r="AF153" i="38"/>
  <c r="AF162" i="38"/>
  <c r="AF171" i="38"/>
  <c r="AF179" i="38"/>
  <c r="AF185" i="38"/>
  <c r="AF191" i="38"/>
  <c r="AF197" i="38"/>
  <c r="AF203" i="38"/>
  <c r="AF209" i="38"/>
  <c r="AF215" i="38"/>
  <c r="AF221" i="38"/>
  <c r="AF227" i="38"/>
  <c r="AF233" i="38"/>
  <c r="AF239" i="38"/>
  <c r="AF245" i="38"/>
  <c r="AF251" i="38"/>
  <c r="AF257" i="38"/>
  <c r="AF263" i="38"/>
  <c r="AF42" i="38"/>
  <c r="AF69" i="38"/>
  <c r="AF174" i="38"/>
  <c r="AF181" i="38"/>
  <c r="AF193" i="38"/>
  <c r="AF205" i="38"/>
  <c r="AF217" i="38"/>
  <c r="AF229" i="38"/>
  <c r="AF241" i="38"/>
  <c r="AF253" i="38"/>
  <c r="AF265" i="38"/>
  <c r="AF289" i="38"/>
  <c r="AF292" i="38"/>
  <c r="AF295" i="38"/>
  <c r="AF298" i="38"/>
  <c r="AF301" i="38"/>
  <c r="AF306" i="38"/>
  <c r="AF312" i="38"/>
  <c r="AF318" i="38"/>
  <c r="AF324" i="38"/>
  <c r="AF330" i="38"/>
  <c r="AF336" i="38"/>
  <c r="AF342" i="38"/>
  <c r="AF348" i="38"/>
  <c r="AF354" i="38"/>
  <c r="AF360" i="38"/>
  <c r="AF366" i="38"/>
  <c r="AF372" i="38"/>
  <c r="AF378" i="38"/>
  <c r="AF148" i="38"/>
  <c r="AF175" i="38"/>
  <c r="AF184" i="38"/>
  <c r="AF196" i="38"/>
  <c r="AF208" i="38"/>
  <c r="AF220" i="38"/>
  <c r="AF232" i="38"/>
  <c r="AF244" i="38"/>
  <c r="AF256" i="38"/>
  <c r="AF268" i="38"/>
  <c r="AF270" i="38"/>
  <c r="AF272" i="38"/>
  <c r="AF274" i="38"/>
  <c r="AF276" i="38"/>
  <c r="AF278" i="38"/>
  <c r="AF280" i="38"/>
  <c r="AF282" i="38"/>
  <c r="AF284" i="38"/>
  <c r="AF286" i="38"/>
  <c r="AF305" i="38"/>
  <c r="AF311" i="38"/>
  <c r="AF317" i="38"/>
  <c r="AF51" i="38"/>
  <c r="AF78" i="38"/>
  <c r="AF116" i="38"/>
  <c r="AF139" i="38"/>
  <c r="AF165" i="38"/>
  <c r="AF182" i="38"/>
  <c r="AF194" i="38"/>
  <c r="AF206" i="38"/>
  <c r="AF218" i="38"/>
  <c r="AF230" i="38"/>
  <c r="AF242" i="38"/>
  <c r="AF254" i="38"/>
  <c r="AF266" i="38"/>
  <c r="AF288" i="38"/>
  <c r="AF291" i="38"/>
  <c r="AF294" i="38"/>
  <c r="AF297" i="38"/>
  <c r="AF300" i="38"/>
  <c r="AF304" i="38"/>
  <c r="AF310" i="38"/>
  <c r="AF316" i="38"/>
  <c r="AF130" i="38"/>
  <c r="AF166" i="38"/>
  <c r="AF187" i="38"/>
  <c r="AF199" i="38"/>
  <c r="AF211" i="38"/>
  <c r="AF223" i="38"/>
  <c r="AF235" i="38"/>
  <c r="AF247" i="38"/>
  <c r="AF259" i="38"/>
  <c r="AF303" i="38"/>
  <c r="AF309" i="38"/>
  <c r="AF315" i="38"/>
  <c r="AF321" i="38"/>
  <c r="AF327" i="38"/>
  <c r="AF333" i="38"/>
  <c r="AF339" i="38"/>
  <c r="AF345" i="38"/>
  <c r="AF351" i="38"/>
  <c r="AF357" i="38"/>
  <c r="AF363" i="38"/>
  <c r="AF369" i="38"/>
  <c r="AF375" i="38"/>
  <c r="AF381" i="38"/>
  <c r="AF387" i="38"/>
  <c r="AF393" i="38"/>
  <c r="AF399" i="38"/>
  <c r="AF405" i="38"/>
  <c r="AF33" i="38"/>
  <c r="AF60" i="38"/>
  <c r="AF87" i="38"/>
  <c r="AF121" i="38"/>
  <c r="AF156" i="38"/>
  <c r="AF190" i="38"/>
  <c r="AF202" i="38"/>
  <c r="AF214" i="38"/>
  <c r="AF226" i="38"/>
  <c r="AF238" i="38"/>
  <c r="AF250" i="38"/>
  <c r="AF262" i="38"/>
  <c r="AF269" i="38"/>
  <c r="AF271" i="38"/>
  <c r="AF273" i="38"/>
  <c r="AF275" i="38"/>
  <c r="AF277" i="38"/>
  <c r="AF279" i="38"/>
  <c r="AF281" i="38"/>
  <c r="AF283" i="38"/>
  <c r="AF285" i="38"/>
  <c r="AF287" i="38"/>
  <c r="AF290" i="38"/>
  <c r="AF293" i="38"/>
  <c r="AF296" i="38"/>
  <c r="AF299" i="38"/>
  <c r="AF302" i="38"/>
  <c r="AF308" i="38"/>
  <c r="AF314" i="38"/>
  <c r="AF320" i="38"/>
  <c r="AF326" i="38"/>
  <c r="AF332" i="38"/>
  <c r="AF338" i="38"/>
  <c r="AF344" i="38"/>
  <c r="AF350" i="38"/>
  <c r="AF356" i="38"/>
  <c r="AF362" i="38"/>
  <c r="AF368" i="38"/>
  <c r="AF374" i="38"/>
  <c r="AF380" i="38"/>
  <c r="AF386" i="38"/>
  <c r="AF392" i="38"/>
  <c r="AF398" i="38"/>
  <c r="AF404" i="38"/>
  <c r="AF178" i="38"/>
  <c r="AF236" i="38"/>
  <c r="AF313" i="38"/>
  <c r="AF325" i="38"/>
  <c r="AF337" i="38"/>
  <c r="AF349" i="38"/>
  <c r="AF361" i="38"/>
  <c r="AF373" i="38"/>
  <c r="AF394" i="38"/>
  <c r="AF396" i="38"/>
  <c r="AF224" i="38"/>
  <c r="AF307" i="38"/>
  <c r="AF323" i="38"/>
  <c r="AF335" i="38"/>
  <c r="AF347" i="38"/>
  <c r="AF359" i="38"/>
  <c r="AF371" i="38"/>
  <c r="AF389" i="38"/>
  <c r="AF391" i="38"/>
  <c r="AF157" i="38"/>
  <c r="AF212" i="38"/>
  <c r="AF328" i="38"/>
  <c r="AF340" i="38"/>
  <c r="AF352" i="38"/>
  <c r="AF364" i="38"/>
  <c r="AF200" i="38"/>
  <c r="AF331" i="38"/>
  <c r="AF343" i="38"/>
  <c r="AF355" i="38"/>
  <c r="AF367" i="38"/>
  <c r="AF379" i="38"/>
  <c r="AF395" i="38"/>
  <c r="AF397" i="38"/>
  <c r="AF188" i="38"/>
  <c r="AF260" i="38"/>
  <c r="AF329" i="38"/>
  <c r="AF341" i="38"/>
  <c r="AF353" i="38"/>
  <c r="AF365" i="38"/>
  <c r="AF377" i="38"/>
  <c r="AF388" i="38"/>
  <c r="AF390" i="38"/>
  <c r="AF406" i="38"/>
  <c r="AF248" i="38"/>
  <c r="AF346" i="38"/>
  <c r="AF400" i="38"/>
  <c r="AF410" i="38"/>
  <c r="AF412" i="38"/>
  <c r="AF419" i="38"/>
  <c r="AF421" i="38"/>
  <c r="AF428" i="38"/>
  <c r="AF430" i="38"/>
  <c r="AF437" i="38"/>
  <c r="AF439" i="38"/>
  <c r="AF446" i="38"/>
  <c r="AF448" i="38"/>
  <c r="AF455" i="38"/>
  <c r="AF457" i="38"/>
  <c r="AF319" i="38"/>
  <c r="AF334" i="38"/>
  <c r="AF376" i="38"/>
  <c r="AF382" i="38"/>
  <c r="AF401" i="38"/>
  <c r="AF408" i="38"/>
  <c r="AF417" i="38"/>
  <c r="AF426" i="38"/>
  <c r="AF435" i="38"/>
  <c r="AF444" i="38"/>
  <c r="AF453" i="38"/>
  <c r="AF322" i="38"/>
  <c r="AF383" i="38"/>
  <c r="AF413" i="38"/>
  <c r="AF415" i="38"/>
  <c r="AF422" i="38"/>
  <c r="AF424" i="38"/>
  <c r="AF431" i="38"/>
  <c r="AF433" i="38"/>
  <c r="AF440" i="38"/>
  <c r="AF442" i="38"/>
  <c r="AF449" i="38"/>
  <c r="AF451" i="38"/>
  <c r="AF458" i="38"/>
  <c r="AF460" i="38"/>
  <c r="AF384" i="38"/>
  <c r="AF402" i="38"/>
  <c r="AF411" i="38"/>
  <c r="AF420" i="38"/>
  <c r="AF429" i="38"/>
  <c r="AF438" i="38"/>
  <c r="AF447" i="38"/>
  <c r="AF456" i="38"/>
  <c r="AF3" i="38"/>
  <c r="AF370" i="38"/>
  <c r="AF385" i="38"/>
  <c r="AF403" i="38"/>
  <c r="AF409" i="38"/>
  <c r="AF416" i="38"/>
  <c r="AF418" i="38"/>
  <c r="AF425" i="38"/>
  <c r="AF427" i="38"/>
  <c r="AF434" i="38"/>
  <c r="AF436" i="38"/>
  <c r="AF443" i="38"/>
  <c r="AF445" i="38"/>
  <c r="AF452" i="38"/>
  <c r="AF454" i="38"/>
  <c r="AF461" i="38"/>
  <c r="AF407" i="38"/>
  <c r="AF423" i="38"/>
  <c r="AF450" i="38"/>
  <c r="AF414" i="38"/>
  <c r="AF441" i="38"/>
  <c r="AF358" i="38"/>
  <c r="AF432" i="38"/>
  <c r="AF459" i="38"/>
  <c r="AE454" i="38"/>
  <c r="AE446" i="38"/>
  <c r="AE436" i="38"/>
  <c r="AE428" i="38"/>
  <c r="AE417" i="38"/>
  <c r="AE405" i="38"/>
  <c r="AE393" i="38"/>
  <c r="AE375" i="38"/>
  <c r="AE357" i="38"/>
  <c r="AE321" i="38"/>
  <c r="AE285" i="38"/>
  <c r="AE249" i="38"/>
  <c r="AE213" i="38"/>
  <c r="AE177" i="38"/>
  <c r="AE141" i="38"/>
  <c r="AE104" i="38"/>
  <c r="AE61" i="38"/>
  <c r="E7" i="34" l="1"/>
  <c r="E11" i="34" l="1"/>
  <c r="E9" i="34"/>
  <c r="E8" i="34"/>
  <c r="E6" i="34"/>
  <c r="E5" i="34"/>
  <c r="E4" i="34"/>
  <c r="E3" i="34"/>
  <c r="Y176" i="16" l="1"/>
  <c r="Y197" i="16"/>
  <c r="Y211" i="16"/>
  <c r="Y215" i="16"/>
  <c r="Y220" i="16"/>
  <c r="Y258"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雷克斯.派</author>
  </authors>
  <commentList>
    <comment ref="E36" authorId="0" shapeId="0" xr:uid="{00000000-0006-0000-0100-000001000000}">
      <text>
        <r>
          <rPr>
            <b/>
            <sz val="9"/>
            <color indexed="81"/>
            <rFont val="宋体"/>
            <family val="3"/>
            <charset val="134"/>
          </rPr>
          <t>雷克斯.派:</t>
        </r>
        <r>
          <rPr>
            <sz val="9"/>
            <color indexed="81"/>
            <rFont val="宋体"/>
            <family val="3"/>
            <charset val="134"/>
          </rPr>
          <t xml:space="preserve">
QQ:411800324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雷克斯.派</author>
  </authors>
  <commentList>
    <comment ref="C2" authorId="0" shapeId="0" xr:uid="{00000000-0006-0000-0400-000001000000}">
      <text>
        <r>
          <rPr>
            <b/>
            <sz val="9"/>
            <color indexed="81"/>
            <rFont val="宋体"/>
            <family val="3"/>
            <charset val="134"/>
          </rPr>
          <t>反重力铁球</t>
        </r>
      </text>
    </comment>
    <comment ref="H2" authorId="0" shapeId="0" xr:uid="{00000000-0006-0000-0400-000002000000}">
      <text>
        <r>
          <rPr>
            <b/>
            <sz val="9"/>
            <color indexed="81"/>
            <rFont val="宋体"/>
            <family val="3"/>
            <charset val="134"/>
          </rPr>
          <t>银色之箱</t>
        </r>
      </text>
    </comment>
    <comment ref="L3" authorId="0" shapeId="0" xr:uid="{00000000-0006-0000-0400-000003000000}">
      <text>
        <r>
          <rPr>
            <b/>
            <sz val="9"/>
            <color indexed="81"/>
            <rFont val="宋体"/>
            <family val="3"/>
            <charset val="134"/>
          </rPr>
          <t>165mm幽灵炮</t>
        </r>
      </text>
    </comment>
    <comment ref="BK3" authorId="0" shapeId="0" xr:uid="{00000000-0006-0000-0400-000004000000}">
      <text>
        <r>
          <rPr>
            <b/>
            <sz val="9"/>
            <color indexed="81"/>
            <rFont val="宋体"/>
            <family val="3"/>
            <charset val="134"/>
          </rPr>
          <t>贝罗伊德连射枪
公牛
废铁</t>
        </r>
      </text>
    </comment>
    <comment ref="Q4" authorId="0" shapeId="0" xr:uid="{00000000-0006-0000-0400-000005000000}">
      <text>
        <r>
          <rPr>
            <b/>
            <sz val="9"/>
            <color indexed="81"/>
            <rFont val="宋体"/>
            <family val="3"/>
            <charset val="134"/>
          </rPr>
          <t>180mm爆射炮</t>
        </r>
      </text>
    </comment>
    <comment ref="A5" authorId="0" shapeId="0" xr:uid="{00000000-0006-0000-0400-000006000000}">
      <text>
        <r>
          <rPr>
            <b/>
            <sz val="9"/>
            <color indexed="81"/>
            <rFont val="宋体"/>
            <family val="3"/>
            <charset val="134"/>
          </rPr>
          <t>所罗门3</t>
        </r>
      </text>
    </comment>
    <comment ref="W9" authorId="0" shapeId="0" xr:uid="{00000000-0006-0000-0400-000007000000}">
      <text>
        <r>
          <rPr>
            <b/>
            <sz val="9"/>
            <color indexed="81"/>
            <rFont val="宋体"/>
            <family val="3"/>
            <charset val="134"/>
          </rPr>
          <t>钻头加农炮</t>
        </r>
      </text>
    </comment>
    <comment ref="Q10" authorId="0" shapeId="0" xr:uid="{00000000-0006-0000-0400-000008000000}">
      <text>
        <r>
          <rPr>
            <b/>
            <sz val="9"/>
            <color indexed="81"/>
            <rFont val="宋体"/>
            <family val="3"/>
            <charset val="134"/>
          </rPr>
          <t>波奇钻头</t>
        </r>
      </text>
    </comment>
    <comment ref="Z11" authorId="0" shapeId="0" xr:uid="{00000000-0006-0000-0400-000009000000}">
      <text>
        <r>
          <rPr>
            <b/>
            <sz val="9"/>
            <color indexed="81"/>
            <rFont val="宋体"/>
            <family val="3"/>
            <charset val="134"/>
          </rPr>
          <t>单手突击步枪</t>
        </r>
      </text>
    </comment>
    <comment ref="BN13" authorId="0" shapeId="0" xr:uid="{00000000-0006-0000-0400-00000A000000}">
      <text>
        <r>
          <rPr>
            <b/>
            <sz val="9"/>
            <color indexed="81"/>
            <rFont val="宋体"/>
            <family val="3"/>
            <charset val="134"/>
          </rPr>
          <t>踢踏舞者</t>
        </r>
      </text>
    </comment>
    <comment ref="AC14" authorId="0" shapeId="0" xr:uid="{00000000-0006-0000-0400-00000B000000}">
      <text>
        <r>
          <rPr>
            <b/>
            <sz val="9"/>
            <color indexed="81"/>
            <rFont val="宋体"/>
            <family val="3"/>
            <charset val="134"/>
          </rPr>
          <t>玄武涡轮</t>
        </r>
      </text>
    </comment>
    <comment ref="B15" authorId="0" shapeId="0" xr:uid="{00000000-0006-0000-0400-00000C000000}">
      <text>
        <r>
          <rPr>
            <b/>
            <sz val="9"/>
            <color indexed="81"/>
            <rFont val="宋体"/>
            <family val="3"/>
            <charset val="134"/>
          </rPr>
          <t>突击镭射枪</t>
        </r>
      </text>
    </comment>
    <comment ref="BD16" authorId="0" shapeId="0" xr:uid="{00000000-0006-0000-0400-00000D000000}">
      <text>
        <r>
          <rPr>
            <b/>
            <sz val="9"/>
            <color indexed="81"/>
            <rFont val="宋体"/>
            <family val="3"/>
            <charset val="134"/>
          </rPr>
          <t>77mm爆射炮</t>
        </r>
      </text>
    </comment>
    <comment ref="I21" authorId="0" shapeId="0" xr:uid="{00000000-0006-0000-0400-00000E000000}">
      <text>
        <r>
          <rPr>
            <b/>
            <sz val="9"/>
            <color indexed="81"/>
            <rFont val="宋体"/>
            <family val="3"/>
            <charset val="134"/>
          </rPr>
          <t>铁勺子</t>
        </r>
      </text>
    </comment>
    <comment ref="BN21" authorId="0" shapeId="0" xr:uid="{00000000-0006-0000-0400-00000F000000}">
      <text>
        <r>
          <rPr>
            <b/>
            <sz val="9"/>
            <color indexed="81"/>
            <rFont val="宋体"/>
            <family val="3"/>
            <charset val="134"/>
          </rPr>
          <t>波奇摩托车</t>
        </r>
      </text>
    </comment>
    <comment ref="AC22" authorId="0" shapeId="0" xr:uid="{00000000-0006-0000-0400-000010000000}">
      <text>
        <r>
          <rPr>
            <b/>
            <sz val="9"/>
            <color indexed="81"/>
            <rFont val="宋体"/>
            <family val="3"/>
            <charset val="134"/>
          </rPr>
          <t>TNT龙卷风</t>
        </r>
      </text>
    </comment>
    <comment ref="AE23" authorId="0" shapeId="0" xr:uid="{00000000-0006-0000-0400-000011000000}">
      <text>
        <r>
          <rPr>
            <b/>
            <sz val="9"/>
            <color indexed="81"/>
            <rFont val="宋体"/>
            <family val="3"/>
            <charset val="134"/>
          </rPr>
          <t>圣剑导弹</t>
        </r>
      </text>
    </comment>
    <comment ref="I24" authorId="0" shapeId="0" xr:uid="{00000000-0006-0000-0400-000012000000}">
      <text>
        <r>
          <rPr>
            <b/>
            <sz val="9"/>
            <color indexed="81"/>
            <rFont val="宋体"/>
            <family val="3"/>
            <charset val="134"/>
          </rPr>
          <t>酸铁炮</t>
        </r>
      </text>
    </comment>
    <comment ref="AI25" authorId="0" shapeId="0" xr:uid="{00000000-0006-0000-0400-000013000000}">
      <text>
        <r>
          <rPr>
            <b/>
            <sz val="9"/>
            <color indexed="81"/>
            <rFont val="宋体"/>
            <family val="3"/>
            <charset val="134"/>
          </rPr>
          <t>宇宙电池L</t>
        </r>
      </text>
    </comment>
    <comment ref="AG26" authorId="0" shapeId="0" xr:uid="{00000000-0006-0000-0400-000014000000}">
      <text>
        <r>
          <rPr>
            <b/>
            <sz val="9"/>
            <color indexed="81"/>
            <rFont val="宋体"/>
            <family val="3"/>
            <charset val="134"/>
          </rPr>
          <t>银勺子</t>
        </r>
      </text>
    </comment>
    <comment ref="E27" authorId="0" shapeId="0" xr:uid="{00000000-0006-0000-0400-000015000000}">
      <text>
        <r>
          <rPr>
            <b/>
            <sz val="9"/>
            <color indexed="81"/>
            <rFont val="宋体"/>
            <family val="3"/>
            <charset val="134"/>
          </rPr>
          <t>杀手链锯</t>
        </r>
      </text>
    </comment>
    <comment ref="G27" authorId="0" shapeId="0" xr:uid="{00000000-0006-0000-0400-000016000000}">
      <text>
        <r>
          <rPr>
            <b/>
            <sz val="9"/>
            <color indexed="81"/>
            <rFont val="宋体"/>
            <family val="3"/>
            <charset val="134"/>
          </rPr>
          <t>二重身</t>
        </r>
      </text>
    </comment>
    <comment ref="S27" authorId="0" shapeId="0" xr:uid="{00000000-0006-0000-0400-000017000000}">
      <text>
        <r>
          <rPr>
            <b/>
            <sz val="9"/>
            <color indexed="81"/>
            <rFont val="宋体"/>
            <family val="3"/>
            <charset val="134"/>
          </rPr>
          <t>195mm加农炮</t>
        </r>
      </text>
    </comment>
    <comment ref="C29" authorId="0" shapeId="0" xr:uid="{00000000-0006-0000-0400-000018000000}">
      <text>
        <r>
          <rPr>
            <b/>
            <sz val="9"/>
            <color indexed="81"/>
            <rFont val="宋体"/>
            <family val="3"/>
            <charset val="134"/>
          </rPr>
          <t>泰坦巨人</t>
        </r>
      </text>
    </comment>
    <comment ref="F29" authorId="0" shapeId="0" xr:uid="{00000000-0006-0000-0400-000019000000}">
      <text>
        <r>
          <rPr>
            <b/>
            <sz val="9"/>
            <color indexed="81"/>
            <rFont val="宋体"/>
            <family val="3"/>
            <charset val="134"/>
          </rPr>
          <t xml:space="preserve">钻头加农炮
风精灵α
改造斯坎枪
</t>
        </r>
        <r>
          <rPr>
            <b/>
            <sz val="9"/>
            <color indexed="55"/>
            <rFont val="宋体"/>
            <family val="3"/>
            <charset val="134"/>
          </rPr>
          <t>阿波罗尼亚
托比翁集群</t>
        </r>
        <r>
          <rPr>
            <b/>
            <sz val="9"/>
            <color indexed="81"/>
            <rFont val="宋体"/>
            <family val="3"/>
            <charset val="134"/>
          </rPr>
          <t xml:space="preserve">
铁勺子
暴雪枪</t>
        </r>
      </text>
    </comment>
    <comment ref="I29" authorId="0" shapeId="0" xr:uid="{00000000-0006-0000-0400-00001A000000}">
      <text>
        <r>
          <rPr>
            <b/>
            <sz val="9"/>
            <color indexed="81"/>
            <rFont val="宋体"/>
            <family val="3"/>
            <charset val="134"/>
          </rPr>
          <t>TT冻结者</t>
        </r>
      </text>
    </comment>
    <comment ref="BT29" authorId="0" shapeId="0" xr:uid="{00000000-0006-0000-0400-00001B000000}">
      <text>
        <r>
          <rPr>
            <b/>
            <sz val="9"/>
            <color indexed="81"/>
            <rFont val="宋体"/>
            <family val="3"/>
            <charset val="134"/>
          </rPr>
          <t>75mm炮</t>
        </r>
      </text>
    </comment>
    <comment ref="BV30" authorId="0" shapeId="0" xr:uid="{00000000-0006-0000-0400-00001C000000}">
      <text>
        <r>
          <rPr>
            <b/>
            <sz val="9"/>
            <color indexed="81"/>
            <rFont val="宋体"/>
            <family val="3"/>
            <charset val="134"/>
          </rPr>
          <t>巨炮</t>
        </r>
      </text>
    </comment>
    <comment ref="D33" authorId="0" shapeId="0" xr:uid="{00000000-0006-0000-0400-00001D000000}">
      <text>
        <r>
          <rPr>
            <b/>
            <sz val="9"/>
            <color indexed="81"/>
            <rFont val="宋体"/>
            <family val="3"/>
            <charset val="134"/>
          </rPr>
          <t>火神炮暴风雨</t>
        </r>
      </text>
    </comment>
    <comment ref="C35" authorId="0" shapeId="0" xr:uid="{00000000-0006-0000-0400-00001E000000}">
      <text>
        <r>
          <rPr>
            <b/>
            <sz val="9"/>
            <color indexed="81"/>
            <rFont val="宋体"/>
            <family val="3"/>
            <charset val="134"/>
          </rPr>
          <t>130mm宙斯</t>
        </r>
      </text>
    </comment>
    <comment ref="AY35" authorId="0" shapeId="0" xr:uid="{00000000-0006-0000-0400-00001F000000}">
      <text>
        <r>
          <rPr>
            <b/>
            <sz val="9"/>
            <color indexed="81"/>
            <rFont val="宋体"/>
            <family val="3"/>
            <charset val="134"/>
          </rPr>
          <t>88mm火花炮</t>
        </r>
      </text>
    </comment>
    <comment ref="AA36" authorId="0" shapeId="0" xr:uid="{00000000-0006-0000-0400-000020000000}">
      <text>
        <r>
          <rPr>
            <b/>
            <sz val="9"/>
            <color indexed="81"/>
            <rFont val="宋体"/>
            <family val="3"/>
            <charset val="134"/>
          </rPr>
          <t>啸声炮</t>
        </r>
      </text>
    </comment>
    <comment ref="B37" authorId="0" shapeId="0" xr:uid="{00000000-0006-0000-0400-000021000000}">
      <text>
        <r>
          <rPr>
            <b/>
            <sz val="9"/>
            <color indexed="81"/>
            <rFont val="宋体"/>
            <family val="3"/>
            <charset val="134"/>
          </rPr>
          <t>神经PAC</t>
        </r>
      </text>
    </comment>
    <comment ref="BQ37" authorId="0" shapeId="0" xr:uid="{00000000-0006-0000-0400-000022000000}">
      <text>
        <r>
          <rPr>
            <b/>
            <sz val="9"/>
            <color indexed="81"/>
            <rFont val="宋体"/>
            <family val="3"/>
            <charset val="134"/>
          </rPr>
          <t>火箭青龙</t>
        </r>
      </text>
    </comment>
    <comment ref="AE38" authorId="0" shapeId="0" xr:uid="{00000000-0006-0000-0400-000023000000}">
      <text>
        <r>
          <rPr>
            <b/>
            <sz val="9"/>
            <color indexed="81"/>
            <rFont val="宋体"/>
            <family val="3"/>
            <charset val="134"/>
          </rPr>
          <t>832光束炮</t>
        </r>
      </text>
    </comment>
    <comment ref="G39" authorId="0" shapeId="0" xr:uid="{00000000-0006-0000-0400-000024000000}">
      <text>
        <r>
          <rPr>
            <b/>
            <sz val="9"/>
            <color indexed="81"/>
            <rFont val="宋体"/>
            <family val="3"/>
            <charset val="134"/>
          </rPr>
          <t>银勺子</t>
        </r>
      </text>
    </comment>
    <comment ref="R40" authorId="0" shapeId="0" xr:uid="{00000000-0006-0000-0400-000025000000}">
      <text>
        <r>
          <rPr>
            <b/>
            <sz val="9"/>
            <color indexed="81"/>
            <rFont val="宋体"/>
            <family val="3"/>
            <charset val="134"/>
          </rPr>
          <t>硝基暴雨</t>
        </r>
      </text>
    </comment>
    <comment ref="L43" authorId="0" shapeId="0" xr:uid="{00000000-0006-0000-0400-000026000000}">
      <text>
        <r>
          <rPr>
            <b/>
            <sz val="9"/>
            <color indexed="81"/>
            <rFont val="宋体"/>
            <family val="3"/>
            <charset val="134"/>
          </rPr>
          <t>接地链</t>
        </r>
      </text>
    </comment>
    <comment ref="AN43" authorId="0" shapeId="0" xr:uid="{00000000-0006-0000-0400-000027000000}">
      <text>
        <r>
          <rPr>
            <b/>
            <sz val="9"/>
            <color indexed="81"/>
            <rFont val="宋体"/>
            <family val="3"/>
            <charset val="134"/>
          </rPr>
          <t>钢铁之卵</t>
        </r>
      </text>
    </comment>
    <comment ref="BJ43" authorId="0" shapeId="0" xr:uid="{00000000-0006-0000-0400-000028000000}">
      <text>
        <r>
          <rPr>
            <b/>
            <sz val="9"/>
            <color indexed="81"/>
            <rFont val="宋体"/>
            <family val="3"/>
            <charset val="134"/>
          </rPr>
          <t>爆炎炸裂者</t>
        </r>
      </text>
    </comment>
    <comment ref="AC44" authorId="0" shapeId="0" xr:uid="{00000000-0006-0000-0400-000029000000}">
      <text>
        <r>
          <rPr>
            <b/>
            <sz val="9"/>
            <color indexed="81"/>
            <rFont val="宋体"/>
            <family val="3"/>
            <charset val="134"/>
          </rPr>
          <t xml:space="preserve">U鲨潜艇炮
白金殿堂炮
铁勺子
宇宙炮
辅助增压涡轮
铁球巨人
</t>
        </r>
        <r>
          <rPr>
            <b/>
            <sz val="9"/>
            <color indexed="55"/>
            <rFont val="宋体"/>
            <family val="3"/>
            <charset val="134"/>
          </rPr>
          <t>一发逆转神话</t>
        </r>
      </text>
    </comment>
    <comment ref="AU44" authorId="0" shapeId="0" xr:uid="{00000000-0006-0000-0400-00002A000000}">
      <text>
        <r>
          <rPr>
            <b/>
            <sz val="9"/>
            <color indexed="81"/>
            <rFont val="宋体"/>
            <family val="3"/>
            <charset val="134"/>
          </rPr>
          <t>超级鱼叉</t>
        </r>
      </text>
    </comment>
    <comment ref="B45" authorId="0" shapeId="0" xr:uid="{00000000-0006-0000-0400-00002B000000}">
      <text>
        <r>
          <rPr>
            <b/>
            <sz val="9"/>
            <color indexed="81"/>
            <rFont val="宋体"/>
            <family val="3"/>
            <charset val="134"/>
          </rPr>
          <t>19式</t>
        </r>
      </text>
    </comment>
    <comment ref="H45" authorId="0" shapeId="0" xr:uid="{00000000-0006-0000-0400-00002C000000}">
      <text>
        <r>
          <rPr>
            <b/>
            <sz val="9"/>
            <color indexed="81"/>
            <rFont val="宋体"/>
            <family val="3"/>
            <charset val="134"/>
          </rPr>
          <t>旋风</t>
        </r>
      </text>
    </comment>
    <comment ref="AG45" authorId="0" shapeId="0" xr:uid="{00000000-0006-0000-0400-00002D000000}">
      <text>
        <r>
          <rPr>
            <b/>
            <sz val="9"/>
            <color indexed="81"/>
            <rFont val="宋体"/>
            <family val="3"/>
            <charset val="134"/>
          </rPr>
          <t>扩散光束炮</t>
        </r>
      </text>
    </comment>
    <comment ref="AK45" authorId="0" shapeId="0" xr:uid="{00000000-0006-0000-0400-00002E000000}">
      <text>
        <r>
          <rPr>
            <b/>
            <sz val="9"/>
            <color indexed="81"/>
            <rFont val="宋体"/>
            <family val="3"/>
            <charset val="134"/>
          </rPr>
          <t>银勺子</t>
        </r>
      </text>
    </comment>
    <comment ref="AA47" authorId="0" shapeId="0" xr:uid="{00000000-0006-0000-0400-00002F000000}">
      <text>
        <r>
          <rPr>
            <b/>
            <sz val="9"/>
            <color indexed="81"/>
            <rFont val="宋体"/>
            <family val="3"/>
            <charset val="134"/>
          </rPr>
          <t>黄金伐木斧</t>
        </r>
      </text>
    </comment>
    <comment ref="E48" authorId="0" shapeId="0" xr:uid="{00000000-0006-0000-0400-000030000000}">
      <text>
        <r>
          <rPr>
            <b/>
            <sz val="9"/>
            <color indexed="81"/>
            <rFont val="宋体"/>
            <family val="3"/>
            <charset val="134"/>
          </rPr>
          <t>白虎加速器</t>
        </r>
      </text>
    </comment>
    <comment ref="AB50" authorId="0" shapeId="0" xr:uid="{00000000-0006-0000-0400-000031000000}">
      <text>
        <r>
          <rPr>
            <b/>
            <sz val="9"/>
            <color indexed="81"/>
            <rFont val="宋体"/>
            <family val="3"/>
            <charset val="134"/>
          </rPr>
          <t>超光速雷达</t>
        </r>
      </text>
    </comment>
    <comment ref="U52" authorId="0" shapeId="0" xr:uid="{00000000-0006-0000-0400-000032000000}">
      <text>
        <r>
          <rPr>
            <b/>
            <sz val="9"/>
            <color indexed="81"/>
            <rFont val="宋体"/>
            <family val="3"/>
            <charset val="134"/>
          </rPr>
          <t>炙烤行者</t>
        </r>
      </text>
    </comment>
    <comment ref="B53" authorId="0" shapeId="0" xr:uid="{00000000-0006-0000-0400-000033000000}">
      <text>
        <r>
          <rPr>
            <b/>
            <sz val="9"/>
            <color indexed="81"/>
            <rFont val="宋体"/>
            <family val="3"/>
            <charset val="134"/>
          </rPr>
          <t>螺旋</t>
        </r>
      </text>
    </comment>
    <comment ref="BL53" authorId="0" shapeId="0" xr:uid="{00000000-0006-0000-0400-000034000000}">
      <text>
        <r>
          <rPr>
            <b/>
            <sz val="9"/>
            <color indexed="81"/>
            <rFont val="宋体"/>
            <family val="3"/>
            <charset val="134"/>
          </rPr>
          <t>电气喇叭L</t>
        </r>
      </text>
    </comment>
    <comment ref="BO53" authorId="0" shapeId="0" xr:uid="{00000000-0006-0000-0400-000035000000}">
      <text>
        <r>
          <rPr>
            <b/>
            <sz val="9"/>
            <color indexed="81"/>
            <rFont val="宋体"/>
            <family val="3"/>
            <charset val="134"/>
          </rPr>
          <t>爱丽丝2027</t>
        </r>
      </text>
    </comment>
    <comment ref="I54" authorId="0" shapeId="0" xr:uid="{00000000-0006-0000-0400-000036000000}">
      <text>
        <r>
          <rPr>
            <b/>
            <sz val="9"/>
            <color indexed="81"/>
            <rFont val="宋体"/>
            <family val="3"/>
            <charset val="134"/>
          </rPr>
          <t>硝基清道夫</t>
        </r>
      </text>
    </comment>
    <comment ref="AH55" authorId="0" shapeId="0" xr:uid="{00000000-0006-0000-0400-000037000000}">
      <text>
        <r>
          <rPr>
            <b/>
            <sz val="9"/>
            <color indexed="81"/>
            <rFont val="宋体"/>
            <family val="3"/>
            <charset val="134"/>
          </rPr>
          <t>火箭管炮</t>
        </r>
      </text>
    </comment>
    <comment ref="AR56" authorId="0" shapeId="0" xr:uid="{00000000-0006-0000-0400-000038000000}">
      <text>
        <r>
          <rPr>
            <b/>
            <sz val="9"/>
            <color indexed="81"/>
            <rFont val="宋体"/>
            <family val="3"/>
            <charset val="134"/>
          </rPr>
          <t>卡瓦耶罗2022</t>
        </r>
      </text>
    </comment>
    <comment ref="C58" authorId="0" shapeId="0" xr:uid="{00000000-0006-0000-0400-000039000000}">
      <text>
        <r>
          <rPr>
            <b/>
            <sz val="9"/>
            <color indexed="81"/>
            <rFont val="宋体"/>
            <family val="3"/>
            <charset val="134"/>
          </rPr>
          <t>V48金刚</t>
        </r>
      </text>
    </comment>
    <comment ref="O58" authorId="0" shapeId="0" xr:uid="{00000000-0006-0000-0400-00003A000000}">
      <text>
        <r>
          <rPr>
            <b/>
            <sz val="9"/>
            <color indexed="81"/>
            <rFont val="宋体"/>
            <family val="3"/>
            <charset val="134"/>
          </rPr>
          <t>重击角笛</t>
        </r>
      </text>
    </comment>
    <comment ref="R59" authorId="0" shapeId="0" xr:uid="{00000000-0006-0000-0400-00003B000000}">
      <text>
        <r>
          <rPr>
            <b/>
            <sz val="9"/>
            <color indexed="55"/>
            <rFont val="宋体"/>
            <family val="3"/>
            <charset val="134"/>
          </rPr>
          <t>辅助增压涡轮</t>
        </r>
        <r>
          <rPr>
            <b/>
            <sz val="9"/>
            <color indexed="81"/>
            <rFont val="宋体"/>
            <family val="3"/>
            <charset val="134"/>
          </rPr>
          <t xml:space="preserve">
厄运震动炮</t>
        </r>
      </text>
    </comment>
    <comment ref="T59" authorId="0" shapeId="0" xr:uid="{00000000-0006-0000-0400-00003C000000}">
      <text>
        <r>
          <rPr>
            <b/>
            <sz val="9"/>
            <color indexed="81"/>
            <rFont val="宋体"/>
            <family val="3"/>
            <charset val="134"/>
          </rPr>
          <t>220mm盖亚炮</t>
        </r>
      </text>
    </comment>
    <comment ref="K61" authorId="0" shapeId="0" xr:uid="{00000000-0006-0000-0400-00003D000000}">
      <text>
        <r>
          <rPr>
            <b/>
            <sz val="9"/>
            <color indexed="81"/>
            <rFont val="宋体"/>
            <family val="3"/>
            <charset val="134"/>
          </rPr>
          <t>棱镜枪</t>
        </r>
      </text>
    </comment>
    <comment ref="H64" authorId="0" shapeId="0" xr:uid="{00000000-0006-0000-0400-00003E000000}">
      <text>
        <r>
          <rPr>
            <b/>
            <sz val="9"/>
            <color indexed="81"/>
            <rFont val="宋体"/>
            <family val="3"/>
            <charset val="134"/>
          </rPr>
          <t>加农管炮</t>
        </r>
      </text>
    </comment>
    <comment ref="BA67" authorId="0" shapeId="0" xr:uid="{00000000-0006-0000-0400-00003F000000}">
      <text>
        <r>
          <rPr>
            <b/>
            <sz val="9"/>
            <color indexed="81"/>
            <rFont val="宋体"/>
            <family val="3"/>
            <charset val="134"/>
          </rPr>
          <t>出租车2号</t>
        </r>
      </text>
    </comment>
    <comment ref="BS67" authorId="0" shapeId="0" xr:uid="{00000000-0006-0000-0400-000040000000}">
      <text>
        <r>
          <rPr>
            <b/>
            <sz val="9"/>
            <color indexed="81"/>
            <rFont val="宋体"/>
            <family val="3"/>
            <charset val="134"/>
          </rPr>
          <t>9mm重机枪</t>
        </r>
      </text>
    </comment>
    <comment ref="A69" authorId="0" shapeId="0" xr:uid="{00000000-0006-0000-0400-000041000000}">
      <text>
        <r>
          <rPr>
            <b/>
            <sz val="9"/>
            <color indexed="81"/>
            <rFont val="宋体"/>
            <family val="3"/>
            <charset val="134"/>
          </rPr>
          <t>寒冰加农炮</t>
        </r>
      </text>
    </comment>
    <comment ref="BA69" authorId="0" shapeId="0" xr:uid="{00000000-0006-0000-0400-000042000000}">
      <text>
        <r>
          <rPr>
            <b/>
            <sz val="9"/>
            <color indexed="81"/>
            <rFont val="宋体"/>
            <family val="3"/>
            <charset val="134"/>
          </rPr>
          <t>重型机枪</t>
        </r>
      </text>
    </comment>
    <comment ref="I70" authorId="0" shapeId="0" xr:uid="{00000000-0006-0000-0400-000043000000}">
      <text>
        <r>
          <rPr>
            <b/>
            <sz val="9"/>
            <color indexed="81"/>
            <rFont val="宋体"/>
            <family val="3"/>
            <charset val="134"/>
          </rPr>
          <t>废铁10+t</t>
        </r>
      </text>
    </comment>
    <comment ref="O72" authorId="0" shapeId="0" xr:uid="{00000000-0006-0000-0400-000044000000}">
      <text>
        <r>
          <rPr>
            <b/>
            <sz val="9"/>
            <color indexed="81"/>
            <rFont val="宋体"/>
            <family val="3"/>
            <charset val="134"/>
          </rPr>
          <t>烈焰吐息五</t>
        </r>
      </text>
    </comment>
    <comment ref="AY73" authorId="0" shapeId="0" xr:uid="{00000000-0006-0000-0400-000045000000}">
      <text>
        <r>
          <rPr>
            <b/>
            <sz val="9"/>
            <color indexed="81"/>
            <rFont val="宋体"/>
            <family val="3"/>
            <charset val="134"/>
          </rPr>
          <t>灼热凤凰</t>
        </r>
      </text>
    </comment>
    <comment ref="E77" authorId="0" shapeId="0" xr:uid="{00000000-0006-0000-0400-000046000000}">
      <text>
        <r>
          <rPr>
            <b/>
            <sz val="9"/>
            <color indexed="81"/>
            <rFont val="宋体"/>
            <family val="3"/>
            <charset val="134"/>
          </rPr>
          <t xml:space="preserve">螺旋屋
</t>
        </r>
        <r>
          <rPr>
            <sz val="9"/>
            <color indexed="81"/>
            <rFont val="宋体"/>
            <family val="3"/>
            <charset val="134"/>
          </rPr>
          <t>B:大太机器人</t>
        </r>
      </text>
    </comment>
    <comment ref="AV77" authorId="0" shapeId="0" xr:uid="{00000000-0006-0000-0400-000047000000}">
      <text>
        <r>
          <rPr>
            <b/>
            <sz val="9"/>
            <color indexed="81"/>
            <rFont val="宋体"/>
            <family val="3"/>
            <charset val="134"/>
          </rPr>
          <t>流民的歇脚处</t>
        </r>
      </text>
    </comment>
    <comment ref="Q78" authorId="0" shapeId="0" xr:uid="{00000000-0006-0000-0400-000048000000}">
      <text>
        <r>
          <rPr>
            <sz val="9"/>
            <color indexed="81"/>
            <rFont val="宋体"/>
            <family val="3"/>
            <charset val="134"/>
          </rPr>
          <t xml:space="preserve">B:机甲神话.马尔杜克
</t>
        </r>
        <r>
          <rPr>
            <sz val="9"/>
            <color indexed="14"/>
            <rFont val="宋体"/>
            <family val="3"/>
            <charset val="134"/>
          </rPr>
          <t>B:军舰龙王</t>
        </r>
      </text>
    </comment>
    <comment ref="AC78" authorId="0" shapeId="0" xr:uid="{00000000-0006-0000-0400-000049000000}">
      <text>
        <r>
          <rPr>
            <b/>
            <sz val="9"/>
            <color indexed="81"/>
            <rFont val="宋体"/>
            <family val="3"/>
            <charset val="134"/>
          </rPr>
          <t xml:space="preserve">巨型工厂
</t>
        </r>
        <r>
          <rPr>
            <sz val="9"/>
            <color indexed="81"/>
            <rFont val="宋体"/>
            <family val="3"/>
            <charset val="134"/>
          </rPr>
          <t>B:泰兰.缇娜</t>
        </r>
      </text>
    </comment>
    <comment ref="AN78" authorId="0" shapeId="0" xr:uid="{00000000-0006-0000-0400-00004A000000}">
      <text>
        <r>
          <rPr>
            <b/>
            <sz val="9"/>
            <color indexed="81"/>
            <rFont val="宋体"/>
            <family val="3"/>
            <charset val="134"/>
          </rPr>
          <t>万福亭</t>
        </r>
      </text>
    </comment>
    <comment ref="BI78" authorId="0" shapeId="0" xr:uid="{00000000-0006-0000-0400-00004B000000}">
      <text>
        <r>
          <rPr>
            <b/>
            <sz val="9"/>
            <color indexed="81"/>
            <rFont val="宋体"/>
            <family val="3"/>
            <charset val="134"/>
          </rPr>
          <t xml:space="preserve">手指广场
</t>
        </r>
        <r>
          <rPr>
            <sz val="9"/>
            <color indexed="81"/>
            <rFont val="宋体"/>
            <family val="3"/>
            <charset val="134"/>
          </rPr>
          <t>C:科里昂
B:甲虫首领</t>
        </r>
      </text>
    </comment>
    <comment ref="BS78" authorId="0" shapeId="0" xr:uid="{00000000-0006-0000-0400-00004C000000}">
      <text>
        <r>
          <rPr>
            <b/>
            <sz val="9"/>
            <color indexed="81"/>
            <rFont val="宋体"/>
            <family val="3"/>
            <charset val="134"/>
          </rPr>
          <t xml:space="preserve">萨曼莎帐篷
</t>
        </r>
        <r>
          <rPr>
            <sz val="9"/>
            <color indexed="81"/>
            <rFont val="宋体"/>
            <family val="3"/>
            <charset val="134"/>
          </rPr>
          <t>DLC装备店</t>
        </r>
      </text>
    </comment>
    <comment ref="X79" authorId="0" shapeId="0" xr:uid="{00000000-0006-0000-0400-00004D000000}">
      <text>
        <r>
          <rPr>
            <b/>
            <sz val="9"/>
            <color indexed="81"/>
            <rFont val="宋体"/>
            <family val="3"/>
            <charset val="134"/>
          </rPr>
          <t xml:space="preserve">金轮际度假村
</t>
        </r>
        <r>
          <rPr>
            <sz val="9"/>
            <color indexed="14"/>
            <rFont val="宋体"/>
            <family val="3"/>
            <charset val="134"/>
          </rPr>
          <t>B:奥尔加.莫德</t>
        </r>
      </text>
    </comment>
    <comment ref="AO79" authorId="0" shapeId="0" xr:uid="{00000000-0006-0000-0400-00004E000000}">
      <text>
        <r>
          <rPr>
            <b/>
            <sz val="9"/>
            <color indexed="81"/>
            <rFont val="宋体"/>
            <family val="3"/>
            <charset val="134"/>
          </rPr>
          <t>特罗门</t>
        </r>
      </text>
    </comment>
    <comment ref="AQ79" authorId="0" shapeId="0" xr:uid="{00000000-0006-0000-0400-00004F000000}">
      <text>
        <r>
          <rPr>
            <b/>
            <sz val="9"/>
            <color indexed="81"/>
            <rFont val="宋体"/>
            <family val="3"/>
            <charset val="134"/>
          </rPr>
          <t>特罗门</t>
        </r>
      </text>
    </comment>
    <comment ref="BG79" authorId="0" shapeId="0" xr:uid="{00000000-0006-0000-0400-000050000000}">
      <text>
        <r>
          <rPr>
            <sz val="9"/>
            <color indexed="81"/>
            <rFont val="宋体"/>
            <family val="3"/>
            <charset val="134"/>
          </rPr>
          <t>B:熊猫猫</t>
        </r>
      </text>
    </comment>
    <comment ref="AH80" authorId="0" shapeId="0" xr:uid="{00000000-0006-0000-0400-000051000000}">
      <text>
        <r>
          <rPr>
            <b/>
            <sz val="9"/>
            <color indexed="81"/>
            <rFont val="宋体"/>
            <family val="3"/>
            <charset val="134"/>
          </rPr>
          <t xml:space="preserve">拉图尔塔
</t>
        </r>
        <r>
          <rPr>
            <sz val="9"/>
            <color indexed="81"/>
            <rFont val="宋体"/>
            <family val="3"/>
            <charset val="134"/>
          </rPr>
          <t>B:贝鲁因曼</t>
        </r>
      </text>
    </comment>
    <comment ref="AY80" authorId="0" shapeId="0" xr:uid="{00000000-0006-0000-0400-000052000000}">
      <text>
        <r>
          <rPr>
            <sz val="9"/>
            <color indexed="81"/>
            <rFont val="宋体"/>
            <family val="3"/>
            <charset val="134"/>
          </rPr>
          <t>C:红狼</t>
        </r>
      </text>
    </comment>
    <comment ref="AD81" authorId="0" shapeId="0" xr:uid="{00000000-0006-0000-0400-000053000000}">
      <text>
        <r>
          <rPr>
            <sz val="9"/>
            <color indexed="14"/>
            <rFont val="宋体"/>
            <family val="3"/>
            <charset val="134"/>
          </rPr>
          <t>B:诸神黄昏</t>
        </r>
      </text>
    </comment>
    <comment ref="AN81" authorId="0" shapeId="0" xr:uid="{00000000-0006-0000-0400-000054000000}">
      <text>
        <r>
          <rPr>
            <b/>
            <sz val="9"/>
            <color indexed="81"/>
            <rFont val="宋体"/>
            <family val="3"/>
            <charset val="134"/>
          </rPr>
          <t>露匹艾月光本部</t>
        </r>
      </text>
    </comment>
    <comment ref="AS81" authorId="0" shapeId="0" xr:uid="{00000000-0006-0000-0400-000055000000}">
      <text>
        <r>
          <rPr>
            <b/>
            <sz val="9"/>
            <color indexed="81"/>
            <rFont val="宋体"/>
            <family val="3"/>
            <charset val="134"/>
          </rPr>
          <t xml:space="preserve">悠远之歌
</t>
        </r>
        <r>
          <rPr>
            <sz val="9"/>
            <color indexed="81"/>
            <rFont val="宋体"/>
            <family val="3"/>
            <charset val="134"/>
          </rPr>
          <t xml:space="preserve">DLC车店
</t>
        </r>
        <r>
          <rPr>
            <sz val="9"/>
            <color indexed="48"/>
            <rFont val="宋体"/>
            <family val="3"/>
            <charset val="134"/>
          </rPr>
          <t>F:右京
F:斯琪雅</t>
        </r>
        <r>
          <rPr>
            <b/>
            <sz val="9"/>
            <color indexed="81"/>
            <rFont val="宋体"/>
            <family val="3"/>
            <charset val="134"/>
          </rPr>
          <t xml:space="preserve">
</t>
        </r>
        <r>
          <rPr>
            <sz val="9"/>
            <color indexed="81"/>
            <rFont val="宋体"/>
            <family val="3"/>
            <charset val="134"/>
          </rPr>
          <t>C:购买\替换
C:迪玛尔</t>
        </r>
      </text>
    </comment>
    <comment ref="F82" authorId="0" shapeId="0" xr:uid="{00000000-0006-0000-0400-000056000000}">
      <text>
        <r>
          <rPr>
            <b/>
            <sz val="9"/>
            <color indexed="81"/>
            <rFont val="宋体"/>
            <family val="3"/>
            <charset val="134"/>
          </rPr>
          <t>水坝</t>
        </r>
      </text>
    </comment>
    <comment ref="Z82" authorId="0" shapeId="0" xr:uid="{00000000-0006-0000-0400-000057000000}">
      <text>
        <r>
          <rPr>
            <b/>
            <sz val="9"/>
            <color indexed="81"/>
            <rFont val="宋体"/>
            <family val="3"/>
            <charset val="134"/>
          </rPr>
          <t xml:space="preserve">常见的废墟
</t>
        </r>
        <r>
          <rPr>
            <sz val="9"/>
            <color indexed="81"/>
            <rFont val="宋体"/>
            <family val="3"/>
            <charset val="134"/>
          </rPr>
          <t>B:歌莫德</t>
        </r>
      </text>
    </comment>
    <comment ref="BB82" authorId="0" shapeId="0" xr:uid="{00000000-0006-0000-0400-000058000000}">
      <text>
        <r>
          <rPr>
            <b/>
            <sz val="9"/>
            <color indexed="81"/>
            <rFont val="宋体"/>
            <family val="3"/>
            <charset val="134"/>
          </rPr>
          <t>犬帐篷</t>
        </r>
      </text>
    </comment>
    <comment ref="F84" authorId="0" shapeId="0" xr:uid="{00000000-0006-0000-0400-00005A000000}">
      <text>
        <r>
          <rPr>
            <b/>
            <sz val="9"/>
            <color indexed="81"/>
            <rFont val="宋体"/>
            <family val="3"/>
            <charset val="134"/>
          </rPr>
          <t xml:space="preserve">水坝
</t>
        </r>
        <r>
          <rPr>
            <sz val="9"/>
            <color indexed="81"/>
            <rFont val="宋体"/>
            <family val="3"/>
            <charset val="134"/>
          </rPr>
          <t>B:复仇爱因斯坦</t>
        </r>
      </text>
    </comment>
    <comment ref="U84" authorId="0" shapeId="0" xr:uid="{00000000-0006-0000-0400-00005B000000}">
      <text>
        <r>
          <rPr>
            <sz val="9"/>
            <color indexed="14"/>
            <rFont val="宋体"/>
            <family val="3"/>
            <charset val="134"/>
          </rPr>
          <t>B:卡里奥斯特罗</t>
        </r>
      </text>
    </comment>
    <comment ref="BQ85" authorId="0" shapeId="0" xr:uid="{00000000-0006-0000-0400-00005C000000}">
      <text>
        <r>
          <rPr>
            <sz val="9"/>
            <color indexed="14"/>
            <rFont val="宋体"/>
            <family val="3"/>
            <charset val="134"/>
          </rPr>
          <t>B:保镖机器人</t>
        </r>
      </text>
    </comment>
    <comment ref="D86" authorId="0" shapeId="0" xr:uid="{00000000-0006-0000-0400-00005D000000}">
      <text>
        <r>
          <rPr>
            <sz val="9"/>
            <color indexed="81"/>
            <rFont val="宋体"/>
            <family val="3"/>
            <charset val="134"/>
          </rPr>
          <t>B:天空水母</t>
        </r>
      </text>
    </comment>
    <comment ref="F86" authorId="0" shapeId="0" xr:uid="{00000000-0006-0000-0400-00005E000000}">
      <text>
        <r>
          <rPr>
            <sz val="9"/>
            <color indexed="14"/>
            <rFont val="宋体"/>
            <family val="3"/>
            <charset val="134"/>
          </rPr>
          <t>B:重机X飞龙</t>
        </r>
      </text>
    </comment>
    <comment ref="BH86" authorId="0" shapeId="0" xr:uid="{00000000-0006-0000-0400-00005F000000}">
      <text>
        <r>
          <rPr>
            <b/>
            <sz val="9"/>
            <color indexed="81"/>
            <rFont val="宋体"/>
            <family val="3"/>
            <charset val="134"/>
          </rPr>
          <t>思念之井</t>
        </r>
      </text>
    </comment>
    <comment ref="BB87" authorId="0" shapeId="0" xr:uid="{00000000-0006-0000-0400-000060000000}">
      <text>
        <r>
          <rPr>
            <b/>
            <sz val="9"/>
            <color indexed="81"/>
            <rFont val="宋体"/>
            <family val="3"/>
            <charset val="134"/>
          </rPr>
          <t xml:space="preserve">被埋没的废墟
</t>
        </r>
        <r>
          <rPr>
            <sz val="9"/>
            <color indexed="81"/>
            <rFont val="宋体"/>
            <family val="3"/>
            <charset val="134"/>
          </rPr>
          <t>F:奥莉比亚</t>
        </r>
      </text>
    </comment>
    <comment ref="AO89" authorId="0" shapeId="0" xr:uid="{00000000-0006-0000-0400-000061000000}">
      <text>
        <r>
          <rPr>
            <b/>
            <sz val="9"/>
            <color indexed="81"/>
            <rFont val="宋体"/>
            <family val="3"/>
            <charset val="134"/>
          </rPr>
          <t xml:space="preserve">僵尸瑞拉城
</t>
        </r>
        <r>
          <rPr>
            <sz val="9"/>
            <color indexed="48"/>
            <rFont val="宋体"/>
            <family val="3"/>
            <charset val="134"/>
          </rPr>
          <t>F:X-艾露</t>
        </r>
      </text>
    </comment>
    <comment ref="AS89" authorId="0" shapeId="0" xr:uid="{00000000-0006-0000-0400-000062000000}">
      <text>
        <r>
          <rPr>
            <b/>
            <sz val="9"/>
            <color indexed="81"/>
            <rFont val="宋体"/>
            <family val="3"/>
            <charset val="134"/>
          </rPr>
          <t xml:space="preserve">失虹之穴
</t>
        </r>
        <r>
          <rPr>
            <sz val="9"/>
            <color indexed="14"/>
            <rFont val="宋体"/>
            <family val="3"/>
            <charset val="134"/>
          </rPr>
          <t>B:铜管乌贼</t>
        </r>
      </text>
    </comment>
    <comment ref="Z90" authorId="0" shapeId="0" xr:uid="{00000000-0006-0000-0400-000063000000}">
      <text>
        <r>
          <rPr>
            <b/>
            <sz val="9"/>
            <color indexed="81"/>
            <rFont val="宋体"/>
            <family val="3"/>
            <charset val="134"/>
          </rPr>
          <t>运河</t>
        </r>
      </text>
    </comment>
    <comment ref="BB90" authorId="0" shapeId="0" xr:uid="{00000000-0006-0000-0400-000064000000}">
      <text>
        <r>
          <rPr>
            <b/>
            <sz val="9"/>
            <color indexed="81"/>
            <rFont val="宋体"/>
            <family val="3"/>
            <charset val="134"/>
          </rPr>
          <t>扭曲谷帐篷</t>
        </r>
      </text>
    </comment>
    <comment ref="BS92" authorId="0" shapeId="0" xr:uid="{00000000-0006-0000-0400-000065000000}">
      <text>
        <r>
          <rPr>
            <b/>
            <sz val="9"/>
            <color indexed="81"/>
            <rFont val="宋体"/>
            <family val="3"/>
            <charset val="134"/>
          </rPr>
          <t xml:space="preserve">沙漠营地
</t>
        </r>
        <r>
          <rPr>
            <sz val="9"/>
            <color indexed="48"/>
            <rFont val="宋体"/>
            <family val="3"/>
            <charset val="134"/>
          </rPr>
          <t>F:拉罗</t>
        </r>
      </text>
    </comment>
    <comment ref="AS94" authorId="0" shapeId="0" xr:uid="{00000000-0006-0000-0400-000066000000}">
      <text>
        <r>
          <rPr>
            <b/>
            <sz val="9"/>
            <color indexed="81"/>
            <rFont val="宋体"/>
            <family val="3"/>
            <charset val="134"/>
          </rPr>
          <t>香泽丽舍</t>
        </r>
      </text>
    </comment>
    <comment ref="BK94" authorId="0" shapeId="0" xr:uid="{00000000-0006-0000-0400-000067000000}">
      <text>
        <r>
          <rPr>
            <b/>
            <sz val="9"/>
            <color indexed="81"/>
            <rFont val="宋体"/>
            <family val="3"/>
            <charset val="134"/>
          </rPr>
          <t xml:space="preserve">骸潜门
</t>
        </r>
        <r>
          <rPr>
            <sz val="9"/>
            <color indexed="81"/>
            <rFont val="宋体"/>
            <family val="3"/>
            <charset val="134"/>
          </rPr>
          <t xml:space="preserve">B:马鲁迪幸存者
</t>
        </r>
        <r>
          <rPr>
            <sz val="9"/>
            <color indexed="14"/>
            <rFont val="宋体"/>
            <family val="3"/>
            <charset val="134"/>
          </rPr>
          <t>B:泰德.布罗拉</t>
        </r>
      </text>
    </comment>
    <comment ref="BL94" authorId="0" shapeId="0" xr:uid="{00000000-0006-0000-0400-000068000000}">
      <text>
        <r>
          <rPr>
            <sz val="9"/>
            <color indexed="81"/>
            <rFont val="宋体"/>
            <family val="3"/>
            <charset val="134"/>
          </rPr>
          <t>B:梦幻马赫</t>
        </r>
      </text>
    </comment>
    <comment ref="K96" authorId="0" shapeId="0" xr:uid="{00000000-0006-0000-0400-000069000000}">
      <text>
        <r>
          <rPr>
            <b/>
            <sz val="9"/>
            <color indexed="81"/>
            <rFont val="宋体"/>
            <family val="3"/>
            <charset val="134"/>
          </rPr>
          <t xml:space="preserve">恶徒博物馆
</t>
        </r>
        <r>
          <rPr>
            <sz val="9"/>
            <color indexed="14"/>
            <rFont val="宋体"/>
            <family val="3"/>
            <charset val="134"/>
          </rPr>
          <t>B:诺亚</t>
        </r>
      </text>
    </comment>
    <comment ref="AV96" authorId="0" shapeId="0" xr:uid="{00000000-0006-0000-0400-00006A000000}">
      <text>
        <r>
          <rPr>
            <sz val="9"/>
            <color indexed="81"/>
            <rFont val="宋体"/>
            <family val="3"/>
            <charset val="134"/>
          </rPr>
          <t>B:机神强装.马尔杜克</t>
        </r>
      </text>
    </comment>
    <comment ref="T97" authorId="0" shapeId="0" xr:uid="{00000000-0006-0000-0400-00006B000000}">
      <text>
        <r>
          <rPr>
            <b/>
            <sz val="9"/>
            <color indexed="81"/>
            <rFont val="宋体"/>
            <family val="3"/>
            <charset val="134"/>
          </rPr>
          <t>四塔门</t>
        </r>
      </text>
    </comment>
    <comment ref="Z97" authorId="0" shapeId="0" xr:uid="{00000000-0006-0000-0400-00006C000000}">
      <text>
        <r>
          <rPr>
            <b/>
            <sz val="9"/>
            <color indexed="81"/>
            <rFont val="宋体"/>
            <family val="3"/>
            <charset val="134"/>
          </rPr>
          <t xml:space="preserve">四塔门
</t>
        </r>
        <r>
          <rPr>
            <sz val="9"/>
            <color indexed="81"/>
            <rFont val="宋体"/>
            <family val="3"/>
            <charset val="134"/>
          </rPr>
          <t>B:蝎子斯坦</t>
        </r>
      </text>
    </comment>
    <comment ref="AA97" authorId="0" shapeId="0" xr:uid="{00000000-0006-0000-0400-00006D000000}">
      <text>
        <r>
          <rPr>
            <b/>
            <sz val="9"/>
            <color indexed="81"/>
            <rFont val="宋体"/>
            <family val="3"/>
            <charset val="134"/>
          </rPr>
          <t>无名车库</t>
        </r>
      </text>
    </comment>
    <comment ref="AS97" authorId="0" shapeId="0" xr:uid="{00000000-0006-0000-0400-00006E000000}">
      <text>
        <r>
          <rPr>
            <sz val="9"/>
            <color indexed="14"/>
            <rFont val="宋体"/>
            <family val="3"/>
            <charset val="134"/>
          </rPr>
          <t>B:极速王者
B:科尼比斯隆美尔
B:土星水母</t>
        </r>
      </text>
    </comment>
    <comment ref="F98" authorId="0" shapeId="0" xr:uid="{00000000-0006-0000-0400-00006F000000}">
      <text>
        <r>
          <rPr>
            <sz val="9"/>
            <color indexed="14"/>
            <rFont val="宋体"/>
            <family val="3"/>
            <charset val="134"/>
          </rPr>
          <t>B:斯芬克斯
B:冥界列车</t>
        </r>
      </text>
    </comment>
    <comment ref="R98" authorId="0" shapeId="0" xr:uid="{00000000-0006-0000-0400-000070000000}">
      <text>
        <r>
          <rPr>
            <sz val="9"/>
            <color indexed="81"/>
            <rFont val="宋体"/>
            <family val="3"/>
            <charset val="134"/>
          </rPr>
          <t>B:古斯塔夫兄弟</t>
        </r>
      </text>
    </comment>
    <comment ref="AC98" authorId="0" shapeId="0" xr:uid="{00000000-0006-0000-0400-000071000000}">
      <text>
        <r>
          <rPr>
            <sz val="9"/>
            <color indexed="81"/>
            <rFont val="宋体"/>
            <family val="3"/>
            <charset val="134"/>
          </rPr>
          <t>B:古斯塔夫兄弟</t>
        </r>
      </text>
    </comment>
    <comment ref="BC98" authorId="0" shapeId="0" xr:uid="{00000000-0006-0000-0400-000072000000}">
      <text>
        <r>
          <rPr>
            <b/>
            <sz val="9"/>
            <color indexed="81"/>
            <rFont val="宋体"/>
            <family val="3"/>
            <charset val="134"/>
          </rPr>
          <t xml:space="preserve">香肠旅店
</t>
        </r>
        <r>
          <rPr>
            <sz val="9"/>
            <color indexed="81"/>
            <rFont val="宋体"/>
            <family val="3"/>
            <charset val="134"/>
          </rPr>
          <t>印章店
仓库
努卡酒吧</t>
        </r>
      </text>
    </comment>
    <comment ref="BR101" authorId="0" shapeId="0" xr:uid="{00000000-0006-0000-0400-000059000000}">
      <text>
        <r>
          <rPr>
            <sz val="9"/>
            <color indexed="14"/>
            <rFont val="宋体"/>
            <family val="3"/>
            <charset val="134"/>
          </rPr>
          <t>B:EX戴达罗斯</t>
        </r>
      </text>
    </comment>
    <comment ref="G102" authorId="0" shapeId="0" xr:uid="{00000000-0006-0000-0400-000073000000}">
      <text>
        <r>
          <rPr>
            <b/>
            <sz val="9"/>
            <color indexed="81"/>
            <rFont val="宋体"/>
            <family val="3"/>
            <charset val="134"/>
          </rPr>
          <t>间谍树</t>
        </r>
      </text>
    </comment>
    <comment ref="BS102" authorId="0" shapeId="0" xr:uid="{00000000-0006-0000-0400-000074000000}">
      <text>
        <r>
          <rPr>
            <b/>
            <sz val="9"/>
            <color indexed="81"/>
            <rFont val="宋体"/>
            <family val="3"/>
            <charset val="134"/>
          </rPr>
          <t>烤串天文台</t>
        </r>
      </text>
    </comment>
    <comment ref="H103" authorId="0" shapeId="0" xr:uid="{00000000-0006-0000-0400-000075000000}">
      <text>
        <r>
          <rPr>
            <b/>
            <sz val="9"/>
            <color indexed="81"/>
            <rFont val="宋体"/>
            <family val="3"/>
            <charset val="134"/>
          </rPr>
          <t>绿洲之都</t>
        </r>
      </text>
    </comment>
    <comment ref="AF103" authorId="0" shapeId="0" xr:uid="{00000000-0006-0000-0400-000076000000}">
      <text>
        <r>
          <rPr>
            <sz val="9"/>
            <color indexed="81"/>
            <rFont val="宋体"/>
            <family val="3"/>
            <charset val="134"/>
          </rPr>
          <t>B:F44乌尔里奇</t>
        </r>
      </text>
    </comment>
    <comment ref="L104" authorId="0" shapeId="0" xr:uid="{00000000-0006-0000-0400-000077000000}">
      <text>
        <r>
          <rPr>
            <b/>
            <sz val="9"/>
            <color indexed="81"/>
            <rFont val="宋体"/>
            <family val="3"/>
            <charset val="134"/>
          </rPr>
          <t xml:space="preserve">无敌健身房
</t>
        </r>
        <r>
          <rPr>
            <sz val="9"/>
            <color indexed="81"/>
            <rFont val="宋体"/>
            <family val="3"/>
            <charset val="134"/>
          </rPr>
          <t>B:波妮耶&amp;克莱娅</t>
        </r>
      </text>
    </comment>
    <comment ref="AH104" authorId="0" shapeId="0" xr:uid="{00000000-0006-0000-0400-000078000000}">
      <text>
        <r>
          <rPr>
            <b/>
            <sz val="9"/>
            <color indexed="81"/>
            <rFont val="宋体"/>
            <family val="3"/>
            <charset val="134"/>
          </rPr>
          <t>博爱PPX</t>
        </r>
      </text>
    </comment>
    <comment ref="H105" authorId="0" shapeId="0" xr:uid="{00000000-0006-0000-0400-000079000000}">
      <text>
        <r>
          <rPr>
            <sz val="9"/>
            <color indexed="81"/>
            <rFont val="宋体"/>
            <family val="3"/>
            <charset val="134"/>
          </rPr>
          <t>B:克罗莫克拉</t>
        </r>
      </text>
    </comment>
    <comment ref="AQ106" authorId="0" shapeId="0" xr:uid="{00000000-0006-0000-0400-00007A000000}">
      <text>
        <r>
          <rPr>
            <b/>
            <sz val="9"/>
            <color indexed="81"/>
            <rFont val="宋体"/>
            <family val="3"/>
            <charset val="134"/>
          </rPr>
          <t>混凝土岛</t>
        </r>
      </text>
    </comment>
    <comment ref="AW106" authorId="0" shapeId="0" xr:uid="{00000000-0006-0000-0400-00007B000000}">
      <text>
        <r>
          <rPr>
            <b/>
            <sz val="9"/>
            <color indexed="81"/>
            <rFont val="宋体"/>
            <family val="3"/>
            <charset val="134"/>
          </rPr>
          <t>巴比隆车站大楼</t>
        </r>
      </text>
    </comment>
    <comment ref="AA107" authorId="0" shapeId="0" xr:uid="{00000000-0006-0000-0400-00007C000000}">
      <text>
        <r>
          <rPr>
            <b/>
            <sz val="9"/>
            <color indexed="81"/>
            <rFont val="宋体"/>
            <family val="3"/>
            <charset val="134"/>
          </rPr>
          <t>火山地带帐篷</t>
        </r>
      </text>
    </comment>
    <comment ref="I108" authorId="0" shapeId="0" xr:uid="{00000000-0006-0000-0400-00007D000000}">
      <text>
        <r>
          <rPr>
            <sz val="9"/>
            <color indexed="81"/>
            <rFont val="宋体"/>
            <family val="3"/>
            <charset val="134"/>
          </rPr>
          <t>B:神风行星</t>
        </r>
      </text>
    </comment>
    <comment ref="T108" authorId="0" shapeId="0" xr:uid="{00000000-0006-0000-0400-00007E000000}">
      <text>
        <r>
          <rPr>
            <sz val="9"/>
            <color indexed="81"/>
            <rFont val="宋体"/>
            <family val="3"/>
            <charset val="134"/>
          </rPr>
          <t>B:母舰恐龙</t>
        </r>
      </text>
    </comment>
    <comment ref="T112" authorId="0" shapeId="0" xr:uid="{00000000-0006-0000-0400-00007F000000}">
      <text>
        <r>
          <rPr>
            <b/>
            <sz val="9"/>
            <color indexed="81"/>
            <rFont val="宋体"/>
            <family val="3"/>
            <charset val="134"/>
          </rPr>
          <t>铁王冠</t>
        </r>
      </text>
    </comment>
    <comment ref="BG112" authorId="0" shapeId="0" xr:uid="{00000000-0006-0000-0400-000080000000}">
      <text>
        <r>
          <rPr>
            <b/>
            <sz val="9"/>
            <color indexed="81"/>
            <rFont val="宋体"/>
            <family val="3"/>
            <charset val="134"/>
          </rPr>
          <t>亚当斯基牧场</t>
        </r>
        <r>
          <rPr>
            <sz val="9"/>
            <color indexed="81"/>
            <rFont val="宋体"/>
            <family val="3"/>
            <charset val="134"/>
          </rPr>
          <t xml:space="preserve">
C:竞技者
B:马鲁迪家族
</t>
        </r>
        <r>
          <rPr>
            <sz val="9"/>
            <color indexed="14"/>
            <rFont val="宋体"/>
            <family val="3"/>
            <charset val="134"/>
          </rPr>
          <t>B:变异萝卜</t>
        </r>
      </text>
    </comment>
    <comment ref="AU113" authorId="0" shapeId="0" xr:uid="{00000000-0006-0000-0400-000081000000}">
      <text>
        <r>
          <rPr>
            <b/>
            <sz val="9"/>
            <color indexed="81"/>
            <rFont val="宋体"/>
            <family val="3"/>
            <charset val="134"/>
          </rPr>
          <t xml:space="preserve">复制展览馆
</t>
        </r>
        <r>
          <rPr>
            <sz val="9"/>
            <color indexed="81"/>
            <rFont val="宋体"/>
            <family val="3"/>
            <charset val="134"/>
          </rPr>
          <t xml:space="preserve">C:芝巴
B:遥控爱因斯坦
</t>
        </r>
        <r>
          <rPr>
            <sz val="9"/>
            <color indexed="14"/>
            <rFont val="宋体"/>
            <family val="3"/>
            <charset val="134"/>
          </rPr>
          <t>B:斯坎克斯</t>
        </r>
      </text>
    </comment>
    <comment ref="AK114" authorId="0" shapeId="0" xr:uid="{00000000-0006-0000-0400-000082000000}">
      <text>
        <r>
          <rPr>
            <b/>
            <sz val="9"/>
            <color indexed="81"/>
            <rFont val="宋体"/>
            <family val="3"/>
            <charset val="134"/>
          </rPr>
          <t>博爱重工东北库</t>
        </r>
      </text>
    </comment>
    <comment ref="AN114" authorId="0" shapeId="0" xr:uid="{00000000-0006-0000-0400-000083000000}">
      <text>
        <r>
          <rPr>
            <b/>
            <sz val="9"/>
            <color indexed="81"/>
            <rFont val="宋体"/>
            <family val="3"/>
            <charset val="134"/>
          </rPr>
          <t xml:space="preserve">拳击场
</t>
        </r>
        <r>
          <rPr>
            <sz val="9"/>
            <color indexed="81"/>
            <rFont val="宋体"/>
            <family val="3"/>
            <charset val="134"/>
          </rPr>
          <t xml:space="preserve">B:全能马歇尔
</t>
        </r>
        <r>
          <rPr>
            <sz val="9"/>
            <color indexed="53"/>
            <rFont val="宋体"/>
            <family val="3"/>
            <charset val="134"/>
          </rPr>
          <t>B:巨型马歇尔</t>
        </r>
      </text>
    </comment>
    <comment ref="AO114" authorId="0" shapeId="0" xr:uid="{00000000-0006-0000-0400-000084000000}">
      <text>
        <r>
          <rPr>
            <sz val="9"/>
            <color indexed="14"/>
            <rFont val="宋体"/>
            <family val="3"/>
            <charset val="134"/>
          </rPr>
          <t>B:穆加迪斯</t>
        </r>
      </text>
    </comment>
    <comment ref="J115" authorId="0" shapeId="0" xr:uid="{00000000-0006-0000-0400-000085000000}">
      <text>
        <r>
          <rPr>
            <sz val="9"/>
            <color indexed="81"/>
            <rFont val="宋体"/>
            <family val="3"/>
            <charset val="134"/>
          </rPr>
          <t>B:冥王星水母</t>
        </r>
      </text>
    </comment>
    <comment ref="AB115" authorId="0" shapeId="0" xr:uid="{00000000-0006-0000-0400-000086000000}">
      <text>
        <r>
          <rPr>
            <b/>
            <sz val="9"/>
            <color indexed="81"/>
            <rFont val="宋体"/>
            <family val="3"/>
            <charset val="134"/>
          </rPr>
          <t>健之家</t>
        </r>
      </text>
    </comment>
    <comment ref="AF115" authorId="0" shapeId="0" xr:uid="{00000000-0006-0000-0400-000087000000}">
      <text>
        <r>
          <rPr>
            <b/>
            <sz val="9"/>
            <color indexed="81"/>
            <rFont val="宋体"/>
            <family val="3"/>
            <charset val="134"/>
          </rPr>
          <t>博爱重工西北库</t>
        </r>
      </text>
    </comment>
    <comment ref="AG115" authorId="0" shapeId="0" xr:uid="{00000000-0006-0000-0400-000088000000}">
      <text>
        <r>
          <rPr>
            <sz val="9"/>
            <color indexed="81"/>
            <rFont val="宋体"/>
            <family val="3"/>
            <charset val="134"/>
          </rPr>
          <t>B:瓦尔.芭拉</t>
        </r>
      </text>
    </comment>
    <comment ref="AI115" authorId="0" shapeId="0" xr:uid="{00000000-0006-0000-0400-000089000000}">
      <text>
        <r>
          <rPr>
            <b/>
            <sz val="9"/>
            <color indexed="81"/>
            <rFont val="宋体"/>
            <family val="3"/>
            <charset val="134"/>
          </rPr>
          <t>博爱重工北库</t>
        </r>
      </text>
    </comment>
    <comment ref="BQ115" authorId="0" shapeId="0" xr:uid="{00000000-0006-0000-0400-00008A000000}">
      <text>
        <r>
          <rPr>
            <b/>
            <sz val="9"/>
            <color indexed="81"/>
            <rFont val="宋体"/>
            <family val="3"/>
            <charset val="134"/>
          </rPr>
          <t>神圣帐篷</t>
        </r>
      </text>
    </comment>
    <comment ref="AD116" authorId="0" shapeId="0" xr:uid="{00000000-0006-0000-0400-00008B000000}">
      <text>
        <r>
          <rPr>
            <sz val="9"/>
            <color indexed="81"/>
            <rFont val="宋体"/>
            <family val="3"/>
            <charset val="134"/>
          </rPr>
          <t>B:雷天使</t>
        </r>
      </text>
    </comment>
    <comment ref="L117" authorId="0" shapeId="0" xr:uid="{00000000-0006-0000-0400-00008C000000}">
      <text>
        <r>
          <rPr>
            <sz val="9"/>
            <color indexed="14"/>
            <rFont val="宋体"/>
            <family val="3"/>
            <charset val="134"/>
          </rPr>
          <t>B:隆美尔幽灵</t>
        </r>
      </text>
    </comment>
    <comment ref="AJ117" authorId="0" shapeId="0" xr:uid="{00000000-0006-0000-0400-00008D000000}">
      <text>
        <r>
          <rPr>
            <sz val="9"/>
            <color indexed="81"/>
            <rFont val="宋体"/>
            <family val="3"/>
            <charset val="134"/>
          </rPr>
          <t>B:炮神.马尔杜克</t>
        </r>
      </text>
    </comment>
    <comment ref="U118" authorId="0" shapeId="0" xr:uid="{00000000-0006-0000-0400-00008E000000}">
      <text>
        <r>
          <rPr>
            <sz val="9"/>
            <color indexed="14"/>
            <rFont val="宋体"/>
            <family val="3"/>
            <charset val="134"/>
          </rPr>
          <t>B:超重机飞龙
B:激钢钻狮</t>
        </r>
      </text>
    </comment>
    <comment ref="AK119" authorId="0" shapeId="0" xr:uid="{00000000-0006-0000-0400-00008F000000}">
      <text>
        <r>
          <rPr>
            <b/>
            <sz val="9"/>
            <color indexed="81"/>
            <rFont val="宋体"/>
            <family val="3"/>
            <charset val="134"/>
          </rPr>
          <t xml:space="preserve">博爱重工东南库
</t>
        </r>
        <r>
          <rPr>
            <sz val="9"/>
            <color indexed="81"/>
            <rFont val="宋体"/>
            <family val="3"/>
            <charset val="134"/>
          </rPr>
          <t>C:麻雀猎人</t>
        </r>
      </text>
    </comment>
    <comment ref="I120" authorId="0" shapeId="0" xr:uid="{00000000-0006-0000-0400-000090000000}">
      <text>
        <r>
          <rPr>
            <b/>
            <sz val="9"/>
            <color indexed="81"/>
            <rFont val="宋体"/>
            <family val="3"/>
            <charset val="134"/>
          </rPr>
          <t>葡萄馆</t>
        </r>
      </text>
    </comment>
    <comment ref="L120" authorId="0" shapeId="0" xr:uid="{00000000-0006-0000-0400-000091000000}">
      <text>
        <r>
          <rPr>
            <b/>
            <sz val="9"/>
            <color indexed="81"/>
            <rFont val="宋体"/>
            <family val="3"/>
            <charset val="134"/>
          </rPr>
          <t xml:space="preserve">回转城
</t>
        </r>
        <r>
          <rPr>
            <sz val="9"/>
            <color indexed="81"/>
            <rFont val="宋体"/>
            <family val="3"/>
            <charset val="134"/>
          </rPr>
          <t>C:花车</t>
        </r>
      </text>
    </comment>
    <comment ref="AH120" authorId="0" shapeId="0" xr:uid="{00000000-0006-0000-0400-000092000000}">
      <text>
        <r>
          <rPr>
            <b/>
            <sz val="9"/>
            <color indexed="81"/>
            <rFont val="宋体"/>
            <family val="3"/>
            <charset val="134"/>
          </rPr>
          <t>四首站</t>
        </r>
      </text>
    </comment>
    <comment ref="BA120" authorId="0" shapeId="0" xr:uid="{00000000-0006-0000-0400-000093000000}">
      <text>
        <r>
          <rPr>
            <b/>
            <sz val="9"/>
            <color indexed="81"/>
            <rFont val="宋体"/>
            <family val="3"/>
            <charset val="134"/>
          </rPr>
          <t>龙饮潭</t>
        </r>
      </text>
    </comment>
    <comment ref="BS121" authorId="0" shapeId="0" xr:uid="{00000000-0006-0000-0400-000094000000}">
      <text>
        <r>
          <rPr>
            <b/>
            <sz val="9"/>
            <color indexed="81"/>
            <rFont val="宋体"/>
            <family val="3"/>
            <charset val="134"/>
          </rPr>
          <t xml:space="preserve">贝尔艾博
</t>
        </r>
        <r>
          <rPr>
            <sz val="9"/>
            <color indexed="81"/>
            <rFont val="宋体"/>
            <family val="3"/>
            <charset val="134"/>
          </rPr>
          <t>B:武装鳄鱼</t>
        </r>
      </text>
    </comment>
    <comment ref="M123" authorId="0" shapeId="0" xr:uid="{00000000-0006-0000-0400-000095000000}">
      <text>
        <r>
          <rPr>
            <sz val="9"/>
            <color indexed="14"/>
            <rFont val="宋体"/>
            <family val="3"/>
            <charset val="134"/>
          </rPr>
          <t>B:阿拉莫.杰克
B:汉尼拔</t>
        </r>
      </text>
    </comment>
    <comment ref="AK124" authorId="0" shapeId="0" xr:uid="{00000000-0006-0000-0400-000096000000}">
      <text>
        <r>
          <rPr>
            <b/>
            <sz val="9"/>
            <color indexed="81"/>
            <rFont val="宋体"/>
            <family val="3"/>
            <charset val="134"/>
          </rPr>
          <t>四首站</t>
        </r>
      </text>
    </comment>
    <comment ref="AZ125" authorId="0" shapeId="0" xr:uid="{00000000-0006-0000-0400-000097000000}">
      <text>
        <r>
          <rPr>
            <sz val="9"/>
            <color indexed="14"/>
            <rFont val="宋体"/>
            <family val="3"/>
            <charset val="134"/>
          </rPr>
          <t>B:布鲁弗洛克</t>
        </r>
      </text>
    </comment>
    <comment ref="BS125" authorId="0" shapeId="0" xr:uid="{00000000-0006-0000-0400-000098000000}">
      <text>
        <r>
          <rPr>
            <sz val="9"/>
            <color indexed="14"/>
            <rFont val="宋体"/>
            <family val="3"/>
            <charset val="134"/>
          </rPr>
          <t>B:天空流浪犬</t>
        </r>
      </text>
    </comment>
    <comment ref="D126" authorId="0" shapeId="0" xr:uid="{00000000-0006-0000-0400-000099000000}">
      <text>
        <r>
          <rPr>
            <b/>
            <sz val="9"/>
            <color indexed="81"/>
            <rFont val="宋体"/>
            <family val="3"/>
            <charset val="134"/>
          </rPr>
          <t>密林帐篷</t>
        </r>
      </text>
    </comment>
    <comment ref="AE126" authorId="0" shapeId="0" xr:uid="{00000000-0006-0000-0400-00009A000000}">
      <text>
        <r>
          <rPr>
            <sz val="9"/>
            <color indexed="81"/>
            <rFont val="宋体"/>
            <family val="3"/>
            <charset val="134"/>
          </rPr>
          <t>B:傻瓜乔治</t>
        </r>
      </text>
    </comment>
    <comment ref="AF126" authorId="0" shapeId="0" xr:uid="{00000000-0006-0000-0400-00009B000000}">
      <text>
        <r>
          <rPr>
            <sz val="9"/>
            <color indexed="81"/>
            <rFont val="宋体"/>
            <family val="3"/>
            <charset val="134"/>
          </rPr>
          <t>B:傻瓜乔治II</t>
        </r>
      </text>
    </comment>
    <comment ref="AV126" authorId="0" shapeId="0" xr:uid="{00000000-0006-0000-0400-00009C000000}">
      <text>
        <r>
          <rPr>
            <b/>
            <sz val="9"/>
            <color indexed="81"/>
            <rFont val="宋体"/>
            <family val="3"/>
            <charset val="134"/>
          </rPr>
          <t>卡托尔豪宅</t>
        </r>
      </text>
    </comment>
    <comment ref="BG126" authorId="0" shapeId="0" xr:uid="{00000000-0006-0000-0400-00009D000000}">
      <text>
        <r>
          <rPr>
            <b/>
            <sz val="9"/>
            <color indexed="81"/>
            <rFont val="宋体"/>
            <family val="3"/>
            <charset val="134"/>
          </rPr>
          <t>21号发电站</t>
        </r>
      </text>
    </comment>
    <comment ref="E127" authorId="0" shapeId="0" xr:uid="{00000000-0006-0000-0400-00009E000000}">
      <text>
        <r>
          <rPr>
            <sz val="9"/>
            <color indexed="81"/>
            <rFont val="宋体"/>
            <family val="3"/>
            <charset val="134"/>
          </rPr>
          <t>B:猴面包树</t>
        </r>
      </text>
    </comment>
    <comment ref="Y127" authorId="0" shapeId="0" xr:uid="{00000000-0006-0000-0400-00009F000000}">
      <text>
        <r>
          <rPr>
            <b/>
            <sz val="9"/>
            <color indexed="81"/>
            <rFont val="宋体"/>
            <family val="3"/>
            <charset val="134"/>
          </rPr>
          <t>常见的废墟</t>
        </r>
      </text>
    </comment>
    <comment ref="I128" authorId="0" shapeId="0" xr:uid="{00000000-0006-0000-0400-0000A0000000}">
      <text>
        <r>
          <rPr>
            <b/>
            <sz val="9"/>
            <color indexed="81"/>
            <rFont val="宋体"/>
            <family val="3"/>
            <charset val="134"/>
          </rPr>
          <t xml:space="preserve">沉没的邮轮
</t>
        </r>
        <r>
          <rPr>
            <sz val="9"/>
            <color indexed="81"/>
            <rFont val="宋体"/>
            <family val="3"/>
            <charset val="134"/>
          </rPr>
          <t xml:space="preserve">B:奥帕朵拉蜂
</t>
        </r>
        <r>
          <rPr>
            <sz val="9"/>
            <color indexed="14"/>
            <rFont val="宋体"/>
            <family val="3"/>
            <charset val="134"/>
          </rPr>
          <t>B:改造.坷拉</t>
        </r>
      </text>
    </comment>
    <comment ref="AV128" authorId="0" shapeId="0" xr:uid="{00000000-0006-0000-0400-0000A1000000}">
      <text>
        <r>
          <rPr>
            <b/>
            <sz val="9"/>
            <color indexed="81"/>
            <rFont val="宋体"/>
            <family val="3"/>
            <charset val="134"/>
          </rPr>
          <t>阿依达交易所</t>
        </r>
      </text>
    </comment>
    <comment ref="AQ129" authorId="0" shapeId="0" xr:uid="{00000000-0006-0000-0400-0000A2000000}">
      <text>
        <r>
          <rPr>
            <b/>
            <sz val="9"/>
            <color indexed="81"/>
            <rFont val="宋体"/>
            <family val="3"/>
            <charset val="134"/>
          </rPr>
          <t>卡莉之家</t>
        </r>
      </text>
    </comment>
    <comment ref="BD129" authorId="0" shapeId="0" xr:uid="{00000000-0006-0000-0400-0000A3000000}">
      <text>
        <r>
          <rPr>
            <b/>
            <sz val="9"/>
            <color indexed="81"/>
            <rFont val="宋体"/>
            <family val="3"/>
            <charset val="134"/>
          </rPr>
          <t>13号发电站</t>
        </r>
      </text>
    </comment>
    <comment ref="BJ129" authorId="0" shapeId="0" xr:uid="{00000000-0006-0000-0400-0000A4000000}">
      <text>
        <r>
          <rPr>
            <sz val="9"/>
            <color indexed="14"/>
            <rFont val="宋体"/>
            <family val="3"/>
            <charset val="134"/>
          </rPr>
          <t>B:霸王花医生</t>
        </r>
      </text>
    </comment>
    <comment ref="S130" authorId="0" shapeId="0" xr:uid="{00000000-0006-0000-0400-0000A5000000}">
      <text>
        <r>
          <rPr>
            <b/>
            <sz val="9"/>
            <color indexed="81"/>
            <rFont val="宋体"/>
            <family val="3"/>
            <charset val="134"/>
          </rPr>
          <t xml:space="preserve">结晶洞
</t>
        </r>
        <r>
          <rPr>
            <sz val="9"/>
            <color indexed="81"/>
            <rFont val="宋体"/>
            <family val="3"/>
            <charset val="134"/>
          </rPr>
          <t xml:space="preserve">B:蛋蛋怪
</t>
        </r>
        <r>
          <rPr>
            <sz val="9"/>
            <color indexed="14"/>
            <rFont val="宋体"/>
            <family val="3"/>
            <charset val="134"/>
          </rPr>
          <t>B:巴德.帕鲁</t>
        </r>
      </text>
    </comment>
    <comment ref="M131" authorId="0" shapeId="0" xr:uid="{00000000-0006-0000-0400-0000A6000000}">
      <text>
        <r>
          <rPr>
            <sz val="9"/>
            <color indexed="81"/>
            <rFont val="宋体"/>
            <family val="3"/>
            <charset val="134"/>
          </rPr>
          <t>B:气象云</t>
        </r>
      </text>
    </comment>
    <comment ref="AX131" authorId="0" shapeId="0" xr:uid="{00000000-0006-0000-0400-0000A7000000}">
      <text>
        <r>
          <rPr>
            <sz val="9"/>
            <color indexed="81"/>
            <rFont val="宋体"/>
            <family val="3"/>
            <charset val="134"/>
          </rPr>
          <t>B:阿布斯特罗</t>
        </r>
      </text>
    </comment>
    <comment ref="P132" authorId="0" shapeId="0" xr:uid="{00000000-0006-0000-0400-0000A8000000}">
      <text>
        <r>
          <rPr>
            <b/>
            <sz val="9"/>
            <color indexed="81"/>
            <rFont val="宋体"/>
            <family val="3"/>
            <charset val="134"/>
          </rPr>
          <t xml:space="preserve">流氓酒吧
</t>
        </r>
        <r>
          <rPr>
            <sz val="9"/>
            <color indexed="48"/>
            <rFont val="宋体"/>
            <family val="3"/>
            <charset val="134"/>
          </rPr>
          <t>F:卡琳</t>
        </r>
      </text>
    </comment>
    <comment ref="T133" authorId="0" shapeId="0" xr:uid="{00000000-0006-0000-0400-0000A9000000}">
      <text>
        <r>
          <rPr>
            <b/>
            <sz val="9"/>
            <color indexed="81"/>
            <rFont val="宋体"/>
            <family val="3"/>
            <charset val="134"/>
          </rPr>
          <t>轨道电梯</t>
        </r>
      </text>
    </comment>
    <comment ref="AT133" authorId="0" shapeId="0" xr:uid="{00000000-0006-0000-0400-0000AA000000}">
      <text>
        <r>
          <rPr>
            <b/>
            <sz val="9"/>
            <color indexed="81"/>
            <rFont val="宋体"/>
            <family val="3"/>
            <charset val="134"/>
          </rPr>
          <t>荒野营地</t>
        </r>
      </text>
    </comment>
    <comment ref="L134" authorId="0" shapeId="0" xr:uid="{00000000-0006-0000-0400-0000AB000000}">
      <text>
        <r>
          <rPr>
            <b/>
            <sz val="9"/>
            <color indexed="81"/>
            <rFont val="宋体"/>
            <family val="3"/>
            <charset val="134"/>
          </rPr>
          <t>丛林帐篷</t>
        </r>
      </text>
    </comment>
    <comment ref="V134" authorId="0" shapeId="0" xr:uid="{00000000-0006-0000-0400-0000AC000000}">
      <text>
        <r>
          <rPr>
            <b/>
            <sz val="9"/>
            <color indexed="81"/>
            <rFont val="宋体"/>
            <family val="3"/>
            <charset val="134"/>
          </rPr>
          <t>常见的废墟</t>
        </r>
      </text>
    </comment>
    <comment ref="BI134" authorId="0" shapeId="0" xr:uid="{00000000-0006-0000-0400-0000AD000000}">
      <text>
        <r>
          <rPr>
            <b/>
            <sz val="9"/>
            <color indexed="81"/>
            <rFont val="宋体"/>
            <family val="3"/>
            <charset val="134"/>
          </rPr>
          <t>7号发电站</t>
        </r>
      </text>
    </comment>
    <comment ref="AL135" authorId="0" shapeId="0" xr:uid="{00000000-0006-0000-0400-0000AE000000}">
      <text>
        <r>
          <rPr>
            <b/>
            <sz val="9"/>
            <color indexed="81"/>
            <rFont val="宋体"/>
            <family val="3"/>
            <charset val="134"/>
          </rPr>
          <t xml:space="preserve">雨果的大洞
</t>
        </r>
        <r>
          <rPr>
            <sz val="9"/>
            <color indexed="81"/>
            <rFont val="宋体"/>
            <family val="3"/>
            <charset val="134"/>
          </rPr>
          <t>B:掘土基德拉</t>
        </r>
      </text>
    </comment>
    <comment ref="Q136" authorId="0" shapeId="0" xr:uid="{00000000-0006-0000-0400-0000AF000000}">
      <text>
        <r>
          <rPr>
            <b/>
            <sz val="9"/>
            <color indexed="81"/>
            <rFont val="宋体"/>
            <family val="3"/>
            <charset val="134"/>
          </rPr>
          <t>孤儿院</t>
        </r>
      </text>
    </comment>
    <comment ref="AE136" authorId="0" shapeId="0" xr:uid="{00000000-0006-0000-0400-0000B0000000}">
      <text>
        <r>
          <rPr>
            <b/>
            <sz val="9"/>
            <color indexed="81"/>
            <rFont val="宋体"/>
            <family val="3"/>
            <charset val="134"/>
          </rPr>
          <t xml:space="preserve">达玛斯神殿
</t>
        </r>
        <r>
          <rPr>
            <sz val="9"/>
            <color indexed="81"/>
            <rFont val="宋体"/>
            <family val="3"/>
            <charset val="134"/>
          </rPr>
          <t>技能部署</t>
        </r>
        <r>
          <rPr>
            <b/>
            <sz val="9"/>
            <color indexed="81"/>
            <rFont val="宋体"/>
            <family val="3"/>
            <charset val="134"/>
          </rPr>
          <t xml:space="preserve">
</t>
        </r>
        <r>
          <rPr>
            <sz val="9"/>
            <color indexed="81"/>
            <rFont val="宋体"/>
            <family val="3"/>
            <charset val="134"/>
          </rPr>
          <t>B:黄金爱因斯坦</t>
        </r>
      </text>
    </comment>
    <comment ref="AO136" authorId="0" shapeId="0" xr:uid="{00000000-0006-0000-0400-0000B1000000}">
      <text>
        <r>
          <rPr>
            <sz val="9"/>
            <color indexed="14"/>
            <rFont val="宋体"/>
            <family val="3"/>
            <charset val="134"/>
          </rPr>
          <t>B:激钢钻虎</t>
        </r>
      </text>
    </comment>
    <comment ref="BN137" authorId="0" shapeId="0" xr:uid="{00000000-0006-0000-0400-0000B2000000}">
      <text>
        <r>
          <rPr>
            <b/>
            <sz val="9"/>
            <color indexed="81"/>
            <rFont val="宋体"/>
            <family val="3"/>
            <charset val="134"/>
          </rPr>
          <t>4号发电站</t>
        </r>
      </text>
    </comment>
    <comment ref="H138" authorId="0" shapeId="0" xr:uid="{00000000-0006-0000-0400-0000B3000000}">
      <text>
        <r>
          <rPr>
            <b/>
            <sz val="9"/>
            <color indexed="81"/>
            <rFont val="宋体"/>
            <family val="3"/>
            <charset val="134"/>
          </rPr>
          <t>热带草原帐篷</t>
        </r>
      </text>
    </comment>
    <comment ref="P138" authorId="0" shapeId="0" xr:uid="{00000000-0006-0000-0400-0000B4000000}">
      <text>
        <r>
          <rPr>
            <b/>
            <sz val="9"/>
            <color indexed="81"/>
            <rFont val="宋体"/>
            <family val="3"/>
            <charset val="134"/>
          </rPr>
          <t>常见的废墟</t>
        </r>
      </text>
    </comment>
    <comment ref="R138" authorId="0" shapeId="0" xr:uid="{00000000-0006-0000-0400-0000B5000000}">
      <text>
        <r>
          <rPr>
            <b/>
            <sz val="9"/>
            <color indexed="81"/>
            <rFont val="宋体"/>
            <family val="3"/>
            <charset val="134"/>
          </rPr>
          <t>阿米达拉玛</t>
        </r>
      </text>
    </comment>
    <comment ref="AP138" authorId="0" shapeId="0" xr:uid="{00000000-0006-0000-0400-0000B6000000}">
      <text>
        <r>
          <rPr>
            <b/>
            <sz val="9"/>
            <color indexed="81"/>
            <rFont val="宋体"/>
            <family val="3"/>
            <charset val="134"/>
          </rPr>
          <t>某个家族的帐篷</t>
        </r>
      </text>
    </comment>
    <comment ref="AZ138" authorId="0" shapeId="0" xr:uid="{00000000-0006-0000-0400-0000B7000000}">
      <text>
        <r>
          <rPr>
            <sz val="9"/>
            <color indexed="81"/>
            <rFont val="宋体"/>
            <family val="3"/>
            <charset val="134"/>
          </rPr>
          <t>B:古音查克</t>
        </r>
      </text>
    </comment>
    <comment ref="AG139" authorId="0" shapeId="0" xr:uid="{00000000-0006-0000-0400-0000B8000000}">
      <text>
        <r>
          <rPr>
            <sz val="9"/>
            <color indexed="81"/>
            <rFont val="宋体"/>
            <family val="3"/>
            <charset val="134"/>
          </rPr>
          <t>B:T13格罗兹尼
B:骑甲西贡
B:乌尔里奇</t>
        </r>
      </text>
    </comment>
    <comment ref="AT139" authorId="0" shapeId="0" xr:uid="{00000000-0006-0000-0400-0000B9000000}">
      <text>
        <r>
          <rPr>
            <b/>
            <sz val="9"/>
            <color indexed="81"/>
            <rFont val="宋体"/>
            <family val="3"/>
            <charset val="134"/>
          </rPr>
          <t>卡拉OK的牺牲品</t>
        </r>
      </text>
    </comment>
    <comment ref="BT139" authorId="0" shapeId="0" xr:uid="{00000000-0006-0000-0400-0000BA000000}">
      <text>
        <r>
          <rPr>
            <sz val="9"/>
            <color indexed="14"/>
            <rFont val="宋体"/>
            <family val="3"/>
            <charset val="134"/>
          </rPr>
          <t>B:超流动巨大布丁</t>
        </r>
      </text>
    </comment>
    <comment ref="D140" authorId="0" shapeId="0" xr:uid="{00000000-0006-0000-0400-0000BB000000}">
      <text>
        <r>
          <rPr>
            <sz val="9"/>
            <color indexed="81"/>
            <rFont val="宋体"/>
            <family val="3"/>
            <charset val="134"/>
          </rPr>
          <t>C:10式</t>
        </r>
      </text>
    </comment>
    <comment ref="H140" authorId="0" shapeId="0" xr:uid="{00000000-0006-0000-0400-0000BC000000}">
      <text>
        <r>
          <rPr>
            <sz val="9"/>
            <color indexed="14"/>
            <rFont val="宋体"/>
            <family val="3"/>
            <charset val="134"/>
          </rPr>
          <t>B:戴达罗斯</t>
        </r>
      </text>
    </comment>
    <comment ref="BH140" authorId="0" shapeId="0" xr:uid="{00000000-0006-0000-0400-0000BD000000}">
      <text>
        <r>
          <rPr>
            <b/>
            <sz val="9"/>
            <color indexed="81"/>
            <rFont val="宋体"/>
            <family val="3"/>
            <charset val="134"/>
          </rPr>
          <t xml:space="preserve">姜戈岭
</t>
        </r>
        <r>
          <rPr>
            <sz val="9"/>
            <color indexed="81"/>
            <rFont val="宋体"/>
            <family val="3"/>
            <charset val="134"/>
          </rPr>
          <t>B:姜戈大猩猩</t>
        </r>
      </text>
    </comment>
    <comment ref="BS140" authorId="0" shapeId="0" xr:uid="{00000000-0006-0000-0400-0000BE000000}">
      <text>
        <r>
          <rPr>
            <b/>
            <sz val="9"/>
            <color indexed="81"/>
            <rFont val="宋体"/>
            <family val="3"/>
            <charset val="134"/>
          </rPr>
          <t xml:space="preserve">生物宫殿
</t>
        </r>
        <r>
          <rPr>
            <sz val="9"/>
            <color indexed="81"/>
            <rFont val="宋体"/>
            <family val="3"/>
            <charset val="134"/>
          </rPr>
          <t>C:生化坦克</t>
        </r>
      </text>
    </comment>
    <comment ref="M141" authorId="0" shapeId="0" xr:uid="{00000000-0006-0000-0400-0000BF000000}">
      <text>
        <r>
          <rPr>
            <sz val="9"/>
            <color indexed="14"/>
            <rFont val="宋体"/>
            <family val="3"/>
            <charset val="134"/>
          </rPr>
          <t>B:奥罗克</t>
        </r>
      </text>
    </comment>
    <comment ref="P141" authorId="0" shapeId="0" xr:uid="{00000000-0006-0000-0400-0000C0000000}">
      <text>
        <r>
          <rPr>
            <b/>
            <sz val="9"/>
            <color indexed="81"/>
            <rFont val="宋体"/>
            <family val="3"/>
            <charset val="134"/>
          </rPr>
          <t>人类园</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85F976-9335-459B-826B-A9288B8E0AC1}" keepAlive="1" name="查询 - 表1" description="与工作簿中“表1”查询的连接。" type="5" refreshedVersion="6" background="1" saveData="1">
    <dbPr connection="Provider=Microsoft.Mashup.OleDb.1;Data Source=$Workbook$;Location=表1;Extended Properties=&quot;&quot;" command="SELECT * FROM [表1]"/>
  </connection>
</connections>
</file>

<file path=xl/sharedStrings.xml><?xml version="1.0" encoding="utf-8"?>
<sst xmlns="http://schemas.openxmlformats.org/spreadsheetml/2006/main" count="43451" uniqueCount="11047">
  <si>
    <t>雷克斯.派</t>
  </si>
  <si>
    <t>致谢:</t>
    <phoneticPr fontId="2" type="noConversion"/>
  </si>
  <si>
    <t>交流研究</t>
    <phoneticPr fontId="2" type="noConversion"/>
  </si>
  <si>
    <t>作者:</t>
    <phoneticPr fontId="2" type="noConversion"/>
  </si>
  <si>
    <t>Nozomi</t>
    <phoneticPr fontId="2" type="noConversion"/>
  </si>
  <si>
    <t>组织/群体</t>
    <phoneticPr fontId="2" type="noConversion"/>
  </si>
  <si>
    <t>日期</t>
    <phoneticPr fontId="2" type="noConversion"/>
  </si>
  <si>
    <t>概述</t>
    <phoneticPr fontId="2" type="noConversion"/>
  </si>
  <si>
    <t>基础数据</t>
    <phoneticPr fontId="2" type="noConversion"/>
  </si>
  <si>
    <t>Q群:93458312 517533795(部落)</t>
    <phoneticPr fontId="2" type="noConversion"/>
  </si>
  <si>
    <t>Wiki</t>
    <phoneticPr fontId="2" type="noConversion"/>
  </si>
  <si>
    <t>C装置</t>
  </si>
  <si>
    <t>卡瓦耶罗２０２２</t>
  </si>
  <si>
    <t>联动双面神</t>
  </si>
  <si>
    <t>爱丽丝２０２７</t>
  </si>
  <si>
    <t>无名车库</t>
  </si>
  <si>
    <t>升降梯修理后</t>
  </si>
  <si>
    <t>将军涡轮</t>
  </si>
  <si>
    <t>墨菲斯</t>
  </si>
  <si>
    <t>重力涡轮</t>
  </si>
  <si>
    <t>铁王冠</t>
  </si>
  <si>
    <t>战车装备 铁王冠东边</t>
    <phoneticPr fontId="2" type="noConversion"/>
  </si>
  <si>
    <t>剧毒基德拉</t>
  </si>
  <si>
    <t>寒冰包装</t>
  </si>
  <si>
    <t>超振动罗勒莱</t>
  </si>
  <si>
    <t>电击剑</t>
  </si>
  <si>
    <t>火箭钻头</t>
  </si>
  <si>
    <t>火焰火箭炮</t>
  </si>
  <si>
    <t>金轮际酒店</t>
    <phoneticPr fontId="2" type="noConversion"/>
  </si>
  <si>
    <t>运送整合后追加、战车装备</t>
    <phoneticPr fontId="2" type="noConversion"/>
  </si>
  <si>
    <t>激光基德拉</t>
  </si>
  <si>
    <t>超声波基德拉</t>
  </si>
  <si>
    <t>寒冰基德拉</t>
  </si>
  <si>
    <t>多段发射暴动铳</t>
    <phoneticPr fontId="2" type="noConversion"/>
  </si>
  <si>
    <t>寒冰巨龙</t>
  </si>
  <si>
    <t>荒野烈火</t>
  </si>
  <si>
    <t>运河运河</t>
  </si>
  <si>
    <t>运送任务完成后追加</t>
    <phoneticPr fontId="2" type="noConversion"/>
  </si>
  <si>
    <t>特莱奥罗</t>
  </si>
  <si>
    <t>流星炮</t>
    <phoneticPr fontId="2" type="noConversion"/>
  </si>
  <si>
    <t>六头毒蛇</t>
    <phoneticPr fontId="2" type="noConversion"/>
  </si>
  <si>
    <t>水坝</t>
  </si>
  <si>
    <t>地点 间谍树 向右</t>
  </si>
  <si>
    <t>电击增幅</t>
  </si>
  <si>
    <t>声波增幅</t>
  </si>
  <si>
    <t>火炎增幅</t>
  </si>
  <si>
    <t>力量石</t>
  </si>
  <si>
    <t>超越工人</t>
  </si>
  <si>
    <t>巨型驱动</t>
  </si>
  <si>
    <t>闪电天鹅</t>
  </si>
  <si>
    <t>超音波铳</t>
    <phoneticPr fontId="2" type="noConversion"/>
  </si>
  <si>
    <t>火炎喷射器</t>
  </si>
  <si>
    <t>回转城</t>
  </si>
  <si>
    <t>猴面包树击破之后深处的地方</t>
  </si>
  <si>
    <t>火神加农炮</t>
  </si>
  <si>
    <t>烟雾使者</t>
  </si>
  <si>
    <t>寒冰光线</t>
  </si>
  <si>
    <t>阿米达拉马向西 湖下方</t>
  </si>
  <si>
    <t>彩虹爆弹</t>
  </si>
  <si>
    <t>毒瘾父亲</t>
  </si>
  <si>
    <t>天空锯刺鲑</t>
  </si>
  <si>
    <t>经过之后追加</t>
  </si>
  <si>
    <t>寒冰爆射炮</t>
  </si>
  <si>
    <t>力量激光</t>
  </si>
  <si>
    <t>废铁炮</t>
  </si>
  <si>
    <t>阿米达拉马</t>
  </si>
  <si>
    <t>阿米达拉马等用3种统一销售</t>
  </si>
  <si>
    <t>主炮核心</t>
  </si>
  <si>
    <t>S-E核心</t>
  </si>
  <si>
    <t>副炮核心</t>
  </si>
  <si>
    <t>重型机枪</t>
  </si>
  <si>
    <t>光线枪</t>
  </si>
  <si>
    <t>13mm重机枪</t>
  </si>
  <si>
    <t>露匹艾第2车库</t>
  </si>
  <si>
    <t>深灰钢铁</t>
  </si>
  <si>
    <r>
      <t>The・</t>
    </r>
    <r>
      <rPr>
        <sz val="9"/>
        <color indexed="40"/>
        <rFont val="宋体"/>
        <family val="3"/>
        <charset val="134"/>
      </rPr>
      <t>One</t>
    </r>
  </si>
  <si>
    <t>阿依达交易所</t>
  </si>
  <si>
    <t>手枪</t>
  </si>
  <si>
    <t>水用枪</t>
  </si>
  <si>
    <t>燃烧炮</t>
  </si>
  <si>
    <t>香泽丽舍</t>
  </si>
  <si>
    <t>参考</t>
  </si>
  <si>
    <t>大爆炸</t>
  </si>
  <si>
    <t>ウロボロトロン</t>
  </si>
  <si>
    <t>直列悟空</t>
  </si>
  <si>
    <t>AT护盾</t>
  </si>
  <si>
    <t>堕天七星</t>
  </si>
  <si>
    <t>195mm爆射炮</t>
  </si>
  <si>
    <t>雷达阻碍</t>
  </si>
  <si>
    <t>双节棍</t>
  </si>
  <si>
    <t>料斗靴</t>
  </si>
  <si>
    <t>霍克面罩</t>
  </si>
  <si>
    <t>豪快三板斧</t>
  </si>
  <si>
    <t>双子星发射器</t>
  </si>
  <si>
    <t>试行</t>
  </si>
  <si>
    <t>钢铁伙伴</t>
  </si>
  <si>
    <t>S-E</t>
  </si>
  <si>
    <t>实时连击内核</t>
  </si>
  <si>
    <t>双管猎枪</t>
  </si>
  <si>
    <t>乌兹冲锋枪</t>
  </si>
  <si>
    <t>项目名</t>
  </si>
  <si>
    <t>击破数</t>
    <phoneticPr fontId="2" type="noConversion"/>
  </si>
  <si>
    <t>欧米茄冲击波</t>
  </si>
  <si>
    <t>-</t>
  </si>
  <si>
    <t>轨道空间站</t>
  </si>
  <si>
    <t>孤独的尽头</t>
  </si>
  <si>
    <t>肌荒沙漠</t>
  </si>
  <si>
    <t>打倒恐龙</t>
  </si>
  <si>
    <t>7000G</t>
  </si>
  <si>
    <t>塞拉的愿望</t>
  </si>
  <si>
    <t>本周目完成后</t>
  </si>
  <si>
    <t>21号发电站</t>
  </si>
  <si>
    <t>向往未来之望</t>
  </si>
  <si>
    <t>拉图尔的顶端</t>
  </si>
  <si>
    <t>盗遍世界</t>
  </si>
  <si>
    <t>10000G</t>
  </si>
  <si>
    <t>拉图尔</t>
  </si>
  <si>
    <t>去阿米达拉马</t>
  </si>
  <si>
    <t>危险的办事</t>
  </si>
  <si>
    <t>黄金背心</t>
  </si>
  <si>
    <t>黄金盔甲</t>
  </si>
  <si>
    <t>黄金头盔</t>
  </si>
  <si>
    <t>黄金靴</t>
  </si>
  <si>
    <t>黄金手套</t>
  </si>
  <si>
    <t>收藏家</t>
  </si>
  <si>
    <t>地下传送机 老鼠无限刷出，一次8只。</t>
  </si>
  <si>
    <t>镜面面纱</t>
  </si>
  <si>
    <t>住宅之女</t>
  </si>
  <si>
    <t>四塔门西北塔3F</t>
  </si>
  <si>
    <t>鸟粪清除</t>
  </si>
  <si>
    <t>塔的老人</t>
  </si>
  <si>
    <t>任务「消失的城镇」完成后</t>
  </si>
  <si>
    <t>铁王冠周边</t>
  </si>
  <si>
    <t>梅洛斯的遗言</t>
  </si>
  <si>
    <t>20000G</t>
  </si>
  <si>
    <t>消失的城镇</t>
  </si>
  <si>
    <t>恋爱的男人</t>
  </si>
  <si>
    <t>男子双剑</t>
  </si>
  <si>
    <t>通往戒指之路</t>
  </si>
  <si>
    <t>防音水手服</t>
  </si>
  <si>
    <t>金轮际酒店</t>
  </si>
  <si>
    <t>带子猎人</t>
  </si>
  <si>
    <t>电击棒</t>
  </si>
  <si>
    <t>梦之碎片</t>
  </si>
  <si>
    <t>50000G</t>
  </si>
  <si>
    <t>暴走女友</t>
  </si>
  <si>
    <t>必要有名度4500以上</t>
  </si>
  <si>
    <t>标准(金奖牌)</t>
  </si>
  <si>
    <t>「成员募集」二选一</t>
  </si>
  <si>
    <t>丢失的财宝</t>
  </si>
  <si>
    <t>「丢失的财宝」二选一</t>
  </si>
  <si>
    <t>成员募集</t>
  </si>
  <si>
    <t>救命</t>
  </si>
  <si>
    <t>赫拉的项链</t>
  </si>
  <si>
    <t>恋人们</t>
  </si>
  <si>
    <t>「车库的保镖」二选一</t>
  </si>
  <si>
    <t>旅店的保镖</t>
  </si>
  <si>
    <t>「旅店的保镖」二选一</t>
  </si>
  <si>
    <t>车库的保镖</t>
  </si>
  <si>
    <t>离天国最近的贩卖机</t>
  </si>
  <si>
    <t>「消灭女王」完成后</t>
  </si>
  <si>
    <t>轨道空间站中央球形区域</t>
  </si>
  <si>
    <t>太空蜂的恐怖</t>
  </si>
  <si>
    <t>狩猎萝卜</t>
  </si>
  <si>
    <t>消灭女王</t>
  </si>
  <si>
    <t>宇宙庭院的锄草</t>
  </si>
  <si>
    <t>葡萄酒点数</t>
  </si>
  <si>
    <t>葡萄馆</t>
  </si>
  <si>
    <t>葡萄酒制作</t>
  </si>
  <si>
    <t>「真之寿司」完成后</t>
  </si>
  <si>
    <t>绯牡丹缠腰布</t>
  </si>
  <si>
    <t>烟花的材料</t>
  </si>
  <si>
    <t>兴奋剂</t>
  </si>
  <si>
    <t>提速剂</t>
  </si>
  <si>
    <t>错乱HI</t>
  </si>
  <si>
    <t>真之寿司</t>
  </si>
  <si>
    <t>ver0.9版可复制武器</t>
  </si>
  <si>
    <t>820G</t>
  </si>
  <si>
    <t>去办事的理由</t>
  </si>
  <si>
    <t>沉没的邮轮</t>
  </si>
  <si>
    <t>救命队员</t>
  </si>
  <si>
    <t>称号「4号队员」</t>
  </si>
  <si>
    <t>4号队员</t>
  </si>
  <si>
    <t>电气手</t>
  </si>
  <si>
    <t>消失的少年们</t>
  </si>
  <si>
    <t>「少年生命的价值」完成后</t>
  </si>
  <si>
    <t>音速手</t>
  </si>
  <si>
    <t>那日的重演</t>
  </si>
  <si>
    <t>少年生命的价值</t>
  </si>
  <si>
    <t>任务「寻找母亲」完成后</t>
  </si>
  <si>
    <t>寻找母亲2</t>
  </si>
  <si>
    <t>任务「倒霉的女子」完成后</t>
  </si>
  <si>
    <t>寻找母亲</t>
  </si>
  <si>
    <t>倒霉的女子</t>
  </si>
  <si>
    <t>人间园</t>
  </si>
  <si>
    <t>消失的象征</t>
  </si>
  <si>
    <t>「传达思念」完成后</t>
  </si>
  <si>
    <t>100G</t>
  </si>
  <si>
    <t>超越种族</t>
  </si>
  <si>
    <t>某种电子零件</t>
  </si>
  <si>
    <t>传达思念</t>
  </si>
  <si>
    <t>宇宙电池L</t>
  </si>
  <si>
    <t>前往某个梦的尽头</t>
  </si>
  <si>
    <t>巴尔格的信</t>
  </si>
  <si>
    <t>复仇的另一端</t>
  </si>
  <si>
    <t>3000G</t>
  </si>
  <si>
    <t>穿过念力岩</t>
  </si>
  <si>
    <t>治疗装</t>
  </si>
  <si>
    <t>健之家</t>
  </si>
  <si>
    <t>阿龙的执念</t>
  </si>
  <si>
    <t>健之家周边</t>
  </si>
  <si>
    <t>埋没的记忆</t>
  </si>
  <si>
    <t>高级金属探测器</t>
  </si>
  <si>
    <t>?</t>
  </si>
  <si>
    <t>瓦砾和老人</t>
  </si>
  <si>
    <t>5000G</t>
  </si>
  <si>
    <t>四手站</t>
  </si>
  <si>
    <t>男人的事情</t>
  </si>
  <si>
    <t>17000G</t>
  </si>
  <si>
    <t>男人的自动电唱机</t>
  </si>
  <si>
    <t>男人闪了腰</t>
  </si>
  <si>
    <t>救难信号</t>
  </si>
  <si>
    <t>达玛斯神殿</t>
  </si>
  <si>
    <t>弯曲的勺子</t>
  </si>
  <si>
    <t>魔法的秘方</t>
  </si>
  <si>
    <t>大魔法师竞赛</t>
  </si>
  <si>
    <t>「搬运屋猎人」完成后</t>
  </si>
  <si>
    <t>15000G</t>
  </si>
  <si>
    <t>搬运屋行业也不轻松</t>
  </si>
  <si>
    <t>必要有名度1500以上。</t>
  </si>
  <si>
    <t>「轻便C装置的喜爱」完成后</t>
  </si>
  <si>
    <t>搬运屋猎人</t>
  </si>
  <si>
    <t>轻便C装置的喜爱</t>
  </si>
  <si>
    <t>杀虫枪</t>
  </si>
  <si>
    <t>寻找卡莉的丈夫</t>
  </si>
  <si>
    <t>4000G</t>
  </si>
  <si>
    <t>少女的去向</t>
  </si>
  <si>
    <t>老鼠的肉</t>
  </si>
  <si>
    <t>荒野营地</t>
  </si>
  <si>
    <t>可疑的货物</t>
  </si>
  <si>
    <t>接受时获得：德雷门通行手印</t>
  </si>
  <si>
    <t>「塞拉的发明」完成后</t>
  </si>
  <si>
    <t>30000G</t>
  </si>
  <si>
    <t>卡托尔豪宅</t>
  </si>
  <si>
    <t>消失的继承人</t>
  </si>
  <si>
    <t>「温泉和水桶和我」完成后</t>
  </si>
  <si>
    <t>4200G</t>
  </si>
  <si>
    <t>塞拉的发明</t>
  </si>
  <si>
    <t>宇宙电池S×10</t>
  </si>
  <si>
    <t>温泉和水桶和我</t>
  </si>
  <si>
    <t>发电站电池</t>
  </si>
  <si>
    <t>7号发电站</t>
  </si>
  <si>
    <t>古德曼的请求</t>
  </si>
  <si>
    <t>生物宫殿</t>
  </si>
  <si>
    <t>寻找蕾迪</t>
  </si>
  <si>
    <t>1000G</t>
  </si>
  <si>
    <t>贝尔艾博</t>
  </si>
  <si>
    <t>钢铁人参</t>
  </si>
  <si>
    <t>两个人的武器店</t>
  </si>
  <si>
    <t>「过去的护卫」完成后</t>
  </si>
  <si>
    <t>未知的护送</t>
  </si>
  <si>
    <t>必要有名度300以上。</t>
  </si>
  <si>
    <t>宇宙电池M×3</t>
  </si>
  <si>
    <t>过去的护送</t>
  </si>
  <si>
    <t>「钟声为谁而鸣」完成后</t>
  </si>
  <si>
    <t>铜像传说</t>
  </si>
  <si>
    <t>300G</t>
  </si>
  <si>
    <t>城镇护卫</t>
  </si>
  <si>
    <t>守卫的便当</t>
  </si>
  <si>
    <t>钟声为谁而鸣</t>
  </si>
  <si>
    <t>烤串炮</t>
  </si>
  <si>
    <t>烤串天文台</t>
  </si>
  <si>
    <t>寻找烧鸟部件</t>
  </si>
  <si>
    <t>115mm远程炮T</t>
  </si>
  <si>
    <t>寻求建筑家</t>
  </si>
  <si>
    <t>由奈的缎带</t>
  </si>
  <si>
    <t>骸潜门</t>
  </si>
  <si>
    <t>谨记复仇</t>
  </si>
  <si>
    <t>悠远之歌</t>
  </si>
  <si>
    <t>最后的决斗</t>
  </si>
  <si>
    <t>宇宙飞碟玩偶</t>
  </si>
  <si>
    <t>电力不足</t>
  </si>
  <si>
    <t>寻找回不来的那个人</t>
  </si>
  <si>
    <t>给父亲的信</t>
  </si>
  <si>
    <t>「被关上的冷冻室」完成后</t>
  </si>
  <si>
    <t>明奇の白衣（旧衣服）</t>
  </si>
  <si>
    <t>僵尸瑞拉城</t>
  </si>
  <si>
    <t>电击！电击！</t>
  </si>
  <si>
    <t>「收集电击的零件」完成后</t>
  </si>
  <si>
    <t>被关上的冷冻室</t>
  </si>
  <si>
    <t>500G</t>
  </si>
  <si>
    <t>收集电击的零件</t>
  </si>
  <si>
    <t>香肠旅馆</t>
  </si>
  <si>
    <t>苍蝇面具</t>
  </si>
  <si>
    <t>50G(前金)</t>
  </si>
  <si>
    <t>给老板娘的东西</t>
  </si>
  <si>
    <t>X-艾露加入</t>
  </si>
  <si>
    <t>熊猫猫的尸体</t>
  </si>
  <si>
    <t>卡琳加入</t>
  </si>
  <si>
    <t>耐热旗袍</t>
  </si>
  <si>
    <t>拯救云母</t>
  </si>
  <si>
    <t>追踪</t>
  </si>
  <si>
    <t>「月光、她、通行证」完成后</t>
  </si>
  <si>
    <t>「娴熟的修理师」完成后</t>
  </si>
  <si>
    <t>某个呼唤</t>
  </si>
  <si>
    <t>娴熟的修理师</t>
  </si>
  <si>
    <t>根据选择 报酬変化</t>
  </si>
  <si>
    <t>美女护士加入</t>
  </si>
  <si>
    <t>游戏进度到拉图尔后任务消失</t>
  </si>
  <si>
    <t>应该被定罪的人</t>
  </si>
  <si>
    <t>150G</t>
  </si>
  <si>
    <t>德雷门</t>
  </si>
  <si>
    <t>从门到门</t>
  </si>
  <si>
    <t>月光、她、通行证</t>
  </si>
  <si>
    <t>10G</t>
  </si>
  <si>
    <t>脸色难看的伤者</t>
  </si>
  <si>
    <t>救出基普博士！</t>
  </si>
  <si>
    <t>晚饭的菜肴</t>
  </si>
  <si>
    <t>报酬</t>
  </si>
  <si>
    <t>有名度</t>
  </si>
  <si>
    <t>任务接受场所</t>
  </si>
  <si>
    <t>任务名</t>
  </si>
  <si>
    <t>DLC赏金首</t>
  </si>
  <si>
    <t>绝对无敌护盾</t>
  </si>
  <si>
    <t>诺亚之眼</t>
  </si>
  <si>
    <t>诺亚</t>
  </si>
  <si>
    <t>机龙3000</t>
  </si>
  <si>
    <t>重机飞龙枪</t>
  </si>
  <si>
    <t>重机龙X飞龙</t>
  </si>
  <si>
    <t>科尼比斯爆射炮</t>
  </si>
  <si>
    <t>隆美尔包装袋</t>
  </si>
  <si>
    <t>科尼比斯隆美尔</t>
  </si>
  <si>
    <t>法拉奥普塔</t>
  </si>
  <si>
    <t>法拉奥达因</t>
  </si>
  <si>
    <t>死亡斯芬克斯炮</t>
  </si>
  <si>
    <t>死亡斯芬克斯</t>
  </si>
  <si>
    <t>铁球汉拔尼</t>
  </si>
  <si>
    <t>冈尼巴尔</t>
  </si>
  <si>
    <t>超重机飞龙</t>
  </si>
  <si>
    <t>虎爪</t>
  </si>
  <si>
    <t>穿脱的内裤</t>
  </si>
  <si>
    <t>珂拉の猫耳朵</t>
  </si>
  <si>
    <t>改造珂拉</t>
  </si>
  <si>
    <t>基伽爆射炮</t>
  </si>
  <si>
    <t>虎王旋风</t>
  </si>
  <si>
    <t>激钢钻虎</t>
  </si>
  <si>
    <t>土星爆射炮</t>
  </si>
  <si>
    <t>土星冻结炮</t>
  </si>
  <si>
    <t>超级稀有金属</t>
  </si>
  <si>
    <t>土星水母</t>
  </si>
  <si>
    <t>杰克清道夫</t>
  </si>
  <si>
    <t>杰克未完成炮</t>
  </si>
  <si>
    <t>孤独杰克</t>
  </si>
  <si>
    <t>超级萝卜棍</t>
  </si>
  <si>
    <t>萝卜棒</t>
  </si>
  <si>
    <t>变异萝卜</t>
  </si>
  <si>
    <t>巨人炮</t>
  </si>
  <si>
    <t>特利昂炮</t>
  </si>
  <si>
    <t>激钢钻狮</t>
  </si>
  <si>
    <t>灵子加农炮</t>
  </si>
  <si>
    <t>前兆</t>
  </si>
  <si>
    <t>冥界列车</t>
  </si>
  <si>
    <t>蒸镀盔甲</t>
  </si>
  <si>
    <t>奥尔加の眼镜</t>
  </si>
  <si>
    <t>猛牛火神炮</t>
  </si>
  <si>
    <t>奥罗克</t>
  </si>
  <si>
    <t>蜈蚣马格南</t>
  </si>
  <si>
    <t>蜈蚣火炬</t>
  </si>
  <si>
    <t>碳素纳米触角</t>
  </si>
  <si>
    <t>穆加迪斯</t>
  </si>
  <si>
    <t>陨石驱动</t>
  </si>
  <si>
    <t>速度火神炮</t>
  </si>
  <si>
    <t>急速王者</t>
  </si>
  <si>
    <t>保镖激光</t>
  </si>
  <si>
    <t>保镖火炎剑</t>
  </si>
  <si>
    <t>保镖靴</t>
  </si>
  <si>
    <t>保镖机器人</t>
  </si>
  <si>
    <t>超流动核心</t>
  </si>
  <si>
    <t>界限突破因子</t>
  </si>
  <si>
    <t>超流动巨大布丁</t>
  </si>
  <si>
    <t>雷电之羽</t>
  </si>
  <si>
    <t>诸神黄昏</t>
  </si>
  <si>
    <t>帝皇爆射炮</t>
  </si>
  <si>
    <t>军舰龙王</t>
  </si>
  <si>
    <t>达罗斯3000</t>
  </si>
  <si>
    <t>戴达罗斯X</t>
  </si>
  <si>
    <t>达罗斯加农炮</t>
  </si>
  <si>
    <t>浪犬火神炮</t>
  </si>
  <si>
    <t>浪犬火箭炮</t>
  </si>
  <si>
    <t>鼻子探测器</t>
  </si>
  <si>
    <t>莫西干切割者</t>
  </si>
  <si>
    <t>布罗拉喷焰器</t>
  </si>
  <si>
    <t>全满饮料</t>
  </si>
  <si>
    <t>巡航战车炮</t>
  </si>
  <si>
    <t>弗洛格盔甲</t>
  </si>
  <si>
    <t>卡里奥烟雾弹</t>
  </si>
  <si>
    <t>卡里奥麦克风</t>
  </si>
  <si>
    <t>卡里奥斯特罗</t>
  </si>
  <si>
    <t>斯坎克斯护甲</t>
  </si>
  <si>
    <t>斯坎枪</t>
  </si>
  <si>
    <t>斯坎克斯贝雷帽</t>
  </si>
  <si>
    <t>斯坎克斯</t>
  </si>
  <si>
    <t>掠夺者</t>
  </si>
  <si>
    <t>帕鲁装甲</t>
  </si>
  <si>
    <t>帕鲁火箭炮</t>
  </si>
  <si>
    <t>帕鲁头盔</t>
  </si>
  <si>
    <t>隆美尔涡轮</t>
  </si>
  <si>
    <t>幽灵加农炮</t>
  </si>
  <si>
    <t>隆美尔立方</t>
  </si>
  <si>
    <t>女妖の触手</t>
  </si>
  <si>
    <t>恐慌爆破</t>
  </si>
  <si>
    <t>铜管女妖</t>
  </si>
  <si>
    <t>霸王花手术刀</t>
  </si>
  <si>
    <t>霸王花注射器</t>
  </si>
  <si>
    <t>霸王花钻头</t>
  </si>
  <si>
    <t>机神光速百手</t>
  </si>
  <si>
    <t>机神経路</t>
  </si>
  <si>
    <t>乌尔爆弹</t>
  </si>
  <si>
    <t>乌尔标枪</t>
  </si>
  <si>
    <t>F44乌尔里奇</t>
  </si>
  <si>
    <t>巨型胡子</t>
  </si>
  <si>
    <t>机神机关</t>
  </si>
  <si>
    <t>机神乱枪</t>
  </si>
  <si>
    <t>机神愤怒炮</t>
  </si>
  <si>
    <t>机神强装马尔杜克</t>
  </si>
  <si>
    <t>傻瓜爆射炮</t>
  </si>
  <si>
    <t>傻瓜引擎</t>
  </si>
  <si>
    <t>冥王星爆射炮</t>
  </si>
  <si>
    <t>冥王凝固汽油</t>
  </si>
  <si>
    <t>冥王水母</t>
  </si>
  <si>
    <t>超界限突破因子</t>
  </si>
  <si>
    <t>水母の眼球</t>
  </si>
  <si>
    <t>水母の触手</t>
  </si>
  <si>
    <t>歌莫德大锤</t>
  </si>
  <si>
    <t>歌莫德护甲</t>
  </si>
  <si>
    <t>歌莫德</t>
  </si>
  <si>
    <t>歌莫德导弹</t>
  </si>
  <si>
    <t>歌莫德直升机</t>
  </si>
  <si>
    <t>塔兰胸垫</t>
  </si>
  <si>
    <t>泰兰缇娜</t>
  </si>
  <si>
    <t>泰兰爆射炮</t>
  </si>
  <si>
    <t>尾刺</t>
  </si>
  <si>
    <t>蝎子盔甲</t>
  </si>
  <si>
    <t>刺剪</t>
  </si>
  <si>
    <t>蝎子斯坦</t>
  </si>
  <si>
    <t>蝎子内燃机</t>
  </si>
  <si>
    <t>蝎子加农炮</t>
  </si>
  <si>
    <t>巨大滚筒</t>
  </si>
  <si>
    <t>蝎子压路机</t>
  </si>
  <si>
    <t>瓦尔芭拉花帽子</t>
  </si>
  <si>
    <t>瓦尔芭拉</t>
  </si>
  <si>
    <t>瓦尔芭拉发射器</t>
  </si>
  <si>
    <t>瓦尔芭拉枪</t>
  </si>
  <si>
    <t>赏金首</t>
  </si>
  <si>
    <t>小古斯塔夫</t>
  </si>
  <si>
    <t>古斯塔夫清扫车</t>
  </si>
  <si>
    <t>卡特林武装</t>
  </si>
  <si>
    <t>古斯塔夫兄弟</t>
  </si>
  <si>
    <t>母舰炮</t>
  </si>
  <si>
    <t>母舰总控</t>
  </si>
  <si>
    <t>母舰恐龙</t>
  </si>
  <si>
    <t>博士K</t>
  </si>
  <si>
    <t>机神铁槌炮</t>
  </si>
  <si>
    <t>蛋蛋核心</t>
  </si>
  <si>
    <t>蛋蛋=眼</t>
  </si>
  <si>
    <t>蛋蛋怪</t>
  </si>
  <si>
    <t>可爱遮阳伞</t>
  </si>
  <si>
    <t>伯尼粉碎者</t>
  </si>
  <si>
    <t>布桑号</t>
  </si>
  <si>
    <t>可爱连衣裙</t>
  </si>
  <si>
    <t>可爱扳手</t>
  </si>
  <si>
    <t>可爱的裙子</t>
  </si>
  <si>
    <t>波妮耶</t>
  </si>
  <si>
    <t>神风服</t>
  </si>
  <si>
    <t>神风的惊叹</t>
  </si>
  <si>
    <t>夜の大导火线</t>
  </si>
  <si>
    <t>神风行星</t>
  </si>
  <si>
    <t>强力云之素</t>
  </si>
  <si>
    <t>云之素</t>
  </si>
  <si>
    <t>气象云之眼</t>
  </si>
  <si>
    <t>气象云</t>
  </si>
  <si>
    <t>树怪盔甲</t>
  </si>
  <si>
    <t>树怪棒槌</t>
  </si>
  <si>
    <t>猴面包树</t>
  </si>
  <si>
    <t>女王的项圈</t>
  </si>
  <si>
    <t>女王皇冠</t>
  </si>
  <si>
    <t>傻瓜加农炮</t>
  </si>
  <si>
    <t>傻瓜终结者</t>
  </si>
  <si>
    <t>傻瓜乔治</t>
  </si>
  <si>
    <t>超电磁核心</t>
  </si>
  <si>
    <t>雷天使</t>
  </si>
  <si>
    <t>乌尔里奇导弹</t>
  </si>
  <si>
    <t>乌尔巴纳</t>
  </si>
  <si>
    <t>乌尔里奇</t>
  </si>
  <si>
    <t>125mm犀牛炮</t>
  </si>
  <si>
    <t>导弹者</t>
  </si>
  <si>
    <t>骑甲西贡</t>
  </si>
  <si>
    <t>三十炮</t>
  </si>
  <si>
    <t>水花四溅</t>
  </si>
  <si>
    <t>全能套装</t>
  </si>
  <si>
    <t>全能手套</t>
  </si>
  <si>
    <t>全能靴</t>
  </si>
  <si>
    <t>全能马歇尔</t>
  </si>
  <si>
    <t>基德拉头</t>
  </si>
  <si>
    <t>基德拉内燃机</t>
  </si>
  <si>
    <t>掘土基德拉</t>
  </si>
  <si>
    <t>铜管乌贼的触手</t>
  </si>
  <si>
    <t>古音之翼</t>
  </si>
  <si>
    <t>阿布斯特罗帽子</t>
  </si>
  <si>
    <t>阿布斯特罗之口</t>
  </si>
  <si>
    <t>阿布斯特罗形体</t>
  </si>
  <si>
    <t>大猩猩钳子</t>
  </si>
  <si>
    <t>大猩猩铁球</t>
  </si>
  <si>
    <t>大猩猩头盔</t>
  </si>
  <si>
    <t>姜戈大猩猩</t>
  </si>
  <si>
    <t>泥王梵谷</t>
  </si>
  <si>
    <t>鳄鱼武斗服</t>
  </si>
  <si>
    <t>鳄鱼头</t>
  </si>
  <si>
    <t>泥王武装鳄鱼</t>
  </si>
  <si>
    <t>铁球安培拉</t>
  </si>
  <si>
    <t>火箭书包</t>
  </si>
  <si>
    <t>大太机器人</t>
  </si>
  <si>
    <t>白金打击者</t>
  </si>
  <si>
    <t>白金像</t>
  </si>
  <si>
    <t>复仇爱因斯坦</t>
  </si>
  <si>
    <t>金珠Z</t>
  </si>
  <si>
    <t>黄金像</t>
  </si>
  <si>
    <t>遥控铁球</t>
  </si>
  <si>
    <t>遥控爱因斯坦</t>
  </si>
  <si>
    <t>马鲁迪战车</t>
  </si>
  <si>
    <t>盗伙</t>
  </si>
  <si>
    <t>地狱の火炎枪</t>
  </si>
  <si>
    <t>加里套装</t>
  </si>
  <si>
    <t>加里鞋子</t>
  </si>
  <si>
    <t>加里</t>
  </si>
  <si>
    <t>斯艾格火神炮</t>
  </si>
  <si>
    <t>斯艾格马切特</t>
  </si>
  <si>
    <t>斯艾格帽子</t>
  </si>
  <si>
    <t>斯艾格</t>
  </si>
  <si>
    <t>贝尼霰弹枪</t>
  </si>
  <si>
    <t>贝尼西奥夹克衫</t>
  </si>
  <si>
    <t>贝尼西奥墨镜</t>
  </si>
  <si>
    <t>贝尼西奥</t>
  </si>
  <si>
    <t>套装</t>
  </si>
  <si>
    <t>麦当娜丝袜</t>
  </si>
  <si>
    <t>麦当娜来复枪</t>
  </si>
  <si>
    <t>麦当娜</t>
  </si>
  <si>
    <t>熊猫猫鞋子</t>
  </si>
  <si>
    <t>熊猫猫怪力手套</t>
  </si>
  <si>
    <t>熊猫猫莫西干</t>
  </si>
  <si>
    <t>熊猫皮带</t>
  </si>
  <si>
    <t>熊猫铁爪</t>
  </si>
  <si>
    <t>熊猫猫</t>
  </si>
  <si>
    <t>马赫之翼</t>
  </si>
  <si>
    <t>马赫火神炮</t>
  </si>
  <si>
    <t>梦幻马赫</t>
  </si>
  <si>
    <t>甲壳虫首领枪</t>
  </si>
  <si>
    <t>甲壳虫首领之眼</t>
  </si>
  <si>
    <t>甲壳虫首领</t>
  </si>
  <si>
    <t>南国女</t>
  </si>
  <si>
    <t>暴走复制粘液怪</t>
  </si>
  <si>
    <t>阿纳尔特</t>
  </si>
  <si>
    <t>米芙内</t>
  </si>
  <si>
    <t>巴克利</t>
  </si>
  <si>
    <t>流氓</t>
  </si>
  <si>
    <t>硅胶胸垫</t>
  </si>
  <si>
    <t>扎吉</t>
  </si>
  <si>
    <t>任务「拯救云母」</t>
  </si>
  <si>
    <t>铁のBRA</t>
  </si>
  <si>
    <t>黑衣裹身女</t>
  </si>
  <si>
    <t>普通僵尸</t>
  </si>
  <si>
    <t>男</t>
  </si>
  <si>
    <t>足球鞋</t>
  </si>
  <si>
    <t>骷髅夹克</t>
  </si>
  <si>
    <t>女</t>
  </si>
  <si>
    <t>人妻の连衣裙</t>
  </si>
  <si>
    <t>男人汉腹卷</t>
  </si>
  <si>
    <t>护目镜帽</t>
  </si>
  <si>
    <t>破旧的领带</t>
  </si>
  <si>
    <t>皮制工作服</t>
  </si>
  <si>
    <t>红色内裤</t>
  </si>
  <si>
    <t>小贡</t>
  </si>
  <si>
    <t>布拉齐</t>
  </si>
  <si>
    <t>废铁</t>
  </si>
  <si>
    <t>格拉拉格</t>
  </si>
  <si>
    <t>格拉拉格突击炮</t>
  </si>
  <si>
    <t>军团装甲车</t>
  </si>
  <si>
    <t>军团坦克</t>
  </si>
  <si>
    <t>改造伊莱莎</t>
  </si>
  <si>
    <t>伊莱莎野心号</t>
  </si>
  <si>
    <t>塔利亚</t>
  </si>
  <si>
    <t>杀人人偶</t>
  </si>
  <si>
    <t>特洛娃</t>
  </si>
  <si>
    <t>多</t>
  </si>
  <si>
    <t>安</t>
  </si>
  <si>
    <t>宇宙电池M</t>
  </si>
  <si>
    <t>宇宙电池S</t>
  </si>
  <si>
    <t>露匹艾住宅</t>
  </si>
  <si>
    <t>地狱传呼机</t>
  </si>
  <si>
    <t>滑溜溜细胞</t>
  </si>
  <si>
    <t>恶人果冻</t>
  </si>
  <si>
    <t>滑溜溜黄金细胞</t>
  </si>
  <si>
    <t>逆输入粘液怪</t>
  </si>
  <si>
    <t>稀有金属</t>
  </si>
  <si>
    <t>金属生命体Z</t>
  </si>
  <si>
    <t>溶解斑点布团</t>
  </si>
  <si>
    <t>SWAT机器</t>
  </si>
  <si>
    <t>鲨熊</t>
  </si>
  <si>
    <t>艾塞尔之臂</t>
  </si>
  <si>
    <t>艾塞尔比基尼</t>
  </si>
  <si>
    <t>艾塞尔口红</t>
  </si>
  <si>
    <t>艾塞尔</t>
  </si>
  <si>
    <t>守卫魔像</t>
  </si>
  <si>
    <t>警备巨石</t>
  </si>
  <si>
    <t>高攻炮台</t>
  </si>
  <si>
    <t>斯坦洛炮台</t>
  </si>
  <si>
    <t>智能激光</t>
  </si>
  <si>
    <t>超安全墙</t>
  </si>
  <si>
    <t>金属生命体X</t>
  </si>
  <si>
    <t>超导虫X</t>
  </si>
  <si>
    <t>巨型工厂</t>
  </si>
  <si>
    <t>变形虫</t>
  </si>
  <si>
    <t>阿修罗爆射炮</t>
  </si>
  <si>
    <t>阿修罗枪</t>
  </si>
  <si>
    <t>马赫声波枪</t>
  </si>
  <si>
    <t>说教阿修罗</t>
  </si>
  <si>
    <t>防弹衣碎片</t>
  </si>
  <si>
    <t>仓库内</t>
  </si>
  <si>
    <t>恶魔炮台</t>
  </si>
  <si>
    <t>高科技废铁</t>
  </si>
  <si>
    <t>梦想炮台</t>
  </si>
  <si>
    <t>许德拉炮台</t>
  </si>
  <si>
    <t>怪物烟囱</t>
  </si>
  <si>
    <t>诅咒手机</t>
  </si>
  <si>
    <t>黄金蛇肉</t>
  </si>
  <si>
    <t>蛇肉</t>
  </si>
  <si>
    <t>黑色炮塔</t>
  </si>
  <si>
    <t>超声波加农炮</t>
  </si>
  <si>
    <t>蛇形光线</t>
  </si>
  <si>
    <t>巨大拾荒鼠</t>
  </si>
  <si>
    <t>化学油桶</t>
  </si>
  <si>
    <t>全满无人机</t>
  </si>
  <si>
    <t>中奖芯片</t>
  </si>
  <si>
    <t>外道兴奋剂</t>
  </si>
  <si>
    <t>邪道贩卖机</t>
  </si>
  <si>
    <t>高音风暴</t>
  </si>
  <si>
    <t>诱惑炮</t>
  </si>
  <si>
    <t>蟹背喷火器II</t>
  </si>
  <si>
    <t>红色吊架</t>
  </si>
  <si>
    <t>新型挖掘蟹</t>
  </si>
  <si>
    <t>迷彩紧身衣</t>
  </si>
  <si>
    <t>灯笼裤</t>
  </si>
  <si>
    <t>女仆服装</t>
  </si>
  <si>
    <t>奥特少女</t>
  </si>
  <si>
    <t>华丽的礼服</t>
  </si>
  <si>
    <t>可爱复制人</t>
  </si>
  <si>
    <t>人偶出租车</t>
  </si>
  <si>
    <t>螺旋</t>
  </si>
  <si>
    <t>超越彩虹</t>
  </si>
  <si>
    <t>波动筒</t>
  </si>
  <si>
    <t>205mm绯牡丹炮</t>
  </si>
  <si>
    <t>无后坐力炮</t>
  </si>
  <si>
    <t>绯牡丹火神炮</t>
  </si>
  <si>
    <t>死亡喷射鸟</t>
  </si>
  <si>
    <t>893号蜂</t>
  </si>
  <si>
    <t>黄金龟肉</t>
  </si>
  <si>
    <t>龟肉</t>
  </si>
  <si>
    <t>白金漫步者</t>
  </si>
  <si>
    <t>炎神</t>
  </si>
  <si>
    <t>吉尔贝罗达</t>
  </si>
  <si>
    <t>超电磁爆射炮</t>
  </si>
  <si>
    <t>变形坦克</t>
  </si>
  <si>
    <t>副炮之星</t>
  </si>
  <si>
    <t>小变形怪</t>
  </si>
  <si>
    <t>机械师套装</t>
  </si>
  <si>
    <t>ATM绯牡丹炮</t>
  </si>
  <si>
    <t>AT灰熊</t>
  </si>
  <si>
    <t>SMG榴弹</t>
  </si>
  <si>
    <t>DD菠萝炸弹</t>
  </si>
  <si>
    <t>铁の甲冑</t>
  </si>
  <si>
    <t>高速公路</t>
  </si>
  <si>
    <t>暴走罗西南特</t>
  </si>
  <si>
    <t>凝固汽油包装袋</t>
  </si>
  <si>
    <t>信天翁翅膀</t>
  </si>
  <si>
    <t>信天翁胸肉</t>
  </si>
  <si>
    <t>佛格尔轰炸鸟</t>
  </si>
  <si>
    <t>安全护身符</t>
  </si>
  <si>
    <t>僵尸吉诃德</t>
  </si>
  <si>
    <t>牛胆石</t>
  </si>
  <si>
    <t>迷之肉</t>
  </si>
  <si>
    <t>红色喷漆罐</t>
  </si>
  <si>
    <t>火炎螺壳蟹</t>
  </si>
  <si>
    <t>180mm火花炮</t>
  </si>
  <si>
    <t>人间大炮</t>
  </si>
  <si>
    <t>怪物鸟妈妈</t>
  </si>
  <si>
    <t>儿童鸟</t>
  </si>
  <si>
    <t>军团战斗员</t>
  </si>
  <si>
    <t>结晶洞(最下层)</t>
  </si>
  <si>
    <t>RPG7</t>
  </si>
  <si>
    <t>结晶洞(溶岩区域)</t>
  </si>
  <si>
    <t>黑暗鼹鼠</t>
  </si>
  <si>
    <t>漆黑之爪</t>
  </si>
  <si>
    <t>铁之鱼翅</t>
  </si>
  <si>
    <t>鼠肉</t>
  </si>
  <si>
    <t>赛比雷克斯</t>
  </si>
  <si>
    <t>黒曜蜈蚣</t>
  </si>
  <si>
    <t>熔岩坊主</t>
  </si>
  <si>
    <t>结晶洞(结晶区域)</t>
  </si>
  <si>
    <t>水晶蠕虫</t>
  </si>
  <si>
    <t>蚂蚁腿</t>
  </si>
  <si>
    <t>恶魔手机</t>
  </si>
  <si>
    <t>火山地帯(北)</t>
  </si>
  <si>
    <t>手机</t>
  </si>
  <si>
    <t>火山地帯(南)</t>
  </si>
  <si>
    <t>黄金鼠</t>
  </si>
  <si>
    <t>碎裂霰弹枪</t>
  </si>
  <si>
    <t>第二荒野(南)</t>
  </si>
  <si>
    <t>红碎片</t>
  </si>
  <si>
    <t>熔岩蠕虫</t>
  </si>
  <si>
    <t>黄金力量</t>
  </si>
  <si>
    <t>接地尾巴</t>
  </si>
  <si>
    <t>黄金虫</t>
  </si>
  <si>
    <t>黄金蚂蚁腿</t>
  </si>
  <si>
    <t>熔岩搬运工</t>
  </si>
  <si>
    <t>岩石小鬼</t>
  </si>
  <si>
    <t>鬼岩石</t>
  </si>
  <si>
    <t>超级蚁</t>
  </si>
  <si>
    <t>210mm火花炮</t>
  </si>
  <si>
    <t>大河马</t>
  </si>
  <si>
    <t>转播UFO</t>
  </si>
  <si>
    <t>巨钳护卫</t>
  </si>
  <si>
    <t>人妻长筒袜</t>
  </si>
  <si>
    <t>人妻の浴衣</t>
  </si>
  <si>
    <t>人妻の长袍</t>
  </si>
  <si>
    <t>Ace火炎</t>
  </si>
  <si>
    <t>波奇闪电</t>
  </si>
  <si>
    <t>波奇火焰炮</t>
  </si>
  <si>
    <t>波奇镭射枪</t>
  </si>
  <si>
    <t>解脱战车</t>
  </si>
  <si>
    <t>第二荒野(北)</t>
  </si>
  <si>
    <t>金属玫瑰</t>
  </si>
  <si>
    <t>能量注射器</t>
  </si>
  <si>
    <t>莫罗尼肝</t>
  </si>
  <si>
    <t>注射鸟翅</t>
  </si>
  <si>
    <t>地狱来电</t>
  </si>
  <si>
    <t>T-暴龙</t>
  </si>
  <si>
    <t>重机暴龙</t>
  </si>
  <si>
    <t>鬼怪炮</t>
  </si>
  <si>
    <t>裸装卡门</t>
  </si>
  <si>
    <t>连筒</t>
  </si>
  <si>
    <t>维纳斯喷气式</t>
  </si>
  <si>
    <t>鳄鱼腿</t>
  </si>
  <si>
    <t>引擎凯门鳄</t>
  </si>
  <si>
    <t>暴食鼠首领</t>
  </si>
  <si>
    <t>四塔门</t>
  </si>
  <si>
    <t>皮手套</t>
  </si>
  <si>
    <t>墨镜</t>
  </si>
  <si>
    <t>橡胶长靴</t>
  </si>
  <si>
    <t>暴食鼠</t>
  </si>
  <si>
    <t>巴德枪</t>
  </si>
  <si>
    <t>迷之羽</t>
  </si>
  <si>
    <t>蝙蝠群</t>
  </si>
  <si>
    <t>22mm火神炮</t>
  </si>
  <si>
    <t>新型机枪碉堡</t>
  </si>
  <si>
    <t>最强蜂王浆</t>
  </si>
  <si>
    <t>炸弹蜂</t>
  </si>
  <si>
    <t>猿火</t>
  </si>
  <si>
    <t>沙门氏菌猴一家</t>
  </si>
  <si>
    <t>军舰火箭炮</t>
  </si>
  <si>
    <t>火山地帯(最南端)</t>
  </si>
  <si>
    <t>食蚁兽皇后</t>
  </si>
  <si>
    <t>雷龙导弹发射仓</t>
  </si>
  <si>
    <t>巨型食蚁兽</t>
  </si>
  <si>
    <t>百万富翁蚁</t>
  </si>
  <si>
    <t>鱼太刀</t>
  </si>
  <si>
    <t>飞鱼大肥</t>
  </si>
  <si>
    <t>飞鱼中肥</t>
  </si>
  <si>
    <t>金轮际刀鱼</t>
  </si>
  <si>
    <t>危险之刃</t>
  </si>
  <si>
    <t>艾基巴克</t>
  </si>
  <si>
    <t>雷电风暴</t>
  </si>
  <si>
    <t>突变体OX</t>
  </si>
  <si>
    <t>隧道犬</t>
  </si>
  <si>
    <t>电击甲虫</t>
  </si>
  <si>
    <t>波雅加农炮</t>
  </si>
  <si>
    <t>黄金猪肉</t>
  </si>
  <si>
    <t>猪肉</t>
  </si>
  <si>
    <t>野猪火车</t>
  </si>
  <si>
    <t>T-6500</t>
  </si>
  <si>
    <t>白金蚁毯</t>
  </si>
  <si>
    <t>河马火箭炮</t>
  </si>
  <si>
    <t>巨型河马炮</t>
  </si>
  <si>
    <t>携带护罩L</t>
  </si>
  <si>
    <t>携带护罩S</t>
  </si>
  <si>
    <t>基德拉种</t>
  </si>
  <si>
    <t>广播基德拉</t>
  </si>
  <si>
    <t>金蜂</t>
  </si>
  <si>
    <t>螺旋屋(内部)</t>
  </si>
  <si>
    <t>神风靴</t>
  </si>
  <si>
    <t>雪原(东)</t>
  </si>
  <si>
    <t>不稳定导火线</t>
  </si>
  <si>
    <t>神风小孩</t>
  </si>
  <si>
    <t>冰结枪</t>
  </si>
  <si>
    <t>深雪</t>
  </si>
  <si>
    <t>罗贝斯希艾尔</t>
  </si>
  <si>
    <t>螺旋屋附近</t>
  </si>
  <si>
    <t>165mm远程炮T</t>
  </si>
  <si>
    <t>雪原(南)</t>
  </si>
  <si>
    <t>蜂巢加农炮</t>
  </si>
  <si>
    <t>雪原游击队</t>
  </si>
  <si>
    <t>镜面防护膜</t>
  </si>
  <si>
    <t>招揽之镜</t>
  </si>
  <si>
    <t>突击雷射枪</t>
  </si>
  <si>
    <t>白色梵谷</t>
  </si>
  <si>
    <t>雪鲛</t>
  </si>
  <si>
    <t>汪汪美食</t>
  </si>
  <si>
    <t>屏障贴纸</t>
  </si>
  <si>
    <t>冰冻猫</t>
  </si>
  <si>
    <t>矮小男爵</t>
  </si>
  <si>
    <t>冰冻男爵</t>
  </si>
  <si>
    <t>丘比特人</t>
  </si>
  <si>
    <t>冰人</t>
  </si>
  <si>
    <t>电磁毁灭者</t>
  </si>
  <si>
    <t>修理套件</t>
  </si>
  <si>
    <t>暴食物体X</t>
  </si>
  <si>
    <t>巨鼠</t>
  </si>
  <si>
    <t>水坝内部</t>
  </si>
  <si>
    <t>黏糊史密斯</t>
  </si>
  <si>
    <t>吸血虫</t>
  </si>
  <si>
    <t>臭老鼠肉</t>
  </si>
  <si>
    <t>发酵鼠</t>
  </si>
  <si>
    <t>迷彩装</t>
  </si>
  <si>
    <t>破旧的西服</t>
  </si>
  <si>
    <t>布拉德梵谷</t>
  </si>
  <si>
    <t>巨大的鱼翅</t>
  </si>
  <si>
    <t>红天鹅鲨</t>
  </si>
  <si>
    <t>回复胶囊</t>
  </si>
  <si>
    <t>外道贩卖鬼7</t>
  </si>
  <si>
    <t>火星爆射炮改</t>
  </si>
  <si>
    <t>火星特攻队</t>
  </si>
  <si>
    <t>剪刀手</t>
  </si>
  <si>
    <t>地狱蟹</t>
  </si>
  <si>
    <t>宇宙套装</t>
  </si>
  <si>
    <t>激光来复枪</t>
  </si>
  <si>
    <t>葡萄馆附近</t>
  </si>
  <si>
    <t>彷徨琼斯</t>
  </si>
  <si>
    <t>失散食铁蚁银脚</t>
  </si>
  <si>
    <t>巨大滚铁虫</t>
  </si>
  <si>
    <t>第二沙漠(南)</t>
  </si>
  <si>
    <t>巨大剪刀</t>
  </si>
  <si>
    <t>间谍树附近</t>
  </si>
  <si>
    <t>沙萝卜</t>
  </si>
  <si>
    <t>骑手手套</t>
  </si>
  <si>
    <t>巴利达克僵尸</t>
  </si>
  <si>
    <t>飞鱼肚肉</t>
  </si>
  <si>
    <t>沙漠刀鱼</t>
  </si>
  <si>
    <t>爆炎喷射器</t>
  </si>
  <si>
    <t>地狱火炉</t>
  </si>
  <si>
    <t>水坝附近</t>
  </si>
  <si>
    <t>生化破坏者</t>
  </si>
  <si>
    <t>解体直升机</t>
  </si>
  <si>
    <t>暴龙推土机</t>
  </si>
  <si>
    <t>米加粒子炮</t>
  </si>
  <si>
    <t>沙漠巡警</t>
  </si>
  <si>
    <t>人间地狱</t>
  </si>
  <si>
    <t>帝王的王冠</t>
  </si>
  <si>
    <t>鱼肉</t>
  </si>
  <si>
    <t>焦洛茨基王者</t>
  </si>
  <si>
    <t>鱼人眼镜</t>
  </si>
  <si>
    <t>胶底袜子</t>
  </si>
  <si>
    <t>鳄鱼の长靴</t>
  </si>
  <si>
    <t>砂鳄</t>
  </si>
  <si>
    <t>机械粉碎者</t>
  </si>
  <si>
    <t>雷电炸裂炮</t>
  </si>
  <si>
    <t>愤怒的丛林入口附近</t>
  </si>
  <si>
    <t>凶暴野猪崽</t>
  </si>
  <si>
    <t>狮子头</t>
  </si>
  <si>
    <t>受惊公牛</t>
  </si>
  <si>
    <t>怪异舌头</t>
  </si>
  <si>
    <t>牛魔王</t>
  </si>
  <si>
    <t>鳄鱼寄生虫</t>
  </si>
  <si>
    <t>被埋没的地道</t>
  </si>
  <si>
    <t>间谍树(内部)</t>
  </si>
  <si>
    <t>麻痹灵</t>
  </si>
  <si>
    <t>沉没的邮轮(内部)</t>
  </si>
  <si>
    <t>麻痹撕咬鼠</t>
  </si>
  <si>
    <t>斑点吸血虫</t>
  </si>
  <si>
    <t>防弹假发</t>
  </si>
  <si>
    <t>垃圾招呼怪</t>
  </si>
  <si>
    <t>蜂窝枪</t>
  </si>
  <si>
    <t>沉没的邮轮(外部)</t>
  </si>
  <si>
    <t>蜂巢炮</t>
  </si>
  <si>
    <t>激光蜂鸟</t>
  </si>
  <si>
    <t>白金蚁尾巴</t>
  </si>
  <si>
    <t>白金蚁</t>
  </si>
  <si>
    <t>圆锯霰弹枪</t>
  </si>
  <si>
    <t>大回旋</t>
  </si>
  <si>
    <t>钳口岩</t>
  </si>
  <si>
    <t>毒奇科里骨魔</t>
  </si>
  <si>
    <t>基德拉根</t>
  </si>
  <si>
    <t>基德拉叶</t>
  </si>
  <si>
    <t>雨林基德拉</t>
  </si>
  <si>
    <t>隼之剑</t>
  </si>
  <si>
    <t>铁剑</t>
  </si>
  <si>
    <t>撕裂杀手</t>
  </si>
  <si>
    <t>手榴弹</t>
  </si>
  <si>
    <t>母老虎炸弹</t>
  </si>
  <si>
    <t>炸弹蒲公英皇后</t>
  </si>
  <si>
    <t>巨大的青独角仙</t>
  </si>
  <si>
    <t>纵火猴</t>
  </si>
  <si>
    <t>巡逻蜂</t>
  </si>
  <si>
    <t>笋井发射器</t>
  </si>
  <si>
    <t>DDT喷雾器</t>
  </si>
  <si>
    <t>寄生水蛭</t>
  </si>
  <si>
    <t>超音波枪</t>
  </si>
  <si>
    <t>140mm火花炮</t>
  </si>
  <si>
    <t>河马炮头目</t>
  </si>
  <si>
    <t>125mm加农炮</t>
  </si>
  <si>
    <t>河马炮</t>
  </si>
  <si>
    <t>极乐轰炸机</t>
  </si>
  <si>
    <t>骷髅筒</t>
  </si>
  <si>
    <t>毒虫炮</t>
  </si>
  <si>
    <t>狮子火箭炮</t>
  </si>
  <si>
    <t>雷欧达尼斯</t>
  </si>
  <si>
    <t>火黑猪</t>
  </si>
  <si>
    <t>阿米达拉马附近</t>
  </si>
  <si>
    <t>炸弹搬运工</t>
  </si>
  <si>
    <t>神风高跟鞋</t>
  </si>
  <si>
    <t>危险导火线</t>
  </si>
  <si>
    <t>神风少女</t>
  </si>
  <si>
    <t>黄金兔肉</t>
  </si>
  <si>
    <t>兔肉</t>
  </si>
  <si>
    <t>反射鼠</t>
  </si>
  <si>
    <t>训练盔甲</t>
  </si>
  <si>
    <t>钻头怪</t>
  </si>
  <si>
    <t>要塞狮子</t>
  </si>
  <si>
    <t>放电水牛</t>
  </si>
  <si>
    <t>烟蒲公英</t>
  </si>
  <si>
    <t>硝化酒瓶</t>
  </si>
  <si>
    <t>平原清道夫</t>
  </si>
  <si>
    <t>宇宙姜黄</t>
  </si>
  <si>
    <t>宇宙玫瑰花</t>
  </si>
  <si>
    <t>无重力玫瑰</t>
  </si>
  <si>
    <t>太空玫瑰</t>
  </si>
  <si>
    <t>高能镭射枪</t>
  </si>
  <si>
    <t>太空蜂</t>
  </si>
  <si>
    <t>空间火箭炮</t>
  </si>
  <si>
    <t>真空章鱼</t>
  </si>
  <si>
    <t>农场无人机</t>
  </si>
  <si>
    <t>复制粘液怪</t>
  </si>
  <si>
    <t>宇宙火神炮</t>
  </si>
  <si>
    <t>太空芋虫</t>
  </si>
  <si>
    <t>萝卜王后</t>
  </si>
  <si>
    <t>宇宙萝卜</t>
  </si>
  <si>
    <t>小宇宙油桶</t>
  </si>
  <si>
    <t>武装骷髅</t>
  </si>
  <si>
    <t>雷电鸟</t>
  </si>
  <si>
    <t>暴雪枪</t>
  </si>
  <si>
    <t>博爱重工</t>
  </si>
  <si>
    <t>梅杜莎炮台</t>
  </si>
  <si>
    <t>彩虹塔</t>
  </si>
  <si>
    <t>荒野的帐篷</t>
  </si>
  <si>
    <t>垃圾山</t>
  </si>
  <si>
    <t>幸运鼠</t>
  </si>
  <si>
    <t>巫毒长枪</t>
  </si>
  <si>
    <t>激光消除器Ω</t>
  </si>
  <si>
    <t>白色无人机</t>
  </si>
  <si>
    <t>金蚁毯</t>
  </si>
  <si>
    <t>巨剪车</t>
  </si>
  <si>
    <t>喷火蚱蜢</t>
  </si>
  <si>
    <t>吊车炮</t>
  </si>
  <si>
    <t>疯狂厨师</t>
  </si>
  <si>
    <t>多炮塔战车</t>
  </si>
  <si>
    <t>铜锭</t>
  </si>
  <si>
    <t>神风弹</t>
  </si>
  <si>
    <t>佛灭爆射炮</t>
  </si>
  <si>
    <t>激光枪骑兵</t>
  </si>
  <si>
    <t>龙息喷火器</t>
  </si>
  <si>
    <t>佛灭战车</t>
  </si>
  <si>
    <t>轰炸鸟</t>
  </si>
  <si>
    <t>狩人蚁</t>
  </si>
  <si>
    <t>16mm机枪</t>
  </si>
  <si>
    <t>泡沫蟹形炮</t>
  </si>
  <si>
    <t>黑蚁毯</t>
  </si>
  <si>
    <t>巨大滑溜溜细胞</t>
  </si>
  <si>
    <t>不安定粘液怪</t>
  </si>
  <si>
    <t>巨大注射器</t>
  </si>
  <si>
    <t>游击夜莺</t>
  </si>
  <si>
    <t>黄金野球枪</t>
  </si>
  <si>
    <t>金色蝙蝠</t>
  </si>
  <si>
    <t>奇科里骨魔</t>
  </si>
  <si>
    <t>穆加迪发射器</t>
  </si>
  <si>
    <t>装甲包500</t>
  </si>
  <si>
    <t>巨型蜈蚣</t>
  </si>
  <si>
    <t>雨果的大洞(洞穴内)</t>
  </si>
  <si>
    <t>雨果的大洞</t>
  </si>
  <si>
    <t>激光蚯蚓</t>
  </si>
  <si>
    <t>扳手回旋镖</t>
  </si>
  <si>
    <t>蓝天使</t>
  </si>
  <si>
    <t>狂暴推土机</t>
  </si>
  <si>
    <t>感克星Z</t>
  </si>
  <si>
    <t>铁管</t>
  </si>
  <si>
    <t>派遣僵尸</t>
  </si>
  <si>
    <t>蟹背喷火器</t>
  </si>
  <si>
    <t>蟹挖掘机</t>
  </si>
  <si>
    <t>金龟</t>
  </si>
  <si>
    <t>雷击闪电</t>
  </si>
  <si>
    <t>装甲包100</t>
  </si>
  <si>
    <t>电击球炮</t>
  </si>
  <si>
    <t>装甲包L</t>
  </si>
  <si>
    <t>高射炮车</t>
  </si>
  <si>
    <t>手持火神炮</t>
  </si>
  <si>
    <t>观察仪</t>
  </si>
  <si>
    <t>拦截碟</t>
  </si>
  <si>
    <t>死神加农炮</t>
  </si>
  <si>
    <t>死神战车</t>
  </si>
  <si>
    <t>黑夹克</t>
  </si>
  <si>
    <t>重金属手套</t>
  </si>
  <si>
    <t>僵尸骑手</t>
  </si>
  <si>
    <t>滚铁虫</t>
  </si>
  <si>
    <t>暴击秃鹫</t>
  </si>
  <si>
    <t>狮形起重机</t>
  </si>
  <si>
    <t>火炎花束</t>
  </si>
  <si>
    <t>伊原平原</t>
  </si>
  <si>
    <t>僵尸蚁</t>
  </si>
  <si>
    <t>感电兔</t>
  </si>
  <si>
    <t>加油油桶</t>
  </si>
  <si>
    <t>性感仿真机器人</t>
  </si>
  <si>
    <t>幼狮鱼涡轮</t>
  </si>
  <si>
    <t>Mr.出租车</t>
  </si>
  <si>
    <t>机器人出租车</t>
  </si>
  <si>
    <t>复制展览馆</t>
  </si>
  <si>
    <t>幽灵小姐</t>
  </si>
  <si>
    <t>旋风</t>
  </si>
  <si>
    <t>博爱PPX</t>
  </si>
  <si>
    <t>杀人护工</t>
  </si>
  <si>
    <t>姜戈岭</t>
  </si>
  <si>
    <t>侦查仪</t>
  </si>
  <si>
    <t>监视直升机</t>
  </si>
  <si>
    <t>无线激光炮</t>
  </si>
  <si>
    <t>导弹塔</t>
  </si>
  <si>
    <t>污染的沼泽</t>
  </si>
  <si>
    <t>微型废铁人</t>
  </si>
  <si>
    <t>吸血风筝</t>
  </si>
  <si>
    <t>壁橱怪</t>
  </si>
  <si>
    <t>毒章鱼</t>
  </si>
  <si>
    <t>血蛭</t>
  </si>
  <si>
    <t>迷之橡胶套</t>
  </si>
  <si>
    <t>怪力包头巾</t>
  </si>
  <si>
    <t>暗眼鼠</t>
  </si>
  <si>
    <t>110mm低位炮</t>
  </si>
  <si>
    <t>潮湿之地（西）</t>
  </si>
  <si>
    <t>火星爆射炮</t>
  </si>
  <si>
    <t>火星爆击队</t>
  </si>
  <si>
    <t>火星水母</t>
  </si>
  <si>
    <t>电击蟒蛇</t>
  </si>
  <si>
    <t>饮龙潭附近</t>
  </si>
  <si>
    <t>潮湿之地(南)</t>
  </si>
  <si>
    <t>阿依达交易所附近</t>
  </si>
  <si>
    <t>潮湿之地(西)</t>
  </si>
  <si>
    <t>毒曼巴</t>
  </si>
  <si>
    <t>修理直升机</t>
  </si>
  <si>
    <t>变种鳄鱼</t>
  </si>
  <si>
    <t>白薯爆射炮</t>
  </si>
  <si>
    <t>潮湿之地(北)</t>
  </si>
  <si>
    <t>爆裂蠕虫</t>
  </si>
  <si>
    <t>潮湿之地(东)</t>
  </si>
  <si>
    <t>飞行鱼</t>
  </si>
  <si>
    <t>噩梦水仙</t>
  </si>
  <si>
    <t>沼大将</t>
  </si>
  <si>
    <t>沼鱼人</t>
  </si>
  <si>
    <t>食铁蚁</t>
  </si>
  <si>
    <t>超级鱼叉</t>
  </si>
  <si>
    <t>导弹芭蕉</t>
  </si>
  <si>
    <t>青龙刀</t>
  </si>
  <si>
    <t>螳螂杰克</t>
  </si>
  <si>
    <t>浓缩甲基</t>
  </si>
  <si>
    <t>除酸乳液</t>
  </si>
  <si>
    <t>酸蚁</t>
  </si>
  <si>
    <t>贝尔艾博附近</t>
  </si>
  <si>
    <t>钻头玫瑰</t>
  </si>
  <si>
    <t>喷毒芋虫</t>
  </si>
  <si>
    <t>游击蚁</t>
  </si>
  <si>
    <t>DNA粘液怪</t>
  </si>
  <si>
    <t>紧身衣机器人</t>
  </si>
  <si>
    <t>11mm火神炮</t>
  </si>
  <si>
    <t>僵尸出租车</t>
  </si>
  <si>
    <t>V1火箭</t>
  </si>
  <si>
    <t>音痴扩音器</t>
  </si>
  <si>
    <t>噪音发生器</t>
  </si>
  <si>
    <t>食蚁兽</t>
  </si>
  <si>
    <t>吊鱼岛</t>
  </si>
  <si>
    <t>仿真金蚁</t>
  </si>
  <si>
    <t>肌荒沙漠(南)</t>
  </si>
  <si>
    <t>金蚁</t>
  </si>
  <si>
    <t>猪突炮</t>
  </si>
  <si>
    <t>电击枪</t>
  </si>
  <si>
    <t>美女机器人</t>
  </si>
  <si>
    <t>安全墙</t>
  </si>
  <si>
    <t>手指广场(内部)</t>
  </si>
  <si>
    <t>45mm炮</t>
  </si>
  <si>
    <t>手指广场(外部)</t>
  </si>
  <si>
    <t>机枪碉堡</t>
  </si>
  <si>
    <t>手指广场附近</t>
  </si>
  <si>
    <t>注射鸟</t>
  </si>
  <si>
    <t>远行的纪念</t>
  </si>
  <si>
    <t>英式长靴</t>
  </si>
  <si>
    <t>蓝领布衣</t>
  </si>
  <si>
    <t>虎纹帽</t>
  </si>
  <si>
    <t>小型垃圾鼠</t>
  </si>
  <si>
    <t>垃圾鼠</t>
  </si>
  <si>
    <t>恐龙引擎</t>
  </si>
  <si>
    <t>雷龙炮</t>
  </si>
  <si>
    <t>火焰瓶</t>
  </si>
  <si>
    <t>肌荒沙漠(中央)</t>
  </si>
  <si>
    <t>肌荒沙漠(西)</t>
  </si>
  <si>
    <t>仿真狮子</t>
  </si>
  <si>
    <t>火箭烟花</t>
  </si>
  <si>
    <t>草原游击队</t>
  </si>
  <si>
    <t>悠远之歌附近</t>
  </si>
  <si>
    <t>激光枪</t>
  </si>
  <si>
    <t>力士</t>
  </si>
  <si>
    <t>特杀激光炮</t>
  </si>
  <si>
    <t>香肠岭</t>
  </si>
  <si>
    <t>商人鞋</t>
  </si>
  <si>
    <t>腐烂僵尸</t>
  </si>
  <si>
    <t>亚当斯基牧场</t>
  </si>
  <si>
    <t>军手</t>
  </si>
  <si>
    <t>旅行僵尸</t>
  </si>
  <si>
    <t>鲛颚台地</t>
  </si>
  <si>
    <t>毛虫炮</t>
  </si>
  <si>
    <t>丁巴尼</t>
  </si>
  <si>
    <t>一发屋</t>
  </si>
  <si>
    <t>蒲公英弹</t>
  </si>
  <si>
    <t>巨蚁</t>
  </si>
  <si>
    <t>抛物面鼠</t>
  </si>
  <si>
    <t>游击风筝</t>
  </si>
  <si>
    <t>车居蟹</t>
  </si>
  <si>
    <t>过山车海岸(沿岸)</t>
  </si>
  <si>
    <t>过山车海岸(北)</t>
  </si>
  <si>
    <t>过山车海岸(南)</t>
  </si>
  <si>
    <t>焦洛茨奇</t>
  </si>
  <si>
    <t>烟幕花火</t>
  </si>
  <si>
    <t>蟹形炮</t>
  </si>
  <si>
    <t>95mm炮</t>
  </si>
  <si>
    <t>空桶</t>
  </si>
  <si>
    <t>彷徨油桶</t>
  </si>
  <si>
    <t>超鱼太刀</t>
  </si>
  <si>
    <t>巴比隆车站大楼附近</t>
  </si>
  <si>
    <t>夜叉蟹</t>
  </si>
  <si>
    <t>主要出现场所</t>
    <phoneticPr fontId="2" type="noConversion"/>
  </si>
  <si>
    <t>名称</t>
  </si>
  <si>
    <t>页</t>
  </si>
  <si>
    <t>出租车26号:塞洛斯IIIR(底盘)</t>
  </si>
  <si>
    <t>神之怒</t>
  </si>
  <si>
    <t>出租车27号/地狱亚瑟WE(底盘)</t>
  </si>
  <si>
    <t>野巴士(底盘)</t>
  </si>
  <si>
    <t>野性的愤怒</t>
  </si>
  <si>
    <t>萨莎(底盘)</t>
  </si>
  <si>
    <t>変形能力</t>
  </si>
  <si>
    <t>限界突破</t>
  </si>
  <si>
    <t>萨莎加速器(C装置)等</t>
  </si>
  <si>
    <t>破坏不能</t>
  </si>
  <si>
    <t>生物主脑(C装置)</t>
  </si>
  <si>
    <t>生化支持</t>
  </si>
  <si>
    <t>钢铁伙伴(C装置)</t>
  </si>
  <si>
    <t>铃鼓(C装置)等</t>
  </si>
  <si>
    <t>S-E支持</t>
  </si>
  <si>
    <t>副炮支持</t>
  </si>
  <si>
    <t>丁巴尼(C装置)等</t>
  </si>
  <si>
    <t>主炮支持</t>
  </si>
  <si>
    <t>神经PAC(C装置・要特性追加)等</t>
  </si>
  <si>
    <t>迎击回避能力</t>
  </si>
  <si>
    <t>神经PAC(C装置)等</t>
  </si>
  <si>
    <t>蛛网系统(C装置)等</t>
  </si>
  <si>
    <t>迎击能力</t>
  </si>
  <si>
    <t>天空观察者(C装置)等</t>
  </si>
  <si>
    <t>烤鸭猎人(底盘)</t>
  </si>
  <si>
    <t>持续射击</t>
  </si>
  <si>
    <t>主动输入技能类型</t>
  </si>
  <si>
    <t>穴1装备的武器的「会心一击」</t>
  </si>
  <si>
    <t>超越工人(C装置)</t>
  </si>
  <si>
    <t>力量石(C装置)</t>
  </si>
  <si>
    <t>直列悟空(C装置)</t>
  </si>
  <si>
    <t>五重攻击</t>
  </si>
  <si>
    <t>安古利妖精(C装置)</t>
  </si>
  <si>
    <t>四重攻击</t>
  </si>
  <si>
    <t>达罗斯3000(C装置)</t>
  </si>
  <si>
    <t>三重攻击</t>
  </si>
  <si>
    <t>联动双面神(C装置)等</t>
  </si>
  <si>
    <t>双重攻击</t>
  </si>
  <si>
    <t>爆竹制造者(C装置)等</t>
  </si>
  <si>
    <t>塞洛斯RII(底盘)</t>
  </si>
  <si>
    <t>噪音狼(C装置)</t>
  </si>
  <si>
    <t>四炮齐射</t>
  </si>
  <si>
    <t>实时连击内核(C装置)</t>
  </si>
  <si>
    <t>三炮齐射</t>
  </si>
  <si>
    <t>二天一流634(C装置)等</t>
  </si>
  <si>
    <t>二炮齐射</t>
  </si>
  <si>
    <t>跃动哈利(C装置)等</t>
  </si>
  <si>
    <t>随机齐射</t>
  </si>
  <si>
    <t>S-E核心(C装置)等</t>
  </si>
  <si>
    <t>S-E齐射</t>
  </si>
  <si>
    <t>副炮核心(C装置)等</t>
  </si>
  <si>
    <t>副炮齐射</t>
  </si>
  <si>
    <t>V1000金刚</t>
  </si>
  <si>
    <t>V500金刚</t>
  </si>
  <si>
    <t>主炮核心(C装置)等</t>
  </si>
  <si>
    <t>主炮齐射</t>
  </si>
  <si>
    <t>－</t>
  </si>
  <si>
    <t>V300金刚</t>
  </si>
  <si>
    <t>金刚奖励</t>
  </si>
  <si>
    <t>队长66(C装置)</t>
  </si>
  <si>
    <t>第六感</t>
  </si>
  <si>
    <t>黄龙推进器</t>
  </si>
  <si>
    <t>四神奖励</t>
  </si>
  <si>
    <t>爆米花制造机(C装置)</t>
  </si>
  <si>
    <t>生物引擎(引擎)等</t>
  </si>
  <si>
    <t>生物战车奖励</t>
  </si>
  <si>
    <t>光子力喷气式</t>
  </si>
  <si>
    <t>无</t>
  </si>
  <si>
    <t>无双驱动</t>
  </si>
  <si>
    <t>无双类型</t>
  </si>
  <si>
    <t>双子星发射器(C装置)</t>
  </si>
  <si>
    <t>同步涡轮</t>
  </si>
  <si>
    <t>同步奖励</t>
  </si>
  <si>
    <t>巨型驱动(C装置)</t>
  </si>
  <si>
    <t>会心连续</t>
  </si>
  <si>
    <t>朱雀喷气式</t>
  </si>
  <si>
    <t>副引擎奖励</t>
  </si>
  <si>
    <t>辅助增压涡轮(引擎)等</t>
  </si>
  <si>
    <t>辅助增压奖励</t>
  </si>
  <si>
    <t>红狼车(底盘)等</t>
  </si>
  <si>
    <t>会心一击</t>
  </si>
  <si>
    <t>重力涡轮等</t>
  </si>
  <si>
    <t>重底盘奖励</t>
  </si>
  <si>
    <t>特殊装甲</t>
  </si>
  <si>
    <t>空冷雷神(C装置)等</t>
  </si>
  <si>
    <t>接地装置</t>
  </si>
  <si>
    <t>白虎加速器(引擎)等</t>
  </si>
  <si>
    <t>轮式车奖励</t>
  </si>
  <si>
    <t>抗光线规格</t>
  </si>
  <si>
    <t>虎式涡轮(引擎)等</t>
  </si>
  <si>
    <t>战车奖励</t>
  </si>
  <si>
    <t>章鱼(底盘)等</t>
  </si>
  <si>
    <t>防音规格</t>
  </si>
  <si>
    <t>耐电规格</t>
  </si>
  <si>
    <t>V6天马(引擎)等</t>
  </si>
  <si>
    <t>跑车奖励</t>
  </si>
  <si>
    <t>耐冷规格</t>
  </si>
  <si>
    <t>试行(引擎)等</t>
  </si>
  <si>
    <t>摩托车奖励</t>
  </si>
  <si>
    <t>半人马(底盘)等</t>
  </si>
  <si>
    <t>耐热规格</t>
  </si>
  <si>
    <t>迪马尔、摩托赛车(底盘)等</t>
  </si>
  <si>
    <t>风精灵α(引擎)等</t>
  </si>
  <si>
    <t>双子奖励</t>
  </si>
  <si>
    <t>心灵火焰(引擎)等</t>
  </si>
  <si>
    <t>单引擎奖励</t>
  </si>
  <si>
    <t>科里昂(底盘)</t>
  </si>
  <si>
    <t>锨头引擎(引擎)等</t>
  </si>
  <si>
    <t>普通类型</t>
  </si>
  <si>
    <t>（种类）</t>
    <phoneticPr fontId="2" type="noConversion"/>
  </si>
  <si>
    <t>说明文</t>
    <phoneticPr fontId="2" type="noConversion"/>
  </si>
  <si>
    <t>特性名</t>
  </si>
  <si>
    <t>详细／参考</t>
    <phoneticPr fontId="2" type="noConversion"/>
  </si>
  <si>
    <t>∞</t>
  </si>
  <si>
    <t>长距离</t>
    <phoneticPr fontId="2" type="noConversion"/>
  </si>
  <si>
    <t>通常</t>
  </si>
  <si>
    <t>3连射</t>
  </si>
  <si>
    <t>青椒</t>
  </si>
  <si>
    <t>1体</t>
  </si>
  <si>
    <t>魔芋</t>
  </si>
  <si>
    <t>中距离</t>
    <phoneticPr fontId="2" type="noConversion"/>
  </si>
  <si>
    <t>冷气</t>
  </si>
  <si>
    <t>圆范围特大2回</t>
  </si>
  <si>
    <t>香菇</t>
  </si>
  <si>
    <t>近距离</t>
    <phoneticPr fontId="2" type="noConversion"/>
  </si>
  <si>
    <t>丸子</t>
  </si>
  <si>
    <t>长距离</t>
    <phoneticPr fontId="2" type="noConversion"/>
  </si>
  <si>
    <t>贯通大</t>
    <phoneticPr fontId="2" type="noConversion"/>
  </si>
  <si>
    <t>鸡蛋</t>
  </si>
  <si>
    <t>中距离</t>
    <phoneticPr fontId="2" type="noConversion"/>
  </si>
  <si>
    <t>火炎</t>
  </si>
  <si>
    <t>大葱</t>
  </si>
  <si>
    <t>烧鸟</t>
  </si>
  <si>
    <t>电气</t>
  </si>
  <si>
    <t>音波</t>
  </si>
  <si>
    <t>敌全体</t>
  </si>
  <si>
    <t>2连射</t>
  </si>
  <si>
    <t>激光</t>
  </si>
  <si>
    <t>圆范围特大</t>
  </si>
  <si>
    <t>4连射</t>
  </si>
  <si>
    <t>敌1体</t>
  </si>
  <si>
    <t>近距离</t>
    <phoneticPr fontId="2" type="noConversion"/>
  </si>
  <si>
    <t>零件破坏</t>
  </si>
  <si>
    <t>载重量</t>
  </si>
  <si>
    <t xml:space="preserve">
距离</t>
  </si>
  <si>
    <t>属性</t>
  </si>
  <si>
    <t>范围</t>
  </si>
  <si>
    <t>攻击力</t>
  </si>
  <si>
    <t>零件3</t>
  </si>
  <si>
    <t>零件2</t>
  </si>
  <si>
    <t>零件1</t>
  </si>
  <si>
    <t>冷冻状态(小)</t>
  </si>
  <si>
    <t>圆范围大</t>
  </si>
  <si>
    <t>扇范围大</t>
  </si>
  <si>
    <t>瓦斯</t>
  </si>
  <si>
    <t>持续燃烧状态(小)</t>
  </si>
  <si>
    <t>铁球</t>
  </si>
  <si>
    <t>5连射</t>
  </si>
  <si>
    <t>贯通小</t>
    <phoneticPr fontId="2" type="noConversion"/>
  </si>
  <si>
    <t>铁球炮</t>
  </si>
  <si>
    <t>全体</t>
  </si>
  <si>
    <t>圆范围小</t>
  </si>
  <si>
    <t>扇范围小</t>
  </si>
  <si>
    <t>全体3回</t>
  </si>
  <si>
    <t>贯通大</t>
    <phoneticPr fontId="2" type="noConversion"/>
  </si>
  <si>
    <t>中距离</t>
    <phoneticPr fontId="2" type="noConversion"/>
  </si>
  <si>
    <t>中距离</t>
    <phoneticPr fontId="2" type="noConversion"/>
  </si>
  <si>
    <t>贯通大</t>
    <phoneticPr fontId="2" type="noConversion"/>
  </si>
  <si>
    <t>贯通小</t>
    <phoneticPr fontId="2" type="noConversion"/>
  </si>
  <si>
    <t>不被迎击</t>
  </si>
  <si>
    <t>长距离</t>
    <phoneticPr fontId="2" type="noConversion"/>
  </si>
  <si>
    <t>守备力</t>
    <phoneticPr fontId="2" type="noConversion"/>
  </si>
  <si>
    <t>距离</t>
    <phoneticPr fontId="2" type="noConversion"/>
  </si>
  <si>
    <t>(红狼车)</t>
  </si>
  <si>
    <t>完全宇宙炮</t>
  </si>
  <si>
    <t>出租系统</t>
  </si>
  <si>
    <t>战车</t>
  </si>
  <si>
    <t>V100金刚</t>
  </si>
  <si>
    <t>杰克完成炮</t>
  </si>
  <si>
    <t>S狼IIIVV</t>
  </si>
  <si>
    <t>最终朋友</t>
  </si>
  <si>
    <t>友情炮</t>
  </si>
  <si>
    <t>上帝朋友</t>
  </si>
  <si>
    <t>S狼VSX</t>
  </si>
  <si>
    <t>闪光迎击神话</t>
    <phoneticPr fontId="2" type="noConversion"/>
  </si>
  <si>
    <t>基德拉炮</t>
  </si>
  <si>
    <t>R狼III</t>
  </si>
  <si>
    <t>机甲神话马尔杜克击倒之前</t>
    <phoneticPr fontId="2" type="noConversion"/>
  </si>
  <si>
    <t>(科里昂)</t>
  </si>
  <si>
    <t>恶党博物馆</t>
  </si>
  <si>
    <t>180mm爆射炮</t>
  </si>
  <si>
    <t>科里昂XC</t>
  </si>
  <si>
    <t>汽车</t>
  </si>
  <si>
    <t>(摩托赛车)</t>
  </si>
  <si>
    <t>迎击光速尾翼</t>
  </si>
  <si>
    <t>骑手之翼</t>
  </si>
  <si>
    <t>连续凤凰</t>
    <phoneticPr fontId="2" type="noConversion"/>
  </si>
  <si>
    <t>摩托赛车钻头</t>
  </si>
  <si>
    <t>地狱亚瑟R</t>
  </si>
  <si>
    <t>摩托车</t>
  </si>
  <si>
    <t>(半人马)</t>
  </si>
  <si>
    <t>火箭火焰</t>
  </si>
  <si>
    <t>螺旋银角</t>
    <phoneticPr fontId="2" type="noConversion"/>
  </si>
  <si>
    <t>175mm加农炮</t>
  </si>
  <si>
    <t>螺旋涡轮</t>
  </si>
  <si>
    <t>塞洛斯IIIR</t>
  </si>
  <si>
    <t>涡轮卡门</t>
  </si>
  <si>
    <t>(烤鸭猎人)</t>
  </si>
  <si>
    <t>蛇女妖镭射</t>
  </si>
  <si>
    <t>塔楼加农炮</t>
  </si>
  <si>
    <t>卡诺奈猎人R</t>
  </si>
  <si>
    <t>W火箭卡门</t>
    <phoneticPr fontId="2" type="noConversion"/>
  </si>
  <si>
    <t>(10式)</t>
  </si>
  <si>
    <t>第2大和炮</t>
  </si>
  <si>
    <t>第1大和炮</t>
  </si>
  <si>
    <t>二重加农炮IV</t>
  </si>
  <si>
    <t>205mm加农炮</t>
  </si>
  <si>
    <t>W火箭卡门</t>
  </si>
  <si>
    <t>无限轨道大和</t>
  </si>
  <si>
    <t>火箭卡门</t>
  </si>
  <si>
    <t>(犬山车)</t>
  </si>
  <si>
    <t>钻头加农炮</t>
  </si>
  <si>
    <t>亿万钻头</t>
  </si>
  <si>
    <t>钛合金钻头</t>
  </si>
  <si>
    <t>花车钻头</t>
  </si>
  <si>
    <t>风穴山车R</t>
  </si>
  <si>
    <t>疾风骤雨</t>
  </si>
  <si>
    <t>火龙炮</t>
  </si>
  <si>
    <t>T狼IIISS</t>
  </si>
  <si>
    <t>(芝巴)</t>
  </si>
  <si>
    <t>195mm加农炮</t>
  </si>
  <si>
    <t>芝巴强强强</t>
  </si>
  <si>
    <t>AT爱国者</t>
  </si>
  <si>
    <r>
      <t>水陆两用猎人</t>
    </r>
    <r>
      <rPr>
        <sz val="9"/>
        <color indexed="60"/>
        <rFont val="宋体"/>
        <family val="3"/>
        <charset val="134"/>
      </rPr>
      <t>R</t>
    </r>
  </si>
  <si>
    <t>大型弓弩</t>
  </si>
  <si>
    <t>塞洛斯IIR</t>
  </si>
  <si>
    <t>(摩托)</t>
  </si>
  <si>
    <t>IM疯狂者</t>
  </si>
  <si>
    <t>177mm非晶态炮</t>
  </si>
  <si>
    <t>审判者</t>
  </si>
  <si>
    <t>(超级跑车)</t>
  </si>
  <si>
    <t>巴尔格</t>
  </si>
  <si>
    <t>鲁道夫涡轮</t>
  </si>
  <si>
    <t>155mm火花炮</t>
  </si>
  <si>
    <t>155mm加农炮</t>
  </si>
  <si>
    <t>10式不沉</t>
  </si>
  <si>
    <t>闪电射击</t>
  </si>
  <si>
    <t>卡诺奈猎人</t>
  </si>
  <si>
    <r>
      <t>(</t>
    </r>
    <r>
      <rPr>
        <sz val="9"/>
        <color indexed="8"/>
        <rFont val="宋体"/>
        <family val="3"/>
        <charset val="134"/>
      </rPr>
      <t>芝巴)</t>
    </r>
  </si>
  <si>
    <t>芝巴达达达达</t>
  </si>
  <si>
    <t>甲壳虫涡轮</t>
  </si>
  <si>
    <t>W大门导弹舱</t>
  </si>
  <si>
    <t>LI花生仁</t>
  </si>
  <si>
    <t>西红柿台风</t>
    <phoneticPr fontId="2" type="noConversion"/>
  </si>
  <si>
    <t>镭射扫描炮</t>
  </si>
  <si>
    <t>V6天马</t>
  </si>
  <si>
    <t>隆奇努萨SR</t>
  </si>
  <si>
    <t>闪电起源</t>
  </si>
  <si>
    <t>雷电加农炮</t>
  </si>
  <si>
    <t>地狱摩托赛车</t>
  </si>
  <si>
    <t>露匹艾月光总部地下</t>
  </si>
  <si>
    <t>力士涡轮</t>
  </si>
  <si>
    <t>120mm远程炮T</t>
  </si>
  <si>
    <t>虎式涡轮</t>
  </si>
  <si>
    <t>10式能</t>
  </si>
  <si>
    <t>西红柿台风</t>
    <phoneticPr fontId="2" type="noConversion"/>
  </si>
  <si>
    <t>18mm火神炮</t>
  </si>
  <si>
    <t>R狼</t>
  </si>
  <si>
    <t>加农管炮</t>
  </si>
  <si>
    <t>科里昂C3G</t>
  </si>
  <si>
    <t>三驱动力士T</t>
  </si>
  <si>
    <t>露匹艾</t>
  </si>
  <si>
    <t>145mm爆射炮</t>
  </si>
  <si>
    <t>龙卷风</t>
  </si>
  <si>
    <t>红狼车</t>
  </si>
  <si>
    <t>尖刺保险杠</t>
  </si>
  <si>
    <t>铁球巨人</t>
  </si>
  <si>
    <t>火焰球</t>
  </si>
  <si>
    <t>150mm加农炮</t>
  </si>
  <si>
    <t>伽维因SR</t>
  </si>
  <si>
    <t>芝巴火焰</t>
  </si>
  <si>
    <t>鲨鱼导弹舱</t>
  </si>
  <si>
    <t>芝巴鲛</t>
    <phoneticPr fontId="2" type="noConversion"/>
  </si>
  <si>
    <t>双管机枪</t>
  </si>
  <si>
    <t>科里昂</t>
  </si>
  <si>
    <t>导弹千夜一夜</t>
  </si>
  <si>
    <t>7mm火神炮</t>
  </si>
  <si>
    <t>37mm炮</t>
  </si>
  <si>
    <t>硝基村正</t>
  </si>
  <si>
    <t>冤狱CS</t>
  </si>
  <si>
    <t>贝尔艾博(任务「消失的2号」完成后)</t>
  </si>
  <si>
    <t>诱导CAT</t>
  </si>
  <si>
    <t>9mm重机枪</t>
  </si>
  <si>
    <t>105mm加农炮</t>
  </si>
  <si>
    <t>内燃机3000</t>
  </si>
  <si>
    <t>凯隆F</t>
  </si>
  <si>
    <t>甲壳虫改</t>
  </si>
  <si>
    <t>超级跑车</t>
  </si>
  <si>
    <t>可能场所</t>
  </si>
  <si>
    <t>（基础）</t>
  </si>
  <si>
    <t>出租车</t>
  </si>
  <si>
    <t>装备穴6</t>
    <phoneticPr fontId="2" type="noConversion"/>
  </si>
  <si>
    <t>装备穴5</t>
    <phoneticPr fontId="2" type="noConversion"/>
  </si>
  <si>
    <t>装备穴4</t>
    <phoneticPr fontId="2" type="noConversion"/>
  </si>
  <si>
    <t>装备穴3</t>
    <phoneticPr fontId="2" type="noConversion"/>
  </si>
  <si>
    <t>装备穴2</t>
    <phoneticPr fontId="2" type="noConversion"/>
  </si>
  <si>
    <t>装备穴1</t>
    <phoneticPr fontId="2" type="noConversion"/>
  </si>
  <si>
    <t>引擎</t>
  </si>
  <si>
    <t>底盘</t>
  </si>
  <si>
    <t>No.</t>
  </si>
  <si>
    <t>超改造</t>
  </si>
  <si>
    <t>落：炮神强装</t>
  </si>
  <si>
    <t>机神逆鳞炮</t>
    <phoneticPr fontId="2" type="noConversion"/>
  </si>
  <si>
    <t>落：机甲神话马尔杜克</t>
    <phoneticPr fontId="2" type="noConversion"/>
  </si>
  <si>
    <t>落：古斯塔夫兄弟</t>
  </si>
  <si>
    <t>落：母舰恐龙</t>
  </si>
  <si>
    <t>长距离</t>
    <phoneticPr fontId="2" type="noConversion"/>
  </si>
  <si>
    <t>改造不可</t>
  </si>
  <si>
    <t>宇宙飞碟玩偶No.92</t>
  </si>
  <si>
    <t>任务报酬：向往未来之望</t>
  </si>
  <si>
    <t>生物加农炮Ω</t>
  </si>
  <si>
    <t>宝：拉图尔西塔1F</t>
  </si>
  <si>
    <t>店：铁王冠</t>
  </si>
  <si>
    <t>雷电钻头</t>
  </si>
  <si>
    <t>埋蔵：结晶洞最下层</t>
  </si>
  <si>
    <t>噩运振动炮</t>
  </si>
  <si>
    <t>失落密码</t>
  </si>
  <si>
    <t>宝：金轮际酒店地下驻车场</t>
    <phoneticPr fontId="2" type="noConversion"/>
  </si>
  <si>
    <t>赤龙</t>
  </si>
  <si>
    <t>落：科尼比斯隆美尔</t>
  </si>
  <si>
    <t>科尼比斯加农炮</t>
  </si>
  <si>
    <t>店舗予约特典</t>
    <phoneticPr fontId="2" type="noConversion"/>
  </si>
  <si>
    <t>灾星炮</t>
  </si>
  <si>
    <t>DLC</t>
  </si>
  <si>
    <t>落：死亡斯芬克斯</t>
  </si>
  <si>
    <t>周目物品限定(手枪)</t>
  </si>
  <si>
    <t>店：运河运河(运送完成后)</t>
  </si>
  <si>
    <t>周目物品限定(水用枪)</t>
  </si>
  <si>
    <t>冷冻瓦斯</t>
    <phoneticPr fontId="2" type="noConversion"/>
  </si>
  <si>
    <t>周目物品限定(燃烧炮)</t>
  </si>
  <si>
    <t>落：巨大拾荒鼠</t>
  </si>
  <si>
    <t>宝：沉没的邮轮</t>
  </si>
  <si>
    <t>店：水坝(运送完成后)</t>
  </si>
  <si>
    <t>寒冰加农炮</t>
  </si>
  <si>
    <t>落：乌尔里奇</t>
  </si>
  <si>
    <t>宝：拉图尔西塔2F</t>
  </si>
  <si>
    <t>225mm许德拉</t>
  </si>
  <si>
    <t>店：水坝</t>
  </si>
  <si>
    <t>火炉加农炮</t>
  </si>
  <si>
    <t>宝：骸潜门</t>
  </si>
  <si>
    <t>冻结炮</t>
  </si>
  <si>
    <t>落：傻瓜乔治</t>
  </si>
  <si>
    <t>火箭弹</t>
  </si>
  <si>
    <t>印花景品店(2500个)</t>
    <phoneticPr fontId="2" type="noConversion"/>
  </si>
  <si>
    <t>火箭人</t>
  </si>
  <si>
    <t>击破奖励(5000)</t>
  </si>
  <si>
    <t>量子崩坏炮</t>
  </si>
  <si>
    <t>832激光炮</t>
  </si>
  <si>
    <t>贯通小</t>
    <phoneticPr fontId="2" type="noConversion"/>
  </si>
  <si>
    <t>宇宙炮</t>
  </si>
  <si>
    <t>店：贝尔艾博</t>
  </si>
  <si>
    <t>贯通小</t>
    <phoneticPr fontId="2" type="noConversion"/>
  </si>
  <si>
    <t>激光加农炮</t>
  </si>
  <si>
    <t>(G)</t>
  </si>
  <si>
    <t>最大</t>
  </si>
  <si>
    <t>初期</t>
  </si>
  <si>
    <t>主要入手方法</t>
  </si>
  <si>
    <t>落：机神强装马尔杜克</t>
  </si>
  <si>
    <t>落：激钢钻虎</t>
  </si>
  <si>
    <t>LE特典DLC赏金首</t>
  </si>
  <si>
    <t>落：军舰龙王</t>
  </si>
  <si>
    <t>落：傻瓜乔治II世</t>
  </si>
  <si>
    <t>店：萨曼莎的帐篷（第4段阶）</t>
    <phoneticPr fontId="2" type="noConversion"/>
  </si>
  <si>
    <t>落：冥王水母</t>
  </si>
  <si>
    <t>宇宙飞碟玩偶No.93</t>
  </si>
  <si>
    <t>印花景品店(8000个)</t>
    <phoneticPr fontId="2" type="noConversion"/>
  </si>
  <si>
    <t>扇范围</t>
  </si>
  <si>
    <t>强化宇宙炮</t>
  </si>
  <si>
    <t>怪物图鉴奖励66%</t>
  </si>
  <si>
    <t>落：变形坦克</t>
  </si>
  <si>
    <t>超级物品商店</t>
  </si>
  <si>
    <t>落：土星水母</t>
  </si>
  <si>
    <t>店：萨曼莎的帐篷</t>
  </si>
  <si>
    <t>中距离</t>
    <phoneticPr fontId="2" type="noConversion"/>
  </si>
  <si>
    <t>闪电爆射炮</t>
  </si>
  <si>
    <t>炸裂军刀炮</t>
  </si>
  <si>
    <t>巨龙爆射</t>
  </si>
  <si>
    <t>落：泰兰战车</t>
  </si>
  <si>
    <t>？</t>
  </si>
  <si>
    <t>落：EX戴达罗斯</t>
  </si>
  <si>
    <t>EX达罗斯加农炮</t>
  </si>
  <si>
    <r>
      <t>落：续</t>
    </r>
    <r>
      <rPr>
        <sz val="9"/>
        <color indexed="0"/>
        <rFont val="宋体"/>
        <family val="3"/>
        <charset val="134"/>
      </rPr>
      <t>・</t>
    </r>
    <r>
      <rPr>
        <sz val="9"/>
        <color indexed="0"/>
        <rFont val="宋体"/>
        <family val="3"/>
        <charset val="134"/>
      </rPr>
      <t>火星水母</t>
    </r>
  </si>
  <si>
    <t>究极R狼车初期装备(DLC)</t>
    <phoneticPr fontId="2" type="noConversion"/>
  </si>
  <si>
    <t>击破奖励5555</t>
  </si>
  <si>
    <t>长距离</t>
    <phoneticPr fontId="2" type="noConversion"/>
  </si>
  <si>
    <t>落：火星水母</t>
  </si>
  <si>
    <t>落：大太机器人</t>
  </si>
  <si>
    <t>超级钻头炮</t>
  </si>
  <si>
    <t>守备力改造不可</t>
    <phoneticPr fontId="2" type="noConversion"/>
  </si>
  <si>
    <t>埋蔵：雪原(东)</t>
  </si>
  <si>
    <t>近距离</t>
    <phoneticPr fontId="2" type="noConversion"/>
  </si>
  <si>
    <t>流星炮</t>
  </si>
  <si>
    <t>长距离</t>
    <phoneticPr fontId="2" type="noConversion"/>
  </si>
  <si>
    <t>宝：博爱重工南东仓库</t>
  </si>
  <si>
    <t>中距离</t>
    <phoneticPr fontId="2" type="noConversion"/>
  </si>
  <si>
    <t>115mm爆射炮</t>
  </si>
  <si>
    <t>店：阿米达拉马</t>
  </si>
  <si>
    <t>印花景品店（200个）</t>
    <phoneticPr fontId="2" type="noConversion"/>
  </si>
  <si>
    <t>105mm爆射炮</t>
  </si>
  <si>
    <t>店：阿依达交易所</t>
  </si>
  <si>
    <t>95mm爆射炮</t>
  </si>
  <si>
    <t>敌：激钢钻虎</t>
  </si>
  <si>
    <t>落：爆裂蠕虫</t>
  </si>
  <si>
    <t>敌：科尼比斯隆美尔</t>
  </si>
  <si>
    <t>埋蔵：肌荒沙漠(南)</t>
  </si>
  <si>
    <t>77mm爆射炮</t>
  </si>
  <si>
    <t>敌：EX戴达罗斯</t>
  </si>
  <si>
    <t>スゴ跑车初期装备</t>
    <phoneticPr fontId="2" type="noConversion"/>
  </si>
  <si>
    <t>圣诞炮</t>
  </si>
  <si>
    <t>葡萄馆(3,000点数)</t>
  </si>
  <si>
    <t>巨炮</t>
  </si>
  <si>
    <t>敌：阿拉莫=杰克</t>
  </si>
  <si>
    <t>敌：死亡斯芬克斯</t>
  </si>
  <si>
    <t>敌：冥界列车</t>
  </si>
  <si>
    <t>落：阿拉莫＝杰克</t>
  </si>
  <si>
    <t>UU爆射炮</t>
  </si>
  <si>
    <t>不易被迎击</t>
  </si>
  <si>
    <t>宝：大河马</t>
  </si>
  <si>
    <t>UU鲨潜艇炮</t>
  </si>
  <si>
    <t>宝：巨型工厂</t>
  </si>
  <si>
    <t>U爆射炮</t>
  </si>
  <si>
    <t>★固定</t>
  </si>
  <si>
    <t>犀牛粉碎者</t>
  </si>
  <si>
    <t>LE限定</t>
  </si>
  <si>
    <t>敌：军舰龙王</t>
  </si>
  <si>
    <t>落：冥界列车</t>
  </si>
  <si>
    <t>エビテン限定</t>
  </si>
  <si>
    <t>敌：激钢钻狮</t>
  </si>
  <si>
    <t>敌：戴达罗斯</t>
  </si>
  <si>
    <t>埋蔵：结晶洞周边</t>
  </si>
  <si>
    <t>敌：隆美尔幽灵炮</t>
  </si>
  <si>
    <t>220mm地母神炮</t>
  </si>
  <si>
    <t>敌：布鲁弗洛格</t>
  </si>
  <si>
    <t>?.??</t>
  </si>
  <si>
    <t>店舗特典限定(MM2R)</t>
  </si>
  <si>
    <t>店舗特典限定(MM3)</t>
  </si>
  <si>
    <t>エビテン特典DLC</t>
  </si>
  <si>
    <t>落：隆美尔幽灵炮</t>
  </si>
  <si>
    <t>宝：金轮际酒店地下驻车场</t>
    <phoneticPr fontId="2" type="noConversion"/>
  </si>
  <si>
    <t>加巴斯炮</t>
  </si>
  <si>
    <t>No.93</t>
  </si>
  <si>
    <t>No.92</t>
  </si>
  <si>
    <t>軽量</t>
  </si>
  <si>
    <t>No.91</t>
  </si>
  <si>
    <t>落：军舰恐龙</t>
  </si>
  <si>
    <t>葡萄酒点数：3000</t>
  </si>
  <si>
    <t>敌：炮神强装</t>
  </si>
  <si>
    <t>机神逆鳞炮</t>
    <phoneticPr fontId="2" type="noConversion"/>
  </si>
  <si>
    <t>落：布桑号</t>
  </si>
  <si>
    <t>敌：机甲神话马尔杜克</t>
    <phoneticPr fontId="2" type="noConversion"/>
  </si>
  <si>
    <t>敌：古斯塔夫兄弟</t>
  </si>
  <si>
    <t>图鉴全部完成奖励(70％)</t>
  </si>
  <si>
    <t>军刀加农炮</t>
  </si>
  <si>
    <t>敌：机神强装马尔杜克</t>
  </si>
  <si>
    <t>落：蝎子压路机</t>
  </si>
  <si>
    <t>出租车31号初期装备</t>
    <phoneticPr fontId="2" type="noConversion"/>
  </si>
  <si>
    <t>宝：仓库中央9栋</t>
    <phoneticPr fontId="2" type="noConversion"/>
  </si>
  <si>
    <t>敌：母舰恐龙</t>
  </si>
  <si>
    <t>店：萨曼莎的帐篷（4段阶目）</t>
    <phoneticPr fontId="2" type="noConversion"/>
  </si>
  <si>
    <t>敌：傻瓜乔治</t>
  </si>
  <si>
    <t>195mm远程炮T</t>
  </si>
  <si>
    <t>出租车29号初期装备</t>
    <phoneticPr fontId="2" type="noConversion"/>
  </si>
  <si>
    <t>圣诞1号～5号初期装备</t>
    <phoneticPr fontId="2" type="noConversion"/>
  </si>
  <si>
    <r>
      <t>圣</t>
    </r>
    <r>
      <rPr>
        <sz val="9"/>
        <color indexed="8"/>
        <rFont val="宋体"/>
        <family val="3"/>
        <charset val="134"/>
      </rPr>
      <t>诞炮</t>
    </r>
  </si>
  <si>
    <t>图鉴奖励：66%</t>
  </si>
  <si>
    <t>落：布鲁弗洛格</t>
  </si>
  <si>
    <t>敌：军舰恐龙</t>
  </si>
  <si>
    <t>宝：仓库南7栋</t>
    <phoneticPr fontId="2" type="noConversion"/>
  </si>
  <si>
    <t>长距离</t>
    <phoneticPr fontId="2" type="noConversion"/>
  </si>
  <si>
    <t>电磁投射炮</t>
  </si>
  <si>
    <t>印花景品店：8000个</t>
    <phoneticPr fontId="2" type="noConversion"/>
  </si>
  <si>
    <t>宝：结晶洞</t>
  </si>
  <si>
    <t>印花景品店：2500个</t>
    <phoneticPr fontId="2" type="noConversion"/>
  </si>
  <si>
    <t>店：萨曼莎的帐篷（4段阶目）</t>
    <phoneticPr fontId="2" type="noConversion"/>
  </si>
  <si>
    <t>击破数奖励：5000</t>
  </si>
  <si>
    <t>落：T13格罗兹尼</t>
  </si>
  <si>
    <t>埋蔵：第二荒野(爆心地)内南西</t>
  </si>
  <si>
    <t>埋：结晶洞周边</t>
  </si>
  <si>
    <t>落：人间大炮</t>
  </si>
  <si>
    <r>
      <t>敌：续</t>
    </r>
    <r>
      <rPr>
        <sz val="9"/>
        <color indexed="0"/>
        <rFont val="宋体"/>
        <family val="3"/>
        <charset val="134"/>
      </rPr>
      <t>・</t>
    </r>
    <r>
      <rPr>
        <sz val="9"/>
        <color indexed="0"/>
        <rFont val="宋体"/>
        <family val="3"/>
        <charset val="134"/>
      </rPr>
      <t>火星水母</t>
    </r>
  </si>
  <si>
    <t>埋：结晶洞最下层</t>
  </si>
  <si>
    <t>店；铁王冠</t>
  </si>
  <si>
    <t>敌：大河马</t>
  </si>
  <si>
    <t>可以攻击地下</t>
  </si>
  <si>
    <t>敌：傻瓜乔治2世</t>
  </si>
  <si>
    <t>落：激钢钻狮</t>
  </si>
  <si>
    <t>近距离</t>
    <phoneticPr fontId="2" type="noConversion"/>
  </si>
  <si>
    <t>店：萨曼莎的帐篷（最终段阶）</t>
    <phoneticPr fontId="2" type="noConversion"/>
  </si>
  <si>
    <t>敌：布桑号</t>
  </si>
  <si>
    <t>敌：蝎子压路机</t>
  </si>
  <si>
    <t>图鉴全部完成奖励（55％）</t>
  </si>
  <si>
    <t>店：萨曼莎的帐篷（最终段阶）</t>
    <phoneticPr fontId="2" type="noConversion"/>
  </si>
  <si>
    <t>落：无后坐力炮</t>
  </si>
  <si>
    <t>宝：结晶洞最下层</t>
  </si>
  <si>
    <t>店舗予约特典</t>
    <phoneticPr fontId="2" type="noConversion"/>
  </si>
  <si>
    <r>
      <t>1</t>
    </r>
    <r>
      <rPr>
        <sz val="9"/>
        <color indexed="8"/>
        <rFont val="宋体"/>
        <family val="3"/>
        <charset val="134"/>
      </rPr>
      <t>体</t>
    </r>
  </si>
  <si>
    <t>店：萨曼莎的帐篷（4段阶目）</t>
    <phoneticPr fontId="2" type="noConversion"/>
  </si>
  <si>
    <t>敌：人间大炮</t>
  </si>
  <si>
    <t>店：运河运河</t>
  </si>
  <si>
    <t>敌：无后坐力炮、波动筒</t>
  </si>
  <si>
    <t>图鉴奖励：55%</t>
  </si>
  <si>
    <t>敌：野猪火车、野猪快车</t>
  </si>
  <si>
    <t>图鉴奖励：70%</t>
  </si>
  <si>
    <t>店：运河运河（周目物品限定：手枪）</t>
  </si>
  <si>
    <t>店：运河运河（周目物品限定：水用枪）</t>
  </si>
  <si>
    <t>店：运河运河（周目物品限定：燃烧炮）</t>
  </si>
  <si>
    <t>落：野猪快车</t>
  </si>
  <si>
    <t>落：野猪火车</t>
  </si>
  <si>
    <t>击破数奖励：5555</t>
  </si>
  <si>
    <t>宝：拉图尔西塔1F、拉图尔</t>
  </si>
  <si>
    <t>出租车21号初期装备</t>
    <phoneticPr fontId="2" type="noConversion"/>
  </si>
  <si>
    <t>落：死神战车</t>
  </si>
  <si>
    <t>店：运河运河、萨曼莎的帐篷（最终段阶）</t>
    <phoneticPr fontId="2" type="noConversion"/>
  </si>
  <si>
    <t>落：蜂巢加农炮（☆0固定）</t>
  </si>
  <si>
    <t>出租车32号初期装备</t>
    <phoneticPr fontId="2" type="noConversion"/>
  </si>
  <si>
    <t>落：戴达罗斯</t>
  </si>
  <si>
    <t>长距离</t>
    <phoneticPr fontId="2" type="noConversion"/>
  </si>
  <si>
    <t>敌：冥王水母</t>
  </si>
  <si>
    <t>敌：死神战车</t>
  </si>
  <si>
    <r>
      <t>空心</t>
    </r>
    <r>
      <rPr>
        <sz val="9"/>
        <color indexed="8"/>
        <rFont val="宋体"/>
        <family val="3"/>
        <charset val="134"/>
      </rPr>
      <t>チャージ</t>
    </r>
  </si>
  <si>
    <t>宝：间谍树地下</t>
  </si>
  <si>
    <t>空心加农炮</t>
  </si>
  <si>
    <t>敌：蜂巢加农炮</t>
  </si>
  <si>
    <t>图鉴奖励（30%）</t>
  </si>
  <si>
    <t>空牙炮</t>
  </si>
  <si>
    <t>宝：拉图尔</t>
  </si>
  <si>
    <t>宝：迷之多面体内部</t>
  </si>
  <si>
    <t>埋蔵：深雪</t>
  </si>
  <si>
    <t>165mm幽灵炮</t>
  </si>
  <si>
    <t>出租车32号初期装备</t>
    <phoneticPr fontId="2" type="noConversion"/>
  </si>
  <si>
    <t>敌：T13格罗兹尼</t>
  </si>
  <si>
    <t>敌：火星水母</t>
  </si>
  <si>
    <r>
      <t>宝：拉图尔西塔</t>
    </r>
    <r>
      <rPr>
        <sz val="9"/>
        <color indexed="8"/>
        <rFont val="宋体"/>
        <family val="3"/>
        <charset val="134"/>
      </rPr>
      <t>1F</t>
    </r>
  </si>
  <si>
    <t>埋：深雪</t>
  </si>
  <si>
    <t>埋蔵：间谍树地下(传送装置附近)</t>
  </si>
  <si>
    <t>敌：巨大拾荒鼠</t>
  </si>
  <si>
    <r>
      <t>钻头</t>
    </r>
    <r>
      <rPr>
        <sz val="9"/>
        <color indexed="8"/>
        <rFont val="宋体"/>
        <family val="3"/>
        <charset val="134"/>
      </rPr>
      <t>加农炮</t>
    </r>
  </si>
  <si>
    <t>宝：沉没的邮轮下层</t>
  </si>
  <si>
    <t>落：骑甲西贡</t>
  </si>
  <si>
    <t>图鉴奖励：30%</t>
  </si>
  <si>
    <r>
      <t>超</t>
    </r>
    <r>
      <rPr>
        <sz val="9"/>
        <color indexed="8"/>
        <rFont val="宋体"/>
        <family val="3"/>
        <charset val="134"/>
      </rPr>
      <t>级物品商店</t>
    </r>
  </si>
  <si>
    <t>落：一发屋</t>
  </si>
  <si>
    <t>一发炮</t>
  </si>
  <si>
    <t>敌：一发屋</t>
  </si>
  <si>
    <t>埋蔵：健之家附近</t>
  </si>
  <si>
    <t>白金殿堂炮</t>
  </si>
  <si>
    <t>埋：间谍树地下</t>
  </si>
  <si>
    <t>埋蔵：第二沙漠の海岸</t>
  </si>
  <si>
    <t>160mm非晶态炮</t>
  </si>
  <si>
    <t>埋蔵：第二沙漠(中央)随机</t>
  </si>
  <si>
    <t>猴子加农炮</t>
  </si>
  <si>
    <t>敌：大太机器人</t>
  </si>
  <si>
    <t>长距离</t>
    <phoneticPr fontId="2" type="noConversion"/>
  </si>
  <si>
    <t>埋：雪原（东）</t>
  </si>
  <si>
    <t>敌：河马炮头目</t>
  </si>
  <si>
    <t>店：回转城</t>
  </si>
  <si>
    <t>店：水坝（周目物品限定：水用枪）</t>
  </si>
  <si>
    <t>身交わし类型を固定にする</t>
  </si>
  <si>
    <t>埋：伊原平原（西）</t>
  </si>
  <si>
    <t>使敌人回避能力降低</t>
  </si>
  <si>
    <t>水泥炮</t>
  </si>
  <si>
    <t>埋：第二沙漠の海岸</t>
  </si>
  <si>
    <t>狼车初期装备</t>
    <phoneticPr fontId="2" type="noConversion"/>
  </si>
  <si>
    <t>宝：仓库中央9栋</t>
    <phoneticPr fontId="2" type="noConversion"/>
  </si>
  <si>
    <t>出租车30号初期装备</t>
    <phoneticPr fontId="2" type="noConversion"/>
  </si>
  <si>
    <t>U鲨潜艇炮</t>
  </si>
  <si>
    <t>埋：第二沙漠（随机）</t>
  </si>
  <si>
    <t>犬山车初期装备</t>
    <phoneticPr fontId="2" type="noConversion"/>
  </si>
  <si>
    <t>宝：四手站</t>
  </si>
  <si>
    <t>近距离</t>
    <phoneticPr fontId="2" type="noConversion"/>
  </si>
  <si>
    <t>挖掘钻头</t>
  </si>
  <si>
    <t>敌：泰兰战车</t>
  </si>
  <si>
    <t>敌：骑甲西贡</t>
  </si>
  <si>
    <t>落：梦幻马赫</t>
  </si>
  <si>
    <t>近距离</t>
    <phoneticPr fontId="2" type="noConversion"/>
  </si>
  <si>
    <t>135mm加农炮</t>
  </si>
  <si>
    <t>敌：乌尔里奇</t>
  </si>
  <si>
    <t>120mm火花炮</t>
  </si>
  <si>
    <t>敌：梦幻马赫</t>
  </si>
  <si>
    <t>宇宙飞碟玩偶No.91</t>
  </si>
  <si>
    <t>长距离</t>
    <phoneticPr fontId="2" type="noConversion"/>
  </si>
  <si>
    <t>125mm远程炮T</t>
  </si>
  <si>
    <t>115mm火花炮</t>
  </si>
  <si>
    <t>埋：垃圾山</t>
  </si>
  <si>
    <t>落：河马炮</t>
  </si>
  <si>
    <t>10式初期装备</t>
    <phoneticPr fontId="2" type="noConversion"/>
  </si>
  <si>
    <t>120mm加农炮</t>
  </si>
  <si>
    <t>店：阿米达拉马（周目物品限定：手枪）</t>
  </si>
  <si>
    <t>敌：河马炮</t>
  </si>
  <si>
    <t>落：小型河马炮</t>
  </si>
  <si>
    <t>芝巴初期装备</t>
    <phoneticPr fontId="2" type="noConversion"/>
  </si>
  <si>
    <t>10式初期装备</t>
    <phoneticPr fontId="2" type="noConversion"/>
  </si>
  <si>
    <t>宝：萨曼莎的帐篷（任务「寻求建筑家」报酬）</t>
  </si>
  <si>
    <t>印花景品店：200个</t>
    <phoneticPr fontId="2" type="noConversion"/>
  </si>
  <si>
    <t>R狼车初期装备（DLC）</t>
    <phoneticPr fontId="2" type="noConversion"/>
  </si>
  <si>
    <t>掘出物屋</t>
  </si>
  <si>
    <t>敌：小型河马炮</t>
  </si>
  <si>
    <t>98mm炮</t>
  </si>
  <si>
    <t>萌萌主炮</t>
  </si>
  <si>
    <t>店：沙漠营地</t>
  </si>
  <si>
    <t>92mm火花炮</t>
  </si>
  <si>
    <t>埋蔵：巴比隆车站大楼南东</t>
  </si>
  <si>
    <t>店：神圣帐篷、贝尔艾博</t>
  </si>
  <si>
    <t>宝：手指广场A栋3F</t>
    <phoneticPr fontId="2" type="noConversion"/>
  </si>
  <si>
    <t>88mm火花炮</t>
  </si>
  <si>
    <t>店：沙漠营地、神圣帐篷</t>
  </si>
  <si>
    <t>店：阿米达拉马（周目物品限定：燃烧炮）</t>
  </si>
  <si>
    <t>废料炮</t>
  </si>
  <si>
    <t>敌：爆裂蠕虫</t>
  </si>
  <si>
    <t>落：软体加农炮</t>
  </si>
  <si>
    <t>敌：软体加农炮</t>
  </si>
  <si>
    <t>90mm远程炮T</t>
  </si>
  <si>
    <t>埋：巴比隆车站大楼南东</t>
  </si>
  <si>
    <t>88mm炮</t>
  </si>
  <si>
    <t>宝：手指广场A栋3F</t>
    <phoneticPr fontId="2" type="noConversion"/>
  </si>
  <si>
    <t>不易被迎击</t>
    <phoneticPr fontId="2" type="noConversion"/>
  </si>
  <si>
    <t>店：悠远之歌</t>
  </si>
  <si>
    <t>80mm火花炮</t>
  </si>
  <si>
    <t>虎式II初期装备</t>
    <phoneticPr fontId="2" type="noConversion"/>
  </si>
  <si>
    <t>75mm炮</t>
  </si>
  <si>
    <t>店：香肠旅馆、悠远之歌</t>
  </si>
  <si>
    <t>55mm炮</t>
  </si>
  <si>
    <t>埋：骸潜门北西の终点</t>
  </si>
  <si>
    <t>科里昂初期装备</t>
    <phoneticPr fontId="2" type="noConversion"/>
  </si>
  <si>
    <t>48mm炮</t>
  </si>
  <si>
    <t>埋：烤串天文台の立刻转向西</t>
  </si>
  <si>
    <t>敌：猪突炮</t>
  </si>
  <si>
    <t>落：加农炮蚱蜢</t>
  </si>
  <si>
    <t>敌：加农炮蚱蜢</t>
  </si>
  <si>
    <t>出租车3号初期装备</t>
    <phoneticPr fontId="2" type="noConversion"/>
  </si>
  <si>
    <t>出租车3号初期装备</t>
    <phoneticPr fontId="2" type="noConversion"/>
  </si>
  <si>
    <t>埋：第二沙漠（北西）（随机）</t>
  </si>
  <si>
    <t>生锈的大炮</t>
  </si>
  <si>
    <t>入手方法</t>
  </si>
  <si>
    <t>参考</t>
    <phoneticPr fontId="2" type="noConversion"/>
  </si>
  <si>
    <t>守备力</t>
    <phoneticPr fontId="2" type="noConversion"/>
  </si>
  <si>
    <t>落：重机龙EX飞龙</t>
  </si>
  <si>
    <t>中距离</t>
    <phoneticPr fontId="2" type="noConversion"/>
  </si>
  <si>
    <t>鲨鱼枪</t>
  </si>
  <si>
    <t>宝：博爱重工北东仓库</t>
  </si>
  <si>
    <t>中距离</t>
    <phoneticPr fontId="2" type="noConversion"/>
  </si>
  <si>
    <t>超声波管炮</t>
  </si>
  <si>
    <t>店舗特典DLC</t>
  </si>
  <si>
    <t>中距离</t>
    <phoneticPr fontId="2" type="noConversion"/>
  </si>
  <si>
    <t>炫日激光</t>
  </si>
  <si>
    <t>碰撞闪电</t>
  </si>
  <si>
    <t>玫瑰火神炮改</t>
  </si>
  <si>
    <t>出租车31号初期装备</t>
    <phoneticPr fontId="2" type="noConversion"/>
  </si>
  <si>
    <t>中距离</t>
    <phoneticPr fontId="2" type="noConversion"/>
  </si>
  <si>
    <t>落：奥罗克</t>
  </si>
  <si>
    <t>中距离</t>
    <phoneticPr fontId="2" type="noConversion"/>
  </si>
  <si>
    <t>店：无名车库</t>
  </si>
  <si>
    <t>中距离</t>
    <phoneticPr fontId="2" type="noConversion"/>
  </si>
  <si>
    <t>蛇斯莫克</t>
  </si>
  <si>
    <t>落：蛋蛋怪</t>
  </si>
  <si>
    <t>中距离</t>
    <phoneticPr fontId="2" type="noConversion"/>
  </si>
  <si>
    <t>宝：拉图尔东塔2F仓库</t>
  </si>
  <si>
    <t>店：萨曼莎的帐篷（4段阶目）</t>
    <phoneticPr fontId="2" type="noConversion"/>
  </si>
  <si>
    <t>杨贵妃火神炮</t>
    <phoneticPr fontId="2" type="noConversion"/>
  </si>
  <si>
    <t>落：铜管女妖</t>
  </si>
  <si>
    <t>落：警备车</t>
  </si>
  <si>
    <t>宝：仓库南7栋</t>
    <phoneticPr fontId="2" type="noConversion"/>
  </si>
  <si>
    <t>巨型长笛</t>
  </si>
  <si>
    <t>(埋蔵)R狼初期装备</t>
    <phoneticPr fontId="2" type="noConversion"/>
  </si>
  <si>
    <t>重击角笛</t>
  </si>
  <si>
    <t>埋蔵：第二沙漠北西</t>
  </si>
  <si>
    <t>宇宙飞碟玩偶No.94</t>
  </si>
  <si>
    <t>落:抽象怪</t>
  </si>
  <si>
    <t>店：露匹艾第2车库</t>
  </si>
  <si>
    <t>落：毒虫炮</t>
  </si>
  <si>
    <t>落：瓦尔芭拉</t>
  </si>
  <si>
    <t>店：交易商帐篷(达玛斯神殿附近)</t>
  </si>
  <si>
    <t>寒冰呼吸</t>
  </si>
  <si>
    <t>落：佛灭战车</t>
  </si>
  <si>
    <t>敌：重机龙EX飞龙</t>
  </si>
  <si>
    <t>敌：土星水母</t>
  </si>
  <si>
    <t>敌：奥罗克</t>
  </si>
  <si>
    <t>落：噪音发生器</t>
  </si>
  <si>
    <t>敌：汉拔尼</t>
  </si>
  <si>
    <t>敌：急速王者</t>
  </si>
  <si>
    <t>宝：生物宫殿</t>
  </si>
  <si>
    <t>敌：铜管女妖</t>
  </si>
  <si>
    <t>15mm火神炮</t>
  </si>
  <si>
    <t>エビテン限定特典</t>
  </si>
  <si>
    <t>店舗限定特典(MM3)</t>
  </si>
  <si>
    <t>蛇头激光枪</t>
  </si>
  <si>
    <t>落：僵尸出租车</t>
  </si>
  <si>
    <t>高威力</t>
  </si>
  <si>
    <t>No.96</t>
  </si>
  <si>
    <t>No.95</t>
  </si>
  <si>
    <t>No.94</t>
  </si>
  <si>
    <t>星数</t>
  </si>
  <si>
    <t>落：AT灰熊</t>
  </si>
  <si>
    <t>印花景品店：6000个</t>
    <phoneticPr fontId="2" type="noConversion"/>
  </si>
  <si>
    <t>六之爆破</t>
  </si>
  <si>
    <t>埋：石头峡谷（中央）</t>
  </si>
  <si>
    <t>印花景品店（1000个）</t>
    <phoneticPr fontId="2" type="noConversion"/>
  </si>
  <si>
    <t>长距离</t>
    <phoneticPr fontId="2" type="noConversion"/>
  </si>
  <si>
    <t>恐慌暴露</t>
  </si>
  <si>
    <t>火箭管炮</t>
  </si>
  <si>
    <t>店：萨曼莎的帐篷（最终段阶）</t>
    <phoneticPr fontId="2" type="noConversion"/>
  </si>
  <si>
    <t>长距离</t>
    <phoneticPr fontId="2" type="noConversion"/>
  </si>
  <si>
    <t>Mr.烟囱</t>
  </si>
  <si>
    <t>出租车31号初期装备</t>
    <phoneticPr fontId="2" type="noConversion"/>
  </si>
  <si>
    <t>寒冰枪</t>
  </si>
  <si>
    <t>敌：蛋蛋怪</t>
  </si>
  <si>
    <t>火焰枪</t>
  </si>
  <si>
    <t>店：萨曼莎的帐篷（最终段阶）</t>
    <phoneticPr fontId="2" type="noConversion"/>
  </si>
  <si>
    <t>杨贵妃火神炮</t>
    <phoneticPr fontId="2" type="noConversion"/>
  </si>
  <si>
    <t>敌：警备车、突变体OX</t>
  </si>
  <si>
    <t>生物系を睡眠状态にする</t>
    <phoneticPr fontId="2" type="noConversion"/>
  </si>
  <si>
    <t>宝：仓库北3栋、拉图尔西塔1F、拉图尔</t>
    <phoneticPr fontId="2" type="noConversion"/>
  </si>
  <si>
    <t>印花景品店（400个）</t>
    <phoneticPr fontId="2" type="noConversion"/>
  </si>
  <si>
    <t>梅斯梅尔枪</t>
  </si>
  <si>
    <t>敌：893号蜂、死亡喷射鸟</t>
  </si>
  <si>
    <t>落：地狱火炉</t>
  </si>
  <si>
    <t>图鉴奖励：45%</t>
  </si>
  <si>
    <t>落：火黑猪</t>
  </si>
  <si>
    <t>印花景品店：2000个</t>
    <phoneticPr fontId="2" type="noConversion"/>
  </si>
  <si>
    <t>水泥枪</t>
  </si>
  <si>
    <t>眼镜王蛇</t>
  </si>
  <si>
    <t>敌：枪炮台ネオ</t>
  </si>
  <si>
    <t>格林炮</t>
  </si>
  <si>
    <t>宝：仓库南7栋</t>
    <phoneticPr fontId="2" type="noConversion"/>
  </si>
  <si>
    <t>宝：手指广场A栋3F</t>
    <phoneticPr fontId="2" type="noConversion"/>
  </si>
  <si>
    <t>冷气放射器</t>
  </si>
  <si>
    <t>店：铁王冠、萨曼莎的帐篷（最终段阶）</t>
    <phoneticPr fontId="2" type="noConversion"/>
  </si>
  <si>
    <t>火焰霰弹</t>
  </si>
  <si>
    <t>敌：AT灰熊</t>
  </si>
  <si>
    <t>出租车3号初期装备</t>
    <phoneticPr fontId="2" type="noConversion"/>
  </si>
  <si>
    <t>出租车1号初期装备</t>
    <phoneticPr fontId="2" type="noConversion"/>
  </si>
  <si>
    <t>埋蔵：石头峡谷(中央)</t>
  </si>
  <si>
    <t>印花景品店：1000个</t>
    <phoneticPr fontId="2" type="noConversion"/>
  </si>
  <si>
    <t>贯通小</t>
    <phoneticPr fontId="2" type="noConversion"/>
  </si>
  <si>
    <t>时间静止器</t>
  </si>
  <si>
    <t>埋：污染的沼泽</t>
  </si>
  <si>
    <t>店：露匹艾第2车库（周目物品限定：手枪）</t>
  </si>
  <si>
    <t>贯通小</t>
    <phoneticPr fontId="2" type="noConversion"/>
  </si>
  <si>
    <t>敌：黄金虫</t>
  </si>
  <si>
    <t>埋蔵：潮湿之地(北)</t>
  </si>
  <si>
    <t>店:贝尔艾博</t>
  </si>
  <si>
    <t>激光爆破者</t>
  </si>
  <si>
    <t>敌：メデューサ炮台、梅杜莎炮台II、巨大拾荒鼠</t>
  </si>
  <si>
    <t>伤害补正2/3迎击能力不可</t>
    <phoneticPr fontId="2" type="noConversion"/>
  </si>
  <si>
    <t>印花景品店</t>
  </si>
  <si>
    <t>6连射</t>
  </si>
  <si>
    <t>伤害补正4/5</t>
    <phoneticPr fontId="2" type="noConversion"/>
  </si>
  <si>
    <t>宇宙飞碟玩偶No.95</t>
  </si>
  <si>
    <t>店：水坝（周目物品限定：手枪）</t>
  </si>
  <si>
    <t>落：汉拔尼</t>
  </si>
  <si>
    <t>埋：第二沙漠（北西）</t>
  </si>
  <si>
    <t>敌：镜面球</t>
  </si>
  <si>
    <t>落：死亡喷射鸟</t>
  </si>
  <si>
    <t>店：水坝、萨曼莎的帐篷（最终段阶）</t>
    <phoneticPr fontId="2" type="noConversion"/>
  </si>
  <si>
    <t>落：893号蜂</t>
  </si>
  <si>
    <t>印花景品店：400个</t>
    <phoneticPr fontId="2" type="noConversion"/>
  </si>
  <si>
    <t>伤害补正4/5迎击能力不可</t>
    <phoneticPr fontId="2" type="noConversion"/>
  </si>
  <si>
    <t>图鉴全部完成奖励(45％)</t>
  </si>
  <si>
    <t>店：露匹艾第2车库（周目物品限定：水用枪）</t>
  </si>
  <si>
    <t>埋：伊原平原（东）</t>
  </si>
  <si>
    <t>敌：抽象怪</t>
  </si>
  <si>
    <t>敌：毒虫炮</t>
  </si>
  <si>
    <t>埋：烤串天文台の立刻转向南东</t>
  </si>
  <si>
    <t>出租车5号初期装备</t>
    <phoneticPr fontId="2" type="noConversion"/>
  </si>
  <si>
    <t>宝：仓库南7栋</t>
    <phoneticPr fontId="2" type="noConversion"/>
  </si>
  <si>
    <t>伤害补正3/4</t>
    <phoneticPr fontId="2" type="noConversion"/>
  </si>
  <si>
    <t>店：露匹艾第2车库（周目物品限定：燃烧炮）</t>
  </si>
  <si>
    <t>敌：佛灭战车</t>
  </si>
  <si>
    <t>敌：瓦尔芭拉号</t>
  </si>
  <si>
    <t>落:黄金虫</t>
  </si>
  <si>
    <t>宝：龙饮潭</t>
  </si>
  <si>
    <t>店：ありふれた废墟</t>
  </si>
  <si>
    <t>落：多炮塔战车</t>
  </si>
  <si>
    <t>力量连锁</t>
  </si>
  <si>
    <t>敌：火黑猪、地狱火炉</t>
  </si>
  <si>
    <t>店舗予约特典</t>
    <phoneticPr fontId="2" type="noConversion"/>
  </si>
  <si>
    <t>敌：佛灭战车、陆生蝠鰿</t>
  </si>
  <si>
    <t>落：梅杜莎炮台II</t>
  </si>
  <si>
    <t>烤鸭猎人、10式、红狼车初期装备</t>
    <phoneticPr fontId="2" type="noConversion"/>
  </si>
  <si>
    <t>敌：泡沫蟹形炮</t>
  </si>
  <si>
    <t>敌：噪音发生器</t>
  </si>
  <si>
    <t>伤害补正2/3</t>
    <phoneticPr fontId="2" type="noConversion"/>
  </si>
  <si>
    <t>落：泡沫蟹形炮</t>
  </si>
  <si>
    <t>出租车2号初期装备</t>
    <phoneticPr fontId="2" type="noConversion"/>
  </si>
  <si>
    <t>埋：潮湿之地（北）</t>
  </si>
  <si>
    <t>店:阿依达交易所</t>
  </si>
  <si>
    <t>敌：电击球炮</t>
  </si>
  <si>
    <t>伤害补正2/3</t>
    <phoneticPr fontId="2" type="noConversion"/>
  </si>
  <si>
    <t>店:悠远之歌</t>
  </si>
  <si>
    <t>13mm机枪</t>
  </si>
  <si>
    <t>店：阿米达拉马（周目物品限定：水用枪）</t>
  </si>
  <si>
    <t>店:香肠旅馆</t>
  </si>
  <si>
    <t>9mm机枪</t>
  </si>
  <si>
    <t>科里昂初期装备</t>
    <phoneticPr fontId="2" type="noConversion"/>
  </si>
  <si>
    <t>7.7mm机枪</t>
  </si>
  <si>
    <t>宇宙飞碟玩偶No.96</t>
  </si>
  <si>
    <t>埋：生物宫殿周边</t>
  </si>
  <si>
    <t>敌：多炮塔战车</t>
  </si>
  <si>
    <t>回避を低下させる</t>
  </si>
  <si>
    <t>敌：僵尸出租车</t>
  </si>
  <si>
    <t>印花景品店(2,000个)</t>
    <phoneticPr fontId="2" type="noConversion"/>
  </si>
  <si>
    <t>埋蔵：污染的沼泽</t>
  </si>
  <si>
    <t>店：悠远之歌、神圣帐篷</t>
  </si>
  <si>
    <t>摩托赛车初期装备</t>
    <phoneticPr fontId="2" type="noConversion"/>
  </si>
  <si>
    <t>店：香肠旅馆</t>
  </si>
  <si>
    <t>科里昂、芝巴初期装备</t>
    <phoneticPr fontId="2" type="noConversion"/>
  </si>
  <si>
    <t>埋蔵:生物宫殿周边</t>
  </si>
  <si>
    <t>出租车1、3号初期装备</t>
    <phoneticPr fontId="2" type="noConversion"/>
  </si>
  <si>
    <t>埋：第二沙漠(北东)（随机）</t>
  </si>
  <si>
    <t>生锈的机枪</t>
  </si>
  <si>
    <t>埋蔵:第二沙漠（北东）随机</t>
  </si>
  <si>
    <t>守备力</t>
    <phoneticPr fontId="2" type="noConversion"/>
  </si>
  <si>
    <r>
      <t>★</t>
    </r>
    <r>
      <rPr>
        <sz val="9"/>
        <color indexed="0"/>
        <rFont val="宋体"/>
        <family val="3"/>
        <charset val="134"/>
      </rPr>
      <t>3</t>
    </r>
  </si>
  <si>
    <t>迎击</t>
  </si>
  <si>
    <t>击破数奖励(8888)</t>
  </si>
  <si>
    <r>
      <t>★</t>
    </r>
    <r>
      <rPr>
        <sz val="9"/>
        <color indexed="0"/>
        <rFont val="宋体"/>
        <family val="3"/>
        <charset val="134"/>
      </rPr>
      <t>1</t>
    </r>
  </si>
  <si>
    <r>
      <t>★</t>
    </r>
    <r>
      <rPr>
        <sz val="9"/>
        <color indexed="0"/>
        <rFont val="宋体"/>
        <family val="3"/>
        <charset val="134"/>
      </rPr>
      <t>7</t>
    </r>
  </si>
  <si>
    <t>汽车本体</t>
  </si>
  <si>
    <t>外接外壳</t>
  </si>
  <si>
    <t>超光速雷达</t>
  </si>
  <si>
    <t>击破数奖励(4500)</t>
  </si>
  <si>
    <t>中距离</t>
    <phoneticPr fontId="2" type="noConversion"/>
  </si>
  <si>
    <t>机神护光轮</t>
    <phoneticPr fontId="2" type="noConversion"/>
  </si>
  <si>
    <t>生物宫殿(失落密码)</t>
  </si>
  <si>
    <t>电击网</t>
  </si>
  <si>
    <t>出租车29号初期装备</t>
    <phoneticPr fontId="2" type="noConversion"/>
  </si>
  <si>
    <t>闪光迎击神话</t>
    <phoneticPr fontId="2" type="noConversion"/>
  </si>
  <si>
    <t>宇宙飞碟玩偶No.100</t>
  </si>
  <si>
    <r>
      <t>★</t>
    </r>
    <r>
      <rPr>
        <sz val="9"/>
        <color indexed="0"/>
        <rFont val="宋体"/>
        <family val="3"/>
        <charset val="134"/>
      </rPr>
      <t>2</t>
    </r>
  </si>
  <si>
    <t>扩散方阵</t>
  </si>
  <si>
    <t>激光守护者</t>
  </si>
  <si>
    <t>图鉴全部完成奖励(50％)</t>
  </si>
  <si>
    <t>迎击狼牙</t>
  </si>
  <si>
    <t>红狼车初期装备</t>
    <phoneticPr fontId="2" type="noConversion"/>
  </si>
  <si>
    <t>中距离</t>
    <phoneticPr fontId="2" type="noConversion"/>
  </si>
  <si>
    <t>怪鸟音叉</t>
    <phoneticPr fontId="2" type="noConversion"/>
  </si>
  <si>
    <t>※改造不可</t>
  </si>
  <si>
    <t>雷龙三叉戟导弹</t>
  </si>
  <si>
    <t>海星号角</t>
  </si>
  <si>
    <t>宝：拉图尔东塔1F仓库</t>
  </si>
  <si>
    <t>晒斑XX</t>
  </si>
  <si>
    <t>超低音</t>
  </si>
  <si>
    <t>DD疯狂者</t>
  </si>
  <si>
    <t>闪光必罚</t>
    <phoneticPr fontId="2" type="noConversion"/>
  </si>
  <si>
    <t>宇宙飞碟玩偶No.97</t>
  </si>
  <si>
    <t>长距离</t>
    <phoneticPr fontId="2" type="noConversion"/>
  </si>
  <si>
    <t>重力飙升机</t>
  </si>
  <si>
    <t>中距离</t>
    <phoneticPr fontId="2" type="noConversion"/>
  </si>
  <si>
    <t>TT冻结者</t>
  </si>
  <si>
    <t>落：波动筒</t>
  </si>
  <si>
    <t>极光冻结者</t>
  </si>
  <si>
    <t>音响必罚</t>
    <phoneticPr fontId="2" type="noConversion"/>
  </si>
  <si>
    <t>印花景品店(1500个)</t>
    <phoneticPr fontId="2" type="noConversion"/>
  </si>
  <si>
    <t>幸运7</t>
  </si>
  <si>
    <t>DDT暴雨</t>
  </si>
  <si>
    <t>北极风</t>
  </si>
  <si>
    <t>红莲女武神</t>
    <phoneticPr fontId="2" type="noConversion"/>
  </si>
  <si>
    <t>雷电之冠</t>
  </si>
  <si>
    <t>印花景品店(7000个)</t>
    <phoneticPr fontId="2" type="noConversion"/>
  </si>
  <si>
    <t>电光迎击神话</t>
  </si>
  <si>
    <t>硝基清道夫</t>
  </si>
  <si>
    <t>生物系麻痹状态にする</t>
    <phoneticPr fontId="2" type="noConversion"/>
  </si>
  <si>
    <t>长距离</t>
    <phoneticPr fontId="2" type="noConversion"/>
  </si>
  <si>
    <t>圆周破坏者</t>
  </si>
  <si>
    <t>烈焰吐息5</t>
  </si>
  <si>
    <t>西红柿台风</t>
    <phoneticPr fontId="2" type="noConversion"/>
  </si>
  <si>
    <t>超声波扬声器</t>
  </si>
  <si>
    <t>蜈蚣炸弹</t>
  </si>
  <si>
    <r>
      <t>★</t>
    </r>
    <r>
      <rPr>
        <sz val="9"/>
        <color indexed="0"/>
        <rFont val="宋体"/>
        <family val="3"/>
        <charset val="134"/>
      </rPr>
      <t>4</t>
    </r>
  </si>
  <si>
    <t>扩散激光炮</t>
  </si>
  <si>
    <t>踢踏舞者</t>
  </si>
  <si>
    <t>ATM恶魔</t>
  </si>
  <si>
    <t>红莲必罚</t>
    <phoneticPr fontId="2" type="noConversion"/>
  </si>
  <si>
    <t>赏金首：掘土基德拉</t>
  </si>
  <si>
    <t>伤害补正55/100</t>
    <phoneticPr fontId="2" type="noConversion"/>
  </si>
  <si>
    <t>图鉴全部完成奖励(90%)</t>
  </si>
  <si>
    <t>斯特朗导弹</t>
  </si>
  <si>
    <t>伤害补正55/100</t>
    <phoneticPr fontId="2" type="noConversion"/>
  </si>
  <si>
    <t>宇宙飞碟玩偶No.99</t>
  </si>
  <si>
    <t>生物导弹EX</t>
  </si>
  <si>
    <t>印花景品店（500个）</t>
    <phoneticPr fontId="2" type="noConversion"/>
  </si>
  <si>
    <t>一击必杀神话</t>
    <phoneticPr fontId="2" type="noConversion"/>
  </si>
  <si>
    <t>击破数奖励(7777)</t>
  </si>
  <si>
    <t>击破数奖励(6666)</t>
  </si>
  <si>
    <t>伤害补正5/6</t>
    <phoneticPr fontId="2" type="noConversion"/>
  </si>
  <si>
    <t>六头毒蛇</t>
    <phoneticPr fontId="2" type="noConversion"/>
  </si>
  <si>
    <t>灼热凤凰</t>
    <phoneticPr fontId="2" type="noConversion"/>
  </si>
  <si>
    <t>翼之伯尔尼</t>
    <phoneticPr fontId="2" type="noConversion"/>
  </si>
  <si>
    <t>图鉴全部完成奖励(65％)</t>
  </si>
  <si>
    <t>敌：诺亚</t>
  </si>
  <si>
    <t>死亡特莱伯尔尼</t>
    <phoneticPr fontId="2" type="noConversion"/>
  </si>
  <si>
    <t>宝：拉图尔西塔B1F仓库</t>
  </si>
  <si>
    <t>敌：诸神黄昏</t>
  </si>
  <si>
    <t>TNT龙卷风</t>
  </si>
  <si>
    <t>远距离</t>
    <phoneticPr fontId="2" type="noConversion"/>
  </si>
  <si>
    <t>死亡特莱伯尔尼</t>
    <phoneticPr fontId="2" type="noConversion"/>
  </si>
  <si>
    <r>
      <t>敌：霍巴林古</t>
    </r>
    <r>
      <rPr>
        <sz val="9"/>
        <color indexed="0"/>
        <rFont val="宋体"/>
        <family val="3"/>
        <charset val="134"/>
      </rPr>
      <t>・</t>
    </r>
    <r>
      <rPr>
        <sz val="9"/>
        <color indexed="0"/>
        <rFont val="宋体"/>
        <family val="3"/>
        <charset val="134"/>
      </rPr>
      <t>诺拉</t>
    </r>
  </si>
  <si>
    <t>敌：超重机飞龙</t>
  </si>
  <si>
    <t>闪光必罚</t>
    <phoneticPr fontId="2" type="noConversion"/>
  </si>
  <si>
    <t>红莲必罚</t>
    <phoneticPr fontId="2" type="noConversion"/>
  </si>
  <si>
    <r>
      <t>★</t>
    </r>
    <r>
      <rPr>
        <sz val="9"/>
        <color indexed="0"/>
        <rFont val="宋体"/>
        <family val="3"/>
        <charset val="134"/>
      </rPr>
      <t>6</t>
    </r>
  </si>
  <si>
    <t>钢球迪尔伯尔尼</t>
    <phoneticPr fontId="2" type="noConversion"/>
  </si>
  <si>
    <r>
      <t>★</t>
    </r>
    <r>
      <rPr>
        <sz val="9"/>
        <color indexed="0"/>
        <rFont val="宋体"/>
        <family val="3"/>
        <charset val="134"/>
      </rPr>
      <t>5</t>
    </r>
  </si>
  <si>
    <t>LE特典</t>
  </si>
  <si>
    <t>敌：卡里奥斯特罗</t>
  </si>
  <si>
    <t>店舗别特典(MM3)</t>
    <phoneticPr fontId="2" type="noConversion"/>
  </si>
  <si>
    <t>小型包装袋</t>
  </si>
  <si>
    <t>海洋猎手</t>
  </si>
  <si>
    <t>图鉴全部完成奖励(60％)</t>
  </si>
  <si>
    <t>No.100</t>
  </si>
  <si>
    <t>敌：机甲神话马尔杜克</t>
    <phoneticPr fontId="2" type="noConversion"/>
  </si>
  <si>
    <t>击破数奖励：8888</t>
  </si>
  <si>
    <t>连续凤凰</t>
    <phoneticPr fontId="2" type="noConversion"/>
  </si>
  <si>
    <t>图鉴奖励：50%</t>
  </si>
  <si>
    <t>宝：仓库南7栋</t>
    <phoneticPr fontId="2" type="noConversion"/>
  </si>
  <si>
    <t>埋蔵：间谍树地下</t>
  </si>
  <si>
    <t>托比翁集群</t>
  </si>
  <si>
    <t>红狼车初期装备</t>
    <phoneticPr fontId="2" type="noConversion"/>
  </si>
  <si>
    <t>宝：结晶洞B2F、拉图尔东塔1F仓库、拉图尔东塔2F仓库</t>
  </si>
  <si>
    <t>店：无名车库、萨曼莎的帐篷（最终段阶）</t>
    <phoneticPr fontId="2" type="noConversion"/>
  </si>
  <si>
    <t>敌：佛格尔轰炸鸟</t>
  </si>
  <si>
    <t>击破数奖励：4500</t>
  </si>
  <si>
    <t>圆范围内10体</t>
  </si>
  <si>
    <t>No.99</t>
  </si>
  <si>
    <t>圆范围内3体</t>
  </si>
  <si>
    <t>No.98</t>
  </si>
  <si>
    <t>No.97</t>
  </si>
  <si>
    <t>敌：F44乌尔里奇</t>
  </si>
  <si>
    <t>一発逆転神话</t>
    <phoneticPr fontId="2" type="noConversion"/>
  </si>
  <si>
    <t>敌：笋井发射器</t>
  </si>
  <si>
    <t>竹笋鱼叉</t>
  </si>
  <si>
    <t>图鉴奖励：90%</t>
  </si>
  <si>
    <t>敌：导弹芭蕉</t>
  </si>
  <si>
    <t>宝：博爱重工南东仓库、仓库南7栋</t>
    <phoneticPr fontId="2" type="noConversion"/>
  </si>
  <si>
    <t>宝：迷之多面体内部、博爱重工北东仓库</t>
  </si>
  <si>
    <t>击破数奖励：6666</t>
  </si>
  <si>
    <t>敌：巨型食蚁兽</t>
  </si>
  <si>
    <t>宝：巨型工厂、拉图尔西塔B1F仓库、拉图尔西塔B1F仓库</t>
  </si>
  <si>
    <t>圣剑导弹</t>
  </si>
  <si>
    <t>妨碍者</t>
  </si>
  <si>
    <t>印花景品店：500个</t>
    <phoneticPr fontId="2" type="noConversion"/>
  </si>
  <si>
    <t>一击必杀神话</t>
    <phoneticPr fontId="2" type="noConversion"/>
  </si>
  <si>
    <t>店：铁王冠、萨曼莎的帐篷（最终段阶）</t>
    <phoneticPr fontId="2" type="noConversion"/>
  </si>
  <si>
    <t>宝：仓库北3栋</t>
    <phoneticPr fontId="2" type="noConversion"/>
  </si>
  <si>
    <t>店：铁王冠、萨曼莎的帐篷（最终段阶）</t>
    <phoneticPr fontId="2" type="noConversion"/>
  </si>
  <si>
    <t>傻瓜鱼雷</t>
  </si>
  <si>
    <t>宝：仓库南7栋、拉图尔</t>
    <phoneticPr fontId="2" type="noConversion"/>
  </si>
  <si>
    <t>MC前锋</t>
  </si>
  <si>
    <t>宇宙飞碟玩偶No.98</t>
  </si>
  <si>
    <t>敌：波动筒</t>
  </si>
  <si>
    <t>店；运河运河</t>
  </si>
  <si>
    <t>敌：鬼怪炮、诱惑炮</t>
  </si>
  <si>
    <t>出租车30号初期装备</t>
    <phoneticPr fontId="2" type="noConversion"/>
  </si>
  <si>
    <t>图鉴奖励：60%</t>
  </si>
  <si>
    <t>印花景品店：1500个</t>
    <phoneticPr fontId="2" type="noConversion"/>
  </si>
  <si>
    <t>图鉴奖励：65%</t>
  </si>
  <si>
    <t>埋：第二沙漠海岸附近</t>
  </si>
  <si>
    <t>红莲女武神</t>
    <phoneticPr fontId="2" type="noConversion"/>
  </si>
  <si>
    <t>敌：黄金爱因斯坦</t>
  </si>
  <si>
    <t>敌：掘土基德拉</t>
  </si>
  <si>
    <t>印花景品店：10000个</t>
    <phoneticPr fontId="2" type="noConversion"/>
  </si>
  <si>
    <t>宝：仓库中央5栋、拉图尔西塔1F</t>
    <phoneticPr fontId="2" type="noConversion"/>
  </si>
  <si>
    <t>超级手臂</t>
  </si>
  <si>
    <t>埋：第二沙漠（中央）</t>
  </si>
  <si>
    <t>二重身</t>
  </si>
  <si>
    <t>加农机器</t>
  </si>
  <si>
    <t>宝：仓库北4栋、拉图尔东塔1F仓库</t>
    <phoneticPr fontId="2" type="noConversion"/>
  </si>
  <si>
    <t>出租车2号初期装备</t>
    <phoneticPr fontId="2" type="noConversion"/>
  </si>
  <si>
    <t>刚球巨人</t>
    <phoneticPr fontId="2" type="noConversion"/>
  </si>
  <si>
    <t>敌：歌莫德直升机</t>
  </si>
  <si>
    <t>RD凝固汽油</t>
  </si>
  <si>
    <t>店:沙漠营地</t>
  </si>
  <si>
    <t>蛇炸弹</t>
  </si>
  <si>
    <t>埋：愤怒的丛林（东）</t>
  </si>
  <si>
    <t>棒球发球机</t>
  </si>
  <si>
    <t>埋：石头峡谷（西）（随机）</t>
  </si>
  <si>
    <t>沙门氏菌猴导弹α</t>
  </si>
  <si>
    <t>高精度导弹</t>
  </si>
  <si>
    <t>店：水坝（周目物品限定：燃烧炮）</t>
  </si>
  <si>
    <t>六头毒蛇</t>
    <phoneticPr fontId="2" type="noConversion"/>
  </si>
  <si>
    <t>宝：手指广场A栋3F</t>
    <phoneticPr fontId="2" type="noConversion"/>
  </si>
  <si>
    <t>爆炎炸裂者</t>
  </si>
  <si>
    <t>导弹导弹舱</t>
  </si>
  <si>
    <t>出租车3号装备</t>
    <phoneticPr fontId="2" type="noConversion"/>
  </si>
  <si>
    <t>印花景品店：7000个</t>
    <phoneticPr fontId="2" type="noConversion"/>
  </si>
  <si>
    <t>ATM导弹</t>
  </si>
  <si>
    <t>埋：螺旋屋周边</t>
  </si>
  <si>
    <t>反重力铁球</t>
  </si>
  <si>
    <t>击破数奖励：750</t>
  </si>
  <si>
    <t>小型导弹舱</t>
  </si>
  <si>
    <t>店：阿依达交易所、阿米达拉马</t>
  </si>
  <si>
    <t>贯通大</t>
    <phoneticPr fontId="2" type="noConversion"/>
  </si>
  <si>
    <t>埋：污染的沼泽（随机）</t>
  </si>
  <si>
    <t>沙门氏菌猴导弹</t>
  </si>
  <si>
    <t>宝：仓库北3栋、拉图尔西塔B1F仓库</t>
    <phoneticPr fontId="2" type="noConversion"/>
  </si>
  <si>
    <t>风林火山</t>
  </si>
  <si>
    <t>击破数奖励(4000)</t>
  </si>
  <si>
    <t>贯通小</t>
    <phoneticPr fontId="2" type="noConversion"/>
  </si>
  <si>
    <t>宝：仓库北4栋</t>
    <phoneticPr fontId="2" type="noConversion"/>
  </si>
  <si>
    <t>巨型加拉提</t>
  </si>
  <si>
    <t>敌：沙漠巡警</t>
  </si>
  <si>
    <t>双火箭行者</t>
  </si>
  <si>
    <t>伤害补正1/8</t>
    <phoneticPr fontId="2" type="noConversion"/>
  </si>
  <si>
    <t>敌8回</t>
  </si>
  <si>
    <t>印花景品店（75个）</t>
    <phoneticPr fontId="2" type="noConversion"/>
  </si>
  <si>
    <t>大蛇导弹</t>
  </si>
  <si>
    <t>伤害补正无</t>
    <phoneticPr fontId="2" type="noConversion"/>
  </si>
  <si>
    <t>敌4回</t>
  </si>
  <si>
    <t>出租车2号初期装备</t>
    <phoneticPr fontId="2" type="noConversion"/>
  </si>
  <si>
    <t>伤害补正1/4</t>
    <phoneticPr fontId="2" type="noConversion"/>
  </si>
  <si>
    <t>击破数奖励：4000</t>
  </si>
  <si>
    <t>敌：陆生蝠鰿</t>
  </si>
  <si>
    <t>埋蔵：第二沙漠(中央)</t>
  </si>
  <si>
    <t>火神炮暴风雨</t>
  </si>
  <si>
    <t>敌：中子激光炮</t>
  </si>
  <si>
    <t>红狼车初期装备</t>
    <phoneticPr fontId="2" type="noConversion"/>
  </si>
  <si>
    <t>近距离</t>
    <phoneticPr fontId="2" type="noConversion"/>
  </si>
  <si>
    <t>钢球迪尔伯尔尼</t>
    <phoneticPr fontId="2" type="noConversion"/>
  </si>
  <si>
    <t>击破数奖励：7777</t>
  </si>
  <si>
    <t>出租车3号初期装备</t>
    <phoneticPr fontId="2" type="noConversion"/>
  </si>
  <si>
    <t>宝：仓库北4栋</t>
    <phoneticPr fontId="2" type="noConversion"/>
  </si>
  <si>
    <t>埋：亚当斯基牧场</t>
  </si>
  <si>
    <t>近距离</t>
    <phoneticPr fontId="2" type="noConversion"/>
  </si>
  <si>
    <t>印花景品店：75个</t>
    <phoneticPr fontId="2" type="noConversion"/>
  </si>
  <si>
    <t>埋：肌荒沙漠（东）</t>
  </si>
  <si>
    <t>宝：神圣帐篷</t>
  </si>
  <si>
    <t>摩托赛车初期装备</t>
    <phoneticPr fontId="2" type="noConversion"/>
  </si>
  <si>
    <t>埋：肌荒沙漠</t>
  </si>
  <si>
    <t>宝：手指广场B栋1F</t>
    <phoneticPr fontId="2" type="noConversion"/>
  </si>
  <si>
    <t>3的奇迹</t>
  </si>
  <si>
    <t>科里昂初期装备</t>
    <phoneticPr fontId="2" type="noConversion"/>
  </si>
  <si>
    <t>宝：香肠旅馆</t>
  </si>
  <si>
    <t>埋：过山车海岸（随机）</t>
  </si>
  <si>
    <t>小型导弹</t>
  </si>
  <si>
    <t>迪马尔初期装备</t>
    <phoneticPr fontId="2" type="noConversion"/>
  </si>
  <si>
    <t>埋：第二沙漠(中央)（随机）</t>
  </si>
  <si>
    <t>生锈的导弹</t>
  </si>
  <si>
    <t>距离</t>
    <phoneticPr fontId="2" type="noConversion"/>
  </si>
  <si>
    <t>闪电炮</t>
  </si>
  <si>
    <t>奥特加农炮</t>
  </si>
  <si>
    <t>虎式连装炮Ｒ</t>
  </si>
  <si>
    <t>虎式连装炮Ｌ</t>
  </si>
  <si>
    <t>霸王龙</t>
  </si>
  <si>
    <t>基德拉侧翼</t>
  </si>
  <si>
    <t>恐龙侧翼</t>
  </si>
  <si>
    <t>甲虫</t>
  </si>
  <si>
    <t>甲虫音波</t>
  </si>
  <si>
    <t>章鱼</t>
  </si>
  <si>
    <t>猛犸象</t>
  </si>
  <si>
    <t>生化导弹</t>
  </si>
  <si>
    <t>火焰喷气式VII</t>
  </si>
  <si>
    <t>火焰喷气式VI</t>
  </si>
  <si>
    <t>火焰喷气式V</t>
  </si>
  <si>
    <t>火焰喷气式IV</t>
  </si>
  <si>
    <t>火焰喷气式III</t>
  </si>
  <si>
    <t>火焰喷气式II</t>
  </si>
  <si>
    <t>火焰喷气式</t>
  </si>
  <si>
    <t>寒冰喷气式VII</t>
  </si>
  <si>
    <t>寒冰喷气式VI</t>
  </si>
  <si>
    <t>寒冰喷气式V</t>
  </si>
  <si>
    <t>寒冰喷气式IV</t>
  </si>
  <si>
    <t>寒冰喷气式III</t>
  </si>
  <si>
    <t>寒冰喷气式II</t>
  </si>
  <si>
    <t>寒冰喷气式</t>
  </si>
  <si>
    <t>噪音喷射器</t>
  </si>
  <si>
    <t>毒章鱼墨鱼炮VII</t>
  </si>
  <si>
    <t>毒章鱼墨鱼炮VI</t>
  </si>
  <si>
    <t>毒章鱼墨鱼炮V</t>
  </si>
  <si>
    <t>毒章鱼墨鱼炮IV</t>
  </si>
  <si>
    <t>毒章鱼墨鱼炮III</t>
  </si>
  <si>
    <t>毒章鱼墨鱼炮II</t>
  </si>
  <si>
    <t>毒章鱼墨鱼炮</t>
  </si>
  <si>
    <t>猛犸象之翼</t>
  </si>
  <si>
    <t>前置暴风雪</t>
  </si>
  <si>
    <t>猛犸象侧翼</t>
  </si>
  <si>
    <t>鼻子加农炮</t>
  </si>
  <si>
    <t>生化战车</t>
  </si>
  <si>
    <t>生化导弹舱</t>
  </si>
  <si>
    <t>生化火神炮</t>
  </si>
  <si>
    <t>生化加农炮</t>
  </si>
  <si>
    <t>生化飞毛腿</t>
  </si>
  <si>
    <t>迎击电光象牙</t>
  </si>
  <si>
    <t>摩托赛车</t>
  </si>
  <si>
    <t>萨莎</t>
  </si>
  <si>
    <t>萨莎保护罩</t>
  </si>
  <si>
    <t>托塔尔克莱夫</t>
  </si>
  <si>
    <t>章鱼(穴6)、红狼车</t>
  </si>
  <si>
    <t>奥菲尔马尔斯</t>
  </si>
  <si>
    <t>野巴士</t>
  </si>
  <si>
    <t>恶魔之翼</t>
  </si>
  <si>
    <t>章鱼(穴6)、装甲车</t>
  </si>
  <si>
    <t>天使之翼</t>
  </si>
  <si>
    <t>花车</t>
  </si>
  <si>
    <t>花车火箭</t>
  </si>
  <si>
    <t>饿狼包装袋</t>
  </si>
  <si>
    <t>Ｗ大门导弹舱</t>
  </si>
  <si>
    <t>短发状导弹</t>
  </si>
  <si>
    <t>车轮导弹</t>
  </si>
  <si>
    <t>金属重剑</t>
  </si>
  <si>
    <t>装甲车</t>
  </si>
  <si>
    <t>亿兆钻头</t>
  </si>
  <si>
    <t>迪马尔、芝巴</t>
  </si>
  <si>
    <t>百万钻头</t>
  </si>
  <si>
    <t>钛合金巨剑</t>
  </si>
  <si>
    <t>萨莎钻头</t>
  </si>
  <si>
    <t>花车10式</t>
  </si>
  <si>
    <t>锆石钻头</t>
  </si>
  <si>
    <t>双子钻头</t>
  </si>
  <si>
    <t>龙卷风钻头</t>
  </si>
  <si>
    <t>猎豹</t>
  </si>
  <si>
    <t>章鱼（穴6）</t>
  </si>
  <si>
    <t>钻头拉斯特</t>
  </si>
  <si>
    <t>T狼系列</t>
  </si>
  <si>
    <t>钻头拉斯特Ｗ</t>
  </si>
  <si>
    <t>超电磁拉斯特</t>
  </si>
  <si>
    <t>恶魔手臂</t>
  </si>
  <si>
    <t>泰森手臂</t>
  </si>
  <si>
    <t>拳击家手臂</t>
  </si>
  <si>
    <t>狛犬大电击祭</t>
  </si>
  <si>
    <t>穴6</t>
  </si>
  <si>
    <t>狛犬电击祭</t>
  </si>
  <si>
    <t>狛犬大火祭</t>
  </si>
  <si>
    <t>狛犬火祭</t>
  </si>
  <si>
    <t>10式</t>
  </si>
  <si>
    <t>芝巴</t>
  </si>
  <si>
    <t>狱炎炮</t>
  </si>
  <si>
    <t>大门导弹舱</t>
  </si>
  <si>
    <t>塔楼导弹舱</t>
  </si>
  <si>
    <t>前部导弹</t>
  </si>
  <si>
    <t>芝巴、装甲车</t>
  </si>
  <si>
    <t>火箭之路</t>
  </si>
  <si>
    <t>公路爆弹魔</t>
  </si>
  <si>
    <t>甲虫(穴6)</t>
  </si>
  <si>
    <t>牙狼导弹</t>
  </si>
  <si>
    <t>恶魔导弹</t>
  </si>
  <si>
    <t>氧元素导弹</t>
  </si>
  <si>
    <t>摩托</t>
  </si>
  <si>
    <t>骑手导弹</t>
  </si>
  <si>
    <t>摩托赛车、摩托</t>
  </si>
  <si>
    <t>激光竞速器</t>
  </si>
  <si>
    <t>迪马尔</t>
  </si>
  <si>
    <t>迪马尔导弹舱</t>
  </si>
  <si>
    <t>萨莎猎犬导弹</t>
  </si>
  <si>
    <t>萨莎寒冰</t>
  </si>
  <si>
    <t>萨莎大蛇导弹</t>
  </si>
  <si>
    <t>萨莎铁球</t>
  </si>
  <si>
    <t>萨莎凝固汽油</t>
  </si>
  <si>
    <t>萨莎导弹</t>
  </si>
  <si>
    <t>双管彼得</t>
  </si>
  <si>
    <t>R门式火神炮</t>
  </si>
  <si>
    <t>L门式火神炮</t>
  </si>
  <si>
    <t>狛犬火神炮</t>
  </si>
  <si>
    <t>章鱼、甲虫（电气）</t>
  </si>
  <si>
    <t>大型火神炮</t>
  </si>
  <si>
    <t>小型火神炮</t>
  </si>
  <si>
    <t>前置式火神炮</t>
  </si>
  <si>
    <t>塔式火神炮</t>
  </si>
  <si>
    <t>微型火神炮</t>
  </si>
  <si>
    <t>花车火神炮</t>
  </si>
  <si>
    <t>公路明星</t>
  </si>
  <si>
    <t>迪马尔、摩托赛车</t>
  </si>
  <si>
    <t>骑手火神炮</t>
  </si>
  <si>
    <t>决胜拉斯特</t>
  </si>
  <si>
    <t>二重拉斯特</t>
  </si>
  <si>
    <t>4连机关炮</t>
  </si>
  <si>
    <t>天箭</t>
  </si>
  <si>
    <t>二重拉斯特Ｗ</t>
  </si>
  <si>
    <t>4连机关炮Ｗ</t>
  </si>
  <si>
    <t>天箭Ｗ</t>
  </si>
  <si>
    <t>迪马尔火神炮</t>
  </si>
  <si>
    <t>外卖车机关枪</t>
  </si>
  <si>
    <t>萨莎闪电</t>
  </si>
  <si>
    <t>天使萨莎</t>
  </si>
  <si>
    <t>萨莎火神炮</t>
  </si>
  <si>
    <t>萨莎电击</t>
  </si>
  <si>
    <t>出租车32号</t>
  </si>
  <si>
    <t>甲虫、10式</t>
  </si>
  <si>
    <t>花车加农炮</t>
  </si>
  <si>
    <t>双子加农炮</t>
  </si>
  <si>
    <t>二重加农炮</t>
  </si>
  <si>
    <t>饿狼火花炮</t>
  </si>
  <si>
    <t>萨莎加农炮</t>
  </si>
  <si>
    <t>击破数奖励(30000)</t>
  </si>
  <si>
    <t>赏金首：机神强装马尔杜克</t>
  </si>
  <si>
    <t>击破数奖励(20000)</t>
  </si>
  <si>
    <t>超絶傻瓜引擎</t>
  </si>
  <si>
    <t>最强傻瓜引擎</t>
  </si>
  <si>
    <t>强力傻瓜引擎</t>
  </si>
  <si>
    <t>赏金首：傻瓜乔治</t>
  </si>
  <si>
    <t>店：超级物品商店(DLC)</t>
  </si>
  <si>
    <t>图鉴全部完成奖励(85%)</t>
  </si>
  <si>
    <t>奖励：46.66t(合计179.98t)</t>
    <phoneticPr fontId="2" type="noConversion"/>
  </si>
  <si>
    <t>奖励：43.55t(合计167.98t)</t>
    <phoneticPr fontId="2" type="noConversion"/>
  </si>
  <si>
    <t>奖励：40.43t(合计155.97t)</t>
    <phoneticPr fontId="2" type="noConversion"/>
  </si>
  <si>
    <t>奖励：38.88t(合计149.98t)</t>
    <phoneticPr fontId="2" type="noConversion"/>
  </si>
  <si>
    <t>奖励：37.32t(合计143.97t)</t>
    <phoneticPr fontId="2" type="noConversion"/>
  </si>
  <si>
    <t>奖励：34.21t(合计131.97t)</t>
    <phoneticPr fontId="2" type="noConversion"/>
  </si>
  <si>
    <t>奖励：32.66t(合计125.98t)</t>
    <phoneticPr fontId="2" type="noConversion"/>
  </si>
  <si>
    <t>奖励：31.10t(合计119.98t)</t>
    <phoneticPr fontId="2" type="noConversion"/>
  </si>
  <si>
    <t>落：吉尔贝罗达</t>
  </si>
  <si>
    <t>赏金首：死亡斯芬克斯(DLC)</t>
  </si>
  <si>
    <t>V832金刚S</t>
  </si>
  <si>
    <t>奖励</t>
  </si>
  <si>
    <t>V832金刚M</t>
  </si>
  <si>
    <t>宝：烤串天文台(失落密码)</t>
  </si>
  <si>
    <t>金刚</t>
  </si>
  <si>
    <t>V832金刚L</t>
  </si>
  <si>
    <t>832金刚</t>
  </si>
  <si>
    <t>宝：拉图尔2F</t>
  </si>
  <si>
    <t>击破数奖励(15000)</t>
  </si>
  <si>
    <t>奖励：81.60t(合计183.60t)</t>
    <phoneticPr fontId="2" type="noConversion"/>
  </si>
  <si>
    <t>奖励：76.16t(合计171.36t)</t>
    <phoneticPr fontId="2" type="noConversion"/>
  </si>
  <si>
    <t>奖励：70.72t(合计159.12t)</t>
    <phoneticPr fontId="2" type="noConversion"/>
  </si>
  <si>
    <t>奖励：68.00t(合计153.00t)</t>
    <phoneticPr fontId="2" type="noConversion"/>
  </si>
  <si>
    <t>赏金首：急速王者(DLC)</t>
  </si>
  <si>
    <t>奖励：65.28t(合计146.88t)</t>
    <phoneticPr fontId="2" type="noConversion"/>
  </si>
  <si>
    <t>出租车29号初期装备</t>
    <phoneticPr fontId="2" type="noConversion"/>
  </si>
  <si>
    <t>图鉴全部完成奖励(95%)</t>
  </si>
  <si>
    <t>奖励：28.43t(合计191.45t)</t>
    <phoneticPr fontId="2" type="noConversion"/>
  </si>
  <si>
    <t>印花景品店(5000个)</t>
    <phoneticPr fontId="2" type="noConversion"/>
  </si>
  <si>
    <t>欧米茄生物</t>
  </si>
  <si>
    <t>ボス：蝎子压路机</t>
  </si>
  <si>
    <t>艾布拉姆斯*3初期装备</t>
    <phoneticPr fontId="2" type="noConversion"/>
  </si>
  <si>
    <t>店：铁王冠（周目物品依存：燃烧炮)</t>
  </si>
  <si>
    <t>戴达罗斯III</t>
  </si>
  <si>
    <t>戴达罗斯II</t>
  </si>
  <si>
    <t>ebiten限定版</t>
  </si>
  <si>
    <t>赏金首：戴达罗斯(DLC)</t>
  </si>
  <si>
    <t>戴达罗斯</t>
  </si>
  <si>
    <t>赏金首：F44乌尔里奇</t>
  </si>
  <si>
    <t>JX2022怪鸟</t>
    <phoneticPr fontId="2" type="noConversion"/>
  </si>
  <si>
    <t>无限恐龙</t>
  </si>
  <si>
    <t>奥特恐龙</t>
  </si>
  <si>
    <t>超级恐龙</t>
  </si>
  <si>
    <t>玄武涡轮ZZ</t>
  </si>
  <si>
    <t>玄武涡轮GT</t>
  </si>
  <si>
    <t>玄武涡轮Z</t>
  </si>
  <si>
    <t>玄武涡轮III</t>
  </si>
  <si>
    <t>玄武双子涡轮</t>
  </si>
  <si>
    <t>玄武涡轮</t>
  </si>
  <si>
    <t>奖励：85.20t(合计191.70t)</t>
    <phoneticPr fontId="2" type="noConversion"/>
  </si>
  <si>
    <t>奖励：68.16t(合计153.36t)</t>
    <phoneticPr fontId="2" type="noConversion"/>
  </si>
  <si>
    <t>奖励：56.80t(合计127.80t)</t>
    <phoneticPr fontId="2" type="noConversion"/>
  </si>
  <si>
    <t>墨菲斯C</t>
  </si>
  <si>
    <t>奖励：82.80t(合计186.30t)</t>
    <phoneticPr fontId="2" type="noConversion"/>
  </si>
  <si>
    <t>奖励：66.24t(合计149.04t)</t>
    <phoneticPr fontId="2" type="noConversion"/>
  </si>
  <si>
    <t>墨菲斯B</t>
  </si>
  <si>
    <t>墨菲斯W</t>
  </si>
  <si>
    <t>奖励：72.00t(合计162.00t)</t>
    <phoneticPr fontId="2" type="noConversion"/>
  </si>
  <si>
    <t>奖励：57.60t(合计129.60t)</t>
    <phoneticPr fontId="2" type="noConversion"/>
  </si>
  <si>
    <t>奖励：48.00t(合计108.00t)</t>
    <phoneticPr fontId="2" type="noConversion"/>
  </si>
  <si>
    <t>墨菲斯T</t>
  </si>
  <si>
    <t>店：铁王冠（周目物品依存：水用枪)</t>
  </si>
  <si>
    <t>图鉴全部完成奖励(88%)</t>
  </si>
  <si>
    <t>奖励：70.72t(合计159.12t)</t>
    <phoneticPr fontId="2" type="noConversion"/>
  </si>
  <si>
    <t>奖励：68.00t(合计153.00t)</t>
    <phoneticPr fontId="2" type="noConversion"/>
  </si>
  <si>
    <t>隆美尔涡轮Z</t>
  </si>
  <si>
    <t>奖励：55.68t(合计125.28t)</t>
    <phoneticPr fontId="2" type="noConversion"/>
  </si>
  <si>
    <t>隆美尔涡轮W</t>
  </si>
  <si>
    <t>奖励：46.08t(合计103.68t)</t>
    <phoneticPr fontId="2" type="noConversion"/>
  </si>
  <si>
    <t>赏金首：隆美尔幽灵炮(DLC)</t>
  </si>
  <si>
    <t>T-暴龙极</t>
    <phoneticPr fontId="2" type="noConversion"/>
  </si>
  <si>
    <t>T-暴龙改</t>
  </si>
  <si>
    <t>图鉴全部完成奖励(40%)</t>
  </si>
  <si>
    <t>落：重机暴龙</t>
  </si>
  <si>
    <t>店：萨曼莎的帐篷(4)</t>
  </si>
  <si>
    <t>V66金刚</t>
  </si>
  <si>
    <t>类型</t>
  </si>
  <si>
    <t>正常</t>
  </si>
  <si>
    <t>V48金刚</t>
  </si>
  <si>
    <t>马力改造</t>
    <phoneticPr fontId="2" type="noConversion"/>
  </si>
  <si>
    <t>维纳斯喷气式S</t>
  </si>
  <si>
    <t>维纳斯喷气式W</t>
  </si>
  <si>
    <t>赏金首：冥界列车(DLC)</t>
  </si>
  <si>
    <t>(合计129.25t)</t>
    <phoneticPr fontId="2" type="noConversion"/>
  </si>
  <si>
    <t>奖励：19.25t</t>
  </si>
  <si>
    <t>宇宙飞碟玩偶No.87</t>
  </si>
  <si>
    <t>☆2固定</t>
  </si>
  <si>
    <t>宇宙飞碟玩偶No.86</t>
  </si>
  <si>
    <t>宇宙飞碟玩偶No.85</t>
  </si>
  <si>
    <t>(合计148.50t)</t>
    <phoneticPr fontId="2" type="noConversion"/>
  </si>
  <si>
    <t>奖励：66.00t</t>
  </si>
  <si>
    <t>白虎涡轮加速器</t>
  </si>
  <si>
    <t>要高级金属探测器</t>
  </si>
  <si>
    <t>白虎加速器</t>
  </si>
  <si>
    <t>风精灵Ω</t>
  </si>
  <si>
    <t>风精灵γ</t>
  </si>
  <si>
    <t>风精灵β</t>
  </si>
  <si>
    <t>图鉴全部完成奖励(25%)</t>
  </si>
  <si>
    <t>奖励：17.50t(合计117.50t)</t>
    <phoneticPr fontId="2" type="noConversion"/>
  </si>
  <si>
    <r>
      <t>风精灵</t>
    </r>
    <r>
      <rPr>
        <sz val="9"/>
        <color indexed="8"/>
        <rFont val="宋体"/>
        <family val="3"/>
        <charset val="134"/>
      </rPr>
      <t>α</t>
    </r>
  </si>
  <si>
    <t>风精灵</t>
  </si>
  <si>
    <t>基德拉内燃机III</t>
  </si>
  <si>
    <t>基德拉内燃机II</t>
  </si>
  <si>
    <t>出租车30号初期装备</t>
    <phoneticPr fontId="2" type="noConversion"/>
  </si>
  <si>
    <t>引擎改造</t>
  </si>
  <si>
    <t>犬山车初期装备</t>
    <phoneticPr fontId="2" type="noConversion"/>
  </si>
  <si>
    <t>心灵火焰</t>
  </si>
  <si>
    <t>欧米茄朋友</t>
  </si>
  <si>
    <t>奖励：24.36t(合计163.56t)</t>
    <phoneticPr fontId="2" type="noConversion"/>
  </si>
  <si>
    <t>飞鱼引擎Θ</t>
  </si>
  <si>
    <t>黄金朋友</t>
  </si>
  <si>
    <t>奖励：18.90t(合计126.90t)</t>
    <phoneticPr fontId="2" type="noConversion"/>
  </si>
  <si>
    <t>飞鱼引擎Δ</t>
  </si>
  <si>
    <t>强力朋友</t>
  </si>
  <si>
    <t>奖励：15.96t(合计107.16t)</t>
    <phoneticPr fontId="2" type="noConversion"/>
  </si>
  <si>
    <t>飞鱼引擎α</t>
  </si>
  <si>
    <t>飞鱼引擎</t>
  </si>
  <si>
    <r>
      <t>千兆</t>
    </r>
    <r>
      <rPr>
        <sz val="9"/>
        <color indexed="8"/>
        <rFont val="宋体"/>
        <family val="3"/>
        <charset val="134"/>
      </rPr>
      <t>朋友</t>
    </r>
  </si>
  <si>
    <t>最终朋友まで派生</t>
  </si>
  <si>
    <t>好朋友</t>
  </si>
  <si>
    <t>朋友</t>
  </si>
  <si>
    <t>飞鱼引擎Θまで派生</t>
  </si>
  <si>
    <t>奖励：55t(合计123.75t)</t>
    <phoneticPr fontId="2" type="noConversion"/>
  </si>
  <si>
    <t>埋蔵：愤怒的丛林(西)</t>
  </si>
  <si>
    <t>戴达罗斯IIIまで派生</t>
  </si>
  <si>
    <t>宝：雨果的大洞</t>
  </si>
  <si>
    <t>エビテン特典</t>
  </si>
  <si>
    <t>试行涡轮</t>
  </si>
  <si>
    <t>隆美尔涡轮Zまで派生</t>
  </si>
  <si>
    <t>击破数奖励(1250)</t>
  </si>
  <si>
    <t>店舗特典限定</t>
  </si>
  <si>
    <t>91.30t</t>
  </si>
  <si>
    <t>No.87</t>
  </si>
  <si>
    <t>74.80t</t>
  </si>
  <si>
    <t>No.86</t>
  </si>
  <si>
    <t>旋风涡轮</t>
  </si>
  <si>
    <t>53.90t</t>
  </si>
  <si>
    <t>No.85</t>
  </si>
  <si>
    <t>出租车29、32号初期装备</t>
    <phoneticPr fontId="2" type="noConversion"/>
  </si>
  <si>
    <t>埋蔵：第二沙漠(南)</t>
  </si>
  <si>
    <t>敌：吉尔贝罗达</t>
  </si>
  <si>
    <t>击破数奖励：30000</t>
  </si>
  <si>
    <t>奖励：76.80t（合计172.80t）</t>
    <phoneticPr fontId="2" type="noConversion"/>
  </si>
  <si>
    <t>击破数奖励：20000</t>
  </si>
  <si>
    <t>击破数奖励：15000</t>
  </si>
  <si>
    <t>引擎改造(☆4以上)</t>
  </si>
  <si>
    <t>奖励：61.44t(合计138.24t)</t>
    <phoneticPr fontId="2" type="noConversion"/>
  </si>
  <si>
    <t>引擎改造(☆3以上)</t>
  </si>
  <si>
    <t>雷帝混合动力</t>
  </si>
  <si>
    <t>敌：重机暴龙</t>
  </si>
  <si>
    <t>T-暴龙极まで派生</t>
    <phoneticPr fontId="2" type="noConversion"/>
  </si>
  <si>
    <t>图鉴奖励：40%</t>
  </si>
  <si>
    <t>千年狮鱼涡轮G</t>
  </si>
  <si>
    <t>伊万混合动力</t>
  </si>
  <si>
    <t>千年狮鱼涡轮F</t>
  </si>
  <si>
    <t>千年狮鱼涡轮</t>
  </si>
  <si>
    <t>巨狮鱼涡轮</t>
  </si>
  <si>
    <t>大狮鱼涡轮</t>
  </si>
  <si>
    <t>赏金首：T13格罗兹尼</t>
  </si>
  <si>
    <t>伊万涡轮</t>
  </si>
  <si>
    <t>成年狮鱼涡轮</t>
  </si>
  <si>
    <t>中狮鱼涡轮</t>
  </si>
  <si>
    <t>小狮鱼涡轮</t>
  </si>
  <si>
    <t>千年狮鱼涡轮Gまで派生</t>
  </si>
  <si>
    <t>敌：疯狂出租车车</t>
  </si>
  <si>
    <t>引擎改造(☆2以上)</t>
  </si>
  <si>
    <t>引擎改造(☆1以上)</t>
  </si>
  <si>
    <t>超絶傻瓜引擎まで派生</t>
  </si>
  <si>
    <t>敌：傻瓜乔治、傻瓜乔治2世</t>
  </si>
  <si>
    <t>无限恐龙まで派生</t>
  </si>
  <si>
    <t>V832金刚Sまで派生</t>
  </si>
  <si>
    <t>宝：烤串天文台</t>
  </si>
  <si>
    <t>OHC卡门</t>
  </si>
  <si>
    <t>引擎改造(☆7)</t>
  </si>
  <si>
    <t>引擎改造(☆6以上)</t>
  </si>
  <si>
    <t>落：连筒</t>
  </si>
  <si>
    <t>引擎改造(☆5以上)</t>
  </si>
  <si>
    <t>卡门</t>
  </si>
  <si>
    <t>宝：仓库北9栋</t>
    <phoneticPr fontId="2" type="noConversion"/>
  </si>
  <si>
    <t>店：萨曼莎的帐篷（最终段阶）</t>
    <phoneticPr fontId="2" type="noConversion"/>
  </si>
  <si>
    <t>鲁道夫双子T</t>
  </si>
  <si>
    <t>图鉴奖励：48%</t>
  </si>
  <si>
    <t>埋：愤怒的丛林（西）</t>
  </si>
  <si>
    <t>V1000金刚まで派生</t>
  </si>
  <si>
    <t>图鉴奖励：95%</t>
  </si>
  <si>
    <t>店：萨曼莎的帐篷(3)</t>
  </si>
  <si>
    <t>鲁道夫</t>
  </si>
  <si>
    <t>图鉴奖励：88%</t>
  </si>
  <si>
    <t>店：铁王冠（周目物品依存：手枪）</t>
  </si>
  <si>
    <t>将军</t>
  </si>
  <si>
    <t>奖励：27.72t(合计186.12t)</t>
    <phoneticPr fontId="2" type="noConversion"/>
  </si>
  <si>
    <t>玄武涡轮ZZまで派生</t>
  </si>
  <si>
    <t>奖励：21.42t(合计143.82t)</t>
    <phoneticPr fontId="2" type="noConversion"/>
  </si>
  <si>
    <t>奖励：19.32t(合计129.72t)</t>
    <phoneticPr fontId="2" type="noConversion"/>
  </si>
  <si>
    <t>白虎涡轮加速器まで派生</t>
  </si>
  <si>
    <t>奖励：17.22t(合计115.62t)</t>
    <phoneticPr fontId="2" type="noConversion"/>
  </si>
  <si>
    <t>埋：吊鱼岛の北侧</t>
    <phoneticPr fontId="2" type="noConversion"/>
  </si>
  <si>
    <t>奖励：15.54t(合计104.34t)</t>
    <phoneticPr fontId="2" type="noConversion"/>
  </si>
  <si>
    <t>青龙火箭</t>
  </si>
  <si>
    <t>奖励：13.86t(合计93.06t)</t>
    <phoneticPr fontId="2" type="noConversion"/>
  </si>
  <si>
    <t>鲤鱼引擎6</t>
  </si>
  <si>
    <t>奖励：13.44t(合计90.24t)</t>
    <phoneticPr fontId="2" type="noConversion"/>
  </si>
  <si>
    <t>鲤鱼引擎5</t>
  </si>
  <si>
    <t>鲤鱼引擎4</t>
  </si>
  <si>
    <t>鲤鱼引擎3</t>
  </si>
  <si>
    <t>宝：卡拉OK的牺牲品</t>
  </si>
  <si>
    <t>鲤鱼引擎2</t>
  </si>
  <si>
    <t>青龙火箭まで派生</t>
  </si>
  <si>
    <t>印花景品店：50个</t>
    <phoneticPr fontId="2" type="noConversion"/>
  </si>
  <si>
    <t>鲤鱼引擎1</t>
  </si>
  <si>
    <t>梦幻喷气III</t>
  </si>
  <si>
    <t>出租车31号初期装备</t>
    <phoneticPr fontId="2" type="noConversion"/>
  </si>
  <si>
    <t>梦幻喷气II</t>
  </si>
  <si>
    <t>图鉴奖励：85%</t>
  </si>
  <si>
    <t>赏金首：梦幻马赫</t>
  </si>
  <si>
    <t>梦幻喷气</t>
  </si>
  <si>
    <t>图鉴全部完成奖励(20%)</t>
  </si>
  <si>
    <t>宝：恶党博物馆</t>
  </si>
  <si>
    <t>店：回转城、水坝</t>
  </si>
  <si>
    <t>V64巨人</t>
  </si>
  <si>
    <t>墨菲斯Ｃまで派生</t>
  </si>
  <si>
    <t>店：铁王冠（周目物品限定：水用枪）</t>
  </si>
  <si>
    <t>店：铁王冠（周目物品限定：燃烧炮）</t>
  </si>
  <si>
    <t>V48巨人</t>
  </si>
  <si>
    <t>店：铁王冠（周目物品限定：手枪）</t>
  </si>
  <si>
    <t>V32巨人</t>
  </si>
  <si>
    <t>V24巨人</t>
  </si>
  <si>
    <t>巨人</t>
  </si>
  <si>
    <t>敌：引擎凯门鳄</t>
  </si>
  <si>
    <t>维纳斯喷气式Sまで派生</t>
  </si>
  <si>
    <t>辅助增压涡轮</t>
  </si>
  <si>
    <t>店：萨曼莎的帐篷（最终段阶）</t>
    <phoneticPr fontId="2" type="noConversion"/>
  </si>
  <si>
    <t>虎式涡轮III</t>
  </si>
  <si>
    <t>虎式涡轮II</t>
  </si>
  <si>
    <t>烤鸭猎人初期装备</t>
    <phoneticPr fontId="2" type="noConversion"/>
  </si>
  <si>
    <t>博爱重工前駅</t>
  </si>
  <si>
    <t>敌：连筒</t>
  </si>
  <si>
    <t>W火箭卡门まで派生</t>
  </si>
  <si>
    <t>店：运河运河、铁王冠</t>
  </si>
  <si>
    <t>内燃机9000</t>
  </si>
  <si>
    <t>内燃机6000</t>
  </si>
  <si>
    <t>图鉴奖励：25%</t>
  </si>
  <si>
    <t>店：露匹艾第一车库</t>
  </si>
  <si>
    <r>
      <t>内燃机</t>
    </r>
    <r>
      <rPr>
        <b/>
        <sz val="9"/>
        <color indexed="8"/>
        <rFont val="宋体"/>
        <family val="3"/>
        <charset val="134"/>
      </rPr>
      <t>3000</t>
    </r>
  </si>
  <si>
    <t>风精灵Ωまで派生</t>
  </si>
  <si>
    <t>风精灵α</t>
  </si>
  <si>
    <t>埋蔵：神圣帐篷北荒地</t>
  </si>
  <si>
    <t>出租车26号初期装备</t>
    <phoneticPr fontId="2" type="noConversion"/>
  </si>
  <si>
    <t>螺旋涡轮まで派生</t>
  </si>
  <si>
    <t>击破数奖励：1250</t>
  </si>
  <si>
    <t>印花景品店(50个)</t>
    <phoneticPr fontId="2" type="noConversion"/>
  </si>
  <si>
    <t>试行涡轮まで派生</t>
  </si>
  <si>
    <t>任务：向往未来之望报酬(4択)</t>
  </si>
  <si>
    <t>终极生物</t>
  </si>
  <si>
    <t>旋风涡轮まで派生</t>
  </si>
  <si>
    <t>埋：第二沙漠（南）</t>
  </si>
  <si>
    <t>雷帝混合动力まで派生</t>
  </si>
  <si>
    <t>上帝生物</t>
  </si>
  <si>
    <t>高级生物</t>
  </si>
  <si>
    <t>宝：仓库北9栋、拉图尔</t>
    <phoneticPr fontId="2" type="noConversion"/>
  </si>
  <si>
    <t>喷气式生物</t>
  </si>
  <si>
    <t>店：水坝、运河运河</t>
  </si>
  <si>
    <t>电子制御生物</t>
  </si>
  <si>
    <t>DOHC生物</t>
  </si>
  <si>
    <t>涡轮生物</t>
  </si>
  <si>
    <t>生化战车初期装备</t>
    <phoneticPr fontId="2" type="noConversion"/>
  </si>
  <si>
    <t>生物引擎</t>
  </si>
  <si>
    <t>生物</t>
  </si>
  <si>
    <t>超级脉冲</t>
  </si>
  <si>
    <t>脉冲涡轮III</t>
  </si>
  <si>
    <t>基德拉内燃机IIIまで派生</t>
  </si>
  <si>
    <t>脉冲涡轮II</t>
  </si>
  <si>
    <t>宝：恶党博物馆地下</t>
  </si>
  <si>
    <t>脉冲涡轮</t>
  </si>
  <si>
    <t>店：萨曼莎的帐篷(2)</t>
  </si>
  <si>
    <t>脉冲</t>
  </si>
  <si>
    <t>奖励：14.28t(合计191.76t)</t>
    <phoneticPr fontId="2" type="noConversion"/>
  </si>
  <si>
    <t>V64巨人まで派生</t>
  </si>
  <si>
    <t>宝：结晶洞B3F</t>
  </si>
  <si>
    <t>敌：狂暴推土机</t>
  </si>
  <si>
    <t>宝：卡拉OK的牺牲品、仓库北4栋</t>
    <phoneticPr fontId="2" type="noConversion"/>
  </si>
  <si>
    <t>图鉴奖励：20%</t>
  </si>
  <si>
    <t>10式初期装备</t>
    <phoneticPr fontId="2" type="noConversion"/>
  </si>
  <si>
    <t>超级脉冲まで派生</t>
  </si>
  <si>
    <t>落：疯狂出租车车</t>
  </si>
  <si>
    <t>龙卷风V</t>
  </si>
  <si>
    <t>龙卷风IV</t>
  </si>
  <si>
    <t>超絶苦力</t>
  </si>
  <si>
    <t>龙卷风III</t>
  </si>
  <si>
    <t>龙卷风II</t>
  </si>
  <si>
    <t>最强苦力</t>
  </si>
  <si>
    <t>龙卷风Vまで派生</t>
  </si>
  <si>
    <t>强力苦力</t>
  </si>
  <si>
    <t>苦力</t>
  </si>
  <si>
    <t>烤鸭猎人初期装备</t>
    <phoneticPr fontId="2" type="noConversion"/>
  </si>
  <si>
    <t>虎式涡轮IIIまで派生</t>
  </si>
  <si>
    <t>宝：博爱重工駅</t>
  </si>
  <si>
    <t>超絶苦力まで派生</t>
  </si>
  <si>
    <t>印花景品店：5000个</t>
    <phoneticPr fontId="2" type="noConversion"/>
  </si>
  <si>
    <t>神奇公牛</t>
  </si>
  <si>
    <t>欧米茄公牛</t>
  </si>
  <si>
    <t>强力公牛</t>
  </si>
  <si>
    <t>公牛</t>
  </si>
  <si>
    <t>终极生物まで派生</t>
  </si>
  <si>
    <t>生化战车初期装备</t>
    <phoneticPr fontId="2" type="noConversion"/>
  </si>
  <si>
    <t>宝：手指广场A栋3F</t>
    <phoneticPr fontId="2" type="noConversion"/>
  </si>
  <si>
    <t>店：萨曼莎的帐篷(1)</t>
  </si>
  <si>
    <t>梦幻喷气IIIまで派生</t>
  </si>
  <si>
    <r>
      <t>双驱动力士</t>
    </r>
    <r>
      <rPr>
        <sz val="9"/>
        <color indexed="8"/>
        <rFont val="宋体"/>
        <family val="3"/>
        <charset val="134"/>
      </rPr>
      <t>T</t>
    </r>
  </si>
  <si>
    <t>内燃机9000まで派生</t>
  </si>
  <si>
    <t>店：神圣帐篷</t>
  </si>
  <si>
    <t>神奇公牛まで派生</t>
  </si>
  <si>
    <t>店：贝尔艾博、阿依达交易所</t>
  </si>
  <si>
    <t>落：特杀激光炮</t>
  </si>
  <si>
    <t>双驱动力士T</t>
  </si>
  <si>
    <t>电子制御强哥</t>
  </si>
  <si>
    <t>DOHC强哥</t>
  </si>
  <si>
    <t>敌：特杀激光炮</t>
  </si>
  <si>
    <t>三驱动力士Tまで派生</t>
  </si>
  <si>
    <t>店：香肠旅馆、沙漠营地、贝尔艾博</t>
  </si>
  <si>
    <t>猛力强哥</t>
  </si>
  <si>
    <t>强哥</t>
  </si>
  <si>
    <t>甲壳虫涡轮II</t>
  </si>
  <si>
    <t>电子制御强哥まで派生</t>
  </si>
  <si>
    <t>甲壳虫</t>
  </si>
  <si>
    <t>萨莎引擎Z</t>
  </si>
  <si>
    <t>宝：失虹之洞</t>
  </si>
  <si>
    <t>萨莎引擎S</t>
  </si>
  <si>
    <t>甲壳虫涡轮IIまで派生</t>
  </si>
  <si>
    <t>店：悠远之歌、露匹艾第一车库</t>
  </si>
  <si>
    <t>萨莎引擎T</t>
  </si>
  <si>
    <t>村正火箭</t>
  </si>
  <si>
    <t>萨莎初期装备</t>
    <phoneticPr fontId="2" type="noConversion"/>
  </si>
  <si>
    <t>萨莎引擎</t>
  </si>
  <si>
    <t>村正涡轮</t>
  </si>
  <si>
    <t>村正火箭まで派生</t>
  </si>
  <si>
    <t>村正</t>
  </si>
  <si>
    <t>锨头引擎TT</t>
  </si>
  <si>
    <t>锨头引擎T</t>
  </si>
  <si>
    <t>锨头引擎改</t>
  </si>
  <si>
    <t>锨头引擎TTまで派生</t>
  </si>
  <si>
    <t>锨头引擎</t>
  </si>
  <si>
    <t>萨莎引擎Zまで派生</t>
  </si>
  <si>
    <t>萨莎初期装备</t>
    <phoneticPr fontId="2" type="noConversion"/>
  </si>
  <si>
    <t>生锈的引擎</t>
  </si>
  <si>
    <t>埋蔵：第二沙漠(南)等(随机)</t>
  </si>
  <si>
    <t>特性</t>
  </si>
  <si>
    <t>守备力</t>
    <phoneticPr fontId="2" type="noConversion"/>
  </si>
  <si>
    <t>积载量(t)</t>
    <phoneticPr fontId="2" type="noConversion"/>
  </si>
  <si>
    <t>赏金首：诺亚</t>
  </si>
  <si>
    <t>引擎补助</t>
    <phoneticPr fontId="2" type="noConversion"/>
  </si>
  <si>
    <r>
      <t>诺亚</t>
    </r>
    <r>
      <rPr>
        <sz val="9"/>
        <color indexed="0"/>
        <rFont val="Meiryo UI"/>
        <family val="1"/>
      </rPr>
      <t>・</t>
    </r>
    <r>
      <rPr>
        <sz val="9"/>
        <color indexed="0"/>
        <rFont val="宋体"/>
        <family val="3"/>
        <charset val="134"/>
      </rPr>
      <t>碎片</t>
    </r>
  </si>
  <si>
    <t>赏金首：阿拉莫=杰克</t>
  </si>
  <si>
    <t>三重连射</t>
  </si>
  <si>
    <t>电击密友</t>
  </si>
  <si>
    <t>赏金首：重机龙EX飞龙</t>
  </si>
  <si>
    <t>(会心连续)</t>
  </si>
  <si>
    <r>
      <t>机龙</t>
    </r>
    <r>
      <rPr>
        <sz val="9"/>
        <color indexed="8"/>
        <rFont val="宋体"/>
        <family val="3"/>
        <charset val="134"/>
      </rPr>
      <t>3000</t>
    </r>
  </si>
  <si>
    <t>赏金首：急速王者</t>
  </si>
  <si>
    <t>塞纳2022</t>
  </si>
  <si>
    <t>圣诞1号～5号初期装备</t>
    <phoneticPr fontId="2" type="noConversion"/>
  </si>
  <si>
    <t>圣诞礼盒</t>
  </si>
  <si>
    <t>冥王星</t>
  </si>
  <si>
    <t>埃及艳后</t>
  </si>
  <si>
    <t>艾布拉姆斯*1初期装备</t>
    <phoneticPr fontId="2" type="noConversion"/>
  </si>
  <si>
    <t>赏金首：EX戴达罗斯</t>
  </si>
  <si>
    <t>(迎击能力)</t>
  </si>
  <si>
    <t>寂静达罗斯</t>
  </si>
  <si>
    <t>掉落：戴达罗斯</t>
  </si>
  <si>
    <t>(主炮齐射)</t>
  </si>
  <si>
    <t>(主炮支持)</t>
  </si>
  <si>
    <t>达罗斯1000改</t>
  </si>
  <si>
    <t>赏金首：隆美尔幽灵炮</t>
  </si>
  <si>
    <t>宇宙飞碟玩偶No.90</t>
  </si>
  <si>
    <t>引擎补助</t>
    <phoneticPr fontId="2" type="noConversion"/>
  </si>
  <si>
    <t>宇宙飞碟玩偶No.89</t>
  </si>
  <si>
    <t>宇宙飞碟玩偶No.88</t>
  </si>
  <si>
    <t>迎击回避能力</t>
    <phoneticPr fontId="2" type="noConversion"/>
  </si>
  <si>
    <t>赏金首：炮神强装</t>
  </si>
  <si>
    <t>生物活性装置</t>
  </si>
  <si>
    <t>赏金首：母舰恐龙</t>
  </si>
  <si>
    <t>埋蔵：间谍塔楼地下</t>
  </si>
  <si>
    <t>(副炮齐射)</t>
  </si>
  <si>
    <t>阿波罗尼亚</t>
  </si>
  <si>
    <t>(S-E齐射)</t>
  </si>
  <si>
    <t>泰坦巨人</t>
  </si>
  <si>
    <t>19式</t>
  </si>
  <si>
    <t>埋蔵：悠远之歌附近(随机)</t>
  </si>
  <si>
    <t>感恩II</t>
  </si>
  <si>
    <t>图鉴全部完成奖励(99%)</t>
  </si>
  <si>
    <t>哈卡伊斯</t>
  </si>
  <si>
    <t>图鉴全部完成奖励(77%)</t>
  </si>
  <si>
    <t>天才777</t>
  </si>
  <si>
    <t>图鉴全部完成奖励(80%)</t>
  </si>
  <si>
    <t>爆米花制造机</t>
  </si>
  <si>
    <t>图鉴全部完成奖励(75%)</t>
  </si>
  <si>
    <t>五炮齐射</t>
    <phoneticPr fontId="2" type="noConversion"/>
  </si>
  <si>
    <t>爆竹制造者</t>
  </si>
  <si>
    <t>敌击破数奖励:1000</t>
  </si>
  <si>
    <t>敌击破数奖励：10000</t>
  </si>
  <si>
    <t>宝：金轮际酒店</t>
  </si>
  <si>
    <t>图鉴全部完成奖励(33％)</t>
  </si>
  <si>
    <t>齐射时刻</t>
  </si>
  <si>
    <t>(第六感)</t>
  </si>
  <si>
    <t>(会心一击)</t>
  </si>
  <si>
    <r>
      <t>队长</t>
    </r>
    <r>
      <rPr>
        <sz val="9"/>
        <color indexed="8"/>
        <rFont val="宋体"/>
        <family val="3"/>
        <charset val="134"/>
      </rPr>
      <t>66</t>
    </r>
  </si>
  <si>
    <t>安古利妖精</t>
  </si>
  <si>
    <t>噪音狼</t>
  </si>
  <si>
    <t>(S-E支持)</t>
  </si>
  <si>
    <t>飞鱼控制器</t>
  </si>
  <si>
    <t>赏金首：机甲神话马尔杜克</t>
    <phoneticPr fontId="2" type="noConversion"/>
  </si>
  <si>
    <t>敌：变形机器人</t>
  </si>
  <si>
    <t>(副炮支持)</t>
  </si>
  <si>
    <t>埋蔵：雪原(南)</t>
  </si>
  <si>
    <t>所罗门3</t>
  </si>
  <si>
    <t>敌击破数奖励:1500</t>
  </si>
  <si>
    <t>二重连射</t>
  </si>
  <si>
    <t>图鉴全部完成奖励(15%)</t>
  </si>
  <si>
    <t>跃动哈利</t>
  </si>
  <si>
    <t>(迎击回避能力)</t>
  </si>
  <si>
    <t>迎击补助</t>
    <phoneticPr fontId="2" type="noConversion"/>
  </si>
  <si>
    <r>
      <t>神经</t>
    </r>
    <r>
      <rPr>
        <sz val="9"/>
        <color indexed="8"/>
        <rFont val="宋体"/>
        <family val="3"/>
        <charset val="134"/>
      </rPr>
      <t>PAC</t>
    </r>
  </si>
  <si>
    <t>蛛网系统</t>
  </si>
  <si>
    <t>周目商店模式限定(水用枪)</t>
  </si>
  <si>
    <t>スゴ跑车初期装备</t>
    <phoneticPr fontId="2" type="noConversion"/>
  </si>
  <si>
    <t>周目商店模式限定(燃烧炮)</t>
  </si>
  <si>
    <t>周目商店模式限定(手枪)</t>
  </si>
  <si>
    <t>天空观察者</t>
  </si>
  <si>
    <t>桑巴狂欢节</t>
  </si>
  <si>
    <t>(三炮齐射)</t>
  </si>
  <si>
    <t>空冷雷神</t>
  </si>
  <si>
    <t>AT打击者</t>
  </si>
  <si>
    <t>店舗别特典</t>
    <phoneticPr fontId="2" type="noConversion"/>
  </si>
  <si>
    <t>跳舞人偶</t>
  </si>
  <si>
    <t>引擎补助</t>
    <phoneticPr fontId="2" type="noConversion"/>
  </si>
  <si>
    <t>No.90</t>
  </si>
  <si>
    <t>No.89</t>
  </si>
  <si>
    <t>No.88</t>
  </si>
  <si>
    <t>埋：第二沙漠(中央)</t>
  </si>
  <si>
    <t>(限界突破)</t>
  </si>
  <si>
    <t>埋：悠远之歌附近</t>
  </si>
  <si>
    <t>图鉴奖励：99%</t>
  </si>
  <si>
    <t>敌：机器人出租车</t>
  </si>
  <si>
    <r>
      <t>Mr.</t>
    </r>
    <r>
      <rPr>
        <sz val="9"/>
        <color indexed="8"/>
        <rFont val="宋体"/>
        <family val="3"/>
        <charset val="134"/>
      </rPr>
      <t>出租车</t>
    </r>
  </si>
  <si>
    <t>图鉴奖励：77%</t>
  </si>
  <si>
    <t>图鉴奖励：80%</t>
  </si>
  <si>
    <t>图鉴奖励：75%</t>
  </si>
  <si>
    <t>敌：高射炮车</t>
  </si>
  <si>
    <t>铃鼓</t>
  </si>
  <si>
    <t>击破数奖励：1000</t>
  </si>
  <si>
    <t>击破数奖励：10000</t>
  </si>
  <si>
    <t>宝：金轮际酒店驻车场</t>
    <phoneticPr fontId="2" type="noConversion"/>
  </si>
  <si>
    <t>图鉴奖励：33%</t>
  </si>
  <si>
    <t>大滚筒</t>
  </si>
  <si>
    <t>印花景品店：9000个</t>
    <phoneticPr fontId="2" type="noConversion"/>
  </si>
  <si>
    <t>队长66</t>
  </si>
  <si>
    <t>印花景品店：3500个</t>
    <phoneticPr fontId="2" type="noConversion"/>
  </si>
  <si>
    <t>印花景品店：750个</t>
    <phoneticPr fontId="2" type="noConversion"/>
  </si>
  <si>
    <t>印花景品店：1250个</t>
    <phoneticPr fontId="2" type="noConversion"/>
  </si>
  <si>
    <t>主炮支持</t>
    <phoneticPr fontId="2" type="noConversion"/>
  </si>
  <si>
    <t>敌：机甲神话马尔杜克</t>
    <phoneticPr fontId="2" type="noConversion"/>
  </si>
  <si>
    <t>埋蔵：石头峡谷(东)</t>
  </si>
  <si>
    <t>(三重攻击)</t>
  </si>
  <si>
    <t>卡瓦耶罗2022</t>
  </si>
  <si>
    <t>埋：雪原（南）</t>
  </si>
  <si>
    <t>(接地装置)</t>
  </si>
  <si>
    <t>完美无缺神话</t>
    <phoneticPr fontId="2" type="noConversion"/>
  </si>
  <si>
    <t>击破数奖励：1500</t>
  </si>
  <si>
    <t>图鉴奖励：15%</t>
  </si>
  <si>
    <t>宝：结晶洞B1F</t>
  </si>
  <si>
    <t>神经PAC</t>
  </si>
  <si>
    <r>
      <t>The</t>
    </r>
    <r>
      <rPr>
        <sz val="9"/>
        <color indexed="8"/>
        <rFont val="MS Gothic"/>
        <family val="3"/>
        <charset val="134"/>
      </rPr>
      <t>・</t>
    </r>
    <r>
      <rPr>
        <sz val="9"/>
        <color indexed="8"/>
        <rFont val="宋体"/>
        <family val="3"/>
        <charset val="134"/>
      </rPr>
      <t>One</t>
    </r>
  </si>
  <si>
    <t>店：回转城（周目商店模式限定：水用枪）</t>
  </si>
  <si>
    <t>店：回转城（周目商店模式限定：燃烧炮）</t>
  </si>
  <si>
    <r>
      <t>实时连击</t>
    </r>
    <r>
      <rPr>
        <sz val="9"/>
        <color indexed="8"/>
        <rFont val="宋体"/>
        <family val="3"/>
        <charset val="134"/>
      </rPr>
      <t>内核</t>
    </r>
  </si>
  <si>
    <t>店：回转城（周目商店模式限定：手枪）</t>
  </si>
  <si>
    <t>击破数奖励：500</t>
  </si>
  <si>
    <t>店：阿米达拉马、萨曼莎的帐篷（最终段阶）、露匹艾第2车库（周目商店模式限定：水用枪）</t>
    <phoneticPr fontId="2" type="noConversion"/>
  </si>
  <si>
    <t>击破数奖励：300</t>
  </si>
  <si>
    <t>埋蔵：潮湿之地(东)</t>
  </si>
  <si>
    <t>店：阿米达拉马、萨曼莎的帐篷（最终段阶）、露匹艾第2车库（周目商店模式限定：燃烧炮）</t>
    <phoneticPr fontId="2" type="noConversion"/>
  </si>
  <si>
    <t>(破坏不能)</t>
  </si>
  <si>
    <t>爱丽丝2027</t>
  </si>
  <si>
    <t>击破数奖励：400</t>
  </si>
  <si>
    <t>店：阿米达拉马、萨曼莎的帐篷（最终段阶）、露匹艾第2车库（周目商店模式限定：手枪）</t>
    <phoneticPr fontId="2" type="noConversion"/>
  </si>
  <si>
    <t>宝箱：烤串天文台</t>
  </si>
  <si>
    <t>敌：机器人出租车、疯狂出租车车</t>
  </si>
  <si>
    <t>(四炮齐射)</t>
  </si>
  <si>
    <t>二天一流634</t>
  </si>
  <si>
    <t>沃兹尼亚克II</t>
  </si>
  <si>
    <t>埋：石头峡谷（东）</t>
  </si>
  <si>
    <t>店：无名车库（周目商店模式限定：手枪）</t>
  </si>
  <si>
    <t>店：萨曼莎的帐篷(第1段阶)</t>
    <phoneticPr fontId="2" type="noConversion"/>
  </si>
  <si>
    <t>99式神话</t>
    <phoneticPr fontId="2" type="noConversion"/>
  </si>
  <si>
    <t>店：阿依达交易所（周目商店模式限定：水用枪）</t>
  </si>
  <si>
    <r>
      <t>The</t>
    </r>
    <r>
      <rPr>
        <sz val="9"/>
        <color indexed="0"/>
        <rFont val="Meiryo UI"/>
        <family val="1"/>
      </rPr>
      <t>・</t>
    </r>
    <r>
      <rPr>
        <sz val="9"/>
        <color indexed="0"/>
        <rFont val="宋体"/>
        <family val="3"/>
        <charset val="134"/>
      </rPr>
      <t>One</t>
    </r>
  </si>
  <si>
    <t>店：阿依达交易所（周目商店模式限定：燃烧炮）</t>
  </si>
  <si>
    <t>艾米</t>
  </si>
  <si>
    <t>店：阿依达交易所（周目商店模式限定：手枪）</t>
  </si>
  <si>
    <t>店：萨曼莎的帐篷(第1段阶)</t>
    <phoneticPr fontId="2" type="noConversion"/>
  </si>
  <si>
    <t>击破数奖励：200</t>
  </si>
  <si>
    <t>HAL900</t>
  </si>
  <si>
    <t>埋：潮湿之地（东）</t>
  </si>
  <si>
    <t>犬山车初期装备</t>
    <phoneticPr fontId="2" type="noConversion"/>
  </si>
  <si>
    <t>吉瓦达智能</t>
  </si>
  <si>
    <t>店：无名车库（周目商店模式限定：燃烧炮）</t>
  </si>
  <si>
    <t>沃兹尼亚克SI</t>
  </si>
  <si>
    <t>埋蔵红狼车初期装备</t>
    <phoneticPr fontId="2" type="noConversion"/>
  </si>
  <si>
    <t>所罗门2</t>
  </si>
  <si>
    <t>店：无名车库（周目商店模式限定：水用枪）</t>
  </si>
  <si>
    <t>诺依曼加速器</t>
  </si>
  <si>
    <t>印花景品店：100个</t>
    <phoneticPr fontId="2" type="noConversion"/>
  </si>
  <si>
    <t>生物主脑</t>
  </si>
  <si>
    <t>店：贝尔艾博、ありふれた废墟、铁王冠</t>
  </si>
  <si>
    <t>芝巴初期装备</t>
    <phoneticPr fontId="2" type="noConversion"/>
  </si>
  <si>
    <t>拉克塔</t>
  </si>
  <si>
    <t>店：露匹艾</t>
  </si>
  <si>
    <t>店：贝尔艾博、ありふれた废墟</t>
  </si>
  <si>
    <t>店：沙漠营地、神圣帐篷、ありふれた废墟</t>
  </si>
  <si>
    <t>99式神话</t>
    <phoneticPr fontId="2" type="noConversion"/>
  </si>
  <si>
    <t>HAL800</t>
  </si>
  <si>
    <t>店：香肠旅馆、悠远之歌、神圣帐篷</t>
  </si>
  <si>
    <t>感恩III</t>
  </si>
  <si>
    <t>出租车买い取り初期装备</t>
    <phoneticPr fontId="2" type="noConversion"/>
  </si>
  <si>
    <t>骑手主脑</t>
  </si>
  <si>
    <t>芝巴初期装备</t>
    <phoneticPr fontId="2" type="noConversion"/>
  </si>
  <si>
    <t>摩托赛车初期装备</t>
    <phoneticPr fontId="2" type="noConversion"/>
  </si>
  <si>
    <t>无线警察</t>
  </si>
  <si>
    <t>萨莎加速器</t>
  </si>
  <si>
    <t>埋：雪原、葡萄馆周边（随机）</t>
  </si>
  <si>
    <t>生锈的C装置</t>
  </si>
  <si>
    <t>埋蔵：葡萄馆周边等(随机)</t>
  </si>
  <si>
    <t>载重量</t>
    <phoneticPr fontId="2" type="noConversion"/>
  </si>
  <si>
    <t>回避</t>
  </si>
  <si>
    <t>命中</t>
  </si>
  <si>
    <t>埋：结晶洞</t>
  </si>
  <si>
    <t>青椒型零件</t>
  </si>
  <si>
    <t>埋：阿依达交易所</t>
  </si>
  <si>
    <t>魔芋型零件</t>
  </si>
  <si>
    <t>香菇型零件</t>
  </si>
  <si>
    <t>埋：潮湿之地(南)</t>
  </si>
  <si>
    <t>丸子型零件</t>
  </si>
  <si>
    <t>埋：巴比隆车站大楼附近</t>
  </si>
  <si>
    <t>鸡蛋型零件</t>
  </si>
  <si>
    <t>埋：肌荒沙漠(东)</t>
  </si>
  <si>
    <t>大葱型零件</t>
  </si>
  <si>
    <t>埋：肌荒沙漠(南)</t>
  </si>
  <si>
    <t>烧鸟型零件</t>
  </si>
  <si>
    <t>宇宙棒</t>
  </si>
  <si>
    <t>鸟粪</t>
  </si>
  <si>
    <t>巨大铅化蘑菇</t>
  </si>
  <si>
    <t>铅化蘑菇</t>
  </si>
  <si>
    <t>随机</t>
  </si>
  <si>
    <t>埋：结晶洞（随机）</t>
  </si>
  <si>
    <t>埋：火山地帯（随机）</t>
  </si>
  <si>
    <t>稀有金属玉</t>
  </si>
  <si>
    <t>超级物品商店(DLC)</t>
  </si>
  <si>
    <t>敌：冥界列车（DLC）</t>
  </si>
  <si>
    <t>敌：雷天使</t>
  </si>
  <si>
    <t>埋：四手站（随机）</t>
  </si>
  <si>
    <t>生锈的铁轨</t>
  </si>
  <si>
    <t>毛绒兔兔</t>
  </si>
  <si>
    <t>敌：奥罗克(DLC)</t>
  </si>
  <si>
    <t>海龟蓑衣</t>
  </si>
  <si>
    <t>接地链</t>
  </si>
  <si>
    <t>耐寒防护膜</t>
  </si>
  <si>
    <t>防火防护膜</t>
  </si>
  <si>
    <t>隐形防护膜</t>
  </si>
  <si>
    <t>碱性防护膜</t>
  </si>
  <si>
    <t>埋：潮湿之地(北)</t>
  </si>
  <si>
    <t>电气喇叭L</t>
  </si>
  <si>
    <t>店：各地</t>
  </si>
  <si>
    <t>叫卖扬声器</t>
  </si>
  <si>
    <t>阿依达交易所西边</t>
  </si>
  <si>
    <t>装甲包LL</t>
  </si>
  <si>
    <t>装甲包250</t>
  </si>
  <si>
    <t>医疗箱EX</t>
  </si>
  <si>
    <t>医疗箱</t>
  </si>
  <si>
    <t>赏金首 连刷之友</t>
  </si>
  <si>
    <t>露营好帮手</t>
  </si>
  <si>
    <t>宝：悠远之歌</t>
  </si>
  <si>
    <t>效果</t>
  </si>
  <si>
    <r>
      <t>敌：巴德</t>
    </r>
    <r>
      <rPr>
        <sz val="9"/>
        <color indexed="0"/>
        <rFont val="宋体"/>
        <family val="3"/>
        <charset val="134"/>
      </rPr>
      <t>・</t>
    </r>
    <r>
      <rPr>
        <sz val="9"/>
        <color indexed="0"/>
        <rFont val="宋体"/>
        <family val="3"/>
        <charset val="134"/>
      </rPr>
      <t>帕鲁</t>
    </r>
  </si>
  <si>
    <t>敌：改造珂拉</t>
  </si>
  <si>
    <t>敌：变异萝卜</t>
  </si>
  <si>
    <t>敌：穆加迪斯</t>
  </si>
  <si>
    <t>666蜂群炮</t>
  </si>
  <si>
    <t>索恩锤</t>
  </si>
  <si>
    <t>古洛文之眼</t>
  </si>
  <si>
    <r>
      <t>艾美达</t>
    </r>
    <r>
      <rPr>
        <sz val="9"/>
        <color indexed="0"/>
        <rFont val="宋体"/>
        <family val="3"/>
        <charset val="134"/>
      </rPr>
      <t>・</t>
    </r>
    <r>
      <rPr>
        <sz val="9"/>
        <color indexed="0"/>
        <rFont val="宋体"/>
        <family val="3"/>
        <charset val="134"/>
      </rPr>
      <t>クロー</t>
    </r>
  </si>
  <si>
    <t>敌：Dr.霸王花</t>
  </si>
  <si>
    <t>666火箭炮</t>
  </si>
  <si>
    <t>斩车刀</t>
    <phoneticPr fontId="2" type="noConversion"/>
  </si>
  <si>
    <t>敌：保镖机器人</t>
  </si>
  <si>
    <t>电子旗鱼Mk50</t>
  </si>
  <si>
    <t>马格南射击</t>
  </si>
  <si>
    <t>亚当蚁的前脚</t>
  </si>
  <si>
    <t>店舗别特典DLC</t>
    <phoneticPr fontId="2" type="noConversion"/>
  </si>
  <si>
    <t>波奇老鹰</t>
  </si>
  <si>
    <t>LE特典DLC</t>
  </si>
  <si>
    <t>敌：泰德布罗拉</t>
  </si>
  <si>
    <t>限定福袋</t>
  </si>
  <si>
    <t>M16狙击枪</t>
  </si>
  <si>
    <t>女性専用</t>
  </si>
  <si>
    <t>可爱剑</t>
  </si>
  <si>
    <t>生存刀</t>
  </si>
  <si>
    <t>腕部激光</t>
  </si>
  <si>
    <t>一郎球棒</t>
  </si>
  <si>
    <t>パスワード：694</t>
  </si>
  <si>
    <t>失落密码：恶党博物馆</t>
  </si>
  <si>
    <t>性感光线</t>
  </si>
  <si>
    <t>地中状态に超低概率で命中</t>
    <phoneticPr fontId="2" type="noConversion"/>
  </si>
  <si>
    <t>パスワード：69416</t>
  </si>
  <si>
    <t>失落密码：犬帐篷</t>
  </si>
  <si>
    <t>剪刀次郎</t>
  </si>
  <si>
    <t>空飞ぶ敌や神风系などに攻击が外れにくい</t>
    <phoneticPr fontId="2" type="noConversion"/>
  </si>
  <si>
    <t>宇宙飞碟玩偶No.71</t>
  </si>
  <si>
    <r>
      <t>あらゆる敌に迎击</t>
    </r>
    <r>
      <rPr>
        <sz val="9"/>
        <color indexed="0"/>
        <rFont val="宋体"/>
        <family val="3"/>
        <charset val="134"/>
      </rPr>
      <t>・</t>
    </r>
    <r>
      <rPr>
        <sz val="9"/>
        <color indexed="0"/>
        <rFont val="宋体"/>
        <family val="3"/>
        <charset val="134"/>
      </rPr>
      <t>ガード</t>
    </r>
    <r>
      <rPr>
        <sz val="9"/>
        <color indexed="0"/>
        <rFont val="宋体"/>
        <family val="3"/>
        <charset val="134"/>
      </rPr>
      <t>・</t>
    </r>
    <r>
      <rPr>
        <sz val="9"/>
        <color indexed="0"/>
        <rFont val="宋体"/>
        <family val="3"/>
        <charset val="134"/>
      </rPr>
      <t>吸引されない</t>
    </r>
  </si>
  <si>
    <t>掉落：巨型食蚁兽、食蚁兽皇后</t>
  </si>
  <si>
    <t>○</t>
  </si>
  <si>
    <t>宇宙飞碟玩偶No.70</t>
  </si>
  <si>
    <t>掉落：诸神黄昏</t>
  </si>
  <si>
    <t>宇宙飞碟玩偶No.74</t>
  </si>
  <si>
    <t>宇宙飞碟玩偶No.69</t>
  </si>
  <si>
    <t>宇宙飞碟玩偶No.73</t>
  </si>
  <si>
    <t>空飞ぶ敌や神风系などに攻击が外れにくい</t>
    <phoneticPr fontId="2" type="noConversion"/>
  </si>
  <si>
    <t>宇宙飞碟玩偶No.76</t>
  </si>
  <si>
    <t>掉落：天空水母</t>
  </si>
  <si>
    <t>宇宙飞碟玩偶No.68</t>
  </si>
  <si>
    <t>2周目以降</t>
  </si>
  <si>
    <t>光粒子电光</t>
  </si>
  <si>
    <t>宇宙飞碟玩偶No.75</t>
  </si>
  <si>
    <t>TNT炸弹魔</t>
  </si>
  <si>
    <t>宇宙飞碟玩偶No.72</t>
  </si>
  <si>
    <t>店：金轮际酒店抽签屋</t>
  </si>
  <si>
    <t>激光火箭炮</t>
  </si>
  <si>
    <t>宇宙飞碟玩偶No.67</t>
  </si>
  <si>
    <t>宇宙飞碟玩偶No.66</t>
  </si>
  <si>
    <t>掉落：泰兰ティーナ</t>
  </si>
  <si>
    <t>泰兰火炎枪</t>
  </si>
  <si>
    <t>掉落：泰德布罗拉</t>
  </si>
  <si>
    <t>月光の总部</t>
  </si>
  <si>
    <t>传送装置でken落とす</t>
  </si>
  <si>
    <t>店周目物品：水用枪</t>
  </si>
  <si>
    <t>店：绿洲帐篷</t>
  </si>
  <si>
    <t>超声波增幅</t>
  </si>
  <si>
    <t>卡里奥斯特罗はLE特典DLC</t>
  </si>
  <si>
    <t>掉落：卡里奥斯特罗</t>
  </si>
  <si>
    <t>空间麦克风</t>
  </si>
  <si>
    <t>店周目物品：燃烧炮</t>
  </si>
  <si>
    <t>埋：火山地帯（北）</t>
  </si>
  <si>
    <t>啸声炮</t>
  </si>
  <si>
    <t>危险麦克风</t>
  </si>
  <si>
    <t>店周目物品：手枪</t>
  </si>
  <si>
    <t>宝：四塔门</t>
  </si>
  <si>
    <t>敌：食蚁兽皇后</t>
  </si>
  <si>
    <t>掉落：说教阿修罗</t>
  </si>
  <si>
    <t>敌：巨型马歇尔</t>
  </si>
  <si>
    <t>晾衣杆</t>
  </si>
  <si>
    <t>宝：螺旋屋</t>
  </si>
  <si>
    <t>敌：巨型河马炮</t>
  </si>
  <si>
    <t>超级杀虫枪</t>
  </si>
  <si>
    <t>敌：天空水母</t>
  </si>
  <si>
    <t>剑</t>
  </si>
  <si>
    <t>掉落：保镖机器人</t>
  </si>
  <si>
    <t>近距离</t>
    <phoneticPr fontId="2" type="noConversion"/>
  </si>
  <si>
    <t>最强の铁扇</t>
  </si>
  <si>
    <t>宝：间谍树</t>
  </si>
  <si>
    <t>木村麦克风</t>
  </si>
  <si>
    <t>单手持突击步枪</t>
  </si>
  <si>
    <t>掉落：气象云</t>
  </si>
  <si>
    <t>宝：西北塔</t>
  </si>
  <si>
    <t>妖刀幽灵</t>
  </si>
  <si>
    <t>掉落：洗尘曼巴蛇</t>
  </si>
  <si>
    <t>波奇地狱火</t>
  </si>
  <si>
    <t>掉落：蜂巢炮等</t>
  </si>
  <si>
    <t>任务：孤独の尽头</t>
  </si>
  <si>
    <t>超级麦克风</t>
  </si>
  <si>
    <t>敌：法特飞家</t>
  </si>
  <si>
    <t>任务报酬：消失的少年们</t>
  </si>
  <si>
    <t>掉落：贝尼西奥</t>
  </si>
  <si>
    <t>一等</t>
  </si>
  <si>
    <t>抽签屋：金轮际酒店</t>
  </si>
  <si>
    <t>店：金轮际酒店</t>
  </si>
  <si>
    <t>宝：达玛斯神殿</t>
  </si>
  <si>
    <t>迅雷之剑</t>
  </si>
  <si>
    <t>敌：废铁机器人</t>
  </si>
  <si>
    <t>说明文の长距离は误植</t>
    <phoneticPr fontId="2" type="noConversion"/>
  </si>
  <si>
    <t>埋蔵：火山地帯（北）</t>
  </si>
  <si>
    <t>硝基暴雨</t>
  </si>
  <si>
    <t>敌：雪鲛</t>
  </si>
  <si>
    <t>宝：贝尔艾博</t>
  </si>
  <si>
    <t>超声波扩音器</t>
  </si>
  <si>
    <t>击破数奖励(100)</t>
  </si>
  <si>
    <t>传送装置から出てくるken落とす</t>
  </si>
  <si>
    <t>掉落：机器警察II</t>
  </si>
  <si>
    <t>宝：阿米达拉马</t>
  </si>
  <si>
    <t>敌：泰兰ティーナ</t>
  </si>
  <si>
    <t>宝：メガファクトリー</t>
  </si>
  <si>
    <t>等离子风暴</t>
  </si>
  <si>
    <t>敌：罗贝斯希艾尔</t>
  </si>
  <si>
    <t>店：扭曲谷帐篷</t>
  </si>
  <si>
    <t>黄金麦克风</t>
  </si>
  <si>
    <t>印花景品店(25个)</t>
    <phoneticPr fontId="2" type="noConversion"/>
  </si>
  <si>
    <t>音波枪</t>
  </si>
  <si>
    <t>浪潮针刺</t>
  </si>
  <si>
    <t>掉落：游击风筝等</t>
  </si>
  <si>
    <t>敌：新型挖掘蟹</t>
  </si>
  <si>
    <t>斯琪雅初期装备</t>
    <phoneticPr fontId="2" type="noConversion"/>
  </si>
  <si>
    <t>艺术麦克风</t>
  </si>
  <si>
    <t>第4段阶</t>
    <phoneticPr fontId="2" type="noConversion"/>
  </si>
  <si>
    <t>波奇加农炮</t>
  </si>
  <si>
    <t>目标からずれることがある</t>
  </si>
  <si>
    <t>掉落：废铁机器人</t>
  </si>
  <si>
    <t>宝：拉图尔西塔3F</t>
  </si>
  <si>
    <t>敌：波妮耶</t>
  </si>
  <si>
    <t>可爱火箭炮</t>
  </si>
  <si>
    <t>音速扳手</t>
  </si>
  <si>
    <t>掉落：真空章鱼</t>
  </si>
  <si>
    <t>第4段阶</t>
    <phoneticPr fontId="2" type="noConversion"/>
  </si>
  <si>
    <t>光速刀</t>
  </si>
  <si>
    <t>130mm宙斯</t>
  </si>
  <si>
    <t>葡萄酒点数：2000</t>
  </si>
  <si>
    <t>鳟鱼刀</t>
  </si>
  <si>
    <t>伤害补正1/2</t>
    <phoneticPr fontId="2" type="noConversion"/>
  </si>
  <si>
    <t>第4段阶</t>
    <phoneticPr fontId="2" type="noConversion"/>
  </si>
  <si>
    <t>グレネードは不被迎击</t>
  </si>
  <si>
    <t>掉落：机器警察Ⅲ</t>
  </si>
  <si>
    <t>絶命注射器</t>
  </si>
  <si>
    <t>2回攻击</t>
  </si>
  <si>
    <t>81mm大锤</t>
  </si>
  <si>
    <t>レスコ初期装备</t>
    <phoneticPr fontId="2" type="noConversion"/>
  </si>
  <si>
    <t>敌：说教阿修罗</t>
  </si>
  <si>
    <t>地中の敌が攻击可能</t>
  </si>
  <si>
    <t>重力锤</t>
  </si>
  <si>
    <t>鬼厨刀</t>
  </si>
  <si>
    <t>敌：神风行星</t>
  </si>
  <si>
    <t>掉落：法特飞家</t>
  </si>
  <si>
    <t>敌：蝎子斯坦</t>
  </si>
  <si>
    <t>往复式扳手</t>
  </si>
  <si>
    <t>波奇暴风雪</t>
  </si>
  <si>
    <t>掉落：新型挖掘蟹</t>
  </si>
  <si>
    <t>开膛爪</t>
  </si>
  <si>
    <t>敌：红天鹅鲨</t>
  </si>
  <si>
    <t>掘出物</t>
  </si>
  <si>
    <t>宝：运河运河</t>
  </si>
  <si>
    <t>汉马格南枪</t>
    <phoneticPr fontId="2" type="noConversion"/>
  </si>
  <si>
    <t>掉落：穆加迪斯</t>
  </si>
  <si>
    <t>敌：地狱蟹</t>
  </si>
  <si>
    <t>穆加迪斯はDLC</t>
  </si>
  <si>
    <t>传送装置でドラムカンが落とす</t>
  </si>
  <si>
    <t>传送装置から出てくるドラムカンが落とす</t>
  </si>
  <si>
    <t>掉落：沙门氏菌猴一家</t>
  </si>
  <si>
    <t>敌：艾塞尔</t>
  </si>
  <si>
    <t>改造斯坎枪</t>
  </si>
  <si>
    <t>碎裂之爪</t>
  </si>
  <si>
    <t>掉落：幸福的青独角仙</t>
  </si>
  <si>
    <t>敌：解脱战车</t>
  </si>
  <si>
    <t>敌：机械蝠鳗</t>
  </si>
  <si>
    <t>掉落：古音查克</t>
  </si>
  <si>
    <t>楼梯肝</t>
  </si>
  <si>
    <t>敌：沙门氏菌猴一家</t>
  </si>
  <si>
    <t>酸状态にする</t>
    <phoneticPr fontId="2" type="noConversion"/>
  </si>
  <si>
    <t>酸铁炮</t>
  </si>
  <si>
    <r>
      <t>敌</t>
    </r>
    <r>
      <rPr>
        <sz val="9"/>
        <color indexed="8"/>
        <rFont val="宋体"/>
        <family val="3"/>
        <charset val="134"/>
      </rPr>
      <t>：セビ暴龙</t>
    </r>
  </si>
  <si>
    <t>掉落：喷火蚱蜢等</t>
  </si>
  <si>
    <t>敌：杀人贩卖机</t>
  </si>
  <si>
    <t>敌：仿真砂鲛</t>
  </si>
  <si>
    <t>任务报酬：复仇的另一端</t>
  </si>
  <si>
    <t>生物系を睡眠状态にする</t>
    <phoneticPr fontId="2" type="noConversion"/>
  </si>
  <si>
    <t>催眠霰弹枪</t>
  </si>
  <si>
    <t>敌：真空章鱼</t>
  </si>
  <si>
    <t>掉落：加农炮台</t>
  </si>
  <si>
    <t>敌：科拉夏</t>
  </si>
  <si>
    <t>掉落：斯坎克斯</t>
  </si>
  <si>
    <t>手臂ド枪</t>
  </si>
  <si>
    <t>生物系麻痹・睡眠・混乱状态にする</t>
    <phoneticPr fontId="2" type="noConversion"/>
  </si>
  <si>
    <t>掉落：加里</t>
  </si>
  <si>
    <t>究极老鹰</t>
    <phoneticPr fontId="2" type="noConversion"/>
  </si>
  <si>
    <t>敌：艾基巴克</t>
  </si>
  <si>
    <t>喷火枪</t>
  </si>
  <si>
    <t>波奇之翼</t>
  </si>
  <si>
    <t>掉落：斯艾格</t>
  </si>
  <si>
    <t>波奇钻头</t>
  </si>
  <si>
    <t>任务「两个人的武器店」完成后</t>
  </si>
  <si>
    <t>任务：车库的保镖</t>
  </si>
  <si>
    <t>多明戈斯机枪</t>
  </si>
  <si>
    <t>宝：轨道空间站</t>
  </si>
  <si>
    <t>火箭飞拳</t>
  </si>
  <si>
    <t>冷冻枪</t>
    <phoneticPr fontId="2" type="noConversion"/>
  </si>
  <si>
    <t>宝：德雷门诘所1F</t>
    <phoneticPr fontId="2" type="noConversion"/>
  </si>
  <si>
    <t>男性専用</t>
  </si>
  <si>
    <t>任务：通往戒指之路</t>
  </si>
  <si>
    <t>掉落：枪炮台、拦截碟等</t>
  </si>
  <si>
    <t>性格双剑</t>
  </si>
  <si>
    <t>店：扭曲谷帐篷等</t>
  </si>
  <si>
    <t>火炎枪</t>
  </si>
  <si>
    <t>麻痹瓦斯枪</t>
  </si>
  <si>
    <t>宝：亚当斯基牧场地下仓库</t>
  </si>
  <si>
    <t>名刀切鲛</t>
    <phoneticPr fontId="2" type="noConversion"/>
  </si>
  <si>
    <t>店：悠远之歌等</t>
  </si>
  <si>
    <t>瓦斯枪</t>
  </si>
  <si>
    <t>传送装置前でken落とす</t>
  </si>
  <si>
    <t>加西亚枪</t>
  </si>
  <si>
    <t>掉落：毛虫炮</t>
  </si>
  <si>
    <t>敌：红碎片</t>
  </si>
  <si>
    <t>火箭注射器</t>
  </si>
  <si>
    <t>掉落：蟹挖掘机</t>
  </si>
  <si>
    <t>宝：亚当斯基牧场</t>
  </si>
  <si>
    <t>介错刀</t>
  </si>
  <si>
    <t>店：香肠旅馆等</t>
  </si>
  <si>
    <t>霰弹枪</t>
  </si>
  <si>
    <t>波奇火箭发射器</t>
  </si>
  <si>
    <t>店：萨曼莎的帐篷(第1段阶)宝：香肠旅馆</t>
    <phoneticPr fontId="2" type="noConversion"/>
  </si>
  <si>
    <t>杀手链锯</t>
  </si>
  <si>
    <t>店：香泽丽舍</t>
  </si>
  <si>
    <t>散射弩</t>
  </si>
  <si>
    <t>任务报酬：孤独の尽头</t>
  </si>
  <si>
    <t>象牙细工の手枪</t>
  </si>
  <si>
    <t>掉落：罗贝斯希艾尔</t>
  </si>
  <si>
    <t>贯通小</t>
    <phoneticPr fontId="2" type="noConversion"/>
  </si>
  <si>
    <t>波奇防护罩</t>
  </si>
  <si>
    <t>敌：幸福的青独角仙</t>
  </si>
  <si>
    <t>宝：拉图尔月光本拠地3F</t>
  </si>
  <si>
    <t>敌：机器警察Ⅲ</t>
  </si>
  <si>
    <t>冻え(小)状态にする</t>
    <phoneticPr fontId="2" type="noConversion"/>
  </si>
  <si>
    <t>激光暴风雪</t>
  </si>
  <si>
    <t>贯通大</t>
    <phoneticPr fontId="2" type="noConversion"/>
  </si>
  <si>
    <t>重金属枪</t>
  </si>
  <si>
    <t>第3段阶</t>
    <phoneticPr fontId="2" type="noConversion"/>
  </si>
  <si>
    <t>埋：秘密の狩场</t>
    <phoneticPr fontId="2" type="noConversion"/>
  </si>
  <si>
    <t>棱镜枪</t>
  </si>
  <si>
    <t>掉落：激光蚯蚓等</t>
  </si>
  <si>
    <t>绯牡丹铁扇</t>
  </si>
  <si>
    <t>掉落：甲壳虫首领</t>
  </si>
  <si>
    <t>金は见せるだけで取れる</t>
    <phoneticPr fontId="2" type="noConversion"/>
  </si>
  <si>
    <t>贯通小</t>
    <phoneticPr fontId="2" type="noConversion"/>
  </si>
  <si>
    <t>宝：杰克の馆1F</t>
    <phoneticPr fontId="2" type="noConversion"/>
  </si>
  <si>
    <t>掉落：无线激光炮等</t>
  </si>
  <si>
    <t>第2段阶</t>
    <phoneticPr fontId="2" type="noConversion"/>
  </si>
  <si>
    <t>七星剑</t>
  </si>
  <si>
    <t>波奇火焰</t>
  </si>
  <si>
    <t>任务报酬：梦之碎片</t>
  </si>
  <si>
    <t>改良型边缘发火枪</t>
  </si>
  <si>
    <t>敌：古音查克</t>
  </si>
  <si>
    <t>掉落：特杀激光炮</t>
  </si>
  <si>
    <t>波奇之血</t>
  </si>
  <si>
    <t>掉落：美女机器人</t>
  </si>
  <si>
    <t>酸化枪</t>
  </si>
  <si>
    <t>敌：雷欧达尼斯</t>
  </si>
  <si>
    <t>悩杀キックと同じ伤害</t>
  </si>
  <si>
    <t>熊爪</t>
  </si>
  <si>
    <t>敌：气象云</t>
  </si>
  <si>
    <r>
      <t>迎击</t>
    </r>
    <r>
      <rPr>
        <sz val="9"/>
        <color indexed="0"/>
        <rFont val="宋体"/>
        <family val="3"/>
        <charset val="134"/>
      </rPr>
      <t>・</t>
    </r>
    <r>
      <rPr>
        <sz val="9"/>
        <color indexed="0"/>
        <rFont val="宋体"/>
        <family val="3"/>
        <charset val="134"/>
      </rPr>
      <t>吸引</t>
    </r>
    <r>
      <rPr>
        <sz val="9"/>
        <color indexed="0"/>
        <rFont val="宋体"/>
        <family val="3"/>
        <charset val="134"/>
      </rPr>
      <t>・</t>
    </r>
    <r>
      <rPr>
        <sz val="9"/>
        <color indexed="0"/>
        <rFont val="宋体"/>
        <family val="3"/>
        <charset val="134"/>
      </rPr>
      <t>ガードされる</t>
    </r>
  </si>
  <si>
    <t>敌：洗尘曼巴蛇</t>
  </si>
  <si>
    <t>4回</t>
  </si>
  <si>
    <t>掉落：铜管女妖</t>
  </si>
  <si>
    <t>敌：纵火猴</t>
  </si>
  <si>
    <t>伤害补正3/4</t>
    <phoneticPr fontId="2" type="noConversion"/>
  </si>
  <si>
    <t>敌击破数奖励(3333)</t>
  </si>
  <si>
    <t>敌：喷火蚱蜢</t>
  </si>
  <si>
    <t>掉落：Dr.霸王花</t>
  </si>
  <si>
    <t>任务：复仇的另一端</t>
  </si>
  <si>
    <t>掉落：改造珂拉</t>
  </si>
  <si>
    <t>3回</t>
  </si>
  <si>
    <t>敌：毒奇科里骨魔</t>
  </si>
  <si>
    <t>任务：车库的保镖报酬</t>
  </si>
  <si>
    <t>敌：大回旋</t>
  </si>
  <si>
    <t>2回</t>
  </si>
  <si>
    <t>敌：奇科里骨魔</t>
  </si>
  <si>
    <t>宝：万福亭</t>
  </si>
  <si>
    <t>敌：巡逻蜂</t>
  </si>
  <si>
    <t>店：萨曼莎的帐篷(第1段阶)</t>
    <phoneticPr fontId="2" type="noConversion"/>
  </si>
  <si>
    <t>暗黒双节棍</t>
  </si>
  <si>
    <t>敌：蜂巢炮</t>
  </si>
  <si>
    <t>掉落：遥控爱因斯坦</t>
  </si>
  <si>
    <t>波奇超声波</t>
  </si>
  <si>
    <t>印花景品店(4000个)</t>
    <phoneticPr fontId="2" type="noConversion"/>
  </si>
  <si>
    <t>医学电子枪</t>
  </si>
  <si>
    <t>图鉴全部完成奖励(35％)</t>
  </si>
  <si>
    <t>医用瓦斯枪</t>
  </si>
  <si>
    <t>任务：那日的重演</t>
  </si>
  <si>
    <t>葡萄馆：葡萄酒点数(2000)</t>
  </si>
  <si>
    <t>掉落:说教阿修罗</t>
  </si>
  <si>
    <t>敌：撕裂杀手</t>
  </si>
  <si>
    <t>掉落:红碎片</t>
  </si>
  <si>
    <t>敌：泥王武装鳄鱼</t>
  </si>
  <si>
    <t>掉落:太空芋虫</t>
  </si>
  <si>
    <t>敌：加农炮台</t>
  </si>
  <si>
    <t>敌击破数奖励(1750)</t>
  </si>
  <si>
    <t>埋蔵：秘密の狩场</t>
    <phoneticPr fontId="2" type="noConversion"/>
  </si>
  <si>
    <t>今作では不被迎击</t>
  </si>
  <si>
    <t>金轮际圆月轮</t>
    <phoneticPr fontId="2" type="noConversion"/>
  </si>
  <si>
    <t>掉落：蝎子斯坦</t>
  </si>
  <si>
    <t>稀に生物系即死</t>
  </si>
  <si>
    <t>酸</t>
  </si>
  <si>
    <t>掉落：艾基巴克</t>
  </si>
  <si>
    <t>敌：激光蜂鸟</t>
  </si>
  <si>
    <t>任务报酬：通往戒指之路</t>
  </si>
  <si>
    <t>西灵伽</t>
  </si>
  <si>
    <t>敌：太空芋虫</t>
  </si>
  <si>
    <t>超级铁扇</t>
  </si>
  <si>
    <t>※男性摔跤手のみ装备不可</t>
    <phoneticPr fontId="2" type="noConversion"/>
  </si>
  <si>
    <t>掉落：砂鲛</t>
  </si>
  <si>
    <t>※</t>
  </si>
  <si>
    <t>鲛刀</t>
  </si>
  <si>
    <t>爆裂弩</t>
  </si>
  <si>
    <t>ken落とす</t>
  </si>
  <si>
    <t>传送装置</t>
  </si>
  <si>
    <t>埋：手指广场</t>
  </si>
  <si>
    <t>贝罗伊德连射枪</t>
  </si>
  <si>
    <t>敌：斯坎克斯</t>
  </si>
  <si>
    <t>铁鹿角</t>
  </si>
  <si>
    <t>爆破锤</t>
  </si>
  <si>
    <t>掉落：熊猫猫</t>
  </si>
  <si>
    <t>★1</t>
  </si>
  <si>
    <t>击破数3333</t>
  </si>
  <si>
    <t>敌击破数奖励</t>
  </si>
  <si>
    <r>
      <t>掉落：巴德</t>
    </r>
    <r>
      <rPr>
        <sz val="9"/>
        <color indexed="0"/>
        <rFont val="宋体"/>
        <family val="3"/>
        <charset val="134"/>
      </rPr>
      <t>・</t>
    </r>
    <r>
      <rPr>
        <sz val="9"/>
        <color indexed="0"/>
        <rFont val="宋体"/>
        <family val="3"/>
        <charset val="134"/>
      </rPr>
      <t>帕鲁</t>
    </r>
  </si>
  <si>
    <t>300个</t>
    <phoneticPr fontId="2" type="noConversion"/>
  </si>
  <si>
    <t>敌：钻头怪</t>
  </si>
  <si>
    <t>长距离</t>
    <phoneticPr fontId="2" type="noConversion"/>
  </si>
  <si>
    <t>任务：消失的少年们</t>
  </si>
  <si>
    <t>掉落：巨型马歇尔</t>
  </si>
  <si>
    <t>女猎人が落ちた先</t>
  </si>
  <si>
    <t>埋：雨果的大洞</t>
  </si>
  <si>
    <t>喷射链锯</t>
  </si>
  <si>
    <t>敌：螳螂杰克</t>
  </si>
  <si>
    <t>掉落：巨型河马炮</t>
  </si>
  <si>
    <r>
      <t>敌：斯艾格</t>
    </r>
    <r>
      <rPr>
        <sz val="9"/>
        <color indexed="0"/>
        <rFont val="宋体"/>
        <family val="3"/>
        <charset val="134"/>
      </rPr>
      <t>・</t>
    </r>
    <r>
      <rPr>
        <sz val="9"/>
        <color indexed="0"/>
        <rFont val="宋体"/>
        <family val="3"/>
        <charset val="134"/>
      </rPr>
      <t>马鲁迪</t>
    </r>
  </si>
  <si>
    <t>敌：彷徨琼斯</t>
  </si>
  <si>
    <t>敌：阿斯特罗僵尸</t>
  </si>
  <si>
    <t>敌：激光蚯蚓</t>
  </si>
  <si>
    <t>掉落：雪鲛</t>
  </si>
  <si>
    <t>超级注射器</t>
  </si>
  <si>
    <t>追加电气属性小伤害</t>
  </si>
  <si>
    <t>波奇火箭炮</t>
  </si>
  <si>
    <t>宝：孤児院(マン炮台)</t>
  </si>
  <si>
    <t>稀に机械系解体</t>
  </si>
  <si>
    <t>超级扳手</t>
  </si>
  <si>
    <t>掉落：波妮耶</t>
  </si>
  <si>
    <t>火箭炮</t>
  </si>
  <si>
    <t>地中にも攻击可能</t>
  </si>
  <si>
    <t>敌：甲壳虫首领</t>
  </si>
  <si>
    <r>
      <t>敌：贝尼西奥</t>
    </r>
    <r>
      <rPr>
        <sz val="9"/>
        <color indexed="0"/>
        <rFont val="宋体"/>
        <family val="3"/>
        <charset val="134"/>
      </rPr>
      <t>・</t>
    </r>
    <r>
      <rPr>
        <sz val="9"/>
        <color indexed="0"/>
        <rFont val="宋体"/>
        <family val="3"/>
        <charset val="134"/>
      </rPr>
      <t>马鲁迪</t>
    </r>
  </si>
  <si>
    <r>
      <t>敌：加里</t>
    </r>
    <r>
      <rPr>
        <sz val="9"/>
        <color indexed="0"/>
        <rFont val="宋体"/>
        <family val="3"/>
        <charset val="134"/>
      </rPr>
      <t>・</t>
    </r>
    <r>
      <rPr>
        <sz val="9"/>
        <color indexed="0"/>
        <rFont val="宋体"/>
        <family val="3"/>
        <charset val="134"/>
      </rPr>
      <t>马鲁迪</t>
    </r>
  </si>
  <si>
    <t>宝：无敌健身房3F</t>
  </si>
  <si>
    <t>电击鞭</t>
  </si>
  <si>
    <t>酒吧可以卖（6,240G）</t>
  </si>
  <si>
    <t>地中状态に超低概率で命中</t>
    <phoneticPr fontId="2" type="noConversion"/>
  </si>
  <si>
    <t>空飞ぶ敌や神风系などに攻击が外れにくい</t>
    <phoneticPr fontId="2" type="noConversion"/>
  </si>
  <si>
    <t>掉落：神风行星</t>
  </si>
  <si>
    <t>会心がでやすい</t>
  </si>
  <si>
    <t>4000个</t>
    <phoneticPr fontId="2" type="noConversion"/>
  </si>
  <si>
    <t>宝：铁王冠B2F</t>
  </si>
  <si>
    <t>图鉴全部完成奖励</t>
  </si>
  <si>
    <t>掉落：红天鹅鲨</t>
  </si>
  <si>
    <t>敌：无线激光炮</t>
  </si>
  <si>
    <t>汉马格南枪</t>
    <phoneticPr fontId="2" type="noConversion"/>
  </si>
  <si>
    <t>超铁扇</t>
  </si>
  <si>
    <t>掉落：艾塞尔</t>
  </si>
  <si>
    <t>HP吸収</t>
  </si>
  <si>
    <t>掉落：仿真砂鲛等</t>
  </si>
  <si>
    <r>
      <t>传</t>
    </r>
    <r>
      <rPr>
        <sz val="9"/>
        <color indexed="8"/>
        <rFont val="宋体"/>
        <family val="3"/>
        <charset val="134"/>
      </rPr>
      <t>送装置から出てくるドラムカンが落とす</t>
    </r>
  </si>
  <si>
    <t>掉落：科拉夏</t>
  </si>
  <si>
    <t>埋：雪原(南)</t>
  </si>
  <si>
    <t>遥控器扳手</t>
  </si>
  <si>
    <r>
      <t>敌：麦当娜</t>
    </r>
    <r>
      <rPr>
        <sz val="9"/>
        <color indexed="0"/>
        <rFont val="宋体"/>
        <family val="3"/>
        <charset val="134"/>
      </rPr>
      <t>・</t>
    </r>
    <r>
      <rPr>
        <sz val="9"/>
        <color indexed="0"/>
        <rFont val="宋体"/>
        <family val="3"/>
        <charset val="134"/>
      </rPr>
      <t>马鲁迪</t>
    </r>
  </si>
  <si>
    <t>敌：歌莫德</t>
  </si>
  <si>
    <t>敌：砂鲛</t>
  </si>
  <si>
    <t>冷冻枪</t>
    <phoneticPr fontId="2" type="noConversion"/>
  </si>
  <si>
    <t>要万能钥匙</t>
  </si>
  <si>
    <t>44马格南枪</t>
  </si>
  <si>
    <t>名刀切鲛</t>
    <phoneticPr fontId="2" type="noConversion"/>
  </si>
  <si>
    <t>敌：红刀鱼</t>
  </si>
  <si>
    <t>贝壳破碎机</t>
  </si>
  <si>
    <t>宝：葡萄馆</t>
  </si>
  <si>
    <t>宝：复制展览馆</t>
  </si>
  <si>
    <t>波奇火神炮</t>
  </si>
  <si>
    <t>右京初期装备</t>
    <phoneticPr fontId="2" type="noConversion"/>
  </si>
  <si>
    <t>备前长船</t>
    <phoneticPr fontId="2" type="noConversion"/>
  </si>
  <si>
    <t>宝：手指广场</t>
  </si>
  <si>
    <t>绯牡丹短刀</t>
  </si>
  <si>
    <t>埋蔵：火山地帯（南）</t>
  </si>
  <si>
    <t>黄金伐木斧</t>
  </si>
  <si>
    <t>敌：机器警察II</t>
  </si>
  <si>
    <t>酸状态にする</t>
    <phoneticPr fontId="2" type="noConversion"/>
  </si>
  <si>
    <t>击破数100</t>
  </si>
  <si>
    <t>掉落：要塞狮子等</t>
  </si>
  <si>
    <t>敌：拦截碟</t>
  </si>
  <si>
    <t>掉落：奇科里骨魔</t>
  </si>
  <si>
    <t>敌：美女机器人</t>
  </si>
  <si>
    <t>敌：枪炮台</t>
  </si>
  <si>
    <t>掉落：泥王武装鳄鱼</t>
  </si>
  <si>
    <t>任务：梦之碎片</t>
  </si>
  <si>
    <t>舍てられない</t>
    <phoneticPr fontId="2" type="noConversion"/>
  </si>
  <si>
    <t>一见见えない木箱</t>
    <phoneticPr fontId="2" type="noConversion"/>
  </si>
  <si>
    <t>宝：贝尔艾博见张り小屋附近</t>
    <phoneticPr fontId="2" type="noConversion"/>
  </si>
  <si>
    <t>爆発で追击</t>
  </si>
  <si>
    <r>
      <t>宝：金轮际酒店（</t>
    </r>
    <r>
      <rPr>
        <sz val="9"/>
        <color indexed="8"/>
        <rFont val="宋体"/>
        <family val="3"/>
        <charset val="134"/>
      </rPr>
      <t>コテージ）</t>
    </r>
  </si>
  <si>
    <t>危险的斧头</t>
  </si>
  <si>
    <t>印花景品店(300个)</t>
    <phoneticPr fontId="2" type="noConversion"/>
  </si>
  <si>
    <t>掉落：钻头怪</t>
  </si>
  <si>
    <t>大马士革菜刀</t>
  </si>
  <si>
    <t>女猎人が落ちた场所</t>
  </si>
  <si>
    <t>掉落：螳螂杰克</t>
  </si>
  <si>
    <t>25个</t>
    <phoneticPr fontId="2" type="noConversion"/>
  </si>
  <si>
    <t>W链锯</t>
  </si>
  <si>
    <r>
      <t>宝：孤児院</t>
    </r>
    <r>
      <rPr>
        <sz val="9"/>
        <color indexed="8"/>
        <rFont val="宋体"/>
        <family val="3"/>
        <charset val="134"/>
      </rPr>
      <t>(マン炮台)</t>
    </r>
  </si>
  <si>
    <t>敌：金轮际刀鱼</t>
  </si>
  <si>
    <t>敌：飞刀鱼</t>
  </si>
  <si>
    <t>任务「烟花的材料」に3个使用</t>
    <phoneticPr fontId="2" type="noConversion"/>
  </si>
  <si>
    <t>店：阿米达拉马、绿洲帐篷</t>
  </si>
  <si>
    <t>敌：大股东</t>
  </si>
  <si>
    <t>宝：流氓の酒吧2F</t>
  </si>
  <si>
    <t>敌：沙萝卜</t>
  </si>
  <si>
    <t>追加で电气属性小伤害</t>
  </si>
  <si>
    <t>掉落：变异萝卜</t>
  </si>
  <si>
    <r>
      <t>掉落：麦当娜</t>
    </r>
    <r>
      <rPr>
        <sz val="9"/>
        <color indexed="0"/>
        <rFont val="宋体"/>
        <family val="3"/>
        <charset val="134"/>
      </rPr>
      <t>・</t>
    </r>
    <r>
      <rPr>
        <sz val="9"/>
        <color indexed="0"/>
        <rFont val="宋体"/>
        <family val="3"/>
        <charset val="134"/>
      </rPr>
      <t>马鲁迪</t>
    </r>
  </si>
  <si>
    <t>宝：僵尸瑞拉城</t>
  </si>
  <si>
    <t>铆钉枪</t>
  </si>
  <si>
    <t>掉落：歌莫德</t>
  </si>
  <si>
    <t>电击で追击</t>
  </si>
  <si>
    <t>野太刀</t>
  </si>
  <si>
    <t>卡琳初期装备</t>
    <phoneticPr fontId="2" type="noConversion"/>
  </si>
  <si>
    <t>铁扇</t>
  </si>
  <si>
    <t>敌：姜戈大猩猩</t>
  </si>
  <si>
    <t>守备力低下</t>
    <phoneticPr fontId="2" type="noConversion"/>
  </si>
  <si>
    <t>右京初期装备</t>
    <phoneticPr fontId="2" type="noConversion"/>
  </si>
  <si>
    <t>备前长船</t>
    <phoneticPr fontId="2" type="noConversion"/>
  </si>
  <si>
    <t>敌：猴面包树</t>
  </si>
  <si>
    <t>店：犬帐篷</t>
  </si>
  <si>
    <t>波奇枪</t>
  </si>
  <si>
    <t>危险的匕首</t>
  </si>
  <si>
    <t>敌：毛虫炮</t>
  </si>
  <si>
    <t>埋：火山地帯南</t>
  </si>
  <si>
    <t>宝：金轮际丛林の小屋</t>
    <phoneticPr fontId="2" type="noConversion"/>
  </si>
  <si>
    <t>击破数50</t>
  </si>
  <si>
    <t>敌：蝙蝠群</t>
  </si>
  <si>
    <t>敌：金色蝙蝠</t>
  </si>
  <si>
    <t>掉落：红刀鱼等</t>
  </si>
  <si>
    <t>敌：游击风筝</t>
  </si>
  <si>
    <t>敌：游击夜莺</t>
  </si>
  <si>
    <t>卡琳初期装备</t>
    <phoneticPr fontId="2" type="noConversion"/>
  </si>
  <si>
    <t>敌：注射鸟</t>
  </si>
  <si>
    <t>酒吧可以卖（298G）</t>
  </si>
  <si>
    <t>掉落：沙萝卜等</t>
  </si>
  <si>
    <t>敌：僵尸乌鸦</t>
  </si>
  <si>
    <t>掉落：姜戈大猩猩</t>
  </si>
  <si>
    <t>敌：蟹挖掘机</t>
  </si>
  <si>
    <t>掉落：猴面包树</t>
  </si>
  <si>
    <t>宝：全能ハウス</t>
  </si>
  <si>
    <t>超合金椅子</t>
  </si>
  <si>
    <t>酒吧可以卖（160G）</t>
  </si>
  <si>
    <t>掉落：注射鸟等</t>
  </si>
  <si>
    <t>掉落：僵尸乌鸦</t>
  </si>
  <si>
    <t>敌：遥控爱因斯坦</t>
  </si>
  <si>
    <t>击破数1750</t>
  </si>
  <si>
    <t>酒吧可以卖（2,000G）</t>
  </si>
  <si>
    <t>斯琪雅初期装备</t>
    <phoneticPr fontId="2" type="noConversion"/>
  </si>
  <si>
    <t>敌：尼科夫乌鸦</t>
  </si>
  <si>
    <t>冲锋枪</t>
  </si>
  <si>
    <t>掉落：尼科夫乌鸦</t>
  </si>
  <si>
    <t>レスコ初期装备</t>
    <phoneticPr fontId="2" type="noConversion"/>
  </si>
  <si>
    <t>危险的球棒</t>
  </si>
  <si>
    <t>店：香泽丽舍等</t>
  </si>
  <si>
    <t>酒吧可以卖（250G）</t>
  </si>
  <si>
    <t>铁凳子</t>
  </si>
  <si>
    <r>
      <t>传送装置前</t>
    </r>
    <r>
      <rPr>
        <sz val="9"/>
        <color indexed="8"/>
        <rFont val="宋体"/>
        <family val="3"/>
        <charset val="134"/>
      </rPr>
      <t>でドラムカンが落とす</t>
    </r>
  </si>
  <si>
    <t>老式步枪</t>
  </si>
  <si>
    <t>埋：第二沙漠(随机)</t>
  </si>
  <si>
    <t>生锈的勺子</t>
  </si>
  <si>
    <t>宝：生物宫殿等</t>
  </si>
  <si>
    <t>弯掉的勺子</t>
  </si>
  <si>
    <r>
      <t>敌</t>
    </r>
    <r>
      <rPr>
        <sz val="9"/>
        <color indexed="8"/>
        <rFont val="宋体"/>
        <family val="3"/>
        <charset val="134"/>
      </rPr>
      <t>：熊猫猫</t>
    </r>
  </si>
  <si>
    <t>宝：孤児院等</t>
  </si>
  <si>
    <t>铁勺子</t>
  </si>
  <si>
    <t>宝：金轮际酒店等</t>
  </si>
  <si>
    <t>近距离</t>
    <phoneticPr fontId="2" type="noConversion"/>
  </si>
  <si>
    <t>银勺子</t>
    <phoneticPr fontId="2" type="noConversion"/>
  </si>
  <si>
    <t>那波初期装备</t>
    <phoneticPr fontId="2" type="noConversion"/>
  </si>
  <si>
    <t>那波巴尔枪</t>
  </si>
  <si>
    <t>任务「大魔法师竞赛」で使用する</t>
  </si>
  <si>
    <t>宝：轨道空间站等</t>
  </si>
  <si>
    <t>金勺子</t>
  </si>
  <si>
    <t>宝：香泽丽舍</t>
  </si>
  <si>
    <t>随机埋蔵品：第二沙漠の海岸</t>
  </si>
  <si>
    <t>弩枪</t>
  </si>
  <si>
    <t>宝：无敌健身房</t>
  </si>
  <si>
    <t>掉落：派遣僵尸等</t>
  </si>
  <si>
    <t>近距离</t>
    <phoneticPr fontId="2" type="noConversion"/>
  </si>
  <si>
    <t>埋：垃圾山等</t>
  </si>
  <si>
    <t>事件で萨莎处得到</t>
  </si>
  <si>
    <t>弹弓</t>
  </si>
  <si>
    <t>宝：水坝旅馆松の间等</t>
  </si>
  <si>
    <t>银勺子</t>
    <phoneticPr fontId="2" type="noConversion"/>
  </si>
  <si>
    <t>周回时に手持ち项目から消灭</t>
    <phoneticPr fontId="2" type="noConversion"/>
  </si>
  <si>
    <t>宝：月光の总部</t>
  </si>
  <si>
    <t>武器を强化</t>
  </si>
  <si>
    <t>音波属性の</t>
  </si>
  <si>
    <t>敌：腐烂的囚徒</t>
  </si>
  <si>
    <t>敌：派遣僵尸</t>
  </si>
  <si>
    <t>火炎属性の</t>
  </si>
  <si>
    <t>萨莎处得到</t>
  </si>
  <si>
    <t>铁塔岛</t>
    <phoneticPr fontId="2" type="noConversion"/>
  </si>
  <si>
    <t>电气属性の</t>
  </si>
  <si>
    <t>熊</t>
  </si>
  <si>
    <t>犬</t>
  </si>
  <si>
    <t>骑</t>
  </si>
  <si>
    <t>舞</t>
  </si>
  <si>
    <t>艺</t>
  </si>
  <si>
    <t>摔</t>
  </si>
  <si>
    <t>护</t>
  </si>
  <si>
    <t>机</t>
  </si>
  <si>
    <t>猎</t>
  </si>
  <si>
    <t>价格</t>
    <phoneticPr fontId="2" type="noConversion"/>
  </si>
  <si>
    <t>装备可能</t>
    <phoneticPr fontId="2" type="noConversion"/>
  </si>
  <si>
    <t>追加效果</t>
  </si>
  <si>
    <t>近距离</t>
    <phoneticPr fontId="2" type="noConversion"/>
  </si>
  <si>
    <t>掉落：机械蝠鳗</t>
  </si>
  <si>
    <t>机械系を混乱状态にする</t>
    <phoneticPr fontId="2" type="noConversion"/>
  </si>
  <si>
    <t>波奇ウィング</t>
  </si>
  <si>
    <r>
      <t>地中の</t>
    </r>
    <r>
      <rPr>
        <sz val="9"/>
        <color indexed="8"/>
        <rFont val="宋体"/>
        <family val="3"/>
        <charset val="134"/>
      </rPr>
      <t>敌が攻击可能</t>
    </r>
  </si>
  <si>
    <t>掉落：激光蜂鸟</t>
  </si>
  <si>
    <t>贯通小</t>
    <phoneticPr fontId="2" type="noConversion"/>
  </si>
  <si>
    <t>图鉴全部完成奖励(10％)</t>
  </si>
  <si>
    <t>楽天购入特典</t>
  </si>
  <si>
    <t>店：犬帐篷等</t>
  </si>
  <si>
    <t>波奇初期装备</t>
    <phoneticPr fontId="2" type="noConversion"/>
  </si>
  <si>
    <t>价格</t>
  </si>
  <si>
    <t>装备可能</t>
    <phoneticPr fontId="2" type="noConversion"/>
  </si>
  <si>
    <t>波奇头盔</t>
  </si>
  <si>
    <t>宝：人间园</t>
  </si>
  <si>
    <t>波奇面具</t>
  </si>
  <si>
    <t>正坐帽子</t>
  </si>
  <si>
    <t>宝：贝尔艾博の下水道</t>
  </si>
  <si>
    <t>波奇围巾</t>
  </si>
  <si>
    <t>睡梦制作者</t>
  </si>
  <si>
    <t>弟弟的宽边帽</t>
  </si>
  <si>
    <t>DLC(无料)</t>
  </si>
  <si>
    <t>奥托的宽边帽</t>
  </si>
  <si>
    <t>哈尔迈特头盔</t>
  </si>
  <si>
    <t>萨拉托加头盔</t>
  </si>
  <si>
    <t>LE限定DLC</t>
  </si>
  <si>
    <t>掉落：布鲁弗洛格</t>
  </si>
  <si>
    <t>布鲁头盔</t>
  </si>
  <si>
    <t>お正月福袋</t>
  </si>
  <si>
    <t>御来光头环</t>
  </si>
  <si>
    <t>圣诞礼物</t>
  </si>
  <si>
    <t>圣诞老人の帽子</t>
  </si>
  <si>
    <t>曲棍球面具</t>
  </si>
  <si>
    <r>
      <t>ガ</t>
    </r>
    <r>
      <rPr>
        <sz val="9"/>
        <color indexed="8"/>
        <rFont val="宋体"/>
        <family val="3"/>
        <charset val="134"/>
      </rPr>
      <t>帽子</t>
    </r>
  </si>
  <si>
    <t>掉落：焦洛茨基王者</t>
  </si>
  <si>
    <t>掉落：奥帕多拉蜂</t>
    <phoneticPr fontId="2" type="noConversion"/>
  </si>
  <si>
    <t>英雄面具</t>
  </si>
  <si>
    <t>ガ帽子</t>
  </si>
  <si>
    <t>宝：运河运河（雕刻师屋）</t>
  </si>
  <si>
    <t>塞西尔の帽子</t>
  </si>
  <si>
    <t>威尼斯面具</t>
  </si>
  <si>
    <t>复制贝雷帽</t>
  </si>
  <si>
    <t>葡萄酒点数景品</t>
  </si>
  <si>
    <t>比利牛斯头盔</t>
  </si>
  <si>
    <t>多明毛</t>
  </si>
  <si>
    <t>缪特的假发</t>
  </si>
  <si>
    <t>狐狸耳朵</t>
  </si>
  <si>
    <t>宝：水坝</t>
  </si>
  <si>
    <t>店舗别特典DLC</t>
    <phoneticPr fontId="2" type="noConversion"/>
  </si>
  <si>
    <t>伊格尔帽子</t>
  </si>
  <si>
    <t>CVC安全帽</t>
  </si>
  <si>
    <t>早期购入特典DLC（13/11/7～11/14）</t>
  </si>
  <si>
    <t>発売记念福袋</t>
    <phoneticPr fontId="2" type="noConversion"/>
  </si>
  <si>
    <t>月光の头环</t>
  </si>
  <si>
    <t>生存头盔</t>
  </si>
  <si>
    <t>掉落：抽象怪</t>
  </si>
  <si>
    <t>宇宙飞碟玩偶No.78</t>
  </si>
  <si>
    <t>失落密码：间谍树</t>
  </si>
  <si>
    <t>宝：水坝の旅馆</t>
  </si>
  <si>
    <t>纤维头盔</t>
  </si>
  <si>
    <t>敌：焦洛茨基王者</t>
  </si>
  <si>
    <t>敌：奥帕多拉蜂</t>
    <phoneticPr fontId="2" type="noConversion"/>
  </si>
  <si>
    <t>战国头盔</t>
  </si>
  <si>
    <t>宝：运河运河のボディペイント屋</t>
  </si>
  <si>
    <r>
      <t>复制</t>
    </r>
    <r>
      <rPr>
        <sz val="9"/>
        <color indexed="8"/>
        <rFont val="宋体"/>
        <family val="3"/>
        <charset val="134"/>
      </rPr>
      <t>贝雷帽</t>
    </r>
  </si>
  <si>
    <t>掉落：熊猫猫2号</t>
  </si>
  <si>
    <t>葡萄酒点数：750</t>
  </si>
  <si>
    <t>魔法的帽子</t>
  </si>
  <si>
    <t>任务：收藏家</t>
  </si>
  <si>
    <t>铁锅</t>
  </si>
  <si>
    <t>掉落：瓦尔芭拉</t>
  </si>
  <si>
    <t>宝：博爱重工北仓库、轨道空间站</t>
  </si>
  <si>
    <t>店：贝尔艾博(任务后)</t>
  </si>
  <si>
    <t>医用面具</t>
  </si>
  <si>
    <t>掉落：垃圾招呼怪</t>
  </si>
  <si>
    <t>安全帽</t>
  </si>
  <si>
    <t>掉落：暗眼鼠</t>
  </si>
  <si>
    <t>敌：熊猫タ2号</t>
  </si>
  <si>
    <t>任务：弯曲的勺子</t>
  </si>
  <si>
    <t>宝：姜戈岭</t>
  </si>
  <si>
    <t>护目镜帽II</t>
  </si>
  <si>
    <t>敌：瓦尔芭拉</t>
  </si>
  <si>
    <t>宝：博爱重工北仓库</t>
  </si>
  <si>
    <t>宝：远行的纪念</t>
  </si>
  <si>
    <t>埃及帽</t>
  </si>
  <si>
    <t>VIP浴帽</t>
  </si>
  <si>
    <t>大礼帽</t>
  </si>
  <si>
    <t>宝：月光本拠地2阶</t>
    <phoneticPr fontId="2" type="noConversion"/>
  </si>
  <si>
    <t>迷彩贝雷帽</t>
  </si>
  <si>
    <t>西部帽子</t>
  </si>
  <si>
    <t>拉罗初期装备</t>
    <phoneticPr fontId="2" type="noConversion"/>
  </si>
  <si>
    <t>黑色帽子</t>
  </si>
  <si>
    <t>福袋</t>
  </si>
  <si>
    <t>护士初期装备</t>
    <phoneticPr fontId="2" type="noConversion"/>
  </si>
  <si>
    <t>护士帽</t>
  </si>
  <si>
    <t>战士の包头巾</t>
  </si>
  <si>
    <t>宝：水坝旅馆松の间</t>
  </si>
  <si>
    <t>机械师初期装备</t>
    <phoneticPr fontId="2" type="noConversion"/>
  </si>
  <si>
    <t>焊接头盔</t>
  </si>
  <si>
    <t>掉落：一般的僵尸</t>
  </si>
  <si>
    <t>宝：月光本拠地2阶</t>
    <phoneticPr fontId="2" type="noConversion"/>
  </si>
  <si>
    <t>猎人初期装备</t>
    <phoneticPr fontId="2" type="noConversion"/>
  </si>
  <si>
    <r>
      <t>会得Ｇ</t>
    </r>
    <r>
      <rPr>
        <sz val="9"/>
        <color indexed="8"/>
        <rFont val="宋体"/>
        <family val="3"/>
        <charset val="134"/>
      </rPr>
      <t>+5%</t>
    </r>
  </si>
  <si>
    <t>波奇护目镜</t>
  </si>
  <si>
    <t>配信终了(期间2014/01/01～01/07)</t>
    <phoneticPr fontId="2" type="noConversion"/>
  </si>
  <si>
    <t>宝物的味道の效果</t>
  </si>
  <si>
    <t>护士♀初期装备</t>
    <phoneticPr fontId="2" type="noConversion"/>
  </si>
  <si>
    <t>配信终了(期间:2013/12/19～12/26、2014/1/16～1/31)</t>
    <phoneticPr fontId="2" type="noConversion"/>
  </si>
  <si>
    <t>经验値+5%</t>
  </si>
  <si>
    <t>猎人初期装备</t>
    <phoneticPr fontId="2" type="noConversion"/>
  </si>
  <si>
    <t>配信终了(期间:2013/11/07～11/14)</t>
    <phoneticPr fontId="2" type="noConversion"/>
  </si>
  <si>
    <t>発売记念福袋</t>
    <phoneticPr fontId="2" type="noConversion"/>
  </si>
  <si>
    <t>掉落：小型垃圾鼠</t>
  </si>
  <si>
    <t>敌：小型垃圾鼠</t>
  </si>
  <si>
    <t>野球帽</t>
  </si>
  <si>
    <t>雅簪子</t>
  </si>
  <si>
    <t>回转城の幽灵</t>
  </si>
  <si>
    <t>酒吧可以卖(760G)</t>
  </si>
  <si>
    <t>锅盖</t>
  </si>
  <si>
    <t>朴素的帽子</t>
  </si>
  <si>
    <t>男子汉头带</t>
  </si>
  <si>
    <t>光</t>
  </si>
  <si>
    <t>毒</t>
  </si>
  <si>
    <t>音</t>
  </si>
  <si>
    <t>电</t>
  </si>
  <si>
    <t>冷</t>
  </si>
  <si>
    <t>火</t>
  </si>
  <si>
    <t>装备可能</t>
    <phoneticPr fontId="2" type="noConversion"/>
  </si>
  <si>
    <t>速</t>
  </si>
  <si>
    <t>攻</t>
  </si>
  <si>
    <t>守</t>
  </si>
  <si>
    <t>波奇盔甲</t>
  </si>
  <si>
    <t>波奇金属</t>
  </si>
  <si>
    <t>波奇服</t>
  </si>
  <si>
    <t>波奇夹克</t>
  </si>
  <si>
    <t>波奇背心</t>
  </si>
  <si>
    <t>波奇运动衣</t>
  </si>
  <si>
    <t>宇宙飞碟玩偶No.79</t>
  </si>
  <si>
    <t>镜面比基尼</t>
  </si>
  <si>
    <t>印花景品店(4500个)</t>
    <phoneticPr fontId="2" type="noConversion"/>
  </si>
  <si>
    <t>焼结盔甲</t>
  </si>
  <si>
    <r>
      <t>掉落：奥尔加</t>
    </r>
    <r>
      <rPr>
        <sz val="9"/>
        <color indexed="0"/>
        <rFont val="宋体"/>
        <family val="3"/>
        <charset val="134"/>
      </rPr>
      <t>・</t>
    </r>
    <r>
      <rPr>
        <sz val="9"/>
        <color indexed="0"/>
        <rFont val="宋体"/>
        <family val="3"/>
        <charset val="134"/>
      </rPr>
      <t>莫德</t>
    </r>
  </si>
  <si>
    <t>超性感比基尼</t>
  </si>
  <si>
    <t>黑暗躯体</t>
  </si>
  <si>
    <t>哈尔迈特盔甲</t>
  </si>
  <si>
    <r>
      <t>★</t>
    </r>
    <r>
      <rPr>
        <sz val="9"/>
        <color indexed="0"/>
        <rFont val="宋体"/>
        <family val="3"/>
        <charset val="134"/>
      </rPr>
      <t>３</t>
    </r>
  </si>
  <si>
    <t>萨拉托加盔甲</t>
  </si>
  <si>
    <t>宝：铁王冠Ｂ２Ｆ</t>
  </si>
  <si>
    <t>哈尔迈特套装</t>
  </si>
  <si>
    <t>萨拉托加套装</t>
  </si>
  <si>
    <t>圣诞老人の服</t>
  </si>
  <si>
    <t>太空蜂的恐怖完成后</t>
  </si>
  <si>
    <t>拉米达マラの室内装饰店ショップ邻の穴のタンス</t>
    <phoneticPr fontId="2" type="noConversion"/>
  </si>
  <si>
    <t>宇宙白衣</t>
  </si>
  <si>
    <t>炙烤行者</t>
  </si>
  <si>
    <t>透视盔甲</t>
  </si>
  <si>
    <t>天鹅紧身衣</t>
  </si>
  <si>
    <t>金属外套</t>
  </si>
  <si>
    <t>DLC珂拉初期装备</t>
    <phoneticPr fontId="2" type="noConversion"/>
  </si>
  <si>
    <t>スゴ腕</t>
  </si>
  <si>
    <t>上好的缝制衣服</t>
  </si>
  <si>
    <t>宝：无敌健身房1F</t>
  </si>
  <si>
    <t>钢铁比基尼</t>
  </si>
  <si>
    <t>塞西尔背心</t>
  </si>
  <si>
    <t>耐电兔女郎服</t>
  </si>
  <si>
    <t>肌肉比基尼</t>
  </si>
  <si>
    <t>加西亚披巾</t>
  </si>
  <si>
    <t>沙华叶</t>
    <phoneticPr fontId="2" type="noConversion"/>
  </si>
  <si>
    <t>缪特皮</t>
  </si>
  <si>
    <t>防虫装</t>
  </si>
  <si>
    <t>汉子兜裆布</t>
  </si>
  <si>
    <t>比基尼盔甲</t>
  </si>
  <si>
    <t>生存裤子</t>
  </si>
  <si>
    <t>防弹旗袍</t>
  </si>
  <si>
    <t>一晩経ったら后ろのカゴにある</t>
  </si>
  <si>
    <t>洗濯カゴ前アンドロイドを押して充电</t>
  </si>
  <si>
    <t>防毒骑手套装</t>
  </si>
  <si>
    <t>银赏</t>
    <phoneticPr fontId="2" type="noConversion"/>
  </si>
  <si>
    <t>CVC套装</t>
  </si>
  <si>
    <t>宝：恶党博物馆屋上</t>
  </si>
  <si>
    <t>4500个</t>
    <phoneticPr fontId="2" type="noConversion"/>
  </si>
  <si>
    <t>葡萄酒点数：1250</t>
  </si>
  <si>
    <t>抽签屋</t>
  </si>
  <si>
    <t>第4段阶</t>
    <phoneticPr fontId="2" type="noConversion"/>
  </si>
  <si>
    <t>战国盔甲</t>
  </si>
  <si>
    <t>东北塔</t>
  </si>
  <si>
    <t>任务「太空蜂的恐怖」完成后</t>
  </si>
  <si>
    <t>高开叉装甲</t>
  </si>
  <si>
    <t>特级装</t>
  </si>
  <si>
    <t>消防服</t>
  </si>
  <si>
    <t>掉落：杀手クロゼット</t>
  </si>
  <si>
    <t>激光反射</t>
  </si>
  <si>
    <t>反射服</t>
  </si>
  <si>
    <t>掉落：黑衣裹身女</t>
  </si>
  <si>
    <t>宝：无敌健身房2F</t>
  </si>
  <si>
    <t>任务「孤独の尽头」接受后</t>
  </si>
  <si>
    <t>通路、花园で入手可能</t>
  </si>
  <si>
    <t>区域掉落：轨道空间站</t>
  </si>
  <si>
    <t>HP回复效果</t>
    <phoneticPr fontId="2" type="noConversion"/>
  </si>
  <si>
    <t>任务报酬</t>
  </si>
  <si>
    <t>宝：博爱PPX</t>
  </si>
  <si>
    <t>医用服</t>
  </si>
  <si>
    <t>宝：回转城</t>
  </si>
  <si>
    <t>掉落：全能马歇尔</t>
  </si>
  <si>
    <t>潜水服</t>
  </si>
  <si>
    <t>宝：孤児院</t>
  </si>
  <si>
    <t>宝：拉图尔月光本拠地2F</t>
  </si>
  <si>
    <t>防寒警察套装</t>
  </si>
  <si>
    <t>战斗紧身衣</t>
  </si>
  <si>
    <t>报酬：キララを救え</t>
  </si>
  <si>
    <t>敌：全能马歇尔</t>
  </si>
  <si>
    <t>安全服</t>
  </si>
  <si>
    <t>任务：キララを救え</t>
  </si>
  <si>
    <t>宝：卡莉の家</t>
  </si>
  <si>
    <t>桑拿紧身衣</t>
  </si>
  <si>
    <t>宝：贝尔艾博の地下道</t>
  </si>
  <si>
    <t>任务：电击！电击！</t>
  </si>
  <si>
    <t>掉落：麦当娜</t>
  </si>
  <si>
    <r>
      <t>麦当娜</t>
    </r>
    <r>
      <rPr>
        <sz val="9"/>
        <color indexed="8"/>
        <rFont val="宋体"/>
        <family val="3"/>
        <charset val="134"/>
      </rPr>
      <t>套装</t>
    </r>
  </si>
  <si>
    <t>宝：拉图尔等</t>
  </si>
  <si>
    <t>VIP浴衣</t>
  </si>
  <si>
    <t>飞行服</t>
  </si>
  <si>
    <t>恶党博物馆ビジーン事件</t>
  </si>
  <si>
    <t>情趣かわ比基尼</t>
  </si>
  <si>
    <t>情趣晚礼服</t>
  </si>
  <si>
    <t>店：金轮际酒店破烂屋</t>
  </si>
  <si>
    <t>短蓑衣</t>
  </si>
  <si>
    <t>情趣礼服</t>
  </si>
  <si>
    <t>敌：贝尼西奥</t>
  </si>
  <si>
    <t>情趣胸衣</t>
  </si>
  <si>
    <t>整洁的连衣裙</t>
  </si>
  <si>
    <t>敌：加里</t>
  </si>
  <si>
    <t>敌：麦当娜</t>
  </si>
  <si>
    <t>闪亮比基尼</t>
  </si>
  <si>
    <t>熊猫紧身衣</t>
  </si>
  <si>
    <t>红色制服</t>
  </si>
  <si>
    <t>ビジーン事件（泛用女性）</t>
    <phoneticPr fontId="2" type="noConversion"/>
  </si>
  <si>
    <t>情趣比基尼</t>
  </si>
  <si>
    <t>掉落：僵尸骑手等</t>
  </si>
  <si>
    <t>ビジーン事件（男性）</t>
  </si>
  <si>
    <t>ビジーン事件（美女护士）</t>
  </si>
  <si>
    <t>ビジーン事件（X-艾露）</t>
  </si>
  <si>
    <t>ビジーン事件（卡琳）</t>
  </si>
  <si>
    <t>露匹艾住宅B栋3F</t>
    <phoneticPr fontId="2" type="noConversion"/>
  </si>
  <si>
    <t>ビジーン事件（斯琪雅）</t>
  </si>
  <si>
    <t>迷彩服</t>
  </si>
  <si>
    <r>
      <t>ビジーン事件（</t>
    </r>
    <r>
      <rPr>
        <sz val="9"/>
        <color indexed="8"/>
        <rFont val="宋体"/>
        <family val="3"/>
        <charset val="134"/>
      </rPr>
      <t>萨莎）</t>
    </r>
  </si>
  <si>
    <t>掉落：旅行僵尸等</t>
  </si>
  <si>
    <t>敌：熊猫猫</t>
  </si>
  <si>
    <t>熊装备不可</t>
    <phoneticPr fontId="2" type="noConversion"/>
  </si>
  <si>
    <t>派手な阵羽织</t>
    <phoneticPr fontId="2" type="noConversion"/>
  </si>
  <si>
    <t>宝：露匹艾住宅B栋3F</t>
    <phoneticPr fontId="2" type="noConversion"/>
  </si>
  <si>
    <t>拉罗初期装备</t>
    <phoneticPr fontId="2" type="noConversion"/>
  </si>
  <si>
    <t>黑色防护膜</t>
  </si>
  <si>
    <t>掉落：僵尸骑手</t>
  </si>
  <si>
    <t>敌：旅行僵尸</t>
  </si>
  <si>
    <t>珂拉初期装备(DLC)</t>
    <phoneticPr fontId="2" type="noConversion"/>
  </si>
  <si>
    <r>
      <t>敌：凯瑟琳</t>
    </r>
    <r>
      <rPr>
        <sz val="9"/>
        <color indexed="0"/>
        <rFont val="宋体"/>
        <family val="3"/>
        <charset val="134"/>
      </rPr>
      <t>・</t>
    </r>
    <r>
      <rPr>
        <sz val="9"/>
        <color indexed="0"/>
        <rFont val="宋体"/>
        <family val="3"/>
        <charset val="134"/>
      </rPr>
      <t>波恩</t>
    </r>
  </si>
  <si>
    <t>舞斗家初期装备</t>
    <phoneticPr fontId="2" type="noConversion"/>
  </si>
  <si>
    <t>舞斗着</t>
  </si>
  <si>
    <t>右京初期装备</t>
    <phoneticPr fontId="2" type="noConversion"/>
  </si>
  <si>
    <t>美女护士初期装备</t>
    <phoneticPr fontId="2" type="noConversion"/>
  </si>
  <si>
    <t>护士套装</t>
  </si>
  <si>
    <t>卡琳初期装备</t>
    <phoneticPr fontId="2" type="noConversion"/>
  </si>
  <si>
    <t>旗袍</t>
  </si>
  <si>
    <t>摔跤手初期装备</t>
    <phoneticPr fontId="2" type="noConversion"/>
  </si>
  <si>
    <t>レッスル丝袜</t>
  </si>
  <si>
    <t>宝：悠远之歌等</t>
  </si>
  <si>
    <t>护士初期装备</t>
    <phoneticPr fontId="2" type="noConversion"/>
  </si>
  <si>
    <t>掉落：壁橱怪</t>
  </si>
  <si>
    <t>牛仔布工作服</t>
  </si>
  <si>
    <t>摔跤手初期装备</t>
    <phoneticPr fontId="2" type="noConversion"/>
  </si>
  <si>
    <r>
      <t>レッスル</t>
    </r>
    <r>
      <rPr>
        <sz val="9"/>
        <color indexed="8"/>
        <rFont val="宋体"/>
        <family val="3"/>
        <charset val="134"/>
      </rPr>
      <t>丝袜</t>
    </r>
  </si>
  <si>
    <t>掉落：クサリーマン等</t>
  </si>
  <si>
    <t>敌：クサリーマン</t>
  </si>
  <si>
    <t>敌：壁橱怪</t>
  </si>
  <si>
    <t>白色连衣裙</t>
  </si>
  <si>
    <t>敌：一般的僵尸</t>
  </si>
  <si>
    <t>掉落：仿真机器人等</t>
  </si>
  <si>
    <t>传送装置でMM3主人公が落とす</t>
  </si>
  <si>
    <t>烧焦的夹克</t>
  </si>
  <si>
    <t>敌：仿真机器人(男)等</t>
  </si>
  <si>
    <t>白色的衬衫</t>
  </si>
  <si>
    <t>ドラムカンが落とす</t>
  </si>
  <si>
    <t>主人公初期装备</t>
    <phoneticPr fontId="2" type="noConversion"/>
  </si>
  <si>
    <t>破旧的裤子</t>
  </si>
  <si>
    <t>掉落：强力劳动神话Ⅲ等</t>
    <phoneticPr fontId="2" type="noConversion"/>
  </si>
  <si>
    <t>掉落：强力劳动神话Ⅲ等</t>
    <phoneticPr fontId="2" type="noConversion"/>
  </si>
  <si>
    <t>装备可能</t>
    <phoneticPr fontId="2" type="noConversion"/>
  </si>
  <si>
    <t>任务は『古德曼的请求』</t>
  </si>
  <si>
    <t>店：阿依达交易所(任务后)</t>
  </si>
  <si>
    <t>ボチクロー</t>
  </si>
  <si>
    <t>波奇手甲</t>
  </si>
  <si>
    <t>三冠手套</t>
  </si>
  <si>
    <t>横纲手套</t>
    <phoneticPr fontId="2" type="noConversion"/>
  </si>
  <si>
    <r>
      <t>奥特比奇</t>
    </r>
    <r>
      <rPr>
        <sz val="9"/>
        <color indexed="8"/>
        <rFont val="宋体"/>
        <family val="3"/>
        <charset val="134"/>
      </rPr>
      <t>手套</t>
    </r>
  </si>
  <si>
    <t>哈尔迈特手套</t>
  </si>
  <si>
    <t>萨拉托加手套</t>
  </si>
  <si>
    <r>
      <t>手</t>
    </r>
    <r>
      <rPr>
        <sz val="9"/>
        <color indexed="8"/>
        <rFont val="宋体"/>
        <family val="3"/>
        <charset val="134"/>
      </rPr>
      <t>甲</t>
    </r>
  </si>
  <si>
    <t>掉落：巴利达克僵尸</t>
  </si>
  <si>
    <t>防弹手套</t>
  </si>
  <si>
    <r>
      <t>大关</t>
    </r>
    <r>
      <rPr>
        <sz val="9"/>
        <color indexed="8"/>
        <rFont val="宋体"/>
        <family val="3"/>
        <charset val="134"/>
      </rPr>
      <t>力士手套</t>
    </r>
  </si>
  <si>
    <t>CVC手套</t>
  </si>
  <si>
    <r>
      <t>梅鲁洛</t>
    </r>
    <r>
      <rPr>
        <sz val="9"/>
        <color indexed="8"/>
        <rFont val="宋体"/>
        <family val="3"/>
        <charset val="134"/>
      </rPr>
      <t>手臂</t>
    </r>
  </si>
  <si>
    <t>击破数奖励</t>
  </si>
  <si>
    <t>宝：怪物烟囱</t>
  </si>
  <si>
    <r>
      <t>老虎</t>
    </r>
    <r>
      <rPr>
        <sz val="9"/>
        <color indexed="8"/>
        <rFont val="宋体"/>
        <family val="3"/>
        <charset val="134"/>
      </rPr>
      <t>手套</t>
    </r>
  </si>
  <si>
    <r>
      <t>怪力</t>
    </r>
    <r>
      <rPr>
        <sz val="9"/>
        <color indexed="8"/>
        <rFont val="宋体"/>
        <family val="3"/>
        <charset val="134"/>
      </rPr>
      <t>手套</t>
    </r>
  </si>
  <si>
    <t>宇宙飞碟玩偶No.80</t>
  </si>
  <si>
    <t>推手手套</t>
  </si>
  <si>
    <t>通常耐性5?</t>
  </si>
  <si>
    <r>
      <t>机械</t>
    </r>
    <r>
      <rPr>
        <sz val="9"/>
        <color indexed="8"/>
        <rFont val="宋体"/>
        <family val="3"/>
        <charset val="134"/>
      </rPr>
      <t>师手套</t>
    </r>
  </si>
  <si>
    <t>毎ターンHP小回复</t>
    <phoneticPr fontId="2" type="noConversion"/>
  </si>
  <si>
    <t>回复输液手套</t>
  </si>
  <si>
    <t>摩托赛车手套</t>
  </si>
  <si>
    <t>敏捷输液手套</t>
  </si>
  <si>
    <t>力量输液手套</t>
  </si>
  <si>
    <t>超军手</t>
  </si>
  <si>
    <t>任务：被关上的冷冻室</t>
  </si>
  <si>
    <t>生存手套</t>
  </si>
  <si>
    <t>艺术家初期装备</t>
    <phoneticPr fontId="2" type="noConversion"/>
  </si>
  <si>
    <t>艺术手套</t>
  </si>
  <si>
    <t>手指虎</t>
  </si>
  <si>
    <t>银手套</t>
  </si>
  <si>
    <t>掉落：垃圾鼠等</t>
  </si>
  <si>
    <t>缪特的爪子</t>
  </si>
  <si>
    <t>格斗护手</t>
  </si>
  <si>
    <t>掉落：彷徨油桶等</t>
  </si>
  <si>
    <t>酒吧可以卖（80G）</t>
  </si>
  <si>
    <t>厨师手套</t>
  </si>
  <si>
    <t>橡胶手套</t>
  </si>
  <si>
    <t>男子汉手套</t>
  </si>
  <si>
    <t>帐篷が3段阶以上成长している</t>
    <phoneticPr fontId="2" type="noConversion"/>
  </si>
  <si>
    <t>编制手环の购入额10000G以上*1</t>
    <phoneticPr fontId="2" type="noConversion"/>
  </si>
  <si>
    <t>特制的编制手环</t>
  </si>
  <si>
    <t>帐篷が3段阶以上成长している</t>
    <phoneticPr fontId="2" type="noConversion"/>
  </si>
  <si>
    <t>编制手环の购入额1000～9999G</t>
    <phoneticPr fontId="2" type="noConversion"/>
  </si>
  <si>
    <t>精心编织的编制手环</t>
  </si>
  <si>
    <t>帐篷が2段阶以上成长している</t>
    <phoneticPr fontId="2" type="noConversion"/>
  </si>
  <si>
    <t>编制手环の购入额100～999G</t>
    <phoneticPr fontId="2" type="noConversion"/>
  </si>
  <si>
    <t>一般的编制手环</t>
  </si>
  <si>
    <t>编制手环の购入额1～99G</t>
    <phoneticPr fontId="2" type="noConversion"/>
  </si>
  <si>
    <t>随手编制的手环</t>
  </si>
  <si>
    <t>波奇护腿</t>
  </si>
  <si>
    <t>波奇紧身裤</t>
  </si>
  <si>
    <t>ステピチ靴</t>
  </si>
  <si>
    <r>
      <t>悪女</t>
    </r>
    <r>
      <rPr>
        <sz val="9"/>
        <color indexed="8"/>
        <rFont val="宋体"/>
        <family val="3"/>
        <charset val="134"/>
      </rPr>
      <t>の靴</t>
    </r>
  </si>
  <si>
    <t>萨拉托加靴</t>
  </si>
  <si>
    <t>哈尔迈特靴</t>
  </si>
  <si>
    <t>拉特华袜子</t>
  </si>
  <si>
    <t>夫人靴</t>
  </si>
  <si>
    <t>多层靴子</t>
  </si>
  <si>
    <t>宇宙飞碟玩偶No.81</t>
  </si>
  <si>
    <t>塞西尔的袜子</t>
  </si>
  <si>
    <t>悪女の靴</t>
  </si>
  <si>
    <t>CVC靴</t>
  </si>
  <si>
    <t>DLCドラムカン初期装备</t>
    <phoneticPr fontId="2" type="noConversion"/>
  </si>
  <si>
    <t>烧焦的靴子</t>
  </si>
  <si>
    <t>金属护腿</t>
  </si>
  <si>
    <t>战国の鞋</t>
  </si>
  <si>
    <t>缪特的脚</t>
  </si>
  <si>
    <t>店舗别限定DLC</t>
    <phoneticPr fontId="2" type="noConversion"/>
  </si>
  <si>
    <t>伊格尔钉鞋</t>
  </si>
  <si>
    <t>掉落：变种鳄鱼等</t>
  </si>
  <si>
    <t>生存靴</t>
  </si>
  <si>
    <t>第4段阶</t>
    <phoneticPr fontId="2" type="noConversion"/>
  </si>
  <si>
    <t>葡萄酒点数：1000</t>
  </si>
  <si>
    <t>医用靴</t>
  </si>
  <si>
    <t>敌击破数奖励3000</t>
  </si>
  <si>
    <t>掉落：神风中士</t>
  </si>
  <si>
    <t>宝：拉图尔1F</t>
  </si>
  <si>
    <t>掉落：神风少女</t>
  </si>
  <si>
    <t>安全鞋</t>
  </si>
  <si>
    <t>铁の木屐</t>
  </si>
  <si>
    <t>店：阿依达交易所(任务后)、运河运河</t>
  </si>
  <si>
    <t>战斗丝袜</t>
  </si>
  <si>
    <t>军装靴</t>
  </si>
  <si>
    <t>敌：变种鳄鱼</t>
  </si>
  <si>
    <t>战斗钉鞋</t>
  </si>
  <si>
    <t>敌：神风中士</t>
  </si>
  <si>
    <t>敌：神风少女</t>
  </si>
  <si>
    <t>厚底靴</t>
  </si>
  <si>
    <t>宝：贝尔艾博等</t>
  </si>
  <si>
    <t>铁束腰</t>
  </si>
  <si>
    <t>任务で入れる期间限定</t>
  </si>
  <si>
    <t>埋：金轮际酒店</t>
  </si>
  <si>
    <t>铁の凉鞋</t>
  </si>
  <si>
    <t>掉落：クサリーマン</t>
  </si>
  <si>
    <t>商人の鞋</t>
  </si>
  <si>
    <t>西部牛仔靴</t>
  </si>
  <si>
    <t>店：达玛斯神殿</t>
  </si>
  <si>
    <t>魔法の鞋</t>
  </si>
  <si>
    <t>美女护士初期装备</t>
    <phoneticPr fontId="2" type="noConversion"/>
  </si>
  <si>
    <t>护士高跟鞋</t>
  </si>
  <si>
    <t>武斗家初期装备</t>
    <phoneticPr fontId="2" type="noConversion"/>
  </si>
  <si>
    <t>中国鞋</t>
  </si>
  <si>
    <t>骑手初期装备</t>
    <phoneticPr fontId="2" type="noConversion"/>
  </si>
  <si>
    <t>结实的草鞋</t>
  </si>
  <si>
    <t>艺术鞋子</t>
  </si>
  <si>
    <t>摔跤手初期装备</t>
    <phoneticPr fontId="2" type="noConversion"/>
  </si>
  <si>
    <t>斗技场鞋子</t>
  </si>
  <si>
    <t>机械师初期装备</t>
    <phoneticPr fontId="2" type="noConversion"/>
  </si>
  <si>
    <t>焊接靴</t>
  </si>
  <si>
    <t>不思议商品屋</t>
    <phoneticPr fontId="2" type="noConversion"/>
  </si>
  <si>
    <t>猎人初期装备</t>
    <phoneticPr fontId="2" type="noConversion"/>
  </si>
  <si>
    <t>猎人靴</t>
  </si>
  <si>
    <t>美女护士初期装备</t>
    <phoneticPr fontId="2" type="noConversion"/>
  </si>
  <si>
    <t>艺术家初期装备</t>
    <phoneticPr fontId="2" type="noConversion"/>
  </si>
  <si>
    <t>宝：ソーゼージイン</t>
  </si>
  <si>
    <t>宝：拉图尔（万福亭の最上阶）</t>
    <phoneticPr fontId="2" type="noConversion"/>
  </si>
  <si>
    <t>埋蔵品</t>
  </si>
  <si>
    <t>宝：贝尔艾博地下道</t>
  </si>
  <si>
    <t>长满苔藓的凉鞋</t>
  </si>
  <si>
    <t>ドラムカン初期装备</t>
    <phoneticPr fontId="2" type="noConversion"/>
  </si>
  <si>
    <t>减肥拖鞋</t>
  </si>
  <si>
    <t>男人味袜子</t>
  </si>
  <si>
    <t>通常属性耐性80</t>
  </si>
  <si>
    <t>超级波奇坦克</t>
  </si>
  <si>
    <t>宝：仓库北7栋</t>
    <phoneticPr fontId="2" type="noConversion"/>
  </si>
  <si>
    <t>通常属性耐性75</t>
  </si>
  <si>
    <t>波奇坦克</t>
  </si>
  <si>
    <t>宝：博爱重工北西仓库</t>
  </si>
  <si>
    <t>通常属性耐性60</t>
  </si>
  <si>
    <t>波奇跑车</t>
  </si>
  <si>
    <t>埋蔵：骸潜门の立刻转向そば</t>
  </si>
  <si>
    <t>圣诞老人胡子</t>
  </si>
  <si>
    <t>通常属性耐性50</t>
  </si>
  <si>
    <t>波奇摩托车</t>
  </si>
  <si>
    <t>增幅头环</t>
  </si>
  <si>
    <t>X指环DX</t>
  </si>
  <si>
    <t>GEO购入特典</t>
  </si>
  <si>
    <t>波奇三轮车</t>
    <phoneticPr fontId="2" type="noConversion"/>
  </si>
  <si>
    <t>碳素纳米触覚</t>
  </si>
  <si>
    <t>波奇领结</t>
  </si>
  <si>
    <t>艾美达背心</t>
  </si>
  <si>
    <t>防弹衣碎片买い取り屋に累计100个防弹衣碎片を売ると入手</t>
    <phoneticPr fontId="2" type="noConversion"/>
  </si>
  <si>
    <t>狩猎任务：奥特少女を击破！</t>
  </si>
  <si>
    <t>洛思特背心</t>
  </si>
  <si>
    <t>ダンディコア</t>
  </si>
  <si>
    <t>グロウィン血球</t>
  </si>
  <si>
    <t>液体聚合物</t>
  </si>
  <si>
    <t>塞西尔の编制手环</t>
  </si>
  <si>
    <t>キエフォニクス</t>
  </si>
  <si>
    <r>
      <t>掉落：泰兰</t>
    </r>
    <r>
      <rPr>
        <sz val="9"/>
        <color indexed="8"/>
        <rFont val="宋体"/>
        <family val="3"/>
        <charset val="134"/>
      </rPr>
      <t>ティーナ</t>
    </r>
  </si>
  <si>
    <t>DLCレナ初期装备</t>
    <phoneticPr fontId="2" type="noConversion"/>
  </si>
  <si>
    <r>
      <t>イルミの吊</t>
    </r>
    <r>
      <rPr>
        <sz val="9"/>
        <color indexed="8"/>
        <rFont val="宋体"/>
        <family val="3"/>
        <charset val="134"/>
      </rPr>
      <t>坠</t>
    </r>
  </si>
  <si>
    <t>陶瓷片</t>
  </si>
  <si>
    <t>ミュートのしっぽ</t>
  </si>
  <si>
    <t>任务:收藏家</t>
  </si>
  <si>
    <t>尘埃羽饰</t>
  </si>
  <si>
    <t>掉落：扎吉</t>
  </si>
  <si>
    <t>亚当透镜</t>
  </si>
  <si>
    <t>防弹马甲</t>
  </si>
  <si>
    <t>配信终了(期间:2013/11/07～11/14)</t>
    <phoneticPr fontId="2" type="noConversion"/>
  </si>
  <si>
    <t>姐姐的围巾</t>
  </si>
  <si>
    <t>性感胸垫</t>
  </si>
  <si>
    <t>会心率UP</t>
  </si>
  <si>
    <t>任务：烟花的材料</t>
  </si>
  <si>
    <t>幸运护身符</t>
  </si>
  <si>
    <t>掉落：放电水牛等</t>
  </si>
  <si>
    <t>控えでも1割のEXPとBP取得</t>
  </si>
  <si>
    <t>破烂的护甲</t>
  </si>
  <si>
    <t>X指环</t>
  </si>
  <si>
    <t>掉落：幽灵小姐等</t>
  </si>
  <si>
    <t>埋蔵</t>
  </si>
  <si>
    <t>生存背心</t>
  </si>
  <si>
    <t>装备会使混乱する</t>
    <phoneticPr fontId="2" type="noConversion"/>
  </si>
  <si>
    <t>区域掉落奖励：潮湿之地(西)</t>
  </si>
  <si>
    <t>活体细胞</t>
  </si>
  <si>
    <t>通常属性耐性あり</t>
  </si>
  <si>
    <t>奥特护饰</t>
  </si>
  <si>
    <t>卡里奥披风</t>
  </si>
  <si>
    <t>掉落：蛋蛋怪</t>
  </si>
  <si>
    <t>战斗外经验値入手</t>
  </si>
  <si>
    <t>宇宙飞碟玩偶No.84</t>
  </si>
  <si>
    <r>
      <t>艾美达</t>
    </r>
    <r>
      <rPr>
        <sz val="9"/>
        <color indexed="0"/>
        <rFont val="宋体"/>
        <family val="3"/>
        <charset val="134"/>
      </rPr>
      <t>・</t>
    </r>
    <r>
      <rPr>
        <sz val="9"/>
        <color indexed="0"/>
        <rFont val="宋体"/>
        <family val="3"/>
        <charset val="134"/>
      </rPr>
      <t>背心</t>
    </r>
  </si>
  <si>
    <t>男子气概-99</t>
  </si>
  <si>
    <t>宇宙飞碟玩偶No.83</t>
  </si>
  <si>
    <t>男子气概99</t>
  </si>
  <si>
    <t>宇宙飞碟玩偶No.82</t>
  </si>
  <si>
    <t>高级护盾</t>
  </si>
  <si>
    <t>特赏</t>
  </si>
  <si>
    <t>三冠腰带</t>
  </si>
  <si>
    <t>护盾披风</t>
  </si>
  <si>
    <t>生命护盾</t>
  </si>
  <si>
    <t>任务：『古德曼的请求』后</t>
  </si>
  <si>
    <t>树怪护盾</t>
  </si>
  <si>
    <t>店舗别限定DLC</t>
    <phoneticPr fontId="2" type="noConversion"/>
  </si>
  <si>
    <r>
      <t>波奇リリーフ跑</t>
    </r>
    <r>
      <rPr>
        <sz val="9"/>
        <color indexed="8"/>
        <rFont val="宋体"/>
        <family val="3"/>
        <charset val="134"/>
      </rPr>
      <t>车</t>
    </r>
  </si>
  <si>
    <t>激光护盾</t>
  </si>
  <si>
    <t>店舗别限定DLC</t>
    <phoneticPr fontId="2" type="noConversion"/>
  </si>
  <si>
    <t>防电护盾</t>
  </si>
  <si>
    <t>防音护盾</t>
  </si>
  <si>
    <t>奥特少女を击破！</t>
  </si>
  <si>
    <t>狩猎任务报酬</t>
  </si>
  <si>
    <t>寒冰护盾</t>
  </si>
  <si>
    <t>防弹衣碎片回収屋99个</t>
    <phoneticPr fontId="2" type="noConversion"/>
  </si>
  <si>
    <t>大人の披风</t>
  </si>
  <si>
    <t>防弹衣碎片回収屋50个</t>
    <phoneticPr fontId="2" type="noConversion"/>
  </si>
  <si>
    <t>任务：消失的城镇</t>
  </si>
  <si>
    <t>天鹅头环</t>
  </si>
  <si>
    <t>护士护盾</t>
  </si>
  <si>
    <t>掉落：大太机器人</t>
  </si>
  <si>
    <t>防弹衣碎片回収屋40个</t>
    <phoneticPr fontId="2" type="noConversion"/>
  </si>
  <si>
    <t>掉落：奥帕多拉蜂</t>
    <phoneticPr fontId="2" type="noConversion"/>
  </si>
  <si>
    <t>护士铁牌</t>
  </si>
  <si>
    <r>
      <t>奥尔加</t>
    </r>
    <r>
      <rPr>
        <sz val="9"/>
        <color indexed="0"/>
        <rFont val="宋体"/>
        <family val="3"/>
        <charset val="134"/>
      </rPr>
      <t>・</t>
    </r>
    <r>
      <rPr>
        <sz val="9"/>
        <color indexed="0"/>
        <rFont val="宋体"/>
        <family val="3"/>
        <charset val="134"/>
      </rPr>
      <t>莫德はDLC</t>
    </r>
  </si>
  <si>
    <t>敌：扎吉</t>
  </si>
  <si>
    <t>猎人ズアイと同じ效果</t>
  </si>
  <si>
    <t>传送装置：MM3主人公が落とす</t>
  </si>
  <si>
    <t>防弹衣碎片回収屋30个</t>
    <phoneticPr fontId="2" type="noConversion"/>
  </si>
  <si>
    <t>ＨＰ回复效果有り</t>
    <phoneticPr fontId="2" type="noConversion"/>
  </si>
  <si>
    <t>区域掉落奖励：饮龙潭周边</t>
  </si>
  <si>
    <t>海星细胞</t>
  </si>
  <si>
    <t>防弹衣碎片回収屋20个</t>
    <phoneticPr fontId="2" type="noConversion"/>
  </si>
  <si>
    <t>护士(男)初期装备</t>
    <phoneticPr fontId="2" type="noConversion"/>
  </si>
  <si>
    <t>医用护盾</t>
  </si>
  <si>
    <t>防弹衣碎片回収屋10个</t>
    <phoneticPr fontId="2" type="noConversion"/>
  </si>
  <si>
    <t>敌：放电水牛等</t>
  </si>
  <si>
    <t>控えでもEXPとBP取得</t>
  </si>
  <si>
    <t>敌：幽灵小姐</t>
  </si>
  <si>
    <t>装备中は兴奋状态になる</t>
    <phoneticPr fontId="2" type="noConversion"/>
  </si>
  <si>
    <t>幸福的头环</t>
  </si>
  <si>
    <t>猎人探测器</t>
  </si>
  <si>
    <r>
      <t>寒冰</t>
    </r>
    <r>
      <rPr>
        <sz val="9"/>
        <color indexed="8"/>
        <rFont val="宋体"/>
        <family val="3"/>
        <charset val="134"/>
      </rPr>
      <t>护盾</t>
    </r>
  </si>
  <si>
    <t>落：神风弹</t>
  </si>
  <si>
    <t>护士(男)初期装备</t>
    <phoneticPr fontId="2" type="noConversion"/>
  </si>
  <si>
    <t>自贩机で当たりやすくなる</t>
  </si>
  <si>
    <t>掉落：外道贩卖鬼7、邪道贩卖机</t>
  </si>
  <si>
    <t>纤维耳机</t>
  </si>
  <si>
    <t>掉落：招揽之镜</t>
  </si>
  <si>
    <t>任务：旅店的保镖</t>
  </si>
  <si>
    <t>防毒面具</t>
  </si>
  <si>
    <t>钢之发饰</t>
  </si>
  <si>
    <t>敌：奥帕多拉蜂</t>
    <phoneticPr fontId="2" type="noConversion"/>
  </si>
  <si>
    <t>红色围巾</t>
  </si>
  <si>
    <t>ドラムカンの落とし物</t>
  </si>
  <si>
    <t>诱惑回避率UP</t>
  </si>
  <si>
    <r>
      <t>掉落：贝尼西奥</t>
    </r>
    <r>
      <rPr>
        <sz val="9"/>
        <color indexed="0"/>
        <rFont val="宋体"/>
        <family val="3"/>
        <charset val="134"/>
      </rPr>
      <t>・</t>
    </r>
    <r>
      <rPr>
        <sz val="9"/>
        <color indexed="0"/>
        <rFont val="宋体"/>
        <family val="3"/>
        <charset val="134"/>
      </rPr>
      <t>马鲁迪</t>
    </r>
  </si>
  <si>
    <t>敌：熊猫タ</t>
  </si>
  <si>
    <t>睡眠状态中にHP小回复</t>
    <phoneticPr fontId="2" type="noConversion"/>
  </si>
  <si>
    <t>低应力安眠枕</t>
  </si>
  <si>
    <t>区域掉落奖励：贝尔艾博地下道</t>
  </si>
  <si>
    <t>骷髅の吊坠</t>
  </si>
  <si>
    <t>任务：恋人们</t>
  </si>
  <si>
    <t>增幅点数取得速度上升</t>
    <phoneticPr fontId="2" type="noConversion"/>
  </si>
  <si>
    <t>敌：神风弹</t>
  </si>
  <si>
    <t>敌：外道贩卖鬼7、邪道贩卖鬼</t>
  </si>
  <si>
    <t>敌：招揽之镜</t>
  </si>
  <si>
    <t>人妻耳环</t>
  </si>
  <si>
    <t>勺子から入门セットを购入する</t>
  </si>
  <si>
    <t>魔法使徽章</t>
  </si>
  <si>
    <t>狩猎任务：暴走罗西南特を击破！等でも入手可</t>
  </si>
  <si>
    <t>魔法の护身符</t>
  </si>
  <si>
    <t>任务：谨记复仇</t>
  </si>
  <si>
    <t>三角耳环</t>
  </si>
  <si>
    <t>掉落：电击甲虫、黄金虫等</t>
  </si>
  <si>
    <t>任务：寻找母亲2</t>
  </si>
  <si>
    <t>青羽毛装饰</t>
  </si>
  <si>
    <t>睡眠状态中にHP小回复</t>
    <phoneticPr fontId="2" type="noConversion"/>
  </si>
  <si>
    <t>发箍</t>
  </si>
  <si>
    <t>グロウイン血球</t>
  </si>
  <si>
    <t>発売记念福袋</t>
    <phoneticPr fontId="2" type="noConversion"/>
  </si>
  <si>
    <t>掉落：焦洛茨奇、沼鱼人、沼大将など</t>
  </si>
  <si>
    <t>达玛斯神殿で勺子から入门セットを购入する</t>
  </si>
  <si>
    <t>2つある结末のどちらかを见届ける</t>
    <phoneticPr fontId="2" type="noConversion"/>
  </si>
  <si>
    <t>悠远之歌の物乞い少年</t>
  </si>
  <si>
    <t>闪耀的弹珠</t>
  </si>
  <si>
    <t>不思议商品屋</t>
    <phoneticPr fontId="2" type="noConversion"/>
  </si>
  <si>
    <t>宝石发饰</t>
  </si>
  <si>
    <t>敌：电击甲虫</t>
  </si>
  <si>
    <t>レナ初期装备</t>
    <phoneticPr fontId="2" type="noConversion"/>
  </si>
  <si>
    <t>イルミの吊坠</t>
  </si>
  <si>
    <t>任务「寻找母亲2」を进めると仲间になる</t>
    <phoneticPr fontId="2" type="noConversion"/>
  </si>
  <si>
    <t>拉琪娜初期装备</t>
    <phoneticPr fontId="2" type="noConversion"/>
  </si>
  <si>
    <t>敌：焦洛茨奇</t>
  </si>
  <si>
    <t>2つある结末のどちらかを见届ける</t>
    <phoneticPr fontId="2" type="noConversion"/>
  </si>
  <si>
    <r>
      <t>悠</t>
    </r>
    <r>
      <rPr>
        <sz val="9"/>
        <color indexed="8"/>
        <rFont val="宋体"/>
        <family val="3"/>
        <charset val="134"/>
      </rPr>
      <t>远之歌の乞讨少年</t>
    </r>
  </si>
  <si>
    <t>敌：垃圾鼠等</t>
  </si>
  <si>
    <t>传送装置：ken落とす</t>
  </si>
  <si>
    <t>艾丽泽的耳塞</t>
  </si>
  <si>
    <t>红色花环</t>
  </si>
  <si>
    <r>
      <t>掉落：</t>
    </r>
    <r>
      <rPr>
        <sz val="9"/>
        <color indexed="8"/>
        <rFont val="宋体"/>
        <family val="3"/>
        <charset val="134"/>
      </rPr>
      <t>クサリーマン等</t>
    </r>
  </si>
  <si>
    <t>萨沙初期装备</t>
    <phoneticPr fontId="2" type="noConversion"/>
  </si>
  <si>
    <t>萨沙初期装备</t>
    <phoneticPr fontId="2" type="noConversion"/>
  </si>
  <si>
    <r>
      <t>天</t>
    </r>
    <r>
      <rPr>
        <sz val="9"/>
        <color indexed="8"/>
        <rFont val="宋体"/>
        <family val="3"/>
        <charset val="134"/>
      </rPr>
      <t>使戒指</t>
    </r>
  </si>
  <si>
    <t>任务：传送达人</t>
  </si>
  <si>
    <t>宝：巴比隆车站大楼</t>
  </si>
  <si>
    <t>宝：拉图尔12Ｆ</t>
  </si>
  <si>
    <t>宝：阿依达交易所</t>
  </si>
  <si>
    <t>VIP卡</t>
  </si>
  <si>
    <t>拉图尔10Ｆ</t>
  </si>
  <si>
    <t>宝：拉图尔9Ｆ</t>
  </si>
  <si>
    <t>宝：拉图尔1Ｆ</t>
  </si>
  <si>
    <t>埋：拉图尔4Ｆ</t>
  </si>
  <si>
    <t>宝：拉图尔东塔3F居住区</t>
  </si>
  <si>
    <t>宝：四塔门西北塔3Ｆ</t>
  </si>
  <si>
    <t>掉落：奥罗克</t>
  </si>
  <si>
    <t>掉落：超重机飞龙</t>
  </si>
  <si>
    <t>1回</t>
  </si>
  <si>
    <t>掉落：超流动巨大布丁</t>
  </si>
  <si>
    <t>掉落：雷天使</t>
  </si>
  <si>
    <t>掉落：乌尔里奇</t>
  </si>
  <si>
    <t>掉落：骑甲西贡</t>
  </si>
  <si>
    <t>掉落：黄金爱因斯坦</t>
  </si>
  <si>
    <t>掉落：水晶蚁等</t>
  </si>
  <si>
    <t>区域掉落：雪原</t>
  </si>
  <si>
    <t>区域掉落：污染的沼泽</t>
  </si>
  <si>
    <t>葡萄酒点数：50</t>
  </si>
  <si>
    <t>掉落：南国女</t>
  </si>
  <si>
    <t>爱因斯坦像</t>
  </si>
  <si>
    <t>敌：特杀激光炮等</t>
  </si>
  <si>
    <t>宝：亚当斯基牧场等</t>
  </si>
  <si>
    <t>宝：沙漠营地等</t>
  </si>
  <si>
    <t>宝：僵尸瑞拉城等</t>
  </si>
  <si>
    <t>掉落：砂鲛等</t>
  </si>
  <si>
    <t>掉落：白金蚁</t>
  </si>
  <si>
    <t>掉落：失散食铁蚁</t>
  </si>
  <si>
    <t>掉落：电击甲虫</t>
  </si>
  <si>
    <t>任务「成员募集」「丢失的财宝」</t>
  </si>
  <si>
    <t>掉落：金蚁</t>
  </si>
  <si>
    <t>银色挂坠</t>
  </si>
  <si>
    <t>掉落：漫步者等</t>
  </si>
  <si>
    <t>原子力电池</t>
  </si>
  <si>
    <t>掉落：金蚁等</t>
  </si>
  <si>
    <t>掉落：暴食鼠首领</t>
  </si>
  <si>
    <t>任务「离天国最近的贩卖机」を</t>
  </si>
  <si>
    <t>掉落：火黑猪等</t>
  </si>
  <si>
    <t>掉落：感电兔等</t>
  </si>
  <si>
    <t>掉落：火星水母等</t>
  </si>
  <si>
    <t>掉落：杀人变形虫等</t>
  </si>
  <si>
    <t>掉落：紧身衣机器人等</t>
  </si>
  <si>
    <t>掉落：突变体OX等</t>
  </si>
  <si>
    <t>掉落：凶恶电波等</t>
  </si>
  <si>
    <t>宝：香肠旅馆等</t>
  </si>
  <si>
    <t>掉落：加油油桶等</t>
  </si>
  <si>
    <t>掉落：飞刀鱼等</t>
  </si>
  <si>
    <t>万能钥匙</t>
  </si>
  <si>
    <t>冶金</t>
  </si>
  <si>
    <t>掉落：夜叉蟹等</t>
  </si>
  <si>
    <t>掉落：冥王水母等</t>
  </si>
  <si>
    <t>店：阿依达交易所等</t>
  </si>
  <si>
    <t>掉落：飞行鱼等</t>
  </si>
  <si>
    <t>概率</t>
  </si>
  <si>
    <t>液体灭蚊灵</t>
  </si>
  <si>
    <t>灭蚊灵</t>
  </si>
  <si>
    <t>军号</t>
  </si>
  <si>
    <t> 无重力玫瑰</t>
  </si>
  <si>
    <t>宝：手指广场等</t>
  </si>
  <si>
    <t>掉落：太空玫瑰</t>
  </si>
  <si>
    <t>掉落：萝卜王后等</t>
  </si>
  <si>
    <t>宝：轨道空间站1Ｆ</t>
  </si>
  <si>
    <t>掉落：B52信天翁等</t>
  </si>
  <si>
    <t>沙漠喷漆罐</t>
  </si>
  <si>
    <t>区域掉落：水坝地下</t>
  </si>
  <si>
    <t>掉落：発酵老鼠</t>
  </si>
  <si>
    <t>掉落：尼科夫乌鸦等</t>
  </si>
  <si>
    <t>伤痕消除药</t>
  </si>
  <si>
    <t>美肌乳液</t>
  </si>
  <si>
    <t>掉落：毒曼巴等</t>
  </si>
  <si>
    <t>苹果腮红</t>
  </si>
  <si>
    <t>掉落：猪突炮等</t>
  </si>
  <si>
    <t>男人精华</t>
  </si>
  <si>
    <t>掉落：受惊公牛</t>
  </si>
  <si>
    <t>区域掉落：沉没的邮轮</t>
  </si>
  <si>
    <t>刺青贴纸</t>
  </si>
  <si>
    <t>埋蔵：钳口岩(随机)</t>
  </si>
  <si>
    <t>假眉毛</t>
  </si>
  <si>
    <t>胡须定型液</t>
  </si>
  <si>
    <t>区域掉落:四手站(地下铁)</t>
  </si>
  <si>
    <t>掉落：太空玫瑰等</t>
  </si>
  <si>
    <t>葡萄馆：葡萄酒点数(2500)</t>
  </si>
  <si>
    <t>觉醒界限突破因子</t>
  </si>
  <si>
    <t>重命名笔</t>
  </si>
  <si>
    <t>自动贩卖机：螺旋屋</t>
  </si>
  <si>
    <t>重命名贴纸</t>
  </si>
  <si>
    <t>宝：犬帐篷等</t>
  </si>
  <si>
    <t>掉落：牛魔王</t>
  </si>
  <si>
    <t>掉落：污泥水怪等</t>
  </si>
  <si>
    <t>任务「两个人的武器店」</t>
  </si>
  <si>
    <t>超巨大滑溜溜细胞</t>
  </si>
  <si>
    <t>宝：发电站13</t>
  </si>
  <si>
    <t>电击遥控器</t>
  </si>
  <si>
    <t>宝：犬帐篷</t>
  </si>
  <si>
    <t>狗剪套装</t>
  </si>
  <si>
    <t>宝：21号发电站</t>
  </si>
  <si>
    <t>超级蘑菇袋</t>
  </si>
  <si>
    <t>宝：葡萄馆等</t>
  </si>
  <si>
    <t>宝：运河运河等</t>
  </si>
  <si>
    <t>宝：骸潜门等</t>
  </si>
  <si>
    <t>洗车拖把</t>
  </si>
  <si>
    <t>GPS分析器</t>
  </si>
  <si>
    <t>索敌喷雾器</t>
  </si>
  <si>
    <t>胡须定型液×1</t>
  </si>
  <si>
    <t>感克星Z×3</t>
  </si>
  <si>
    <t>铅笔导弹×10</t>
  </si>
  <si>
    <t>掉落：神风弹</t>
  </si>
  <si>
    <t>避敌喷雾器</t>
  </si>
  <si>
    <t>刺青贴纸×1</t>
  </si>
  <si>
    <t>手榴弹×5</t>
  </si>
  <si>
    <t>店：贝尔艾博等</t>
  </si>
  <si>
    <t>低应力安眠枕×1</t>
  </si>
  <si>
    <t>麻痹灵×3</t>
  </si>
  <si>
    <t>灭蚊灵×5</t>
  </si>
  <si>
    <t>汪汪美食×5</t>
  </si>
  <si>
    <t>金属探测器</t>
  </si>
  <si>
    <t>假眉毛×1</t>
  </si>
  <si>
    <t>兴奋剂×1</t>
  </si>
  <si>
    <t>沙漠喷漆罐×3</t>
  </si>
  <si>
    <t>超级蘑菇×10</t>
  </si>
  <si>
    <t>宇宙电池M×2</t>
  </si>
  <si>
    <t>汪汪美食×1</t>
  </si>
  <si>
    <t>汪汪饮料×3</t>
  </si>
  <si>
    <t>回复胶囊×5</t>
  </si>
  <si>
    <t>掉落：食蚁兽等</t>
  </si>
  <si>
    <t>军号×1</t>
  </si>
  <si>
    <t>宇宙电池M×1</t>
  </si>
  <si>
    <t>手榴弹×3</t>
  </si>
  <si>
    <t>宇宙电池L×1</t>
  </si>
  <si>
    <t>咖啡因剤×3</t>
  </si>
  <si>
    <t>修理套件×3</t>
  </si>
  <si>
    <t>掉落：幸运鼠等</t>
  </si>
  <si>
    <t>全满饮料×1</t>
  </si>
  <si>
    <t>美肌乳液×1</t>
  </si>
  <si>
    <t>火焰瓶×3</t>
  </si>
  <si>
    <t>正坐帽子×1</t>
  </si>
  <si>
    <t>宇宙电池S×1</t>
  </si>
  <si>
    <t>修理套件×10</t>
  </si>
  <si>
    <t>能量胶囊×3</t>
  </si>
  <si>
    <t>烟幕花火×5</t>
  </si>
  <si>
    <t>火焰瓶×10</t>
  </si>
  <si>
    <t>灭蚊灵喷气式×1</t>
  </si>
  <si>
    <t>携带护罩S×3</t>
  </si>
  <si>
    <t>红色喷漆罐×3</t>
  </si>
  <si>
    <t>RPG7×1</t>
  </si>
  <si>
    <t>液体灭蚊灵×1</t>
  </si>
  <si>
    <t>铅笔导弹×4</t>
  </si>
  <si>
    <t>烟幕花火×8</t>
  </si>
  <si>
    <t>火箭烟花×12</t>
  </si>
  <si>
    <t>会员卡</t>
  </si>
  <si>
    <t>防毒面具×1</t>
  </si>
  <si>
    <t>碱性石蜡×5</t>
  </si>
  <si>
    <t>避敌喷雾器×3</t>
  </si>
  <si>
    <t>苹果腮红×1</t>
  </si>
  <si>
    <t>宇宙电池S×3</t>
  </si>
  <si>
    <t>除酸乳液×5</t>
  </si>
  <si>
    <t>能量注射器×1</t>
  </si>
  <si>
    <t>回复胶囊×10</t>
  </si>
  <si>
    <t>伤痕消除药×1</t>
  </si>
  <si>
    <t>男子汉头带×1</t>
  </si>
  <si>
    <t>提速剂×3</t>
  </si>
  <si>
    <t>DD菠萝炸弹×3</t>
  </si>
  <si>
    <t>液体灭蚊灵×2</t>
  </si>
  <si>
    <t>灭蚊灵×83</t>
  </si>
  <si>
    <t>白金奖牌</t>
  </si>
  <si>
    <t>消耗</t>
  </si>
  <si>
    <t>可拆开项目</t>
  </si>
  <si>
    <t>麻痹灵×3、能量注射器×1</t>
  </si>
  <si>
    <t>回复胶囊×10、除酸乳液×5、</t>
  </si>
  <si>
    <t>×</t>
  </si>
  <si>
    <t>宝：巴比隆车站大楼等</t>
  </si>
  <si>
    <t>碱性石蜡</t>
  </si>
  <si>
    <t>麻痹灵超级</t>
  </si>
  <si>
    <t>麻醉胶囊</t>
  </si>
  <si>
    <t>敌：金蜂、炸弹蜂</t>
  </si>
  <si>
    <t>再生胶囊</t>
  </si>
  <si>
    <t>吃了能恢复HP</t>
  </si>
  <si>
    <t>简易制作的烧烤料理。</t>
  </si>
  <si>
    <t>店：荒野营地</t>
  </si>
  <si>
    <t>习惯旅行的商人们</t>
  </si>
  <si>
    <t>黏糊糊烧烤</t>
  </si>
  <si>
    <t>烤老鼠肉</t>
  </si>
  <si>
    <t>月光馒头</t>
  </si>
  <si>
    <t>宝:贝尔艾博</t>
  </si>
  <si>
    <t>拉面罐头</t>
  </si>
  <si>
    <t>帐篷：贝尔艾博</t>
  </si>
  <si>
    <t>香肠便当</t>
  </si>
  <si>
    <t>温泉汉堡</t>
  </si>
  <si>
    <t>第二车库</t>
  </si>
  <si>
    <t>任务：恋爱的男人</t>
  </si>
  <si>
    <t>对于类似品一定要注意！</t>
  </si>
  <si>
    <t>装死药</t>
  </si>
  <si>
    <t>退烧药</t>
  </si>
  <si>
    <t>能量胶囊</t>
  </si>
  <si>
    <t>店：水坝等</t>
  </si>
  <si>
    <t>自动贩卖机：拉图尔</t>
  </si>
  <si>
    <t>葡萄酒点数1500点</t>
  </si>
  <si>
    <t>神的口水</t>
  </si>
  <si>
    <t>量子人偶</t>
  </si>
  <si>
    <t>汪汪饮料</t>
  </si>
  <si>
    <t>波奇骨头</t>
  </si>
  <si>
    <t>敌：侦查ＵＦＯ</t>
  </si>
  <si>
    <t>店：阿米达拉马等</t>
  </si>
  <si>
    <t>安眠药DX</t>
  </si>
  <si>
    <t>店：回转城等</t>
  </si>
  <si>
    <t>寒冷克星</t>
  </si>
  <si>
    <t>年糕</t>
  </si>
  <si>
    <t>葡萄酒点数(100P)</t>
  </si>
  <si>
    <t>强壮多酚</t>
  </si>
  <si>
    <t>掉落：外道贩卖鬼7</t>
  </si>
  <si>
    <t>超级蘑菇</t>
  </si>
  <si>
    <t>消耗数量随机</t>
  </si>
  <si>
    <t>店：运河运河等</t>
  </si>
  <si>
    <t>硝化酒瓶DX</t>
  </si>
  <si>
    <t>煤油灯</t>
  </si>
  <si>
    <t>敌：寄生水蛭</t>
  </si>
  <si>
    <t>敌：神风弹等</t>
  </si>
  <si>
    <t>店：发电站7</t>
  </si>
  <si>
    <t>店：神圣帐篷等</t>
  </si>
  <si>
    <t>铅笔导弹</t>
  </si>
  <si>
    <t>★3固定。怪物烟囱南西终点</t>
  </si>
  <si>
    <t>结晶洞</t>
  </si>
  <si>
    <t>火山地帯（最南端）</t>
  </si>
  <si>
    <t>火山地帯（南）</t>
  </si>
  <si>
    <t>火山地帯（北）</t>
  </si>
  <si>
    <t>第二荒野(爆击地帯)</t>
  </si>
  <si>
    <t>间谍树地下</t>
  </si>
  <si>
    <t>★1固定。</t>
  </si>
  <si>
    <t>第二沙漠（南）</t>
  </si>
  <si>
    <t>★1固定。垃圾山、要高级金属探测器</t>
  </si>
  <si>
    <t>★1固定。垃圾山</t>
  </si>
  <si>
    <t>★3固定。垃圾山</t>
  </si>
  <si>
    <t>废铁、稀有金属玉</t>
  </si>
  <si>
    <t>★2固定。垃圾山</t>
  </si>
  <si>
    <t>废铁、高科技废铁</t>
  </si>
  <si>
    <t>葡萄馆周边</t>
  </si>
  <si>
    <t>出租车2号</t>
  </si>
  <si>
    <t>废铁、宇宙电池S、防弹衣碎片、高科技废铁</t>
  </si>
  <si>
    <t>废铁、宇宙电池S、防弹衣碎片、</t>
  </si>
  <si>
    <t>废铁、宇宙电池S、防弹衣碎片</t>
  </si>
  <si>
    <t>从东数第一塔和第二塔之间</t>
  </si>
  <si>
    <t>手指广场</t>
  </si>
  <si>
    <t>废铁、宇宙电池S、沙门氏菌猴导弹α</t>
  </si>
  <si>
    <t>废铁、高科技废铁、宇宙电池S</t>
  </si>
  <si>
    <t>博爱重工区域一帯</t>
  </si>
  <si>
    <t>废铁、污染的金块、沙门氏菌猴导弹</t>
  </si>
  <si>
    <t>过山车海岸</t>
  </si>
  <si>
    <t>拾える项目</t>
  </si>
  <si>
    <t>场所</t>
  </si>
  <si>
    <t>坐标</t>
    <phoneticPr fontId="2" type="noConversion"/>
  </si>
  <si>
    <t>随机物品</t>
  </si>
  <si>
    <t>固定物品</t>
    <phoneticPr fontId="2" type="noConversion"/>
  </si>
  <si>
    <t>暴走之子</t>
  </si>
  <si>
    <t>DLC之女神</t>
  </si>
  <si>
    <t>DLC之神</t>
  </si>
  <si>
    <t>DLC之女王</t>
  </si>
  <si>
    <t>DLC之王</t>
  </si>
  <si>
    <t>货真价实的富豪</t>
  </si>
  <si>
    <t>大富翁</t>
  </si>
  <si>
    <t>不差钱的女友</t>
  </si>
  <si>
    <t>不差钱的男友</t>
  </si>
  <si>
    <t>荒野老主顾</t>
  </si>
  <si>
    <t>超人增幅器</t>
  </si>
  <si>
    <t>拥有绝活的女人</t>
  </si>
  <si>
    <t>拥有绝活的男人</t>
  </si>
  <si>
    <t>人肉战车</t>
  </si>
  <si>
    <t>探知之铁人</t>
  </si>
  <si>
    <t>狗不理</t>
  </si>
  <si>
    <t>人间制铁所</t>
  </si>
  <si>
    <t>改造鬼才</t>
  </si>
  <si>
    <t>艺术鬼才</t>
  </si>
  <si>
    <t>挑战者</t>
  </si>
  <si>
    <t>闪亮杀手</t>
  </si>
  <si>
    <t>闪光杀手</t>
  </si>
  <si>
    <t>赏金女王</t>
  </si>
  <si>
    <t>赏金王</t>
  </si>
  <si>
    <t>话题人物</t>
  </si>
  <si>
    <t>女神</t>
  </si>
  <si>
    <t>神</t>
  </si>
  <si>
    <t>军团杀手</t>
  </si>
  <si>
    <t>世界冠军</t>
  </si>
  <si>
    <t>马鲁迪杀手</t>
  </si>
  <si>
    <t>7777击破将军</t>
  </si>
  <si>
    <t>千人斩</t>
  </si>
  <si>
    <t>百人斩</t>
  </si>
  <si>
    <t>拉图尔塔的VIP</t>
  </si>
  <si>
    <t>可爱的天使</t>
  </si>
  <si>
    <t>烤鸡肉串迷</t>
  </si>
  <si>
    <t>守财奴猎人</t>
  </si>
  <si>
    <t>能干的搬运工</t>
  </si>
  <si>
    <t>贾戈的第77名弟子</t>
  </si>
  <si>
    <t>间谍触发者</t>
  </si>
  <si>
    <t>勺子点数1000</t>
  </si>
  <si>
    <t>勺子点数500</t>
  </si>
  <si>
    <t>中魔法使</t>
  </si>
  <si>
    <t>小魔法使</t>
  </si>
  <si>
    <t>魔法使</t>
  </si>
  <si>
    <t>麦霸</t>
  </si>
  <si>
    <t>传送事故经历者</t>
  </si>
  <si>
    <t>「右京」加入</t>
  </si>
  <si>
    <t>代理人</t>
  </si>
  <si>
    <t>年长杀手</t>
  </si>
  <si>
    <t>帮手</t>
  </si>
  <si>
    <t>逃亡美男子</t>
  </si>
  <si>
    <t>「卡琳」加入</t>
  </si>
  <si>
    <t>复活的尸体</t>
  </si>
  <si>
    <t>「拉罗」加入</t>
  </si>
  <si>
    <t>「斯琪雅」加入</t>
  </si>
  <si>
    <t>任务「脸色难看的伤者」接受</t>
  </si>
  <si>
    <t>美人保镖</t>
  </si>
  <si>
    <t>「萨莎」加入</t>
  </si>
  <si>
    <t>奇怪的小鬼</t>
  </si>
  <si>
    <t>初期称号</t>
  </si>
  <si>
    <t>入手条件</t>
  </si>
  <si>
    <t>金轮际酒店地下驻车场（东第2排柱）</t>
    <phoneticPr fontId="2" type="noConversion"/>
  </si>
  <si>
    <t>人间用武器</t>
  </si>
  <si>
    <t>人间用道具</t>
  </si>
  <si>
    <t>人间头用防具</t>
    <phoneticPr fontId="2" type="noConversion"/>
  </si>
  <si>
    <t>迎击S-E</t>
  </si>
  <si>
    <t>METALMAXRADIO（12月12日配信）</t>
  </si>
  <si>
    <t>犬帐篷</t>
  </si>
  <si>
    <t>项目种类</t>
    <phoneticPr fontId="2" type="noConversion"/>
  </si>
  <si>
    <t>地点</t>
    <phoneticPr fontId="2" type="noConversion"/>
  </si>
  <si>
    <t>密码</t>
    <phoneticPr fontId="2" type="noConversion"/>
  </si>
  <si>
    <t>〇</t>
  </si>
  <si>
    <t>头用防具</t>
    <phoneticPr fontId="2" type="noConversion"/>
  </si>
  <si>
    <t>体用防具</t>
  </si>
  <si>
    <t>汉马格南枪</t>
    <phoneticPr fontId="2" type="noConversion"/>
  </si>
  <si>
    <t>腕用防具</t>
  </si>
  <si>
    <t>手甲</t>
  </si>
  <si>
    <t>足用防具</t>
  </si>
  <si>
    <t>无其他入手方法</t>
  </si>
  <si>
    <t>金额</t>
    <phoneticPr fontId="2" type="noConversion"/>
  </si>
  <si>
    <t>项目种别</t>
    <phoneticPr fontId="2" type="noConversion"/>
  </si>
  <si>
    <t>固K-1</t>
  </si>
  <si>
    <t>固J-2</t>
  </si>
  <si>
    <t>固J-1</t>
  </si>
  <si>
    <t>固I-1</t>
  </si>
  <si>
    <t>固H-4</t>
  </si>
  <si>
    <t>固H-3</t>
  </si>
  <si>
    <t>固H-2</t>
  </si>
  <si>
    <t>固H-1</t>
  </si>
  <si>
    <t>圆范围内4体</t>
  </si>
  <si>
    <t>固G-1</t>
  </si>
  <si>
    <t>固F-1</t>
  </si>
  <si>
    <t>固E-1</t>
  </si>
  <si>
    <t>固D-7</t>
  </si>
  <si>
    <t>固D-6</t>
  </si>
  <si>
    <t>固D-5</t>
  </si>
  <si>
    <t>固D-4</t>
  </si>
  <si>
    <t>固D-3</t>
  </si>
  <si>
    <t>固D-2</t>
  </si>
  <si>
    <t>固D-1</t>
  </si>
  <si>
    <t>固C-7</t>
  </si>
  <si>
    <t>固C-6</t>
  </si>
  <si>
    <t>固C-5</t>
  </si>
  <si>
    <t>固C-4</t>
  </si>
  <si>
    <t>固C-3</t>
  </si>
  <si>
    <t>固C-2</t>
  </si>
  <si>
    <t>固C-1</t>
  </si>
  <si>
    <t>固B-7</t>
  </si>
  <si>
    <t>固B-6</t>
  </si>
  <si>
    <t>固B-5</t>
  </si>
  <si>
    <t>固B-4</t>
  </si>
  <si>
    <t>固B-3</t>
  </si>
  <si>
    <t>固B-2</t>
  </si>
  <si>
    <t>固B-1</t>
  </si>
  <si>
    <t>固A-7</t>
  </si>
  <si>
    <t>固A-6</t>
  </si>
  <si>
    <t>固A-5</t>
  </si>
  <si>
    <t>固A-4</t>
  </si>
  <si>
    <t>固A-3</t>
  </si>
  <si>
    <t>固A-2</t>
  </si>
  <si>
    <t>固A-1</t>
  </si>
  <si>
    <t>改造费</t>
    <phoneticPr fontId="2" type="noConversion"/>
  </si>
  <si>
    <t>种别</t>
    <phoneticPr fontId="2" type="noConversion"/>
  </si>
  <si>
    <t>易怒的</t>
  </si>
  <si>
    <t>坦率的</t>
  </si>
  <si>
    <t>突击象王</t>
  </si>
  <si>
    <t>顽固的</t>
  </si>
  <si>
    <t>象王</t>
  </si>
  <si>
    <t>老实的</t>
  </si>
  <si>
    <t>猛犸象</t>
    <phoneticPr fontId="2" type="noConversion"/>
  </si>
  <si>
    <t>人数</t>
  </si>
  <si>
    <t>(最大)</t>
  </si>
  <si>
    <t>细胞(个)</t>
    <phoneticPr fontId="2" type="noConversion"/>
  </si>
  <si>
    <t>废铁(t)</t>
  </si>
  <si>
    <t>乗车</t>
  </si>
  <si>
    <t>荷台</t>
  </si>
  <si>
    <t>穴5</t>
  </si>
  <si>
    <t>穴4</t>
  </si>
  <si>
    <t>穴3</t>
  </si>
  <si>
    <t>穴2</t>
  </si>
  <si>
    <t>穴1</t>
  </si>
  <si>
    <t>底盘名</t>
  </si>
  <si>
    <t>性格</t>
  </si>
  <si>
    <t>第二武藏炮</t>
  </si>
  <si>
    <t>固L-2</t>
  </si>
  <si>
    <t>敌２回</t>
  </si>
  <si>
    <t>第二大和炮</t>
  </si>
  <si>
    <t>固L-1</t>
  </si>
  <si>
    <t>第一武藏炮</t>
  </si>
  <si>
    <t>固K-2</t>
  </si>
  <si>
    <t>敌３回</t>
  </si>
  <si>
    <t>第一大和炮</t>
  </si>
  <si>
    <t>固J-3</t>
  </si>
  <si>
    <t>固I</t>
  </si>
  <si>
    <t>固H-6</t>
  </si>
  <si>
    <t>固H-5</t>
  </si>
  <si>
    <t>长距离</t>
    <phoneticPr fontId="2" type="noConversion"/>
  </si>
  <si>
    <t>固G</t>
  </si>
  <si>
    <t>固F</t>
  </si>
  <si>
    <t>固E</t>
  </si>
  <si>
    <t>贯通大</t>
    <phoneticPr fontId="2" type="noConversion"/>
  </si>
  <si>
    <t>贯通小</t>
    <phoneticPr fontId="2" type="noConversion"/>
  </si>
  <si>
    <t>守备力</t>
    <phoneticPr fontId="2" type="noConversion"/>
  </si>
  <si>
    <t>种别</t>
    <phoneticPr fontId="2" type="noConversion"/>
  </si>
  <si>
    <t>四炮虫</t>
  </si>
  <si>
    <t>三炮虫</t>
  </si>
  <si>
    <t>易怒的</t>
    <phoneticPr fontId="2" type="noConversion"/>
  </si>
  <si>
    <t>坦率的</t>
    <phoneticPr fontId="2" type="noConversion"/>
  </si>
  <si>
    <t>老实的</t>
    <phoneticPr fontId="2" type="noConversion"/>
  </si>
  <si>
    <t>细胞(个)</t>
    <phoneticPr fontId="2" type="noConversion"/>
  </si>
  <si>
    <t>守备力</t>
    <phoneticPr fontId="2" type="noConversion"/>
  </si>
  <si>
    <t>讨厌的</t>
  </si>
  <si>
    <t>固M-1</t>
  </si>
  <si>
    <t>固L-4</t>
  </si>
  <si>
    <t>固L-3</t>
  </si>
  <si>
    <t>固I-4</t>
  </si>
  <si>
    <t>固I-3</t>
  </si>
  <si>
    <t>固I-2</t>
  </si>
  <si>
    <t>圆范围内5体</t>
  </si>
  <si>
    <t>☆0</t>
  </si>
  <si>
    <t>组织名单</t>
    <phoneticPr fontId="39" type="noConversion"/>
  </si>
  <si>
    <t>服务器:</t>
    <phoneticPr fontId="39" type="noConversion"/>
  </si>
  <si>
    <t>Web</t>
    <phoneticPr fontId="39" type="noConversion"/>
  </si>
  <si>
    <t>File</t>
    <phoneticPr fontId="39" type="noConversion"/>
  </si>
  <si>
    <t>ftp://mm@s.es-geom.com</t>
    <phoneticPr fontId="39" type="noConversion"/>
  </si>
  <si>
    <t>Nozomi 创建/收录/翻译 此表.</t>
    <phoneticPr fontId="2" type="noConversion"/>
  </si>
  <si>
    <t>雷克斯.派 格式化/繁转简/修正</t>
    <phoneticPr fontId="1" type="noConversion"/>
  </si>
  <si>
    <t>Web/File Site</t>
    <phoneticPr fontId="39" type="noConversion"/>
  </si>
  <si>
    <t>自动:飞碟电量100%</t>
    <phoneticPr fontId="1" type="noConversion"/>
  </si>
  <si>
    <t>00390AF8 3B9ACA00</t>
  </si>
  <si>
    <t>代码</t>
    <phoneticPr fontId="1" type="noConversion"/>
  </si>
  <si>
    <t>DD000000 00000004
203D4A61 00000064
203D4B79 00000064
203D4C91 00000064
203D4DA9 00000064
203D4EC1 00000064
203D4FD9 00000064
203D50F1 00000064
203D5209 00000064
203D5321 00000064
D2000000 00000000</t>
    <phoneticPr fontId="1" type="noConversion"/>
  </si>
  <si>
    <t>DD000000 00000002
1038FF99 00000000
D2000000 00000000</t>
    <phoneticPr fontId="1" type="noConversion"/>
  </si>
  <si>
    <t>按键:描述</t>
    <phoneticPr fontId="1" type="noConversion"/>
  </si>
  <si>
    <r>
      <t>索夫马普</t>
    </r>
    <r>
      <rPr>
        <sz val="9"/>
        <color indexed="8"/>
        <rFont val="宋体"/>
        <family val="3"/>
        <charset val="134"/>
      </rPr>
      <t>OS</t>
    </r>
    <phoneticPr fontId="1" type="noConversion"/>
  </si>
  <si>
    <t>死亡13</t>
    <phoneticPr fontId="1" type="noConversion"/>
  </si>
  <si>
    <r>
      <t>★</t>
    </r>
    <r>
      <rPr>
        <sz val="9"/>
        <color indexed="0"/>
        <rFont val="宋体"/>
        <family val="3"/>
        <charset val="134"/>
        <scheme val="minor"/>
      </rPr>
      <t>2</t>
    </r>
  </si>
  <si>
    <r>
      <t>★</t>
    </r>
    <r>
      <rPr>
        <sz val="9"/>
        <color indexed="0"/>
        <rFont val="宋体"/>
        <family val="3"/>
        <charset val="134"/>
        <scheme val="minor"/>
      </rPr>
      <t>1</t>
    </r>
  </si>
  <si>
    <r>
      <t>★</t>
    </r>
    <r>
      <rPr>
        <sz val="9"/>
        <color indexed="0"/>
        <rFont val="宋体"/>
        <family val="3"/>
        <charset val="134"/>
        <scheme val="minor"/>
      </rPr>
      <t>3</t>
    </r>
  </si>
  <si>
    <r>
      <t>敌：霍巴林古</t>
    </r>
    <r>
      <rPr>
        <sz val="9"/>
        <color indexed="0"/>
        <rFont val="宋体"/>
        <family val="1"/>
        <scheme val="minor"/>
      </rPr>
      <t>・</t>
    </r>
    <r>
      <rPr>
        <sz val="9"/>
        <color indexed="0"/>
        <rFont val="宋体"/>
        <family val="3"/>
        <charset val="134"/>
        <scheme val="minor"/>
      </rPr>
      <t>诺拉</t>
    </r>
  </si>
  <si>
    <r>
      <t>落：霍巴林古</t>
    </r>
    <r>
      <rPr>
        <sz val="9"/>
        <color indexed="0"/>
        <rFont val="宋体"/>
        <family val="1"/>
        <scheme val="minor"/>
      </rPr>
      <t>・</t>
    </r>
    <r>
      <rPr>
        <sz val="9"/>
        <color indexed="0"/>
        <rFont val="宋体"/>
        <family val="3"/>
        <charset val="134"/>
        <scheme val="minor"/>
      </rPr>
      <t>诺拉</t>
    </r>
  </si>
  <si>
    <r>
      <t>★</t>
    </r>
    <r>
      <rPr>
        <sz val="9"/>
        <color indexed="0"/>
        <rFont val="宋体"/>
        <family val="3"/>
        <charset val="134"/>
        <scheme val="minor"/>
      </rPr>
      <t>4</t>
    </r>
  </si>
  <si>
    <t>男性専用</t>
    <phoneticPr fontId="2" type="noConversion"/>
  </si>
  <si>
    <t>1体</t>
    <phoneticPr fontId="1" type="noConversion"/>
  </si>
  <si>
    <t>购入金额</t>
    <phoneticPr fontId="1" type="noConversion"/>
  </si>
  <si>
    <t>荷台</t>
    <phoneticPr fontId="1" type="noConversion"/>
  </si>
  <si>
    <r>
      <t>所持零件</t>
    </r>
    <r>
      <rPr>
        <b/>
        <sz val="9"/>
        <color rgb="FF00B0F0"/>
        <rFont val="宋体"/>
        <family val="1"/>
        <scheme val="minor"/>
      </rPr>
      <t>・</t>
    </r>
    <r>
      <rPr>
        <b/>
        <sz val="9"/>
        <color rgb="FF00B0F0"/>
        <rFont val="宋体"/>
        <family val="3"/>
        <charset val="134"/>
        <scheme val="minor"/>
      </rPr>
      <t>底盘</t>
    </r>
  </si>
  <si>
    <t>UI</t>
    <phoneticPr fontId="1" type="noConversion"/>
  </si>
  <si>
    <t>体用防具</t>
    <phoneticPr fontId="2" type="noConversion"/>
  </si>
  <si>
    <t>引擎</t>
    <phoneticPr fontId="2" type="noConversion"/>
  </si>
  <si>
    <t>足用防具</t>
    <phoneticPr fontId="2" type="noConversion"/>
  </si>
  <si>
    <t>S-E</t>
    <phoneticPr fontId="2" type="noConversion"/>
  </si>
  <si>
    <t>腕用防具</t>
    <phoneticPr fontId="2" type="noConversion"/>
  </si>
  <si>
    <r>
      <t>★</t>
    </r>
    <r>
      <rPr>
        <sz val="9"/>
        <color rgb="FFFFFF00"/>
        <rFont val="宋体"/>
        <family val="3"/>
        <charset val="134"/>
      </rPr>
      <t>2</t>
    </r>
  </si>
  <si>
    <r>
      <t>★</t>
    </r>
    <r>
      <rPr>
        <sz val="9"/>
        <color rgb="FFFFFF00"/>
        <rFont val="宋体"/>
        <family val="3"/>
        <charset val="134"/>
      </rPr>
      <t>3</t>
    </r>
  </si>
  <si>
    <t>手枪模式：A</t>
    <phoneticPr fontId="1" type="noConversion"/>
  </si>
  <si>
    <t>燃烧炮模式：B</t>
    <phoneticPr fontId="1" type="noConversion"/>
  </si>
  <si>
    <t>水中铳模式：C</t>
    <phoneticPr fontId="2" type="noConversion"/>
  </si>
  <si>
    <t>一发逆转神话</t>
    <phoneticPr fontId="2" type="noConversion"/>
  </si>
  <si>
    <t>类型</t>
    <phoneticPr fontId="1" type="noConversion"/>
  </si>
  <si>
    <t>距离</t>
    <phoneticPr fontId="1" type="noConversion"/>
  </si>
  <si>
    <t>初期</t>
    <phoneticPr fontId="1" type="noConversion"/>
  </si>
  <si>
    <t>系列</t>
    <phoneticPr fontId="2" type="noConversion"/>
  </si>
  <si>
    <t>距离</t>
    <phoneticPr fontId="1" type="noConversion"/>
  </si>
  <si>
    <t>波奇火神炮</t>
    <phoneticPr fontId="1" type="noConversion"/>
  </si>
  <si>
    <t>生锈的C装置</t>
    <phoneticPr fontId="1" type="noConversion"/>
  </si>
  <si>
    <t>人类武器</t>
  </si>
  <si>
    <t>自动:亿万长者</t>
    <phoneticPr fontId="1" type="noConversion"/>
  </si>
  <si>
    <t>修改 边框</t>
    <phoneticPr fontId="1" type="noConversion"/>
  </si>
  <si>
    <t>兵</t>
  </si>
  <si>
    <t>兵</t>
    <phoneticPr fontId="1" type="noConversion"/>
  </si>
  <si>
    <t>士兵初期装备</t>
    <phoneticPr fontId="2" type="noConversion"/>
  </si>
  <si>
    <t>纠正 词缀</t>
    <phoneticPr fontId="1" type="noConversion"/>
  </si>
  <si>
    <t>埋蔵：葡萄馆西</t>
    <phoneticPr fontId="1" type="noConversion"/>
  </si>
  <si>
    <t>死亡13</t>
    <phoneticPr fontId="1" type="noConversion"/>
  </si>
  <si>
    <t>索夫马普OS</t>
    <phoneticPr fontId="1" type="noConversion"/>
  </si>
  <si>
    <t xml:space="preserve"> 阿米完成神殿上面C装置任务后,可买雷达</t>
  </si>
  <si>
    <t xml:space="preserve"> 至此 超级轿车(底盘建议[伽维因],特性:特殊装甲,吉瓦达智能,心灵火焰,雷龙导弹+外接外壳+雷达) 平均理论30级没到</t>
  </si>
  <si>
    <t xml:space="preserve">  前往四手站获取超级探测+铁球巨人+辅助涡轮 即可去拿10式+红狼+葡萄馆左边白虎加速器,以及触发剧情(有万能钥匙就顺便把对空车那仓库搜刮 得到水泥炮)</t>
  </si>
  <si>
    <t xml:space="preserve">  前往间谍树&gt;交易所,拿万能钥匙</t>
  </si>
  <si>
    <t xml:space="preserve">  干掉机甲神话马尔杜克(其他除了气象云和傻逼乔治和母龙 都可以清掉拿赏金,T13必须刷3星引擎)</t>
  </si>
  <si>
    <t xml:space="preserve">  做铁王冠中心升降梯任务(母龙逃跑)</t>
  </si>
  <si>
    <t xml:space="preserve"> 超级轿车双人双C 联动3特性+博士K+白虎涡轮  至此 上天入地,神挡杀神,派挡草派,做主线(呸 做你麻痹的主线 搞事去见谁草谁)</t>
  </si>
  <si>
    <t xml:space="preserve"> 防具哈尔迈特一套 足够的血量和防御力</t>
  </si>
  <si>
    <t xml:space="preserve"> 火箭书包建议刷 就是那个傻逼玩遥控的智障</t>
  </si>
  <si>
    <t xml:space="preserve"> 技能神殿换[战场天使2人,药物知识(限辅助)1人,扳手乱舞(非辅助)2人,暗黑舞蹈,最危险修理,装甲命,非摔跤换格斗架势]</t>
  </si>
  <si>
    <t>----</t>
  </si>
  <si>
    <t>四塔门的战斗建议</t>
  </si>
  <si>
    <t xml:space="preserve"> 姐姐摩托改&gt;女王萨沙 全SE II以上档次,引擎够移动就行</t>
  </si>
  <si>
    <t xml:space="preserve"> 能量注射器买买买</t>
  </si>
  <si>
    <t>巨型工厂的建议</t>
  </si>
  <si>
    <t xml:space="preserve"> 诱敌 变形怪</t>
  </si>
  <si>
    <t xml:space="preserve">  变成挖掘机可刷[炎神3星]比傻逼乔治的双子还高</t>
  </si>
  <si>
    <t xml:space="preserve">  变成变形坦克可刷[电磁爆射炮](3连射,雷电,几率 对生物麻痹/对机械混乱)</t>
  </si>
  <si>
    <t xml:space="preserve">   混乱对机神都有效看着他的1个炮塔自爆了</t>
  </si>
  <si>
    <t>最终boss前的拉图尔塔的战斗建议</t>
  </si>
  <si>
    <t xml:space="preserve"> 有机械师可以练到有解体即可 秒杀塔层各种防御机器,直到秒完11L的骚包机器 就可以退休了</t>
  </si>
  <si>
    <t xml:space="preserve"> 如果有飞碟水泥武器那更是极好的了</t>
  </si>
  <si>
    <t>最终间谍树boss战的战斗建议</t>
  </si>
  <si>
    <t xml:space="preserve"> 如果辅助有 电磁爆射炮, 电磁+水泥(随机齐射或主炮齐射或?门齐射) 第一回合烟雾 第二回合辅助齐射菠萝</t>
  </si>
  <si>
    <t xml:space="preserve"> 超级轿车换上迎击回避\配置一台坦克(机神铁锤+雷帝混合动力)\其他想法来应对鸟人形态</t>
  </si>
  <si>
    <t>其他建议</t>
  </si>
  <si>
    <t xml:space="preserve"> 当你过了四塔门即可到无名车库 租24号 和改造店老头说话即可 然后超级轿车特性可改二重连射</t>
  </si>
  <si>
    <t xml:space="preserve"> 购买26号出租车,拿螺旋涡轮(最好的单引擎车用其次白虎涡轮)</t>
  </si>
  <si>
    <t xml:space="preserve"> 如果铁王冠有 墨菲斯 引擎可改 墨菲斯C(更强力汽车奖励)</t>
  </si>
  <si>
    <t xml:space="preserve"> 去阿米 本周目标 找 死神战车   可额外掉落 死亡13(C装置,星级决定命中回避上限50+,特性超越射击[超高会心率射击]+界限突破)</t>
  </si>
  <si>
    <t xml:space="preserve"> 所罗门3(特性:力量射击[翻倍攻击力射击])</t>
  </si>
  <si>
    <t xml:space="preserve"> 机神铁锤 机神愤怒 雷龙导弹发射舱 高防皆可用</t>
  </si>
  <si>
    <t xml:space="preserve"> 12号的特性和摩托相比</t>
  </si>
  <si>
    <t xml:space="preserve">  12号 辅助使用道具时 根据目标距离 在道具到达目标前的时间中 容易被击中 其他时候由车承受伤害</t>
  </si>
  <si>
    <t xml:space="preserve">  摩托 任何时候 都固定较少几率是人承受伤害,翘头行驶/闪避前行什么的 似乎并没降低人承受攻击的几率</t>
  </si>
  <si>
    <t>然后就通关了,之后继续</t>
  </si>
  <si>
    <t>前往恶徒博物馆&gt;买29号 获得 前兆+陨石驱动(巨高摩托奖励)</t>
  </si>
  <si>
    <t>准备干天空水母 辅助换对空 多发射击水泥炮 命中后即可,水坝无限遇敌 逃跑无限来回搞</t>
  </si>
  <si>
    <t>准备干机神强装(最大可掉4星愤怒炮)+傻逼乔治2 狗要带波奇坦克并且放出来,辅助水泥\烟雾\护罩\嗑瓜子即可</t>
  </si>
  <si>
    <t>冥王星..嗯 这么辣鸡的就不说了</t>
  </si>
  <si>
    <t>开局到神圣帐篷之间</t>
    <phoneticPr fontId="1" type="noConversion"/>
  </si>
  <si>
    <t>出香舍前姐姐变成摩托用，到达香肠旅店（可以增加伙伴选，如果懒得换人建议主摔跤+士兵）&gt;跟主线到达金嗓子收骑士</t>
    <phoneticPr fontId="1" type="noConversion"/>
  </si>
  <si>
    <t>1周目3人  摔跤白兵战+士兵（高速高防治疗为主）辅助+任意（建议还是士兵或其他血量成长系数高的【如果不想装逼31级过四塔门则可以考虑机械师，因为解体学的早】）</t>
    <phoneticPr fontId="1" type="noConversion"/>
  </si>
  <si>
    <t xml:space="preserve"> 横向屏幕的地形桥上可上姐姐摩托 打掉6个警备机器或者解体喵喵喵</t>
    <phoneticPr fontId="1" type="noConversion"/>
  </si>
  <si>
    <t>一路主线后踩点&gt;手指广场&gt;萨曼莎帐篷&gt;天文台（拿蓝箱子引擎+联动双面神）&gt;骸潜门  搜刮一遍不用的全卖印章店差不多都能买个超级轿车玩了 轿车类搭配大蛇导弹就可以去超度马鲁迪一家</t>
    <phoneticPr fontId="1" type="noConversion"/>
  </si>
  <si>
    <t>神圣帐篷之后</t>
    <phoneticPr fontId="1" type="noConversion"/>
  </si>
  <si>
    <t>至此，到达神圣帐篷,顺便搜刮</t>
    <phoneticPr fontId="1" type="noConversion"/>
  </si>
  <si>
    <t>生物宫殿可以不去了</t>
    <phoneticPr fontId="1" type="noConversion"/>
  </si>
  <si>
    <t>贝尔踩点 &gt; 交易所+豪宅勾搭蚊香妹 &gt; 挖豪宅上面水潭下方1000+攻击的导弹炸路口石头</t>
    <phoneticPr fontId="1" type="noConversion"/>
  </si>
  <si>
    <t>到了就租那里的 15 16 17 这3车,然后走出阿米遇敌熊猫2号打完17就可以退了,有士兵或骑士 换摩托</t>
    <phoneticPr fontId="1" type="noConversion"/>
  </si>
  <si>
    <t>一路逃跑回转城&gt;间谍树,找神风少女就打 只要掉神风高跟鞋即可</t>
    <phoneticPr fontId="1" type="noConversion"/>
  </si>
  <si>
    <t>一路逃跑水坝&gt;恶徒博物馆,租28号 1万SP 5主爆射炮齐射,15号退</t>
    <phoneticPr fontId="1" type="noConversion"/>
  </si>
  <si>
    <t>2人/3人28号,去回转城打赢获得12号车(底盘 C 引擎 都可以,可以当辅助车)</t>
    <phoneticPr fontId="1" type="noConversion"/>
  </si>
  <si>
    <t>一路逃跑铁王冠,打不打蛋蛋怪,废话 当然草它,稳定打的话 28先防御,16火花炮攻击,辅助烟雾 直到16号打出大于10的伤害 蛋蛋才会变身,狗能操的话也行只要不被锤死..</t>
    <phoneticPr fontId="1" type="noConversion"/>
  </si>
  <si>
    <t>铁王冠往下结晶洞口 遇敌百万富翁蚁,不能诱敌,第一回合蚂蚁不能死,只刷乱入的巨型食蚁兽,出 军舰火箭炮(人类武器,全体,高伤)和雷龙导弹发射舱(SE,6回(5/6伤害补正),1248攻击)</t>
    <phoneticPr fontId="1" type="noConversion"/>
  </si>
  <si>
    <t xml:space="preserve"> 结晶洞里1个外接外壳</t>
    <phoneticPr fontId="1" type="noConversion"/>
  </si>
  <si>
    <t>之后随你怎么发展顺序</t>
    <phoneticPr fontId="1" type="noConversion"/>
  </si>
  <si>
    <t>现在车有了钱有了妞也有了,等级 摔跤\士兵最佳33级,其他职业自行去再升级</t>
    <phoneticPr fontId="1" type="noConversion"/>
  </si>
  <si>
    <t>买伪装迷彩 3人3车 全武器不装(除了迎击)最大SP状态一路逃跑到阿米大喇嘛，极限逃生不被3赏金夹击就行，否则读档</t>
    <phoneticPr fontId="1" type="noConversion"/>
  </si>
  <si>
    <t>其他已经没难度了 主线一路走 无压力，狗至少需要波奇坦克和最好去接个支线[带子猎人]得到个闪避max的小女孩参战</t>
    <phoneticPr fontId="1" type="noConversion"/>
  </si>
  <si>
    <t>摔跤手</t>
    <phoneticPr fontId="1" type="noConversion"/>
  </si>
  <si>
    <t>格斗架势</t>
    <phoneticPr fontId="1" type="noConversion"/>
  </si>
  <si>
    <t>火炎歌舞伎</t>
    <phoneticPr fontId="1" type="noConversion"/>
  </si>
  <si>
    <t>肉块研磨机</t>
    <phoneticPr fontId="1" type="noConversion"/>
  </si>
  <si>
    <t>硝基套索踢</t>
    <phoneticPr fontId="1" type="noConversion"/>
  </si>
  <si>
    <t>台风手刀</t>
    <phoneticPr fontId="1" type="noConversion"/>
  </si>
  <si>
    <t>喷气帽子</t>
    <phoneticPr fontId="1" type="noConversion"/>
  </si>
  <si>
    <t>肘击乱气流</t>
    <phoneticPr fontId="1" type="noConversion"/>
  </si>
  <si>
    <t>导弹踢</t>
    <phoneticPr fontId="1" type="noConversion"/>
  </si>
  <si>
    <t>横岗力士斗气</t>
    <phoneticPr fontId="1" type="noConversion"/>
  </si>
  <si>
    <t>HP增强</t>
    <phoneticPr fontId="1" type="noConversion"/>
  </si>
  <si>
    <t>神经增强</t>
    <phoneticPr fontId="1" type="noConversion"/>
  </si>
  <si>
    <t>筋肉增强</t>
    <phoneticPr fontId="1" type="noConversion"/>
  </si>
  <si>
    <t>体力增强</t>
    <phoneticPr fontId="1" type="noConversion"/>
  </si>
  <si>
    <t>HP大增强</t>
    <phoneticPr fontId="1" type="noConversion"/>
  </si>
  <si>
    <t>ID</t>
    <phoneticPr fontId="1" type="noConversion"/>
  </si>
  <si>
    <t>Name</t>
    <phoneticPr fontId="1" type="noConversion"/>
  </si>
  <si>
    <t>CC</t>
    <phoneticPr fontId="1" type="noConversion"/>
  </si>
  <si>
    <t>Name</t>
    <phoneticPr fontId="1" type="noConversion"/>
  </si>
  <si>
    <t>香肠旅店战车装备店列表</t>
    <phoneticPr fontId="1" type="noConversion"/>
  </si>
  <si>
    <t>4CD</t>
  </si>
  <si>
    <t>588</t>
  </si>
  <si>
    <t>生锈大炮</t>
  </si>
  <si>
    <t>5E2</t>
  </si>
  <si>
    <t>生锈机枪</t>
  </si>
  <si>
    <t>677</t>
  </si>
  <si>
    <t>生锈导弹</t>
  </si>
  <si>
    <t>6CB</t>
  </si>
  <si>
    <t>1035FE4A</t>
    <phoneticPr fontId="1" type="noConversion"/>
  </si>
  <si>
    <t>萨沙引擎</t>
  </si>
  <si>
    <t>4CE</t>
  </si>
  <si>
    <t>589</t>
  </si>
  <si>
    <t>5E3</t>
  </si>
  <si>
    <t>678</t>
  </si>
  <si>
    <t>6CC</t>
  </si>
  <si>
    <t>1035FE4E</t>
  </si>
  <si>
    <t>萨沙引擎T</t>
  </si>
  <si>
    <t>4CF</t>
  </si>
  <si>
    <t>萨沙加速器</t>
  </si>
  <si>
    <t>58A</t>
  </si>
  <si>
    <t>5E4</t>
  </si>
  <si>
    <t>679</t>
  </si>
  <si>
    <t>小型导弹发射枪</t>
  </si>
  <si>
    <t>6CD</t>
  </si>
  <si>
    <t>1035FE52</t>
    <phoneticPr fontId="1" type="noConversion"/>
  </si>
  <si>
    <t>萨沙引擎s</t>
  </si>
  <si>
    <t>4D0</t>
  </si>
  <si>
    <t>58B</t>
  </si>
  <si>
    <t>5E5</t>
  </si>
  <si>
    <t>67A</t>
  </si>
  <si>
    <t>6CE</t>
  </si>
  <si>
    <t>1035FE56</t>
    <phoneticPr fontId="1" type="noConversion"/>
  </si>
  <si>
    <t>萨沙引擎Z</t>
  </si>
  <si>
    <t>4D1</t>
  </si>
  <si>
    <t>骑士主脑</t>
  </si>
  <si>
    <t>58C</t>
  </si>
  <si>
    <t>5E6</t>
  </si>
  <si>
    <t>格林跑</t>
  </si>
  <si>
    <t>67B</t>
  </si>
  <si>
    <t>6CF</t>
  </si>
  <si>
    <t>1035FE5A</t>
    <phoneticPr fontId="1" type="noConversion"/>
  </si>
  <si>
    <t>4D2</t>
  </si>
  <si>
    <t>58D</t>
  </si>
  <si>
    <t>5E7</t>
  </si>
  <si>
    <t>67C</t>
  </si>
  <si>
    <t>6D0</t>
  </si>
  <si>
    <t>1035FE5E</t>
    <phoneticPr fontId="1" type="noConversion"/>
  </si>
  <si>
    <t>4D3</t>
  </si>
  <si>
    <t>58E</t>
  </si>
  <si>
    <t>冷冻炮</t>
  </si>
  <si>
    <t>5E8</t>
  </si>
  <si>
    <t>火焰散弹</t>
  </si>
  <si>
    <t>67D</t>
  </si>
  <si>
    <t>导弹发射器</t>
  </si>
  <si>
    <t>6D1</t>
  </si>
  <si>
    <t>1035FE62</t>
    <phoneticPr fontId="1" type="noConversion"/>
  </si>
  <si>
    <t>4D4</t>
  </si>
  <si>
    <t>58F</t>
  </si>
  <si>
    <t>5E9</t>
  </si>
  <si>
    <t>67E</t>
  </si>
  <si>
    <t>践踏舞者</t>
  </si>
  <si>
    <t>6D2</t>
  </si>
  <si>
    <t>…</t>
    <phoneticPr fontId="1" type="noConversion"/>
  </si>
  <si>
    <t>4D5</t>
  </si>
  <si>
    <t>590</t>
  </si>
  <si>
    <t>5EA</t>
  </si>
  <si>
    <t>67F</t>
  </si>
  <si>
    <t>6D3</t>
  </si>
  <si>
    <t>Max</t>
    <phoneticPr fontId="1" type="noConversion"/>
  </si>
  <si>
    <t>1035FE6E</t>
    <phoneticPr fontId="1" type="noConversion"/>
  </si>
  <si>
    <t>4D6</t>
  </si>
  <si>
    <t>591</t>
  </si>
  <si>
    <t>80mm炮</t>
  </si>
  <si>
    <t>5EB</t>
  </si>
  <si>
    <t>680</t>
  </si>
  <si>
    <t>6D4</t>
  </si>
  <si>
    <t>从右侧选择想要的装备的CC代码
写入最灰白的格子里，蓝色格子即完整金手指</t>
    <phoneticPr fontId="1" type="noConversion"/>
  </si>
  <si>
    <t>涡轮村正</t>
  </si>
  <si>
    <t>4D7</t>
  </si>
  <si>
    <t>592</t>
  </si>
  <si>
    <t>5EC</t>
  </si>
  <si>
    <t>681</t>
  </si>
  <si>
    <t>6D5</t>
  </si>
  <si>
    <t>4D8</t>
  </si>
  <si>
    <t>593</t>
  </si>
  <si>
    <t>5ED</t>
  </si>
  <si>
    <t>682</t>
  </si>
  <si>
    <t>6D6</t>
  </si>
  <si>
    <t>火箭村正</t>
  </si>
  <si>
    <t>4D9</t>
  </si>
  <si>
    <t>594</t>
  </si>
  <si>
    <t>5EE</t>
  </si>
  <si>
    <t>力量光线</t>
  </si>
  <si>
    <t>683</t>
  </si>
  <si>
    <t>6D7</t>
  </si>
  <si>
    <t>4DA</t>
  </si>
  <si>
    <t>595</t>
  </si>
  <si>
    <t>5EF</t>
  </si>
  <si>
    <t>684</t>
  </si>
  <si>
    <t>棒球发射机</t>
  </si>
  <si>
    <t>6D8</t>
  </si>
  <si>
    <t>4DB</t>
  </si>
  <si>
    <t>596</t>
  </si>
  <si>
    <t>5F0</t>
  </si>
  <si>
    <t>685</t>
  </si>
  <si>
    <t>扩散光束炮</t>
  </si>
  <si>
    <t>6D9</t>
  </si>
  <si>
    <t>涡轮甲壳虫</t>
  </si>
  <si>
    <t>4DC</t>
  </si>
  <si>
    <t>99式神话</t>
  </si>
  <si>
    <t>597</t>
  </si>
  <si>
    <t>5F1</t>
  </si>
  <si>
    <t>686</t>
  </si>
  <si>
    <t>6DA</t>
  </si>
  <si>
    <t>涡轮甲壳虫II</t>
  </si>
  <si>
    <t>4DD</t>
  </si>
  <si>
    <t>598</t>
  </si>
  <si>
    <t>萌萌火炮</t>
  </si>
  <si>
    <t>5F2</t>
  </si>
  <si>
    <t>687</t>
  </si>
  <si>
    <t>6DB</t>
  </si>
  <si>
    <t>4DE</t>
  </si>
  <si>
    <t>599</t>
  </si>
  <si>
    <t>5F3</t>
  </si>
  <si>
    <t>688</t>
  </si>
  <si>
    <t>6DC</t>
  </si>
  <si>
    <t>4DF</t>
  </si>
  <si>
    <t>59A</t>
  </si>
  <si>
    <t>5F4</t>
  </si>
  <si>
    <t>689</t>
  </si>
  <si>
    <t>6DD</t>
  </si>
  <si>
    <t>4E0</t>
  </si>
  <si>
    <t>59B</t>
  </si>
  <si>
    <t>5F5</t>
  </si>
  <si>
    <t>马赫巴尔干</t>
  </si>
  <si>
    <t>68A</t>
  </si>
  <si>
    <t>6DE</t>
  </si>
  <si>
    <t>电子控制强哥</t>
  </si>
  <si>
    <t>4E1</t>
  </si>
  <si>
    <t>59C</t>
  </si>
  <si>
    <t>5F6</t>
  </si>
  <si>
    <t>68B</t>
  </si>
  <si>
    <t>6DF</t>
  </si>
  <si>
    <t>4E2</t>
  </si>
  <si>
    <t>59D</t>
  </si>
  <si>
    <t>5F7</t>
  </si>
  <si>
    <t>68C</t>
  </si>
  <si>
    <t>6E0</t>
  </si>
  <si>
    <t>涡轮力士</t>
  </si>
  <si>
    <t>4E3</t>
  </si>
  <si>
    <t>完美无缺神话</t>
  </si>
  <si>
    <t>59E</t>
  </si>
  <si>
    <t>5F8</t>
  </si>
  <si>
    <t>68D</t>
  </si>
  <si>
    <t>6E1</t>
  </si>
  <si>
    <t>4E4</t>
  </si>
  <si>
    <t>The-One</t>
  </si>
  <si>
    <t>59F</t>
  </si>
  <si>
    <t>5F9</t>
  </si>
  <si>
    <t>68E</t>
  </si>
  <si>
    <t>6E2</t>
  </si>
  <si>
    <t>4E5</t>
  </si>
  <si>
    <t>5A0</t>
  </si>
  <si>
    <t>60A</t>
  </si>
  <si>
    <t>68F</t>
  </si>
  <si>
    <t>6E3</t>
  </si>
  <si>
    <t>4E6</t>
  </si>
  <si>
    <t>丁尼巴</t>
  </si>
  <si>
    <t>5A1</t>
  </si>
  <si>
    <t>60C</t>
  </si>
  <si>
    <t>690</t>
  </si>
  <si>
    <t>6E4</t>
  </si>
  <si>
    <t>4E7</t>
  </si>
  <si>
    <t>大滚轮</t>
  </si>
  <si>
    <t>5A2</t>
  </si>
  <si>
    <t>60B</t>
  </si>
  <si>
    <t>691</t>
  </si>
  <si>
    <t>凝固汽油包装带</t>
  </si>
  <si>
    <t>6E5</t>
  </si>
  <si>
    <t>4E8</t>
  </si>
  <si>
    <t>5A3</t>
  </si>
  <si>
    <t>60D</t>
  </si>
  <si>
    <t>692</t>
  </si>
  <si>
    <t>6E6</t>
  </si>
  <si>
    <t>4E9</t>
  </si>
  <si>
    <t>Mr出租车</t>
  </si>
  <si>
    <t>5A4</t>
  </si>
  <si>
    <t>60E</t>
  </si>
  <si>
    <t>骷髅同</t>
  </si>
  <si>
    <t>693</t>
  </si>
  <si>
    <t>6E7</t>
  </si>
  <si>
    <t>4EA</t>
  </si>
  <si>
    <t>死亡13</t>
  </si>
  <si>
    <t>5A5</t>
  </si>
  <si>
    <t>冷冻爆射炮</t>
  </si>
  <si>
    <t>60F</t>
  </si>
  <si>
    <t>694</t>
  </si>
  <si>
    <t>6E8</t>
  </si>
  <si>
    <t>柴油3000</t>
  </si>
  <si>
    <t>4EB</t>
  </si>
  <si>
    <t>5A6</t>
  </si>
  <si>
    <t>600</t>
  </si>
  <si>
    <t>695</t>
  </si>
  <si>
    <t>火箭双行者</t>
  </si>
  <si>
    <t>6E9</t>
  </si>
  <si>
    <t>柴油6000</t>
  </si>
  <si>
    <t>4EC</t>
  </si>
  <si>
    <t>5A7</t>
  </si>
  <si>
    <t>U鲨爆射炮</t>
  </si>
  <si>
    <t>601</t>
  </si>
  <si>
    <t>696</t>
  </si>
  <si>
    <t>瓦尔芭发射器</t>
  </si>
  <si>
    <t>6EA</t>
  </si>
  <si>
    <t>柴油9000</t>
  </si>
  <si>
    <t>4ED</t>
  </si>
  <si>
    <t>SE核心</t>
  </si>
  <si>
    <t>5A8</t>
  </si>
  <si>
    <t>602</t>
  </si>
  <si>
    <t>697</t>
  </si>
  <si>
    <t>6EB</t>
  </si>
  <si>
    <t>4EE</t>
  </si>
  <si>
    <t>5A9</t>
  </si>
  <si>
    <t>603</t>
  </si>
  <si>
    <t>突击镭射枪</t>
  </si>
  <si>
    <t>698</t>
  </si>
  <si>
    <t>6EC</t>
  </si>
  <si>
    <t>4EF</t>
  </si>
  <si>
    <t>5AA</t>
  </si>
  <si>
    <t>604</t>
  </si>
  <si>
    <t>特来奥罗</t>
  </si>
  <si>
    <t>699</t>
  </si>
  <si>
    <t>TNT龙卷</t>
  </si>
  <si>
    <t>6ED</t>
  </si>
  <si>
    <t>4F0</t>
  </si>
  <si>
    <t>5AB</t>
  </si>
  <si>
    <t>605</t>
  </si>
  <si>
    <t>69A</t>
  </si>
  <si>
    <t>枫林火山</t>
  </si>
  <si>
    <t>6EE</t>
  </si>
  <si>
    <t>4F1</t>
  </si>
  <si>
    <t>5AC</t>
  </si>
  <si>
    <t>606</t>
  </si>
  <si>
    <t>时间精值器</t>
  </si>
  <si>
    <t>69B</t>
  </si>
  <si>
    <t>6EF</t>
  </si>
  <si>
    <t>4F2</t>
  </si>
  <si>
    <t>5AD</t>
  </si>
  <si>
    <t>607</t>
  </si>
  <si>
    <t>69C</t>
  </si>
  <si>
    <t>沙门菌猿导弹</t>
  </si>
  <si>
    <t>6F0</t>
  </si>
  <si>
    <t>4F3</t>
  </si>
  <si>
    <t>5AE</t>
  </si>
  <si>
    <t>608</t>
  </si>
  <si>
    <t>69D</t>
  </si>
  <si>
    <t>RD凝固汽油弹</t>
  </si>
  <si>
    <t>6F1</t>
  </si>
  <si>
    <t>电子控制生物</t>
  </si>
  <si>
    <t>4F4</t>
  </si>
  <si>
    <t>5AF</t>
  </si>
  <si>
    <t>火神加浓炮</t>
  </si>
  <si>
    <t>609</t>
  </si>
  <si>
    <t>69E</t>
  </si>
  <si>
    <t>台风番茄</t>
  </si>
  <si>
    <t>6F2</t>
  </si>
  <si>
    <t>4F5</t>
  </si>
  <si>
    <t>5B0</t>
  </si>
  <si>
    <t>烈焰机枪</t>
  </si>
  <si>
    <t>69F</t>
  </si>
  <si>
    <t>6F3</t>
  </si>
  <si>
    <t>巨大生物</t>
  </si>
  <si>
    <t>4F6</t>
  </si>
  <si>
    <t>5B1</t>
  </si>
  <si>
    <t>寒冰机枪</t>
  </si>
  <si>
    <t>6A0</t>
  </si>
  <si>
    <t>6F4</t>
  </si>
  <si>
    <t>4F7</t>
  </si>
  <si>
    <t>5B2</t>
  </si>
  <si>
    <t>6A1</t>
  </si>
  <si>
    <t>6F5</t>
  </si>
  <si>
    <t>4F8</t>
  </si>
  <si>
    <t>5B3</t>
  </si>
  <si>
    <t>6A2</t>
  </si>
  <si>
    <t>6F6</t>
  </si>
  <si>
    <t>4F9</t>
  </si>
  <si>
    <t>5B4</t>
  </si>
  <si>
    <t>6A3</t>
  </si>
  <si>
    <t>电气迎击弗拉德</t>
  </si>
  <si>
    <t>6F7</t>
  </si>
  <si>
    <t>4FA</t>
  </si>
  <si>
    <t>5B5</t>
  </si>
  <si>
    <t>6A4</t>
  </si>
  <si>
    <t>6F8</t>
  </si>
  <si>
    <t>4FB</t>
  </si>
  <si>
    <t>5B6</t>
  </si>
  <si>
    <t>6A5</t>
  </si>
  <si>
    <t>6F9</t>
  </si>
  <si>
    <t>4FC</t>
  </si>
  <si>
    <t>5B7</t>
  </si>
  <si>
    <t>6A6</t>
  </si>
  <si>
    <t>Ace火焰</t>
  </si>
  <si>
    <t>6FA</t>
  </si>
  <si>
    <t>超绝苦力</t>
  </si>
  <si>
    <t>4FD</t>
  </si>
  <si>
    <t>5B8</t>
  </si>
  <si>
    <t>612</t>
  </si>
  <si>
    <t>水泥机枪</t>
  </si>
  <si>
    <t>6A7</t>
  </si>
  <si>
    <t>轰天弹</t>
  </si>
  <si>
    <t>6FB</t>
  </si>
  <si>
    <t>4FE</t>
  </si>
  <si>
    <t>5B9</t>
  </si>
  <si>
    <t>613</t>
  </si>
  <si>
    <t>超震动罗勒莱</t>
  </si>
  <si>
    <t>6A8</t>
  </si>
  <si>
    <t>圆周破患者</t>
  </si>
  <si>
    <t>6FC</t>
  </si>
  <si>
    <t>4FF</t>
  </si>
  <si>
    <t>5BA</t>
  </si>
  <si>
    <t>614</t>
  </si>
  <si>
    <t>红牡丹火神炮</t>
  </si>
  <si>
    <t>6A9</t>
  </si>
  <si>
    <t>六头毒蛇</t>
  </si>
  <si>
    <t>6FD</t>
  </si>
  <si>
    <t>500</t>
  </si>
  <si>
    <t>5BC</t>
  </si>
  <si>
    <t>615</t>
  </si>
  <si>
    <t>6AA</t>
  </si>
  <si>
    <t>沙门菌猿导弹@</t>
  </si>
  <si>
    <t>6FE</t>
  </si>
  <si>
    <t>龙卷</t>
  </si>
  <si>
    <t>501</t>
  </si>
  <si>
    <t>5BD</t>
  </si>
  <si>
    <t>616</t>
  </si>
  <si>
    <t>杨贵妃火神炮</t>
  </si>
  <si>
    <t>6AB</t>
  </si>
  <si>
    <t>6FF</t>
  </si>
  <si>
    <t>龙卷II</t>
  </si>
  <si>
    <t>502</t>
  </si>
  <si>
    <t>5BE</t>
  </si>
  <si>
    <t>617</t>
  </si>
  <si>
    <t>6AC</t>
  </si>
  <si>
    <t>连续凤凰</t>
  </si>
  <si>
    <t>700</t>
  </si>
  <si>
    <t>龙卷III</t>
  </si>
  <si>
    <t>503</t>
  </si>
  <si>
    <t>5BF</t>
  </si>
  <si>
    <t>618</t>
  </si>
  <si>
    <t>6AD</t>
  </si>
  <si>
    <t>哥莫德导弹</t>
  </si>
  <si>
    <t>701</t>
  </si>
  <si>
    <t>龙卷IV</t>
  </si>
  <si>
    <t>504</t>
  </si>
  <si>
    <t>5C0</t>
  </si>
  <si>
    <t>619</t>
  </si>
  <si>
    <t>6AE</t>
  </si>
  <si>
    <t>702</t>
  </si>
  <si>
    <t>龙卷V</t>
  </si>
  <si>
    <t>505</t>
  </si>
  <si>
    <t>哈卡伊新</t>
  </si>
  <si>
    <t>5C1</t>
  </si>
  <si>
    <t>圣十字双钻炮</t>
  </si>
  <si>
    <t>61A</t>
  </si>
  <si>
    <t>火箭炮管</t>
  </si>
  <si>
    <t>6AF</t>
  </si>
  <si>
    <t>钢球巨人</t>
  </si>
  <si>
    <t>703</t>
  </si>
  <si>
    <t>506</t>
  </si>
  <si>
    <t>5C2</t>
  </si>
  <si>
    <t>61B</t>
  </si>
  <si>
    <t>加农炮管</t>
  </si>
  <si>
    <t>6B0</t>
  </si>
  <si>
    <t>704</t>
  </si>
  <si>
    <t>507</t>
  </si>
  <si>
    <t>5C3</t>
  </si>
  <si>
    <t>61C</t>
  </si>
  <si>
    <t>6B1</t>
  </si>
  <si>
    <t>705</t>
  </si>
  <si>
    <t>508</t>
  </si>
  <si>
    <t>5C4</t>
  </si>
  <si>
    <t>61D</t>
  </si>
  <si>
    <t>六只爆破</t>
  </si>
  <si>
    <t>6B2</t>
  </si>
  <si>
    <t>二重生</t>
  </si>
  <si>
    <t>706</t>
  </si>
  <si>
    <t>509</t>
  </si>
  <si>
    <t>5C5</t>
  </si>
  <si>
    <t>61E</t>
  </si>
  <si>
    <t>6B3</t>
  </si>
  <si>
    <t>707</t>
  </si>
  <si>
    <t>50A</t>
  </si>
  <si>
    <t>5C6</t>
  </si>
  <si>
    <t>卡特琳武装</t>
  </si>
  <si>
    <t>61F</t>
  </si>
  <si>
    <t>超音波炮管</t>
  </si>
  <si>
    <t>6B4</t>
  </si>
  <si>
    <t>708</t>
  </si>
  <si>
    <t>v6天马</t>
  </si>
  <si>
    <t>50B</t>
  </si>
  <si>
    <t>5C7</t>
  </si>
  <si>
    <t>620</t>
  </si>
  <si>
    <t>6B5</t>
  </si>
  <si>
    <t>709</t>
  </si>
  <si>
    <t>50C</t>
  </si>
  <si>
    <t>5C8</t>
  </si>
  <si>
    <t>621</t>
  </si>
  <si>
    <t>宇宙玩偶 1</t>
    <phoneticPr fontId="1" type="noConversion"/>
  </si>
  <si>
    <t>6B6</t>
  </si>
  <si>
    <t>火星暴击队</t>
  </si>
  <si>
    <t>70A</t>
  </si>
  <si>
    <t>50D</t>
  </si>
  <si>
    <t>机神经络</t>
  </si>
  <si>
    <t>5C9</t>
  </si>
  <si>
    <t>622</t>
  </si>
  <si>
    <t>宇宙玩偶 5连</t>
    <phoneticPr fontId="1" type="noConversion"/>
  </si>
  <si>
    <t>6B7</t>
  </si>
  <si>
    <t>70B</t>
  </si>
  <si>
    <t>50E</t>
  </si>
  <si>
    <t>宇宙玩偶 迎击回避能力</t>
    <phoneticPr fontId="1" type="noConversion"/>
  </si>
  <si>
    <t>5CA</t>
  </si>
  <si>
    <t>623</t>
  </si>
  <si>
    <t>6B8</t>
  </si>
  <si>
    <t>70C</t>
  </si>
  <si>
    <t>50F</t>
  </si>
  <si>
    <t>宇宙玩偶 迎击能力</t>
    <phoneticPr fontId="1" type="noConversion"/>
  </si>
  <si>
    <t>5CB</t>
  </si>
  <si>
    <t>624</t>
  </si>
  <si>
    <t>6B9</t>
  </si>
  <si>
    <t>70D</t>
  </si>
  <si>
    <t>510</t>
  </si>
  <si>
    <t>宇宙玩偶 引擎辅助</t>
    <phoneticPr fontId="1" type="noConversion"/>
  </si>
  <si>
    <t>5CC</t>
  </si>
  <si>
    <t>火龙爆射炮</t>
  </si>
  <si>
    <t>625</t>
  </si>
  <si>
    <t>炫日光束</t>
  </si>
  <si>
    <t>6BA</t>
  </si>
  <si>
    <t>70E</t>
  </si>
  <si>
    <t>511</t>
  </si>
  <si>
    <t>索夫马普OS</t>
  </si>
  <si>
    <t>5CD</t>
  </si>
  <si>
    <t>626</t>
  </si>
  <si>
    <t>6BB</t>
  </si>
  <si>
    <t>70F</t>
  </si>
  <si>
    <t>基拉德内燃机</t>
  </si>
  <si>
    <t>512</t>
  </si>
  <si>
    <t>5CE</t>
  </si>
  <si>
    <t>30炮</t>
  </si>
  <si>
    <t>627</t>
  </si>
  <si>
    <t>鲨鱼机枪</t>
  </si>
  <si>
    <t>6BC</t>
  </si>
  <si>
    <t>红莲女武神</t>
  </si>
  <si>
    <t>710</t>
  </si>
  <si>
    <t>基拉德内燃机II</t>
  </si>
  <si>
    <t>513</t>
  </si>
  <si>
    <t>5CF</t>
  </si>
  <si>
    <t>628</t>
  </si>
  <si>
    <t>6BD</t>
  </si>
  <si>
    <t>711</t>
  </si>
  <si>
    <t>基拉德内燃机III</t>
  </si>
  <si>
    <t>514</t>
  </si>
  <si>
    <t>5D0</t>
  </si>
  <si>
    <t>629</t>
  </si>
  <si>
    <t>速度巴尔干</t>
  </si>
  <si>
    <t>6BE</t>
  </si>
  <si>
    <t>712</t>
  </si>
  <si>
    <t>515</t>
  </si>
  <si>
    <t>5D1</t>
  </si>
  <si>
    <t>62A</t>
  </si>
  <si>
    <t>6BF</t>
  </si>
  <si>
    <t>713</t>
  </si>
  <si>
    <t>516</t>
  </si>
  <si>
    <t>5D2</t>
  </si>
  <si>
    <t>62B</t>
  </si>
  <si>
    <t>6C0</t>
  </si>
  <si>
    <t>714</t>
  </si>
  <si>
    <t>517</t>
  </si>
  <si>
    <t>5D3</t>
  </si>
  <si>
    <t>62C</t>
  </si>
  <si>
    <t>6C1</t>
  </si>
  <si>
    <t>灼热凤凰</t>
  </si>
  <si>
    <t>715</t>
  </si>
  <si>
    <t>鲁道夫双驱动T</t>
  </si>
  <si>
    <t>518</t>
  </si>
  <si>
    <t>5D4</t>
  </si>
  <si>
    <t>62D</t>
  </si>
  <si>
    <t>6C2</t>
  </si>
  <si>
    <t>716</t>
  </si>
  <si>
    <t>鲁道夫变气门引擎</t>
  </si>
  <si>
    <t>519</t>
  </si>
  <si>
    <t>5D5</t>
  </si>
  <si>
    <t>62E</t>
  </si>
  <si>
    <t>6C3</t>
  </si>
  <si>
    <t>ATM红牡丹</t>
  </si>
  <si>
    <t>717</t>
  </si>
  <si>
    <t>51A</t>
  </si>
  <si>
    <t>5D6</t>
  </si>
  <si>
    <t>62F</t>
  </si>
  <si>
    <t>6C4</t>
  </si>
  <si>
    <t>F-龙卷</t>
  </si>
  <si>
    <t>718</t>
  </si>
  <si>
    <t>51B</t>
  </si>
  <si>
    <t>5D7</t>
  </si>
  <si>
    <t>630</t>
  </si>
  <si>
    <t>719</t>
  </si>
  <si>
    <t>51C</t>
  </si>
  <si>
    <t>5D8</t>
  </si>
  <si>
    <t>631</t>
  </si>
  <si>
    <t>71A</t>
  </si>
  <si>
    <t>51D</t>
  </si>
  <si>
    <t>5D9</t>
  </si>
  <si>
    <t>632</t>
  </si>
  <si>
    <t>71B</t>
  </si>
  <si>
    <t>51E</t>
  </si>
  <si>
    <t>诺亚碎片</t>
  </si>
  <si>
    <t>5DA</t>
  </si>
  <si>
    <t>633</t>
  </si>
  <si>
    <t>71C</t>
  </si>
  <si>
    <t>51F</t>
  </si>
  <si>
    <t>634</t>
  </si>
  <si>
    <t>铁球安培啦</t>
  </si>
  <si>
    <t>71D</t>
  </si>
  <si>
    <t>520</t>
  </si>
  <si>
    <t>635</t>
  </si>
  <si>
    <t>IM狂躁点击</t>
  </si>
  <si>
    <t>71E</t>
  </si>
  <si>
    <t>521</t>
  </si>
  <si>
    <t>636</t>
  </si>
  <si>
    <t>W-龙卷</t>
  </si>
  <si>
    <t>71F</t>
  </si>
  <si>
    <t>522</t>
  </si>
  <si>
    <t>205mm红牡丹炮</t>
  </si>
  <si>
    <t>637</t>
  </si>
  <si>
    <t>720</t>
  </si>
  <si>
    <t>523</t>
  </si>
  <si>
    <t>638</t>
  </si>
  <si>
    <t>火星特工队</t>
  </si>
  <si>
    <t>721</t>
  </si>
  <si>
    <t>风精灵B</t>
  </si>
  <si>
    <t>524</t>
  </si>
  <si>
    <t>639</t>
  </si>
  <si>
    <t>重力飘升机</t>
  </si>
  <si>
    <t>722</t>
  </si>
  <si>
    <t>风精灵Y</t>
  </si>
  <si>
    <t>525</t>
  </si>
  <si>
    <t>63A</t>
  </si>
  <si>
    <t>723</t>
  </si>
  <si>
    <t>风精灵O</t>
  </si>
  <si>
    <t>526</t>
  </si>
  <si>
    <t>63B</t>
  </si>
  <si>
    <t>724</t>
  </si>
  <si>
    <t>裸妆卡门</t>
  </si>
  <si>
    <t>527</t>
  </si>
  <si>
    <t>尼伯粉碎者</t>
  </si>
  <si>
    <t>63C</t>
  </si>
  <si>
    <t>725</t>
  </si>
  <si>
    <t>528</t>
  </si>
  <si>
    <t>63D</t>
  </si>
  <si>
    <t>一击必杀神话</t>
  </si>
  <si>
    <t>726</t>
  </si>
  <si>
    <t>529</t>
  </si>
  <si>
    <t>63E</t>
  </si>
  <si>
    <t>乌尔里特导弹</t>
  </si>
  <si>
    <t>727</t>
  </si>
  <si>
    <t>52A</t>
  </si>
  <si>
    <t>63F</t>
  </si>
  <si>
    <t>728</t>
  </si>
  <si>
    <t>二重火箭卡门</t>
  </si>
  <si>
    <t>52B</t>
  </si>
  <si>
    <t>225mm许德拉炮</t>
  </si>
  <si>
    <t>640</t>
  </si>
  <si>
    <t>729</t>
  </si>
  <si>
    <t>JX2022怪鸟</t>
  </si>
  <si>
    <t>52C</t>
  </si>
  <si>
    <t>噩运震动炮</t>
  </si>
  <si>
    <t>641</t>
  </si>
  <si>
    <t>72A</t>
  </si>
  <si>
    <t>52D</t>
  </si>
  <si>
    <t>642</t>
  </si>
  <si>
    <t>72B</t>
  </si>
  <si>
    <t>52E</t>
  </si>
  <si>
    <t>643</t>
  </si>
  <si>
    <t>72C</t>
  </si>
  <si>
    <t>52F</t>
  </si>
  <si>
    <t>644</t>
  </si>
  <si>
    <t>生化导弹EX</t>
  </si>
  <si>
    <t>72D</t>
  </si>
  <si>
    <t>530</t>
  </si>
  <si>
    <t>雷电砖头</t>
  </si>
  <si>
    <t>645</t>
  </si>
  <si>
    <t>72E</t>
  </si>
  <si>
    <t>531</t>
  </si>
  <si>
    <t>646</t>
  </si>
  <si>
    <t>斯特郎导弹</t>
  </si>
  <si>
    <t>72F</t>
  </si>
  <si>
    <t>532</t>
  </si>
  <si>
    <t>647</t>
  </si>
  <si>
    <t>730</t>
  </si>
  <si>
    <t>533</t>
  </si>
  <si>
    <t>648</t>
  </si>
  <si>
    <t>一发逆转神话</t>
  </si>
  <si>
    <t>731</t>
  </si>
  <si>
    <t>534</t>
  </si>
  <si>
    <t>生物加农炮O</t>
  </si>
  <si>
    <t>649</t>
  </si>
  <si>
    <t>732</t>
  </si>
  <si>
    <t>535</t>
  </si>
  <si>
    <t>64A</t>
  </si>
  <si>
    <t>733</t>
  </si>
  <si>
    <t>536</t>
  </si>
  <si>
    <t>64B</t>
  </si>
  <si>
    <t>734</t>
  </si>
  <si>
    <t>537</t>
  </si>
  <si>
    <t>超电磁投射炮</t>
  </si>
  <si>
    <t>64C</t>
  </si>
  <si>
    <t>宇宙玩偶 1</t>
    <phoneticPr fontId="1" type="noConversion"/>
  </si>
  <si>
    <t>735</t>
  </si>
  <si>
    <t>538</t>
  </si>
  <si>
    <t>64D</t>
  </si>
  <si>
    <t>宇宙玩偶 3回</t>
    <phoneticPr fontId="1" type="noConversion"/>
  </si>
  <si>
    <t>736</t>
  </si>
  <si>
    <t>539</t>
  </si>
  <si>
    <t>64E</t>
  </si>
  <si>
    <t>宇宙玩偶 10回</t>
    <phoneticPr fontId="1" type="noConversion"/>
  </si>
  <si>
    <t>737</t>
  </si>
  <si>
    <t>53A</t>
  </si>
  <si>
    <t>64F</t>
  </si>
  <si>
    <t>738</t>
  </si>
  <si>
    <t>53B</t>
  </si>
  <si>
    <t>650</t>
  </si>
  <si>
    <t>739</t>
  </si>
  <si>
    <t>53C</t>
  </si>
  <si>
    <t>651</t>
  </si>
  <si>
    <t>73A</t>
  </si>
  <si>
    <t>53D</t>
  </si>
  <si>
    <t>652</t>
  </si>
  <si>
    <t>73B</t>
  </si>
  <si>
    <t>53E</t>
  </si>
  <si>
    <t>机神铁锤炮</t>
  </si>
  <si>
    <t>653</t>
  </si>
  <si>
    <t>光束守护者</t>
  </si>
  <si>
    <t>73C</t>
  </si>
  <si>
    <t>53F</t>
  </si>
  <si>
    <t>机神逆鳞炮</t>
  </si>
  <si>
    <t>654</t>
  </si>
  <si>
    <t>73D</t>
  </si>
  <si>
    <t>火箭青龙</t>
  </si>
  <si>
    <t>540</t>
  </si>
  <si>
    <t>655</t>
  </si>
  <si>
    <t>扩散方正</t>
  </si>
  <si>
    <t>73E</t>
  </si>
  <si>
    <t>541</t>
  </si>
  <si>
    <t>656</t>
  </si>
  <si>
    <t>73F</t>
  </si>
  <si>
    <t>542</t>
  </si>
  <si>
    <t>657</t>
  </si>
  <si>
    <t>740</t>
  </si>
  <si>
    <t>543</t>
  </si>
  <si>
    <t>658</t>
  </si>
  <si>
    <t>闪光迎击神话</t>
  </si>
  <si>
    <t>741</t>
  </si>
  <si>
    <t>玄武双涡轮</t>
  </si>
  <si>
    <t>544</t>
  </si>
  <si>
    <t>宇宙玩偶 4连</t>
    <phoneticPr fontId="1" type="noConversion"/>
  </si>
  <si>
    <t>659</t>
  </si>
  <si>
    <t>机神护光轮</t>
  </si>
  <si>
    <t>742</t>
  </si>
  <si>
    <t>545</t>
  </si>
  <si>
    <t>65A</t>
  </si>
  <si>
    <t>743</t>
  </si>
  <si>
    <t>546</t>
  </si>
  <si>
    <t>65B</t>
  </si>
  <si>
    <t>宇宙人偶</t>
  </si>
  <si>
    <t>744</t>
  </si>
  <si>
    <t>547</t>
  </si>
  <si>
    <t>索夫马普炮</t>
  </si>
  <si>
    <t>65C</t>
  </si>
  <si>
    <t>745</t>
  </si>
  <si>
    <t>548</t>
  </si>
  <si>
    <t>爆裂军刀炮</t>
  </si>
  <si>
    <t>65D</t>
  </si>
  <si>
    <t>746</t>
  </si>
  <si>
    <t>549</t>
  </si>
  <si>
    <t>65E</t>
  </si>
  <si>
    <t>747</t>
  </si>
  <si>
    <t>黄龙助推器</t>
  </si>
  <si>
    <t>54A</t>
  </si>
  <si>
    <t>65F</t>
  </si>
  <si>
    <t>748</t>
  </si>
  <si>
    <t>54B</t>
  </si>
  <si>
    <t>660</t>
  </si>
  <si>
    <t>钢球迪尔伯恩</t>
  </si>
  <si>
    <t>749</t>
  </si>
  <si>
    <t>54C</t>
  </si>
  <si>
    <t>661</t>
  </si>
  <si>
    <t>音响必发</t>
  </si>
  <si>
    <t>74A</t>
  </si>
  <si>
    <t>54D</t>
  </si>
  <si>
    <t>662</t>
  </si>
  <si>
    <t>红莲必发</t>
  </si>
  <si>
    <t>74B</t>
  </si>
  <si>
    <t>54E</t>
  </si>
  <si>
    <t>663</t>
  </si>
  <si>
    <t>闪光必发</t>
  </si>
  <si>
    <t>74C</t>
  </si>
  <si>
    <t>54F</t>
  </si>
  <si>
    <t>664</t>
  </si>
  <si>
    <t>翼之伯恩</t>
  </si>
  <si>
    <t>74D</t>
  </si>
  <si>
    <t>550</t>
  </si>
  <si>
    <t>665</t>
  </si>
  <si>
    <t>74E</t>
  </si>
  <si>
    <t>551</t>
  </si>
  <si>
    <t>UU鲨潜艇跑</t>
  </si>
  <si>
    <t>666</t>
  </si>
  <si>
    <t>74F</t>
  </si>
  <si>
    <t>552</t>
  </si>
  <si>
    <t>UU鲨爆射炮</t>
  </si>
  <si>
    <t>667</t>
  </si>
  <si>
    <t>750</t>
  </si>
  <si>
    <t>553</t>
  </si>
  <si>
    <t>668</t>
  </si>
  <si>
    <t>汉尼拔铁球</t>
  </si>
  <si>
    <t>751</t>
  </si>
  <si>
    <t>554</t>
  </si>
  <si>
    <t>669</t>
  </si>
  <si>
    <t>法拉奥赛普塔</t>
  </si>
  <si>
    <t>752</t>
  </si>
  <si>
    <t>555</t>
  </si>
  <si>
    <t>66A</t>
  </si>
  <si>
    <t>753</t>
  </si>
  <si>
    <t>556</t>
  </si>
  <si>
    <t>66B</t>
  </si>
  <si>
    <t>怪鸟音叉</t>
  </si>
  <si>
    <t>754</t>
  </si>
  <si>
    <t>557</t>
  </si>
  <si>
    <t>66C</t>
  </si>
  <si>
    <t>死亡莱特伯恩</t>
  </si>
  <si>
    <t>755</t>
  </si>
  <si>
    <t>558</t>
  </si>
  <si>
    <t>66D</t>
  </si>
  <si>
    <t>756</t>
  </si>
  <si>
    <t>559</t>
  </si>
  <si>
    <t>66E</t>
  </si>
  <si>
    <t>757</t>
  </si>
  <si>
    <t>55A</t>
  </si>
  <si>
    <t>66F</t>
  </si>
  <si>
    <t>超绝傻瓜引擎</t>
  </si>
  <si>
    <t>55B</t>
  </si>
  <si>
    <t>670</t>
  </si>
  <si>
    <t>55C</t>
  </si>
  <si>
    <t>55D</t>
  </si>
  <si>
    <t>55E</t>
  </si>
  <si>
    <t>55F</t>
  </si>
  <si>
    <t>560</t>
  </si>
  <si>
    <t>561</t>
  </si>
  <si>
    <t>562</t>
  </si>
  <si>
    <t>563</t>
  </si>
  <si>
    <t>564</t>
  </si>
  <si>
    <t>565</t>
  </si>
  <si>
    <t>566</t>
  </si>
  <si>
    <t>T-暴龙极</t>
  </si>
  <si>
    <t>567</t>
  </si>
  <si>
    <t>568</t>
  </si>
  <si>
    <t>569</t>
  </si>
  <si>
    <t>无双加速器</t>
  </si>
  <si>
    <t>56A</t>
  </si>
  <si>
    <t>56B</t>
  </si>
  <si>
    <t>56C</t>
  </si>
  <si>
    <t>56D</t>
  </si>
  <si>
    <t>56E</t>
  </si>
  <si>
    <t>宇宙玩偶 53.9t</t>
    <phoneticPr fontId="1" type="noConversion"/>
  </si>
  <si>
    <t>56F</t>
  </si>
  <si>
    <t>宇宙玩偶 74.8t</t>
    <phoneticPr fontId="1" type="noConversion"/>
  </si>
  <si>
    <t>570</t>
  </si>
  <si>
    <t>宇宙玩偶 91.3t</t>
    <phoneticPr fontId="1" type="noConversion"/>
  </si>
  <si>
    <t>571</t>
  </si>
  <si>
    <t>572</t>
  </si>
  <si>
    <t>573</t>
  </si>
  <si>
    <t>574</t>
  </si>
  <si>
    <t>575</t>
  </si>
  <si>
    <t>576</t>
  </si>
  <si>
    <t>577</t>
  </si>
  <si>
    <t>578</t>
  </si>
  <si>
    <t>飞鱼引擎@</t>
  </si>
  <si>
    <t>579</t>
  </si>
  <si>
    <t>飞鱼引擎A</t>
  </si>
  <si>
    <t>57A</t>
  </si>
  <si>
    <t>飞鱼引擎O</t>
  </si>
  <si>
    <t>57B</t>
  </si>
  <si>
    <t>57C</t>
  </si>
  <si>
    <t>57D</t>
  </si>
  <si>
    <t>千兆朋友</t>
  </si>
  <si>
    <t>57E</t>
  </si>
  <si>
    <t>57F</t>
  </si>
  <si>
    <t>580</t>
  </si>
  <si>
    <t>581</t>
  </si>
  <si>
    <t>582</t>
  </si>
  <si>
    <t>583</t>
  </si>
  <si>
    <t>584</t>
  </si>
  <si>
    <t>自定购买战车装备</t>
    <phoneticPr fontId="1" type="noConversion"/>
  </si>
  <si>
    <t>增加 金手指</t>
    <phoneticPr fontId="1" type="noConversion"/>
  </si>
  <si>
    <t>值段</t>
    <phoneticPr fontId="1" type="noConversion"/>
  </si>
  <si>
    <t>攻击力45　扇范围小　通常</t>
  </si>
  <si>
    <t>攻击力75　敌全体　通常</t>
  </si>
  <si>
    <t>图鉴</t>
    <phoneticPr fontId="1" type="noConversion"/>
  </si>
  <si>
    <t>增加 图鉴奖励</t>
    <phoneticPr fontId="1" type="noConversion"/>
  </si>
  <si>
    <t>C装置</t>
    <phoneticPr fontId="1" type="noConversion"/>
  </si>
  <si>
    <t>引擎</t>
    <phoneticPr fontId="1" type="noConversion"/>
  </si>
  <si>
    <t>主炮</t>
    <phoneticPr fontId="1" type="noConversion"/>
  </si>
  <si>
    <t>副炮</t>
    <phoneticPr fontId="1" type="noConversion"/>
  </si>
  <si>
    <t>S-E</t>
    <phoneticPr fontId="1" type="noConversion"/>
  </si>
  <si>
    <t>∞</t>
    <phoneticPr fontId="1" type="noConversion"/>
  </si>
  <si>
    <t>∞</t>
    <phoneticPr fontId="1" type="noConversion"/>
  </si>
  <si>
    <t>副炮</t>
    <phoneticPr fontId="1" type="noConversion"/>
  </si>
  <si>
    <t>人车装备 格式化单元格 +数据条</t>
    <phoneticPr fontId="1" type="noConversion"/>
  </si>
  <si>
    <t>战车装备入手 独立页面</t>
    <phoneticPr fontId="1" type="noConversion"/>
  </si>
  <si>
    <t>落：波动筒</t>
    <phoneticPr fontId="1" type="noConversion"/>
  </si>
  <si>
    <t>自动:G替换当前血量</t>
    <phoneticPr fontId="1" type="noConversion"/>
  </si>
  <si>
    <t>序号</t>
  </si>
  <si>
    <t>LV</t>
  </si>
  <si>
    <t>HP</t>
  </si>
  <si>
    <t>攻击</t>
  </si>
  <si>
    <t>防御</t>
  </si>
  <si>
    <t>速度</t>
  </si>
  <si>
    <t>经验</t>
  </si>
  <si>
    <t>金钱</t>
  </si>
  <si>
    <t>我方逃跑率</t>
  </si>
  <si>
    <t>掉落1</t>
  </si>
  <si>
    <t>掉落2</t>
  </si>
  <si>
    <t>掉落3</t>
  </si>
  <si>
    <t>本周目标</t>
  </si>
  <si>
    <t>????</t>
  </si>
  <si>
    <t>蟹肉</t>
  </si>
  <si>
    <t>夜叉蟹2</t>
  </si>
  <si>
    <t>尼科夫乌鸦</t>
  </si>
  <si>
    <t>杀人变形虫1</t>
  </si>
  <si>
    <t>杀人变形虫2</t>
  </si>
  <si>
    <t>飞刀鱼</t>
  </si>
  <si>
    <t>红刀鱼1</t>
  </si>
  <si>
    <t>红刀鱼2</t>
  </si>
  <si>
    <t>彷徨油桶1</t>
  </si>
  <si>
    <t>彷徨油桶2</t>
  </si>
  <si>
    <t>空桶1</t>
  </si>
  <si>
    <t>空桶2</t>
  </si>
  <si>
    <t>软体加农炮</t>
  </si>
  <si>
    <t>黒色喷漆罐</t>
  </si>
  <si>
    <t>蓝色喷漆罐</t>
  </si>
  <si>
    <t>百合鳄</t>
  </si>
  <si>
    <t>蓬蓬毛</t>
  </si>
  <si>
    <t>一发屋1</t>
  </si>
  <si>
    <t>一发屋2</t>
  </si>
  <si>
    <t>破旧西服</t>
  </si>
  <si>
    <t>陈旧领带</t>
  </si>
  <si>
    <t>贫民街恶徒</t>
  </si>
  <si>
    <t>军舰恐龙</t>
  </si>
  <si>
    <t>恐龙装甲包</t>
  </si>
  <si>
    <t>凶恶电波</t>
  </si>
  <si>
    <t>垃圾鼠1</t>
  </si>
  <si>
    <t>垃圾鼠2</t>
  </si>
  <si>
    <t>机枪碉堡1</t>
  </si>
  <si>
    <t>机枪碉堡2</t>
  </si>
  <si>
    <t>蚱蜢加农炮</t>
  </si>
  <si>
    <t>侦查UFO</t>
  </si>
  <si>
    <t>電撃銃</t>
  </si>
  <si>
    <t>金蚁1</t>
  </si>
  <si>
    <t>黄金蚂蚁触角</t>
  </si>
  <si>
    <t>金蚁2</t>
  </si>
  <si>
    <t>回复饮料</t>
  </si>
  <si>
    <t>金锭</t>
  </si>
  <si>
    <t>僵尸出租车1</t>
  </si>
  <si>
    <t>僵尸出租车2</t>
  </si>
  <si>
    <t>铁护胸</t>
  </si>
  <si>
    <t>DNA粘液怪1</t>
  </si>
  <si>
    <t>DNA粘液怪2</t>
  </si>
  <si>
    <t>巨型变形虫</t>
  </si>
  <si>
    <t>飞行鱼1</t>
  </si>
  <si>
    <t>飞行鱼2</t>
  </si>
  <si>
    <t>鳄鱼长靴</t>
  </si>
  <si>
    <t>巨鳄</t>
  </si>
  <si>
    <t>漫步者1</t>
  </si>
  <si>
    <t>银锭</t>
  </si>
  <si>
    <t>漫步者2</t>
  </si>
  <si>
    <t>巨大蝠鲼</t>
  </si>
  <si>
    <t>火星水母1</t>
  </si>
  <si>
    <t>火星水母2</t>
  </si>
  <si>
    <t>火星水母3</t>
  </si>
  <si>
    <t>火星水母4</t>
  </si>
  <si>
    <t>小型河马炮</t>
  </si>
  <si>
    <t>污泥水怪</t>
  </si>
  <si>
    <t>冷冰冰细胞</t>
  </si>
  <si>
    <t>华丽礼服</t>
  </si>
  <si>
    <t>人妻浴衣</t>
  </si>
  <si>
    <t>男子汉腹卷</t>
  </si>
  <si>
    <t>火神炮碉堡1</t>
  </si>
  <si>
    <t>火神炮碉堡2</t>
  </si>
  <si>
    <t>导弹塔1</t>
  </si>
  <si>
    <t>导弹塔2</t>
  </si>
  <si>
    <t>警备蚱蜢ー</t>
  </si>
  <si>
    <t>监视直升机1</t>
  </si>
  <si>
    <t>监视直升机2</t>
  </si>
  <si>
    <t>地狱扫除屋</t>
  </si>
  <si>
    <t>AI芯片</t>
  </si>
  <si>
    <t>机器人出租车1</t>
  </si>
  <si>
    <t>MR•出租车</t>
  </si>
  <si>
    <t>机器人出租车2</t>
  </si>
  <si>
    <t>疯狂出租车</t>
  </si>
  <si>
    <t>仿真机器人男</t>
  </si>
  <si>
    <t>仿真机器人女</t>
  </si>
  <si>
    <t>暴击秃鹫1</t>
  </si>
  <si>
    <t>暴击秃鹫2</t>
  </si>
  <si>
    <t>滚铁虫1</t>
  </si>
  <si>
    <t>滚铁虫2</t>
  </si>
  <si>
    <t>金龟1</t>
  </si>
  <si>
    <t>金龟2</t>
  </si>
  <si>
    <t>死亡传呼机</t>
  </si>
  <si>
    <t>腐烂的囚徒</t>
  </si>
  <si>
    <t>强力劳动神话二</t>
  </si>
  <si>
    <t>乌鸦僵尸</t>
  </si>
  <si>
    <t>黑蚁毯1</t>
  </si>
  <si>
    <t>黑蚁毯2</t>
  </si>
  <si>
    <t>B52信天翁1</t>
  </si>
  <si>
    <t>B52信天翁2</t>
  </si>
  <si>
    <t>骑兵光束枪</t>
  </si>
  <si>
    <t>神风弹1</t>
  </si>
  <si>
    <t>神风炸弹</t>
  </si>
  <si>
    <t>神风弹2</t>
  </si>
  <si>
    <t>喷火蚱蜢1</t>
  </si>
  <si>
    <t>火焰喷射器</t>
  </si>
  <si>
    <t>喷火蚱蜢2</t>
  </si>
  <si>
    <t>金蚁毯1</t>
  </si>
  <si>
    <t>金蚁毯2</t>
  </si>
  <si>
    <t>白色无人机1</t>
  </si>
  <si>
    <t>光束消除器Ω</t>
  </si>
  <si>
    <t>白色无人机2</t>
  </si>
  <si>
    <t>废铁机器人1</t>
  </si>
  <si>
    <t>废铁机器人2</t>
  </si>
  <si>
    <t>废铁机器人3</t>
  </si>
  <si>
    <t>废铁机器人4</t>
  </si>
  <si>
    <t>微型废铁人1</t>
  </si>
  <si>
    <t>微型废铁人2</t>
  </si>
  <si>
    <t>微型废铁人3</t>
  </si>
  <si>
    <t>幸运鼠1</t>
  </si>
  <si>
    <t>白金棒</t>
  </si>
  <si>
    <t>幸运鼠2</t>
  </si>
  <si>
    <t>幸运鼠3</t>
  </si>
  <si>
    <t>幸运鼠4</t>
  </si>
  <si>
    <t>机器警察二1</t>
  </si>
  <si>
    <t>机器警察二2</t>
  </si>
  <si>
    <t>彩虹塔1</t>
  </si>
  <si>
    <t>彩虹塔2</t>
  </si>
  <si>
    <t>梅杜莎炮台1</t>
  </si>
  <si>
    <t>梅杜莎炮台2</t>
  </si>
  <si>
    <t>加农炮炮台1</t>
  </si>
  <si>
    <t>加农炮炮台2</t>
  </si>
  <si>
    <t>警备车</t>
  </si>
  <si>
    <t>安全墙二</t>
  </si>
  <si>
    <t>宇宙萝卜根</t>
  </si>
  <si>
    <t>逃走萝卜1</t>
  </si>
  <si>
    <t>逃走萝卜2</t>
  </si>
  <si>
    <t>萝卜王后1</t>
  </si>
  <si>
    <t>萝卜王后2</t>
  </si>
  <si>
    <t>?????僵尸阿纳尔特</t>
  </si>
  <si>
    <t>阿斯特罗僵尸1</t>
  </si>
  <si>
    <t>阿斯特罗僵尸2</t>
  </si>
  <si>
    <t>平原清道夫1</t>
  </si>
  <si>
    <t>平原清道夫2</t>
  </si>
  <si>
    <t>手持钢钻</t>
  </si>
  <si>
    <t>炸弹搬运工1</t>
  </si>
  <si>
    <t>炸弹搬运工3</t>
  </si>
  <si>
    <t>火黑猪1</t>
  </si>
  <si>
    <t>爆焰喷射器</t>
  </si>
  <si>
    <t>火黑猪2</t>
  </si>
  <si>
    <t>火黑猪3</t>
  </si>
  <si>
    <t>回复饮料EX</t>
  </si>
  <si>
    <t>吸尘曼巴蛇</t>
  </si>
  <si>
    <t>幸福青独角仙</t>
  </si>
  <si>
    <t>青独角仙飞羽</t>
  </si>
  <si>
    <t>青独角仙角</t>
  </si>
  <si>
    <t>炸弹蒲公英宝宝</t>
  </si>
  <si>
    <t>雨林基德拉1</t>
  </si>
  <si>
    <t>雨林基德拉2</t>
  </si>
  <si>
    <t>雨林基德拉3</t>
  </si>
  <si>
    <t>激光蜂鸟1</t>
  </si>
  <si>
    <t>激光蜂鸟2</t>
  </si>
  <si>
    <t>激光蜂鸟3</t>
  </si>
  <si>
    <t>蜂巢炮1</t>
  </si>
  <si>
    <t>蜂巢炮2</t>
  </si>
  <si>
    <t>费洛蒙蠕虫</t>
  </si>
  <si>
    <t>斑点吸血虫1</t>
  </si>
  <si>
    <t>斑点吸血虫2</t>
  </si>
  <si>
    <t>鳄鱼寄生虫1</t>
  </si>
  <si>
    <t>鳄鱼寄生虫2</t>
  </si>
  <si>
    <t>受惊公牛1</t>
  </si>
  <si>
    <t>受惊公牛2</t>
  </si>
  <si>
    <t>凶暴野猪崽1</t>
  </si>
  <si>
    <t>凶暴野猪崽2</t>
  </si>
  <si>
    <t>陆生蝠鲼</t>
  </si>
  <si>
    <t>砂鲛1</t>
  </si>
  <si>
    <t>砂鲛2</t>
  </si>
  <si>
    <t>仿真砂鲛</t>
  </si>
  <si>
    <t>杀手帆鼠</t>
  </si>
  <si>
    <t>沙漠鱼人</t>
  </si>
  <si>
    <t xml:space="preserve">焦洛茨基王者 </t>
  </si>
  <si>
    <t>米伽粒子炮</t>
  </si>
  <si>
    <t>中子光束炮</t>
  </si>
  <si>
    <t>沙漠刀鱼1</t>
  </si>
  <si>
    <t>沙漠刀鱼2</t>
  </si>
  <si>
    <t>骑士手套</t>
  </si>
  <si>
    <t>沙萝卜1</t>
  </si>
  <si>
    <t>沙萝卜根</t>
  </si>
  <si>
    <t>萝卜棍</t>
  </si>
  <si>
    <t>沙萝卜2</t>
  </si>
  <si>
    <t>秘密贴纸</t>
  </si>
  <si>
    <t>巨大滚铁虫1</t>
  </si>
  <si>
    <t>巨大滚铁虫2</t>
  </si>
  <si>
    <t>失散食铁蚁</t>
  </si>
  <si>
    <t>宇宙服</t>
  </si>
  <si>
    <t>续•火星水母1</t>
  </si>
  <si>
    <t>续•火星水母2</t>
  </si>
  <si>
    <t>续•火星水母3</t>
  </si>
  <si>
    <t>续•火星水母4</t>
  </si>
  <si>
    <t>沙漠梅林</t>
  </si>
  <si>
    <t>梅林角</t>
  </si>
  <si>
    <t>红天鹅鲨1</t>
  </si>
  <si>
    <t>红天鹅鲨2</t>
  </si>
  <si>
    <t>果冻人</t>
  </si>
  <si>
    <t>杀手壁橱</t>
  </si>
  <si>
    <t>暴食物体X1</t>
  </si>
  <si>
    <t>暴食物体X2</t>
  </si>
  <si>
    <t>机械蝠鳗</t>
  </si>
  <si>
    <t>法特飞家</t>
  </si>
  <si>
    <t>冰人1</t>
  </si>
  <si>
    <t>冰人2</t>
  </si>
  <si>
    <t>冰人3</t>
  </si>
  <si>
    <t>冰人4</t>
  </si>
  <si>
    <t>丘比特人1</t>
  </si>
  <si>
    <t>丘比特人2</t>
  </si>
  <si>
    <t>丘比特人3</t>
  </si>
  <si>
    <t>冰冻男爵1</t>
  </si>
  <si>
    <t>冰冻男爵2</t>
  </si>
  <si>
    <t>冰冻男爵3</t>
  </si>
  <si>
    <t>冰冻男爵4</t>
  </si>
  <si>
    <t>矮小男爵1</t>
  </si>
  <si>
    <t>矮小男爵2</t>
  </si>
  <si>
    <t>矮小男爵3</t>
  </si>
  <si>
    <t>雪鲛1</t>
  </si>
  <si>
    <t>雪鲛2</t>
  </si>
  <si>
    <t>雪鲛3</t>
  </si>
  <si>
    <t>雪地漫步者</t>
  </si>
  <si>
    <t>镜面球</t>
  </si>
  <si>
    <t>雪原游击队1</t>
  </si>
  <si>
    <t>雪原游击队2</t>
  </si>
  <si>
    <t>雪原游击队3</t>
  </si>
  <si>
    <t>变异萝卜王1</t>
  </si>
  <si>
    <t>变异萝卜王2</t>
  </si>
  <si>
    <t>神风奇迹</t>
  </si>
  <si>
    <t>神风中士</t>
  </si>
  <si>
    <t>野猪快车</t>
  </si>
  <si>
    <t>电击甲虫金羽</t>
  </si>
  <si>
    <t>隧道犬1</t>
  </si>
  <si>
    <t>隧道犬2</t>
  </si>
  <si>
    <t>隧道犬3</t>
  </si>
  <si>
    <t>突变体OX1</t>
  </si>
  <si>
    <t>突变体OX2</t>
  </si>
  <si>
    <t>金轮际刀鱼1</t>
  </si>
  <si>
    <t>金轮际刀鱼2</t>
  </si>
  <si>
    <t>食蚁兽皇后1</t>
  </si>
  <si>
    <t>食蚁兽皇后2</t>
  </si>
  <si>
    <t>新型机枪碉堡1</t>
  </si>
  <si>
    <t>新型机枪碉堡2</t>
  </si>
  <si>
    <t>梅杜莎炮台二型1</t>
  </si>
  <si>
    <t>梅杜莎炮台二型2</t>
  </si>
  <si>
    <t>尤翰戒指</t>
  </si>
  <si>
    <t>地狱来电1</t>
  </si>
  <si>
    <t>地狱来电2</t>
  </si>
  <si>
    <t>旋风眼镜蛇</t>
  </si>
  <si>
    <t>ACE火焰</t>
  </si>
  <si>
    <t>凯瑟琳・波恩</t>
  </si>
  <si>
    <t>人妻长袍</t>
  </si>
  <si>
    <t>人妻连衣裙</t>
  </si>
  <si>
    <t>鬼岩石1</t>
  </si>
  <si>
    <t>鬼岩石2</t>
  </si>
  <si>
    <t>鬼岩石3</t>
  </si>
  <si>
    <t>鬼岩石4</t>
  </si>
  <si>
    <t>岩石小鬼1</t>
  </si>
  <si>
    <t>岩石小鬼2</t>
  </si>
  <si>
    <t>岩石小鬼3</t>
  </si>
  <si>
    <t>熔岩搬运工1</t>
  </si>
  <si>
    <t>难投石头</t>
  </si>
  <si>
    <t>熔岩搬运工2</t>
  </si>
  <si>
    <t>46亿年龟</t>
  </si>
  <si>
    <t>水晶蚁</t>
  </si>
  <si>
    <t>水晶碎片</t>
  </si>
  <si>
    <t>钟乳弹</t>
  </si>
  <si>
    <t>黑暗鼹鼠1</t>
  </si>
  <si>
    <t>黑暗鼹鼠2</t>
  </si>
  <si>
    <t>黑暗鼹鼠3</t>
  </si>
  <si>
    <t>机器警察三型</t>
  </si>
  <si>
    <t>罗克韦尔</t>
  </si>
  <si>
    <t>儿童鸟1</t>
  </si>
  <si>
    <t>儿童鸟2</t>
  </si>
  <si>
    <t>儿童鸟3</t>
  </si>
  <si>
    <t>人间爆弹</t>
  </si>
  <si>
    <t>炸弹出租车</t>
  </si>
  <si>
    <t>粉色喷漆罐</t>
  </si>
  <si>
    <t>斗牛士杀手</t>
  </si>
  <si>
    <t>僵尸吉诃德1</t>
  </si>
  <si>
    <t>铁之甲冑</t>
  </si>
  <si>
    <t>僵尸吉诃德2</t>
  </si>
  <si>
    <t>ATM绯牡丹</t>
  </si>
  <si>
    <t>无人侦查机VX</t>
  </si>
  <si>
    <t>变形怪1</t>
  </si>
  <si>
    <t>变形怪2</t>
  </si>
  <si>
    <t>变形怪3</t>
  </si>
  <si>
    <t>变形怪4</t>
  </si>
  <si>
    <t>小变形怪1</t>
  </si>
  <si>
    <t>小变形怪2</t>
  </si>
  <si>
    <t>小变形怪3</t>
  </si>
  <si>
    <t>变形机器人</t>
  </si>
  <si>
    <t>吉尔贝罗达1</t>
  </si>
  <si>
    <t>吉尔贝罗达2</t>
  </si>
  <si>
    <t>吉尔贝罗达3</t>
  </si>
  <si>
    <t>吉尔贝罗达4</t>
  </si>
  <si>
    <t>死亡拖车</t>
  </si>
  <si>
    <t>波动筒1</t>
  </si>
  <si>
    <t>波动筒2</t>
  </si>
  <si>
    <t>波动筒3</t>
  </si>
  <si>
    <t>人偶出租车1</t>
  </si>
  <si>
    <t>人偶出租车2</t>
  </si>
  <si>
    <t>时空UFO</t>
  </si>
  <si>
    <t>蟹背喷火器二</t>
  </si>
  <si>
    <t>全满无人机1</t>
  </si>
  <si>
    <t>全满无人机2</t>
  </si>
  <si>
    <t>军装骷髅</t>
  </si>
  <si>
    <t>巨大拾荒鼠1</t>
  </si>
  <si>
    <t>巨大拾荒鼠2</t>
  </si>
  <si>
    <t>IM狂躁电击</t>
  </si>
  <si>
    <t>巨大拾荒鼠3</t>
  </si>
  <si>
    <t>金属生命体X1</t>
  </si>
  <si>
    <t>金属生命体X2</t>
  </si>
  <si>
    <t>金属生命体X3</t>
  </si>
  <si>
    <t>金属生命体X4</t>
  </si>
  <si>
    <t>金属生命体X5</t>
  </si>
  <si>
    <t>金属生命体X6</t>
  </si>
  <si>
    <t>金属生命体X7</t>
  </si>
  <si>
    <t>高攻炮台1</t>
  </si>
  <si>
    <t>高攻炮台2</t>
  </si>
  <si>
    <t>完美守卫</t>
  </si>
  <si>
    <t>超导虫XL</t>
  </si>
  <si>
    <t>金属生命体Z1</t>
  </si>
  <si>
    <t>金属生命体Z2</t>
  </si>
  <si>
    <t>金属生命体Z3</t>
  </si>
  <si>
    <t>金属生命体Z4</t>
  </si>
  <si>
    <t>金属生命体Z5</t>
  </si>
  <si>
    <t>金属生命体Z6</t>
  </si>
  <si>
    <t>金属生命体Z7</t>
  </si>
  <si>
    <t>腐烂的恶徒</t>
  </si>
  <si>
    <t>僵尸营救者</t>
  </si>
  <si>
    <t>救急套装</t>
  </si>
  <si>
    <t>料理神话厨娘四号</t>
  </si>
  <si>
    <t>弹圧战车</t>
  </si>
  <si>
    <t>伊莱莎试作机</t>
  </si>
  <si>
    <t>军团驱逐炮</t>
  </si>
  <si>
    <t>小贡1</t>
  </si>
  <si>
    <t>小贡2</t>
  </si>
  <si>
    <t>小贡3</t>
  </si>
  <si>
    <t>小贡4</t>
  </si>
  <si>
    <t>黄色纸币C</t>
  </si>
  <si>
    <t>黒紧身衣怪人</t>
  </si>
  <si>
    <t>紧身衣终结者</t>
  </si>
  <si>
    <t>肯1</t>
  </si>
  <si>
    <t>肯2</t>
  </si>
  <si>
    <t>肯3</t>
  </si>
  <si>
    <t>肯4</t>
  </si>
  <si>
    <t>肯5</t>
  </si>
  <si>
    <t>肯6</t>
  </si>
  <si>
    <t>肯7</t>
  </si>
  <si>
    <t>肯8</t>
  </si>
  <si>
    <t>肯9</t>
  </si>
  <si>
    <t>肯10</t>
  </si>
  <si>
    <t>肯11</t>
  </si>
  <si>
    <t>肯12</t>
  </si>
  <si>
    <t>墙1</t>
  </si>
  <si>
    <t>墙2</t>
  </si>
  <si>
    <t>墙3</t>
  </si>
  <si>
    <t>墙4</t>
  </si>
  <si>
    <t>墙5</t>
  </si>
  <si>
    <t>墙6</t>
  </si>
  <si>
    <t>墙7</t>
  </si>
  <si>
    <t>墙</t>
  </si>
  <si>
    <t>甲壳虫首领1</t>
  </si>
  <si>
    <t>甲壳虫首领角</t>
  </si>
  <si>
    <t>甲壳虫首领2</t>
  </si>
  <si>
    <t>梦幻马赫1</t>
  </si>
  <si>
    <t>梦幻马赫2</t>
  </si>
  <si>
    <t>熊猫猫1</t>
  </si>
  <si>
    <t>熊猫紧身裤</t>
  </si>
  <si>
    <t>熊猫猫2</t>
  </si>
  <si>
    <t>熊猫猫3</t>
  </si>
  <si>
    <t>熊猫怪二号1</t>
  </si>
  <si>
    <t>熊猫怪二号2</t>
  </si>
  <si>
    <t>熊猫怪二号3</t>
  </si>
  <si>
    <t>麦当娜1</t>
  </si>
  <si>
    <t>麦当娜套装</t>
  </si>
  <si>
    <t>麦当娜2</t>
  </si>
  <si>
    <t>麦当娜3</t>
  </si>
  <si>
    <t>贝尼西奥1</t>
  </si>
  <si>
    <t>贝尼西奥霰弹枪</t>
  </si>
  <si>
    <t>贝尼西奥2</t>
  </si>
  <si>
    <t>贝尼西奥3</t>
  </si>
  <si>
    <t>斯艾格1</t>
  </si>
  <si>
    <t>斯艾格2</t>
  </si>
  <si>
    <t>斯艾格3</t>
  </si>
  <si>
    <t>斯艾格4</t>
  </si>
  <si>
    <t>加里1</t>
  </si>
  <si>
    <t>地狱之火焰枪</t>
  </si>
  <si>
    <t>加里2</t>
  </si>
  <si>
    <t>加里3</t>
  </si>
  <si>
    <t>盗伙1</t>
  </si>
  <si>
    <t>盗伙2</t>
  </si>
  <si>
    <t>盗伙3</t>
  </si>
  <si>
    <t>盗伙4</t>
  </si>
  <si>
    <t>石像碎片</t>
  </si>
  <si>
    <t>黄金爱因斯坦</t>
  </si>
  <si>
    <t>金像碎片</t>
  </si>
  <si>
    <t>白金块</t>
  </si>
  <si>
    <t>泥王武装鳄鱼1</t>
  </si>
  <si>
    <t>泥王武装鳄鱼2</t>
  </si>
  <si>
    <t>阿布斯特罗</t>
  </si>
  <si>
    <t>阿布斯特罗粘液怪</t>
  </si>
  <si>
    <t>古音查克</t>
  </si>
  <si>
    <t>铜管女妖触手</t>
  </si>
  <si>
    <t>古音胃袋</t>
  </si>
  <si>
    <t>掘土基德拉1</t>
  </si>
  <si>
    <t>掘土基德拉2</t>
  </si>
  <si>
    <t>掘土基德拉3</t>
  </si>
  <si>
    <t>掘土基德拉4</t>
  </si>
  <si>
    <t>全能马歇尔(俯卧撑前)</t>
  </si>
  <si>
    <t>全能马歇尔(俯卧撑后)</t>
  </si>
  <si>
    <t>T13格罗兹尼2</t>
  </si>
  <si>
    <t>T13格罗兹尼3</t>
  </si>
  <si>
    <t>骑甲西贡角</t>
  </si>
  <si>
    <t>骑甲西贡2</t>
  </si>
  <si>
    <t>骑甲西贡3</t>
  </si>
  <si>
    <t>乌尔里奇(飞行)</t>
  </si>
  <si>
    <t>乌尔里奇头冠</t>
  </si>
  <si>
    <t>乌尔里奇(陆地)</t>
  </si>
  <si>
    <t>雷天使碎片</t>
  </si>
  <si>
    <t>梦之块</t>
  </si>
  <si>
    <t>傻瓜乔治1</t>
  </si>
  <si>
    <t>傻瓜乔治2</t>
  </si>
  <si>
    <t>蜂巢之墙1</t>
  </si>
  <si>
    <t>蜂巢之墙2</t>
  </si>
  <si>
    <t>奥帕朵拉蜂</t>
  </si>
  <si>
    <t>奥帕朵拉蜂翅</t>
  </si>
  <si>
    <t>女王项圈</t>
  </si>
  <si>
    <t>气象云1</t>
  </si>
  <si>
    <t>气象云2</t>
  </si>
  <si>
    <t>神风行星1</t>
  </si>
  <si>
    <t>夜导火线</t>
  </si>
  <si>
    <t>神风惊叹</t>
  </si>
  <si>
    <t>神风行星2</t>
  </si>
  <si>
    <t>波妮耶1</t>
  </si>
  <si>
    <t>波妮耶2</t>
  </si>
  <si>
    <t>波妮耶3</t>
  </si>
  <si>
    <t>可爱裙子</t>
  </si>
  <si>
    <t>波妮耶4</t>
  </si>
  <si>
    <t>克莱娅1</t>
  </si>
  <si>
    <t>克莱娅2</t>
  </si>
  <si>
    <t>克莱娅3</t>
  </si>
  <si>
    <t>克莱娅4</t>
  </si>
  <si>
    <t>布桑号1</t>
  </si>
  <si>
    <t>布桑号2</t>
  </si>
  <si>
    <t>蛋蛋怪1</t>
  </si>
  <si>
    <t>蛋蛋怪2</t>
  </si>
  <si>
    <t>蛋蛋怪3</t>
  </si>
  <si>
    <t>蛋蛋碎片</t>
  </si>
  <si>
    <t>蛋蛋之眼</t>
  </si>
  <si>
    <t>机甲神话马尔杜克1</t>
  </si>
  <si>
    <t>机甲神话马尔杜克2</t>
  </si>
  <si>
    <t>机甲神话马尔杜克3</t>
  </si>
  <si>
    <t>机甲神话马尔杜克4</t>
  </si>
  <si>
    <t>机甲神话马尔杜克5</t>
  </si>
  <si>
    <t>机甲神话马尔杜克6</t>
  </si>
  <si>
    <t>机甲神话马尔杜克7</t>
  </si>
  <si>
    <t>钢铁之卵</t>
  </si>
  <si>
    <t>古斯塔夫兄弟1</t>
  </si>
  <si>
    <t>古斯塔夫兄弟2</t>
  </si>
  <si>
    <t>古斯塔夫兄弟3</t>
  </si>
  <si>
    <t>古斯塔夫兄弟4</t>
  </si>
  <si>
    <t>瓦尔芭拉号</t>
  </si>
  <si>
    <t>瓦尔芭拉(变身前)</t>
  </si>
  <si>
    <t>瓦尔芭拉(变身后)</t>
  </si>
  <si>
    <t>巨大滚轮</t>
  </si>
  <si>
    <t>蝎子斯坦1</t>
  </si>
  <si>
    <t>蝎子斯坦2</t>
  </si>
  <si>
    <t>蝎子斯坦3</t>
  </si>
  <si>
    <t>泰兰缇战车1</t>
  </si>
  <si>
    <t>泰兰缇战车2</t>
  </si>
  <si>
    <t>泰兰胸垫</t>
  </si>
  <si>
    <t>泰兰火焰枪</t>
  </si>
  <si>
    <t>歌莫德直升机1</t>
  </si>
  <si>
    <t>歌莫德直升机2</t>
  </si>
  <si>
    <t>克罗莫克拉2</t>
  </si>
  <si>
    <t>克罗莫克拉3</t>
  </si>
  <si>
    <t>克罗莫克拉4</t>
  </si>
  <si>
    <t>贝鲁因曼(双持形态)</t>
  </si>
  <si>
    <t>贝鲁因曼(徒手形态)</t>
  </si>
  <si>
    <t>贝鲁因曼(鸟人形态)</t>
  </si>
  <si>
    <t>贝鲁因曼(沙人形态)</t>
  </si>
  <si>
    <t>贝鲁因曼(烂泥形态)</t>
  </si>
  <si>
    <t>天空克拉肯1</t>
  </si>
  <si>
    <t>水母触手</t>
  </si>
  <si>
    <t>水母眼球</t>
  </si>
  <si>
    <t>天空克拉肯2</t>
  </si>
  <si>
    <t>冥王水母1</t>
  </si>
  <si>
    <t>冥王水母2</t>
  </si>
  <si>
    <t>冥王水母3</t>
  </si>
  <si>
    <t>冥王水母4</t>
  </si>
  <si>
    <t>傻瓜乔治二世1</t>
  </si>
  <si>
    <t>傻瓜乔治二世2</t>
  </si>
  <si>
    <t>机神强装马尔杜克1</t>
  </si>
  <si>
    <t>机神强装马尔杜克2</t>
  </si>
  <si>
    <t>机神强装马尔杜克3</t>
  </si>
  <si>
    <t>机神强装马尔杜克4</t>
  </si>
  <si>
    <t>巨型马歇尔</t>
  </si>
  <si>
    <t>肌肉强化剂</t>
  </si>
  <si>
    <t>巨型化药剂</t>
  </si>
  <si>
    <t>F44乌尔里奇(飞行)</t>
  </si>
  <si>
    <t>F44乌尔里奇(陆地)</t>
  </si>
  <si>
    <t>炮神马尔杜克斯1</t>
  </si>
  <si>
    <t>机神逆鱗炮</t>
  </si>
  <si>
    <t>炮神马尔杜克斯2</t>
  </si>
  <si>
    <t>炮神马尔杜克斯3</t>
  </si>
  <si>
    <t>炮神马尔杜克斯4</t>
  </si>
  <si>
    <t>作成WANTED</t>
  </si>
  <si>
    <t>霸王花医生</t>
  </si>
  <si>
    <t>女妖触手</t>
  </si>
  <si>
    <t>铜管女妖墨汁</t>
  </si>
  <si>
    <t>隆美尔幽灵1</t>
  </si>
  <si>
    <t>隆美尔幽灵2</t>
  </si>
  <si>
    <t>巴德•帕鲁</t>
  </si>
  <si>
    <t>马迪斯装甲</t>
  </si>
  <si>
    <t>卡里奥斯特罗1</t>
  </si>
  <si>
    <t>卡里奥斯特罗2</t>
  </si>
  <si>
    <t>卡里奥战车</t>
  </si>
  <si>
    <t>布鲁弗洛格</t>
  </si>
  <si>
    <t>布鲁弗巡洋舰</t>
  </si>
  <si>
    <t>泰德•布罗拉</t>
  </si>
  <si>
    <t>天空流浪犬</t>
  </si>
  <si>
    <t>戴达罗斯1</t>
  </si>
  <si>
    <t>戴达罗斯2</t>
  </si>
  <si>
    <t>保镖鞋</t>
  </si>
  <si>
    <t>保镖火焰剑</t>
  </si>
  <si>
    <t>急速火神炮</t>
  </si>
  <si>
    <t>穆加迪斯战车</t>
  </si>
  <si>
    <t>黒钢之锁</t>
  </si>
  <si>
    <t>奥罗克角</t>
  </si>
  <si>
    <t>奥尔加•莫德1</t>
  </si>
  <si>
    <t>奥尔加眼镜</t>
  </si>
  <si>
    <t>奥尔加发电机</t>
  </si>
  <si>
    <t>奥尔加•莫德2</t>
  </si>
  <si>
    <t>奥尔加•莫德3</t>
  </si>
  <si>
    <t>冥界列车1</t>
  </si>
  <si>
    <t>冥界之车轮</t>
  </si>
  <si>
    <t>冥界列车2</t>
  </si>
  <si>
    <t>冥界列车3</t>
  </si>
  <si>
    <t>变异萝卜1</t>
  </si>
  <si>
    <t>超萝卜棍</t>
  </si>
  <si>
    <t>变异萝卜叶</t>
  </si>
  <si>
    <t>变异萝卜2</t>
  </si>
  <si>
    <t>阿拉莫•杰克1</t>
  </si>
  <si>
    <t>阿拉莫•杰克2</t>
  </si>
  <si>
    <t>阿拉莫•杰克3</t>
  </si>
  <si>
    <t>土星水母1</t>
  </si>
  <si>
    <t>土星水母2</t>
  </si>
  <si>
    <t>土星水母3</t>
  </si>
  <si>
    <t>土星水母4</t>
  </si>
  <si>
    <t>珂拉猫耳朵</t>
  </si>
  <si>
    <t>虎纹热裤</t>
  </si>
  <si>
    <t>超重机飞龙头部</t>
  </si>
  <si>
    <t>刚球迪尔伯恩</t>
  </si>
  <si>
    <t>汉尼拔1</t>
  </si>
  <si>
    <t>汉尼拔牙</t>
  </si>
  <si>
    <t>汉尼拔2</t>
  </si>
  <si>
    <t>死亡斯芬克斯1</t>
  </si>
  <si>
    <t>死亡斯芬克斯2</t>
  </si>
  <si>
    <t>死亡特莱伯恩</t>
  </si>
  <si>
    <t>光</t>
    <phoneticPr fontId="1" type="noConversion"/>
  </si>
  <si>
    <t>电</t>
    <phoneticPr fontId="1" type="noConversion"/>
  </si>
  <si>
    <t>音</t>
    <phoneticPr fontId="1" type="noConversion"/>
  </si>
  <si>
    <t>物</t>
    <phoneticPr fontId="1" type="noConversion"/>
  </si>
  <si>
    <t>巴比隆车站大楼周围</t>
  </si>
  <si>
    <t>杀人变形虫</t>
  </si>
  <si>
    <t>红刀鱼</t>
  </si>
  <si>
    <t>失虹之穴</t>
  </si>
  <si>
    <t>拉图尔(露匹艾)</t>
  </si>
  <si>
    <t>僵尸瑞拉城周围</t>
  </si>
  <si>
    <t>肌荒沙漠(中部)</t>
  </si>
  <si>
    <t>手指广场周围</t>
  </si>
  <si>
    <t>肌荒沙漠(西)(犬帐篷附近)</t>
  </si>
  <si>
    <t>骸潜门西部</t>
  </si>
  <si>
    <t>吊鱼岛的北侧(遗物车道外)</t>
  </si>
  <si>
    <t>扭曲山谷</t>
  </si>
  <si>
    <t>石头峡谷的海岸</t>
  </si>
  <si>
    <t>贝尔艾博的地道</t>
  </si>
  <si>
    <t>贝尔艾博的下水道</t>
  </si>
  <si>
    <t>潮湿之地(中部)</t>
  </si>
  <si>
    <t>二十一号发电站北西部</t>
  </si>
  <si>
    <t>二十一号发电站东南部</t>
  </si>
  <si>
    <t>漫步者</t>
  </si>
  <si>
    <t>符号编码计数</t>
  </si>
  <si>
    <t>贝尔艾博地下道</t>
  </si>
  <si>
    <t>贝尔艾博下水道</t>
  </si>
  <si>
    <t>南部工业地帯</t>
  </si>
  <si>
    <t>火神炮碉堡</t>
  </si>
  <si>
    <t>警备蚱蜢</t>
  </si>
  <si>
    <t>石头峡谷(东部)</t>
  </si>
  <si>
    <t>石头峡谷(北部)</t>
  </si>
  <si>
    <t>石头峡谷(中部)</t>
  </si>
  <si>
    <t>荒野的地道</t>
  </si>
  <si>
    <t>石头峡谷(西部)</t>
  </si>
  <si>
    <t>伊布平原的地下道</t>
  </si>
  <si>
    <t>秘密狩猎场</t>
  </si>
  <si>
    <t>B52信天翁</t>
  </si>
  <si>
    <t>阿米达拉马西部的废墟附近</t>
  </si>
  <si>
    <t>废铁机器人</t>
  </si>
  <si>
    <t>机器警察二</t>
  </si>
  <si>
    <t>轨道电梯设施</t>
  </si>
  <si>
    <t>加农炮炮台</t>
  </si>
  <si>
    <t>金轮际度假村(停车场)</t>
  </si>
  <si>
    <t>(博爱重工)</t>
  </si>
  <si>
    <t>轨道电梯(花园)</t>
  </si>
  <si>
    <t>逃走萝卜</t>
  </si>
  <si>
    <t>阿斯特罗僵尸</t>
  </si>
  <si>
    <t>轨道电梯(通行路)</t>
  </si>
  <si>
    <t>愤怒丛林出入口附近</t>
  </si>
  <si>
    <t>伊布平原(东)</t>
  </si>
  <si>
    <t>伊布平原(西)</t>
  </si>
  <si>
    <t>愤怒丛林(西)</t>
  </si>
  <si>
    <t>愤怒丛林(东)</t>
  </si>
  <si>
    <t>愤怒丛林(泉水附近)</t>
  </si>
  <si>
    <t>愤怒的丛林(泉水附近)</t>
  </si>
  <si>
    <t>金轮际度假村(海岸)</t>
  </si>
  <si>
    <t>运河运河的地道</t>
  </si>
  <si>
    <t>孤儿院下水道</t>
  </si>
  <si>
    <t>第二沙漠(东北)</t>
  </si>
  <si>
    <t>第二沙漠(中部)</t>
  </si>
  <si>
    <t>第二沙漠的海岸</t>
  </si>
  <si>
    <t>砂鲛</t>
  </si>
  <si>
    <t>第二沙漠(西北)</t>
  </si>
  <si>
    <t>轨道电梯设施附近</t>
  </si>
  <si>
    <t>续•火星水母</t>
  </si>
  <si>
    <t>金轮际度假村停车场</t>
  </si>
  <si>
    <t>变异萝卜王</t>
  </si>
  <si>
    <t>金轮际度假村(丛林)</t>
  </si>
  <si>
    <t>北部工业地帯(工厂区域)</t>
  </si>
  <si>
    <t>梅杜莎炮台二型</t>
  </si>
  <si>
    <r>
      <t>凯瑟琳</t>
    </r>
    <r>
      <rPr>
        <sz val="9"/>
        <color rgb="FF000000"/>
        <rFont val="微软雅黑"/>
        <family val="2"/>
        <charset val="134"/>
      </rPr>
      <t>・</t>
    </r>
    <r>
      <rPr>
        <sz val="9"/>
        <color rgb="FF000000"/>
        <rFont val="宋体"/>
        <family val="3"/>
        <charset val="134"/>
      </rPr>
      <t>波恩</t>
    </r>
  </si>
  <si>
    <t>北部工业地帯(高层建筑街)</t>
  </si>
  <si>
    <t>北部工业地帯(码头区域)</t>
  </si>
  <si>
    <t>变形怪</t>
  </si>
  <si>
    <t>北部工业地帯(高层建筑群)</t>
  </si>
  <si>
    <t>拉图尔的地道</t>
  </si>
  <si>
    <t>肯</t>
  </si>
  <si>
    <t>熊猫怪二号</t>
  </si>
  <si>
    <t>T13格罗兹尼</t>
  </si>
  <si>
    <t>克莱娅</t>
  </si>
  <si>
    <t>机甲神话马尔杜克</t>
  </si>
  <si>
    <t>泰兰缇战车</t>
  </si>
  <si>
    <t>天空克拉肯</t>
  </si>
  <si>
    <t>超级界限突破因子</t>
  </si>
  <si>
    <t>傻瓜乔治二世</t>
  </si>
  <si>
    <t>炮神马尔杜克斯</t>
  </si>
  <si>
    <t>隆美尔幽灵</t>
  </si>
  <si>
    <t>奥尔加•莫德</t>
  </si>
  <si>
    <t>阿拉莫•杰克</t>
  </si>
  <si>
    <t>汉尼拔</t>
  </si>
  <si>
    <t>香泽丽舍往下走(开场出来的车站)</t>
  </si>
  <si>
    <t>香泽丽舍往下走</t>
  </si>
  <si>
    <t>香泽丽舍往右上角走</t>
  </si>
  <si>
    <t>悠远之歌往右走</t>
  </si>
  <si>
    <t>拉图尔塔往右走</t>
  </si>
  <si>
    <t>香肠旅馆往左下走</t>
  </si>
  <si>
    <t>香肠旅馆往右下走</t>
  </si>
  <si>
    <t>悠远之歌往右靠近五指广场往下走</t>
  </si>
  <si>
    <t>悠远之歌往右靠近五指广场往下下走</t>
  </si>
  <si>
    <t>悠远之歌往右靠近五指广场</t>
  </si>
  <si>
    <t>拉尔图塔(露匹艾小区A栋房间里)</t>
  </si>
  <si>
    <t>悠远之歌往右走(军舰恐龙附近)</t>
  </si>
  <si>
    <t>悠远之歌往右进广场里</t>
  </si>
  <si>
    <t>骸潜门往右走</t>
  </si>
  <si>
    <t>烤串天文台往左下走</t>
  </si>
  <si>
    <t>扭曲谷帐篷</t>
  </si>
  <si>
    <t>神圣帐篷</t>
  </si>
  <si>
    <t>达玛斯神殿往左上走</t>
  </si>
  <si>
    <t>贝尔艾博进里面右上角的井盖下到最下层</t>
  </si>
  <si>
    <t>贝尔艾博进里面右上角的井盖</t>
  </si>
  <si>
    <t>贝尔艾博往下走</t>
  </si>
  <si>
    <t>贝尔艾博往左上角一直走</t>
  </si>
  <si>
    <t>贝尔艾博往左上走(看到瀑布)</t>
  </si>
  <si>
    <t>使用传送装置到21号发电站</t>
  </si>
  <si>
    <t>使用传送装置到21号发电站往左上走</t>
  </si>
  <si>
    <t>使用传送装置到21号发电站往右下走</t>
  </si>
  <si>
    <t>阿依达交易所往左上走(靠近火星水母)</t>
  </si>
  <si>
    <t>阿依达交易所往左上走</t>
  </si>
  <si>
    <t>贝尔艾博往左上走看到瀑布</t>
  </si>
  <si>
    <t>阿依达交易所往下走</t>
  </si>
  <si>
    <t>传真到阿依达交易所往右上走</t>
  </si>
  <si>
    <t>生物宫殿往左走</t>
  </si>
  <si>
    <t>阿依达交易所往下一直走</t>
  </si>
  <si>
    <t>使用传送装置到博爱PPX</t>
  </si>
  <si>
    <t>健之家往右(上垃圾山)</t>
  </si>
  <si>
    <t>拳击场</t>
  </si>
  <si>
    <t>荒野营地往左下(到打掘土基德拉洞穴)</t>
  </si>
  <si>
    <t>达玛斯神殿往左下一直走到下坡</t>
  </si>
  <si>
    <t>博爱重工前站</t>
  </si>
  <si>
    <t>健之家往右上角(看到建筑群进去)</t>
  </si>
  <si>
    <t>荒野营地往左下(打掘土基德拉的地方)</t>
  </si>
  <si>
    <t>荒野营地往左下(打掘土基德拉的洞穴)</t>
  </si>
  <si>
    <t>达玛斯神殿往左上一直走海岸(傻瓜乔治)</t>
  </si>
  <si>
    <t>阿米达拉马往上走(进孤儿院上2楼走右边的门)进下水道</t>
  </si>
  <si>
    <t>爬上过间谍树下过L层出来过直接在间谍树地图显示</t>
  </si>
  <si>
    <t>水坝里面坦克店内</t>
  </si>
  <si>
    <t>阿米达拉马往左边一直走(看到钳子一样的山进去)</t>
  </si>
  <si>
    <t>阿米达拉马往左上走(看到很多闪光点)</t>
  </si>
  <si>
    <t>阿米达拉马往左走一点点</t>
  </si>
  <si>
    <t>使用传送装置到轨道电梯(不出大地图)</t>
  </si>
  <si>
    <t>金轮际度假村往左右都可以进</t>
  </si>
  <si>
    <t>使用传送装置到轨道电梯(到2F右走上天后左边平台出来)</t>
  </si>
  <si>
    <t>阿米达拉马往左上走</t>
  </si>
  <si>
    <t>阿米达拉马往左下走</t>
  </si>
  <si>
    <t>阿米达拉马往左一直走</t>
  </si>
  <si>
    <t>阿米达拉马往左边一直走(看到钳子一样的山)</t>
  </si>
  <si>
    <t>回转城往左下(绕圈进去看到水潭)</t>
  </si>
  <si>
    <t>回转城往左下(绕圈进去进里面不进邮轮内)</t>
  </si>
  <si>
    <t>回转城往左下(绕圈进去进里面进邮轮内)</t>
  </si>
  <si>
    <t>金轮际度假村(任务：成员招募)</t>
  </si>
  <si>
    <t>运河运河(坦克店地下一层，推开油桶进去)</t>
  </si>
  <si>
    <t>阿米达拉马往上走(进孤儿院上2楼走右边的门)</t>
  </si>
  <si>
    <t>回转城往上走一点点</t>
  </si>
  <si>
    <t>间谍树</t>
  </si>
  <si>
    <t>水坝往下走</t>
  </si>
  <si>
    <t>间谍树往下走</t>
  </si>
  <si>
    <t>回转城往右上走一点点(到海岸)</t>
  </si>
  <si>
    <t>间谍树往左上走(红天鹅鲨附近)</t>
  </si>
  <si>
    <t>使用传送装置到轨道电梯(到1F出大地图)</t>
  </si>
  <si>
    <t>红天鹅鲨鱼旁边的贩卖机</t>
  </si>
  <si>
    <t>间谍树往左上走</t>
  </si>
  <si>
    <t>金轮际度假村往左上走</t>
  </si>
  <si>
    <t>螺旋屋</t>
  </si>
  <si>
    <t>金轮际度假村(任务：成员招募，靠近海边)</t>
  </si>
  <si>
    <t>金轮际度假村</t>
  </si>
  <si>
    <t>四塔门往左走</t>
  </si>
  <si>
    <t>金轮际度假村(任务：成员招募，靠近丛林)</t>
  </si>
  <si>
    <t>螺旋屋(进里面)</t>
  </si>
  <si>
    <t>铁王冠往下一直走</t>
  </si>
  <si>
    <t>铁王冠往上走</t>
  </si>
  <si>
    <t>铁王冠往左下走</t>
  </si>
  <si>
    <t>铁王冠往左下一直走(进结晶洞往右到地下一层)</t>
  </si>
  <si>
    <t>北部工业地带工厂区域进仓库内</t>
  </si>
  <si>
    <t>铁王冠往左下一直走(进结晶洞)</t>
  </si>
  <si>
    <t>铁王冠往左下一直走(进结晶洞最下层，打蛋蛋怪的地方)</t>
  </si>
  <si>
    <t>无名车库往右走</t>
  </si>
  <si>
    <t>无名车库往右走(右下右下一直到海岸)</t>
  </si>
  <si>
    <t>巨型工厂(勾引变形怪)</t>
  </si>
  <si>
    <t>巨型工厂内</t>
  </si>
  <si>
    <t>铁王冠右边(可以看见)</t>
  </si>
  <si>
    <t>巨型工厂往右下走(右下左上，看到4根顶天的烟囱进去)</t>
  </si>
  <si>
    <t>使用传送装置到拉图尔塔</t>
  </si>
  <si>
    <t>首次通过巨型工厂进入拉图尔塔能看得到</t>
  </si>
  <si>
    <t>拉图尔塔内2-9F都能看得到</t>
  </si>
  <si>
    <t>注：「住宅之女」任务完成旅馆开业后到A栋才能看到
还是没开业的话，睡几天觉再来</t>
  </si>
  <si>
    <t>碰到他问你是不是什么党(忘记叫啥了)你回答是就对</t>
  </si>
  <si>
    <r>
      <rPr>
        <b/>
        <sz val="9"/>
        <color rgb="FF00B0F0"/>
        <rFont val="宋体"/>
        <family val="3"/>
        <charset val="134"/>
      </rPr>
      <t>快捷到达方式(使用战车传真系统)赏金首请参考资料</t>
    </r>
  </si>
  <si>
    <t>迷之立方体</t>
    <phoneticPr fontId="1" type="noConversion"/>
  </si>
  <si>
    <t>怪物名称(形态\部位)</t>
    <phoneticPr fontId="1" type="noConversion"/>
  </si>
  <si>
    <t xml:space="preserve"> 详细</t>
    <phoneticPr fontId="1" type="noConversion"/>
  </si>
  <si>
    <t xml:space="preserve"> 主要出没地点</t>
    <phoneticPr fontId="1" type="noConversion"/>
  </si>
  <si>
    <t>火</t>
    <phoneticPr fontId="1" type="noConversion"/>
  </si>
  <si>
    <t>毒</t>
    <phoneticPr fontId="1" type="noConversion"/>
  </si>
  <si>
    <t>冷</t>
    <phoneticPr fontId="1" type="noConversion"/>
  </si>
  <si>
    <t>巴比隆车站大楼周围</t>
    <phoneticPr fontId="1" type="noConversion"/>
  </si>
  <si>
    <t>香泽丽舍往下走(开场出来的车站)</t>
    <phoneticPr fontId="1" type="noConversion"/>
  </si>
  <si>
    <t>巴比隆车站大楼附近</t>
    <phoneticPr fontId="1" type="noConversion"/>
  </si>
  <si>
    <t>香泽丽舍往下走</t>
    <phoneticPr fontId="1" type="noConversion"/>
  </si>
  <si>
    <t>巴比隆车站大楼附近</t>
    <phoneticPr fontId="1" type="noConversion"/>
  </si>
  <si>
    <t>香泽丽舍往下走</t>
    <phoneticPr fontId="1" type="noConversion"/>
  </si>
  <si>
    <t>巴比隆车站大楼附近</t>
    <phoneticPr fontId="1" type="noConversion"/>
  </si>
  <si>
    <t>香泽丽舍往下走</t>
    <phoneticPr fontId="1" type="noConversion"/>
  </si>
  <si>
    <t>过山车海岸(北)</t>
    <phoneticPr fontId="1" type="noConversion"/>
  </si>
  <si>
    <t>香泽丽舍</t>
    <phoneticPr fontId="1" type="noConversion"/>
  </si>
  <si>
    <t>过山车海岸(南)</t>
    <phoneticPr fontId="1" type="noConversion"/>
  </si>
  <si>
    <t>失虹之穴</t>
    <phoneticPr fontId="1" type="noConversion"/>
  </si>
  <si>
    <t>香泽丽舍往右上角走</t>
    <phoneticPr fontId="1" type="noConversion"/>
  </si>
  <si>
    <t>小宇宙油桶</t>
    <phoneticPr fontId="1" type="noConversion"/>
  </si>
  <si>
    <t>宇宙萝卜</t>
    <phoneticPr fontId="1" type="noConversion"/>
  </si>
  <si>
    <t>轨道电梯设施</t>
    <phoneticPr fontId="1" type="noConversion"/>
  </si>
  <si>
    <t>使用传送装置到轨道电梯(不出大地图)</t>
    <phoneticPr fontId="1" type="noConversion"/>
  </si>
  <si>
    <t>沉没的邮轮(外部)</t>
    <phoneticPr fontId="1" type="noConversion"/>
  </si>
  <si>
    <t>回转城往左下(绕圈进去进里面不进邮轮内)</t>
    <phoneticPr fontId="1" type="noConversion"/>
  </si>
  <si>
    <t>宇宙萝卜小1</t>
    <phoneticPr fontId="1" type="noConversion"/>
  </si>
  <si>
    <t>宇宙萝卜小2</t>
    <phoneticPr fontId="1" type="noConversion"/>
  </si>
  <si>
    <t>宇宙萝卜中1</t>
    <phoneticPr fontId="1" type="noConversion"/>
  </si>
  <si>
    <t>宇宙萝卜中2</t>
    <phoneticPr fontId="1" type="noConversion"/>
  </si>
  <si>
    <t>宇宙萝卜大1</t>
    <phoneticPr fontId="1" type="noConversion"/>
  </si>
  <si>
    <t>宇宙萝卜大2</t>
    <phoneticPr fontId="1" type="noConversion"/>
  </si>
  <si>
    <t>生物-标准</t>
  </si>
  <si>
    <t>生物-催眠</t>
  </si>
  <si>
    <t>昆虫</t>
  </si>
  <si>
    <t>植物</t>
  </si>
  <si>
    <t>战车-解体</t>
  </si>
  <si>
    <t>生物-*禁断</t>
  </si>
  <si>
    <t>机械-解体</t>
  </si>
  <si>
    <t>机械</t>
  </si>
  <si>
    <t>摩托-解体</t>
  </si>
  <si>
    <t>生物-仿生</t>
  </si>
  <si>
    <t>UMA-未知</t>
  </si>
  <si>
    <t>*摩托</t>
  </si>
  <si>
    <t>种族</t>
    <phoneticPr fontId="1" type="noConversion"/>
  </si>
  <si>
    <t>C</t>
    <phoneticPr fontId="1" type="noConversion"/>
  </si>
  <si>
    <t>流弹</t>
  </si>
  <si>
    <t>副炮齐射对应</t>
  </si>
  <si>
    <t>S-E齐射对应</t>
  </si>
  <si>
    <t>样式激光</t>
  </si>
  <si>
    <t>使生物系处于睡眠状态</t>
  </si>
  <si>
    <t>实际2连射</t>
  </si>
  <si>
    <t>实际2连射</t>
    <phoneticPr fontId="1" type="noConversion"/>
  </si>
  <si>
    <t>钻头弹</t>
  </si>
  <si>
    <t>凝固汽油弹</t>
  </si>
  <si>
    <t>冷冻弹</t>
  </si>
  <si>
    <t>火箭飞拳弹</t>
  </si>
  <si>
    <t>弹仓</t>
  </si>
  <si>
    <t>机枪弹</t>
  </si>
  <si>
    <t>鳄鱼长靴</t>
    <phoneticPr fontId="1" type="noConversion"/>
  </si>
  <si>
    <r>
      <t>怪力</t>
    </r>
    <r>
      <rPr>
        <sz val="9"/>
        <color indexed="8"/>
        <rFont val="宋体"/>
        <family val="3"/>
        <charset val="134"/>
      </rPr>
      <t>手套</t>
    </r>
    <phoneticPr fontId="1" type="noConversion"/>
  </si>
  <si>
    <t>铁护胸</t>
    <phoneticPr fontId="1" type="noConversion"/>
  </si>
  <si>
    <t>战国鞋</t>
    <phoneticPr fontId="1" type="noConversion"/>
  </si>
  <si>
    <t>象牙细工手枪</t>
    <phoneticPr fontId="1" type="noConversion"/>
  </si>
  <si>
    <t>会心率高</t>
  </si>
  <si>
    <t>燃烧状态(大)</t>
  </si>
  <si>
    <t>混乱状态</t>
    <phoneticPr fontId="2" type="noConversion"/>
  </si>
  <si>
    <t>实际2连射</t>
    <phoneticPr fontId="1" type="noConversion"/>
  </si>
  <si>
    <t>实际3连射</t>
    <phoneticPr fontId="1" type="noConversion"/>
  </si>
  <si>
    <t>对空能力</t>
  </si>
  <si>
    <t>生物系睡眠/混乱状态</t>
    <phoneticPr fontId="2" type="noConversion"/>
  </si>
  <si>
    <t>冷冻状态(大)</t>
  </si>
  <si>
    <t>冰块弹(小)</t>
  </si>
  <si>
    <t>★1固定。巴比隆车站大楼东南</t>
  </si>
  <si>
    <t>前方危险的通知牌。需要高级金属探测器</t>
  </si>
  <si>
    <t>亚当斯基牧场东南</t>
  </si>
  <si>
    <t>扭曲山谷分岔口的上方东边</t>
  </si>
  <si>
    <t>★1固定。骸潜门西北终点</t>
  </si>
  <si>
    <t>★1固定。烤串天文台立刻转向西</t>
  </si>
  <si>
    <t>★2固定。烤串天文台立刻转向东南</t>
  </si>
  <si>
    <t>骸潜门立刻转向东南</t>
  </si>
  <si>
    <t>手指广场进入后立刻转向右附近</t>
  </si>
  <si>
    <t>★3固定。神圣帐篷西北、要高级金属探测器</t>
  </si>
  <si>
    <t>贝尔艾博西、废弃车辆扎堆的西端、北侧</t>
  </si>
  <si>
    <t>★2固定。复制展览馆向东延伸的细长平地，东侧</t>
  </si>
  <si>
    <t>★1固定。复制展览馆南西。小沼泽的南侧</t>
  </si>
  <si>
    <t>贝尔艾博西、废弃车辆扎堆的东端、南侧</t>
  </si>
  <si>
    <t>★2固定。生物宫殿立刻转向西边沼泽、北侧</t>
  </si>
  <si>
    <t>北方小岩石的阴影(2号出租车附近)</t>
  </si>
  <si>
    <t>好多个并排的小水洼的右边</t>
  </si>
  <si>
    <t>★2固定。沼泽西南的角落、要高级金属探测器</t>
  </si>
  <si>
    <t>★不定。从头环稍微向西。两次对折纸片上记载的坐标之一。</t>
  </si>
  <si>
    <t>内容被开封时随机决定,不过★与蛋同样固定</t>
  </si>
  <si>
    <t>卡莉之家立时刻转向北有的高台的南端</t>
  </si>
  <si>
    <t>★1固定。四手站西边尽头</t>
  </si>
  <si>
    <t>两处沙土的最里面</t>
  </si>
  <si>
    <t>下到铁轨，稍微向东。要高级金属探测器</t>
  </si>
  <si>
    <t>有火车挡住看不见,但能拿到</t>
  </si>
  <si>
    <t>女人猎人掉进洞里的墙边</t>
  </si>
  <si>
    <t>左下角，灯塔的山脚</t>
  </si>
  <si>
    <t>★2固定。垃圾山往东，终点附近</t>
  </si>
  <si>
    <t>★1固定。出了车站向东，蓝色屋顶的建筑物立刻转向北，需要绕进去</t>
  </si>
  <si>
    <t>爆炸痕迹的立刻向南</t>
  </si>
  <si>
    <t>人间园附近立刻转向南</t>
  </si>
  <si>
    <t>★1固定。流氓酒吧往北，密林东边</t>
  </si>
  <si>
    <t>秘密狩猎场旁边的密林帐篷西、湖与丛林之间</t>
  </si>
  <si>
    <t>★1固定。钳口岩立刻转向南西</t>
  </si>
  <si>
    <t>★1固定。泉水东北的小块空地</t>
  </si>
  <si>
    <t>南二叉右道中央烤串炮西不仅仅是找零件的地方。要高级金属探测器</t>
  </si>
  <si>
    <t>★变动。密林帐篷北终点</t>
  </si>
  <si>
    <t>★3固定。葡萄馆西、和岩石入口的中间边缘。要高级金属探测器</t>
  </si>
  <si>
    <t>★1固定。回转城以北的海岸</t>
  </si>
  <si>
    <t>★1固定。无敌健身房西南对岸</t>
  </si>
  <si>
    <t>★2固定。绿洲帐篷向东海岸，要高级金属探测器</t>
  </si>
  <si>
    <t>恶党博物馆西的对岸</t>
  </si>
  <si>
    <t>间谍树从南，几乎埋没的大楼西边</t>
  </si>
  <si>
    <t>130mm宙斯的西南</t>
  </si>
  <si>
    <t>★1固定。葡萄馆西、从被包围的地方出来的地图端。要高级金属探测器</t>
  </si>
  <si>
    <t>★变动。回转城以北往西北，葡萄馆隔墙北用金属探测器</t>
  </si>
  <si>
    <t>间谍树南西、埋没的楼群消失的地方</t>
  </si>
  <si>
    <t>从间谍树往北看得见的岩石旁边</t>
  </si>
  <si>
    <t>★1固定。间谍树南西、间谍树能看得见右上角的地方，要高级金属探测器</t>
  </si>
  <si>
    <t>★2固定。绿洲帐篷北边，间谍树的影子中</t>
  </si>
  <si>
    <t>★1固定。离开传送装置室后立时转向尸体的左侧</t>
  </si>
  <si>
    <t>★2固定。出入口到南边尽头。要高级金属探测器</t>
  </si>
  <si>
    <t>从电梯大厅向北走，在第一个拐角向右拐的尸体深处</t>
  </si>
  <si>
    <t>★2固定。出了传送装置室，南边尽头</t>
  </si>
  <si>
    <t>★1固定。从电梯大厅向北走，在第二个拐角向左拐。要高级金属探测器</t>
  </si>
  <si>
    <t>电梯大厅尸体北方。</t>
  </si>
  <si>
    <t>电梯大厅的尸体立刻转向南。</t>
  </si>
  <si>
    <t>梦幻贩卖机北边</t>
  </si>
  <si>
    <t>★1固定。四塔门西口稍左下角，裂缝下</t>
  </si>
  <si>
    <t>★1固定。出水坝西北终点</t>
  </si>
  <si>
    <t>★1固定。运河运河北、与荒野交界处的海的一侧</t>
  </si>
  <si>
    <t>★1固定。到雪原的西入口，稍微靠里四棵树前</t>
  </si>
  <si>
    <t>★1固定。金轮际度假村偏西南，有树木和岩石的地方</t>
  </si>
  <si>
    <t>机甲神话马尔杜克往西</t>
  </si>
  <si>
    <t>螺旋屋往东</t>
  </si>
  <si>
    <t>机甲神话马尔杜克往东</t>
  </si>
  <si>
    <t>南国区域海岸最右端海中</t>
  </si>
  <si>
    <t>南国区域入口左台阶下的海中</t>
  </si>
  <si>
    <t>南国区域入口右台阶下的海中</t>
  </si>
  <si>
    <t>南国区域海岸最左端稍微右边的沙滩</t>
  </si>
  <si>
    <t>火山地带的帐篷稍微往下</t>
  </si>
  <si>
    <t>铁王冠稍左</t>
  </si>
  <si>
    <t>火山与火山之间，裂缝稍微往上</t>
  </si>
  <si>
    <t>健之家在右上方</t>
  </si>
  <si>
    <t>★2固定。结晶洞旁边</t>
  </si>
  <si>
    <t>与蛋蛋怪的最终战的楼层</t>
  </si>
  <si>
    <t>★3固定。仓库南第2栋西海边</t>
  </si>
  <si>
    <t>在海上的直线道路中间折返，到达尽头</t>
  </si>
  <si>
    <t>★无。从左数第二条路的最南端</t>
  </si>
  <si>
    <t>★1固定。无名车库东北、铁塔的山脚</t>
  </si>
  <si>
    <t>左起第三条路，最北端</t>
  </si>
  <si>
    <t>肌荒沙漠(东)</t>
  </si>
  <si>
    <t>吊鱼岛北侧</t>
  </si>
  <si>
    <t>拳击场附近</t>
  </si>
  <si>
    <t>北部工业地帯（工厂区域）</t>
  </si>
  <si>
    <t>物品名称</t>
  </si>
  <si>
    <t>银勺子</t>
  </si>
  <si>
    <t>烈焰吐息五</t>
  </si>
  <si>
    <t>银色之箱</t>
  </si>
  <si>
    <t>铁凉鞋</t>
  </si>
  <si>
    <t>220mm盖亚炮</t>
  </si>
  <si>
    <t>832光束炮</t>
  </si>
  <si>
    <t>黒色喷漆罐、蓝色喷漆罐、粉色喷漆罐、防弹衣碎片、修理套件、宇宙电池S、小型导弹发射舱</t>
  </si>
  <si>
    <t>避敌喷雾器、索敌喷雾器、宇宙电池S、某种电子零件、生锈罐头、感恩二</t>
  </si>
  <si>
    <t>避敌喷雾器、索敌喷雾器、宇宙电池S、某种电子零件、生锈罐头、ATM恶魔</t>
  </si>
  <si>
    <t>避敌喷雾器、红色喷漆罐、黒色喷漆罐、宇宙电池S、生锈罐头</t>
  </si>
  <si>
    <t>避敌喷雾器、索敌喷雾器、生锈罐头、黒色喷漆罐、宇宙电池S、防弹衣碎片</t>
  </si>
  <si>
    <t>避敌喷雾器、索敌喷雾器、復元喷漆罐、稀有金属、发泡石、生锈罐头</t>
  </si>
  <si>
    <t>废铁、高科技废铁、防弹衣碎片、生锈引擎</t>
  </si>
  <si>
    <t>废铁、高科技废铁、生锈勺子、猴子加农炮</t>
  </si>
  <si>
    <t>废铁、高科技废铁、防弹衣碎片、生锈导弹</t>
  </si>
  <si>
    <t>废铁、高科技废铁、防弹衣碎片、生锈大炮</t>
  </si>
  <si>
    <t>废铁、高科技废铁、防弹衣碎片、生锈机枪</t>
  </si>
  <si>
    <t>避敌喷雾器、索敌喷雾器、红色喷漆罐、宇宙电池S、生锈罐头、生锈勺子</t>
  </si>
  <si>
    <t>废铁、高科技废铁、防弹衣碎片、生锈C装置</t>
  </si>
  <si>
    <t>废铁、高科技废铁、生锈机枪</t>
  </si>
  <si>
    <t>废铁、高科技废铁、生锈C装置</t>
  </si>
  <si>
    <t>废铁、高科技废铁、宇宙电池S、生锈导弹</t>
  </si>
  <si>
    <t>废铁、稀有金属、超级稀有金属、大金块</t>
  </si>
  <si>
    <t>迪马尔初期装备</t>
  </si>
  <si>
    <t>宝：仓库中央5栋</t>
  </si>
  <si>
    <t>店：密林帐篷</t>
  </si>
  <si>
    <t>宝：手指广场A栋3F</t>
  </si>
  <si>
    <t>店铺优惠特典</t>
  </si>
  <si>
    <t>店：热带草原帐篷</t>
  </si>
  <si>
    <t>埋蔵：北部工业地帯</t>
  </si>
  <si>
    <t>(从古斯塔夫兄弟的容身之处向北)</t>
  </si>
  <si>
    <t>赏金首：从母舰恐龙中掉落的钢铁之蛋中随机开出</t>
  </si>
  <si>
    <t>任务：向往未来之望完成报酬(4选最高的S-E)</t>
  </si>
  <si>
    <t>本周目标:警备车</t>
  </si>
  <si>
    <t>出租车29号初期装备</t>
  </si>
  <si>
    <t>可提炼金属，但稀有金属出现的概率非常低</t>
  </si>
  <si>
    <t>具有迎击回避能力</t>
  </si>
  <si>
    <t>特性「对空能力」「迎击回避能力」有效</t>
  </si>
  <si>
    <t>专用效果</t>
  </si>
  <si>
    <t>高概率下破坏零件</t>
  </si>
  <si>
    <t>除了一部分不被迎击</t>
  </si>
  <si>
    <t>对敌单体攻击4次</t>
  </si>
  <si>
    <t>对应主炮齐射</t>
  </si>
  <si>
    <t>被防护·吸引</t>
  </si>
  <si>
    <t>鱼雷弹</t>
  </si>
  <si>
    <t>除去最终BOSS等，部份不被迎击</t>
  </si>
  <si>
    <t>防护·吸引的对象</t>
  </si>
  <si>
    <t>攻击飞行状态下敌人无效</t>
  </si>
  <si>
    <t>特性「迎击回避能力」无效</t>
  </si>
  <si>
    <t>不发炮弹</t>
  </si>
  <si>
    <t>全炮弹效果+BS光束</t>
  </si>
  <si>
    <t>范围取决于炮弹</t>
  </si>
  <si>
    <t>不管是不是炮弹都不被迎击</t>
  </si>
  <si>
    <t>商店优惠DLC</t>
  </si>
  <si>
    <t>使生物系怪物处于麻痹状态</t>
  </si>
  <si>
    <t>使机械系怪物处于混乱状态</t>
  </si>
  <si>
    <t>燃烧状态(中)</t>
  </si>
  <si>
    <t>迎击能力低</t>
  </si>
  <si>
    <t>烟幕弹</t>
  </si>
  <si>
    <t>引擎载重量増加（10.00t）</t>
  </si>
  <si>
    <t>最低重量2.90t⇒差引7.10t</t>
  </si>
  <si>
    <t>引擎载重量増加（13.00t）</t>
  </si>
  <si>
    <t>最低重量3.75t⇒差引9.25t</t>
  </si>
  <si>
    <t>引擎载重量増加（17.00t）</t>
  </si>
  <si>
    <t>最低重量5.10t⇒差引11.90t</t>
  </si>
  <si>
    <t>中距离</t>
  </si>
  <si>
    <t>店：火山地帯帐篷</t>
  </si>
  <si>
    <t>店:运河运河(运送完成后)</t>
  </si>
  <si>
    <t>宝:拉图尔西塔B1F仓库</t>
  </si>
  <si>
    <t>落:乌尔里奇</t>
  </si>
  <si>
    <t>埋蔵:潮湿之地（北）</t>
  </si>
  <si>
    <t>宝:博爱重工北东仓库</t>
  </si>
  <si>
    <t>宝:博爱重工南东仓库</t>
  </si>
  <si>
    <t>宝:仓库南7栋</t>
  </si>
  <si>
    <t>落:导弹芭蕉</t>
  </si>
  <si>
    <t>落:笋井发射器</t>
  </si>
  <si>
    <t>埋蔵:南工业地帯</t>
  </si>
  <si>
    <t>店:超级物品商店</t>
  </si>
  <si>
    <t>落:古斯塔夫兄弟</t>
  </si>
  <si>
    <t>落:F44乌尔里奇</t>
  </si>
  <si>
    <t>落:傻瓜乔治</t>
  </si>
  <si>
    <t>落:多炮塔战车</t>
  </si>
  <si>
    <t>落:傻瓜乔治II世</t>
  </si>
  <si>
    <t>店:热带草原帐篷</t>
  </si>
  <si>
    <t>本周目标:巨型蜈蚣</t>
  </si>
  <si>
    <t>落:霍巴林古・诺拉(DLC)</t>
  </si>
  <si>
    <t>店:火山地帯帐篷</t>
  </si>
  <si>
    <t>宝:迷之多面体内部</t>
  </si>
  <si>
    <t>敌:佛格尔轰炸鸟</t>
  </si>
  <si>
    <t>落:瓦尔芭拉</t>
  </si>
  <si>
    <t>落:科尼比斯隆美尔(DLC)</t>
  </si>
  <si>
    <t>埋蔵:间谍树地下</t>
  </si>
  <si>
    <t>落:死亡斯芬克斯(DLC)</t>
  </si>
  <si>
    <t>店:水坝（运送完成后）</t>
  </si>
  <si>
    <t>落:骑甲西贡</t>
  </si>
  <si>
    <t>落:AT灰熊</t>
  </si>
  <si>
    <t>本周目标:AT灰熊</t>
  </si>
  <si>
    <t>落:重机龙EX飞龙(DLC)</t>
  </si>
  <si>
    <t>埋蔵:北工业地帯</t>
  </si>
  <si>
    <t>落:歌莫德直升机</t>
  </si>
  <si>
    <t>落:死亡拖车（本周目标）</t>
  </si>
  <si>
    <t>落:冥王水母</t>
  </si>
  <si>
    <t>落:超重机飞龙(DLC)</t>
  </si>
  <si>
    <t>埋蔵:污染的沼泽南西端</t>
  </si>
  <si>
    <t>店:水坝(运送完成后)</t>
  </si>
  <si>
    <t>落:巨型食蚁兽</t>
  </si>
  <si>
    <t>落:机神强装马尔杜克</t>
  </si>
  <si>
    <t>本周目标:解脱战车</t>
  </si>
  <si>
    <t>赏金首:掘土基德拉</t>
  </si>
  <si>
    <t>埋蔵:肌荒沙漠(中央)随机</t>
  </si>
  <si>
    <t>埋蔵:肌荒沙漠(东)</t>
  </si>
  <si>
    <t>落:中子激光炮</t>
  </si>
  <si>
    <t>落＆本周目标:陆生蝠鰿</t>
  </si>
  <si>
    <t>落:诺亚(DLC)</t>
  </si>
  <si>
    <t>落:沙漠巡警</t>
  </si>
  <si>
    <t>店:阿米达拉马</t>
  </si>
  <si>
    <t>埋蔵:伊原平原(东)</t>
  </si>
  <si>
    <t>落:火星水母</t>
  </si>
  <si>
    <t>埋蔵:愤怒的丛林(东)</t>
  </si>
  <si>
    <t>店:回转城</t>
  </si>
  <si>
    <t>店:水坝</t>
  </si>
  <si>
    <t>落:诱惑炮</t>
  </si>
  <si>
    <t>店:运河运河</t>
  </si>
  <si>
    <t>落:波动筒</t>
  </si>
  <si>
    <t>落:巨大拾荒鼠</t>
  </si>
  <si>
    <t>埋蔵:第二沙漠海岸（间谍树东）</t>
  </si>
  <si>
    <t>落:续・火星水母</t>
  </si>
  <si>
    <t>店:铁王冠（任务后）</t>
  </si>
  <si>
    <t>宝:拉图尔西塔1F</t>
  </si>
  <si>
    <t>店:铁王冠</t>
  </si>
  <si>
    <t>宝:仓库北3栋</t>
  </si>
  <si>
    <t>店:无名车库</t>
  </si>
  <si>
    <t>宝:拉图尔东塔1F仓库</t>
  </si>
  <si>
    <t>落:军舰恐龙</t>
  </si>
  <si>
    <t>落:诸神黄昏(DLC)</t>
  </si>
  <si>
    <t>店:萨曼莎的帐篷</t>
  </si>
  <si>
    <t>宝:拉图尔</t>
  </si>
  <si>
    <t>落:机甲神话马尔杜克</t>
  </si>
  <si>
    <t>落:炮神强装</t>
  </si>
  <si>
    <t>落:卡里奥斯特罗</t>
  </si>
  <si>
    <t>店:萨曼莎的帐篷/无名车库</t>
  </si>
  <si>
    <t>宝:结晶洞</t>
  </si>
  <si>
    <t>埋蔵:间谍树周边</t>
  </si>
  <si>
    <t>宝:仓库北4栋</t>
  </si>
  <si>
    <t>店:露匹艾第2车库</t>
  </si>
  <si>
    <t>埋蔵:螺旋铺旁边</t>
  </si>
  <si>
    <t>落:黄金爱因斯坦</t>
  </si>
  <si>
    <t>宝:沉没的邮轮</t>
  </si>
  <si>
    <t>埋蔵:间谍树地下入口附近</t>
  </si>
  <si>
    <t>落:汉拔尼(DLC)</t>
  </si>
  <si>
    <t>落:大太机器人</t>
  </si>
  <si>
    <t>埋蔵:北部工业地帯（工厂区域）</t>
  </si>
  <si>
    <t>宝:巨型工厂</t>
  </si>
  <si>
    <t>埋蔵:第二沙漠(中央)</t>
  </si>
  <si>
    <t>宝:龙饮潭</t>
  </si>
  <si>
    <t>埋蔵:污染的沼泽(随机)</t>
  </si>
  <si>
    <t>埋蔵:石头峡谷西(随机)</t>
  </si>
  <si>
    <t>本周目标:白色无人机</t>
  </si>
  <si>
    <t>宝:仓库中央5栋</t>
  </si>
  <si>
    <t>埋蔵:过山车海岸(随机)</t>
  </si>
  <si>
    <t>店:香肠旅馆、悠远之歌</t>
  </si>
  <si>
    <t>店:密林帐篷</t>
  </si>
  <si>
    <t>宝:手指广场A栋3F</t>
  </si>
  <si>
    <t>埋蔵:亚当斯基牧场南东</t>
  </si>
  <si>
    <t>出租车30号初期装备</t>
  </si>
  <si>
    <t>会心率高</t>
    <phoneticPr fontId="1" type="noConversion"/>
  </si>
  <si>
    <t>特性「迎击能力」对应</t>
  </si>
  <si>
    <t>主炮齐射对应</t>
  </si>
  <si>
    <t>单体攻击</t>
    <phoneticPr fontId="2" type="noConversion"/>
  </si>
  <si>
    <t>单体攻击</t>
    <phoneticPr fontId="2" type="noConversion"/>
  </si>
  <si>
    <t>☆变动</t>
  </si>
  <si>
    <t>自身迎击</t>
  </si>
  <si>
    <t>自身迎击</t>
    <phoneticPr fontId="1" type="noConversion"/>
  </si>
  <si>
    <t>会心率非常高</t>
    <phoneticPr fontId="1" type="noConversion"/>
  </si>
  <si>
    <t>改造升级0.01t变化(1星)</t>
    <phoneticPr fontId="1" type="noConversion"/>
  </si>
  <si>
    <t>『MM2R』汽车兵器超强力三种之一</t>
    <phoneticPr fontId="1" type="noConversion"/>
  </si>
  <si>
    <t>零件破坏</t>
    <phoneticPr fontId="1" type="noConversion"/>
  </si>
  <si>
    <t>对空攻击</t>
  </si>
  <si>
    <t>特性「迎击回避能力」无效</t>
    <phoneticPr fontId="1" type="noConversion"/>
  </si>
  <si>
    <t>恐慌弹:混乱</t>
  </si>
  <si>
    <t>水泥弹</t>
  </si>
  <si>
    <t>全炮弹效果+BS激光</t>
  </si>
  <si>
    <t>恐慌弹</t>
  </si>
  <si>
    <t>弹仓・守备力改造不可</t>
  </si>
  <si>
    <t>炮弹西红柿</t>
  </si>
  <si>
    <t>多弹头巴尔蒙克Ｗ</t>
  </si>
  <si>
    <t>多弹头巴尔蒙克</t>
  </si>
  <si>
    <t>多弹発射暴动枪</t>
  </si>
  <si>
    <t>抗弹白衣</t>
  </si>
  <si>
    <t>照明弹×3</t>
  </si>
  <si>
    <t>照明弹</t>
  </si>
  <si>
    <t>岩・壁に有效</t>
  </si>
  <si>
    <t>植物型に有效</t>
  </si>
  <si>
    <t>植物系に有效</t>
  </si>
  <si>
    <t>机械系に有效</t>
  </si>
  <si>
    <t>岩や壁に有效</t>
  </si>
  <si>
    <t>虫系に有效</t>
  </si>
  <si>
    <t>生物系に有效</t>
  </si>
  <si>
    <t>初期状态改造MAX</t>
    <phoneticPr fontId="2" type="noConversion"/>
  </si>
  <si>
    <t>★4守备力最低（79）自重40.00t</t>
    <phoneticPr fontId="2" type="noConversion"/>
  </si>
  <si>
    <t>不被迎击</t>
    <phoneticPr fontId="1" type="noConversion"/>
  </si>
  <si>
    <t>轮番攻击</t>
  </si>
  <si>
    <t>轮番攻击</t>
    <phoneticPr fontId="2" type="noConversion"/>
  </si>
  <si>
    <t>炮弹样式为宇宙飞碟玩偶</t>
    <phoneticPr fontId="1" type="noConversion"/>
  </si>
  <si>
    <t>★3</t>
  </si>
  <si>
    <t>店：密林帐篷</t>
    <phoneticPr fontId="1" type="noConversion"/>
  </si>
  <si>
    <t>落：急速王者（☆变动）</t>
  </si>
  <si>
    <t>(☆变动)</t>
  </si>
  <si>
    <t>（☆变动）</t>
  </si>
  <si>
    <t>宝：间谍树地下★变动</t>
  </si>
  <si>
    <t>店：热带草原帐篷</t>
    <phoneticPr fontId="1" type="noConversion"/>
  </si>
  <si>
    <t>(工业地带北)</t>
    <phoneticPr fontId="1" type="noConversion"/>
  </si>
  <si>
    <t>密林帐篷</t>
  </si>
  <si>
    <t>店：密林帐篷、萨曼莎的帐篷（最终段阶）</t>
  </si>
  <si>
    <t>店：密林帐篷、运河运河、铁王冠、萨曼莎的帐篷（最终段阶）</t>
  </si>
  <si>
    <t>店：密林帐篷（周目物品限定：手枪）</t>
  </si>
  <si>
    <t>店：密林帐篷（周目物品限定：燃烧炮）</t>
  </si>
  <si>
    <t>店：密林帐篷（周目物品限定：水用枪）</t>
  </si>
  <si>
    <t>热带草原帐篷</t>
  </si>
  <si>
    <t>店：阿米达拉马、热带草原帐篷</t>
  </si>
  <si>
    <t>店：热带草原帐篷、回转城、露匹艾第2车库</t>
  </si>
  <si>
    <t>店：阿米达拉马、热带草原帐篷、露匹艾第2车库</t>
  </si>
  <si>
    <t>店：热带草原帐篷、回转城</t>
  </si>
  <si>
    <t>店；热带草原帐篷、露匹艾第2车库</t>
  </si>
  <si>
    <t>店：热带草原帐篷（周目物品限定：水用枪）</t>
  </si>
  <si>
    <t>店：热带草原帐篷（周目物品限定：燃烧炮）</t>
  </si>
  <si>
    <t>店：热带草原帐篷（周目物品限定：手枪）</t>
  </si>
  <si>
    <t>落：新型机枪碉堡</t>
  </si>
  <si>
    <t>宝：北部工业地帯(工厂区域)仓库北3栋</t>
  </si>
  <si>
    <t>店：水坝、运河运河、火山地帯帐篷、铁王冠、萨曼莎的帐篷（最终段阶）</t>
  </si>
  <si>
    <t>店；运河运河、火山地帯帐篷、铁王冠、萨曼莎的帐篷（最终段阶）</t>
  </si>
  <si>
    <t>店：运河运河、火山地帯帐篷、铁王冠</t>
  </si>
  <si>
    <t>店：火山地帯帐篷、铁王冠</t>
  </si>
  <si>
    <t>店：火山地帯帐篷、铁王冠、无名车库</t>
  </si>
  <si>
    <t>店：火山地帯帐篷、萨曼莎的帐篷（最终段阶）</t>
  </si>
  <si>
    <t>店：火山地帯帐篷（周目物品限定：手枪）、萨曼莎的帐篷（最终段阶）</t>
  </si>
  <si>
    <t>店：火山地帯帐篷（周目物品限定：燃烧炮）</t>
  </si>
  <si>
    <t>店：火山地帯帐篷（周目物品限定：水用枪）</t>
  </si>
  <si>
    <t>特性「副炮齐射」对应</t>
  </si>
  <si>
    <t>有几率让怪物处于睡眠状态</t>
  </si>
  <si>
    <t>机械系也有效果</t>
  </si>
  <si>
    <t>变形怪变身、☆变动</t>
  </si>
  <si>
    <t>色变更不可</t>
  </si>
  <si>
    <t>涂装变更不可</t>
  </si>
  <si>
    <t>鲁道夫变气门引擎まで派生</t>
  </si>
  <si>
    <t>任务：『两个人的武器店』达成后、品ぞろえが变化</t>
  </si>
  <si>
    <t>任务「古德曼的请求」で品揃え变化</t>
  </si>
  <si>
    <t>扇范围可变</t>
  </si>
  <si>
    <t>圆范围可变</t>
  </si>
  <si>
    <t>先头キャラの装备を强制的に变更する</t>
  </si>
  <si>
    <t>一定概率混乱</t>
    <phoneticPr fontId="1" type="noConversion"/>
  </si>
  <si>
    <t>★变动</t>
  </si>
  <si>
    <t>★变动</t>
    <phoneticPr fontId="1" type="noConversion"/>
  </si>
  <si>
    <t>催眠瓦斯弹</t>
  </si>
  <si>
    <t>因为按顺序攻击敌人弹速很慢</t>
  </si>
  <si>
    <t>非常容易被迎击</t>
  </si>
  <si>
    <t>毒瓦斯弹(仅用于瓦斯属性)</t>
  </si>
  <si>
    <t>按顺序攻击范围内的敌人</t>
  </si>
  <si>
    <t>与说明文不同，机械系也会处于混乱状态</t>
  </si>
  <si>
    <t>不管是不是被攻击炮弹都不被迎击</t>
  </si>
  <si>
    <t>伤害修正1/2</t>
  </si>
  <si>
    <t>『MM2R』汽车兵器超强力三种之一</t>
    <phoneticPr fontId="1" type="noConversion"/>
  </si>
  <si>
    <t>降低回避</t>
  </si>
  <si>
    <t>固定身体类型</t>
  </si>
  <si>
    <t>乘坐战车跟人一样灵活性</t>
  </si>
  <si>
    <t>提升回避率</t>
  </si>
  <si>
    <t>MR•出租车(C装置)等</t>
  </si>
  <si>
    <t>可以避开敌人的攻击</t>
  </si>
  <si>
    <t>小心谨慎的移动</t>
  </si>
  <si>
    <t>提升回避率 增强</t>
  </si>
  <si>
    <t>敌人的攻击时很容易躲避</t>
  </si>
  <si>
    <t>借用摩托车的灵活性</t>
  </si>
  <si>
    <t>提升摩托车回避率</t>
  </si>
  <si>
    <t>躲开敌人攻击</t>
  </si>
  <si>
    <t>战车对火焰攻击的防御力</t>
  </si>
  <si>
    <t>提升防御火焰属性1.5倍</t>
  </si>
  <si>
    <t>被强化到1.5倍</t>
  </si>
  <si>
    <t>生物猛犸象(底盘)等</t>
  </si>
  <si>
    <t>战车对冷气攻击的防御力</t>
  </si>
  <si>
    <t>提升防御冷气属性1.5倍</t>
  </si>
  <si>
    <t>流星(底盘)</t>
  </si>
  <si>
    <t>战车对电气攻击的防御力</t>
  </si>
  <si>
    <t>提升防御电气属性1.5倍</t>
  </si>
  <si>
    <t>战车对音波攻击的防御力</t>
  </si>
  <si>
    <t>提升防御音波属性1.5倍</t>
  </si>
  <si>
    <t>降低搭乘者音波攻击伤害</t>
  </si>
  <si>
    <t>生物恐龙(底盘)等</t>
  </si>
  <si>
    <t>战车对光束攻击的防御力</t>
  </si>
  <si>
    <t>提升防御光束属性1.5倍</t>
  </si>
  <si>
    <t>在战车上装上地线</t>
  </si>
  <si>
    <t>车身几乎不通电了</t>
  </si>
  <si>
    <t>添加特殊装甲</t>
  </si>
  <si>
    <t>减少1/3的伤害</t>
  </si>
  <si>
    <t>减轻来自敌人的伤害</t>
  </si>
  <si>
    <t>仅作为底盘特性才能设定</t>
  </si>
  <si>
    <t>实时连击内核(C装置・要特性追加)等</t>
  </si>
  <si>
    <t>在无名车库的老头那、底盘特性有可能改为此类型</t>
  </si>
  <si>
    <t>联动双面神(C装置・要特性追加)等</t>
  </si>
  <si>
    <t>电击密友(C装置)</t>
  </si>
  <si>
    <t>机神经络(C装置)</t>
  </si>
  <si>
    <t>同时齐射装备在战车上的</t>
  </si>
  <si>
    <t>S-E类武器</t>
  </si>
  <si>
    <t>除了S-E之外，还有一些武器可以对应</t>
  </si>
  <si>
    <t>只装载一个可以攻击的武器情况下，将该武器2～4连射</t>
  </si>
  <si>
    <t>同时齐射装备在战车上</t>
  </si>
  <si>
    <t>二天一流634(C装置・要特性追加)等</t>
  </si>
  <si>
    <t>底盘特性不能设定</t>
  </si>
  <si>
    <t>二天一流634(C装置・要特性追加)</t>
  </si>
  <si>
    <t>究极R狼(底盘)</t>
  </si>
  <si>
    <t>底盘特性个别可改造</t>
  </si>
  <si>
    <t>一次攻击就会连射2次</t>
  </si>
  <si>
    <t>武器不会出现破损</t>
  </si>
  <si>
    <t>卡瓦耶罗2022(C装置・要特性改造)</t>
  </si>
  <si>
    <t>一次攻击就会连射3次</t>
  </si>
  <si>
    <t>所罗门3(C装置・要特性追加)</t>
  </si>
  <si>
    <t>哈卡伊新(C装置)</t>
  </si>
  <si>
    <t>装备在1穴的武器，弹药打空了吗？</t>
  </si>
  <si>
    <t>提高战车武器对空中怪物的</t>
  </si>
  <si>
    <t>也有不适用效果的武器</t>
  </si>
  <si>
    <t>攻击精度</t>
  </si>
  <si>
    <t>对天空克拉肯效果不是很明显</t>
  </si>
  <si>
    <t>用装备战车上装备具有</t>
  </si>
  <si>
    <t>火焰、冷气、声波、瓦斯属性没有对应武器</t>
  </si>
  <si>
    <t>迎击能力的武器迎击敌人的攻击</t>
  </si>
  <si>
    <t>提高迎击敌人攻击时的迎击精度</t>
  </si>
  <si>
    <t>提升主炮的命中率</t>
  </si>
  <si>
    <t>实际的效果是伤害计算时攻击力增加30%</t>
  </si>
  <si>
    <t>装载2个特性增加60％左右</t>
  </si>
  <si>
    <t>大滚轮(C装置)等</t>
  </si>
  <si>
    <t>实际的效果是伤害计算时攻击力增加45%</t>
  </si>
  <si>
    <t>装载2个特性增加90％左右</t>
  </si>
  <si>
    <t>提升S-E的命中率</t>
  </si>
  <si>
    <t>实际的效果是伤害计算时攻击力增加20%</t>
  </si>
  <si>
    <t>装载2个特性增加40％左右</t>
  </si>
  <si>
    <t>提升发动机的装载量</t>
  </si>
  <si>
    <t>奖励:主发动机位置载重X0.25</t>
  </si>
  <si>
    <t>母舰总控(C装置・要特性追加)等</t>
  </si>
  <si>
    <t>提高生化战车武器的攻击力</t>
  </si>
  <si>
    <t>实际的效果是伤害计算时生化战车攻击力÷2%左右</t>
  </si>
  <si>
    <t>等级99时+50%</t>
  </si>
  <si>
    <t>主炮支援等效果重复</t>
  </si>
  <si>
    <t>实现铁壁般的防御力，不会被破坏</t>
  </si>
  <si>
    <t>即使遭受破坏C装置的电击类攻击，也不会被破坏(C装置防御力是个笑话)</t>
  </si>
  <si>
    <t>爱丽丝2027(C装置・要特性追加)等</t>
  </si>
  <si>
    <t>允许超越该部件的</t>
  </si>
  <si>
    <t>通常的C装置不能进行超过初始重量8倍的改造，但它可以无视其上限</t>
  </si>
  <si>
    <t>极限重量进行改造</t>
  </si>
  <si>
    <t>山车(底盘)系专用(一部除外)</t>
  </si>
  <si>
    <t>耍酷般的坐在战车车顶</t>
  </si>
  <si>
    <t>跟人类技能猎人魔法非常相似</t>
  </si>
  <si>
    <t>用人类武器和道具进行攻击</t>
  </si>
  <si>
    <t>在摩托车与智能机器人之间</t>
  </si>
  <si>
    <t>主人公搭乘时，攻击不能击中主人公(好像很屌)</t>
  </si>
  <si>
    <t>进行切换，变幻莫测的能力</t>
  </si>
  <si>
    <t>可以用撞击攻击指令</t>
  </si>
  <si>
    <t>依靠战车防御力进行攻击</t>
  </si>
  <si>
    <t>对地下的敌人无效</t>
  </si>
  <si>
    <t>索伊亚漫步者(DLC专用底盘)</t>
  </si>
  <si>
    <t>目标太硬的话会对战车本体造成伤害</t>
  </si>
  <si>
    <t>火箭的推动力和钻头的突破力</t>
  </si>
  <si>
    <t>依赖战车防御力的撞击攻击</t>
  </si>
  <si>
    <t>进行强力的撞击</t>
  </si>
  <si>
    <t>可以攻击地下的敌人</t>
  </si>
  <si>
    <t>很普通的引擎没有什么特别的效果</t>
  </si>
  <si>
    <t>战车装单个引擎获得载重奖励</t>
  </si>
  <si>
    <t>奖励：载重x0.8</t>
  </si>
  <si>
    <t>战车装备一对相同的引擎</t>
  </si>
  <si>
    <t>风精灵α不能和Ω等(名字必须是一模一样)</t>
  </si>
  <si>
    <t>获得载重奖励</t>
  </si>
  <si>
    <t>奖励：载重1个x0.175, 2个0.35</t>
  </si>
  <si>
    <t>单装载一个不划算，装两个有奖励。比较划算</t>
  </si>
  <si>
    <t>引擎装在摩托车上</t>
  </si>
  <si>
    <t>引擎改造屋的改造</t>
  </si>
  <si>
    <t>艺术家的超改造奖励也会增加</t>
  </si>
  <si>
    <t>引擎装在汽车上</t>
  </si>
  <si>
    <t>引擎装在坦克类的车上</t>
  </si>
  <si>
    <t>引擎装在坦克以外的车上</t>
  </si>
  <si>
    <t>引擎装在底盘15t的车上</t>
  </si>
  <si>
    <t>15t以上的底盘的战车</t>
  </si>
  <si>
    <t>奖励：载重x0.15</t>
  </si>
  <si>
    <t>能够增加主发动机位置引擎的装载量</t>
  </si>
  <si>
    <t>主发动机位置载重数值：x0.7</t>
  </si>
  <si>
    <t>引擎装在主发动机位置会使</t>
  </si>
  <si>
    <t>副发动机位置载重数值：x0.7</t>
  </si>
  <si>
    <t>引擎装在副发动机位置时</t>
  </si>
  <si>
    <t>能发挥出与主发动机同等的载重量</t>
  </si>
  <si>
    <t>(主发动机位置载重量)-(同步奖励副引擎载重量)</t>
  </si>
  <si>
    <t>主引擎载重低于副引擎载重的情况下奖励为0t(主引擎≧副引擎)</t>
  </si>
  <si>
    <t>只作为主发动机装备的类型</t>
  </si>
  <si>
    <t>装在生化战车上的时候</t>
  </si>
  <si>
    <t>奖励：生化战车等级÷3[t]</t>
  </si>
  <si>
    <t>提高发动机的装载量</t>
  </si>
  <si>
    <t>例如：Lv50在16.66t，Lv51在17.00t</t>
  </si>
  <si>
    <t>与发动机的装载量无关</t>
  </si>
  <si>
    <t>与玄武、白虎、青龙、朱雀相结合</t>
  </si>
  <si>
    <t>副发动机玄武、白虎、青龙、朱雀：载重奖励x0.8。</t>
  </si>
  <si>
    <t>获得很高的奖励</t>
  </si>
  <si>
    <t>战车装备引擎两个带有金刚类型的</t>
  </si>
  <si>
    <t>装载在副引擎上的金刚系类型，载重x0.35附加奖励</t>
  </si>
  <si>
    <t>例如：165.00+165.00+(165.00x0.35)</t>
  </si>
  <si>
    <t>翘头行驶</t>
  </si>
  <si>
    <t>抗光束规格</t>
  </si>
  <si>
    <t>会心连击</t>
  </si>
  <si>
    <t>全武装连射</t>
  </si>
  <si>
    <t>二门齐射</t>
  </si>
  <si>
    <t>三门齐射</t>
  </si>
  <si>
    <t>四门齐射</t>
  </si>
  <si>
    <t>五门齐射</t>
  </si>
  <si>
    <t>力量射击</t>
  </si>
  <si>
    <t>超越射击</t>
  </si>
  <si>
    <t>迎击補助</t>
  </si>
  <si>
    <t>主炮支援</t>
  </si>
  <si>
    <t>副炮支援</t>
  </si>
  <si>
    <t>S-E支援</t>
  </si>
  <si>
    <t>引擎辅助</t>
  </si>
  <si>
    <t>生物支援</t>
  </si>
  <si>
    <t>顶棚乘坐</t>
  </si>
  <si>
    <t>汽车奖励</t>
  </si>
  <si>
    <t>辅助奖励</t>
  </si>
  <si>
    <t>副位奖励</t>
  </si>
  <si>
    <t>生物奖励</t>
  </si>
  <si>
    <r>
      <t>死亡13(C装置</t>
    </r>
    <r>
      <rPr>
        <sz val="9"/>
        <color rgb="FF000000"/>
        <rFont val="微软雅黑"/>
        <family val="2"/>
        <charset val="134"/>
      </rPr>
      <t>・</t>
    </r>
    <r>
      <rPr>
        <sz val="9"/>
        <color rgb="FF000000"/>
        <rFont val="宋体"/>
        <family val="3"/>
        <charset val="134"/>
      </rPr>
      <t>要特性追加)</t>
    </r>
  </si>
  <si>
    <r>
      <t>★</t>
    </r>
    <r>
      <rPr>
        <sz val="9"/>
        <color rgb="FF000000"/>
        <rFont val="宋体"/>
        <family val="3"/>
        <charset val="134"/>
      </rPr>
      <t>数不同的话就可以</t>
    </r>
  </si>
  <si>
    <t>C装置&amp;引擎&amp;底盘 特性</t>
    <phoneticPr fontId="1" type="noConversion"/>
  </si>
  <si>
    <t>とその周回，那么出租车不可见</t>
    <phoneticPr fontId="2" type="noConversion"/>
  </si>
  <si>
    <r>
      <t>掘土基德拉的</t>
    </r>
    <r>
      <rPr>
        <sz val="9"/>
        <color indexed="8"/>
        <rFont val="宋体"/>
        <family val="3"/>
        <charset val="134"/>
      </rPr>
      <t>赏金已收到</t>
    </r>
    <phoneticPr fontId="1" type="noConversion"/>
  </si>
  <si>
    <t>埋：第二沙漠(西北)等(随机)</t>
  </si>
  <si>
    <t>本周目标：一发屋、多炮塔战车</t>
  </si>
  <si>
    <t>不适合攻击类型：飞行类</t>
  </si>
  <si>
    <t>除一部分不被迎击、受到保护</t>
  </si>
  <si>
    <t>初期是白金领结</t>
  </si>
  <si>
    <t>除一部分不被迎击、受到保护</t>
    <phoneticPr fontId="1" type="noConversion"/>
  </si>
  <si>
    <t>除一部分不被迎击、受到保护</t>
    <phoneticPr fontId="1" type="noConversion"/>
  </si>
  <si>
    <t>由于实际重量限制，即使将防御力弹仓降到最低，攻击力也只能上升到480</t>
  </si>
  <si>
    <t>恶党博物馆西北的对岸</t>
  </si>
  <si>
    <t>对空速射炮</t>
  </si>
  <si>
    <t>42mm对空炮W</t>
  </si>
  <si>
    <t>(对空能力)</t>
  </si>
  <si>
    <t>对空加农炮</t>
  </si>
  <si>
    <t>42mm对空炮Ｗ</t>
  </si>
  <si>
    <t>42mm对空炮</t>
  </si>
  <si>
    <t>对空导弹炮Ｗ</t>
  </si>
  <si>
    <t>对空导弹炮</t>
  </si>
  <si>
    <t>对空战车</t>
  </si>
  <si>
    <t>对空战车、装甲车</t>
  </si>
  <si>
    <t>变更对象・参考</t>
  </si>
  <si>
    <t>攻击样式：声波类</t>
    <phoneticPr fontId="1" type="noConversion"/>
  </si>
  <si>
    <t>改造升星：每阶段重量变化1t</t>
  </si>
  <si>
    <t>改造升星：每阶段重量变化2.4t(★0初始值的10%)增减</t>
  </si>
  <si>
    <t>冷冻状态(小)</t>
    <phoneticPr fontId="2" type="noConversion"/>
  </si>
  <si>
    <t>伤害量1/4</t>
    <phoneticPr fontId="1" type="noConversion"/>
  </si>
  <si>
    <t>改造升星：最后1★，提升值最小</t>
  </si>
  <si>
    <t>防御力不降到171就不能最大限度地改造攻击力和弹仓</t>
  </si>
  <si>
    <t>『MM3』汽车兵器超强力三种之一</t>
    <phoneticPr fontId="1" type="noConversion"/>
  </si>
  <si>
    <t>攻击力和弹仓最大时，防御力上升到161</t>
  </si>
  <si>
    <t>催眠弹:睡眠</t>
    <phoneticPr fontId="1" type="noConversion"/>
  </si>
  <si>
    <t>麻痹弹:麻痹</t>
    <phoneticPr fontId="1" type="noConversion"/>
  </si>
  <si>
    <t>当最低防御力(69)，最大攻击力和弹仓时，重达：46.62t</t>
  </si>
  <si>
    <t>当最低防御力(76)，最大攻击力和弹仓时，重达：119.70t</t>
  </si>
  <si>
    <t>攻击力最大时，防御力可提升到55</t>
  </si>
  <si>
    <t>防御力最低(12)，攻击力最大时，重达5.40t</t>
  </si>
  <si>
    <t>锨头引擎马力改造</t>
  </si>
  <si>
    <t>锨头引擎改马力改造</t>
  </si>
  <si>
    <t>锨头引擎T马力改造</t>
  </si>
  <si>
    <t>摩托赛车初期装备</t>
  </si>
  <si>
    <t>村正马力改造</t>
  </si>
  <si>
    <t>涡轮村正马力改造</t>
  </si>
  <si>
    <t>硝基村正马力改造</t>
  </si>
  <si>
    <t>萨莎初期装备</t>
  </si>
  <si>
    <t>萨莎引擎马力改造</t>
  </si>
  <si>
    <t>萨莎引擎T马力改造</t>
  </si>
  <si>
    <t>萨莎引擎S马力改造</t>
  </si>
  <si>
    <t>甲壳虫马力改造</t>
  </si>
  <si>
    <t>甲壳虫改马力改造</t>
  </si>
  <si>
    <t>涡轮甲壳虫马力改造</t>
  </si>
  <si>
    <t>强哥马力改造</t>
  </si>
  <si>
    <t>猛力强哥马力改造</t>
  </si>
  <si>
    <t>DOHC强哥马力改造</t>
  </si>
  <si>
    <t>力士马力改造</t>
    <phoneticPr fontId="2" type="noConversion"/>
  </si>
  <si>
    <t>力士涡轮马力改造</t>
    <phoneticPr fontId="2" type="noConversion"/>
  </si>
  <si>
    <t>双驱动力士T马力改造</t>
  </si>
  <si>
    <t>公牛马力改造</t>
  </si>
  <si>
    <t>店：某个家族的帐篷</t>
  </si>
  <si>
    <t>强力公牛马力改造</t>
  </si>
  <si>
    <t>欧米伽公牛马力改造</t>
  </si>
  <si>
    <t>龙卷马力改造</t>
  </si>
  <si>
    <t>龙卷二马力改造</t>
  </si>
  <si>
    <t>龙卷三马力改造</t>
  </si>
  <si>
    <t>龙卷四马力改造</t>
  </si>
  <si>
    <t>虎式II*1初期装备</t>
  </si>
  <si>
    <t>强力苦力马力改造</t>
  </si>
  <si>
    <t>最强苦力马力改造</t>
  </si>
  <si>
    <t>苦力马力改造</t>
    <phoneticPr fontId="1" type="noConversion"/>
  </si>
  <si>
    <t>幼狮鱼涡轮马力改造</t>
  </si>
  <si>
    <t>小狮鱼涡轮马力改造</t>
  </si>
  <si>
    <t>中狮鱼涡轮马力改造</t>
  </si>
  <si>
    <t>成年狮鱼涡轮马力改造</t>
  </si>
  <si>
    <t>大狮鱼涡轮马力改造</t>
  </si>
  <si>
    <t>巨狮鱼涡轮马力改造</t>
  </si>
  <si>
    <t>千年狮鱼涡轮马力改造</t>
  </si>
  <si>
    <t>★3以上千年狮鱼涡轮F马力改造</t>
  </si>
  <si>
    <t>脉冲马力改造</t>
    <phoneticPr fontId="2" type="noConversion"/>
  </si>
  <si>
    <t>脉冲涡轮马力改造</t>
    <phoneticPr fontId="2" type="noConversion"/>
  </si>
  <si>
    <t>脉冲涡轮II马力改造</t>
    <phoneticPr fontId="2" type="noConversion"/>
  </si>
  <si>
    <t>生物引擎马力改造</t>
  </si>
  <si>
    <t>涡轮生物马力改造</t>
  </si>
  <si>
    <t>DOHC生物马力改造</t>
  </si>
  <si>
    <t>电子制御生物马力改造</t>
  </si>
  <si>
    <t>喷气式生物马力改造</t>
  </si>
  <si>
    <t>高级生物马力改造</t>
  </si>
  <si>
    <t>鲤鱼引擎1马力改造</t>
  </si>
  <si>
    <t>鲤鱼引擎2马力改造</t>
  </si>
  <si>
    <t>鲤鱼引擎3马力改造</t>
  </si>
  <si>
    <t>鲤鱼引擎4马力改造</t>
  </si>
  <si>
    <t>鲤鱼引擎5马力改造</t>
  </si>
  <si>
    <t>鲤鱼引擎6马力改造</t>
  </si>
  <si>
    <t>虎式涡轮马力改造</t>
  </si>
  <si>
    <t>虎式涡轮II马力改造</t>
  </si>
  <si>
    <t>V24巨人马力改造</t>
  </si>
  <si>
    <t>V32巨人马力改造</t>
  </si>
  <si>
    <t>V48巨人马力改造</t>
  </si>
  <si>
    <t>梦幻喷气马力改造</t>
  </si>
  <si>
    <t>梦幻喷气II马力改造</t>
  </si>
  <si>
    <t>朋友马力改造</t>
  </si>
  <si>
    <t>好朋友马力改造</t>
  </si>
  <si>
    <t>千兆朋友马力改造</t>
  </si>
  <si>
    <t>强力朋友马力改造</t>
  </si>
  <si>
    <t>黄金朋友马力改造</t>
  </si>
  <si>
    <t>欧米茄朋友马力改造</t>
  </si>
  <si>
    <t>鲁道夫马力改造</t>
  </si>
  <si>
    <t>鲁道夫涡轮马力改造</t>
  </si>
  <si>
    <t>鲁道夫双子T马力改造</t>
  </si>
  <si>
    <t>裸装卡门马力改造</t>
  </si>
  <si>
    <t>OHC卡门马力改造</t>
  </si>
  <si>
    <t>涡轮卡门马力改造</t>
  </si>
  <si>
    <t>火箭卡门马力改造</t>
  </si>
  <si>
    <t>飞鱼引擎α马力改造</t>
  </si>
  <si>
    <t>飞鱼引擎Δ马力改造</t>
  </si>
  <si>
    <t>风精灵α马力改造</t>
  </si>
  <si>
    <t>风精灵β马力改造</t>
  </si>
  <si>
    <t>风精灵γ马力改造</t>
  </si>
  <si>
    <t>白虎加速器马力改造</t>
  </si>
  <si>
    <t>维纳斯喷气式马力改造</t>
  </si>
  <si>
    <t>维纳斯喷气式W马力改造</t>
  </si>
  <si>
    <t>V48金刚马力改造</t>
  </si>
  <si>
    <t>V66金刚马力改造</t>
  </si>
  <si>
    <t>隆美尔涡轮马力改造</t>
  </si>
  <si>
    <t>隆美尔涡轮W马力改造</t>
  </si>
  <si>
    <t>墨菲斯马力改造</t>
  </si>
  <si>
    <t>玄武涡轮马力改造</t>
  </si>
  <si>
    <t>玄武双子涡轮马力改造</t>
  </si>
  <si>
    <t>玄武涡轮III马力改造</t>
  </si>
  <si>
    <t>恐龙引擎马力改造</t>
  </si>
  <si>
    <t>戴达罗斯马力改造</t>
  </si>
  <si>
    <t>戴达罗斯II马力改造</t>
  </si>
  <si>
    <t>V832金刚L马力改造</t>
  </si>
  <si>
    <t>V832金刚M马力改造</t>
  </si>
  <si>
    <t>脉冲涡轮III马力改造</t>
  </si>
  <si>
    <t>任务：向往未来之望报酬(4选1)</t>
    <phoneticPr fontId="1" type="noConversion"/>
  </si>
  <si>
    <t>★3以上上帝生物马力改造</t>
  </si>
  <si>
    <t>★3以上柴油机3000马力改造</t>
  </si>
  <si>
    <t>★4以上柴油机6000马力改造</t>
  </si>
  <si>
    <t>（本周目标）</t>
  </si>
  <si>
    <t>埋蔵：工业地帯南</t>
  </si>
  <si>
    <t>埋：工业地帯南</t>
  </si>
  <si>
    <t>★4以上最终朋友马力改造</t>
  </si>
  <si>
    <t>出租车30号初期装备</t>
    <phoneticPr fontId="1" type="noConversion"/>
  </si>
  <si>
    <t>出租车を买い取り</t>
  </si>
  <si>
    <t>出租车専用</t>
  </si>
  <si>
    <t>出租车26号初期装备</t>
  </si>
  <si>
    <t>出租车32号初期装备</t>
  </si>
  <si>
    <t>出租车31号初期装备</t>
  </si>
  <si>
    <t>马力改造超改造</t>
  </si>
  <si>
    <t>★1以上伊万涡轮马力改造</t>
  </si>
  <si>
    <t>★2以上伊万混合动力马力改造</t>
  </si>
  <si>
    <t>落：地狱扫除屋（本周目标）</t>
  </si>
  <si>
    <t>★4以上旋风改造</t>
  </si>
  <si>
    <t>★4以上试行改造</t>
    <phoneticPr fontId="1" type="noConversion"/>
  </si>
  <si>
    <t>★4以上螺旋改造</t>
    <phoneticPr fontId="1" type="noConversion"/>
  </si>
  <si>
    <t>最深处的终点*2</t>
  </si>
  <si>
    <t>★5以上V100金刚马力改造</t>
  </si>
  <si>
    <t>★6以上V300金刚马力改造</t>
  </si>
  <si>
    <t>★3以上T-暴龙马力改造</t>
  </si>
  <si>
    <t>★4以上T-暴龙改马力改造</t>
  </si>
  <si>
    <t>★4以上玄武涡轮Z马力改造</t>
  </si>
  <si>
    <t>★5以上玄武涡轮GT马力改造</t>
  </si>
  <si>
    <t>★2以上超级恐龙马力改造</t>
  </si>
  <si>
    <t>★3以上奥特恐龙马力改造</t>
  </si>
  <si>
    <t>★1以上傻瓜引擎马力改造</t>
  </si>
  <si>
    <t>★2以上强力傻瓜引擎马力改造</t>
  </si>
  <si>
    <t>★3以上最强傻瓜引擎马力改造</t>
  </si>
  <si>
    <t>★1以上基德拉内燃机马力改造</t>
  </si>
  <si>
    <t>★2以上基德拉内燃机II马力改造</t>
  </si>
  <si>
    <t>杰克に10万Ｇ以上所持金を见せる必要がある</t>
  </si>
  <si>
    <t>落：引擎凯门鳄(因为不能乘车所以无法入手)</t>
  </si>
  <si>
    <t>★7星V500金刚马力改造</t>
    <phoneticPr fontId="1" type="noConversion"/>
  </si>
  <si>
    <t>落：巨大拾荒鼠(周目物品)</t>
  </si>
  <si>
    <t>赏金首：打开母舰恐龙掉落的卵</t>
  </si>
  <si>
    <t>落：军舰恐龙（本周目标）</t>
  </si>
  <si>
    <t>（变形怪变形物品之一）</t>
  </si>
  <si>
    <t>奖励主发动机的70%</t>
  </si>
  <si>
    <t>掉落率很低</t>
  </si>
  <si>
    <t>奖励副发动机的70%</t>
  </si>
  <si>
    <t>需要超改造</t>
  </si>
  <si>
    <t>-</t>
    <phoneticPr fontId="1" type="noConversion"/>
  </si>
  <si>
    <t>奖励：28.14t(二重引擎含合计188.94t)</t>
    <phoneticPr fontId="2" type="noConversion"/>
  </si>
  <si>
    <t>奖励：t(二重引擎含合计t)</t>
    <phoneticPr fontId="2" type="noConversion"/>
  </si>
  <si>
    <t>★4以上需要超改造</t>
  </si>
  <si>
    <t>★１恐龙引擎改造限界</t>
    <phoneticPr fontId="1" type="noConversion"/>
  </si>
  <si>
    <r>
      <t>★</t>
    </r>
    <r>
      <rPr>
        <sz val="9"/>
        <color indexed="0"/>
        <rFont val="宋体"/>
        <family val="3"/>
        <charset val="134"/>
      </rPr>
      <t>２改造限界</t>
    </r>
    <phoneticPr fontId="1" type="noConversion"/>
  </si>
  <si>
    <t>奖励：副引擎为白虎、朱雀、玄武、青龙的80%</t>
  </si>
  <si>
    <t>最小重量19.80t(有效装载量91.80t)，此时的防御力72</t>
  </si>
  <si>
    <t>最小重量29.00t，此时的防御力72</t>
  </si>
  <si>
    <t>索夫图涡轮</t>
  </si>
  <si>
    <t>出租车专用</t>
  </si>
  <si>
    <t>摘不下来</t>
  </si>
  <si>
    <t>本周目标时掉落</t>
  </si>
  <si>
    <t>命中回避守备上升到最大后追加3个特性时的重量60.73t</t>
  </si>
  <si>
    <t>如果添加特性后将命中回避提高到最大，则必须将防御降低到56</t>
  </si>
  <si>
    <t>星不能减少，所以不能得到</t>
    <phoneticPr fontId="1" type="noConversion"/>
  </si>
  <si>
    <t>命中回避防守提高到最大后追加3个特性时的重量125.77t</t>
  </si>
  <si>
    <t>在周围变化</t>
  </si>
  <si>
    <t>命中回避守备上升到最大后追加3个特性时的重量36.57t</t>
  </si>
  <si>
    <t>索夫图特典DLC</t>
  </si>
  <si>
    <t>索夫图炮</t>
  </si>
  <si>
    <t>索夫图店舗限定</t>
  </si>
  <si>
    <t>命中守备上升到最大后追加两个特性时的重量162.54t</t>
  </si>
  <si>
    <t>传真系统</t>
  </si>
  <si>
    <t>在地下洞穴、建筑等地使用可回大地图</t>
  </si>
  <si>
    <t>某种意义上最受欢迎的道具</t>
  </si>
  <si>
    <t>在其他地方使用的情况下，可以移动到去过的城镇和地点</t>
  </si>
  <si>
    <t>露营套件，用于保存游戏进度和住宿</t>
  </si>
  <si>
    <t>店：回转城坦克帐篷</t>
  </si>
  <si>
    <t>即使在旅馆以外的地方，也可以恢复和保存游戏进度</t>
  </si>
  <si>
    <t>移动中使用会使我方恢复每个人的HP</t>
  </si>
  <si>
    <t>可以多次使用</t>
  </si>
  <si>
    <t>移动中使用会使战车的SP恢复100</t>
  </si>
  <si>
    <t>移动中使用会使战车的SP恢复250</t>
  </si>
  <si>
    <t>移动中使用会使战车的SP恢复500</t>
  </si>
  <si>
    <t>移动中使用会使战车的SP恢复1000</t>
  </si>
  <si>
    <t>移动中使用会使战车的SP恢复2000</t>
  </si>
  <si>
    <t>移动中使用会使战车的SP恢复5000</t>
  </si>
  <si>
    <t>★即使是附带的，恢复量也是一样的。</t>
  </si>
  <si>
    <t>使用钢铁之卵</t>
  </si>
  <si>
    <t>医疗装置</t>
  </si>
  <si>
    <t>在移动过程中一点一点地恢复每个乘坐着的人的HP</t>
  </si>
  <si>
    <t>伪装迷彩</t>
  </si>
  <si>
    <t>锐减与怪物的遭遇概率</t>
  </si>
  <si>
    <t>通过移动和赚钱进行频繁的转换</t>
  </si>
  <si>
    <t>以叫卖扬声器为优先</t>
  </si>
  <si>
    <t>伪装迷彩Ｇ</t>
  </si>
  <si>
    <t>伪装迷彩强化版</t>
  </si>
  <si>
    <t>在古斯塔夫兄弟的地图上可以使长距离炮击无效</t>
  </si>
  <si>
    <t>移动出来几乎没有遇到敌人</t>
  </si>
  <si>
    <t>迷之多面体里面</t>
  </si>
  <si>
    <t>激增与怪物的遭遇概率</t>
  </si>
  <si>
    <t>伪装迷彩优先考虑</t>
  </si>
  <si>
    <t>安装在战车上时，用L按钮使电气喇叭鸣响</t>
  </si>
  <si>
    <t>战车不再处于酸状态</t>
  </si>
  <si>
    <t>涂抹在战车上的保护膜只能一种(使用新的东西将会被覆盖)</t>
  </si>
  <si>
    <t>战车反射激光属性的攻击</t>
  </si>
  <si>
    <t>洗车会使护膜也洗掉</t>
  </si>
  <si>
    <t>战车在声波属性的攻击中受到的伤害减半</t>
  </si>
  <si>
    <t>战车在火焰属性的攻击中受到的伤害减半</t>
  </si>
  <si>
    <t>战车在冷气属性的攻击中受到的伤害减半</t>
  </si>
  <si>
    <t>在战车上安装的话，电属性攻击中受到的伤害和C装置被破坏的概率减轻</t>
  </si>
  <si>
    <t>埋：第二沙漠的海岸</t>
  </si>
  <si>
    <t>安装后命中率+1%</t>
  </si>
  <si>
    <t>安装后回避率+1%</t>
  </si>
  <si>
    <t>敌掉落、埋蔵物等</t>
  </si>
  <si>
    <t>用冶金可以取出稀有金属</t>
  </si>
  <si>
    <t>生化战车的材料，在任务中使用</t>
  </si>
  <si>
    <t>作为随身携带物品，可以将多个金属汇总到一起</t>
  </si>
  <si>
    <t>铁之块</t>
  </si>
  <si>
    <t>铁之大块</t>
  </si>
  <si>
    <t>敌掉落、埋藏物等</t>
  </si>
  <si>
    <t>提炼可以取出稀有金属(比废铁更容易出金属)</t>
  </si>
  <si>
    <t>大金块</t>
  </si>
  <si>
    <t>使用会随机得到物品或者战车装备</t>
  </si>
  <si>
    <t>埋：拳击场附近</t>
  </si>
  <si>
    <t>★0～3</t>
  </si>
  <si>
    <t>作为废铁也可以冶金和交付</t>
  </si>
  <si>
    <t>不能寄存在仓库里</t>
  </si>
  <si>
    <t>出现的道具★数与卵的★数相同</t>
  </si>
  <si>
    <t>放露天下战车上生长的烦人的蘑菇</t>
  </si>
  <si>
    <t>在地下乘降战车或露天摆放</t>
  </si>
  <si>
    <t>装载平台的压力</t>
  </si>
  <si>
    <t>它是由重金属制成的，异常沉重</t>
  </si>
  <si>
    <t>洗车店或洗车拖可以除之</t>
  </si>
  <si>
    <t>在洗车店洗车会将其洗掉</t>
  </si>
  <si>
    <t>附着率根据地点不同而不同</t>
  </si>
  <si>
    <t>有时，鸟会拉屎下来</t>
  </si>
  <si>
    <t>因为顽固地粘在一起</t>
  </si>
  <si>
    <t>它被附加到鸟类型的怪物</t>
  </si>
  <si>
    <t>不洗车去不掉</t>
  </si>
  <si>
    <t>任务「沙漠中的宇宙棒」中使用</t>
  </si>
  <si>
    <t>埋：骸潜门西</t>
  </si>
  <si>
    <t>骸潜门附近</t>
  </si>
  <si>
    <t>任务「烤串零件」</t>
  </si>
  <si>
    <t>库兹奈头必须在使用过的状态下才能得到</t>
  </si>
  <si>
    <t>库兹奈头可以通过触摸右边的按钮来切换对象的零件</t>
  </si>
  <si>
    <t>转换反应不好，多试几次就可以了</t>
  </si>
  <si>
    <t>埋：石头峡谷(中部)</t>
  </si>
  <si>
    <t>埋：愤怒丛林(西)</t>
  </si>
  <si>
    <t>沉重瓦砾</t>
  </si>
  <si>
    <t>任务「寻求建筑家」中使用</t>
  </si>
  <si>
    <t>大块瓦砾</t>
  </si>
  <si>
    <t>细小瓦砾</t>
  </si>
  <si>
    <t>极细小瓦砾</t>
  </si>
  <si>
    <t>交易商货物</t>
  </si>
  <si>
    <t>任务「可疑的货物」中使用</t>
  </si>
  <si>
    <t>一打开就和暗眼鼠战斗</t>
  </si>
  <si>
    <t>托特货物</t>
  </si>
  <si>
    <t>任务「搬运屋猎人」中使用</t>
  </si>
  <si>
    <t>奥托货物</t>
  </si>
  <si>
    <t>任务「搬运屋行业也不轻松」中使用</t>
  </si>
  <si>
    <t>波奇护目镜</t>
    <phoneticPr fontId="1" type="noConversion"/>
  </si>
  <si>
    <t>塞西尔帽子</t>
    <phoneticPr fontId="1" type="noConversion"/>
  </si>
  <si>
    <t>金盔</t>
  </si>
  <si>
    <r>
      <t>魔法福袋</t>
    </r>
    <r>
      <rPr>
        <sz val="9"/>
        <color indexed="0"/>
        <rFont val="MS Gothic"/>
        <family val="3"/>
        <charset val="128"/>
      </rPr>
      <t>・</t>
    </r>
    <r>
      <rPr>
        <sz val="9"/>
        <color indexed="0"/>
        <rFont val="宋体"/>
        <family val="3"/>
        <charset val="134"/>
      </rPr>
      <t>幸福的袋</t>
    </r>
    <phoneticPr fontId="1" type="noConversion"/>
  </si>
  <si>
    <t>战斗中不再行动</t>
  </si>
  <si>
    <t>战斗开始时会进入睡眠状态</t>
  </si>
  <si>
    <t>任务：弯曲的勺子报酬</t>
    <phoneticPr fontId="1" type="noConversion"/>
  </si>
  <si>
    <t>宝：水坝旅馆</t>
    <phoneticPr fontId="1" type="noConversion"/>
  </si>
  <si>
    <t>宝：全能的房子</t>
  </si>
  <si>
    <t>宝：水坝旅馆松间等</t>
    <phoneticPr fontId="1" type="noConversion"/>
  </si>
  <si>
    <t>正月福袋</t>
    <phoneticPr fontId="1" type="noConversion"/>
  </si>
  <si>
    <t>发售记念福袋</t>
    <phoneticPr fontId="2" type="noConversion"/>
  </si>
  <si>
    <t>事件：回转城幽灵</t>
    <phoneticPr fontId="1" type="noConversion"/>
  </si>
  <si>
    <t>103ED0A4 0000270F</t>
  </si>
  <si>
    <t>DC000000 0000015C</t>
  </si>
  <si>
    <t>D1000000 00000000</t>
  </si>
  <si>
    <t>自动:全员PT9999</t>
    <phoneticPr fontId="1" type="noConversion"/>
  </si>
  <si>
    <t>混凝土岛
(剧情任务)</t>
  </si>
  <si>
    <t>与姐姐对话调查闪光点
调查闪光点集齐5个水芋(最后靠近水边会触发战斗)
全部拣完后对话完成</t>
  </si>
  <si>
    <t>注意最后一场战斗，先干死乌鸦</t>
  </si>
  <si>
    <t>最后的授课</t>
  </si>
  <si>
    <t>和基普对话接受
调查最右边书架把书拿给基普
看书并正确回答基普的提问</t>
  </si>
  <si>
    <t>游戏主线出了海底隧道遇到歌姬
在悠远之歌找到右京
由于没得到通行证选择了绕路
去中央海岛基普自爆失败
金轮际下方废墟打败歌莫德
去拉图尔顶部找到基普
回到混凝土岛
到指示区域打败贝鲁因曼</t>
  </si>
  <si>
    <t>巴比隆车站
(剧情任务)</t>
  </si>
  <si>
    <t>巴比隆大楼出口触发剧情并打倒红刀鱼后
和倒地男子对话接受(调戏他)
送他去香泽丽舍</t>
  </si>
  <si>
    <t>10G在地上闪光处捡</t>
  </si>
  <si>
    <t>德雷门
(剧情任务)</t>
  </si>
  <si>
    <r>
      <rPr>
        <sz val="10"/>
        <color rgb="FF000000"/>
        <rFont val="宋体"/>
        <family val="3"/>
        <charset val="134"/>
      </rPr>
      <t>斯琪雅</t>
    </r>
    <r>
      <rPr>
        <sz val="10"/>
        <color rgb="FF000000"/>
        <rFont val="微软雅黑"/>
        <family val="2"/>
        <charset val="134"/>
      </rPr>
      <t>・</t>
    </r>
    <r>
      <rPr>
        <sz val="10"/>
        <color rgb="FF000000"/>
        <rFont val="宋体"/>
        <family val="3"/>
        <charset val="134"/>
      </rPr>
      <t>那波正式加入
救达科塔回悠远之歌找西蒙团长团聚
斯琪雅送日向服装</t>
    </r>
  </si>
  <si>
    <t>出特罗门时会有个卫兵要你带他去骸潜门
到骸潜门后去右上墓地后对话 有很有趣的选项
把他带到神圣帐篷
跟去地下遗物车道
在中间的人骨教堂找到他要报酬</t>
  </si>
  <si>
    <t>拒绝委托是做不到的</t>
  </si>
  <si>
    <r>
      <rPr>
        <sz val="10"/>
        <color rgb="FF000000"/>
        <rFont val="宋体"/>
        <family val="3"/>
        <charset val="134"/>
      </rPr>
      <t xml:space="preserve">护士女在此任务中加入。
睡觉触发过偷窥洗澡剧情
到猎人中心接任务
去悠远之歌酒吧2L与最里面的光头马由那西对话
去香肠旅馆2L跟蓝头发女npc对话聊其姓名并选出真名
去香肠旅馆北第一个废墟
去悠远之歌把光头马由那西带到香肠旅馆2L
等待光头报告，推进剧情到一定程度他会出现在香肠旅馆酒吧
带他们去香肠旅馆北第一个废墟(注)
去拉图尔10L拿到id卡后完成
</t>
    </r>
    <r>
      <rPr>
        <sz val="10"/>
        <color rgb="FFFF0000"/>
        <rFont val="宋体"/>
        <family val="3"/>
        <charset val="134"/>
      </rPr>
      <t>注：马由那西出去时千万别作死跟护士对话，等老头咳嗽完，不然等着变成一个人吧</t>
    </r>
  </si>
  <si>
    <t>「来自拉图尔的女子」触发</t>
  </si>
  <si>
    <t>从拉图尔来的女子</t>
  </si>
  <si>
    <t>悠远之歌
美女护士加入时</t>
  </si>
  <si>
    <t>应该被定罪的人任务中与女护士对话接受任务
去拉图尔塔东塔一楼击破警卫机器人获得牢房钥匙
去地下牢房找到李博士
接着到8F弄死抓小孩的教授后
再下来开门救出李博士</t>
  </si>
  <si>
    <t>无或1G或1000G(前金)</t>
  </si>
  <si>
    <t>去猎人办事处特别委托接受
去贝尔艾博村口卡车边白衣女对话（注1）
跟去地下遗物车道走到最左上路口再与其对话，全程自动导航
注:1.队里有拉罗的话会触发一系列特殊剧情</t>
  </si>
  <si>
    <t>队伍中拉罗不在就不会触发</t>
  </si>
  <si>
    <t>拉罗在队伍中奖励10000G</t>
  </si>
  <si>
    <t>悠远之歌东北
废墟</t>
  </si>
  <si>
    <t>在香肠旅馆触发一系列机械师剧情后 （需要一定声望）
猎人中心接受任务去悠远之歌右上废墟</t>
  </si>
  <si>
    <t>完成后会在北方的工业地带与伊莱莎战斗</t>
  </si>
  <si>
    <t>开放在沙漠的红花</t>
  </si>
  <si>
    <t>悠远之歌
中华料理店</t>
  </si>
  <si>
    <t>中华女此任务中加入，
到猎人办事处接受任务
与悠远之歌中华屋的梅梅对话
去犬帐篷对话
去扭曲谷帐篷与npc对话
睡觉后出门采花共5朵
回到中华料理店发生事件触发【追迹】任务</t>
  </si>
  <si>
    <t>半嚼口香糖</t>
  </si>
  <si>
    <t>「追跡！」开始</t>
  </si>
  <si>
    <t>不接受，到达拉图尔任务会消失</t>
  </si>
  <si>
    <t>跟去特罗门一路追到万福亭
几场战斗后回到中华馆
注:在露匹艾逗留期间某座公寓楼某房间会触发卡琳去了【阿米达拉马】任务
拉图尔八楼救出梅梅并带回中华屋把花给她任务完成</t>
  </si>
  <si>
    <t>完成【追迹】任务并修复好贝尔艾博的钟
去贝尔艾博酒吧内得知云母丢失
出门后与门口母亲对话接受任务
得知云母被拐去下水道
下水道最底层金右上方门一路出来
触发剧情战救出云母
剧情后交还云母</t>
  </si>
  <si>
    <t>五指广场附近
熊猫猫击破后</t>
  </si>
  <si>
    <t>干掉赏金首熊猫猫
把她的尸体带给明奇复活
若不收入则本任务失败
后续会在贝尔艾博酒吧出现然后死在阿依达交易所附近
再把她的尸体带给明奇复活
同意加入则完成【X的尸体】
与【X的尸体】二选一
注：【收集电击的零件】千万别着急叫材料，不然明奇不下来复活</t>
  </si>
  <si>
    <t>潮湿之地南西</t>
  </si>
  <si>
    <t>【熊猫猫的尸体】中不让加入
她会自己走了
在贝尔艾博酒吧遇到跟红毛男触发剧情后离开
在阿依达交易所附近发现尸体
把她的尸体带给明奇复活
同意加入则完成（还可以放跑她）
与【熊猫猫的尸体】二选一</t>
  </si>
  <si>
    <t>出现！熊猫怪二号</t>
  </si>
  <si>
    <t>完成【熊猫猫的尸体】并且X-艾露在队
到达阿米达拉马顶端触发剧情战斗
去人类园触发剧情战斗
返回阿米达拉马剧情战斗回到
阿米达拉马触发剧情的时候必须直接上山搭救，如果不管山顶上的人而进屋睡觉（必须在阿米达拉马）的话，第二天会看不到人？</t>
  </si>
  <si>
    <t>X-艾露在队伍中的情况下发生</t>
  </si>
  <si>
    <t>香泽丽舍宿屋与商人男对话接受任务
带到香肠旅馆给阿碧
注:阿碧成后宫后此任务无法领取</t>
  </si>
  <si>
    <t>如果未接受此任务那么到了香肠旅馆任务会消失</t>
  </si>
  <si>
    <t>传送的高手</t>
  </si>
  <si>
    <t>香泽丽舍地下传送机旁接受
给他一个宇宙电池S
剧情使用传送装置
使用世界各处的传送装置</t>
  </si>
  <si>
    <t>年幼的保镖</t>
  </si>
  <si>
    <t>香肠旅馆触发剧情接受任务
击败熊猫猫领取赏金后回去报告
注：最早认识至今未触发结婚结局到底怎么触发</t>
  </si>
  <si>
    <t>根据选择项可以进入阿碧的房间</t>
  </si>
  <si>
    <t>第一个山洞往左上走很长一段来到明奇家(失虹之穴内往左上方)
他会让你收集某种电子零件
给他10个（前期缺钱多给一些，一个200）后完成</t>
  </si>
  <si>
    <t>完成【收集电击的零件】
去过贝尔艾博
取得镇内西北墙根处的火炎枪装备在第一人的第一个位置
帮助明奇打开门选用火
各种废话后明奇同意</t>
  </si>
  <si>
    <t>明奇手套</t>
  </si>
  <si>
    <t>完成【被关上的冷冻室】几天后去找明奇
随意移动避雷针3-4次就会触发剧情
完事后与明奇对话</t>
  </si>
  <si>
    <t>明奇旧白衣</t>
  </si>
  <si>
    <t>悠远之歌酒吧猎人办事处接受任务
跟酒吧穿白色衣服的女的对话
去思念之井
开始光头不承认
下井找到照片后与其对话其入队
回悠远之歌酒吧得知酒吧女已走
去特罗门触发剧情</t>
  </si>
  <si>
    <t>洁西卡之箱</t>
  </si>
  <si>
    <t>悠远之歌的酒吧猎人办事处接受任务
去手指广场在中间那栋楼底层发现（注1）
回去酒吧报告
注1:期间会触发赏金首战，同时能找到汽车</t>
  </si>
  <si>
    <t>阿丽戒指</t>
  </si>
  <si>
    <t>不索取报酬就不能得到戒指</t>
  </si>
  <si>
    <t>去猎人办事处特别委托接受
去悠远之歌右边
和托尔博士对话
打怪找到五个宇宙电池
回来找博士交出五个宇宙电池
抓宇宙人偶给博士
获得宇宙人偶</t>
  </si>
  <si>
    <t>【月光、她、通行证】任务中去亚当斯基牧场各种战斗后
打败马鲁迪一家
(会留下一个活口)
到过骸潜门需要一定声望
或者到达神圣帐篷？
去悠远之歌门口有人来通知
获得决斗书
去骸潜门和马鲁迪余孽决斗</t>
  </si>
  <si>
    <t>马鲁迪一家-击破后</t>
  </si>
  <si>
    <t>去骸潜门内东北角墓地和妹子对话接受
击破梦幻马赫
可选送她回家
把她送到贝尔艾博后第二天会开喷漆店</t>
  </si>
  <si>
    <t>尤娜缎带</t>
  </si>
  <si>
    <t>接受前如果梦幻马赫被打败此任务消失</t>
  </si>
  <si>
    <t>不把尤娜送到贝尔艾博就拿不到缎带了</t>
  </si>
  <si>
    <t>萨曼莎帐篷</t>
  </si>
  <si>
    <t>装载大量沉重的瓦砾，准备牵引车牵引</t>
  </si>
  <si>
    <t>沙漠中的宇宙</t>
  </si>
  <si>
    <t>去猎人办事处特别委托接受
去烤串天文台找博士对话接受任务
获得金属探测器在骸潜门附近找到宇宙棒
还给博士后触发【寻找烧鸟部件】任务</t>
  </si>
  <si>
    <t>重量5.00t，在开始时算很重</t>
  </si>
  <si>
    <t>完成【沙漠中的宇宙】后博士会把机器人的脑袋给你
使用后根据指示的方向去找
注:1.天文台附近
2.萨曼莎帐篷附近
3.巴比隆车站附近
4.生物宫殿附近
5.达玛斯神殿山下附近
6.猴面包树后面
7.阿依达交易所多面体内
8.结晶洞内</t>
  </si>
  <si>
    <t>烤串零件一个重2.00t</t>
  </si>
  <si>
    <t>贝尔艾博钟楼下触发任务（注1）
走下水道去饮龙潭寻找铁匠带会贝尔艾博（注2）
搜刮20T废铁
去地下道中间的宝箱拿到纹章
睡一觉去敲钟
注:1.只有报酬选铜像会触发铜像传说任务？
2.可走地下水路过去又能拿宝箱</t>
  </si>
  <si>
    <t>完成【钟声为谁而鸣】
贝尔艾博左下帐篷内接受任务
给卫兵送便当共七个
注:1.只记了3个难找的，从下水道过去一人，右上角屋内队长，造钟老头屋后墙角 
2.大钟造好后此任务会消失不管完成与否</t>
  </si>
  <si>
    <t>「钟声为谁而鸣」完成会使任务消失</t>
  </si>
  <si>
    <t>即使完成了也会从冒险指南中消失</t>
  </si>
  <si>
    <t>造钟任务中谈报酬造好后铁匠家触发
根据你选择的大小，准备不同量的废铁</t>
  </si>
  <si>
    <t>去猎人办事处特别委托接受
贝尔艾博商人模样三人组接任务
自动导航
注:需要知名度</t>
  </si>
  <si>
    <t>【过去的护送】几天后贝尔艾博老地方
自动导航（注1）
注:1.某赏金首未被杀的话定遇敌</t>
  </si>
  <si>
    <t>滑溜溜细胞×30</t>
  </si>
  <si>
    <t>途中会与古音查克战斗</t>
  </si>
  <si>
    <t>接到前将古音查克击倒并领取奖金任务消失</t>
  </si>
  <si>
    <t>古音查克击倒只要不领奖金就能接受</t>
  </si>
  <si>
    <t>消失的二号</t>
  </si>
  <si>
    <t>去猎人办事处特别委托接受
去贝尔艾博租车店
使用道具GPS与金属探测器找到
包里的纸条写有GPS位置
推开石头</t>
  </si>
  <si>
    <t>接受时得到GPS分析器</t>
  </si>
  <si>
    <t>去猎人办事处特别委托接受
贝尔艾博两个武器屋中左边那个接任务
去阿依达交易村2层挖掘店拿货
回贝尔艾博武器屋（注1 2）
注:1.可以把货物以2000元卖给右手边的店则该任务失败且无新品追加
2.完成后追加新品</t>
  </si>
  <si>
    <t>完成后武器店的商品种类会发生变化</t>
  </si>
  <si>
    <t>去猎人办事处特别委托接受
贝尔艾博家具店触发剧情
休息一天再去接受任务
通过地下水道左边第一个门来到孤岛（21号发电站）
在东边用金属探测器找到</t>
  </si>
  <si>
    <t>去猎人办事处特别委托接受
去生物宫殿与机器人对话接任务
去西边4号发电所找到博士打到屋内怪物
去西边7号发电所调查小狗触发剧情
向光头赎买小狗(波奇)
向光头买电池
把电池给博士</t>
  </si>
  <si>
    <t>完成后可以制造生化战车</t>
  </si>
  <si>
    <t>贝尔艾博西南13号发电所与老人触发任务
去贝尔艾博人类店得知要去阿依达交易所
去阿依达交易所拿药交给老人</t>
  </si>
  <si>
    <t>根据任务的进行方法，阿依达交易所的店铺的物品种类会有所变更</t>
  </si>
  <si>
    <t>阿依达交易所触发蚊香女剧情购入一定蚊香后她会开店
接受任务去香肠旅馆打水</t>
  </si>
  <si>
    <t>完成【温泉和水桶和我】后几天去找蚊香女接任务
去阿米达拉马购买（注1）水
注:1需要解救大地图左下角被岩石困住的npc</t>
  </si>
  <si>
    <t>完成【塞拉的发明】任务并购入一定数量
几天后猎人中心接任务 
去卡托尔豪宅与老人对话
去露匹艾南的月光大楼打听消息（歌姬为队长会跟二楼阳台的人有互动）
去中华店打听消息
去贝尔艾博与家具店老板对话（注1＆2）
回去卡托尔豪宅触发剧情
注:1.如果接受了【钢铁人参】任务没完成需先完成后睡觉一天
2.对话途中如果选报告那个选项结果如何未知</t>
  </si>
  <si>
    <t>塞拉结婚的条件</t>
  </si>
  <si>
    <t>阿依达交易所左边山洞出来向南某个休息所接任务
根据提示送到西边废墟（注1）
注:1.坑爹的箱子+走失女孩任务，不过这任务的箱子能打开，记得提前存档哦</t>
  </si>
  <si>
    <t>烤老鼠肉×20或100G</t>
  </si>
  <si>
    <t>预付报酬</t>
  </si>
  <si>
    <t>「老鼠的肉」「少年生命的价值」中产生</t>
  </si>
  <si>
    <t>达玛斯神殿西
废墟</t>
  </si>
  <si>
    <t>【可疑的货物】任务中吧箱子打开后前往任务目标地点承认打开了箱子后触发
收集 30个老鼠肉回去报告任务完成
注:与【可疑的货物】为2选1任务</t>
  </si>
  <si>
    <t>在「可疑的货物」把货物打开的状态下送到的话就会触发</t>
  </si>
  <si>
    <t>某个家族帐篷
掘土基德拉右边</t>
  </si>
  <si>
    <t>雨果大洞附近营地接受任务
调查左上角铁桶找到小女孩</t>
  </si>
  <si>
    <t>卡莉之家</t>
  </si>
  <si>
    <t>从阿依达交易所左边的洞出来西南房子里见到卡莉
带着她去达玛斯神殿右上推开石像发现其丈夫
剧情后去左上找到他俩（注1）
注：1.根据对话选择不同她会入队，会有后续任务</t>
  </si>
  <si>
    <t>达玛斯神殿北
遇到的白衣商人</t>
  </si>
  <si>
    <t>达玛斯神殿山下接任务
找一个低于等于0.15t的C给他
注：最初的摩托C,爱丽丝2027,周目随的好的话能在交易所买到</t>
  </si>
  <si>
    <t>买C装置的钱+2000G</t>
  </si>
  <si>
    <r>
      <rPr>
        <sz val="10"/>
        <color rgb="FF000000"/>
        <rFont val="宋体"/>
        <family val="3"/>
        <charset val="134"/>
      </rPr>
      <t>阿米达拉马</t>
    </r>
    <r>
      <rPr>
        <sz val="10"/>
        <color rgb="FF000000"/>
        <rFont val="微软雅黑"/>
        <family val="2"/>
        <charset val="134"/>
      </rPr>
      <t>、</t>
    </r>
    <r>
      <rPr>
        <sz val="10"/>
        <color rgb="FF000000"/>
        <rFont val="宋体"/>
        <family val="3"/>
        <charset val="134"/>
      </rPr>
      <t>水坝</t>
    </r>
    <r>
      <rPr>
        <sz val="10"/>
        <color rgb="FF000000"/>
        <rFont val="微软雅黑"/>
        <family val="2"/>
        <charset val="134"/>
      </rPr>
      <t>、</t>
    </r>
    <r>
      <rPr>
        <sz val="10"/>
        <color rgb="FF000000"/>
        <rFont val="宋体"/>
        <family val="3"/>
        <charset val="134"/>
      </rPr>
      <t>运河运河店铺的商品(包括店铺销售周目物品)</t>
    </r>
  </si>
  <si>
    <t>会影响到进度，最好提前完成</t>
  </si>
  <si>
    <t>去阿米达拉马一层人类店白衣商人处接受任务
去水坝战车店交货
需水坝通上电后才能交货</t>
  </si>
  <si>
    <t>为了填补武器图鉴，一系列的搬运工任务不到三周就没有了</t>
  </si>
  <si>
    <t>搬运屋猎人完成后回阿米达拉马报告他会给你一个称号
在水坝在那个维修npc处接受新的包裹
去运河运河车库与npc对话得知收货人去了金轮际
去金轮际地下车库发现她将其带出（注1）
返回运河运河交还任务
注:1.别走太快让她跟上你到最后上楼就行</t>
  </si>
  <si>
    <t>达玛斯神殿内购买500的入门套装
使用魔法入门书并成功后与达玛斯对话后猎人办事处接受任务
满大街寻找勺子并交回提升点数
最坑爹任务没有之一
注:有钱的话的一开始那500g套装多买些吧省不少事
金勺子位置
野口制药传送机右上
失虹之穴危险牌子左
金轮际右上房间
四手站里那男人边上的铁轨附近
空间站医生屋柜子里
【打到恐龙】任务给他一个普通勺子，杀龙后调查闪光点
600+任务200
初期掰弯60个每掰直30个跟她对话一次+100
银勺子所在地没记 反正不管如何 都能完成
奖励为一本技能书 
使用后习得无视对方属性攻击随lv上升威力加大，我目前139级 觉得是卖萌技能</t>
  </si>
  <si>
    <t>大魔法师之药</t>
  </si>
  <si>
    <t>接受条件与【大魔法师竞赛】一样
前两种打怪就掉
第三种阿米达拉马西边森林闪光点
第四种宇宙萝卜根需要传送出错到宇宙空间站打萝卜得到
交还任务后跟达玛斯来到右边大锅处根据提示制作
注:平常选搅拌提示出火小就选加薪</t>
  </si>
  <si>
    <t>魔法之汤*10</t>
  </si>
  <si>
    <t>「大魔法师竞赛」中勺子分数达到100时触发</t>
  </si>
  <si>
    <t>达玛斯神殿升级到中魔法师的时候触发任务
掰直30把勺子，弯勺子任务提供
注：将X-艾露放队伍第一个，掰直成功率高</t>
  </si>
  <si>
    <t>魔法帽子(全耐性20％)</t>
  </si>
  <si>
    <t>「大魔法师竞赛」中勺子分数达到500时触发</t>
  </si>
  <si>
    <t>四手站内铁路某处发现机器人触发任务
拿小车运土需要打破一块墙才够
填完坑后现别跟去
开战车过来打破最后一块墙
开战获得道具交给机器人
注:1.先去左边启动火车后战车就能过去了</t>
  </si>
  <si>
    <t>四手站启动列车后地铁里唯一的人说他腰疼
把他推回床上
注：完成后能跟他交换道具，交换到一定数量会有新任务，去阿米达拉马一楼右上商店买20G的空飞鱼可以换超改合金</t>
  </si>
  <si>
    <t>完成后，你将可以用食物交换东西</t>
  </si>
  <si>
    <t>【男人闪了腰】完成后几天回到四手站他的住处
对话后得知他点唱机坏了
去阿米达拉马家具店买一个给他
回去报告</t>
  </si>
  <si>
    <t>「男人闪了腰」后发生</t>
  </si>
  <si>
    <t>【男人的自动电唱机】任务完成后与他对话他会让你找一个人
去阿米达拉马酒吧与酒吧老板对话后出门触发剧情
去阿米达拉马东南废墟带走尸体给地铁男看触发剧情战斗后结束</t>
  </si>
  <si>
    <t>「男人的自动电唱机」后发生</t>
  </si>
  <si>
    <t>键之家与老人对话触发
收集20t铁获得超级金属探测器</t>
  </si>
  <si>
    <t>高级金属探测器不持有的场合才会发生</t>
  </si>
  <si>
    <t>键之家外垃圾山用超级金属探测器找出机器人
就在那附近找齐部件把它组装好
会键之家和老人对话</t>
  </si>
  <si>
    <t>需要高级金属探测仪</t>
  </si>
  <si>
    <t>完成后就可以提炼稀有金属</t>
  </si>
  <si>
    <t>健之家发现阿龙阿虎姐妹
接受任务出门垃圾山消灭雷天使回屋报告
之前雷天使呗打死此任务不会出现</t>
  </si>
  <si>
    <t>在接受前打倒雷天使的话任务消失</t>
  </si>
  <si>
    <t>阿米达拉马右下洞里和光头对话接受任务
击破各种碎岩完成
完成后几天会建成车库同时增加喷漆和瀑布洗车</t>
  </si>
  <si>
    <t>提升等级较低的队员的机会</t>
  </si>
  <si>
    <t>接受前将气象云打倒的话任务就会消失</t>
  </si>
  <si>
    <t>阿米达拉马，需救出右下洞里的繆特
右上洞里和基对话接受任务
去人类园送信
回去报告</t>
  </si>
  <si>
    <t>【传递思念】任务后几天
阿米达拉马右上和基对话接受任务
带他去阿米达拉马左边废墟送他回阿米达拉马</t>
  </si>
  <si>
    <t>完成【跨越种族】后几天
去人类园门口接受任务
去人类园里打听情报得知要去人类园北那个废墟
废墟触发剧情出门勾引下图怪
回到人类园门口对话后去阿米达拉马完成任务</t>
  </si>
  <si>
    <t>缪特香袋×2</t>
  </si>
  <si>
    <t>「跨越种族」完成后</t>
  </si>
  <si>
    <t>阿米达拉马一楼左面触发剧情选择帮助拉琪娜接受任务
去阿米达拉马西北森林找蓝色甲虫翅膀
如果是自己打到交任务后刷下场景会触发剧情
选择帮她并给她买房子则成为后宫
注:1.另一条线没试过结果未知</t>
  </si>
  <si>
    <t>与不幸女好感度到一定程度（我是给了2000g后）触发剧情
去水坝宿屋触发剧情
回去报告</t>
  </si>
  <si>
    <t>完成【寻找母亲】与不幸女友好度到一定会继续触发，有人告知母亲信息的剧情
接受后去金轮际右上房间找到母亲
回去报告再返回金轮际
注:1.我的选择是不幸女回到了母亲身边不知有没其他分支 从未送过家具
2 送了几套家具经过x天后回到阿米达拉马但母亲没一起来 怀疑与她结婚跟母亲有关</t>
  </si>
  <si>
    <t>【可疑的货物】任务中与收货人开战（注1）
去阿米达拉马北孤儿院内地下井旁遇到黑狗其加入队伍
去阿米达拉马自家（注2）楼上那个洞与光头对话触发剧情
与护士对话触发任务
去悠远之歌人类道具店购入药品 
交还后任务完成
注:1.不要打开箱子直接去交先选第一个（问箱子里是什么）后选两次2（不给）后出现第三项（开战）
2.阿米达拉马左下那个被出售的山洞</t>
  </si>
  <si>
    <t>在没有用「可疑的货物」交付货物的情况下触发</t>
  </si>
  <si>
    <t>孤儿院</t>
  </si>
  <si>
    <t>【少年生命的价值】任务完成后三天猎人中心接受任务
去阿米达拉马北孤儿院进门时触发剧情
清理1F2F与庭院的怪到一定数量后任务完成</t>
  </si>
  <si>
    <t>完成【可疑的货物】任务
具体触发条件未知 
多次进入阿米达拉马北的孤儿院睡觉会有狩猎剧情我是狩猎剧情后几天触发的
去孤儿院内右侧下水道救出儿童
要在触发采蘑菇和打野猪的剧情后触发本任务</t>
  </si>
  <si>
    <t>在孤儿院猎取野猪后触发</t>
  </si>
  <si>
    <t>阿米达拉马西北森林中央某沉船火堆旁接受任务
向火堆仍各种烟花一定数后触发剧情
进入船内最底层击败赏金首
底层最左边发现大量蜂蜜任务完</t>
  </si>
  <si>
    <t>【4号队员】最后一步完成后，回到受伤二人身边
把尸体带给明奇
把他送回沉船底层</t>
  </si>
  <si>
    <t>稀有金属×5</t>
  </si>
  <si>
    <t>「4号队员」触发</t>
  </si>
  <si>
    <t>去回转城入口处帐篷内
进入柜台内与最里面npc对话
他会让你卖出一个武器
为了图签自己花5000G买了吧</t>
  </si>
  <si>
    <t>回转城进入城堡与门口的人对话
给他各种食材都市打怪随便就掉的</t>
  </si>
  <si>
    <t>完成【真之寿司】任务
猎人中心接任务后去回转城御殿跟门口人对话
进入二楼和老板对话
玩一次吃寿司游戏
出去再回到二楼跟白衣男对话再跟寿司往对话接任务
火箭炮在间谍树下商人营地
铜锭3个需要打神风弹子掉落（掉率坑爹）有实力可以去打沙漠的闪光红鲨鱼切换场景就刷新
盐块中华馆就有
回去找白衣男交任务后上顶层找寿司往对话欣赏剧情 
第二天去酒吧对话完成任务</t>
  </si>
  <si>
    <t>萄酒馆与女招待对话进入
触发剧情与光头对话
把没种的地方种满
与光头对话去右上角屋子睡觉
与光头对话杀怪完成后对话睡觉
把葡萄全收了包括别人的
把葡萄踩成凹凸不平
与光头对话选最后一项两次把跑道换成最长
直接和光头对话谎称推完了
去大厅评定恭喜成为新馆主后宫+1</t>
  </si>
  <si>
    <t>只有在葡萄酒制作的时候才会显示在冒险指南上</t>
  </si>
  <si>
    <t>这个任务可以多次完成
刷葡萄点数换东西</t>
  </si>
  <si>
    <t>传送出错来到轨道电梯
下到地面进门
从电梯跳到一楼打开电源
去左侧调查电脑传送到空间站
去顶部庭院找大家
和土地边的人对话接受
除完草报告</t>
  </si>
  <si>
    <t>完成【宇宙庭院除草】任务
剧情来到萝卜坑开打</t>
  </si>
  <si>
    <t>「宇宙庭院的锄草」完成后连续发生</t>
  </si>
  <si>
    <t>即使完成也会从冒险指南中消失</t>
  </si>
  <si>
    <t>完成【消灭女王】几天后
可以回家也可以在这杀几天萝卜救出被困的两拨人（亚美在内部，没在庭院）
消灭所有蜜蜂
慢慢挨个区域清（勾引怪物）
屏幕上危险度显示条没了就是清理完此区域
干掉蜜蜂后大家都会到地球(在密林帐篷沉船附近跟阿米拉达玛某个洞穴)
这时去控制室还有个人通关后可接去消灭一个僵尸的任务
去花园勾引僵尸后打掉交任务</t>
  </si>
  <si>
    <t>水坝酒吧接受任务
去沙漠寻找幻之贩卖机
把信号器装上
回去交任务得知他去找那个贩卖机了
去找贩卖机 
根据第3步选择不同结果不同</t>
  </si>
  <si>
    <t>2000G或琼斯钱包</t>
  </si>
  <si>
    <t>外道贩卖机7击倒的情况下报酬为2000G</t>
  </si>
  <si>
    <t>没打倒会获得琼斯的钱包</t>
  </si>
  <si>
    <t>水坝战车店灰衣胖子接受任务
去沙漠杀某只怪
回去交给胖子并对话准备ok
消灭B4怪物后回去对话报告
与【旅店的保镖】二选一</t>
  </si>
  <si>
    <t>火箭飞拳或5000G</t>
  </si>
  <si>
    <t>到水坝后猎人中心接受任务 
去酒吧与宿屋阿碧对话
卸下全部武器后与修理工对话
他会带你去打石头那石头很弱
剧情睡觉后与宿屋阿碧对话选准备ok
车库地下修好电源后回去报告</t>
  </si>
  <si>
    <t>三冠腰带或5000G</t>
  </si>
  <si>
    <t>水坝酒吧女处接受任务（注1）
去恶徒馆打听情报
恶徒馆南无敌健身房打败姐妹后去三楼打开牢房
救出后回水坝报告
去金轮际右边房间内触发剧情后追出金轮际剧情后任务完成
注：1.根据选择不同她会自己去恶徒博物馆某处跟她对话 后面流程一样</t>
  </si>
  <si>
    <t>赫拉项链</t>
  </si>
  <si>
    <t>金轮际度假村附近</t>
  </si>
  <si>
    <t>去金轮际路上遇见昏倒少女把她带进金轮际完成
注：此后可看见她的各种状态 
在找某人 
现阶段在当按摩女
后续是在【暴走女友】中他第一个打我们</t>
  </si>
  <si>
    <t>根据任务接受前的选择和之后的行动任务消失</t>
  </si>
  <si>
    <t>需要完成【车库保镖】或者【旅店的保镖】任务
金轮际中遇见那个摔跤女她在招募成员
对话后选准备ok触发剧情
有3个难度可选完成后报酬价值不同
选好后进入愉快的猜谜夏令营
迷题解法如下:
恶魔:地图左下森林处男人
南国娘击:海边右侧沙滩附近走动的女人
封印の箱:地图中央左侧某屋子密码就是时间
黄金果实:森林左下某棵金色的椰子树
银卵:中央冰湖靠左下使用金属探测器
水箱:地图左下水中箱子
赤色妖精:中央冰湖的红色气球
黄金之卵:地图右上金色军舰龙附近使用金属探测器
海竜:中央冰湖被冻住的长颈龙人形:中央右侧某屋子桌上的乌龟
双子の竜:地图入口最近的那条长颈龙
滨边sos:地图右侧沙滩边亮点
找到宝箱输入密码得到奖励
密码如下:
难度一:きずな
难度二:こどもたち
难度三:あしたにむかって
左上角小屋触发剧情
注:1.黑衣人可引到冰上战斗对其使用 灯油可破，(刷图鉴将他打死，别用灯油)</t>
  </si>
  <si>
    <t>初级(银奖牌)</t>
  </si>
  <si>
    <t>运河运河酒吧找男艺术家、女士兵组队接受
去金轮际黄金大门
做法同【成员募集】
与【成员募集】二选一</t>
  </si>
  <si>
    <t>全部金轮际度假村相关任务后、特别的任务 追加</t>
  </si>
  <si>
    <t>金轮际内右侧屋里老人接受任务
根据地图提示去西北雪原用探测器探索出银箱子回去交任务
注：完成后几天老爷子开店会出售一些gps坐标需要拿道具换</t>
  </si>
  <si>
    <t>有名度必须3500以上</t>
  </si>
  <si>
    <t>金轮际右侧房间触发夫妻吵架剧情
切换场景后回到找男主接受任务
跟小幼女玩几次捉迷藏后吃饭睡觉触发剧情
去运河运河旅馆1F遇到女孩父亲对话后去2F遇到母亲对话后去1F接受父亲的【通往戒指之路】任务
完成该任务后触发剧情 
与父亲对话完成任务
注：灰常有意思的任务</t>
  </si>
  <si>
    <t>去酒吧右上角调查点唱机
去地下密道击破老鼠头子
回去交任务</t>
  </si>
  <si>
    <t>「带子猎人」中触发</t>
  </si>
  <si>
    <t>运河运河有一对隔岸相望的男女
多进出几次会发生变化
先是女的不见后是二人都不见
去男人屋跟其对话接受任务
去女人屋撞开房门给她一个原子力电池
回去报告
注:男人屋的日记先看了吧，原子力电池金轮际机器人身上</t>
  </si>
  <si>
    <t>完成后跟机器女对话得到机械师套装</t>
  </si>
  <si>
    <t>铁王冠触发npc被抓剧情后与老头对话
铁王冠西南发现蛋蛋怪击败后救出npc
回铁王冠报告</t>
  </si>
  <si>
    <t>完成后跟喷漆店女孩对话获得天鹅手环</t>
  </si>
  <si>
    <t>解救铁王冠npc后与中央修电梯的人对话得知运送修理部件的人还没回来
去铁王冠北发现送货人(注)
对话帮助送部件回铁王冠
注：期间会强制触发赏金首母舰恐龙战斗，任务完成前弄死就不会触发</t>
  </si>
  <si>
    <t>四塔门击破红色蝎子boss后与右上塔中老人对话接受任务
把桥上之前摔下来的改造人带给他</t>
  </si>
  <si>
    <t>某种电子零件×10</t>
  </si>
  <si>
    <t>剧情中孵化的那三只鸟不要杀
【塔的老人】完成后5天猎人中心接任务
杀鸟清鸟粪后回去报告</t>
  </si>
  <si>
    <t>某种电子零件×20</t>
  </si>
  <si>
    <t>「塔的老人」完成后</t>
  </si>
  <si>
    <t>接受前干掉3只儿童鸟，任务消失</t>
  </si>
  <si>
    <t>去露匹艾左下方的C栋公寓楼在门口发生剧情接受
逐层消灭老鼠
回去向女子报告发生剧情并拿井盖钥匙
去左上发现井盖用钥匙打开弄死老鼠发生剧情
下去边打老鼠边靠近闪光点，调查闪光点得到银色ID卡
得到ID卡后去楼顶关闭电源
回去报告后再清一遍楼层老鼠
注：此处可BP点，老鼠一次8只无限刷</t>
  </si>
  <si>
    <t>进行任务「追跡！」时
在露匹艾该任务无法接受</t>
  </si>
  <si>
    <t>露匹艾右上角屋里接受任务
恶心的任务道具掉率近似于0想做就打怪去吧
第一个黄金蚂蚁的触角，天文台附近 
第二个青虫的角，山东村西北森林 
第三个银足，葡萄酒馆外蚂蚁
第四个电击甲虫的金羽，金轮际乐园内（仅此一处记得堆电抗）
第五个 プラチナアント的仇尾 同青虫 
注：每交出一个得一件黄金圣衣共5件说好的套装奖励呢</t>
  </si>
  <si>
    <t>露匹艾d栋（左上）1层某房间发现一家三口吵架
去d栋右上的a栋一层发现女儿及其男友
与男友对话
去露匹艾入口屋内门口男子处买装死药
把药交给男友</t>
  </si>
  <si>
    <t>宇宙电池S×5</t>
  </si>
  <si>
    <t>露匹艾某栋公寓2楼接任务
把货物交给阿米达拉马左上土豪</t>
  </si>
  <si>
    <t>阿依达交易所
(万能钥匙入手时触发)</t>
  </si>
  <si>
    <t>间谍树触发剧情后阿依达交易所水晶内得到万能钥匙
挨个村落找吧都挺简单的
离别岛是地下遗物车道
运河运河地道：
人类武器店、地下车库、酒吧点唱机、某人告知某民宅柜子后面</t>
  </si>
  <si>
    <t>拉图尔
（剧情任务）</t>
  </si>
  <si>
    <t>拉图尔西塔2F某屋里和巴特博士对话
他告诉你他的id卡埋在东塔4F喷泉边
从喷泉右边往下行击破警卫机器得到牢房钥匙
牢房内与李博士对话等到密码纸
回到2F从滚梯下到1F使用密码得到博士的id卡
回到喷泉左侧电梯往上走一层一个id卡到最高层任务完成</t>
  </si>
  <si>
    <t>通关后继续游戏
到猎人办事处接受特别的委托 
传送到21号发电所
第一个道具去阿米达拉马西边森林打蓝色甲虫掉
第二个道具在宇宙庭院打某玫瑰花怪(轨道电梯)
第三个阿依达交易所蚊香女
(若按流程进行任务，买蚊香时会触发【塞拉的愿望】)
第四个去间谍树顶楼天空克拉肯未杀的话会袭击你
回去交任务(注1)
注：这里有个bug传送过来会发现屋里没人刷新下场景才触发剧情</t>
  </si>
  <si>
    <t>玛莎信</t>
  </si>
  <si>
    <t>「向往未来之望」中触发</t>
  </si>
  <si>
    <t>打到军舰恐龙即可
和老板对话给他一个勺子的话也会告知哪里卖水
并且把恐龙脚下的勺子留给你然后跑了
那个是金勺子
你可以给他一把破勺子</t>
  </si>
  <si>
    <t>「塞拉的发明」或「塞拉的愿望」中触发</t>
  </si>
  <si>
    <t>完成一系列太空站任务
会太空站去右边轨道电梯司令室和唯一的人对话
得知留下的那人已死
接受清理掉他变得僵尸任务
去左边庭院勾引击杀
回去司令室报告</t>
  </si>
  <si>
    <t>本周目完成后，并且任务「太空蜂的恐怖」完成</t>
  </si>
  <si>
    <t>流程</t>
    <phoneticPr fontId="1" type="noConversion"/>
  </si>
  <si>
    <t>EXP</t>
    <phoneticPr fontId="1" type="noConversion"/>
  </si>
  <si>
    <t>猛犸</t>
  </si>
  <si>
    <t>迪马</t>
  </si>
  <si>
    <t>贝雷泽夫卡</t>
  </si>
  <si>
    <t>曼西斯科</t>
  </si>
  <si>
    <t>由卡吉尔</t>
  </si>
  <si>
    <t>强力线</t>
  </si>
  <si>
    <t>突击猛犸</t>
  </si>
  <si>
    <t>突击迪马</t>
  </si>
  <si>
    <t>突击贝雷泽夫卡</t>
  </si>
  <si>
    <t>突击曼西斯科</t>
  </si>
  <si>
    <t>突击由卡吉尔</t>
  </si>
  <si>
    <t>突击强力线</t>
  </si>
  <si>
    <t>极圈猛犸</t>
  </si>
  <si>
    <t>极圈迪马</t>
  </si>
  <si>
    <t>极寒贝雷泽夫卡</t>
  </si>
  <si>
    <t>极寒曼西斯科</t>
  </si>
  <si>
    <t>冷酷由卡吉尔</t>
  </si>
  <si>
    <t>寒冰强力线</t>
  </si>
  <si>
    <t>冰河象王</t>
  </si>
  <si>
    <t>毒沼猛犸</t>
  </si>
  <si>
    <t>毒沼迪马</t>
  </si>
  <si>
    <t>浓雾贝雷泽夫卡</t>
  </si>
  <si>
    <t>浓雾曼西斯科</t>
  </si>
  <si>
    <t>幻惑由卡吉尔</t>
  </si>
  <si>
    <t>浅强力线</t>
  </si>
  <si>
    <t>幻雾象王</t>
  </si>
  <si>
    <t>鼻子加农炮二</t>
  </si>
  <si>
    <t>鼻子加农炮三</t>
  </si>
  <si>
    <t>鼻子加农炮四</t>
  </si>
  <si>
    <t>鼻子加农炮五</t>
  </si>
  <si>
    <t>鼻子加农炮六</t>
  </si>
  <si>
    <t>鼻子加农炮七</t>
  </si>
  <si>
    <t>鼻子钻头</t>
  </si>
  <si>
    <t>鼻子钻头二</t>
  </si>
  <si>
    <t>鼻子钻头三</t>
  </si>
  <si>
    <t>鼻子钻头四</t>
  </si>
  <si>
    <t>鼻子钻头五</t>
  </si>
  <si>
    <t>鼻子钻头六</t>
  </si>
  <si>
    <t>鼻子钻头七</t>
  </si>
  <si>
    <t>鼻子暴风雪</t>
  </si>
  <si>
    <t>鼻子暴风雪二</t>
  </si>
  <si>
    <t>鼻子暴风雪三</t>
  </si>
  <si>
    <t>鼻子暴风雪四</t>
  </si>
  <si>
    <t>鼻子暴风雪五</t>
  </si>
  <si>
    <t>鼻子暴风雪六</t>
  </si>
  <si>
    <t>鼻子暴风雪七</t>
  </si>
  <si>
    <t>化学鼻子</t>
  </si>
  <si>
    <t>化学鼻子二</t>
  </si>
  <si>
    <t>化学鼻子三</t>
  </si>
  <si>
    <t>化学鼻子四</t>
  </si>
  <si>
    <t>化学鼻子五</t>
  </si>
  <si>
    <t>化学鼻子六</t>
  </si>
  <si>
    <t>化学鼻子七</t>
  </si>
  <si>
    <t>猛犸象侧翼二</t>
  </si>
  <si>
    <t>猛犸象侧翼三</t>
  </si>
  <si>
    <t>猛犸象侧翼四</t>
  </si>
  <si>
    <t>猛犸象光束</t>
  </si>
  <si>
    <t>生化飞毛腿二</t>
  </si>
  <si>
    <t>猛犸象拦截</t>
  </si>
  <si>
    <t>由于重量限制，几乎无法改造</t>
  </si>
  <si>
    <t>迎击能力</t>
    <phoneticPr fontId="1" type="noConversion"/>
  </si>
  <si>
    <t>蝼蛄歌唱者</t>
  </si>
  <si>
    <t>蝼蛄缪斯</t>
  </si>
  <si>
    <t>噪音凯夫尔</t>
  </si>
  <si>
    <t>轰音凯夫尔</t>
  </si>
  <si>
    <t>里布拉德尔库斯</t>
  </si>
  <si>
    <t>里布拉德尔库斯X</t>
  </si>
  <si>
    <t>锹形虫核心米</t>
  </si>
  <si>
    <t>蝼蛄莫武尔</t>
  </si>
  <si>
    <t>蝼蛄打击者</t>
  </si>
  <si>
    <t>回转凯夫尔</t>
  </si>
  <si>
    <t>涡卷凯夫尔</t>
  </si>
  <si>
    <t>考库拉德尔库斯</t>
  </si>
  <si>
    <t>考库拉德尔库斯X</t>
  </si>
  <si>
    <t>锹形虫马油</t>
  </si>
  <si>
    <t>蝼蛄镭射</t>
  </si>
  <si>
    <t>蝼蛄砂音</t>
  </si>
  <si>
    <t>弹幕凯夫尔</t>
  </si>
  <si>
    <t>凯艾尔凯夫尔</t>
  </si>
  <si>
    <t>斯皮那德尔库斯</t>
  </si>
  <si>
    <t>斯皮那德尔库斯X</t>
  </si>
  <si>
    <t>锹形虫佳德</t>
  </si>
  <si>
    <t>蝼蛄螺旋</t>
  </si>
  <si>
    <t>蝼蛄舒卡</t>
  </si>
  <si>
    <t>炮击凯夫尔</t>
  </si>
  <si>
    <t>雷四炮虫</t>
  </si>
  <si>
    <t>锹形虫卡姆依</t>
  </si>
  <si>
    <t>锹形虫卡姆依改</t>
  </si>
  <si>
    <t>甲虫音波二</t>
  </si>
  <si>
    <t>甲虫音波三</t>
  </si>
  <si>
    <t>甲虫音波四</t>
  </si>
  <si>
    <t>甲虫音波五</t>
  </si>
  <si>
    <t>甲虫音波六</t>
  </si>
  <si>
    <t>甲虫音波七</t>
  </si>
  <si>
    <t>甲虫打击者</t>
  </si>
  <si>
    <t>甲虫打击者二</t>
  </si>
  <si>
    <t>甲虫打击者三</t>
  </si>
  <si>
    <t>甲虫打击者四</t>
  </si>
  <si>
    <t>甲虫打击者五</t>
  </si>
  <si>
    <t>甲虫打击者六</t>
  </si>
  <si>
    <t>甲虫打击者七</t>
  </si>
  <si>
    <t>甲虫冲击波</t>
  </si>
  <si>
    <t>甲虫冲击波二</t>
  </si>
  <si>
    <t>甲虫冲击波三</t>
  </si>
  <si>
    <t>甲虫冲击波四</t>
  </si>
  <si>
    <t>甲虫冲击波五</t>
  </si>
  <si>
    <t>甲虫冲击波六</t>
  </si>
  <si>
    <t>甲虫冲击波七</t>
  </si>
  <si>
    <t>甲虫电火花</t>
  </si>
  <si>
    <t>甲虫电火花二</t>
  </si>
  <si>
    <t>甲虫电火花三</t>
  </si>
  <si>
    <t>甲虫电火花四</t>
  </si>
  <si>
    <t>甲虫电火花五</t>
  </si>
  <si>
    <t>甲虫电火花六</t>
  </si>
  <si>
    <t>甲虫电火花七</t>
  </si>
  <si>
    <t>甲虫高斯炮</t>
  </si>
  <si>
    <t>甲虫高斯炮二</t>
  </si>
  <si>
    <t>甲虫高斯炮三</t>
  </si>
  <si>
    <t>甲虫高斯炮四</t>
  </si>
  <si>
    <t>甲虫高斯炮五</t>
  </si>
  <si>
    <t>甲虫高斯炮六</t>
  </si>
  <si>
    <t>甲虫管炮</t>
  </si>
  <si>
    <t>颜色</t>
  </si>
  <si>
    <t>黑色斯塔格</t>
  </si>
  <si>
    <t>翡翠金属</t>
  </si>
  <si>
    <t>深蓝金属</t>
  </si>
  <si>
    <t>黄金金属</t>
  </si>
  <si>
    <t>棕色猛犸</t>
  </si>
  <si>
    <t>虎纹</t>
  </si>
  <si>
    <t>可爱</t>
  </si>
  <si>
    <t>丛林迷彩</t>
  </si>
  <si>
    <t>欧克特巴</t>
  </si>
  <si>
    <t>欧克特巴二</t>
  </si>
  <si>
    <t>坦塔库鲁</t>
  </si>
  <si>
    <t>坦塔库鲁二</t>
  </si>
  <si>
    <t>克拉肯</t>
  </si>
  <si>
    <t>克拉肯二</t>
  </si>
  <si>
    <t>欧凯瑙斯</t>
  </si>
  <si>
    <t>欧凯瑙斯改</t>
  </si>
  <si>
    <t>鸣动欧克特巴二</t>
  </si>
  <si>
    <t>鸣动坦塔库鲁</t>
  </si>
  <si>
    <t>鸣动坦塔库鲁二</t>
  </si>
  <si>
    <t>鸣动克拉肯</t>
  </si>
  <si>
    <t>鸣动克拉肯二</t>
  </si>
  <si>
    <t>鸣动欧凯瑙斯</t>
  </si>
  <si>
    <t>鸣动欧凯瑙斯改</t>
  </si>
  <si>
    <t>结晶欧克特巴</t>
  </si>
  <si>
    <t>结晶欧克特巴二</t>
  </si>
  <si>
    <t>结晶坦塔库鲁</t>
  </si>
  <si>
    <t>结晶坦塔库鲁二</t>
  </si>
  <si>
    <t>结晶克拉肯</t>
  </si>
  <si>
    <t>结晶克拉肯二</t>
  </si>
  <si>
    <t>结晶欧凯瑙斯</t>
  </si>
  <si>
    <t>结晶欧凯瑙斯改</t>
  </si>
  <si>
    <t>红莲欧克特巴</t>
  </si>
  <si>
    <t>红莲欧克特巴二</t>
  </si>
  <si>
    <t>红莲坦塔库鲁</t>
  </si>
  <si>
    <t>红莲坦塔库鲁二</t>
  </si>
  <si>
    <t>红莲克拉肯</t>
  </si>
  <si>
    <t>红莲克拉肯二</t>
  </si>
  <si>
    <t>红莲欧凯瑙斯</t>
  </si>
  <si>
    <t>红莲欧凯瑙斯改</t>
  </si>
  <si>
    <t>由欧凯瑙斯底盘改造</t>
    <phoneticPr fontId="1" type="noConversion"/>
  </si>
  <si>
    <t>由鸣动欧凯瑙斯底盘改造</t>
    <phoneticPr fontId="2" type="noConversion"/>
  </si>
  <si>
    <t>由结晶欧凯瑙斯底盘改造</t>
    <phoneticPr fontId="1" type="noConversion"/>
  </si>
  <si>
    <t>由红莲欧凯瑙斯底盘改造</t>
    <phoneticPr fontId="2" type="noConversion"/>
  </si>
  <si>
    <t>由锹形虫卡姆依底盘改造</t>
    <phoneticPr fontId="1" type="noConversion"/>
  </si>
  <si>
    <t>红色章鱼</t>
  </si>
  <si>
    <t>水球</t>
  </si>
  <si>
    <t>唐草式样</t>
  </si>
  <si>
    <t>章鱼烧</t>
  </si>
  <si>
    <t>热带绿意</t>
  </si>
  <si>
    <t>T-布朗</t>
  </si>
  <si>
    <t>怪兽王</t>
  </si>
  <si>
    <t>无法通过单独改造再装备</t>
  </si>
  <si>
    <t>塔伊兰特</t>
  </si>
  <si>
    <t>塔伊兰特MK2</t>
  </si>
  <si>
    <t>S1塔伊兰特</t>
  </si>
  <si>
    <t>S2塔伊兰特</t>
  </si>
  <si>
    <t>S3塔伊兰特</t>
  </si>
  <si>
    <t>MBT塔伊兰特</t>
  </si>
  <si>
    <t>欧姆尼塔伊兰特</t>
  </si>
  <si>
    <t>红莲塔伊兰特</t>
  </si>
  <si>
    <t>红莲塔伊兰特β</t>
  </si>
  <si>
    <t>红莲塔伊兰特γ</t>
  </si>
  <si>
    <t>炎上塔伊兰特</t>
  </si>
  <si>
    <t>保尔卡农东</t>
  </si>
  <si>
    <t>保尔卡农东Δ</t>
  </si>
  <si>
    <t>保尔卡农恐龙</t>
  </si>
  <si>
    <t>闪光塔伊兰特</t>
  </si>
  <si>
    <t>闪光塔伊兰特β</t>
  </si>
  <si>
    <t>闪光塔伊兰特γ</t>
  </si>
  <si>
    <t>光速塔伊兰特</t>
  </si>
  <si>
    <t>塔布拉布特尔</t>
  </si>
  <si>
    <t>塔布拉布特尔Σ</t>
  </si>
  <si>
    <t>巴利斯特库斯</t>
  </si>
  <si>
    <t>黒云塔伊兰特</t>
  </si>
  <si>
    <t>黒云塔伊兰特β</t>
  </si>
  <si>
    <t>黒云塔伊兰特γ</t>
  </si>
  <si>
    <t>暴风塔伊兰特</t>
  </si>
  <si>
    <t>塔夫流</t>
  </si>
  <si>
    <t>塔夫流Z</t>
  </si>
  <si>
    <t>破坏暴龙</t>
  </si>
  <si>
    <t>灭绝加农炮</t>
  </si>
  <si>
    <t>灭绝加农炮二</t>
  </si>
  <si>
    <t>灭绝加农炮三</t>
  </si>
  <si>
    <t>灭绝加农炮四</t>
  </si>
  <si>
    <t>灭绝加农炮五</t>
  </si>
  <si>
    <t>灭绝加农炮六</t>
  </si>
  <si>
    <t>灭绝加农炮七</t>
  </si>
  <si>
    <t>恐龙火焰吐息</t>
  </si>
  <si>
    <t>恐龙火焰吐息二</t>
  </si>
  <si>
    <t>恐龙火焰吐息三</t>
  </si>
  <si>
    <t>恐龙火焰吐息四</t>
  </si>
  <si>
    <t>恐龙火焰吐息五</t>
  </si>
  <si>
    <t>恐龙火焰吐息六</t>
  </si>
  <si>
    <t>恐龙火焰吐息七</t>
  </si>
  <si>
    <t>恐龙光束</t>
  </si>
  <si>
    <t>恐龙激光二</t>
  </si>
  <si>
    <t>恐龙激光三</t>
  </si>
  <si>
    <t>恐龙激光四</t>
  </si>
  <si>
    <t>恐龙激光五</t>
  </si>
  <si>
    <t>恐龙激光六</t>
  </si>
  <si>
    <t>恐龙激光七</t>
  </si>
  <si>
    <t>灭绝闪电</t>
  </si>
  <si>
    <t>灭绝闪电二</t>
  </si>
  <si>
    <t>灭绝闪电三</t>
  </si>
  <si>
    <t>灭绝闪电四</t>
  </si>
  <si>
    <t>灭绝闪电五</t>
  </si>
  <si>
    <t>灭绝闪电六</t>
  </si>
  <si>
    <t>灭绝闪电七</t>
  </si>
  <si>
    <t>恐龙钢尾</t>
  </si>
  <si>
    <t>基德拉侧翼二</t>
  </si>
  <si>
    <t>基德拉侧翼三</t>
  </si>
  <si>
    <t>基德拉侧翼四</t>
  </si>
  <si>
    <t>狼牙导弹</t>
  </si>
  <si>
    <t>恐龙侧翼二</t>
  </si>
  <si>
    <t>恐龙侧翼三</t>
  </si>
  <si>
    <t>恐龙侧翼四</t>
  </si>
  <si>
    <t>超级尾巴</t>
  </si>
  <si>
    <t>最高升到三级</t>
  </si>
  <si>
    <t>萨莎加农炮二</t>
  </si>
  <si>
    <t>萨莎加农炮三</t>
  </si>
  <si>
    <t>饿狼火花炮二</t>
  </si>
  <si>
    <t>饿狼火花炮三</t>
  </si>
  <si>
    <t>二重加农炮二</t>
  </si>
  <si>
    <t>二重加农炮三</t>
  </si>
  <si>
    <t>二重加农炮四</t>
  </si>
  <si>
    <t>最高升到二级</t>
  </si>
  <si>
    <t>塔楼加农炮二</t>
  </si>
  <si>
    <t>虎式二</t>
  </si>
  <si>
    <t>对空战车(出租车25号等)</t>
  </si>
  <si>
    <t>双子加农炮二</t>
  </si>
  <si>
    <t>对空加农炮二</t>
  </si>
  <si>
    <t>花车加农炮二</t>
  </si>
  <si>
    <t>萨莎光束</t>
  </si>
  <si>
    <t>萨莎光束二</t>
  </si>
  <si>
    <t>萨莎光束三</t>
  </si>
  <si>
    <t>萨莎电击二</t>
  </si>
  <si>
    <t>萨莎火神炮二</t>
  </si>
  <si>
    <t>萨莎火神炮三</t>
  </si>
  <si>
    <t>天使萨莎二</t>
  </si>
  <si>
    <t>天使萨莎三</t>
  </si>
  <si>
    <t>萨莎音波</t>
  </si>
  <si>
    <t>最高升到四级</t>
  </si>
  <si>
    <t>外卖车机关枪二</t>
  </si>
  <si>
    <t>外卖车机关枪三</t>
  </si>
  <si>
    <t>外卖车机关枪四</t>
  </si>
  <si>
    <t>迪马尔火神炮二</t>
  </si>
  <si>
    <t>迪马尔火神炮三</t>
  </si>
  <si>
    <t>从双子火神炮Ａ中升级</t>
  </si>
  <si>
    <t>双管火神炮</t>
  </si>
  <si>
    <t>双管火神炮Ａ</t>
  </si>
  <si>
    <t>从4连机关炮Ｗ中升级</t>
  </si>
  <si>
    <t>从红狼车拉斯特中升级</t>
  </si>
  <si>
    <t>饿狼拉斯特</t>
  </si>
  <si>
    <t>从4连机关炮中升级</t>
  </si>
  <si>
    <t>从决胜拉斯特中升级</t>
  </si>
  <si>
    <t>对空速射炮二</t>
  </si>
  <si>
    <t>骑手火神炮二</t>
  </si>
  <si>
    <t>骑手火神炮三</t>
  </si>
  <si>
    <t>公路明星二</t>
  </si>
  <si>
    <t>花车火神炮二</t>
  </si>
  <si>
    <t>微型火神炮二</t>
  </si>
  <si>
    <t>微型火神炮三</t>
  </si>
  <si>
    <t>塔式火神炮二</t>
  </si>
  <si>
    <t>前置式火神炮二</t>
  </si>
  <si>
    <t>小型火神炮二</t>
  </si>
  <si>
    <t>大型火神炮二</t>
  </si>
  <si>
    <t>狛犬火神炮二</t>
  </si>
  <si>
    <t>L门式火神炮二</t>
  </si>
  <si>
    <t>兰瑟二重奏/三重奏等</t>
  </si>
  <si>
    <t>R门式火神炮二</t>
  </si>
  <si>
    <t>饿狼火神炮</t>
  </si>
  <si>
    <t>骑手光束</t>
  </si>
  <si>
    <t>赛法</t>
  </si>
  <si>
    <t>花车光束</t>
  </si>
  <si>
    <t>花车光束二</t>
  </si>
  <si>
    <t>究极R狼第穴5</t>
  </si>
  <si>
    <t>萨莎导弹二</t>
  </si>
  <si>
    <t>萨莎导弹三</t>
  </si>
  <si>
    <t>萨莎导弹四</t>
  </si>
  <si>
    <t>从萨莎寒冰中升级</t>
  </si>
  <si>
    <t>萨莎钻孔器</t>
  </si>
  <si>
    <t>萨莎导弹发射舱</t>
  </si>
  <si>
    <t>萨莎导弹发射舱二</t>
  </si>
  <si>
    <t>萨莎导弹发射舱三</t>
  </si>
  <si>
    <t>迪马尔导弹舱二</t>
  </si>
  <si>
    <t>迪马尔导弹舱三</t>
  </si>
  <si>
    <t>从激光竞速器中升级</t>
  </si>
  <si>
    <t>激光竞速器二</t>
  </si>
  <si>
    <t>激光赛车手</t>
  </si>
  <si>
    <t>骑手导弹二</t>
  </si>
  <si>
    <t>从牙狼导弹中升级</t>
  </si>
  <si>
    <t>公路爆弹魔二</t>
  </si>
  <si>
    <t>火箭罗德</t>
  </si>
  <si>
    <t>鲨鱼导弹舱二</t>
  </si>
  <si>
    <t>前部导弹二</t>
  </si>
  <si>
    <t>塔楼导弹舱二</t>
  </si>
  <si>
    <t>导弹塔二</t>
  </si>
  <si>
    <t>大门导弹舱二</t>
  </si>
  <si>
    <t>狱炎炮二</t>
  </si>
  <si>
    <t>狱炎炮三</t>
  </si>
  <si>
    <t>大型弓弩二</t>
  </si>
  <si>
    <t>祭典导弹</t>
  </si>
  <si>
    <t>大祭典导弹</t>
  </si>
  <si>
    <t>从大祭典导弹中升级</t>
  </si>
  <si>
    <t>从狛犬大火祭中升级</t>
  </si>
  <si>
    <t>狛犬光束祭典</t>
  </si>
  <si>
    <t>狛犬大光束祭典</t>
  </si>
  <si>
    <t>从狛犬大光束祭中升级</t>
  </si>
  <si>
    <t>从狛犬大电击祭中升级</t>
  </si>
  <si>
    <t>升级到恶魔手臂</t>
  </si>
  <si>
    <t>从多弹头巴尔蒙克Ｗ中升级</t>
  </si>
  <si>
    <t>从多弹头巴尔蒙克中升级</t>
  </si>
  <si>
    <t>超电磁拉斯特二</t>
  </si>
  <si>
    <t>钻头拉斯特Ｗ二</t>
  </si>
  <si>
    <t>钻头拉斯特最高升到二级</t>
  </si>
  <si>
    <t>钻头拉斯特二</t>
  </si>
  <si>
    <t>龙卷风钻头二</t>
  </si>
  <si>
    <t>二重反转钻头</t>
  </si>
  <si>
    <t>二重反转钻头二</t>
  </si>
  <si>
    <t>赛车钻头</t>
  </si>
  <si>
    <t>赛车钻头二</t>
  </si>
  <si>
    <t>双子钻头二</t>
  </si>
  <si>
    <t>花车钻头二</t>
  </si>
  <si>
    <t>从锆石钻头中升级</t>
  </si>
  <si>
    <t>从亿万钻头中升级</t>
  </si>
  <si>
    <t>螺旋银角</t>
  </si>
  <si>
    <t>从超螺旋银角中升级</t>
  </si>
  <si>
    <t>超螺旋银角</t>
  </si>
  <si>
    <t>车轮导弹二</t>
  </si>
  <si>
    <t>车轮导弹三</t>
  </si>
  <si>
    <t>Ｗ大门导弹舱二</t>
  </si>
  <si>
    <t>花车火箭二</t>
  </si>
  <si>
    <t>升级到奥菲尔马尔斯</t>
  </si>
  <si>
    <t>究极R狼第穴2</t>
  </si>
  <si>
    <t>最高升到七级</t>
  </si>
  <si>
    <t>猛犸象侧翼五</t>
  </si>
  <si>
    <t>猛犸象侧翼六</t>
  </si>
  <si>
    <t>猛犸象侧翼七</t>
  </si>
  <si>
    <t>前置暴风雪二</t>
  </si>
  <si>
    <t>前置暴风雪三</t>
  </si>
  <si>
    <t>前置暴风雪四</t>
  </si>
  <si>
    <t>前置暴风雪五</t>
  </si>
  <si>
    <t>前置暴风雪六</t>
  </si>
  <si>
    <t>前置暴风雪七</t>
  </si>
  <si>
    <t>猛犸象弗利跑车</t>
  </si>
  <si>
    <t>猛犸象之翼二</t>
  </si>
  <si>
    <t>猛犸象之翼三</t>
  </si>
  <si>
    <t>猛犸象之翼四</t>
  </si>
  <si>
    <t>毒章鱼炮</t>
  </si>
  <si>
    <t>毒章鱼炮二</t>
  </si>
  <si>
    <t>毒章鱼炮三</t>
  </si>
  <si>
    <t>毒章鱼炮四</t>
  </si>
  <si>
    <t>毒章鱼炮五</t>
  </si>
  <si>
    <t>毒章鱼炮六</t>
  </si>
  <si>
    <t>毒章鱼炮七</t>
  </si>
  <si>
    <t>噪音喷射器二</t>
  </si>
  <si>
    <t>噪音喷射器三</t>
  </si>
  <si>
    <t>噪音喷射器四</t>
  </si>
  <si>
    <t>噪音喷射器五</t>
  </si>
  <si>
    <t>噪音喷射器六</t>
  </si>
  <si>
    <t>噪音喷射器七</t>
  </si>
  <si>
    <t>寒冰喷射炮</t>
  </si>
  <si>
    <t>寒冰喷射炮二</t>
  </si>
  <si>
    <t>寒冰喷射炮三</t>
  </si>
  <si>
    <t>寒冰喷射炮四</t>
  </si>
  <si>
    <t>寒冰喷射炮五</t>
  </si>
  <si>
    <t>寒冰喷射炮六</t>
  </si>
  <si>
    <t>寒冰喷射炮七</t>
  </si>
  <si>
    <t>红莲喷射炮</t>
  </si>
  <si>
    <t>红莲喷射炮二</t>
  </si>
  <si>
    <t>红莲喷射炮三</t>
  </si>
  <si>
    <t>红莲喷射炮四</t>
  </si>
  <si>
    <t>红莲喷射炮五</t>
  </si>
  <si>
    <t>红莲喷射炮六</t>
  </si>
  <si>
    <t>红莲喷射炮七</t>
  </si>
  <si>
    <t>章鱼之眼</t>
  </si>
  <si>
    <t>生化导弹二</t>
  </si>
  <si>
    <t>生化导弹三</t>
  </si>
  <si>
    <t>生化导弹四</t>
  </si>
  <si>
    <t>最高升到六级</t>
  </si>
  <si>
    <t>虎式连装炮Ｌ二</t>
  </si>
  <si>
    <t>虎式连装炮Ｒ二</t>
  </si>
  <si>
    <t>高绝导弹舱</t>
  </si>
  <si>
    <t>索耶尔·沃克</t>
  </si>
  <si>
    <t>沃克导弹</t>
  </si>
  <si>
    <t>沃克之翼</t>
  </si>
  <si>
    <t>沃克导弹二</t>
  </si>
  <si>
    <t>沃克炮台</t>
  </si>
  <si>
    <t>拉斯普京</t>
  </si>
  <si>
    <t>奥特加农炮二</t>
  </si>
  <si>
    <t>奥特加农炮三</t>
  </si>
  <si>
    <t>奥特加农炮四</t>
  </si>
  <si>
    <r>
      <t>对空战车(出租车20号</t>
    </r>
    <r>
      <rPr>
        <sz val="9"/>
        <color rgb="FF000000"/>
        <rFont val="微软雅黑"/>
        <family val="2"/>
        <charset val="134"/>
      </rPr>
      <t>・</t>
    </r>
    <r>
      <rPr>
        <sz val="9"/>
        <color rgb="FF000000"/>
        <rFont val="宋体"/>
        <family val="3"/>
        <charset val="134"/>
      </rPr>
      <t>25号等)</t>
    </r>
  </si>
  <si>
    <t>参考(注：部分跟你所装DLC挂钩)</t>
  </si>
  <si>
    <t>通常道具+材料+食品+换金物+后期获得</t>
  </si>
  <si>
    <t>获得1</t>
  </si>
  <si>
    <t>获得2</t>
  </si>
  <si>
    <t>获得3</t>
  </si>
  <si>
    <t>获得4</t>
  </si>
  <si>
    <t>I护镜</t>
  </si>
  <si>
    <t>内置了电子机器的护目镜</t>
  </si>
  <si>
    <t>游戏开始时持有</t>
  </si>
  <si>
    <t>战斗中使用数回合后会有卫星激光攻击敌人</t>
  </si>
  <si>
    <t>什锦蚊香</t>
  </si>
  <si>
    <t>驱蚊剂×1</t>
  </si>
  <si>
    <t>在冒险之旅中</t>
  </si>
  <si>
    <t>急救套装</t>
  </si>
  <si>
    <t>回复栏中的项目</t>
  </si>
  <si>
    <t>回复饮料×3</t>
  </si>
  <si>
    <t>草莓口红×1</t>
  </si>
  <si>
    <t>拥有各种各样的功能</t>
  </si>
  <si>
    <t>战场相机</t>
  </si>
  <si>
    <t>如果有这个照相机</t>
  </si>
  <si>
    <t>可以用按键拍照</t>
  </si>
  <si>
    <t>烟花套装</t>
  </si>
  <si>
    <t>蓝色喷漆罐×3</t>
  </si>
  <si>
    <t>救急套装×1</t>
  </si>
  <si>
    <t>游戏画面中按按键拍摄</t>
  </si>
  <si>
    <t>拍摄的照片被保存在3DS本体中</t>
  </si>
  <si>
    <t>魔法福袋</t>
  </si>
  <si>
    <t>魔法之水</t>
  </si>
  <si>
    <t>魔法护身符</t>
  </si>
  <si>
    <t>魔法鞋子</t>
  </si>
  <si>
    <t>开出的东西是随机的</t>
  </si>
  <si>
    <t>秘密贴纸×1</t>
  </si>
  <si>
    <t>可以保存到SD内存卡</t>
  </si>
  <si>
    <t>按键可以自定义更改分配</t>
  </si>
  <si>
    <t>复原喷漆罐×3</t>
  </si>
  <si>
    <t>玩偶遥控器</t>
  </si>
  <si>
    <t>宇宙玩偶的开关ON/OFF</t>
  </si>
  <si>
    <t>任务「电池不足」报酬</t>
  </si>
  <si>
    <t>使用的话会进入宇宙玩偶的充电和设定选项</t>
  </si>
  <si>
    <t>达玛斯入门套装</t>
  </si>
  <si>
    <t>弯掉勺子</t>
  </si>
  <si>
    <t>魔法入门书</t>
  </si>
  <si>
    <t>任务『大魔法师竞赛』开始后不能购买</t>
  </si>
  <si>
    <t>桃色喷漆罐×3</t>
  </si>
  <si>
    <t>在更换电池时使用的</t>
  </si>
  <si>
    <t>青色玻璃瓶</t>
  </si>
  <si>
    <t>青色纸片</t>
  </si>
  <si>
    <t>拿出来也不会消失</t>
  </si>
  <si>
    <t>控制器</t>
  </si>
  <si>
    <t>红色气球</t>
  </si>
  <si>
    <t>红色纸片</t>
  </si>
  <si>
    <t>宇宙玩偶</t>
  </si>
  <si>
    <t>宇宙玩偶有多种设定效果</t>
  </si>
  <si>
    <t>详情请看「宇宙玩偶」</t>
  </si>
  <si>
    <t>银色之卵</t>
  </si>
  <si>
    <t>银色纸片</t>
  </si>
  <si>
    <t>超级金属探测器</t>
  </si>
  <si>
    <t>高性能金属探测器</t>
  </si>
  <si>
    <t>任务「瓦砾和老人」报酬</t>
  </si>
  <si>
    <t>可以探测埋在地里的东西</t>
  </si>
  <si>
    <t>黄金之卵</t>
  </si>
  <si>
    <t>金色纸片D</t>
  </si>
  <si>
    <t>可以探测更深的部分</t>
  </si>
  <si>
    <t>狩猎任务：彷徨琼斯击破！</t>
  </si>
  <si>
    <t>能够探测金属探测器无法探测的东西</t>
  </si>
  <si>
    <t>黄金椰子</t>
  </si>
  <si>
    <t>金色纸片A</t>
  </si>
  <si>
    <t>埋藏在地下的金属</t>
  </si>
  <si>
    <t>探测埋在地下的金属</t>
  </si>
  <si>
    <t>任务「沙漠中的宇宙」接受的时候得到</t>
  </si>
  <si>
    <t>回复饮料×10</t>
  </si>
  <si>
    <t>为我们提供方便的探测器</t>
  </si>
  <si>
    <t>金锭×10</t>
  </si>
  <si>
    <t>復元喷雾器×3</t>
  </si>
  <si>
    <t>接地尾巴×1</t>
  </si>
  <si>
    <t>通过消除自身气味</t>
  </si>
  <si>
    <t>降低遇敌概率</t>
  </si>
  <si>
    <t>纤维耳机×1</t>
  </si>
  <si>
    <t>降低相遇概率的喷雾器</t>
  </si>
  <si>
    <t>涂上信息素物质</t>
  </si>
  <si>
    <t>提高遇敌概率</t>
  </si>
  <si>
    <t>把怪物们拉过来</t>
  </si>
  <si>
    <t>有效的喷雾器</t>
  </si>
  <si>
    <t>兹库奈头盔</t>
  </si>
  <si>
    <t>名为“兹库奈”的机器人头部</t>
  </si>
  <si>
    <t>任务「寻找烧鸟部件」接受的时候得到</t>
  </si>
  <si>
    <t>使用的话烤串零件的位置在画面上显示</t>
  </si>
  <si>
    <t>就像雷达一样</t>
  </si>
  <si>
    <t>通过触摸右边的按钮可以切换画面</t>
  </si>
  <si>
    <t>可以探测烤串零件</t>
  </si>
  <si>
    <t>切换反应不好的话，可以多试几次</t>
  </si>
  <si>
    <t>把自己现在所在的位置</t>
  </si>
  <si>
    <t>任务「消失的2号」接受的时候得到</t>
  </si>
  <si>
    <t>使用可以知道现在所处的坐标</t>
  </si>
  <si>
    <t>作为坐标告诉我</t>
  </si>
  <si>
    <t>室内使用无效</t>
  </si>
  <si>
    <t>方便的高科技工具</t>
  </si>
  <si>
    <t>鸟粪等沾染在爱车上的污垢</t>
  </si>
  <si>
    <t>战斗中使用的话可伤害1个敌人</t>
  </si>
  <si>
    <t>可清除的方便道具</t>
  </si>
  <si>
    <t>好像也可以在战斗中使用</t>
  </si>
  <si>
    <t>金轮际拖把</t>
  </si>
  <si>
    <t>用来清扫旅馆的旧拖把</t>
  </si>
  <si>
    <t>可以清扫战车上污垢</t>
  </si>
  <si>
    <t>板刷</t>
  </si>
  <si>
    <t>能够去除地面污垢的最好道具</t>
  </si>
  <si>
    <t>任务「鸟粪清除」</t>
  </si>
  <si>
    <t>对附着在战车上的污垢同样有效</t>
  </si>
  <si>
    <t>项目组合套装</t>
  </si>
  <si>
    <t>里面是随机(详细内容记载在一页最下面)</t>
  </si>
  <si>
    <t>不管里面装的什么？</t>
  </si>
  <si>
    <t>期待的话请打开看看</t>
  </si>
  <si>
    <t>幸福之袋</t>
  </si>
  <si>
    <t>金轮际抽签屋(3等奖)</t>
  </si>
  <si>
    <t>杰西卡送给我的礼物箱子</t>
  </si>
  <si>
    <t>任务「给父亲的信」报酬</t>
  </si>
  <si>
    <t>里面是草莓口红、假眉毛、金戒指、宇宙电池S</t>
  </si>
  <si>
    <t>里面装的是什么？</t>
  </si>
  <si>
    <t>注入了大量的杀虫剂</t>
  </si>
  <si>
    <t>宝：北部工业地带工厂区域仓库内等</t>
  </si>
  <si>
    <t>里面是灭蚊灵×83、液体灭蚊灵×2、驱蚊剂×1</t>
  </si>
  <si>
    <t>实用的道具</t>
  </si>
  <si>
    <t>肌肉健美套装</t>
  </si>
  <si>
    <t>装入了使肌肉健美用品</t>
  </si>
  <si>
    <t>里面是兴奋剂×12、男人精华×3、肌肉比基尼</t>
  </si>
  <si>
    <t>打包在一起的特价包</t>
  </si>
  <si>
    <t>各种各样的烟花</t>
  </si>
  <si>
    <t>宝：北部工业地带工厂区域仓库内</t>
  </si>
  <si>
    <t>里面是火箭烟花×12、烟幕花火×8、铅笔导弹×4</t>
  </si>
  <si>
    <t>拥有不可思议的巨大化力量</t>
  </si>
  <si>
    <t>的超级蘑菇</t>
  </si>
  <si>
    <t>里面是超级蘑菇×10</t>
  </si>
  <si>
    <t>打包在一起的袋子</t>
  </si>
  <si>
    <t>收录了关于</t>
  </si>
  <si>
    <t>『狗与剪刀的正确用法』</t>
  </si>
  <si>
    <t>里面是剪刀次郎、汪汪美食×5、狗剪</t>
  </si>
  <si>
    <t>各种各样道具的特色套餐</t>
  </si>
  <si>
    <t>只能在某个场所入手的特殊物品包</t>
  </si>
  <si>
    <t>里面是随机物品(详细内容记载在一页最下面)</t>
  </si>
  <si>
    <t>发行纪念福袋</t>
  </si>
  <si>
    <t>为了纪念本作品的发售</t>
  </si>
  <si>
    <t>发售日期(2013/11/07～11/14)</t>
  </si>
  <si>
    <t>道具组合套装</t>
  </si>
  <si>
    <t>和月光头环</t>
  </si>
  <si>
    <t>圣诞节放送的</t>
  </si>
  <si>
    <t>发售日期(2013/12/19～12/26、2014/1/16～1/31)</t>
  </si>
  <si>
    <t>里面是马鲁迪鸡肉×5、圣诞老人帽子</t>
  </si>
  <si>
    <t>圣诞老人服、圣诞胡子</t>
  </si>
  <si>
    <t>新年福袋</t>
  </si>
  <si>
    <t>新年放送的</t>
  </si>
  <si>
    <t>发售日期(2014/01/01～01/07)</t>
  </si>
  <si>
    <t>里面是压岁钱、神签、年糕×8、御来光环</t>
  </si>
  <si>
    <t>富含提高犬类能力成分</t>
  </si>
  <si>
    <t>狗的能力有时会随机提升</t>
  </si>
  <si>
    <t>的特殊道具</t>
  </si>
  <si>
    <t>这样提高的能力上限是999</t>
  </si>
  <si>
    <t>狗似乎很喜欢这个</t>
  </si>
  <si>
    <t>原来的数值在1000以上的能力下降到999</t>
  </si>
  <si>
    <t>超辣汪汪美食</t>
  </si>
  <si>
    <t>使用限定福袋</t>
  </si>
  <si>
    <t>★但是，通常游戏是不能入手的？</t>
  </si>
  <si>
    <t>虽然很辣，但狗非常喜欢</t>
  </si>
  <si>
    <t>抛弃过去的名字，用新的名字</t>
  </si>
  <si>
    <t>印花景品店（5个）</t>
  </si>
  <si>
    <t>重新给队伍里的角色命名</t>
  </si>
  <si>
    <t>可以改变的贴纸</t>
  </si>
  <si>
    <t>狩猎任务：紧身衣机器人击破！</t>
  </si>
  <si>
    <t>可以改变的笔</t>
  </si>
  <si>
    <t>富含葡萄里的强壮成分</t>
  </si>
  <si>
    <t>提升等级上限50</t>
  </si>
  <si>
    <t>喝下去的话，会突破成长的界限</t>
  </si>
  <si>
    <t>进一步提升等级成为可能</t>
  </si>
  <si>
    <t>突破成长的界限</t>
  </si>
  <si>
    <t>敌：天空克拉肯</t>
  </si>
  <si>
    <t>狩猎任务：变形虫击破！</t>
  </si>
  <si>
    <t>效果是觉醒突破界限因子的数倍</t>
  </si>
  <si>
    <t>魔法之汤</t>
  </si>
  <si>
    <t>一看就觉得很奇怪的汤水</t>
  </si>
  <si>
    <t>任务「魔法的秘方」报酬</t>
  </si>
  <si>
    <t>提升等级上限10</t>
  </si>
  <si>
    <t>饮用可突破成长的极限</t>
  </si>
  <si>
    <t>突破人类成长的极限</t>
  </si>
  <si>
    <t>抽签屋、印花景品店(2等)</t>
  </si>
  <si>
    <t>敌：蜂巢的墙壁等</t>
  </si>
  <si>
    <t>神奇的医药品</t>
  </si>
  <si>
    <t>把男子气概打到各个角落</t>
  </si>
  <si>
    <t>使用的话男子气概上升(5～7)</t>
  </si>
  <si>
    <t>为了做到这一点的</t>
  </si>
  <si>
    <t>重要物品</t>
  </si>
  <si>
    <t>给想变得有男子气概</t>
  </si>
  <si>
    <t>使用的话男子气概上升(3～4)</t>
  </si>
  <si>
    <t>的人准备的物品</t>
  </si>
  <si>
    <t>贴到身上再撕下来后</t>
  </si>
  <si>
    <t>使用的话男子气概上升(1～2)</t>
  </si>
  <si>
    <t>看起来就像纹了身一样</t>
  </si>
  <si>
    <t>时尚的物品</t>
  </si>
  <si>
    <t>富含男子气概的结晶</t>
  </si>
  <si>
    <t>宝：马间歇尔房间等</t>
  </si>
  <si>
    <t>使用的话男子气概上升</t>
  </si>
  <si>
    <t>看起来很有男子气概</t>
  </si>
  <si>
    <t>埃塞尔口红</t>
  </si>
  <si>
    <t>涂在嘴唇上是口红</t>
  </si>
  <si>
    <t>使用的话男子气概下降</t>
  </si>
  <si>
    <t>埃塞尔好像很喜欢用</t>
  </si>
  <si>
    <t>现在已经没有了</t>
  </si>
  <si>
    <t>草莓口红</t>
  </si>
  <si>
    <t>把嘴唇染成草莓红一样的口红</t>
  </si>
  <si>
    <t>使用的话男子气概下降(3～4)</t>
  </si>
  <si>
    <t>味道也是草莓味</t>
  </si>
  <si>
    <t>把脸颊染成浅红</t>
  </si>
  <si>
    <t>使用的话男子气概下降(5～7)</t>
  </si>
  <si>
    <t>让人想起初恋的</t>
  </si>
  <si>
    <t>化妆品</t>
  </si>
  <si>
    <t>在空气干燥的荒野</t>
  </si>
  <si>
    <t>使用的话男子气概下降(1～2)</t>
  </si>
  <si>
    <t>保养肌肤的必需品</t>
  </si>
  <si>
    <t>任何伤痕都会消失</t>
  </si>
  <si>
    <t>印花景品店(10个)</t>
  </si>
  <si>
    <t>伤痕下降1</t>
  </si>
  <si>
    <t>让人惊异的涂抹药</t>
  </si>
  <si>
    <t>狩猎任务：感电兔击破！</t>
  </si>
  <si>
    <t>复原喷漆罐</t>
  </si>
  <si>
    <t>用喷雾器涂上了颜色</t>
  </si>
  <si>
    <t>恢复战车零件原有配色</t>
  </si>
  <si>
    <t>可以将战车零件表面</t>
  </si>
  <si>
    <t>恢复成原来的颜色</t>
  </si>
  <si>
    <t>战车零件颜色变成红色</t>
  </si>
  <si>
    <t>涂成深红色</t>
  </si>
  <si>
    <t>战车零件颜色变成蓝色</t>
  </si>
  <si>
    <t>涂成纯蓝色</t>
  </si>
  <si>
    <t>战车零件颜色变成沙漠配色</t>
  </si>
  <si>
    <t>涂成沙漠配色</t>
  </si>
  <si>
    <t>桃色喷漆罐</t>
  </si>
  <si>
    <t>战车零件颜色变成粉红色</t>
  </si>
  <si>
    <t>涂成令人震惊</t>
  </si>
  <si>
    <t>的粉红色</t>
  </si>
  <si>
    <t>战车零件颜色变成黑色</t>
  </si>
  <si>
    <t>涂成黑色</t>
  </si>
  <si>
    <t>可以将战车表面颜色</t>
  </si>
  <si>
    <t>战车表面多了黄色闪电标识</t>
  </si>
  <si>
    <t>朝鲜明的改变</t>
  </si>
  <si>
    <t>古董级别的乐器</t>
  </si>
  <si>
    <t>魔法福袋、幸福之袋获得</t>
  </si>
  <si>
    <t>战斗中使用，队伍整体速度会暂时提升(+3)</t>
  </si>
  <si>
    <t>好象远古的军队中</t>
  </si>
  <si>
    <t>每+1上升5%</t>
  </si>
  <si>
    <t>使用过这东西</t>
  </si>
  <si>
    <t>持续每回合下降5%</t>
  </si>
  <si>
    <t>消灭蚊子的药剂</t>
  </si>
  <si>
    <t>阿依达交易所卖灭蚊灵的女孩</t>
  </si>
  <si>
    <t>住宿时出现的蚊子在一定程度上消灭</t>
  </si>
  <si>
    <t>如果你有这个，睡觉时</t>
  </si>
  <si>
    <t>战斗中使用会对单体敌人造成伤害</t>
  </si>
  <si>
    <t>就不怕蚊子叮咬了</t>
  </si>
  <si>
    <t>不被吸引</t>
  </si>
  <si>
    <t>灭蚊灵的加强版</t>
  </si>
  <si>
    <t>任务「温泉和水桶和我」完成后</t>
  </si>
  <si>
    <t>也许可以多次使用</t>
  </si>
  <si>
    <t>驱蚊药</t>
  </si>
  <si>
    <t>就像杀虫剂一样</t>
  </si>
  <si>
    <t>喷射的喷雾器</t>
  </si>
  <si>
    <t>任务「塞拉的发明」完成后</t>
  </si>
  <si>
    <t>将损坏的战车零件</t>
  </si>
  <si>
    <t>使用修理技能时的必需品</t>
  </si>
  <si>
    <t>修理用的零件套装</t>
  </si>
  <si>
    <t>即使修理失败也会消耗</t>
  </si>
  <si>
    <t>机械师专用的修理道具</t>
  </si>
  <si>
    <t>和修理套件不同</t>
  </si>
  <si>
    <t>这里优先于修理套件</t>
  </si>
  <si>
    <t>即使在稀有金属中也是</t>
  </si>
  <si>
    <t>艺术家「改造艺术」中使用</t>
  </si>
  <si>
    <t>非常珍贵的</t>
  </si>
  <si>
    <t>详情在「最强战车参考」一页</t>
  </si>
  <si>
    <t>很少被发现</t>
  </si>
  <si>
    <t>从废料提取出来的金属</t>
  </si>
  <si>
    <t>收集10个后，健之家的玛丽会合成超级稀有金属</t>
  </si>
  <si>
    <t>可以出售超稀有金属</t>
  </si>
  <si>
    <t>抽签屋(安慰奖)</t>
  </si>
  <si>
    <t>因为可以提取，所以要慎重使用</t>
  </si>
  <si>
    <t>宇宙玩偶使用的电池</t>
  </si>
  <si>
    <t>可充宇宙玩偶10%的电量</t>
  </si>
  <si>
    <t>在店里买不到的贵重物品</t>
  </si>
  <si>
    <t>任务「传送达人」「电池不足」中使用</t>
  </si>
  <si>
    <t>电池容量很小</t>
  </si>
  <si>
    <t>可充宇宙玩偶25%的电量</t>
  </si>
  <si>
    <t>可充宇宙玩偶50%的电量</t>
  </si>
  <si>
    <t>电池容量很大的优质产品</t>
  </si>
  <si>
    <t>某人钱包</t>
  </si>
  <si>
    <t>谁掉的钱包？</t>
  </si>
  <si>
    <t>使用后能得到金钱</t>
  </si>
  <si>
    <t>里面好像有钱</t>
  </si>
  <si>
    <t>得到的金额是随机的</t>
  </si>
  <si>
    <t>琼斯钱包</t>
  </si>
  <si>
    <t>半途而废的</t>
  </si>
  <si>
    <t>商人钱包</t>
  </si>
  <si>
    <t>打倒外道贩卖机7怪物</t>
  </si>
  <si>
    <t>里面还有钱</t>
  </si>
  <si>
    <t>压岁钱</t>
  </si>
  <si>
    <t>过年给的红包，里面有钱</t>
  </si>
  <si>
    <t>打开新年福袋</t>
  </si>
  <si>
    <t>开出的金额是随机的</t>
  </si>
  <si>
    <t>古币</t>
  </si>
  <si>
    <t>可以给人带来幸运的硬币</t>
  </si>
  <si>
    <t>入手方法未知</t>
  </si>
  <si>
    <t>似乎旅客们用来占卜或赌博</t>
  </si>
  <si>
    <t>神签</t>
  </si>
  <si>
    <t>年初抽签，困惑时占卜凶吉</t>
  </si>
  <si>
    <t>使用就能抽到神签</t>
  </si>
  <si>
    <t>妹妹毛巾</t>
  </si>
  <si>
    <t>清洗的很仔细</t>
  </si>
  <si>
    <t>一用就会出汗</t>
  </si>
  <si>
    <t>很干净的毛巾</t>
  </si>
  <si>
    <t>姐姐毛巾</t>
  </si>
  <si>
    <t>有种令人怀念的味道</t>
  </si>
  <si>
    <t>整洁的花纹毛</t>
  </si>
  <si>
    <t>为了成为魔法使</t>
  </si>
  <si>
    <t>从达玛斯500G购入</t>
  </si>
  <si>
    <t>里面是弯掉勺子和魔法入门书</t>
  </si>
  <si>
    <t>里面有必要的东西</t>
  </si>
  <si>
    <t>有梦想的套餐</t>
  </si>
  <si>
    <t>初级魔法入门的</t>
  </si>
  <si>
    <t>弯曲勺子入门后</t>
  </si>
  <si>
    <t>使用会使勺子转化为弯曲勺子</t>
  </si>
  <si>
    <t>使用教程</t>
  </si>
  <si>
    <t>有时会失败</t>
  </si>
  <si>
    <t>挺珍贵的书籍</t>
  </si>
  <si>
    <t>魔法食谱</t>
  </si>
  <si>
    <t>记录了魔法汤制作的方法</t>
  </si>
  <si>
    <t>猜测是任务「魔法的秘方」报酬</t>
  </si>
  <si>
    <t>非常难得的魔法书籍</t>
  </si>
  <si>
    <t>达玛斯修行书</t>
  </si>
  <si>
    <t>稍微高级点的魔法教程</t>
  </si>
  <si>
    <t>任务「弯曲的勺子」接收时获得</t>
  </si>
  <si>
    <t>使用会使弯曲勺子变化成弯掉勺子</t>
  </si>
  <si>
    <t>记载着使用教程</t>
  </si>
  <si>
    <t>有时也会失败</t>
  </si>
  <si>
    <t>珍贵的书籍</t>
  </si>
  <si>
    <t>特殊的技能</t>
  </si>
  <si>
    <t>任务「大魔法师竞赛」报酬</t>
  </si>
  <si>
    <t>能习得特技大勺子弯曲</t>
  </si>
  <si>
    <t>好像能使用</t>
  </si>
  <si>
    <t>注意技能会被强制覆盖</t>
  </si>
  <si>
    <t>魔法灵药</t>
  </si>
  <si>
    <t>使用魔法入门书和勺子修行本时不会失败</t>
  </si>
  <si>
    <t>扭曲勺子</t>
  </si>
  <si>
    <t>在先前持有勺子的状态下</t>
  </si>
  <si>
    <t>任务「大魔法师竞赛」必需品</t>
  </si>
  <si>
    <t>几乎没什么用</t>
  </si>
  <si>
    <t>使用魔法入门书</t>
  </si>
  <si>
    <t>比尔捷通行手印</t>
  </si>
  <si>
    <t>拿着这个的话</t>
  </si>
  <si>
    <t>任务「消失的继承人」接受时领取</t>
  </si>
  <si>
    <t>经过德雷门，前方的城市</t>
  </si>
  <si>
    <t>似乎可以进入拉图尔</t>
  </si>
  <si>
    <t>魔法套餐</t>
  </si>
  <si>
    <t>里面装满了</t>
  </si>
  <si>
    <t>里面是魔法之水、魔法护身符、魔法鞋子</t>
  </si>
  <si>
    <t>魔法物品的</t>
  </si>
  <si>
    <t>优惠套餐</t>
  </si>
  <si>
    <t>狗剪</t>
  </si>
  <si>
    <t>小说『狗与剪刀的正确用法』</t>
  </si>
  <si>
    <t>使用狗剪套装</t>
  </si>
  <si>
    <t>使用和可读</t>
  </si>
  <si>
    <t>标题和封面都有狗</t>
  </si>
  <si>
    <t>活跃的都是变态</t>
  </si>
  <si>
    <t>钢铁制成的巨大鱼翅</t>
  </si>
  <si>
    <t>打倒砂鲛的证物</t>
  </si>
  <si>
    <t>可以作为室内装饰品装饰房间</t>
  </si>
  <si>
    <t>重机械型怪物</t>
  </si>
  <si>
    <t>打倒蟹挖掘机的证物</t>
  </si>
  <si>
    <t>赏金首怪物</t>
  </si>
  <si>
    <t>打倒甲壳虫首领的证物</t>
  </si>
  <si>
    <t>打倒泥王武装鳄鱼的证物</t>
  </si>
  <si>
    <t>打倒遥控爱因斯坦的证物</t>
  </si>
  <si>
    <t>黄金爱因斯坦和复仇爱因斯坦不是通缉怪物</t>
  </si>
  <si>
    <t>打倒黄金爱因斯坦的证物</t>
  </si>
  <si>
    <t>掉落：复仇爱因斯坦</t>
  </si>
  <si>
    <t>打倒复仇爱因斯坦的证物</t>
  </si>
  <si>
    <t>打倒古音查克的证物</t>
  </si>
  <si>
    <t>掉落：阿布斯特罗</t>
  </si>
  <si>
    <t>打倒阿布斯特罗的证物</t>
  </si>
  <si>
    <t>巨大且非常坚固的角</t>
  </si>
  <si>
    <t>打倒骑甲西贡的证物</t>
  </si>
  <si>
    <t>打倒乌尔里奇的证物</t>
  </si>
  <si>
    <t>打倒雷天使的证物</t>
  </si>
  <si>
    <t>掉落：奥帕朵拉蜂</t>
  </si>
  <si>
    <t>打倒奥帕朵拉蜂的证物</t>
  </si>
  <si>
    <t>掉落：波妮耶&amp;克莱娅(布桑号)</t>
  </si>
  <si>
    <t>打倒波妮耶&amp;克莱娅的证物</t>
  </si>
  <si>
    <t>打倒蛋蛋怪的证物</t>
  </si>
  <si>
    <t>打倒超重机飞龙的证物</t>
  </si>
  <si>
    <t>掉落：汉尼拔</t>
  </si>
  <si>
    <t>打倒汉尼拔的证物</t>
  </si>
  <si>
    <t>打倒奥罗克的证物</t>
  </si>
  <si>
    <t>只有完成了金轮际路线的人</t>
  </si>
  <si>
    <t>金轮际路线</t>
  </si>
  <si>
    <t>才能拿到的奖牌</t>
  </si>
  <si>
    <t>金轮际度假村黄金宝箱</t>
  </si>
  <si>
    <t>价值非常高</t>
  </si>
  <si>
    <t>金牌</t>
  </si>
  <si>
    <t>选择标准路线清除怪物后</t>
  </si>
  <si>
    <t>金轮际「成员募集」标准路线</t>
  </si>
  <si>
    <t>能得到的奖品的奖牌</t>
  </si>
  <si>
    <t>价值非常高可以卖钱</t>
  </si>
  <si>
    <t>银牌</t>
  </si>
  <si>
    <t>选择初级路线清除怪物后</t>
  </si>
  <si>
    <t>金轮际「成员募集」初级路线</t>
  </si>
  <si>
    <t>价值高可以卖钱</t>
  </si>
  <si>
    <t>用耀眼的白金铸造而成</t>
  </si>
  <si>
    <t>可以以巨大的价格卖出去</t>
  </si>
  <si>
    <t>纯度很高的金棒</t>
  </si>
  <si>
    <t>估计会卖到相当高的价格</t>
  </si>
  <si>
    <t>自动贩卖机奖品</t>
  </si>
  <si>
    <t>纯度很高的银棒</t>
  </si>
  <si>
    <t>似乎可以以合理的价格出售</t>
  </si>
  <si>
    <t>纯度很高的铜棒</t>
  </si>
  <si>
    <t>任务「烟花的材料」需要用到3个</t>
  </si>
  <si>
    <t>视乎能卖个好价钱</t>
  </si>
  <si>
    <t>自动贩卖机的奖品</t>
  </si>
  <si>
    <t>金戒指</t>
  </si>
  <si>
    <t>总觉得这是一枚看起来很有意义的戒指</t>
  </si>
  <si>
    <t>杰西卡的核心内容</t>
  </si>
  <si>
    <t>用纯金打造的</t>
  </si>
  <si>
    <t>传送装置 随机事件(肯)</t>
  </si>
  <si>
    <t>好像卖得很贵</t>
  </si>
  <si>
    <t>陈年葡萄酒</t>
  </si>
  <si>
    <t>&lt;大破坏&gt;时期或者之前</t>
  </si>
  <si>
    <t>酿造的酒。如果保存状态良好</t>
  </si>
  <si>
    <t>好像还能喝</t>
  </si>
  <si>
    <t>陈年威士忌</t>
  </si>
  <si>
    <t>陈年白兰地</t>
  </si>
  <si>
    <t>宝：流氓酒吧等</t>
  </si>
  <si>
    <t>陈年龙舌兰</t>
  </si>
  <si>
    <t>陈年伏特加</t>
  </si>
  <si>
    <t>陈年甜酒</t>
  </si>
  <si>
    <t>酸葡萄酒</t>
  </si>
  <si>
    <t>有权有势的人</t>
  </si>
  <si>
    <t>葡萄馆内购入(100Ｇ)</t>
  </si>
  <si>
    <t>可以卖给阿依达交易所桥上的男人100G一瓶</t>
  </si>
  <si>
    <t>平时喝的葡萄酒</t>
  </si>
  <si>
    <t>是这个世界上奢侈品的一部分</t>
  </si>
  <si>
    <t>在受污染的土地上茁壮成长</t>
  </si>
  <si>
    <t>而且果实的毒性很低</t>
  </si>
  <si>
    <t>难得的食用植物。</t>
  </si>
  <si>
    <t>从炸弹蒲公英的种子里</t>
  </si>
  <si>
    <t>掉落：炸弹蒲公英等</t>
  </si>
  <si>
    <t>使用后能享受蓬松的手感</t>
  </si>
  <si>
    <t>提取的棉毛</t>
  </si>
  <si>
    <t>头部附着很小的炸弹</t>
  </si>
  <si>
    <t>滑溜溜的巨大细胞</t>
  </si>
  <si>
    <t>生化战车制作及熊加入前使用</t>
  </si>
  <si>
    <t>除去毒素可以食用，去酒吧</t>
  </si>
  <si>
    <t>小贡成长必需品</t>
  </si>
  <si>
    <t>如果带上它，可以作为美味出售</t>
  </si>
  <si>
    <t>增长到特别巨大的滑溜溜细胞</t>
  </si>
  <si>
    <t>掉落：巨型变形虫等</t>
  </si>
  <si>
    <t>任务「魔法的秘方」中使用</t>
  </si>
  <si>
    <t>其本质是高浓度的胶状态物质</t>
  </si>
  <si>
    <t>冬天也能保持弹性</t>
  </si>
  <si>
    <t>自然地成长到</t>
  </si>
  <si>
    <t>超巨大程度的</t>
  </si>
  <si>
    <t>生化战车制作时使用</t>
  </si>
  <si>
    <t>永远保持寒冷</t>
  </si>
  <si>
    <t>奇妙而巨大的细胞</t>
  </si>
  <si>
    <t>作为美味可以在酒吧交易</t>
  </si>
  <si>
    <t>打倒生物系怪物就能得到</t>
  </si>
  <si>
    <t>“内脏”一样的东西</t>
  </si>
  <si>
    <t>味道像肝脏，很美味</t>
  </si>
  <si>
    <t>味道像牛舌，很美味</t>
  </si>
  <si>
    <t>怪物翅膀的一部分</t>
  </si>
  <si>
    <t>独特的口感很受欢迎</t>
  </si>
  <si>
    <t>作为美味可在酒吧交易</t>
  </si>
  <si>
    <t>植物系怪物</t>
  </si>
  <si>
    <t>掉落：鳄鱼百合等</t>
  </si>
  <si>
    <t>身体的一部分</t>
  </si>
  <si>
    <t>嘎嘣脆的口感最适合做下酒菜了</t>
  </si>
  <si>
    <t>仿佛从宇宙飞来</t>
  </si>
  <si>
    <t>姜黄长的形状很奇怪</t>
  </si>
  <si>
    <t>虽然看起来很丑，但它是一种药草</t>
  </si>
  <si>
    <t>洞穴菌类</t>
  </si>
  <si>
    <t>只有在山洞中才能采采摘到的珍贵食材</t>
  </si>
  <si>
    <t>和松露很像，其实是蘑菇</t>
  </si>
  <si>
    <t>被认为是地衣类的一种</t>
  </si>
  <si>
    <t>发光草</t>
  </si>
  <si>
    <t>在暗处发光</t>
  </si>
  <si>
    <t>区域掉落：阿米达拉马附近</t>
  </si>
  <si>
    <t>奇妙的草</t>
  </si>
  <si>
    <t>意外的口感最适合做下酒菜</t>
  </si>
  <si>
    <t>森林蘑菇</t>
  </si>
  <si>
    <t>生长在水分充沛的森林里</t>
  </si>
  <si>
    <t>区域掉落：秘林狩猎場、愤怒丛林</t>
  </si>
  <si>
    <t>从怪物的胃里</t>
  </si>
  <si>
    <t>也能发现</t>
  </si>
  <si>
    <t>发泡石</t>
  </si>
  <si>
    <t>放入液体中会产生大量气泡</t>
  </si>
  <si>
    <t>不可思议的石头</t>
  </si>
  <si>
    <t>蜂巢碎片</t>
  </si>
  <si>
    <t>昆虫类怪物</t>
  </si>
  <si>
    <t>巢穴碎片</t>
  </si>
  <si>
    <t>肉类似于兔肉</t>
  </si>
  <si>
    <t>用于食用</t>
  </si>
  <si>
    <t>喝酒的话很适合作为点缀</t>
  </si>
  <si>
    <t>肉类似于猪肉</t>
  </si>
  <si>
    <t>打倒类似猪和野猪的怪物</t>
  </si>
  <si>
    <t>可能获得</t>
  </si>
  <si>
    <t>肉类似于蛇肉</t>
  </si>
  <si>
    <t>蛇型怪物击倒后</t>
  </si>
  <si>
    <t>有时可以弄到手</t>
  </si>
  <si>
    <t>蚂蚁类怪物的脚</t>
  </si>
  <si>
    <t>掉落：巨蚁等</t>
  </si>
  <si>
    <t>它覆盖着非常坚固的外骨骼</t>
  </si>
  <si>
    <t>区域掉落：扭曲山谷</t>
  </si>
  <si>
    <t>肉类似于龟肉</t>
  </si>
  <si>
    <t>打倒龟型怪物</t>
  </si>
  <si>
    <t>本体不明不明的肉</t>
  </si>
  <si>
    <t>肉类似于老鼠肉</t>
  </si>
  <si>
    <t>掉落：暗眼鼠等</t>
  </si>
  <si>
    <t>任务「老鼠的肉」中30个使用</t>
  </si>
  <si>
    <t>打倒鼠类怪物</t>
  </si>
  <si>
    <t>这也和老鼠的肉相似</t>
  </si>
  <si>
    <t>虽然是老鼠肉</t>
  </si>
  <si>
    <t>总之气味很重</t>
  </si>
  <si>
    <t>像鸡脯一样的肉</t>
  </si>
  <si>
    <t>信天翁型怪物击倒后</t>
  </si>
  <si>
    <t>类似鸡翅的排骨肉</t>
  </si>
  <si>
    <t>打倒信天翁型的怪物</t>
  </si>
  <si>
    <t>从鳄鱼型怪物弄到的肉</t>
  </si>
  <si>
    <t>与奇怪的外表相反的是肉很白</t>
  </si>
  <si>
    <t>好像很好吃</t>
  </si>
  <si>
    <t>打倒类似信天翁型的怪物</t>
  </si>
  <si>
    <t>巨大鱼翅</t>
  </si>
  <si>
    <t>因突然变异而变得巨大的鱼翅</t>
  </si>
  <si>
    <t>在&lt;大破坏&gt;之前的年代</t>
  </si>
  <si>
    <t>好像是高级食材</t>
  </si>
  <si>
    <t>飞鱼</t>
  </si>
  <si>
    <t>突然变异</t>
  </si>
  <si>
    <t>阿米达拉马 长老家里购入</t>
  </si>
  <si>
    <t>能够在空中飞行的鱼</t>
  </si>
  <si>
    <t>好像也可以作为食材食用</t>
  </si>
  <si>
    <t>突然变异,能在空中飞翔</t>
  </si>
  <si>
    <t>任务「真之寿司」使用飞鱼中肥</t>
  </si>
  <si>
    <t>鱼身上的部位</t>
  </si>
  <si>
    <t>回转城可以卖200G</t>
  </si>
  <si>
    <t>特别是油脂的部位</t>
  </si>
  <si>
    <t>回转城可以卖500G</t>
  </si>
  <si>
    <t>任务「真之寿司」中使用</t>
  </si>
  <si>
    <t>鱼身上最肥的部位</t>
  </si>
  <si>
    <t>回转城可以卖700G</t>
  </si>
  <si>
    <t>蟹型怪物甲壳内的肉</t>
  </si>
  <si>
    <t>可以作为食材使用</t>
  </si>
  <si>
    <t>回转城可以卖300G</t>
  </si>
  <si>
    <t>鱼类怪物</t>
  </si>
  <si>
    <t>身上的部位</t>
  </si>
  <si>
    <t>回转城可以卖100G</t>
  </si>
  <si>
    <t>生物系怪物</t>
  </si>
  <si>
    <t>体内形成的结石一样的东西</t>
  </si>
  <si>
    <t>突然变异，细胞全部变成金色</t>
  </si>
  <si>
    <t>变得闪耀，滑溜溜细胞</t>
  </si>
  <si>
    <t>散发出人类无法闻到的气味</t>
  </si>
  <si>
    <t>闪闪发光的兔子肉</t>
  </si>
  <si>
    <t>闪闪发光的猪肉</t>
  </si>
  <si>
    <t>掉落：吸尘曼巴蛇等</t>
  </si>
  <si>
    <t>闪闪发光的蛇肉</t>
  </si>
  <si>
    <t>闪闪发光的蚂蚁腿</t>
  </si>
  <si>
    <t>闪闪发光的乌龟肉</t>
  </si>
  <si>
    <t>水芋</t>
  </si>
  <si>
    <t>类似土豆的芋头</t>
  </si>
  <si>
    <t>混凝土岛捡到</t>
  </si>
  <si>
    <t>任务「晚饭的菜肴」中使用</t>
  </si>
  <si>
    <t>像椰子一样被厚厚的壳包裹着</t>
  </si>
  <si>
    <t>即使沉入水中也不会腐烂变质</t>
  </si>
  <si>
    <t>黄金蚁触角</t>
  </si>
  <si>
    <t>实属罕见</t>
  </si>
  <si>
    <t>任务「收藏家」中使用</t>
  </si>
  <si>
    <t>金蚁的触角</t>
  </si>
  <si>
    <t>据说入手非常困难</t>
  </si>
  <si>
    <t>长出鲜艳的蓝色</t>
  </si>
  <si>
    <t>掉落：幸福青独角仙</t>
  </si>
  <si>
    <t>怪物身体的一部分</t>
  </si>
  <si>
    <t>散发着金黄色的光芒</t>
  </si>
  <si>
    <t>昆虫型怪物的金色羽毛</t>
  </si>
  <si>
    <t>失散吃铁蚁银脚</t>
  </si>
  <si>
    <t>散发着银色的光芒</t>
  </si>
  <si>
    <t>失散食铁蚁身体的一部分</t>
  </si>
  <si>
    <t>闪耀着白色光芒的</t>
  </si>
  <si>
    <t>白金蚁身体的一部分</t>
  </si>
  <si>
    <t>由于突然变异而变得巨大</t>
  </si>
  <si>
    <t>萝卜碎片</t>
  </si>
  <si>
    <t>好像有药效成分</t>
  </si>
  <si>
    <t>闪耀着灰色光芒的巨大人参</t>
  </si>
  <si>
    <t>埋蔵：潮湿之地(中部)</t>
  </si>
  <si>
    <t>任务「钢铁人参」中使用</t>
  </si>
  <si>
    <t>吸收了过多的地里的铁量成分</t>
  </si>
  <si>
    <t>生长出钢铁组织</t>
  </si>
  <si>
    <t>圣经</t>
  </si>
  <si>
    <t>写着使用和感激的话</t>
  </si>
  <si>
    <t>似乎是世界上</t>
  </si>
  <si>
    <t>印刷最多的书</t>
  </si>
  <si>
    <t>棒球卡</t>
  </si>
  <si>
    <t>大破坏之前存在的体育竞技明星选手</t>
  </si>
  <si>
    <t>任务「梦之碎片」使用银色之箱</t>
  </si>
  <si>
    <t>从艾莉那里得到的戒指</t>
  </si>
  <si>
    <t>任务「寻找回不来的那个人」报酬</t>
  </si>
  <si>
    <t>镶嵌着看上去</t>
  </si>
  <si>
    <t>价值不菲的宝石</t>
  </si>
  <si>
    <t>使用高超的技术</t>
  </si>
  <si>
    <t>做到很薄的同时保证强度</t>
  </si>
  <si>
    <t>是&lt;大破坏&gt;之前的时代，技术的结晶</t>
  </si>
  <si>
    <t>使用&lt;大破坏&gt;前的技术</t>
  </si>
  <si>
    <t>任务「收集电击的零件」以200G价格卖出</t>
  </si>
  <si>
    <t>制作的电子零件</t>
  </si>
  <si>
    <t>在这个世界上实属珍贵</t>
  </si>
  <si>
    <t>星之砂</t>
  </si>
  <si>
    <t>形状像星星的小虫壳</t>
  </si>
  <si>
    <t>区域掉落：金轮际度假村附近</t>
  </si>
  <si>
    <t>因为很小，所以看起来像沙子</t>
  </si>
  <si>
    <t>可以卖高价。</t>
  </si>
  <si>
    <t>特制玻璃浮雕</t>
  </si>
  <si>
    <t>使用&lt;大破坏&gt;以前的技术制造的</t>
  </si>
  <si>
    <t>精美葡萄酒杯</t>
  </si>
  <si>
    <t>看样子很贵</t>
  </si>
  <si>
    <t>肮脏金块</t>
  </si>
  <si>
    <t>虽然脏了，但它是黄金块</t>
  </si>
  <si>
    <t>看样子能卖高价</t>
  </si>
  <si>
    <t>冰宝石</t>
  </si>
  <si>
    <t>在高压和低温下，像宝石一样完美</t>
  </si>
  <si>
    <t>结晶后不会被融化的冰</t>
  </si>
  <si>
    <t>它也被称为水晶或石英</t>
  </si>
  <si>
    <t>被用作精密机器的素材</t>
  </si>
  <si>
    <t>能卖出高价</t>
  </si>
  <si>
    <t>黄金爱因斯坦掉落的碎片。</t>
  </si>
  <si>
    <t>铜水壶</t>
  </si>
  <si>
    <t>水壶是用铜做的</t>
  </si>
  <si>
    <t>因为铜有杀菌作用</t>
  </si>
  <si>
    <t>可以放心使用</t>
  </si>
  <si>
    <t>铜碟子</t>
  </si>
  <si>
    <t>碟子是用铜做的</t>
  </si>
  <si>
    <t>铜杯子</t>
  </si>
  <si>
    <t>杯子是用铜做的</t>
  </si>
  <si>
    <t>金牙</t>
  </si>
  <si>
    <t>某个抵抗势力的核心人物</t>
  </si>
  <si>
    <t>我想在他的嘴里</t>
  </si>
  <si>
    <t>有着令人眼馋的满口金牙</t>
  </si>
  <si>
    <t>超流动巨大布丁的心脏</t>
  </si>
  <si>
    <t>使用后，整个人就会飘飘然</t>
  </si>
  <si>
    <t>被认为是磁性流体的块</t>
  </si>
  <si>
    <t>成人书籍</t>
  </si>
  <si>
    <t>似乎记载着令人脸红的事</t>
  </si>
  <si>
    <t>猜测是金轮际大保健后送</t>
  </si>
  <si>
    <t>猫头鹰耳朵</t>
  </si>
  <si>
    <t>只能是特定的客人知道的密语</t>
  </si>
  <si>
    <t>猜测是金轮际垃圾屋</t>
  </si>
  <si>
    <t>烧焦芯片</t>
  </si>
  <si>
    <t>烧焦了的IC芯片</t>
  </si>
  <si>
    <t>传送装置 随机事件(剑齿)</t>
  </si>
  <si>
    <t>上面丝印[AI芯片]版本:6.66</t>
  </si>
  <si>
    <t>晃动之箱</t>
  </si>
  <si>
    <t>里面装着赏金首海报</t>
  </si>
  <si>
    <t>任务「给老板娘的东西」接受时获得</t>
  </si>
  <si>
    <t>达香肠旅馆抵后不能接受任务</t>
  </si>
  <si>
    <t>磨刀石等</t>
  </si>
  <si>
    <t>有些俗气的箱子</t>
  </si>
  <si>
    <t>香肠旅馆印花景品店</t>
  </si>
  <si>
    <t>首次在香肠旅馆印花景品店对话获得</t>
  </si>
  <si>
    <t>使用后可以确认印章的数量</t>
  </si>
  <si>
    <t>入会的证明卡。</t>
  </si>
  <si>
    <t>摩托车钥匙</t>
  </si>
  <si>
    <t>亚当斯基牧场里</t>
  </si>
  <si>
    <t>悠远之歌用100G购买</t>
  </si>
  <si>
    <t>有一辆摩托车的</t>
  </si>
  <si>
    <t>启动钥匙</t>
  </si>
  <si>
    <t>石岩块</t>
  </si>
  <si>
    <t>没有精炼过的</t>
  </si>
  <si>
    <t>任务「烟花的材料」中使用</t>
  </si>
  <si>
    <t>氯化钠集合物</t>
  </si>
  <si>
    <t>有许多化学和药用价值</t>
  </si>
  <si>
    <t>杰西卡信</t>
  </si>
  <si>
    <t>任务「给父亲的信」接受时获得</t>
  </si>
  <si>
    <t>杰西卡女士</t>
  </si>
  <si>
    <t>写给父亲的信</t>
  </si>
  <si>
    <t>沙漠红花</t>
  </si>
  <si>
    <t>沙漠中偶尔绽放的贵重花朵</t>
  </si>
  <si>
    <t>在扭曲山谷帐篷睡一晚后，扭曲山谷中采集</t>
  </si>
  <si>
    <t>任务「开放在沙漠的红花」</t>
  </si>
  <si>
    <t>如果把它作为发饰的话</t>
  </si>
  <si>
    <t>根据传说，你会变得幸福</t>
  </si>
  <si>
    <t>盗伙团笔记</t>
  </si>
  <si>
    <t>亚当斯基牧场马鲁迪盗伙在里面</t>
  </si>
  <si>
    <t>马鲁迪盗伙掉落</t>
  </si>
  <si>
    <t>的笔记</t>
  </si>
  <si>
    <t>马鲁迪决斗书</t>
  </si>
  <si>
    <t>马鲁迪•家族</t>
  </si>
  <si>
    <t>马鲁迪•家族击破后，进入悠远之歌</t>
  </si>
  <si>
    <t>读取的话任务「最后的决斗」触发</t>
  </si>
  <si>
    <t>幸存者</t>
  </si>
  <si>
    <t>送来的决斗书</t>
  </si>
  <si>
    <t>只剩下一点点</t>
  </si>
  <si>
    <t>任务「开放在沙漠的红花」报酬</t>
  </si>
  <si>
    <t>使用的话带点水果味</t>
  </si>
  <si>
    <t>味道的</t>
  </si>
  <si>
    <t>口香糖残渣</t>
  </si>
  <si>
    <t>徽章钥匙</t>
  </si>
  <si>
    <t>为了打开带有特殊徽章</t>
  </si>
  <si>
    <t>任务「钟声为谁而鸣」从马赛尔爷爷那里获取</t>
  </si>
  <si>
    <t>拿到纹章模型，钥匙会消失</t>
  </si>
  <si>
    <t>宝箱中</t>
  </si>
  <si>
    <t>接受-领取</t>
  </si>
  <si>
    <t>特别的钥匙</t>
  </si>
  <si>
    <t>徽章模型</t>
  </si>
  <si>
    <t>在贝尔艾博造钟的时候</t>
  </si>
  <si>
    <t>入手时必须有徽章的钥匙</t>
  </si>
  <si>
    <t>刻印在大钟纹章上</t>
  </si>
  <si>
    <t>任务「钟声为谁而鸣」中使用</t>
  </si>
  <si>
    <t>的模具</t>
  </si>
  <si>
    <t>位置坐标笔记</t>
  </si>
  <si>
    <t>下落不明的</t>
  </si>
  <si>
    <t>任务「消失的2号」接受时获得</t>
  </si>
  <si>
    <t>指示位置坐标的笔记</t>
  </si>
  <si>
    <t>银钥匙</t>
  </si>
  <si>
    <t>一群人贩子</t>
  </si>
  <si>
    <t>贝尔艾博东南废墟里调查尸体</t>
  </si>
  <si>
    <t>携带的钥匙</t>
  </si>
  <si>
    <t>进入流氓酒吧旁边的塔必要条件</t>
  </si>
  <si>
    <t>是团伙总部的关键吗？</t>
  </si>
  <si>
    <t>黑衣女人笔记</t>
  </si>
  <si>
    <t>像是人贩子的团伙</t>
  </si>
  <si>
    <t>在贝尔艾博东南废墟中调查尸体</t>
  </si>
  <si>
    <t>身穿黑衣的女人</t>
  </si>
  <si>
    <t>写着进入流氓酒吧旁边塔的提示</t>
  </si>
  <si>
    <t>拿着的纸条</t>
  </si>
  <si>
    <t>白色纸片</t>
  </si>
  <si>
    <t>在博物馆里</t>
  </si>
  <si>
    <t>写着进入复制展览馆2楼的提示</t>
  </si>
  <si>
    <t>掉落的纸片</t>
  </si>
  <si>
    <t>写这意味深长的内容</t>
  </si>
  <si>
    <t>视乎能控制机器人思维和行为</t>
  </si>
  <si>
    <t>掉落：地狱扫除屋</t>
  </si>
  <si>
    <t>任务「暴走女友」中使用</t>
  </si>
  <si>
    <t>好像是IC芯片</t>
  </si>
  <si>
    <t>ジャガーに貰う</t>
  </si>
  <si>
    <t>[AI芯片]版本7.77</t>
  </si>
  <si>
    <t>发电机电池</t>
  </si>
  <si>
    <t>为了利用发电站发电</t>
  </si>
  <si>
    <t>任务「古德曼的请求」报酬</t>
  </si>
  <si>
    <t>任务「寻找蕾迪！」中使用</t>
  </si>
  <si>
    <t>而制造的</t>
  </si>
  <si>
    <t>在发电站13购买</t>
  </si>
  <si>
    <t>外部电池</t>
  </si>
  <si>
    <t>可以发出强烈电击</t>
  </si>
  <si>
    <t>的遥控器</t>
  </si>
  <si>
    <t>但这似乎损坏了</t>
  </si>
  <si>
    <t>武器店货物</t>
  </si>
  <si>
    <t>把阿依达交易所吉姆保存的货物</t>
  </si>
  <si>
    <t>从阿依达交易所掘出屋领取</t>
  </si>
  <si>
    <t>送到贝尔艾博</t>
  </si>
  <si>
    <t>的武器店</t>
  </si>
  <si>
    <t>两次对折纸片</t>
  </si>
  <si>
    <t>记载着阿依达交易所</t>
  </si>
  <si>
    <t>阿依达交易所木板房里调查尸体</t>
  </si>
  <si>
    <t>写着有埋藏物品位置的坐标</t>
  </si>
  <si>
    <t>巴拉克的尸体</t>
  </si>
  <si>
    <t>小便签纸</t>
  </si>
  <si>
    <t>彩色水桶</t>
  </si>
  <si>
    <t>没有加入任何液体的</t>
  </si>
  <si>
    <t>任务「温泉和水桶和我」接受时获得</t>
  </si>
  <si>
    <t>彩色空水桶</t>
  </si>
  <si>
    <t>装满水桶</t>
  </si>
  <si>
    <t>装满了在</t>
  </si>
  <si>
    <t>香肠旅馆打温泉水</t>
  </si>
  <si>
    <t>任务「温泉和水桶和我」中使用</t>
  </si>
  <si>
    <t>香肠旅馆温泉里</t>
  </si>
  <si>
    <t>获得的温泉水水桶</t>
  </si>
  <si>
    <t>坏吉他</t>
  </si>
  <si>
    <t>现在已经坏掉了</t>
  </si>
  <si>
    <t>宝：僵尸卡拉OK</t>
  </si>
  <si>
    <t>任务「前往某个梦的尽头」接受时的必需品</t>
  </si>
  <si>
    <t>在大破坏之前很流行的</t>
  </si>
  <si>
    <t>弦乐器</t>
  </si>
  <si>
    <t>歌词卡</t>
  </si>
  <si>
    <t>大破坏以前</t>
  </si>
  <si>
    <t>写着「道路」这首歌的歌词</t>
  </si>
  <si>
    <t>写下了热门歌曲的歌词</t>
  </si>
  <si>
    <t>在4号房间一边看歌词一边唱的话得高分</t>
  </si>
  <si>
    <t>卡片</t>
  </si>
  <si>
    <t>二号室电源钥匙</t>
  </si>
  <si>
    <t>卡拉OK控制器</t>
  </si>
  <si>
    <t>一用就没了</t>
  </si>
  <si>
    <t>2号房间电源</t>
  </si>
  <si>
    <t>控制钥匙</t>
  </si>
  <si>
    <t>三号室电源钥匙</t>
  </si>
  <si>
    <t>3号房间电源</t>
  </si>
  <si>
    <t>四号室电源钥匙</t>
  </si>
  <si>
    <t>4号房间电源</t>
  </si>
  <si>
    <t>主楼电源钥匙</t>
  </si>
  <si>
    <t>马歇尔钥匙</t>
  </si>
  <si>
    <t>击倒全能马歇尔</t>
  </si>
  <si>
    <t>能够进入马歇尔房间</t>
  </si>
  <si>
    <t>掉落的谜之钥匙</t>
  </si>
  <si>
    <t>名字牌</t>
  </si>
  <si>
    <t>为了管理</t>
  </si>
  <si>
    <t>将四手站埋在砂土中强力劳动神话二击倒</t>
  </si>
  <si>
    <t>任务「救难信号」</t>
  </si>
  <si>
    <t>博爱重工的劳动者</t>
  </si>
  <si>
    <t>所使用的金属制小牌子</t>
  </si>
  <si>
    <t>小小日记</t>
  </si>
  <si>
    <t>在大破坏以前</t>
  </si>
  <si>
    <t>博爱重工北东仓库调查尸体</t>
  </si>
  <si>
    <t>你可以用它来阅读里面的东西</t>
  </si>
  <si>
    <t>被认为在博爱重工工作的人们</t>
  </si>
  <si>
    <t>写的日记本</t>
  </si>
  <si>
    <t>上校日志</t>
  </si>
  <si>
    <t>陈旧的笔记本上写着</t>
  </si>
  <si>
    <t>露匹艾某住宅</t>
  </si>
  <si>
    <t>曾经的时代某位上校的日志</t>
  </si>
  <si>
    <t>巴尔格信</t>
  </si>
  <si>
    <t>阿米达拉马的巴尔格</t>
  </si>
  <si>
    <t>任务「复仇的另一端」报酬</t>
  </si>
  <si>
    <t>写着巴尔格家里保险柜的密码</t>
  </si>
  <si>
    <t>在自己的临终之际</t>
  </si>
  <si>
    <t>写的遗言</t>
  </si>
  <si>
    <t>基的信</t>
  </si>
  <si>
    <t>虽然很朴素简单的信封里</t>
  </si>
  <si>
    <t>任务「传达思念」接受时能拿到</t>
  </si>
  <si>
    <t>包含着不同寻常</t>
  </si>
  <si>
    <t>让人感觉到思念</t>
  </si>
  <si>
    <t>作为秘宝传给缪特族</t>
  </si>
  <si>
    <t>任务「消失的象征」以外不能获得</t>
  </si>
  <si>
    <t>模仿狮子头的</t>
  </si>
  <si>
    <t>使用和战斗信息素一样的效果</t>
  </si>
  <si>
    <t>漂亮雕像</t>
  </si>
  <si>
    <t>缪特香袋</t>
  </si>
  <si>
    <t>据说是缪特族在狩猎时</t>
  </si>
  <si>
    <t>任务「消失的象征」报酬</t>
  </si>
  <si>
    <t>即使使用也没有效果</t>
  </si>
  <si>
    <t>为了吸引怪物时使用的</t>
  </si>
  <si>
    <t>散发出着气味的袋子</t>
  </si>
  <si>
    <t>拉琪娜信</t>
  </si>
  <si>
    <t>拉琪娜写给</t>
  </si>
  <si>
    <t>任务「寻找母亲」「寻找母亲2」在接受的时候能拿到</t>
  </si>
  <si>
    <t>分开很久的母亲</t>
  </si>
  <si>
    <t>的信件</t>
  </si>
  <si>
    <t>金钥匙</t>
  </si>
  <si>
    <t>任务「可疑的货物」的触发方法是不同的，获取方法是不同的</t>
  </si>
  <si>
    <t>铁钥匙</t>
  </si>
  <si>
    <t>宝：流氓酒吧</t>
  </si>
  <si>
    <t>没有使用的地方</t>
  </si>
  <si>
    <t>如果你拿到了</t>
  </si>
  <si>
    <t>任务「倒霉的女子」「向往未来之望」中使用</t>
  </si>
  <si>
    <t>据说幸福会到来</t>
  </si>
  <si>
    <t>怪物身体体掉落的一部分</t>
  </si>
  <si>
    <t>黑笔记本</t>
  </si>
  <si>
    <t>在博爱PPX这个神秘的地方</t>
  </si>
  <si>
    <t>调查博爱PPX 2F中的尸体。</t>
  </si>
  <si>
    <t>你可以阅读里面的内容</t>
  </si>
  <si>
    <t>从尸体手中拿到的记事本</t>
  </si>
  <si>
    <t>好像是一位技术人员的手记</t>
  </si>
  <si>
    <t>绿色ID卡</t>
  </si>
  <si>
    <t>调查博爱PPX外的尸体</t>
  </si>
  <si>
    <t>获得再生胶囊</t>
  </si>
  <si>
    <t>从尸体中拿到的ID卡</t>
  </si>
  <si>
    <t>绿色纸片</t>
  </si>
  <si>
    <t>在轨道空间站的地面部分</t>
  </si>
  <si>
    <t>写有2F终端操作所需的密码</t>
  </si>
  <si>
    <t>由于突变而变得巨大</t>
  </si>
  <si>
    <t>萝卜的碎片</t>
  </si>
  <si>
    <t>似乎有药效成分</t>
  </si>
  <si>
    <t>无重力状态生长</t>
  </si>
  <si>
    <t>任务「向往未来之望」中使用</t>
  </si>
  <si>
    <t>独特形状的玫瑰花</t>
  </si>
  <si>
    <t>介绍信</t>
  </si>
  <si>
    <t>取得回转城有关人员</t>
  </si>
  <si>
    <t>进行以下两个中的任意一个</t>
  </si>
  <si>
    <t>方法有2种，但是两种都做了也只有1个结果</t>
  </si>
  <si>
    <t>信任的证据</t>
  </si>
  <si>
    <t>帮忙倒垃圾</t>
  </si>
  <si>
    <t>可以进入回转城</t>
  </si>
  <si>
    <t>井钥匙</t>
  </si>
  <si>
    <t>用于打开回转城院子里</t>
  </si>
  <si>
    <t>和回转城的幽灵对话。</t>
  </si>
  <si>
    <t>没有介绍信不能到有井的院子里去</t>
  </si>
  <si>
    <t>井盖的钥匙</t>
  </si>
  <si>
    <t>之后和井边的男人对话，从门卫那里借</t>
  </si>
  <si>
    <t>因为井里很危险，所以平时关着</t>
  </si>
  <si>
    <t>人骨</t>
  </si>
  <si>
    <t>已经面目全非了</t>
  </si>
  <si>
    <t>用井钥匙在回转城井中</t>
  </si>
  <si>
    <t>被镇上西北的男人埋葬后一天就过去了</t>
  </si>
  <si>
    <t>被认为是已化白骨中</t>
  </si>
  <si>
    <t>能拿到眼花缭乱的东西</t>
  </si>
  <si>
    <t>人骨的一部分</t>
  </si>
  <si>
    <t>苏维翁葡萄种子</t>
  </si>
  <si>
    <t>被认为是葡萄酒酿造</t>
  </si>
  <si>
    <t>回转城帐篷男NPC那里购买</t>
  </si>
  <si>
    <t>任务「葡萄酒制作」如果你种植这种种子</t>
  </si>
  <si>
    <t>当中品种最丰富</t>
  </si>
  <si>
    <t>收获时葡萄酒分数+50</t>
  </si>
  <si>
    <t>最合适的种子</t>
  </si>
  <si>
    <t>即使多种，效果也不会重复。</t>
  </si>
  <si>
    <t>大种子</t>
  </si>
  <si>
    <t>被认为在葡萄酒酿造</t>
  </si>
  <si>
    <t>任务「葡萄酒制作」接受的时候能拿到</t>
  </si>
  <si>
    <t>种在几个地方也不会消失</t>
  </si>
  <si>
    <t>每次酿造葡萄酒都会增加一个</t>
  </si>
  <si>
    <t>大桶钥匙</t>
  </si>
  <si>
    <t>打开葡萄馆地下</t>
  </si>
  <si>
    <t>任务「葡萄酒制作」完成</t>
  </si>
  <si>
    <t>巨大桶形门的钥匙</t>
  </si>
  <si>
    <t>粉红色纸片</t>
  </si>
  <si>
    <t>在间谍树间展望台上</t>
  </si>
  <si>
    <t>用来进入迷之多面体的密码</t>
  </si>
  <si>
    <t>弄到的纸片</t>
  </si>
  <si>
    <t>上面写着什么密码</t>
  </si>
  <si>
    <t>红色ID卡</t>
  </si>
  <si>
    <t>间谍树展望台中</t>
  </si>
  <si>
    <t>间谍树地下 骸骨处调查</t>
  </si>
  <si>
    <t>用于访问控制面板</t>
  </si>
  <si>
    <t>的ID卡</t>
  </si>
  <si>
    <t>牢房钥匙</t>
  </si>
  <si>
    <t>打开波妮耶和克莱娅根据地</t>
  </si>
  <si>
    <t>任务「恋人们」打败赏金首获得</t>
  </si>
  <si>
    <t>无敌健身房中牢房的钥匙</t>
  </si>
  <si>
    <t>可瞬间打开大部分的钥匙</t>
  </si>
  <si>
    <t>得到会触发任务「盗遍世界」</t>
  </si>
  <si>
    <t>万能钥匙打开装置</t>
  </si>
  <si>
    <t>迷之多面体内部</t>
  </si>
  <si>
    <t>偶尔也有不能打开的锁</t>
  </si>
  <si>
    <t>料理书</t>
  </si>
  <si>
    <t>记录了大破坏以前的</t>
  </si>
  <si>
    <t>把它交给拉琪娜，变动会做饭了</t>
  </si>
  <si>
    <t>料理制作方法</t>
  </si>
  <si>
    <t>极其贵重的书籍</t>
  </si>
  <si>
    <t>凶暴怪物</t>
  </si>
  <si>
    <t>掉落：沙漠梅林</t>
  </si>
  <si>
    <t>任务「车库的保镖」使用</t>
  </si>
  <si>
    <t>打倒破的证明</t>
  </si>
  <si>
    <t>美姫VIP卡</t>
  </si>
  <si>
    <t>恶党博物馆VIP卡</t>
  </si>
  <si>
    <t>队长男子气概-200以下，队友男子气概-100以下</t>
  </si>
  <si>
    <t>地下的美容SPA可以半价使用</t>
  </si>
  <si>
    <t>如果你手持这张卡，到地下室的</t>
  </si>
  <si>
    <t>伤痕为0的状态下与恶党博物馆2F</t>
  </si>
  <si>
    <t>美容机器能打折扣</t>
  </si>
  <si>
    <t>的美姫对话喝了四次酒倒下</t>
  </si>
  <si>
    <t>反太郎信</t>
  </si>
  <si>
    <t>自称遥控器反太郎的</t>
  </si>
  <si>
    <t>黄金爱因斯坦击破后，进入运河运河</t>
  </si>
  <si>
    <t>男孩手里</t>
  </si>
  <si>
    <t>收到的挑战书</t>
  </si>
  <si>
    <t>在戒指内侧雕刻着</t>
  </si>
  <si>
    <t>任务「通往戒指之路」中使用</t>
  </si>
  <si>
    <t>「给我爱的妻子」</t>
  </si>
  <si>
    <t>的文字文字</t>
  </si>
  <si>
    <t>埋在雪原中</t>
  </si>
  <si>
    <t>任务「梦之碎片」中使用</t>
  </si>
  <si>
    <t>闪耀着银色的光芒</t>
  </si>
  <si>
    <t>复古箱</t>
  </si>
  <si>
    <t>将质量的一部分转化为电力</t>
  </si>
  <si>
    <t>金轮际度假村损坏了的机器人中调查</t>
  </si>
  <si>
    <t>任务「恋爱的男人」中使用</t>
  </si>
  <si>
    <t>的强大电源</t>
  </si>
  <si>
    <t>它的能量是半永久性的</t>
  </si>
  <si>
    <t>金轮际度假村门口</t>
  </si>
  <si>
    <t>调查金轮际度假村地下停车场的白骨</t>
  </si>
  <si>
    <t>躺着的尸体的口袋里</t>
  </si>
  <si>
    <t>装在银质首饰</t>
  </si>
  <si>
    <t>考验之书</t>
  </si>
  <si>
    <t>金轮际度假村寻宝</t>
  </si>
  <si>
    <t>金轮际度假存左边酒吧区域领取</t>
  </si>
  <si>
    <t>以下是红色纸片</t>
  </si>
  <si>
    <t>「新手」路线内容</t>
  </si>
  <si>
    <t>的书籍</t>
  </si>
  <si>
    <t>相关项目</t>
  </si>
  <si>
    <t>「标准」路线内容</t>
  </si>
  <si>
    <t>「金轮际」路线内容</t>
  </si>
  <si>
    <t>染血手册</t>
  </si>
  <si>
    <t>掉在了黄金轮际度假村的</t>
  </si>
  <si>
    <t>宝：金轮际度假村</t>
  </si>
  <si>
    <t>上面写着与怪人黑衣人战斗的提示</t>
  </si>
  <si>
    <t>小记事本。被我捡到了</t>
  </si>
  <si>
    <t>东西方向小屋</t>
  </si>
  <si>
    <t>从血迹中感受到强烈的怨念</t>
  </si>
  <si>
    <t>青纸币A</t>
  </si>
  <si>
    <t>贴在金轮际度假村</t>
  </si>
  <si>
    <t>初级路线</t>
  </si>
  <si>
    <t>海龙像上的纸币</t>
  </si>
  <si>
    <t>冰湖右上海龙像</t>
  </si>
  <si>
    <t>标准路线</t>
  </si>
  <si>
    <t>写着路线完成提示</t>
  </si>
  <si>
    <t>路线上的提示不同</t>
  </si>
  <si>
    <t>金轮际度假村沙滩边</t>
  </si>
  <si>
    <t>掉落的瓶子</t>
  </si>
  <si>
    <t>沙滩右边附近</t>
  </si>
  <si>
    <t>里面好像有什么东西</t>
  </si>
  <si>
    <t>里面什么都没有</t>
  </si>
  <si>
    <t>从金轮际度假村村落下</t>
  </si>
  <si>
    <t>使用青色玻璃瓶</t>
  </si>
  <si>
    <t>瓶子里掏出的纸片</t>
  </si>
  <si>
    <t>上面写着路线清除怪物的提示</t>
  </si>
  <si>
    <t>青纸币B</t>
  </si>
  <si>
    <t>金轮际度假村的人像</t>
  </si>
  <si>
    <t>贴着的牌子</t>
  </si>
  <si>
    <t>左下角的人像</t>
  </si>
  <si>
    <t>黄色纸币A</t>
  </si>
  <si>
    <t>从金轮际度假村里乌龟</t>
  </si>
  <si>
    <t>毛绒玩具里拿出来的牌子</t>
  </si>
  <si>
    <t>最右边的小屋里的乌龟玩具</t>
  </si>
  <si>
    <t>黄色纸币B</t>
  </si>
  <si>
    <t>贴在金轮际度假村恐龙雕像</t>
  </si>
  <si>
    <t>处的牌子</t>
  </si>
  <si>
    <t>进入恐龙区后立刻转向的恐龙</t>
  </si>
  <si>
    <t>从金轮际度假村</t>
  </si>
  <si>
    <t>海滨美女身上掉落出来的牌子</t>
  </si>
  <si>
    <t>沙滩路上的泳衣女人</t>
  </si>
  <si>
    <t>金灿灿的椰子果实</t>
  </si>
  <si>
    <t>总感觉里面</t>
  </si>
  <si>
    <t>金色的椰子树上</t>
  </si>
  <si>
    <t>有好东西</t>
  </si>
  <si>
    <t>使用黄金椰子</t>
  </si>
  <si>
    <t>黄金椰子里开出来的纸片</t>
  </si>
  <si>
    <t>金色纸片B</t>
  </si>
  <si>
    <t>从左数第四个小屋的保险柜</t>
  </si>
  <si>
    <t>实际捡到的地方和说明文不一样</t>
  </si>
  <si>
    <t>金色纸片C</t>
  </si>
  <si>
    <t>金轮际度假村的金库中</t>
  </si>
  <si>
    <t>被藏起来的纸片</t>
  </si>
  <si>
    <t>从左数第三把遮阳伞往下走的海中</t>
  </si>
  <si>
    <t>金灿灿的蛋型珍品</t>
  </si>
  <si>
    <t>埋：金轮际度假村</t>
  </si>
  <si>
    <t>里面总觉得好东西</t>
  </si>
  <si>
    <t>食蚁兽皇后的后面</t>
  </si>
  <si>
    <t>你会孵化吗？预感</t>
  </si>
  <si>
    <t>金轮际度假村边缘</t>
  </si>
  <si>
    <t>使用黄金之卵</t>
  </si>
  <si>
    <t>黄金之卵中开出的纸片</t>
  </si>
  <si>
    <t>闪耀着银色的蛋型物体</t>
  </si>
  <si>
    <t>冰冻的湖的左下角</t>
  </si>
  <si>
    <t>使用银色之卵</t>
  </si>
  <si>
    <t>银色之卵中开出的纸片</t>
  </si>
  <si>
    <t>金轮际度假村冰上飘荡着</t>
  </si>
  <si>
    <t>红色的气球，感觉里面</t>
  </si>
  <si>
    <t>冰冻的湖中央</t>
  </si>
  <si>
    <t>会有好东西</t>
  </si>
  <si>
    <t>金轮际度假村得到的</t>
  </si>
  <si>
    <t>使用银红色纸片</t>
  </si>
  <si>
    <t>红色气球中开出的纸片</t>
  </si>
  <si>
    <t>梅洛斯零件</t>
  </si>
  <si>
    <t>一个叫梅洛斯的人</t>
  </si>
  <si>
    <t>任务「梅洛斯的遗言」接受时获得</t>
  </si>
  <si>
    <t>临终之际</t>
  </si>
  <si>
    <t>收到的一些零件。</t>
  </si>
  <si>
    <t>西桥控制钥匙</t>
  </si>
  <si>
    <t>在四塔门的西南塔使用的话</t>
  </si>
  <si>
    <t>需要击倒罗克韦尔</t>
  </si>
  <si>
    <t>两边都不使用的话，桥就不能放下</t>
  </si>
  <si>
    <t>可操控西侧桥梁起降的</t>
  </si>
  <si>
    <t>关键物品</t>
  </si>
  <si>
    <t>东桥控制钥匙</t>
  </si>
  <si>
    <t>在四塔门的东南塔使用的话</t>
  </si>
  <si>
    <t>可操控东侧桥梁起降的</t>
  </si>
  <si>
    <t>歌莫德之舌</t>
  </si>
  <si>
    <t>机动军团</t>
  </si>
  <si>
    <t>击倒歌莫德</t>
  </si>
  <si>
    <t>进入拉图尔塔必需品</t>
  </si>
  <si>
    <t>百台队长之一</t>
  </si>
  <si>
    <t>歌莫德身体的一部分</t>
  </si>
  <si>
    <t>邓肯货物</t>
  </si>
  <si>
    <t>阿米达拉马的</t>
  </si>
  <si>
    <t>任务「去阿米达拉马」接受时获得</t>
  </si>
  <si>
    <t>一个叫邓肯的人</t>
  </si>
  <si>
    <t>需要送过去的物品</t>
  </si>
  <si>
    <t>下水道钥匙</t>
  </si>
  <si>
    <t>用来进入拉图尔住宅区</t>
  </si>
  <si>
    <t>任务「住宅之女」中从杰尼那获得</t>
  </si>
  <si>
    <t>露匹艾C栋下水道的</t>
  </si>
  <si>
    <t>钥匙</t>
  </si>
  <si>
    <t>银色ID卡</t>
  </si>
  <si>
    <t>拉图尔住宅区</t>
  </si>
  <si>
    <t>露匹艾住宅C栋下水道内捡</t>
  </si>
  <si>
    <t>任务「住宅之女」中使用</t>
  </si>
  <si>
    <t>用于控制电源的</t>
  </si>
  <si>
    <t>ID卡</t>
  </si>
  <si>
    <t>牢狱钥匙</t>
  </si>
  <si>
    <t>拉图尔东塔</t>
  </si>
  <si>
    <t>击倒拉图尔东塔1F仓库军团战斗员</t>
  </si>
  <si>
    <t>地下一层</t>
  </si>
  <si>
    <t>打开牢狱的钥匙</t>
  </si>
  <si>
    <t>灰色钥匙</t>
  </si>
  <si>
    <t>打开拉图尔东塔</t>
  </si>
  <si>
    <t>击倒鲨熊后</t>
  </si>
  <si>
    <t>地下一层关押李博士</t>
  </si>
  <si>
    <t>牢房的钥匙</t>
  </si>
  <si>
    <t>李博士日记</t>
  </si>
  <si>
    <t>被拉图尔囚禁着的</t>
  </si>
  <si>
    <t>在拉图尔B1F牢房里跟李博士对话</t>
  </si>
  <si>
    <t>拿到德雷门卡Ｌ卡</t>
  </si>
  <si>
    <t>李博士在监牢里</t>
  </si>
  <si>
    <t>上面写着密码</t>
  </si>
  <si>
    <t>托付的笔记</t>
  </si>
  <si>
    <t>遗留笔记</t>
  </si>
  <si>
    <t>金轮际度假村里</t>
  </si>
  <si>
    <t>躺着的尸体口袋中的银质饰品</t>
  </si>
  <si>
    <t>陈旧日记</t>
  </si>
  <si>
    <t>遗落在拉图尔角落</t>
  </si>
  <si>
    <t>可以用阅读里面的东西</t>
  </si>
  <si>
    <t>残存的日记</t>
  </si>
  <si>
    <t>还不是很旧</t>
  </si>
  <si>
    <t>德雷门卡Ｂ</t>
  </si>
  <si>
    <t>拿着这张卡的话</t>
  </si>
  <si>
    <t>使用拉图尔的电梯</t>
  </si>
  <si>
    <t>能到达5F</t>
  </si>
  <si>
    <t>德雷门卡Ｌ</t>
  </si>
  <si>
    <t>能到达6F</t>
  </si>
  <si>
    <t>德雷门卡Ｅ</t>
  </si>
  <si>
    <t>击倒艾塞尔后</t>
  </si>
  <si>
    <t>能到达7F</t>
  </si>
  <si>
    <t>德雷门卡Ｇ</t>
  </si>
  <si>
    <t>能到达8F</t>
  </si>
  <si>
    <t>德雷门卡Ｍ</t>
  </si>
  <si>
    <t>能到达9F</t>
  </si>
  <si>
    <t>德雷门卡Ｋ</t>
  </si>
  <si>
    <t>根据任务「该被定罪的人」的进行状况</t>
  </si>
  <si>
    <t>入手方法不同</t>
  </si>
  <si>
    <t>能到达10F</t>
  </si>
  <si>
    <t>可以打开拉图尔所有</t>
  </si>
  <si>
    <t>混凝土岛遥控装置回收事件后
进入拉图尔</t>
  </si>
  <si>
    <t>周目通关追加后，再入拉图尔塔会有剧情，过后临走时会得到卡片</t>
  </si>
  <si>
    <t>楼梯口的房门</t>
  </si>
  <si>
    <t>难得一见的卡片</t>
  </si>
  <si>
    <t>稀薄空气瓶</t>
  </si>
  <si>
    <t>里面装着收集到的稀薄气体</t>
  </si>
  <si>
    <t>间谍树最高处收集稀薄空气</t>
  </si>
  <si>
    <t>玛莎写给关于委托报酬信</t>
  </si>
  <si>
    <t>任务「向往未来之望」报酬</t>
  </si>
  <si>
    <t>将它交给唐克蕾迪</t>
  </si>
  <si>
    <t>交给生物宫殿唐克蕾迪的信</t>
  </si>
  <si>
    <t>会得到生化战车坦克超级装备</t>
  </si>
  <si>
    <t>猎人虎之卷一</t>
  </si>
  <si>
    <t>记载着各种不同</t>
  </si>
  <si>
    <t>相关的内容</t>
  </si>
  <si>
    <t>猎人必带的书</t>
  </si>
  <si>
    <t>猎人虎之卷二</t>
  </si>
  <si>
    <t>记载着乘降战车</t>
  </si>
  <si>
    <t>猎人虎之卷三</t>
  </si>
  <si>
    <t>记载着战车基础知识</t>
  </si>
  <si>
    <t>猎人虎之卷四</t>
  </si>
  <si>
    <t>记载着战车相关知识</t>
  </si>
  <si>
    <t>猎人虎之卷五</t>
  </si>
  <si>
    <t>记载着更换装备的问题</t>
  </si>
  <si>
    <t>猎人虎之卷六</t>
  </si>
  <si>
    <t>记载着摩托车上</t>
  </si>
  <si>
    <t>猎人虎之卷七</t>
  </si>
  <si>
    <t>记载着传真系统</t>
  </si>
  <si>
    <t>猎人虎之卷八</t>
  </si>
  <si>
    <t>记载着增幅点数</t>
  </si>
  <si>
    <t>猎人虎之卷九</t>
  </si>
  <si>
    <t>记载着怪物种类</t>
  </si>
  <si>
    <t>猎人虎之卷十</t>
  </si>
  <si>
    <t>记载着猎人中心</t>
  </si>
  <si>
    <t>猎人虎之卷十一</t>
  </si>
  <si>
    <t>记载着引擎改造</t>
  </si>
  <si>
    <t>猎人虎之卷十二</t>
  </si>
  <si>
    <t>记载着金属探测器</t>
  </si>
  <si>
    <t>猎人虎之卷十三</t>
  </si>
  <si>
    <t>记载着物品等级星数</t>
  </si>
  <si>
    <t>猎人虎之卷十四</t>
  </si>
  <si>
    <t>记载着底盘改造</t>
  </si>
  <si>
    <t>猎人虎之卷十五</t>
  </si>
  <si>
    <t>记载着物品特性</t>
  </si>
  <si>
    <t>猎人虎之卷十六</t>
  </si>
  <si>
    <t>记载着防护膜</t>
  </si>
  <si>
    <t>猎人虎之卷十七</t>
  </si>
  <si>
    <t>记载着C装置沃兹尼亚克Ⅱ战法</t>
  </si>
  <si>
    <t>猎人虎之卷十八</t>
  </si>
  <si>
    <t>记载着齐射系</t>
  </si>
  <si>
    <t>猎人虎之卷十九</t>
  </si>
  <si>
    <t>记载着迎击兵器</t>
  </si>
  <si>
    <t>猎人虎之卷二十</t>
  </si>
  <si>
    <t>记载着零件改造</t>
  </si>
  <si>
    <t>猎人虎之卷二十一</t>
  </si>
  <si>
    <t>记载着引擎蓝天使战法</t>
  </si>
  <si>
    <t>猎人虎之卷二十二</t>
  </si>
  <si>
    <t>记载着特殊改造屋</t>
  </si>
  <si>
    <t>旅馆的松之间，不住宿的话不能得到</t>
  </si>
  <si>
    <t>猎人虎之卷二十三</t>
  </si>
  <si>
    <t>记载着迎来结局后</t>
  </si>
  <si>
    <t>追加内容</t>
  </si>
  <si>
    <t>存在于这个世界之外</t>
  </si>
  <si>
    <t>关于追加内容的</t>
  </si>
  <si>
    <t>说明书</t>
  </si>
  <si>
    <t>战场相机指南</t>
  </si>
  <si>
    <t>方便又好玩的功能</t>
  </si>
  <si>
    <t>交易商的帐篷做好后可以买到</t>
  </si>
  <si>
    <t>写着「战场相机」使用方法</t>
  </si>
  <si>
    <t>的说明书</t>
  </si>
  <si>
    <t>酒吧回收(G)</t>
    <phoneticPr fontId="1" type="noConversion"/>
  </si>
  <si>
    <t>价值(G)</t>
  </si>
  <si>
    <t>价值(G)</t>
    <phoneticPr fontId="1" type="noConversion"/>
  </si>
  <si>
    <t>随机</t>
    <phoneticPr fontId="1" type="noConversion"/>
  </si>
  <si>
    <r>
      <t>效果</t>
    </r>
    <r>
      <rPr>
        <b/>
        <sz val="9"/>
        <color rgb="FF00B0F0"/>
        <rFont val="微软雅黑"/>
        <family val="2"/>
        <charset val="134"/>
      </rPr>
      <t>・</t>
    </r>
    <r>
      <rPr>
        <b/>
        <sz val="9"/>
        <color rgb="FF00B0F0"/>
        <rFont val="宋体"/>
        <family val="3"/>
        <charset val="134"/>
      </rPr>
      <t>说明</t>
    </r>
  </si>
  <si>
    <r>
      <t>一郎球棒</t>
    </r>
    <r>
      <rPr>
        <sz val="9"/>
        <color rgb="FFC00000"/>
        <rFont val="宋体"/>
        <family val="3"/>
        <charset val="134"/>
      </rPr>
      <t>★</t>
    </r>
    <r>
      <rPr>
        <sz val="9"/>
        <rFont val="宋体"/>
        <family val="3"/>
        <charset val="134"/>
      </rPr>
      <t>×1</t>
    </r>
  </si>
  <si>
    <r>
      <t>生存长筒袜</t>
    </r>
    <r>
      <rPr>
        <sz val="9"/>
        <color rgb="FFC00000"/>
        <rFont val="宋体"/>
        <family val="3"/>
        <charset val="134"/>
      </rPr>
      <t>★</t>
    </r>
    <r>
      <rPr>
        <sz val="9"/>
        <color rgb="FF000000"/>
        <rFont val="宋体"/>
        <family val="3"/>
        <charset val="134"/>
      </rPr>
      <t>×1</t>
    </r>
  </si>
  <si>
    <r>
      <t>汉子兜裆布</t>
    </r>
    <r>
      <rPr>
        <sz val="9"/>
        <color rgb="FFC00000"/>
        <rFont val="宋体"/>
        <family val="3"/>
        <charset val="134"/>
      </rPr>
      <t>★</t>
    </r>
    <r>
      <rPr>
        <sz val="9"/>
        <color rgb="FF000000"/>
        <rFont val="宋体"/>
        <family val="3"/>
        <charset val="134"/>
      </rPr>
      <t>×1</t>
    </r>
  </si>
  <si>
    <r>
      <t>可爱剑</t>
    </r>
    <r>
      <rPr>
        <sz val="9"/>
        <color rgb="FFC00000"/>
        <rFont val="宋体"/>
        <family val="3"/>
        <charset val="134"/>
      </rPr>
      <t>★</t>
    </r>
    <r>
      <rPr>
        <sz val="9"/>
        <color rgb="FF000000"/>
        <rFont val="宋体"/>
        <family val="3"/>
        <charset val="134"/>
      </rPr>
      <t>×1</t>
    </r>
  </si>
  <si>
    <r>
      <t>筋肉健美套装</t>
    </r>
    <r>
      <rPr>
        <sz val="9"/>
        <color rgb="FF00B050"/>
        <rFont val="宋体"/>
        <family val="3"/>
        <charset val="134"/>
      </rPr>
      <t>★</t>
    </r>
  </si>
  <si>
    <r>
      <t>兴奋剂</t>
    </r>
    <r>
      <rPr>
        <sz val="9"/>
        <color rgb="FF00B050"/>
        <rFont val="宋体"/>
        <family val="3"/>
        <charset val="134"/>
      </rPr>
      <t>★</t>
    </r>
    <r>
      <rPr>
        <sz val="9"/>
        <color rgb="FF000000"/>
        <rFont val="宋体"/>
        <family val="3"/>
        <charset val="134"/>
      </rPr>
      <t>×12</t>
    </r>
  </si>
  <si>
    <r>
      <t>男人精华</t>
    </r>
    <r>
      <rPr>
        <sz val="9"/>
        <color rgb="FF00B050"/>
        <rFont val="宋体"/>
        <family val="3"/>
        <charset val="134"/>
      </rPr>
      <t>★</t>
    </r>
    <r>
      <rPr>
        <sz val="9"/>
        <color rgb="FF000000"/>
        <rFont val="宋体"/>
        <family val="3"/>
        <charset val="134"/>
      </rPr>
      <t>×3</t>
    </r>
  </si>
  <si>
    <r>
      <t>肌肉比基尼</t>
    </r>
    <r>
      <rPr>
        <sz val="9"/>
        <color rgb="FF00B050"/>
        <rFont val="宋体"/>
        <family val="3"/>
        <charset val="134"/>
      </rPr>
      <t>★</t>
    </r>
    <r>
      <rPr>
        <sz val="9"/>
        <color rgb="FF000000"/>
        <rFont val="宋体"/>
        <family val="3"/>
        <charset val="134"/>
      </rPr>
      <t>×1</t>
    </r>
  </si>
  <si>
    <r>
      <t>性感胸垫</t>
    </r>
    <r>
      <rPr>
        <sz val="9"/>
        <color rgb="FFC00000"/>
        <rFont val="宋体"/>
        <family val="3"/>
        <charset val="134"/>
      </rPr>
      <t>★</t>
    </r>
    <r>
      <rPr>
        <sz val="9"/>
        <color rgb="FF000000"/>
        <rFont val="宋体"/>
        <family val="3"/>
        <charset val="134"/>
      </rPr>
      <t>×1</t>
    </r>
  </si>
  <si>
    <r>
      <t>生存头盔</t>
    </r>
    <r>
      <rPr>
        <sz val="9"/>
        <color rgb="FFC00000"/>
        <rFont val="宋体"/>
        <family val="3"/>
        <charset val="134"/>
      </rPr>
      <t>★</t>
    </r>
    <r>
      <rPr>
        <sz val="9"/>
        <color rgb="FF000000"/>
        <rFont val="宋体"/>
        <family val="3"/>
        <charset val="134"/>
      </rPr>
      <t>×1</t>
    </r>
  </si>
  <si>
    <r>
      <t>拉面罐头</t>
    </r>
    <r>
      <rPr>
        <sz val="9"/>
        <color rgb="FF00B050"/>
        <rFont val="宋体"/>
        <family val="3"/>
        <charset val="134"/>
      </rPr>
      <t>★</t>
    </r>
    <r>
      <rPr>
        <sz val="9"/>
        <color rgb="FF000000"/>
        <rFont val="宋体"/>
        <family val="3"/>
        <charset val="134"/>
      </rPr>
      <t>×1</t>
    </r>
  </si>
  <si>
    <r>
      <t>生存刀</t>
    </r>
    <r>
      <rPr>
        <sz val="9"/>
        <color rgb="FFC00000"/>
        <rFont val="宋体"/>
        <family val="3"/>
        <charset val="134"/>
      </rPr>
      <t>★</t>
    </r>
    <r>
      <rPr>
        <sz val="9"/>
        <color rgb="FF000000"/>
        <rFont val="宋体"/>
        <family val="3"/>
        <charset val="134"/>
      </rPr>
      <t>×1</t>
    </r>
  </si>
  <si>
    <r>
      <t>幸运护身符</t>
    </r>
    <r>
      <rPr>
        <sz val="9"/>
        <color rgb="FFC00000"/>
        <rFont val="宋体"/>
        <family val="3"/>
        <charset val="134"/>
      </rPr>
      <t>★</t>
    </r>
    <r>
      <rPr>
        <sz val="9"/>
        <color rgb="FF000000"/>
        <rFont val="宋体"/>
        <family val="3"/>
        <charset val="134"/>
      </rPr>
      <t>×1</t>
    </r>
  </si>
  <si>
    <r>
      <t>生存裤子</t>
    </r>
    <r>
      <rPr>
        <sz val="9"/>
        <color rgb="FFC00000"/>
        <rFont val="宋体"/>
        <family val="3"/>
        <charset val="134"/>
      </rPr>
      <t>★</t>
    </r>
    <r>
      <rPr>
        <sz val="9"/>
        <color rgb="FF000000"/>
        <rFont val="宋体"/>
        <family val="3"/>
        <charset val="134"/>
      </rPr>
      <t>×1</t>
    </r>
  </si>
  <si>
    <r>
      <t>腕部激光</t>
    </r>
    <r>
      <rPr>
        <sz val="9"/>
        <color rgb="FFC00000"/>
        <rFont val="宋体"/>
        <family val="3"/>
        <charset val="134"/>
      </rPr>
      <t>★</t>
    </r>
    <r>
      <rPr>
        <sz val="9"/>
        <color rgb="FF000000"/>
        <rFont val="宋体"/>
        <family val="3"/>
        <charset val="134"/>
      </rPr>
      <t>×1</t>
    </r>
  </si>
  <si>
    <r>
      <t>界限突破因子</t>
    </r>
    <r>
      <rPr>
        <sz val="9"/>
        <color rgb="FF00B050"/>
        <rFont val="宋体"/>
        <family val="3"/>
        <charset val="134"/>
      </rPr>
      <t>★</t>
    </r>
    <r>
      <rPr>
        <sz val="9"/>
        <color rgb="FF000000"/>
        <rFont val="宋体"/>
        <family val="3"/>
        <charset val="134"/>
      </rPr>
      <t>×1</t>
    </r>
  </si>
  <si>
    <r>
      <t>金戒指</t>
    </r>
    <r>
      <rPr>
        <sz val="9"/>
        <color rgb="FF00B050"/>
        <rFont val="宋体"/>
        <family val="3"/>
        <charset val="134"/>
      </rPr>
      <t>★</t>
    </r>
    <r>
      <rPr>
        <sz val="9"/>
        <color rgb="FF000000"/>
        <rFont val="宋体"/>
        <family val="3"/>
        <charset val="134"/>
      </rPr>
      <t>×1</t>
    </r>
  </si>
  <si>
    <r>
      <t>生存背心</t>
    </r>
    <r>
      <rPr>
        <sz val="9"/>
        <color rgb="FFC00000"/>
        <rFont val="宋体"/>
        <family val="3"/>
        <charset val="134"/>
      </rPr>
      <t>★</t>
    </r>
    <r>
      <rPr>
        <sz val="9"/>
        <color rgb="FF000000"/>
        <rFont val="宋体"/>
        <family val="3"/>
        <charset val="134"/>
      </rPr>
      <t>×1</t>
    </r>
  </si>
  <si>
    <r>
      <t>M16狙击枪</t>
    </r>
    <r>
      <rPr>
        <sz val="9"/>
        <color rgb="FFC00000"/>
        <rFont val="宋体"/>
        <family val="3"/>
        <charset val="134"/>
      </rPr>
      <t>★★</t>
    </r>
    <r>
      <rPr>
        <sz val="9"/>
        <color rgb="FF000000"/>
        <rFont val="宋体"/>
        <family val="3"/>
        <charset val="134"/>
      </rPr>
      <t>×1</t>
    </r>
  </si>
  <si>
    <r>
      <t>龙舌兰提取物</t>
    </r>
    <r>
      <rPr>
        <sz val="9"/>
        <color rgb="FFC00000"/>
        <rFont val="宋体"/>
        <family val="3"/>
        <charset val="134"/>
      </rPr>
      <t>★</t>
    </r>
    <r>
      <rPr>
        <sz val="9"/>
        <color rgb="FF000000"/>
        <rFont val="宋体"/>
        <family val="3"/>
        <charset val="134"/>
      </rPr>
      <t>×1</t>
    </r>
  </si>
  <si>
    <r>
      <t>比基尼盔甲</t>
    </r>
    <r>
      <rPr>
        <sz val="9"/>
        <color rgb="FFC00000"/>
        <rFont val="宋体"/>
        <family val="3"/>
        <charset val="134"/>
      </rPr>
      <t>★</t>
    </r>
    <r>
      <rPr>
        <sz val="9"/>
        <color rgb="FF000000"/>
        <rFont val="宋体"/>
        <family val="3"/>
        <charset val="134"/>
      </rPr>
      <t>×1</t>
    </r>
  </si>
  <si>
    <r>
      <t>生存手套</t>
    </r>
    <r>
      <rPr>
        <sz val="9"/>
        <color rgb="FFC00000"/>
        <rFont val="宋体"/>
        <family val="3"/>
        <charset val="134"/>
      </rPr>
      <t>★</t>
    </r>
    <r>
      <rPr>
        <sz val="9"/>
        <color rgb="FF000000"/>
        <rFont val="宋体"/>
        <family val="3"/>
        <charset val="134"/>
      </rPr>
      <t>×1</t>
    </r>
  </si>
  <si>
    <r>
      <t>超级稀有金属</t>
    </r>
    <r>
      <rPr>
        <sz val="9"/>
        <color rgb="FF00B050"/>
        <rFont val="宋体"/>
        <family val="3"/>
        <charset val="134"/>
      </rPr>
      <t>★★</t>
    </r>
    <r>
      <rPr>
        <sz val="9"/>
        <color rgb="FF000000"/>
        <rFont val="宋体"/>
        <family val="3"/>
        <charset val="134"/>
      </rPr>
      <t>×1</t>
    </r>
  </si>
  <si>
    <r>
      <t>男人精华</t>
    </r>
    <r>
      <rPr>
        <sz val="9"/>
        <color rgb="FF00B050"/>
        <rFont val="宋体"/>
        <family val="3"/>
        <charset val="134"/>
      </rPr>
      <t>★</t>
    </r>
    <r>
      <rPr>
        <sz val="9"/>
        <color rgb="FF000000"/>
        <rFont val="宋体"/>
        <family val="3"/>
        <charset val="134"/>
      </rPr>
      <t>×1</t>
    </r>
  </si>
  <si>
    <r>
      <t>超辣汪汪美食</t>
    </r>
    <r>
      <rPr>
        <sz val="9"/>
        <color rgb="FF00B050"/>
        <rFont val="宋体"/>
        <family val="3"/>
        <charset val="134"/>
      </rPr>
      <t>★</t>
    </r>
    <r>
      <rPr>
        <sz val="9"/>
        <color rgb="FF000000"/>
        <rFont val="宋体"/>
        <family val="3"/>
        <charset val="134"/>
      </rPr>
      <t>×5</t>
    </r>
  </si>
  <si>
    <r>
      <t>X指环</t>
    </r>
    <r>
      <rPr>
        <sz val="9"/>
        <color rgb="FFC00000"/>
        <rFont val="宋体"/>
        <family val="3"/>
        <charset val="134"/>
      </rPr>
      <t>★</t>
    </r>
    <r>
      <rPr>
        <sz val="9"/>
        <color rgb="FF000000"/>
        <rFont val="宋体"/>
        <family val="3"/>
        <charset val="134"/>
      </rPr>
      <t>×1</t>
    </r>
  </si>
  <si>
    <r>
      <t>全满饮料</t>
    </r>
    <r>
      <rPr>
        <sz val="9"/>
        <color rgb="FF00B050"/>
        <rFont val="宋体"/>
        <family val="3"/>
        <charset val="134"/>
      </rPr>
      <t>★</t>
    </r>
    <r>
      <rPr>
        <sz val="9"/>
        <color rgb="FF000000"/>
        <rFont val="宋体"/>
        <family val="3"/>
        <charset val="134"/>
      </rPr>
      <t>×1</t>
    </r>
  </si>
  <si>
    <r>
      <t>狗剪套装</t>
    </r>
    <r>
      <rPr>
        <sz val="9"/>
        <color rgb="FF00B050"/>
        <rFont val="宋体"/>
        <family val="3"/>
        <charset val="134"/>
      </rPr>
      <t>★</t>
    </r>
  </si>
  <si>
    <r>
      <t>剪刀次郎</t>
    </r>
    <r>
      <rPr>
        <sz val="9"/>
        <color rgb="FF00B050"/>
        <rFont val="宋体"/>
        <family val="3"/>
        <charset val="134"/>
      </rPr>
      <t>★</t>
    </r>
    <r>
      <rPr>
        <sz val="9"/>
        <color rgb="FF000000"/>
        <rFont val="宋体"/>
        <family val="3"/>
        <charset val="134"/>
      </rPr>
      <t>×1</t>
    </r>
  </si>
  <si>
    <r>
      <t>狗剪</t>
    </r>
    <r>
      <rPr>
        <sz val="9"/>
        <color rgb="FF00B050"/>
        <rFont val="宋体"/>
        <family val="3"/>
        <charset val="134"/>
      </rPr>
      <t>★</t>
    </r>
    <r>
      <rPr>
        <sz val="9"/>
        <color rgb="FF000000"/>
        <rFont val="宋体"/>
        <family val="3"/>
        <charset val="134"/>
      </rPr>
      <t>×1</t>
    </r>
  </si>
  <si>
    <r>
      <t>发行纪念福袋</t>
    </r>
    <r>
      <rPr>
        <sz val="9"/>
        <color rgb="FFC00000"/>
        <rFont val="宋体"/>
        <family val="3"/>
        <charset val="134"/>
      </rPr>
      <t>★</t>
    </r>
  </si>
  <si>
    <r>
      <t>月光馒头</t>
    </r>
    <r>
      <rPr>
        <sz val="9"/>
        <color rgb="FFC00000"/>
        <rFont val="宋体"/>
        <family val="3"/>
        <charset val="134"/>
      </rPr>
      <t>★</t>
    </r>
    <r>
      <rPr>
        <sz val="9"/>
        <color rgb="FF000000"/>
        <rFont val="宋体"/>
        <family val="3"/>
        <charset val="134"/>
      </rPr>
      <t>×10</t>
    </r>
  </si>
  <si>
    <r>
      <t>姐姐围巾</t>
    </r>
    <r>
      <rPr>
        <sz val="9"/>
        <color rgb="FFC00000"/>
        <rFont val="宋体"/>
        <family val="3"/>
        <charset val="134"/>
      </rPr>
      <t>★</t>
    </r>
    <r>
      <rPr>
        <sz val="9"/>
        <color rgb="FF000000"/>
        <rFont val="宋体"/>
        <family val="3"/>
        <charset val="134"/>
      </rPr>
      <t>×1</t>
    </r>
  </si>
  <si>
    <r>
      <t>月光头环</t>
    </r>
    <r>
      <rPr>
        <sz val="9"/>
        <color rgb="FFC00000"/>
        <rFont val="宋体"/>
        <family val="3"/>
        <charset val="134"/>
      </rPr>
      <t>★</t>
    </r>
    <r>
      <rPr>
        <sz val="9"/>
        <color rgb="FF000000"/>
        <rFont val="宋体"/>
        <family val="3"/>
        <charset val="134"/>
      </rPr>
      <t>×1</t>
    </r>
  </si>
  <si>
    <r>
      <t>圣诞礼物</t>
    </r>
    <r>
      <rPr>
        <sz val="9"/>
        <color rgb="FFC00000"/>
        <rFont val="宋体"/>
        <family val="3"/>
        <charset val="134"/>
      </rPr>
      <t>★</t>
    </r>
  </si>
  <si>
    <r>
      <t>马鲁迪鸡肉</t>
    </r>
    <r>
      <rPr>
        <sz val="9"/>
        <color rgb="FFC00000"/>
        <rFont val="宋体"/>
        <family val="3"/>
        <charset val="134"/>
      </rPr>
      <t>★</t>
    </r>
    <r>
      <rPr>
        <sz val="9"/>
        <color rgb="FF000000"/>
        <rFont val="宋体"/>
        <family val="3"/>
        <charset val="134"/>
      </rPr>
      <t>×5</t>
    </r>
  </si>
  <si>
    <r>
      <t>圣诞老人帽子</t>
    </r>
    <r>
      <rPr>
        <sz val="9"/>
        <color rgb="FFC00000"/>
        <rFont val="宋体"/>
        <family val="3"/>
        <charset val="134"/>
      </rPr>
      <t>★</t>
    </r>
    <r>
      <rPr>
        <sz val="9"/>
        <color rgb="FF000000"/>
        <rFont val="宋体"/>
        <family val="3"/>
        <charset val="134"/>
      </rPr>
      <t>×1</t>
    </r>
  </si>
  <si>
    <r>
      <t>圣诞老人服</t>
    </r>
    <r>
      <rPr>
        <sz val="9"/>
        <color rgb="FFC00000"/>
        <rFont val="宋体"/>
        <family val="3"/>
        <charset val="134"/>
      </rPr>
      <t>★</t>
    </r>
    <r>
      <rPr>
        <sz val="9"/>
        <color rgb="FF000000"/>
        <rFont val="宋体"/>
        <family val="3"/>
        <charset val="134"/>
      </rPr>
      <t>×1</t>
    </r>
  </si>
  <si>
    <r>
      <t>圣诞胡子</t>
    </r>
    <r>
      <rPr>
        <sz val="9"/>
        <color rgb="FFC00000"/>
        <rFont val="宋体"/>
        <family val="3"/>
        <charset val="134"/>
      </rPr>
      <t>★</t>
    </r>
    <r>
      <rPr>
        <sz val="9"/>
        <color rgb="FF000000"/>
        <rFont val="宋体"/>
        <family val="3"/>
        <charset val="134"/>
      </rPr>
      <t>×1</t>
    </r>
  </si>
  <si>
    <r>
      <t>新年福袋</t>
    </r>
    <r>
      <rPr>
        <sz val="9"/>
        <color rgb="FFC00000"/>
        <rFont val="宋体"/>
        <family val="3"/>
        <charset val="134"/>
      </rPr>
      <t>★</t>
    </r>
  </si>
  <si>
    <r>
      <t>压岁钱</t>
    </r>
    <r>
      <rPr>
        <sz val="9"/>
        <color rgb="FFC00000"/>
        <rFont val="宋体"/>
        <family val="3"/>
        <charset val="134"/>
      </rPr>
      <t>★</t>
    </r>
    <r>
      <rPr>
        <sz val="9"/>
        <color rgb="FF000000"/>
        <rFont val="宋体"/>
        <family val="3"/>
        <charset val="134"/>
      </rPr>
      <t>×1</t>
    </r>
  </si>
  <si>
    <r>
      <t>神签</t>
    </r>
    <r>
      <rPr>
        <sz val="9"/>
        <color rgb="FFC00000"/>
        <rFont val="宋体"/>
        <family val="3"/>
        <charset val="134"/>
      </rPr>
      <t>★</t>
    </r>
    <r>
      <rPr>
        <sz val="9"/>
        <color rgb="FF000000"/>
        <rFont val="宋体"/>
        <family val="3"/>
        <charset val="134"/>
      </rPr>
      <t>×1</t>
    </r>
  </si>
  <si>
    <r>
      <t>年糕</t>
    </r>
    <r>
      <rPr>
        <sz val="9"/>
        <color rgb="FFC00000"/>
        <rFont val="宋体"/>
        <family val="3"/>
        <charset val="134"/>
      </rPr>
      <t>★</t>
    </r>
    <r>
      <rPr>
        <sz val="9"/>
        <color rgb="FF000000"/>
        <rFont val="宋体"/>
        <family val="3"/>
        <charset val="134"/>
      </rPr>
      <t>×8</t>
    </r>
  </si>
  <si>
    <r>
      <t>里面是月光馒头×10、姐姐的围巾</t>
    </r>
    <r>
      <rPr>
        <sz val="9"/>
        <color rgb="FF000000"/>
        <rFont val="微软雅黑"/>
        <family val="2"/>
        <charset val="134"/>
      </rPr>
      <t>、</t>
    </r>
    <r>
      <rPr>
        <sz val="9"/>
        <color rgb="FF000000"/>
        <rFont val="宋体"/>
        <family val="3"/>
        <charset val="134"/>
      </rPr>
      <t>金锭×10</t>
    </r>
  </si>
  <si>
    <r>
      <t>魔法福袋</t>
    </r>
    <r>
      <rPr>
        <sz val="9"/>
        <color rgb="FF000000"/>
        <rFont val="微软雅黑"/>
        <family val="2"/>
        <charset val="134"/>
      </rPr>
      <t>、</t>
    </r>
    <r>
      <rPr>
        <sz val="9"/>
        <color rgb="FF000000"/>
        <rFont val="宋体"/>
        <family val="3"/>
        <charset val="134"/>
      </rPr>
      <t>幸福之袋中入手</t>
    </r>
  </si>
  <si>
    <r>
      <t>也许吧</t>
    </r>
    <r>
      <rPr>
        <sz val="9"/>
        <color rgb="FF000000"/>
        <rFont val="微软雅黑"/>
        <family val="2"/>
        <charset val="134"/>
      </rPr>
      <t>・・・</t>
    </r>
  </si>
  <si>
    <t>效果・说明</t>
  </si>
  <si>
    <t>战斗时</t>
  </si>
  <si>
    <t>难以酿制的最高级的葡萄酒</t>
  </si>
  <si>
    <t>使用后HP全恢复</t>
  </si>
  <si>
    <t>那种极致的味道</t>
  </si>
  <si>
    <t>战场天使不可用</t>
  </si>
  <si>
    <t>能让疲惫的身体瞬间就能治愈</t>
  </si>
  <si>
    <t>完全恢复HP的神奇叶子</t>
  </si>
  <si>
    <t>可以多次使用！</t>
  </si>
  <si>
    <t>完全恢复HP</t>
  </si>
  <si>
    <t>抽签屋：金轮际度假村</t>
  </si>
  <si>
    <t>五等奖</t>
  </si>
  <si>
    <t>最强的恢复药</t>
  </si>
  <si>
    <t>自贩机数量限定</t>
  </si>
  <si>
    <t>以最高密度浓缩的恢复饮料</t>
  </si>
  <si>
    <t>恢复超过2000HP</t>
  </si>
  <si>
    <t>一次性注射器类的HP恢复药</t>
  </si>
  <si>
    <t>大概恢复1500左右</t>
  </si>
  <si>
    <t>比起恢复饮料</t>
  </si>
  <si>
    <t>更加强力的HP回复药</t>
  </si>
  <si>
    <t>恢复大约800点的HP</t>
  </si>
  <si>
    <t>阿米达水</t>
  </si>
  <si>
    <t>污染度极低</t>
  </si>
  <si>
    <t>非常好喝的水</t>
  </si>
  <si>
    <t>大神社清水</t>
  </si>
  <si>
    <t>污染程度很低</t>
  </si>
  <si>
    <t>传送装置（肯）</t>
  </si>
  <si>
    <t>涌出的新鲜水</t>
  </si>
  <si>
    <t>喝了能恢复一点体力</t>
  </si>
  <si>
    <t>能恢复HP的饮料</t>
  </si>
  <si>
    <t>比回复胶囊更强大</t>
  </si>
  <si>
    <t>恢复300点左右的HP</t>
  </si>
  <si>
    <t>＜大破坏＞前后时期所创</t>
  </si>
  <si>
    <t>一度被认为是恢复药</t>
  </si>
  <si>
    <t>可以恢复100点左右的</t>
  </si>
  <si>
    <t>内服药品</t>
  </si>
  <si>
    <t>解麻药</t>
  </si>
  <si>
    <t>听说可以治疗麻痹</t>
  </si>
  <si>
    <t>实际没啥效果，含有副作用的假药</t>
  </si>
  <si>
    <t>不管是什么样的高烧</t>
  </si>
  <si>
    <t>任务「少年生命的价值」中是必要的</t>
  </si>
  <si>
    <t>都能降低到正常体温</t>
  </si>
  <si>
    <t>强力的退烧药</t>
  </si>
  <si>
    <t>装死药的类似品</t>
  </si>
  <si>
    <t>听说能治疗发烧</t>
  </si>
  <si>
    <t>第二车库(假的退烧药，注意看简介)</t>
  </si>
  <si>
    <t>实际没啥效果，</t>
  </si>
  <si>
    <t>还有副作用的假药</t>
  </si>
  <si>
    <t>万能药</t>
  </si>
  <si>
    <t>无论什么得啥病</t>
  </si>
  <si>
    <t>不能使用</t>
  </si>
  <si>
    <t>瞬间就治好的强力药</t>
  </si>
  <si>
    <t>感冒克星Z</t>
  </si>
  <si>
    <t>听说能提神醒脑</t>
  </si>
  <si>
    <t>其实没啥效果</t>
  </si>
  <si>
    <t>马鲁迪鸡肉</t>
  </si>
  <si>
    <t>看起来就像鸟的肉</t>
  </si>
  <si>
    <t>吃了体力就能恢复体力</t>
  </si>
  <si>
    <t>生锈罐头</t>
  </si>
  <si>
    <t>＜大破坏＞那个时候制造的</t>
  </si>
  <si>
    <t>宝：被遗忘的仓库</t>
  </si>
  <si>
    <t>被认为是……罐头</t>
  </si>
  <si>
    <t>生锈了，看不出保质期</t>
  </si>
  <si>
    <t>咖喱便当</t>
  </si>
  <si>
    <t>根据过去的食谱做出来</t>
  </si>
  <si>
    <t>没找到具体入手方式(猜测是不幸女给，貌似要魔法食谱)</t>
  </si>
  <si>
    <t>能让人恢复体力的便当</t>
  </si>
  <si>
    <t>曾在世界各地都是让人喜爱的料理</t>
  </si>
  <si>
    <t>体力便当</t>
  </si>
  <si>
    <t>阿碧为我做的</t>
  </si>
  <si>
    <t>在阿碧房间睡觉，第二天跟她对话获得</t>
  </si>
  <si>
    <t>吃了就有力气的便当</t>
  </si>
  <si>
    <t>女神三明治</t>
  </si>
  <si>
    <t>吃了就有力气的三明治</t>
  </si>
  <si>
    <t>吃了就有力气的汉堡</t>
  </si>
  <si>
    <t>保安便当</t>
  </si>
  <si>
    <t>为守卫准备的</t>
  </si>
  <si>
    <t>特制便当</t>
  </si>
  <si>
    <t>任务「守卫的便当」报酬</t>
  </si>
  <si>
    <t>＜大破坏＞之前的时代</t>
  </si>
  <si>
    <t>被称为珍品的罐头食品</t>
  </si>
  <si>
    <t>自动贩卖机：金轮际度假村</t>
  </si>
  <si>
    <t>现如今几乎不存在</t>
  </si>
  <si>
    <t>曾经广泛食用的东方口味点心</t>
  </si>
  <si>
    <t>吃了能恢复体力</t>
  </si>
  <si>
    <t>甜瓜</t>
  </si>
  <si>
    <t>和蜜瓜很像的水果</t>
  </si>
  <si>
    <t>没找到具体入手方式</t>
  </si>
  <si>
    <t>在沙漠地带生长良好</t>
  </si>
  <si>
    <t>因几乎不会吸收污染物质而被广泛种植</t>
  </si>
  <si>
    <t>滑溜滑溜烧烤</t>
  </si>
  <si>
    <t>奸商强行推销</t>
  </si>
  <si>
    <t>出售的暴利商品</t>
  </si>
  <si>
    <t>红色糖果</t>
  </si>
  <si>
    <t>非常甜的糖果</t>
  </si>
  <si>
    <t>某个家族的帐篷</t>
  </si>
  <si>
    <t>任务「少女的去向」完成后</t>
  </si>
  <si>
    <t>能稍微恢复一点HP</t>
  </si>
  <si>
    <t>林卡处得到</t>
  </si>
  <si>
    <t>食用后就没了</t>
  </si>
  <si>
    <t>帕梅拉的美餐</t>
  </si>
  <si>
    <t>父母为孩子</t>
  </si>
  <si>
    <t>任务「带子猎人」发生时才能得到</t>
  </si>
  <si>
    <t>准备好的午饭</t>
  </si>
  <si>
    <t>能让不能战斗的伙伴</t>
  </si>
  <si>
    <t>只能携带一个</t>
  </si>
  <si>
    <t>恢复正常状态</t>
  </si>
  <si>
    <t>神奇的药品</t>
  </si>
  <si>
    <t>由蜜蜂采集和浓缩的花蜜</t>
  </si>
  <si>
    <t>其压倒性的营养</t>
  </si>
  <si>
    <t>能恢复无法战斗的状态</t>
  </si>
  <si>
    <t>让神经麻痹</t>
  </si>
  <si>
    <t>店：阿米达拉马、金轮际度假村</t>
  </si>
  <si>
    <t>移动中不能使用</t>
  </si>
  <si>
    <t>抑制一切疼痛的强力药品</t>
  </si>
  <si>
    <t>使用后HP会恢复，但会麻痹</t>
  </si>
  <si>
    <t>虽然很受欢迎，但有副作用</t>
  </si>
  <si>
    <t>416Ｇ可以买</t>
  </si>
  <si>
    <t>麻痹灵的加强版</t>
  </si>
  <si>
    <t>使用微量就能发挥同样的效果</t>
  </si>
  <si>
    <t>不管用多少次，都不会消失</t>
  </si>
  <si>
    <t>麻痹克星</t>
  </si>
  <si>
    <t>伙伴恢复正常的药</t>
  </si>
  <si>
    <t>在被酸腐蚀的战车上使用</t>
  </si>
  <si>
    <t>能中和酸，使战车恢复正常</t>
  </si>
  <si>
    <t>除酸喷雾</t>
  </si>
  <si>
    <t>中和酸的药(人类用)</t>
  </si>
  <si>
    <t>与除酸乳液不同</t>
  </si>
  <si>
    <t>被酸侵蚀的话</t>
  </si>
  <si>
    <t>涂抹这乳液中和吧</t>
  </si>
  <si>
    <t>咖啡因药剂</t>
  </si>
  <si>
    <t>赶跑一切睡意</t>
  </si>
  <si>
    <t>充满刺激的药片</t>
  </si>
  <si>
    <t>当紧急情况发生时</t>
  </si>
  <si>
    <t>里面包含</t>
  </si>
  <si>
    <t>或许能救你一命</t>
  </si>
  <si>
    <t>里面放了一套急救用品</t>
  </si>
  <si>
    <t>说明</t>
  </si>
  <si>
    <t>一次性的打击战车武器</t>
  </si>
  <si>
    <t>对单体敌人造成800左右的伤害</t>
  </si>
  <si>
    <t>不能轻视的战斗道具</t>
  </si>
  <si>
    <t>对于用身体和战车战斗的士兵来说</t>
  </si>
  <si>
    <t>是很强力的伙伴</t>
  </si>
  <si>
    <t>非常强力的投掷武器</t>
  </si>
  <si>
    <t>对圆范围小的敌人造成600左右的伤害</t>
  </si>
  <si>
    <t>投掷后产生爆炸</t>
  </si>
  <si>
    <t>给予大范围的敌人造成伤害</t>
  </si>
  <si>
    <t>修改了手榴弹的火药分量</t>
  </si>
  <si>
    <t>对圆范围大的造成敌人600左右的伤害</t>
  </si>
  <si>
    <t>不能轻视的战斗道具。</t>
  </si>
  <si>
    <t>爆炸可观的手榴弹</t>
  </si>
  <si>
    <t>不能当水果吃</t>
  </si>
  <si>
    <t>用炸弹蒲公英的头部</t>
  </si>
  <si>
    <t>对圆范围小的敌人造成400左右的伤害</t>
  </si>
  <si>
    <t>任务「古德曼的请求」古德曼走后</t>
  </si>
  <si>
    <t>跟炸弹粘在一起</t>
  </si>
  <si>
    <t>手制的投掷炸弹</t>
  </si>
  <si>
    <t>自古以来在战争中广泛使用</t>
  </si>
  <si>
    <t>对圆范围小的敌人造成400程度左右的伤害</t>
  </si>
  <si>
    <t>有来历的手投炸弹</t>
  </si>
  <si>
    <t>破坏力相当大</t>
  </si>
  <si>
    <t>铅笔形状的超小型导弹</t>
  </si>
  <si>
    <t>对单体敌人造成250左右的伤害</t>
  </si>
  <si>
    <t>可以像手榴弹一样投掷使用</t>
  </si>
  <si>
    <t>增加火药含量</t>
  </si>
  <si>
    <t>对单体敌人造成130左右的伤害</t>
  </si>
  <si>
    <t>可以当武器使用</t>
  </si>
  <si>
    <t>有点危险的烟花</t>
  </si>
  <si>
    <t>虽然可以向敌人投掷</t>
  </si>
  <si>
    <t>对单体敌人造150左右的伤害</t>
  </si>
  <si>
    <t>但是看起来相当难投</t>
  </si>
  <si>
    <t>棒球</t>
  </si>
  <si>
    <t>在＜大破坏＞以前的时代很受欢迎</t>
  </si>
  <si>
    <t>开场事件</t>
  </si>
  <si>
    <t>因为剧情需要拿到后转交给基普博士</t>
  </si>
  <si>
    <t>棒球运动中所使用的球</t>
  </si>
  <si>
    <t>没有可以使用的机会</t>
  </si>
  <si>
    <t>易投石头</t>
  </si>
  <si>
    <t>形状和表面都是圆形的</t>
  </si>
  <si>
    <t>对单体敌人造成5左右的伤害</t>
  </si>
  <si>
    <t>调查脚下随机得到</t>
  </si>
  <si>
    <t>看起来相当容易投掷的石块</t>
  </si>
  <si>
    <t>战斗中可以投掷出去</t>
  </si>
  <si>
    <t>在战斗中面对怪物</t>
  </si>
  <si>
    <t>也可以拿来投掷</t>
  </si>
  <si>
    <t>因为很难投，所以不可能投中</t>
  </si>
  <si>
    <t>用强力的杀虫剂进行攻击</t>
  </si>
  <si>
    <t>对全体敌人造成200左右的毒气属性伤害</t>
  </si>
  <si>
    <t>攻击护身用的喷雾罐</t>
  </si>
  <si>
    <t>令敌人陷入毒气状态</t>
  </si>
  <si>
    <t>令人毛骨悚然蠕动的胃袋</t>
  </si>
  <si>
    <t>对单体敌人造成100左右的伤害</t>
  </si>
  <si>
    <t>在战斗中使用时，会产生强烈的胃酸</t>
  </si>
  <si>
    <t>令敌人陷入酸状态</t>
  </si>
  <si>
    <t>给敌人造成伤害，可以多次使用</t>
  </si>
  <si>
    <t>攻击用具，可以多次使用</t>
  </si>
  <si>
    <t>对单体敌人造成50左右的伤害</t>
  </si>
  <si>
    <t>原本是危险的有毒化合物</t>
  </si>
  <si>
    <t>使敌人陷入酸状态</t>
  </si>
  <si>
    <t>好像是为了安全丢弃而制作的</t>
  </si>
  <si>
    <t>冰冻酒瓶DX</t>
  </si>
  <si>
    <t>把冷冻酒瓶以更高的密度</t>
  </si>
  <si>
    <t>对单体敌人造成350左右的冷气属性伤害</t>
  </si>
  <si>
    <t>压缩到酒瓶里</t>
  </si>
  <si>
    <t>令敌人陷入冰冻状态(大)</t>
  </si>
  <si>
    <t>可以扔向敌人让其冻僵</t>
  </si>
  <si>
    <t>冰冻酒瓶</t>
  </si>
  <si>
    <t>进一步压缩液态氮</t>
  </si>
  <si>
    <t>对单体敌人造成150左右的冷气属性伤害</t>
  </si>
  <si>
    <t>将其装在酒瓶里</t>
  </si>
  <si>
    <t>令敌人陷入冰冻状态(中)</t>
  </si>
  <si>
    <t>扔向敌人可以将其冰冻</t>
  </si>
  <si>
    <t>把混合着具有高燃烧性的液体</t>
  </si>
  <si>
    <t>对单体敌人造成350左右的火焰属性伤害</t>
  </si>
  <si>
    <t>装在酒瓶里</t>
  </si>
  <si>
    <t>令敌人陷入燃烧状态(大)</t>
  </si>
  <si>
    <t>效果比硝化酒瓶更强大</t>
  </si>
  <si>
    <t>把燃烧性很高的液体</t>
  </si>
  <si>
    <t>对单体敌人造成150左右的火焰属性伤害</t>
  </si>
  <si>
    <t>令敌人陷入燃烧状态(中)</t>
  </si>
  <si>
    <t>扔向敌人，令其全身燃烧</t>
  </si>
  <si>
    <t>攻击用的人类道具</t>
  </si>
  <si>
    <t>对单体敌人造成30左右的火焰属性伤害</t>
  </si>
  <si>
    <t>扔向敌人的话</t>
  </si>
  <si>
    <t>令敌人陷入持续燃烧状态(小)</t>
  </si>
  <si>
    <t>可对其持续造成伤害</t>
  </si>
  <si>
    <t>原本是照明工具</t>
  </si>
  <si>
    <t>店：金轮际度假村(南国区域)</t>
  </si>
  <si>
    <t>战斗中使用时显示为火焰焰瓶</t>
  </si>
  <si>
    <t>把它扔向敌人</t>
  </si>
  <si>
    <t>效果类似火焰瓶的武器</t>
  </si>
  <si>
    <t>产生像烟一样的浓雾</t>
  </si>
  <si>
    <t>使单体敌人周围充满烟雾</t>
  </si>
  <si>
    <t>让敌人变成瞎子，降低敌人的命中率</t>
  </si>
  <si>
    <t>发烟筒</t>
  </si>
  <si>
    <t>周围弥漫着烟雾</t>
  </si>
  <si>
    <t>使全体敌人周围充满烟雾</t>
  </si>
  <si>
    <t>用烟幕包裹着怪物</t>
  </si>
  <si>
    <t>具有妨碍攻击的效果</t>
  </si>
  <si>
    <t>是长期战斗的有效工具</t>
  </si>
  <si>
    <t>发出耀眼的光芒，照亮四周</t>
  </si>
  <si>
    <t>完成后间谍树相关任务</t>
  </si>
  <si>
    <t>一次性照明</t>
  </si>
  <si>
    <t>使用后跟赏金首天空克拉肯战斗</t>
  </si>
  <si>
    <t>好像有各种各样的用途</t>
  </si>
  <si>
    <t>让自身跟乘坐的战车</t>
  </si>
  <si>
    <t>承受敌人最多1000左右的伤害</t>
  </si>
  <si>
    <t>被强大的电磁屏障包裹</t>
  </si>
  <si>
    <t>保护你免受敌人的攻击</t>
  </si>
  <si>
    <t>承受敌人最多500左右的伤害</t>
  </si>
  <si>
    <t>被电磁屏障包裹</t>
  </si>
  <si>
    <t>让持有者周围，展开强大的电磁防护罩</t>
  </si>
  <si>
    <t>敌：奥尔加•莫德</t>
  </si>
  <si>
    <t>能吸收一定的伤害</t>
  </si>
  <si>
    <t>让持有者周围，展开电磁防护罩</t>
  </si>
  <si>
    <t>承受敌人最多250左右的伤害</t>
  </si>
  <si>
    <t>巨大化药瓶</t>
  </si>
  <si>
    <t>使生物系的怪物巨大化</t>
  </si>
  <si>
    <t>生物系的单体敌人HP、攻击、防御增加</t>
  </si>
  <si>
    <t>21号发电站从玛莎那里购买</t>
  </si>
  <si>
    <t>在制造耐污染植物的研究中偶然发现的</t>
  </si>
  <si>
    <t>不过经验值和钱变成10倍</t>
  </si>
  <si>
    <t>食用会使身体变得巨大化的</t>
  </si>
  <si>
    <t>我方单体力量增强3倍</t>
  </si>
  <si>
    <t>不可思议蘑菇</t>
  </si>
  <si>
    <t>战斗结束后失效</t>
  </si>
  <si>
    <t>喝了使人巨大化的药品</t>
  </si>
  <si>
    <t>但是效果只能持续一段时间</t>
  </si>
  <si>
    <t>服用后能发挥出地狱魔鬼</t>
  </si>
  <si>
    <t>我方单体力量增强1.5倍</t>
  </si>
  <si>
    <t>因为可重复叠加，所以攻击力变得很可怕</t>
  </si>
  <si>
    <t>一样的攻击力</t>
  </si>
  <si>
    <t>如果攻击超过65535</t>
  </si>
  <si>
    <t>可怕的药剂</t>
  </si>
  <si>
    <t>那么给予的伤害会下降</t>
  </si>
  <si>
    <t>服用后瞬间提升力量的强化剂</t>
  </si>
  <si>
    <t>临时增加力量(+3)</t>
  </si>
  <si>
    <t>但是这个效果只能持续一段时间</t>
  </si>
  <si>
    <t>龙舌兰提取物</t>
  </si>
  <si>
    <t>从营养丰富的植物中提取的生命精华</t>
  </si>
  <si>
    <t>暂时性力量上升(+3)</t>
  </si>
  <si>
    <t>限定福袋获得</t>
  </si>
  <si>
    <t>服用能让力量加倍</t>
  </si>
  <si>
    <t>富含葡萄糖强壮成分</t>
  </si>
  <si>
    <t>暂时性力量上升(+5)</t>
  </si>
  <si>
    <t>服用后燃起无限激情</t>
  </si>
  <si>
    <t>短时间增加肌肉力量</t>
  </si>
  <si>
    <t>如果服用的话</t>
  </si>
  <si>
    <t>宝：马歇尔屋等</t>
  </si>
  <si>
    <t>燃起无限激情</t>
  </si>
  <si>
    <t>过于兴奋燃气无尽的激情</t>
  </si>
  <si>
    <t>新年福袋获得</t>
  </si>
  <si>
    <t>暂时提高神经的生物加速剂</t>
  </si>
  <si>
    <t>暂时性速度上升(+5)</t>
  </si>
  <si>
    <t>增加服用者反应速度</t>
  </si>
  <si>
    <t>炎热克星</t>
  </si>
  <si>
    <t>战斗中被不灭的火焰包围</t>
  </si>
  <si>
    <t>扑灭我方全体的燃烧状态</t>
  </si>
  <si>
    <t>持续受到伤害时</t>
  </si>
  <si>
    <t>用这个灭火吧！</t>
  </si>
  <si>
    <t>灭火器</t>
  </si>
  <si>
    <t>在战斗中把周围的火焰</t>
  </si>
  <si>
    <t>店：金轮际度假村</t>
  </si>
  <si>
    <t>可快速扑灭的便携式灭火器</t>
  </si>
  <si>
    <t>可以多次使用。</t>
  </si>
  <si>
    <t>可以重复使用</t>
  </si>
  <si>
    <t>能迅速缓和战斗中周围的冷气</t>
  </si>
  <si>
    <t>治愈我方全体的寒冷状态</t>
  </si>
  <si>
    <t>的便携式喷火器</t>
  </si>
  <si>
    <t>使用后也不会消失</t>
  </si>
  <si>
    <t>热电磁怀炉</t>
  </si>
  <si>
    <t>瞬间治愈被冷气包围的同伴们</t>
  </si>
  <si>
    <t>平时不建议使用，效果过于强大</t>
  </si>
  <si>
    <t>使服用者混乱的药品</t>
  </si>
  <si>
    <t>令单体敌人陷入混乱状态</t>
  </si>
  <si>
    <t>扔向生物系的敌人，可能会被吃掉</t>
  </si>
  <si>
    <t>散发着诱发这睡眠物质</t>
  </si>
  <si>
    <t>令单体敌人陷入睡眠状态</t>
  </si>
  <si>
    <t>让生物系的怪物陷入睡眠状态</t>
  </si>
  <si>
    <t>喝了会完全无力</t>
  </si>
  <si>
    <t>和装死一样的效果</t>
  </si>
  <si>
    <t>假装死得很漂亮</t>
  </si>
  <si>
    <t>可以欺骗敌人</t>
  </si>
  <si>
    <t>战斗中，既不攻击也不防御，</t>
  </si>
  <si>
    <t>一回合什么也不做</t>
  </si>
  <si>
    <t>想看清敌方行动强度时使用</t>
  </si>
  <si>
    <t>就像身经百战的猎人一样</t>
  </si>
  <si>
    <t>和猎人一样的效果</t>
  </si>
  <si>
    <t>可以知晓怪物的各种情报的工具</t>
  </si>
  <si>
    <t>大波奇能量瓶</t>
  </si>
  <si>
    <t>专门为犬类制造的特殊能量瓶</t>
  </si>
  <si>
    <t>恢复我方全员500左右的血量</t>
  </si>
  <si>
    <t>狩猎任务：击破火星水母！</t>
  </si>
  <si>
    <t>只有狗才能使用</t>
  </si>
  <si>
    <t>能恢复全体同伴的血量</t>
  </si>
  <si>
    <t>比波奇能量瓶更强大</t>
  </si>
  <si>
    <t>超大波奇能量瓶</t>
  </si>
  <si>
    <t>恢复我方全员1400左右的血量</t>
  </si>
  <si>
    <t>印花景品店(3000个)</t>
  </si>
  <si>
    <t>比大波奇能量瓶更强大</t>
  </si>
  <si>
    <t>波奇能量瓶</t>
  </si>
  <si>
    <t>恢复我方全员250左右的血量</t>
  </si>
  <si>
    <t>犬类专用与骨头形状类似的恢复道具</t>
  </si>
  <si>
    <t>恢复使用者250左右的血量</t>
  </si>
  <si>
    <t>在战斗中啃咬血量就会恢复</t>
  </si>
  <si>
    <t>汪汪能量剂</t>
  </si>
  <si>
    <t>专为军用犬开发的恢复药物</t>
  </si>
  <si>
    <t>恢复使用者1500左右的血量</t>
  </si>
  <si>
    <t>功效和能量注射器一样</t>
  </si>
  <si>
    <t>能恢复狗的体力</t>
  </si>
  <si>
    <t>恢复使用者800左右的血量</t>
  </si>
  <si>
    <t>功效和胶囊一样</t>
  </si>
  <si>
    <t>集量子力学之精华制作的人偶</t>
  </si>
  <si>
    <t>即使多次使用，效果也不会重复(两倍以内)</t>
  </si>
  <si>
    <t>"剑齿"掉落</t>
  </si>
  <si>
    <t>使战斗中获得的金额变成两倍</t>
  </si>
  <si>
    <t>LOVE机器</t>
  </si>
  <si>
    <t>用爱的力量展开热防护罩</t>
  </si>
  <si>
    <t>减轻我方单体受到的火焰属性伤害</t>
  </si>
  <si>
    <t>"肯"掉落</t>
  </si>
  <si>
    <t>世界上唯一的装置</t>
  </si>
  <si>
    <t>LOVE机器K</t>
  </si>
  <si>
    <t>用爱的力量闪烁光芒</t>
  </si>
  <si>
    <t>全体敌人的血量、攻击力、防御力上升</t>
  </si>
  <si>
    <t>使怪物闪光级别最高</t>
  </si>
  <si>
    <t>不过经验值和钱变成20倍</t>
  </si>
  <si>
    <t>可以多次使用，效果重复</t>
  </si>
  <si>
    <t>LOVE机器G</t>
  </si>
  <si>
    <t>用爱的力量发光</t>
  </si>
  <si>
    <t>战斗结束时得到金额翻了五倍</t>
  </si>
  <si>
    <t>在打倒敌人之后，得到金额上升</t>
  </si>
  <si>
    <t>多次使用仍然是原来的5倍</t>
  </si>
  <si>
    <t>LOVE机器EX</t>
  </si>
  <si>
    <t>战斗结束时得到经验值翻了五倍</t>
  </si>
  <si>
    <t>在打倒敌人之后，得到经验值上升</t>
  </si>
  <si>
    <t>老虎手套</t>
  </si>
  <si>
    <t>人类饰品</t>
  </si>
  <si>
    <t>犬类武器</t>
  </si>
  <si>
    <t>★0固定</t>
  </si>
  <si>
    <t>人类防具</t>
  </si>
  <si>
    <t>主炮</t>
  </si>
  <si>
    <t>犬类饰品</t>
  </si>
  <si>
    <t>★1 攻击力651 范围：敌1
重4.2T 弹仓32 属性通常 对空能力</t>
  </si>
  <si>
    <t>★2</t>
  </si>
  <si>
    <t>★2 迎击S-E 迎击能力较低</t>
  </si>
  <si>
    <t>★变动 1-3</t>
  </si>
  <si>
    <t>★7</t>
  </si>
  <si>
    <t>★4</t>
  </si>
  <si>
    <t>副炮</t>
  </si>
  <si>
    <t>波奇坦克</t>
    <phoneticPr fontId="1" type="noConversion"/>
  </si>
  <si>
    <t>★1 C装置</t>
  </si>
  <si>
    <t>引擎 ★０～３</t>
  </si>
  <si>
    <t>攻击力33　３连射　通常　摔跤手专用</t>
  </si>
  <si>
    <t>头部防具 防御力37 攻击力20 速度20 男子气概40</t>
  </si>
  <si>
    <t>★1 攻击力120　敌4回　通常　舞斗家专用</t>
  </si>
  <si>
    <t>S-E ★０～３</t>
  </si>
  <si>
    <t>★7 S-E　圆范围内7体 ※不可改造</t>
  </si>
  <si>
    <t>★1 迎击S-E電磁屏障受到的伤害大幅減。</t>
  </si>
  <si>
    <t>★2 C装置拥有5重射击特性超稀有</t>
  </si>
  <si>
    <t>★3 引擎 载重量81.60t 同步奖励</t>
  </si>
  <si>
    <t>引擎 载重量95.00t 重地盘奖励 重量50.00t</t>
  </si>
  <si>
    <t>★7引擎 载重量99.99 无双类型</t>
  </si>
  <si>
    <t>全敌数据详细</t>
    <phoneticPr fontId="1" type="noConversion"/>
  </si>
  <si>
    <t>装备/道具/..汉化</t>
    <phoneticPr fontId="1" type="noConversion"/>
  </si>
  <si>
    <t>其他</t>
    <phoneticPr fontId="1" type="noConversion"/>
  </si>
  <si>
    <t>心晴</t>
    <phoneticPr fontId="1" type="noConversion"/>
  </si>
  <si>
    <t>周刊fami于2013年11月21日号(11月7日发售)</t>
  </si>
  <si>
    <t>《狗与剪刀的使用》动画bd&amp;DVD3卷</t>
  </si>
  <si>
    <t>或fami通文库11/30发售的新刊</t>
  </si>
  <si>
    <t>剪刀次郎、汪汪美食５、狗剪</t>
  </si>
  <si>
    <t>非常重。引擎改造轻松。</t>
  </si>
  <si>
    <t>官方Facebook(11月20日发布)</t>
  </si>
  <si>
    <t>fami通DS+Wii2014年1月号(11月21日发售)</t>
  </si>
  <si>
    <t>NintendoDREAM1月号(11月21日发售)</t>
  </si>
  <si>
    <t>METALMAXRADIO(12月5日放送)100个滑溜细胞</t>
  </si>
  <si>
    <t>inter网放送超a&amp;g内【a&amp;gartistzone2h】2013年12月2日放送分</t>
  </si>
  <si>
    <t>《重装机兵4月光歌姬》官方指南(1月23日发售)</t>
  </si>
  <si>
    <t>出处</t>
    <phoneticPr fontId="1" type="noConversion"/>
  </si>
  <si>
    <t>恶党博物馆地下（左侧下坡）</t>
    <phoneticPr fontId="2" type="noConversion"/>
  </si>
  <si>
    <t>达玛斯神殿地下(神的椅子附近)</t>
    <phoneticPr fontId="1" type="noConversion"/>
  </si>
  <si>
    <t>间谍树(传送装置附近)</t>
    <phoneticPr fontId="1" type="noConversion"/>
  </si>
  <si>
    <t>碰撞闪电</t>
    <phoneticPr fontId="1" type="noConversion"/>
  </si>
  <si>
    <t>店：萨曼莎的帐篷(第1段阶)</t>
  </si>
  <si>
    <t>印花景品店(100个)</t>
  </si>
  <si>
    <t>店：萨曼莎的帐篷(2段阶)</t>
  </si>
  <si>
    <t>店：萨曼莎的帐篷(3段阶)</t>
  </si>
  <si>
    <t>店：萨曼莎的帐篷(4段阶)</t>
  </si>
  <si>
    <t>印花景品店(1250个)</t>
  </si>
  <si>
    <t>印花景品店(750个)</t>
  </si>
  <si>
    <t>印花景品店(3500个)</t>
  </si>
  <si>
    <t>印花景品店(9000个)</t>
  </si>
  <si>
    <t>(迎击补助)</t>
  </si>
  <si>
    <t>(引擎补助)</t>
  </si>
  <si>
    <t>闪避行驶</t>
    <phoneticPr fontId="1" type="noConversion"/>
  </si>
  <si>
    <t>闪避急驶</t>
    <phoneticPr fontId="1" type="noConversion"/>
  </si>
  <si>
    <t>闪避急驶</t>
    <phoneticPr fontId="1" type="noConversion"/>
  </si>
  <si>
    <t>闪避急驶</t>
    <phoneticPr fontId="1" type="noConversion"/>
  </si>
  <si>
    <t>(闪避急驶)</t>
    <phoneticPr fontId="1" type="noConversion"/>
  </si>
  <si>
    <t>(闪避急驶)</t>
    <phoneticPr fontId="1" type="noConversion"/>
  </si>
  <si>
    <t>全体2回</t>
  </si>
  <si>
    <t>空间狼车</t>
    <phoneticPr fontId="1" type="noConversion"/>
  </si>
  <si>
    <t>C0000000 00000010</t>
    <phoneticPr fontId="1" type="noConversion"/>
  </si>
  <si>
    <t>D9000000 003D49F0</t>
    <phoneticPr fontId="1" type="noConversion"/>
  </si>
  <si>
    <t>D6000000 003D4A0A</t>
    <phoneticPr fontId="1" type="noConversion"/>
  </si>
  <si>
    <t>DC000000 00000114</t>
    <phoneticPr fontId="1" type="noConversion"/>
  </si>
  <si>
    <t>D1000000 00000000</t>
    <phoneticPr fontId="1" type="noConversion"/>
  </si>
  <si>
    <t>No.</t>
    <phoneticPr fontId="1" type="noConversion"/>
  </si>
  <si>
    <t>类型</t>
    <phoneticPr fontId="1" type="noConversion"/>
  </si>
  <si>
    <t>描述</t>
    <phoneticPr fontId="1" type="noConversion"/>
  </si>
  <si>
    <t>消耗</t>
    <phoneticPr fontId="1" type="noConversion"/>
  </si>
  <si>
    <t>人类道具</t>
    <phoneticPr fontId="1" type="noConversion"/>
  </si>
  <si>
    <t>自动进行音波攻击</t>
    <phoneticPr fontId="1" type="noConversion"/>
  </si>
  <si>
    <t>自动进行火焰攻击</t>
    <phoneticPr fontId="1" type="noConversion"/>
  </si>
  <si>
    <t>自动进行冷气攻击</t>
    <phoneticPr fontId="1" type="noConversion"/>
  </si>
  <si>
    <t>自动进行毒气攻击</t>
    <phoneticPr fontId="1" type="noConversion"/>
  </si>
  <si>
    <t>自动进行光束攻击</t>
    <phoneticPr fontId="1" type="noConversion"/>
  </si>
  <si>
    <t>自动进行强力的音波攻击</t>
    <phoneticPr fontId="1" type="noConversion"/>
  </si>
  <si>
    <t>自动进行电气攻击</t>
    <phoneticPr fontId="1" type="noConversion"/>
  </si>
  <si>
    <t>自动进行强力的光束攻击</t>
    <phoneticPr fontId="1" type="noConversion"/>
  </si>
  <si>
    <t>自动进行强力的毒气攻击</t>
    <phoneticPr fontId="1" type="noConversion"/>
  </si>
  <si>
    <t>自动进行强力的电气攻击</t>
    <phoneticPr fontId="1" type="noConversion"/>
  </si>
  <si>
    <t>有时会迎击敌人的攻击</t>
    <phoneticPr fontId="1" type="noConversion"/>
  </si>
  <si>
    <t>战斗中自动少量恢复HP最低的人</t>
    <phoneticPr fontId="1" type="noConversion"/>
  </si>
  <si>
    <t>战斗中自动中量恢复HP最低的人</t>
    <phoneticPr fontId="1" type="noConversion"/>
  </si>
  <si>
    <t>战斗中自动大量恢复HP最低的人</t>
    <phoneticPr fontId="1" type="noConversion"/>
  </si>
  <si>
    <t>战斗中自动完全恢复HP最低的人</t>
    <phoneticPr fontId="1" type="noConversion"/>
  </si>
  <si>
    <t>战斗中自动少量恢复全员HP</t>
    <phoneticPr fontId="1" type="noConversion"/>
  </si>
  <si>
    <t>战斗中自动中量恢复全员HP</t>
    <phoneticPr fontId="1" type="noConversion"/>
  </si>
  <si>
    <t>战斗中自动完全恢复全员HP</t>
    <phoneticPr fontId="1" type="noConversion"/>
  </si>
  <si>
    <t>战斗中自动恢复酸状态的人</t>
    <phoneticPr fontId="1" type="noConversion"/>
  </si>
  <si>
    <t>战斗中自动恢复睡眠状态的人</t>
    <phoneticPr fontId="1" type="noConversion"/>
  </si>
  <si>
    <t>战斗中自动恢复异常状态的人</t>
    <phoneticPr fontId="1" type="noConversion"/>
  </si>
  <si>
    <t>战斗中自动恢复全员异常状态</t>
    <phoneticPr fontId="1" type="noConversion"/>
  </si>
  <si>
    <t>成功率25%的复活装置</t>
    <phoneticPr fontId="1" type="noConversion"/>
  </si>
  <si>
    <t>成功率50%的复活装置</t>
    <phoneticPr fontId="1" type="noConversion"/>
  </si>
  <si>
    <t>成功率90%的复活装置</t>
    <phoneticPr fontId="1" type="noConversion"/>
  </si>
  <si>
    <t>战斗中少量恢复SP</t>
    <phoneticPr fontId="1" type="noConversion"/>
  </si>
  <si>
    <t>战斗中中量恢复SP</t>
    <phoneticPr fontId="1" type="noConversion"/>
  </si>
  <si>
    <t>战斗中大量恢复SP</t>
    <phoneticPr fontId="1" type="noConversion"/>
  </si>
  <si>
    <t>战斗中指定人提高速度</t>
    <phoneticPr fontId="1" type="noConversion"/>
  </si>
  <si>
    <t>战斗中指定人少量提高攻击力</t>
    <phoneticPr fontId="1" type="noConversion"/>
  </si>
  <si>
    <t>战斗中指定人大量提高攻击力</t>
    <phoneticPr fontId="1" type="noConversion"/>
  </si>
  <si>
    <t>狗/熊提高各项能力</t>
    <phoneticPr fontId="1" type="noConversion"/>
  </si>
  <si>
    <t>战斗中指定人大量提高各项能力</t>
    <phoneticPr fontId="1" type="noConversion"/>
  </si>
  <si>
    <t>战斗中指定人少量提高各项能力</t>
    <phoneticPr fontId="1" type="noConversion"/>
  </si>
  <si>
    <t>*</t>
    <phoneticPr fontId="1" type="noConversion"/>
  </si>
  <si>
    <t>展开耐火护罩</t>
    <phoneticPr fontId="1" type="noConversion"/>
  </si>
  <si>
    <t>展开毒气护罩</t>
    <phoneticPr fontId="1" type="noConversion"/>
  </si>
  <si>
    <t>展开冷气护罩</t>
    <phoneticPr fontId="1" type="noConversion"/>
  </si>
  <si>
    <t>展开音波护罩</t>
    <phoneticPr fontId="1" type="noConversion"/>
  </si>
  <si>
    <t>展开反光束护罩</t>
    <phoneticPr fontId="1" type="noConversion"/>
  </si>
  <si>
    <t>展开电气护罩</t>
    <phoneticPr fontId="1" type="noConversion"/>
  </si>
  <si>
    <t>展开全类型护罩</t>
    <phoneticPr fontId="1" type="noConversion"/>
  </si>
  <si>
    <t>展开强力的全类型护罩</t>
    <phoneticPr fontId="1" type="noConversion"/>
  </si>
  <si>
    <t>强化火焰和冷气属性的攻击</t>
    <phoneticPr fontId="1" type="noConversion"/>
  </si>
  <si>
    <t>强化毒气和电气属性的攻击</t>
    <phoneticPr fontId="1" type="noConversion"/>
  </si>
  <si>
    <t>强化光束和音波属性的攻击</t>
    <phoneticPr fontId="1" type="noConversion"/>
  </si>
  <si>
    <t>指定敌人稍微闪光</t>
    <phoneticPr fontId="1" type="noConversion"/>
  </si>
  <si>
    <t>指定敌人闪闪发光</t>
    <phoneticPr fontId="1" type="noConversion"/>
  </si>
  <si>
    <t>指定敌人非常闪光</t>
    <phoneticPr fontId="1" type="noConversion"/>
  </si>
  <si>
    <t>减弱敌人耐性</t>
    <phoneticPr fontId="1" type="noConversion"/>
  </si>
  <si>
    <t>指定敌人生物系巨大化</t>
    <phoneticPr fontId="1" type="noConversion"/>
  </si>
  <si>
    <t>指定敌人生物系分裂</t>
    <phoneticPr fontId="1" type="noConversion"/>
  </si>
  <si>
    <t>战斗结束获得的 经验 x2</t>
    <phoneticPr fontId="1" type="noConversion"/>
  </si>
  <si>
    <t>战斗结束获得的 金币 x2</t>
    <phoneticPr fontId="1" type="noConversion"/>
  </si>
  <si>
    <t>加油~加油~</t>
    <phoneticPr fontId="1" type="noConversion"/>
  </si>
  <si>
    <t>抽签测凶吉</t>
    <phoneticPr fontId="1" type="noConversion"/>
  </si>
  <si>
    <t>战斗中挖掘</t>
    <phoneticPr fontId="1" type="noConversion"/>
  </si>
  <si>
    <t>步行时伪装迷彩</t>
    <phoneticPr fontId="1" type="noConversion"/>
  </si>
  <si>
    <t>移动时修改BGM</t>
    <phoneticPr fontId="1" type="noConversion"/>
  </si>
  <si>
    <t>修改人物名字-中文模组1</t>
    <phoneticPr fontId="1" type="noConversion"/>
  </si>
  <si>
    <t>修改人物名字-中文模组2</t>
  </si>
  <si>
    <t>修改人物名字-中文模组3</t>
  </si>
  <si>
    <t>立即遇敌</t>
    <phoneticPr fontId="1" type="noConversion"/>
  </si>
  <si>
    <t>野营用品</t>
    <phoneticPr fontId="1" type="noConversion"/>
  </si>
  <si>
    <t>车类道具</t>
    <phoneticPr fontId="1" type="noConversion"/>
  </si>
  <si>
    <t>人类武器</t>
    <phoneticPr fontId="1" type="noConversion"/>
  </si>
  <si>
    <t>毒气武器</t>
    <phoneticPr fontId="1" type="noConversion"/>
  </si>
  <si>
    <t>光束武器</t>
    <phoneticPr fontId="1" type="noConversion"/>
  </si>
  <si>
    <t>攻击</t>
    <phoneticPr fontId="1" type="noConversion"/>
  </si>
  <si>
    <t>防御</t>
    <phoneticPr fontId="1" type="noConversion"/>
  </si>
  <si>
    <t>范围</t>
    <phoneticPr fontId="1" type="noConversion"/>
  </si>
  <si>
    <t>属性</t>
    <phoneticPr fontId="1" type="noConversion"/>
  </si>
  <si>
    <t>弹仓</t>
    <phoneticPr fontId="1" type="noConversion"/>
  </si>
  <si>
    <t>扇范围大</t>
    <phoneticPr fontId="1" type="noConversion"/>
  </si>
  <si>
    <t>贯通小</t>
    <phoneticPr fontId="1" type="noConversion"/>
  </si>
  <si>
    <t>光束</t>
    <phoneticPr fontId="1" type="noConversion"/>
  </si>
  <si>
    <t>毒气</t>
    <phoneticPr fontId="1" type="noConversion"/>
  </si>
  <si>
    <t>火焰武器</t>
    <phoneticPr fontId="1" type="noConversion"/>
  </si>
  <si>
    <t>全体</t>
    <phoneticPr fontId="1" type="noConversion"/>
  </si>
  <si>
    <t>火焰</t>
    <phoneticPr fontId="1" type="noConversion"/>
  </si>
  <si>
    <t>冷气武器</t>
    <phoneticPr fontId="1" type="noConversion"/>
  </si>
  <si>
    <t>扇范围大</t>
    <phoneticPr fontId="1" type="noConversion"/>
  </si>
  <si>
    <t>冷气</t>
    <phoneticPr fontId="1" type="noConversion"/>
  </si>
  <si>
    <t>音波武器</t>
    <phoneticPr fontId="1" type="noConversion"/>
  </si>
  <si>
    <t>音波</t>
    <phoneticPr fontId="1" type="noConversion"/>
  </si>
  <si>
    <t>电气武器</t>
    <phoneticPr fontId="1" type="noConversion"/>
  </si>
  <si>
    <t>扇范围可变</t>
    <phoneticPr fontId="1" type="noConversion"/>
  </si>
  <si>
    <t>距离</t>
    <phoneticPr fontId="1" type="noConversion"/>
  </si>
  <si>
    <t>中</t>
    <phoneticPr fontId="1" type="noConversion"/>
  </si>
  <si>
    <t>电气</t>
    <phoneticPr fontId="1" type="noConversion"/>
  </si>
  <si>
    <t>3连射</t>
    <phoneticPr fontId="1" type="noConversion"/>
  </si>
  <si>
    <t>3连射武器</t>
    <phoneticPr fontId="1" type="noConversion"/>
  </si>
  <si>
    <t>通常</t>
    <phoneticPr fontId="1" type="noConversion"/>
  </si>
  <si>
    <t>水泥弹武器</t>
    <phoneticPr fontId="1" type="noConversion"/>
  </si>
  <si>
    <t>长</t>
    <phoneticPr fontId="1" type="noConversion"/>
  </si>
  <si>
    <t>1体</t>
    <phoneticPr fontId="1" type="noConversion"/>
  </si>
  <si>
    <t>通常</t>
    <phoneticPr fontId="1" type="noConversion"/>
  </si>
  <si>
    <t>钻头弹武器</t>
    <phoneticPr fontId="1" type="noConversion"/>
  </si>
  <si>
    <t>中</t>
    <phoneticPr fontId="1" type="noConversion"/>
  </si>
  <si>
    <t>debuff武器</t>
    <phoneticPr fontId="1" type="noConversion"/>
  </si>
  <si>
    <t>扇范围小</t>
    <phoneticPr fontId="1" type="noConversion"/>
  </si>
  <si>
    <t>酸武器</t>
    <phoneticPr fontId="1" type="noConversion"/>
  </si>
  <si>
    <t>1体</t>
    <phoneticPr fontId="1" type="noConversion"/>
  </si>
  <si>
    <t>战斗中释放烟雾</t>
    <phoneticPr fontId="1" type="noConversion"/>
  </si>
  <si>
    <t>全抗性10的头盔</t>
    <phoneticPr fontId="1" type="noConversion"/>
  </si>
  <si>
    <t>速度</t>
    <phoneticPr fontId="1" type="noConversion"/>
  </si>
  <si>
    <t>火焰</t>
    <phoneticPr fontId="1" type="noConversion"/>
  </si>
  <si>
    <t>冷气</t>
    <phoneticPr fontId="1" type="noConversion"/>
  </si>
  <si>
    <t>电气</t>
    <phoneticPr fontId="1" type="noConversion"/>
  </si>
  <si>
    <t>音波</t>
    <phoneticPr fontId="1" type="noConversion"/>
  </si>
  <si>
    <t>激光</t>
    <phoneticPr fontId="1" type="noConversion"/>
  </si>
  <si>
    <t>重量t</t>
    <phoneticPr fontId="1" type="noConversion"/>
  </si>
  <si>
    <t>防御195盔甲</t>
    <phoneticPr fontId="1" type="noConversion"/>
  </si>
  <si>
    <t>攻击护腕</t>
    <phoneticPr fontId="1" type="noConversion"/>
  </si>
  <si>
    <t>速度靴子</t>
    <phoneticPr fontId="1" type="noConversion"/>
  </si>
  <si>
    <t>爷们饰品</t>
    <phoneticPr fontId="1" type="noConversion"/>
  </si>
  <si>
    <t>娘们饰品</t>
    <phoneticPr fontId="1" type="noConversion"/>
  </si>
  <si>
    <t>不参加战斗也能获得经验的饰品</t>
    <phoneticPr fontId="1" type="noConversion"/>
  </si>
  <si>
    <t>人类装备</t>
    <phoneticPr fontId="1" type="noConversion"/>
  </si>
  <si>
    <t>人类装备</t>
    <phoneticPr fontId="1" type="noConversion"/>
  </si>
  <si>
    <t>人类装备</t>
    <phoneticPr fontId="1" type="noConversion"/>
  </si>
  <si>
    <t>车类装备</t>
    <phoneticPr fontId="1" type="noConversion"/>
  </si>
  <si>
    <t>特性</t>
    <phoneticPr fontId="1" type="noConversion"/>
  </si>
  <si>
    <t>命中</t>
    <phoneticPr fontId="1" type="noConversion"/>
  </si>
  <si>
    <t>回避</t>
    <phoneticPr fontId="1" type="noConversion"/>
  </si>
  <si>
    <t>普通</t>
    <phoneticPr fontId="1" type="noConversion"/>
  </si>
  <si>
    <t>载重t</t>
    <phoneticPr fontId="1" type="noConversion"/>
  </si>
  <si>
    <t>引擎 53.9t</t>
    <phoneticPr fontId="1" type="noConversion"/>
  </si>
  <si>
    <t>引擎 74.8t</t>
    <phoneticPr fontId="1" type="noConversion"/>
  </si>
  <si>
    <t>引擎 91.3t</t>
    <phoneticPr fontId="1" type="noConversion"/>
  </si>
  <si>
    <t>C 迎击回避能力</t>
    <phoneticPr fontId="1" type="noConversion"/>
  </si>
  <si>
    <t>迎击回避能力</t>
    <phoneticPr fontId="1" type="noConversion"/>
  </si>
  <si>
    <t>C 迎击能力</t>
    <phoneticPr fontId="1" type="noConversion"/>
  </si>
  <si>
    <t>迎击能力</t>
    <phoneticPr fontId="1" type="noConversion"/>
  </si>
  <si>
    <t>C 引擎辅助</t>
    <phoneticPr fontId="1" type="noConversion"/>
  </si>
  <si>
    <t>引擎辅助</t>
    <phoneticPr fontId="1" type="noConversion"/>
  </si>
  <si>
    <t>主炮 495</t>
    <phoneticPr fontId="1" type="noConversion"/>
  </si>
  <si>
    <t>主炮 1098</t>
    <phoneticPr fontId="1" type="noConversion"/>
  </si>
  <si>
    <t>全体</t>
    <phoneticPr fontId="1" type="noConversion"/>
  </si>
  <si>
    <t>主炮 4连射</t>
    <phoneticPr fontId="1" type="noConversion"/>
  </si>
  <si>
    <t>长</t>
    <phoneticPr fontId="1" type="noConversion"/>
  </si>
  <si>
    <t>4连射</t>
    <phoneticPr fontId="1" type="noConversion"/>
  </si>
  <si>
    <t>副炮 全体</t>
    <phoneticPr fontId="1" type="noConversion"/>
  </si>
  <si>
    <t>中</t>
    <phoneticPr fontId="1" type="noConversion"/>
  </si>
  <si>
    <t>全体</t>
    <phoneticPr fontId="1" type="noConversion"/>
  </si>
  <si>
    <t>∞</t>
    <phoneticPr fontId="1" type="noConversion"/>
  </si>
  <si>
    <t>∞</t>
    <phoneticPr fontId="1" type="noConversion"/>
  </si>
  <si>
    <t>副炮 5连射</t>
    <phoneticPr fontId="1" type="noConversion"/>
  </si>
  <si>
    <t>5连射</t>
    <phoneticPr fontId="1" type="noConversion"/>
  </si>
  <si>
    <t>副炮 主炮对应</t>
    <phoneticPr fontId="1" type="noConversion"/>
  </si>
  <si>
    <t>长</t>
    <phoneticPr fontId="1" type="noConversion"/>
  </si>
  <si>
    <t>S-E 穿甲弹</t>
    <phoneticPr fontId="1" type="noConversion"/>
  </si>
  <si>
    <t>通常</t>
    <phoneticPr fontId="1" type="noConversion"/>
  </si>
  <si>
    <t>S-E 鱼雷弹</t>
    <phoneticPr fontId="1" type="noConversion"/>
  </si>
  <si>
    <t>长</t>
    <phoneticPr fontId="1" type="noConversion"/>
  </si>
  <si>
    <t>圆范围3体</t>
    <phoneticPr fontId="1" type="noConversion"/>
  </si>
  <si>
    <t>S-E 10回</t>
    <phoneticPr fontId="1" type="noConversion"/>
  </si>
  <si>
    <t>圆范围10体</t>
    <phoneticPr fontId="1" type="noConversion"/>
  </si>
  <si>
    <t>通常</t>
    <phoneticPr fontId="1" type="noConversion"/>
  </si>
  <si>
    <t>会心,破损</t>
    <phoneticPr fontId="1" type="noConversion"/>
  </si>
  <si>
    <t>对潜地</t>
    <phoneticPr fontId="1" type="noConversion"/>
  </si>
  <si>
    <t>S-E 迎击</t>
    <phoneticPr fontId="1" type="noConversion"/>
  </si>
  <si>
    <t>迎击</t>
    <phoneticPr fontId="1" type="noConversion"/>
  </si>
  <si>
    <t>全局</t>
    <phoneticPr fontId="1" type="noConversion"/>
  </si>
  <si>
    <t>男气</t>
    <phoneticPr fontId="1" type="noConversion"/>
  </si>
  <si>
    <t>宇宙UFO</t>
    <phoneticPr fontId="1" type="noConversion"/>
  </si>
  <si>
    <t>无双加速器</t>
    <phoneticPr fontId="1" type="noConversion"/>
  </si>
  <si>
    <t>无双</t>
    <phoneticPr fontId="1" type="noConversion"/>
  </si>
  <si>
    <t>白色梵谷</t>
    <phoneticPr fontId="1" type="noConversion"/>
  </si>
  <si>
    <t>成年狮鱼涡轮</t>
    <phoneticPr fontId="1" type="noConversion"/>
  </si>
  <si>
    <t>中狮鱼涡轮</t>
    <phoneticPr fontId="1" type="noConversion"/>
  </si>
  <si>
    <t>大狮鱼涡轮</t>
    <phoneticPr fontId="1" type="noConversion"/>
  </si>
  <si>
    <t>绿洲帐篷</t>
    <phoneticPr fontId="1" type="noConversion"/>
  </si>
  <si>
    <t>火山地帯营地</t>
    <phoneticPr fontId="1" type="noConversion"/>
  </si>
  <si>
    <t>店/场所</t>
    <phoneticPr fontId="1" type="noConversion"/>
  </si>
  <si>
    <t>X尸体</t>
    <phoneticPr fontId="1" type="noConversion"/>
  </si>
  <si>
    <t>★2固定。狩場内西</t>
    <phoneticPr fontId="1" type="noConversion"/>
  </si>
  <si>
    <t>铁木屐</t>
    <phoneticPr fontId="1" type="noConversion"/>
  </si>
  <si>
    <t>埋蔵：第二沙漠海岸</t>
    <phoneticPr fontId="1" type="noConversion"/>
  </si>
  <si>
    <t>钢铁卵打开后随机抽选</t>
    <phoneticPr fontId="1" type="noConversion"/>
  </si>
  <si>
    <t>今周目标：佛灭战车</t>
    <phoneticPr fontId="2" type="noConversion"/>
  </si>
  <si>
    <t>今周目标：说教阿修罗</t>
    <phoneticPr fontId="2" type="noConversion"/>
  </si>
  <si>
    <t>埋蔵：北工业地帯（高层建筑街）</t>
    <phoneticPr fontId="1" type="noConversion"/>
  </si>
  <si>
    <t>敌：死神战车（今周目标）</t>
    <phoneticPr fontId="1" type="noConversion"/>
  </si>
  <si>
    <t>埋：第二沙漠、北工业地帯（随机）</t>
  </si>
  <si>
    <t>埋：北工业地帯（工场区域）</t>
  </si>
  <si>
    <t>埋：北工业地帯（高层建筑街）</t>
  </si>
  <si>
    <t>敌：噪音发生器（今周目标）</t>
  </si>
  <si>
    <t>敌：军舰恐龙（今周目标）</t>
  </si>
  <si>
    <t>敌：一发屋、多炮塔战车（今周目标）</t>
  </si>
  <si>
    <t>敌：佛灭战车（今周目标）</t>
  </si>
  <si>
    <t>敌：说教阿修罗（今周目标）</t>
  </si>
  <si>
    <t>敌：电击球炮（今周目标）</t>
  </si>
  <si>
    <t>敌：变形坦克、连筒（今周目标）</t>
  </si>
  <si>
    <t>敌：巨型蜈蚣（今周目标）</t>
  </si>
  <si>
    <t>敌：警备车（今周目标）</t>
  </si>
  <si>
    <t>敌：解脱战车（今周目标）</t>
  </si>
  <si>
    <t>敌：死亡拖车（今周目标）</t>
  </si>
  <si>
    <t>敌：AT灰熊（今周目标）</t>
  </si>
  <si>
    <t>今周目标：红刀鱼</t>
  </si>
  <si>
    <t>今周目标掉落</t>
  </si>
  <si>
    <t>今周目标：撕裂杀手</t>
  </si>
  <si>
    <t>今周目标：彷徨琼斯</t>
  </si>
  <si>
    <t>不可出售</t>
  </si>
  <si>
    <t>墨菲斯马力改造</t>
    <phoneticPr fontId="1" type="noConversion"/>
  </si>
  <si>
    <t>墨菲斯马力改造</t>
    <phoneticPr fontId="1" type="noConversion"/>
  </si>
  <si>
    <t>索夫马普涡轮</t>
    <phoneticPr fontId="1" type="noConversion"/>
  </si>
  <si>
    <t>索夫马普涡轮</t>
    <phoneticPr fontId="1" type="noConversion"/>
  </si>
  <si>
    <t>(超越射击)</t>
    <phoneticPr fontId="1" type="noConversion"/>
  </si>
  <si>
    <t>Mr.烟囱</t>
    <phoneticPr fontId="1" type="noConversion"/>
  </si>
  <si>
    <t>底盘</t>
    <phoneticPr fontId="1" type="noConversion"/>
  </si>
  <si>
    <t>10式</t>
    <phoneticPr fontId="1" type="noConversion"/>
  </si>
  <si>
    <t>防御</t>
    <phoneticPr fontId="1" type="noConversion"/>
  </si>
  <si>
    <t>类型</t>
    <phoneticPr fontId="1" type="noConversion"/>
  </si>
  <si>
    <t>车位</t>
    <phoneticPr fontId="1" type="noConversion"/>
  </si>
  <si>
    <t>坦克</t>
    <phoneticPr fontId="1" type="noConversion"/>
  </si>
  <si>
    <t>红狼</t>
    <phoneticPr fontId="1" type="noConversion"/>
  </si>
  <si>
    <t>沙皇</t>
    <phoneticPr fontId="1" type="noConversion"/>
  </si>
  <si>
    <t>坦克</t>
    <phoneticPr fontId="1" type="noConversion"/>
  </si>
  <si>
    <t>重量t(约)</t>
    <phoneticPr fontId="1" type="noConversion"/>
  </si>
  <si>
    <t>坦克</t>
    <phoneticPr fontId="1" type="noConversion"/>
  </si>
  <si>
    <t>兰博基尼</t>
    <phoneticPr fontId="1" type="noConversion"/>
  </si>
  <si>
    <t>汽车</t>
    <phoneticPr fontId="1" type="noConversion"/>
  </si>
  <si>
    <t>竞技者</t>
    <phoneticPr fontId="1" type="noConversion"/>
  </si>
  <si>
    <t>摩托</t>
    <phoneticPr fontId="1" type="noConversion"/>
  </si>
  <si>
    <t>对空</t>
    <phoneticPr fontId="1" type="noConversion"/>
  </si>
  <si>
    <t>花车</t>
    <phoneticPr fontId="1" type="noConversion"/>
  </si>
  <si>
    <t>人马座</t>
    <phoneticPr fontId="1" type="noConversion"/>
  </si>
  <si>
    <t>汽车</t>
    <phoneticPr fontId="1" type="noConversion"/>
  </si>
  <si>
    <t>巴士</t>
    <phoneticPr fontId="1" type="noConversion"/>
  </si>
  <si>
    <t>汽车</t>
    <phoneticPr fontId="1" type="noConversion"/>
  </si>
  <si>
    <t>索夫马普</t>
    <phoneticPr fontId="1" type="noConversion"/>
  </si>
  <si>
    <t>坦克</t>
    <phoneticPr fontId="1" type="noConversion"/>
  </si>
  <si>
    <t>虎式</t>
    <phoneticPr fontId="1" type="noConversion"/>
  </si>
  <si>
    <t>轿子</t>
    <phoneticPr fontId="1" type="noConversion"/>
  </si>
  <si>
    <t>格瓦拉</t>
    <phoneticPr fontId="1" type="noConversion"/>
  </si>
  <si>
    <t>摩托</t>
    <phoneticPr fontId="1" type="noConversion"/>
  </si>
  <si>
    <t>收集种类底盘数据</t>
    <phoneticPr fontId="1" type="noConversion"/>
  </si>
  <si>
    <t>主炮类武器</t>
  </si>
  <si>
    <t>除了主炮之外，还有一些武器可以对应</t>
  </si>
  <si>
    <t>生锈大炮</t>
    <phoneticPr fontId="1" type="noConversion"/>
  </si>
  <si>
    <t>副炮</t>
    <phoneticPr fontId="1" type="noConversion"/>
  </si>
  <si>
    <t>副炮类武器</t>
    <phoneticPr fontId="1" type="noConversion"/>
  </si>
  <si>
    <t>除了副炮之外，还有一些武器可以对应</t>
    <phoneticPr fontId="1" type="noConversion"/>
  </si>
  <si>
    <t>提升副炮的命中率</t>
    <phoneticPr fontId="1" type="noConversion"/>
  </si>
  <si>
    <t>鸣动欧克特巴</t>
    <phoneticPr fontId="1" type="noConversion"/>
  </si>
  <si>
    <t>生化加农炮</t>
    <phoneticPr fontId="1" type="noConversion"/>
  </si>
  <si>
    <t>生化火神炮</t>
    <phoneticPr fontId="1" type="noConversion"/>
  </si>
  <si>
    <t>生化导弹舱</t>
    <phoneticPr fontId="1" type="noConversion"/>
  </si>
  <si>
    <t>噪音喷射器II</t>
  </si>
  <si>
    <t>噪音喷射器III</t>
  </si>
  <si>
    <t>噪音喷射器IV</t>
  </si>
  <si>
    <t>噪音喷射器V</t>
  </si>
  <si>
    <t>噪音喷射器VI</t>
  </si>
  <si>
    <t>噪音喷射器VII</t>
  </si>
  <si>
    <t>生化导弹</t>
    <phoneticPr fontId="1" type="noConversion"/>
  </si>
  <si>
    <t>生化导弹II</t>
    <phoneticPr fontId="1" type="noConversion"/>
  </si>
  <si>
    <t>生化导弹III</t>
    <phoneticPr fontId="1" type="noConversion"/>
  </si>
  <si>
    <t>生化导弹IV</t>
    <phoneticPr fontId="1" type="noConversion"/>
  </si>
  <si>
    <t>天空流浪犬</t>
    <phoneticPr fontId="1" type="noConversion"/>
  </si>
  <si>
    <t>落:天空流浪犬(DLC)</t>
    <phoneticPr fontId="1" type="noConversion"/>
  </si>
  <si>
    <t>部分名称修正</t>
    <phoneticPr fontId="1" type="noConversion"/>
  </si>
  <si>
    <t>番茄</t>
  </si>
  <si>
    <t>烤串零件位置</t>
    <phoneticPr fontId="1" type="noConversion"/>
  </si>
  <si>
    <t>S-龙卷</t>
  </si>
  <si>
    <t>S-龙卷</t>
    <phoneticPr fontId="1" type="noConversion"/>
  </si>
  <si>
    <t>X-龙卷</t>
  </si>
  <si>
    <t>X-龙卷</t>
    <phoneticPr fontId="1" type="noConversion"/>
  </si>
  <si>
    <t>X-龙卷 长距离</t>
    <phoneticPr fontId="1" type="noConversion"/>
  </si>
  <si>
    <t>金珠Z</t>
    <phoneticPr fontId="1" type="noConversion"/>
  </si>
  <si>
    <t>翼之伯尔尼</t>
    <phoneticPr fontId="2" type="noConversion"/>
  </si>
  <si>
    <t>章鱼アイ</t>
    <phoneticPr fontId="1" type="noConversion"/>
  </si>
  <si>
    <t>落:巨大拾荒鼠</t>
    <phoneticPr fontId="1" type="noConversion"/>
  </si>
  <si>
    <t>胖衛</t>
    <phoneticPr fontId="1" type="noConversion"/>
  </si>
  <si>
    <t>数据采集,汉化</t>
    <phoneticPr fontId="1" type="noConversion"/>
  </si>
  <si>
    <t>610</t>
    <phoneticPr fontId="1" type="noConversion"/>
  </si>
  <si>
    <t>611</t>
    <phoneticPr fontId="1" type="noConversion"/>
  </si>
  <si>
    <t>世界地图(原始)</t>
    <phoneticPr fontId="1" type="noConversion"/>
  </si>
  <si>
    <t>独立GPS表</t>
    <phoneticPr fontId="1" type="noConversion"/>
  </si>
  <si>
    <t>UU鲨潜艇炮</t>
    <phoneticPr fontId="1" type="noConversion"/>
  </si>
  <si>
    <t>UU爆射炮</t>
    <phoneticPr fontId="1" type="noConversion"/>
  </si>
  <si>
    <t>4连射</t>
    <phoneticPr fontId="1" type="noConversion"/>
  </si>
  <si>
    <t>更新日志</t>
    <phoneticPr fontId="2" type="noConversion"/>
  </si>
  <si>
    <t>T13格罗兹尼1</t>
    <phoneticPr fontId="1" type="noConversion"/>
  </si>
  <si>
    <t>骑甲西贡1</t>
    <phoneticPr fontId="1" type="noConversion"/>
  </si>
  <si>
    <t>奥帕朵拉蜂</t>
    <phoneticPr fontId="1" type="noConversion"/>
  </si>
  <si>
    <t>黄金爱因斯坦</t>
    <phoneticPr fontId="1" type="noConversion"/>
  </si>
  <si>
    <t>复仇爱因斯坦</t>
    <phoneticPr fontId="1" type="noConversion"/>
  </si>
  <si>
    <t>克罗莫克拉1</t>
    <phoneticPr fontId="1" type="noConversion"/>
  </si>
  <si>
    <t>阿布斯特罗</t>
    <phoneticPr fontId="1" type="noConversion"/>
  </si>
  <si>
    <t>古音查克</t>
    <phoneticPr fontId="1" type="noConversion"/>
  </si>
  <si>
    <t>金刚</t>
    <phoneticPr fontId="1" type="noConversion"/>
  </si>
  <si>
    <t>88mm火花炮</t>
    <phoneticPr fontId="1" type="noConversion"/>
  </si>
  <si>
    <t>巨炮</t>
    <phoneticPr fontId="1" type="noConversion"/>
  </si>
  <si>
    <t>爆炎炸裂者</t>
    <phoneticPr fontId="1" type="noConversion"/>
  </si>
  <si>
    <t>80mm火花炮</t>
    <phoneticPr fontId="1" type="noConversion"/>
  </si>
  <si>
    <t>加巴斯炮</t>
    <phoneticPr fontId="1" type="noConversion"/>
  </si>
  <si>
    <t>59A</t>
    <phoneticPr fontId="1" type="noConversion"/>
  </si>
  <si>
    <t>5CD</t>
    <phoneticPr fontId="1" type="noConversion"/>
  </si>
  <si>
    <t>5CF</t>
    <phoneticPr fontId="1" type="noConversion"/>
  </si>
  <si>
    <t>5C7</t>
    <phoneticPr fontId="1" type="noConversion"/>
  </si>
  <si>
    <t>5DA</t>
    <phoneticPr fontId="1" type="noConversion"/>
  </si>
  <si>
    <t>风精灵@</t>
    <phoneticPr fontId="1" type="noConversion"/>
  </si>
  <si>
    <t>维纳斯喷气式S</t>
    <phoneticPr fontId="1" type="noConversion"/>
  </si>
  <si>
    <t>索夫马普涡轮</t>
    <phoneticPr fontId="1" type="noConversion"/>
  </si>
  <si>
    <t>C0000000 00000022</t>
    <phoneticPr fontId="1" type="noConversion"/>
  </si>
  <si>
    <t>抗性</t>
    <phoneticPr fontId="1" type="noConversion"/>
  </si>
  <si>
    <t>掉落物</t>
    <phoneticPr fontId="1" type="noConversion"/>
  </si>
  <si>
    <t>难度:</t>
    <phoneticPr fontId="1" type="noConversion"/>
  </si>
  <si>
    <t>基础属性</t>
    <phoneticPr fontId="1" type="noConversion"/>
  </si>
  <si>
    <t>全敌数据 +难度选择显示对应属性值</t>
    <phoneticPr fontId="1" type="noConversion"/>
  </si>
  <si>
    <t>冻结大量数据的表窗格title</t>
    <phoneticPr fontId="1" type="noConversion"/>
  </si>
  <si>
    <t>饰品</t>
    <phoneticPr fontId="1" type="noConversion"/>
  </si>
  <si>
    <t>饰品</t>
    <phoneticPr fontId="1" type="noConversion"/>
  </si>
  <si>
    <t>波奇救护车</t>
    <phoneticPr fontId="1" type="noConversion"/>
  </si>
  <si>
    <t>大人的披风</t>
    <phoneticPr fontId="1" type="noConversion"/>
  </si>
  <si>
    <t>最大掉落4星</t>
    <phoneticPr fontId="1" type="noConversion"/>
  </si>
  <si>
    <t>人类道具</t>
  </si>
  <si>
    <t>威尼斯面具</t>
    <phoneticPr fontId="1" type="noConversion"/>
  </si>
  <si>
    <t>改造(G)</t>
    <phoneticPr fontId="2" type="noConversion"/>
  </si>
  <si>
    <t>从穴2超电磁热线炮中升级 ?待定</t>
    <phoneticPr fontId="1" type="noConversion"/>
  </si>
  <si>
    <t>少女的愤怒</t>
    <phoneticPr fontId="1" type="noConversion"/>
  </si>
  <si>
    <t>药物知识</t>
    <phoneticPr fontId="1" type="noConversion"/>
  </si>
  <si>
    <t>战场天使</t>
    <phoneticPr fontId="1" type="noConversion"/>
  </si>
  <si>
    <t>剧烈护理</t>
    <phoneticPr fontId="1" type="noConversion"/>
  </si>
  <si>
    <t>极限点滴</t>
    <phoneticPr fontId="1" type="noConversion"/>
  </si>
  <si>
    <t>肾上腺素注射</t>
    <phoneticPr fontId="1" type="noConversion"/>
  </si>
  <si>
    <t>救心药</t>
    <phoneticPr fontId="1" type="noConversion"/>
  </si>
  <si>
    <t>禁断注射器</t>
    <phoneticPr fontId="1" type="noConversion"/>
  </si>
  <si>
    <t>满弹看护</t>
    <phoneticPr fontId="1" type="noConversion"/>
  </si>
  <si>
    <t>战场AED</t>
    <phoneticPr fontId="1" type="noConversion"/>
  </si>
  <si>
    <t>破损修理</t>
    <phoneticPr fontId="1" type="noConversion"/>
  </si>
  <si>
    <t>拧松</t>
    <phoneticPr fontId="1" type="noConversion"/>
  </si>
  <si>
    <t>解体</t>
    <phoneticPr fontId="1" type="noConversion"/>
  </si>
  <si>
    <t>拉罗特殊</t>
    <phoneticPr fontId="1" type="noConversion"/>
  </si>
  <si>
    <t>装甲命</t>
    <phoneticPr fontId="1" type="noConversion"/>
  </si>
  <si>
    <t>危险修理</t>
    <phoneticPr fontId="1" type="noConversion"/>
  </si>
  <si>
    <t>大破修理</t>
    <phoneticPr fontId="1" type="noConversion"/>
  </si>
  <si>
    <t>下回合腕力*2</t>
    <phoneticPr fontId="1" type="noConversion"/>
  </si>
  <si>
    <t>PT点</t>
    <phoneticPr fontId="1" type="noConversion"/>
  </si>
  <si>
    <t>效果指标</t>
    <phoneticPr fontId="1" type="noConversion"/>
  </si>
  <si>
    <t>次数</t>
    <phoneticPr fontId="1" type="noConversion"/>
  </si>
  <si>
    <t>根据腕力对敌方单体多次攻击</t>
    <phoneticPr fontId="1" type="noConversion"/>
  </si>
  <si>
    <t>单级伤害A,复级范围R</t>
    <phoneticPr fontId="1" type="noConversion"/>
  </si>
  <si>
    <t>A1</t>
    <phoneticPr fontId="1" type="noConversion"/>
  </si>
  <si>
    <t>A2</t>
    <phoneticPr fontId="1" type="noConversion"/>
  </si>
  <si>
    <t>R1</t>
    <phoneticPr fontId="1" type="noConversion"/>
  </si>
  <si>
    <t>R2</t>
    <phoneticPr fontId="1" type="noConversion"/>
  </si>
  <si>
    <t>次数</t>
    <phoneticPr fontId="1" type="noConversion"/>
  </si>
  <si>
    <t>会心率</t>
    <phoneticPr fontId="1" type="noConversion"/>
  </si>
  <si>
    <t>根据腕力*2+会心率 对敌方单体攻击</t>
    <phoneticPr fontId="1" type="noConversion"/>
  </si>
  <si>
    <t>根据腕力对随机敌方进行3~4次攻击</t>
    <phoneticPr fontId="1" type="noConversion"/>
  </si>
  <si>
    <t>A2</t>
    <phoneticPr fontId="1" type="noConversion"/>
  </si>
  <si>
    <t>A3</t>
    <phoneticPr fontId="1" type="noConversion"/>
  </si>
  <si>
    <t>A4</t>
    <phoneticPr fontId="1" type="noConversion"/>
  </si>
  <si>
    <t>次数</t>
    <phoneticPr fontId="1" type="noConversion"/>
  </si>
  <si>
    <t>3回合内自身全属性*2</t>
    <phoneticPr fontId="1" type="noConversion"/>
  </si>
  <si>
    <t>自身变身,恢复所有HP,不受控制,直到战斗结束</t>
    <phoneticPr fontId="1" type="noConversion"/>
  </si>
  <si>
    <t>治疗</t>
    <phoneticPr fontId="1" type="noConversion"/>
  </si>
  <si>
    <t>其使用恢复类药物效果提升</t>
    <phoneticPr fontId="1" type="noConversion"/>
  </si>
  <si>
    <t>根据使用的药物全体队员恢复生命,车内拒绝</t>
    <phoneticPr fontId="1" type="noConversion"/>
  </si>
  <si>
    <t>存活队员人数=药品消耗数量</t>
    <phoneticPr fontId="1" type="noConversion"/>
  </si>
  <si>
    <t>伤回</t>
    <phoneticPr fontId="1" type="noConversion"/>
  </si>
  <si>
    <t>恢复我方1人受到的伤害百分比的HP</t>
    <phoneticPr fontId="1" type="noConversion"/>
  </si>
  <si>
    <t>每回合结束时我方全体治疗</t>
    <phoneticPr fontId="1" type="noConversion"/>
  </si>
  <si>
    <t>A0</t>
    <phoneticPr fontId="1" type="noConversion"/>
  </si>
  <si>
    <t>A0</t>
    <phoneticPr fontId="1" type="noConversion"/>
  </si>
  <si>
    <t>A4</t>
    <phoneticPr fontId="1" type="noConversion"/>
  </si>
  <si>
    <t>A3</t>
    <phoneticPr fontId="1" type="noConversion"/>
  </si>
  <si>
    <t>伤害</t>
    <phoneticPr fontId="1" type="noConversion"/>
  </si>
  <si>
    <t>我方全体移除 睡眠,麻痹等 生物状态</t>
    <phoneticPr fontId="1" type="noConversion"/>
  </si>
  <si>
    <t>禁断率</t>
    <phoneticPr fontId="1" type="noConversion"/>
  </si>
  <si>
    <t>对我方单体恢复满HP</t>
    <phoneticPr fontId="1" type="noConversion"/>
  </si>
  <si>
    <t>使用场合</t>
    <phoneticPr fontId="1" type="noConversion"/>
  </si>
  <si>
    <t>移动</t>
    <phoneticPr fontId="1" type="noConversion"/>
  </si>
  <si>
    <t>战斗</t>
    <phoneticPr fontId="1" type="noConversion"/>
  </si>
  <si>
    <t>*</t>
    <phoneticPr fontId="1" type="noConversion"/>
  </si>
  <si>
    <t>*</t>
    <phoneticPr fontId="1" type="noConversion"/>
  </si>
  <si>
    <t>*</t>
    <phoneticPr fontId="1" type="noConversion"/>
  </si>
  <si>
    <t>*</t>
    <phoneticPr fontId="1" type="noConversion"/>
  </si>
  <si>
    <t>*</t>
    <phoneticPr fontId="1" type="noConversion"/>
  </si>
  <si>
    <t>5,1</t>
    <phoneticPr fontId="1" type="noConversion"/>
  </si>
  <si>
    <t>5,1</t>
    <phoneticPr fontId="1" type="noConversion"/>
  </si>
  <si>
    <t>恢复</t>
    <phoneticPr fontId="1" type="noConversion"/>
  </si>
  <si>
    <t>对我方扑街单体复活,恢复</t>
    <phoneticPr fontId="1" type="noConversion"/>
  </si>
  <si>
    <t>降低防御%</t>
    <phoneticPr fontId="1" type="noConversion"/>
  </si>
  <si>
    <t>降低敌方单体机械类防御百分比</t>
    <phoneticPr fontId="1" type="noConversion"/>
  </si>
  <si>
    <t>解体率</t>
    <phoneticPr fontId="1" type="noConversion"/>
  </si>
  <si>
    <t>对敌人单体生物类几率秒杀</t>
    <phoneticPr fontId="1" type="noConversion"/>
  </si>
  <si>
    <t>对敌人单体机械类几率秒杀</t>
    <phoneticPr fontId="1" type="noConversion"/>
  </si>
  <si>
    <t>跳车用该车中的装甲包对指定车恢复SP</t>
    <phoneticPr fontId="1" type="noConversion"/>
  </si>
  <si>
    <t>跳车使用修理道具对指定车修理(随机?)1个装备</t>
    <phoneticPr fontId="1" type="noConversion"/>
  </si>
  <si>
    <t>使用修理道具修复 大破 车辆\装备</t>
    <phoneticPr fontId="1" type="noConversion"/>
  </si>
  <si>
    <t>消耗同等修理数量</t>
    <phoneticPr fontId="1" type="noConversion"/>
  </si>
  <si>
    <t>复活率,恢复率</t>
    <phoneticPr fontId="1" type="noConversion"/>
  </si>
  <si>
    <t>总PT</t>
    <phoneticPr fontId="1" type="noConversion"/>
  </si>
  <si>
    <t>二轮书</t>
    <phoneticPr fontId="1" type="noConversion"/>
  </si>
  <si>
    <t>忍术修炼</t>
    <phoneticPr fontId="1" type="noConversion"/>
  </si>
  <si>
    <t>制空之刃</t>
    <phoneticPr fontId="1" type="noConversion"/>
  </si>
  <si>
    <t>疾风迅雷</t>
    <phoneticPr fontId="1" type="noConversion"/>
  </si>
  <si>
    <t>真空斩</t>
    <phoneticPr fontId="1" type="noConversion"/>
  </si>
  <si>
    <t>土蜘蛛</t>
    <phoneticPr fontId="1" type="noConversion"/>
  </si>
  <si>
    <t>二刀流</t>
    <phoneticPr fontId="1" type="noConversion"/>
  </si>
  <si>
    <t>杂技跳跃</t>
    <phoneticPr fontId="1" type="noConversion"/>
  </si>
  <si>
    <t>斩铁之剑</t>
    <phoneticPr fontId="1" type="noConversion"/>
  </si>
  <si>
    <t>炼气呼吸</t>
    <phoneticPr fontId="1" type="noConversion"/>
  </si>
  <si>
    <t>战乙女之舞</t>
    <phoneticPr fontId="1" type="noConversion"/>
  </si>
  <si>
    <t>白鹤之舞</t>
    <phoneticPr fontId="1" type="noConversion"/>
  </si>
  <si>
    <t>乱流旋风脚</t>
    <phoneticPr fontId="1" type="noConversion"/>
  </si>
  <si>
    <t>暗黑舞斗</t>
    <phoneticPr fontId="1" type="noConversion"/>
  </si>
  <si>
    <t>破甲脚</t>
    <phoneticPr fontId="1" type="noConversion"/>
  </si>
  <si>
    <t>气功波</t>
    <phoneticPr fontId="1" type="noConversion"/>
  </si>
  <si>
    <t>禁断点穴</t>
    <phoneticPr fontId="1" type="noConversion"/>
  </si>
  <si>
    <t>舞斗奥秘</t>
    <phoneticPr fontId="1" type="noConversion"/>
  </si>
  <si>
    <t>武器知识</t>
    <phoneticPr fontId="1" type="noConversion"/>
  </si>
  <si>
    <t>守护天使准则</t>
    <phoneticPr fontId="1" type="noConversion"/>
  </si>
  <si>
    <t>手臂导弹</t>
    <phoneticPr fontId="1" type="noConversion"/>
  </si>
  <si>
    <t>肾上腺素共鸣</t>
    <phoneticPr fontId="1" type="noConversion"/>
  </si>
  <si>
    <t>乱投</t>
    <phoneticPr fontId="1" type="noConversion"/>
  </si>
  <si>
    <t>双重攻击</t>
    <phoneticPr fontId="1" type="noConversion"/>
  </si>
  <si>
    <t>自动反击</t>
    <phoneticPr fontId="1" type="noConversion"/>
  </si>
  <si>
    <t>铁壁模式</t>
    <phoneticPr fontId="1" type="noConversion"/>
  </si>
  <si>
    <t>全力打击</t>
    <phoneticPr fontId="1" type="noConversion"/>
  </si>
  <si>
    <t>能力%</t>
    <phoneticPr fontId="1" type="noConversion"/>
  </si>
  <si>
    <t>A2</t>
    <phoneticPr fontId="1" type="noConversion"/>
  </si>
  <si>
    <t>A1</t>
    <phoneticPr fontId="1" type="noConversion"/>
  </si>
  <si>
    <t>A1</t>
    <phoneticPr fontId="1" type="noConversion"/>
  </si>
  <si>
    <t>5,1</t>
    <phoneticPr fontId="1" type="noConversion"/>
  </si>
  <si>
    <t>总效</t>
    <phoneticPr fontId="1" type="noConversion"/>
  </si>
  <si>
    <t>45,6</t>
    <phoneticPr fontId="1" type="noConversion"/>
  </si>
  <si>
    <t>伤害</t>
    <phoneticPr fontId="1" type="noConversion"/>
  </si>
  <si>
    <t>伤害%</t>
    <phoneticPr fontId="1" type="noConversion"/>
  </si>
  <si>
    <t>提高剑类武器的速度%和伤害%</t>
    <phoneticPr fontId="1" type="noConversion"/>
  </si>
  <si>
    <t>迎击率</t>
    <phoneticPr fontId="1" type="noConversion"/>
  </si>
  <si>
    <t>F4</t>
    <phoneticPr fontId="1" type="noConversion"/>
  </si>
  <si>
    <t>F3</t>
    <phoneticPr fontId="1" type="noConversion"/>
  </si>
  <si>
    <t>F2</t>
    <phoneticPr fontId="1" type="noConversion"/>
  </si>
  <si>
    <t>F1</t>
    <phoneticPr fontId="1" type="noConversion"/>
  </si>
  <si>
    <t>F0</t>
    <phoneticPr fontId="1" type="noConversion"/>
  </si>
  <si>
    <t>*</t>
    <phoneticPr fontId="1" type="noConversion"/>
  </si>
  <si>
    <t>攻击次数</t>
    <phoneticPr fontId="1" type="noConversion"/>
  </si>
  <si>
    <t>会心率</t>
    <phoneticPr fontId="1" type="noConversion"/>
  </si>
  <si>
    <t>K4</t>
    <phoneticPr fontId="1" type="noConversion"/>
  </si>
  <si>
    <t>K3</t>
    <phoneticPr fontId="1" type="noConversion"/>
  </si>
  <si>
    <t>K2</t>
    <phoneticPr fontId="1" type="noConversion"/>
  </si>
  <si>
    <t>K1</t>
    <phoneticPr fontId="1" type="noConversion"/>
  </si>
  <si>
    <t>K0</t>
    <phoneticPr fontId="1" type="noConversion"/>
  </si>
  <si>
    <t>对敌方(+空中)单体使用剑类武器+会心率 攻击</t>
    <phoneticPr fontId="1" type="noConversion"/>
  </si>
  <si>
    <t>*</t>
    <phoneticPr fontId="1" type="noConversion"/>
  </si>
  <si>
    <t>对敌方(+潜地)单体使用剑类武器 攻击</t>
    <phoneticPr fontId="1" type="noConversion"/>
  </si>
  <si>
    <t>A1</t>
    <phoneticPr fontId="1" type="noConversion"/>
  </si>
  <si>
    <t>A3</t>
    <phoneticPr fontId="1" type="noConversion"/>
  </si>
  <si>
    <t>驾驶摩托时,自身部分能力提升%</t>
    <phoneticPr fontId="1" type="noConversion"/>
  </si>
  <si>
    <t>驾驶摩托时,根据底盘防御力(理论)+A对敌方单体撞击</t>
    <phoneticPr fontId="1" type="noConversion"/>
  </si>
  <si>
    <t>装备剑类武器时,几率迎击</t>
    <phoneticPr fontId="1" type="noConversion"/>
  </si>
  <si>
    <t>装备剑类武器时,几率解体敌方单体机械类</t>
    <phoneticPr fontId="1" type="noConversion"/>
  </si>
  <si>
    <t xml:space="preserve"> 调整自己装逼姿势,下回合牛逼的不要不要的</t>
    <phoneticPr fontId="1" type="noConversion"/>
  </si>
  <si>
    <t>*</t>
    <phoneticPr fontId="1" type="noConversion"/>
  </si>
  <si>
    <t>A0</t>
    <phoneticPr fontId="1" type="noConversion"/>
  </si>
  <si>
    <t>A1</t>
    <phoneticPr fontId="1" type="noConversion"/>
  </si>
  <si>
    <t>R2</t>
    <phoneticPr fontId="1" type="noConversion"/>
  </si>
  <si>
    <t>测试</t>
    <phoneticPr fontId="1" type="noConversion"/>
  </si>
  <si>
    <t>根据腕力对敌方全体物理攻击</t>
    <phoneticPr fontId="1" type="noConversion"/>
  </si>
  <si>
    <t>A4</t>
    <phoneticPr fontId="1" type="noConversion"/>
  </si>
  <si>
    <t>破坏率</t>
    <phoneticPr fontId="1" type="noConversion"/>
  </si>
  <si>
    <t>根据腕力对敌方单体1次踢击,并几率破坏敌人武器/功能</t>
    <phoneticPr fontId="1" type="noConversion"/>
  </si>
  <si>
    <t>A2</t>
    <phoneticPr fontId="1" type="noConversion"/>
  </si>
  <si>
    <t>禁断率</t>
    <phoneticPr fontId="1" type="noConversion"/>
  </si>
  <si>
    <t>对敌人单体生物类几率秒杀</t>
    <phoneticPr fontId="1" type="noConversion"/>
  </si>
  <si>
    <t>K0</t>
    <phoneticPr fontId="1" type="noConversion"/>
  </si>
  <si>
    <t>K2</t>
    <phoneticPr fontId="1" type="noConversion"/>
  </si>
  <si>
    <t>K4</t>
    <phoneticPr fontId="1" type="noConversion"/>
  </si>
  <si>
    <t>被动提升自身基础会心率</t>
    <phoneticPr fontId="1" type="noConversion"/>
  </si>
  <si>
    <t>被动保护 日向</t>
    <phoneticPr fontId="1" type="noConversion"/>
  </si>
  <si>
    <t>*</t>
    <phoneticPr fontId="1" type="noConversion"/>
  </si>
  <si>
    <t>发射导弹攻击</t>
    <phoneticPr fontId="1" type="noConversion"/>
  </si>
  <si>
    <t>使我方全体攻击力提升%,并使用上次选择的武器攻击1次</t>
    <phoneticPr fontId="1" type="noConversion"/>
  </si>
  <si>
    <t>投掷2次选择的战斗攻击类道具</t>
    <phoneticPr fontId="1" type="noConversion"/>
  </si>
  <si>
    <t>三重攻击率</t>
    <phoneticPr fontId="1" type="noConversion"/>
  </si>
  <si>
    <t>选择人类武器进行2~3次攻击</t>
    <phoneticPr fontId="1" type="noConversion"/>
  </si>
  <si>
    <t>反击率</t>
    <phoneticPr fontId="1" type="noConversion"/>
  </si>
  <si>
    <t>敌人攻击自己时几率使用上次选择的武器反击/每次</t>
    <phoneticPr fontId="1" type="noConversion"/>
  </si>
  <si>
    <t>迎击率</t>
    <phoneticPr fontId="1" type="noConversion"/>
  </si>
  <si>
    <t>受到攻击时,同时进行 迎击%,闪避,反击</t>
    <phoneticPr fontId="1" type="noConversion"/>
  </si>
  <si>
    <t>R0</t>
    <phoneticPr fontId="1" type="noConversion"/>
  </si>
  <si>
    <t>R1</t>
    <phoneticPr fontId="1" type="noConversion"/>
  </si>
  <si>
    <t>R3</t>
    <phoneticPr fontId="1" type="noConversion"/>
  </si>
  <si>
    <t>R4</t>
    <phoneticPr fontId="1" type="noConversion"/>
  </si>
  <si>
    <t>H20</t>
    <phoneticPr fontId="1" type="noConversion"/>
  </si>
  <si>
    <t>K20</t>
    <phoneticPr fontId="1" type="noConversion"/>
  </si>
  <si>
    <t>H20</t>
    <phoneticPr fontId="1" type="noConversion"/>
  </si>
  <si>
    <t>K20</t>
    <phoneticPr fontId="1" type="noConversion"/>
  </si>
  <si>
    <t>猎物气息</t>
    <phoneticPr fontId="1" type="noConversion"/>
  </si>
  <si>
    <t>狙击</t>
    <phoneticPr fontId="1" type="noConversion"/>
  </si>
  <si>
    <t>电光石火</t>
    <phoneticPr fontId="1" type="noConversion"/>
  </si>
  <si>
    <t>猎人之眼</t>
    <phoneticPr fontId="1" type="noConversion"/>
  </si>
  <si>
    <t>诱敌</t>
    <phoneticPr fontId="1" type="noConversion"/>
  </si>
  <si>
    <t>猎人魔术</t>
    <phoneticPr fontId="1" type="noConversion"/>
  </si>
  <si>
    <t>幽灵飘移</t>
    <phoneticPr fontId="1" type="noConversion"/>
  </si>
  <si>
    <t>百花缭乱</t>
    <phoneticPr fontId="1" type="noConversion"/>
  </si>
  <si>
    <t>全炮齐射</t>
    <phoneticPr fontId="1" type="noConversion"/>
  </si>
  <si>
    <t>当前位置敌人列表</t>
    <phoneticPr fontId="1" type="noConversion"/>
  </si>
  <si>
    <t>使用战车武器攻击并提升会心率</t>
    <phoneticPr fontId="1" type="noConversion"/>
  </si>
  <si>
    <t>选择敌人时显示敌人 EXP,GOLD,抗性</t>
    <phoneticPr fontId="1" type="noConversion"/>
  </si>
  <si>
    <t>使用战车武器多次攻击</t>
    <phoneticPr fontId="1" type="noConversion"/>
  </si>
  <si>
    <t>跳车使用 人类武器攻击/道具</t>
    <phoneticPr fontId="1" type="noConversion"/>
  </si>
  <si>
    <t>极大几率避开敌人对驾驶的车的攻击</t>
    <phoneticPr fontId="1" type="noConversion"/>
  </si>
  <si>
    <t>同 随机齐射特性</t>
    <phoneticPr fontId="1" type="noConversion"/>
  </si>
  <si>
    <t>同 扳手乱舞技能</t>
    <phoneticPr fontId="1" type="noConversion"/>
  </si>
  <si>
    <t>使用战车所有武器攻击,并提升 命中和会心</t>
    <phoneticPr fontId="1" type="noConversion"/>
  </si>
  <si>
    <t>H20</t>
    <phoneticPr fontId="1" type="noConversion"/>
  </si>
  <si>
    <t>使用所有装备着的武器顺序攻击,并提升 命中和会心</t>
    <phoneticPr fontId="1" type="noConversion"/>
  </si>
  <si>
    <t>K3</t>
    <phoneticPr fontId="1" type="noConversion"/>
  </si>
  <si>
    <t>会心率</t>
    <phoneticPr fontId="1" type="noConversion"/>
  </si>
  <si>
    <t>成功率</t>
    <phoneticPr fontId="1" type="noConversion"/>
  </si>
  <si>
    <t>S0</t>
    <phoneticPr fontId="1" type="noConversion"/>
  </si>
  <si>
    <t>S1</t>
    <phoneticPr fontId="1" type="noConversion"/>
  </si>
  <si>
    <t>S2</t>
    <phoneticPr fontId="1" type="noConversion"/>
  </si>
  <si>
    <t>S3</t>
    <phoneticPr fontId="1" type="noConversion"/>
  </si>
  <si>
    <t>S4</t>
    <phoneticPr fontId="1" type="noConversion"/>
  </si>
  <si>
    <t>几率搜寻指定敌人战斗</t>
    <phoneticPr fontId="1" type="noConversion"/>
  </si>
  <si>
    <t>人类爱国者</t>
    <phoneticPr fontId="1" type="noConversion"/>
  </si>
  <si>
    <t>装备了可迎击属性的武器时,敌人攻击自身几率迎击</t>
    <phoneticPr fontId="1" type="noConversion"/>
  </si>
  <si>
    <t>战斗中随机吸引敌人乱入</t>
    <phoneticPr fontId="1" type="noConversion"/>
  </si>
  <si>
    <t>战斗中随机吸引敌人乱入</t>
    <phoneticPr fontId="1" type="noConversion"/>
  </si>
  <si>
    <t>死亡华尔兹</t>
    <phoneticPr fontId="1" type="noConversion"/>
  </si>
  <si>
    <t>忍者步法</t>
    <phoneticPr fontId="1" type="noConversion"/>
  </si>
  <si>
    <t>闪避敌人的攻击,并几率使用上次选择的武器反击</t>
    <phoneticPr fontId="1" type="noConversion"/>
  </si>
  <si>
    <t>假死</t>
    <phoneticPr fontId="1" type="noConversion"/>
  </si>
  <si>
    <t>反击率</t>
    <phoneticPr fontId="1" type="noConversion"/>
  </si>
  <si>
    <t>假死状态,不被敌人主动选择为目标</t>
    <phoneticPr fontId="1" type="noConversion"/>
  </si>
  <si>
    <t>玩偶艺术</t>
    <phoneticPr fontId="1" type="noConversion"/>
  </si>
  <si>
    <t>肾上腺素之歌</t>
    <phoneticPr fontId="1" type="noConversion"/>
  </si>
  <si>
    <t>随机变装攻击</t>
    <phoneticPr fontId="1" type="noConversion"/>
  </si>
  <si>
    <t>金粉艺术</t>
    <phoneticPr fontId="1" type="noConversion"/>
  </si>
  <si>
    <t>全抗</t>
    <phoneticPr fontId="1" type="noConversion"/>
  </si>
  <si>
    <t>提升自身抗性%</t>
    <phoneticPr fontId="1" type="noConversion"/>
  </si>
  <si>
    <t>复原艺术</t>
    <phoneticPr fontId="1" type="noConversion"/>
  </si>
  <si>
    <t>爆裂战吼</t>
    <phoneticPr fontId="1" type="noConversion"/>
  </si>
  <si>
    <t>炮击演武</t>
    <phoneticPr fontId="1" type="noConversion"/>
  </si>
  <si>
    <t>暗黑舞蹈</t>
    <phoneticPr fontId="1" type="noConversion"/>
  </si>
  <si>
    <t>改造艺术</t>
    <phoneticPr fontId="1" type="noConversion"/>
  </si>
  <si>
    <t>使用修理道具修理损坏的战车装备</t>
    <phoneticPr fontId="1" type="noConversion"/>
  </si>
  <si>
    <t>A4</t>
    <phoneticPr fontId="1" type="noConversion"/>
  </si>
  <si>
    <t>攻击次数</t>
    <phoneticPr fontId="1" type="noConversion"/>
  </si>
  <si>
    <t>A4</t>
    <phoneticPr fontId="1" type="noConversion"/>
  </si>
  <si>
    <t>使用超稀有金属对战车装备超越改造</t>
    <phoneticPr fontId="1" type="noConversion"/>
  </si>
  <si>
    <t>技能</t>
    <phoneticPr fontId="1" type="noConversion"/>
  </si>
  <si>
    <t>等级</t>
    <phoneticPr fontId="1" type="noConversion"/>
  </si>
  <si>
    <t>增幅</t>
    <phoneticPr fontId="1" type="noConversion"/>
  </si>
  <si>
    <t>效果</t>
    <phoneticPr fontId="1" type="noConversion"/>
  </si>
  <si>
    <t>备注</t>
    <phoneticPr fontId="1" type="noConversion"/>
  </si>
  <si>
    <t>X-艾露</t>
    <phoneticPr fontId="1" type="noConversion"/>
  </si>
  <si>
    <t>护士</t>
    <phoneticPr fontId="1" type="noConversion"/>
  </si>
  <si>
    <t>机械师</t>
    <phoneticPr fontId="1" type="noConversion"/>
  </si>
  <si>
    <t>拉罗</t>
    <phoneticPr fontId="1" type="noConversion"/>
  </si>
  <si>
    <t>骑士</t>
    <phoneticPr fontId="1" type="noConversion"/>
  </si>
  <si>
    <t>舞斗</t>
    <phoneticPr fontId="1" type="noConversion"/>
  </si>
  <si>
    <t>士兵</t>
    <phoneticPr fontId="1" type="noConversion"/>
  </si>
  <si>
    <t>萨莎</t>
    <phoneticPr fontId="1" type="noConversion"/>
  </si>
  <si>
    <t>萨莎</t>
    <phoneticPr fontId="1" type="noConversion"/>
  </si>
  <si>
    <t>萨莎</t>
    <phoneticPr fontId="1" type="noConversion"/>
  </si>
  <si>
    <t>猎人</t>
    <phoneticPr fontId="1" type="noConversion"/>
  </si>
  <si>
    <t>士兵</t>
    <phoneticPr fontId="1" type="noConversion"/>
  </si>
  <si>
    <t>士兵</t>
    <phoneticPr fontId="1" type="noConversion"/>
  </si>
  <si>
    <t>艺术家</t>
    <phoneticPr fontId="1" type="noConversion"/>
  </si>
  <si>
    <t>士兵</t>
    <phoneticPr fontId="1" type="noConversion"/>
  </si>
  <si>
    <t>大吼</t>
    <phoneticPr fontId="1" type="noConversion"/>
  </si>
  <si>
    <t>使我方全体攻击力提升%,并使用上次选择的武器攻击1次</t>
    <phoneticPr fontId="1" type="noConversion"/>
  </si>
  <si>
    <t>HP增强</t>
    <phoneticPr fontId="1" type="noConversion"/>
  </si>
  <si>
    <t>神经增强</t>
    <phoneticPr fontId="1" type="noConversion"/>
  </si>
  <si>
    <t>筋肉增强</t>
    <phoneticPr fontId="1" type="noConversion"/>
  </si>
  <si>
    <t>体力增强</t>
    <phoneticPr fontId="1" type="noConversion"/>
  </si>
  <si>
    <t>HP大增强</t>
    <phoneticPr fontId="1" type="noConversion"/>
  </si>
  <si>
    <t>拾荒</t>
    <phoneticPr fontId="1" type="noConversion"/>
  </si>
  <si>
    <t>战斗技术向上</t>
    <phoneticPr fontId="1" type="noConversion"/>
  </si>
  <si>
    <t>瞄准秘诀</t>
    <phoneticPr fontId="1" type="noConversion"/>
  </si>
  <si>
    <t>驾驶技术向上</t>
    <phoneticPr fontId="1" type="noConversion"/>
  </si>
  <si>
    <t>筋肉大增强</t>
    <phoneticPr fontId="1" type="noConversion"/>
  </si>
  <si>
    <t>体力大增强</t>
    <phoneticPr fontId="1" type="noConversion"/>
  </si>
  <si>
    <t>神经大增强</t>
    <phoneticPr fontId="1" type="noConversion"/>
  </si>
  <si>
    <t>HP超大增强</t>
    <phoneticPr fontId="1" type="noConversion"/>
  </si>
  <si>
    <t>战斗技术大向上</t>
    <phoneticPr fontId="1" type="noConversion"/>
  </si>
  <si>
    <t>驾驶技术大向上</t>
    <phoneticPr fontId="1" type="noConversion"/>
  </si>
  <si>
    <t>*</t>
    <phoneticPr fontId="1" type="noConversion"/>
  </si>
  <si>
    <t>*</t>
    <phoneticPr fontId="1" type="noConversion"/>
  </si>
  <si>
    <t>提升原始速度%</t>
    <phoneticPr fontId="1" type="noConversion"/>
  </si>
  <si>
    <t>提升原始腕力%</t>
    <phoneticPr fontId="1" type="noConversion"/>
  </si>
  <si>
    <t>提升原始体力%</t>
    <phoneticPr fontId="1" type="noConversion"/>
  </si>
  <si>
    <t>提升原始最大HP%</t>
    <phoneticPr fontId="1" type="noConversion"/>
  </si>
  <si>
    <t>P0</t>
    <phoneticPr fontId="1" type="noConversion"/>
  </si>
  <si>
    <t>P1</t>
    <phoneticPr fontId="1" type="noConversion"/>
  </si>
  <si>
    <t>P2</t>
    <phoneticPr fontId="1" type="noConversion"/>
  </si>
  <si>
    <t>P3</t>
    <phoneticPr fontId="1" type="noConversion"/>
  </si>
  <si>
    <t>P4</t>
    <phoneticPr fontId="1" type="noConversion"/>
  </si>
  <si>
    <t>提高掉落率</t>
    <phoneticPr fontId="1" type="noConversion"/>
  </si>
  <si>
    <t>生存本能</t>
    <phoneticPr fontId="1" type="noConversion"/>
  </si>
  <si>
    <t>提升原始战斗等级%</t>
    <phoneticPr fontId="1" type="noConversion"/>
  </si>
  <si>
    <t>提升战车武器伤害%</t>
    <phoneticPr fontId="1" type="noConversion"/>
  </si>
  <si>
    <t>白兵战时,闪避率提升</t>
    <phoneticPr fontId="1" type="noConversion"/>
  </si>
  <si>
    <t>闪避率</t>
    <phoneticPr fontId="1" type="noConversion"/>
  </si>
  <si>
    <t>提升原始驾驶等级%</t>
    <phoneticPr fontId="1" type="noConversion"/>
  </si>
  <si>
    <t>提升原始+HP增强%的最大%</t>
    <phoneticPr fontId="1" type="noConversion"/>
  </si>
  <si>
    <t>提升原始+筋肉增强%的最大%</t>
    <phoneticPr fontId="1" type="noConversion"/>
  </si>
  <si>
    <t>提升原始+体力增强%的最大%</t>
    <phoneticPr fontId="1" type="noConversion"/>
  </si>
  <si>
    <t>提升原始+神经增强%的最大%</t>
    <phoneticPr fontId="1" type="noConversion"/>
  </si>
  <si>
    <t>提升原始+HP增强%+HP大增强的最大%</t>
    <phoneticPr fontId="1" type="noConversion"/>
  </si>
  <si>
    <t>提升原始+战斗技术向上%的最大%</t>
    <phoneticPr fontId="1" type="noConversion"/>
  </si>
  <si>
    <t>提升原始+驾驶技术向上%的最大%</t>
    <phoneticPr fontId="1" type="noConversion"/>
  </si>
  <si>
    <t>机械师</t>
    <phoneticPr fontId="1" type="noConversion"/>
  </si>
  <si>
    <t>解体</t>
  </si>
  <si>
    <t>扳手乱舞</t>
  </si>
  <si>
    <t>扳手乱舞</t>
    <phoneticPr fontId="1" type="noConversion"/>
  </si>
  <si>
    <t>次数</t>
    <phoneticPr fontId="1" type="noConversion"/>
  </si>
  <si>
    <t>*</t>
    <phoneticPr fontId="1" type="noConversion"/>
  </si>
  <si>
    <t>对全体敌人甩扳手,对机械类敌人更强伤害</t>
    <phoneticPr fontId="1" type="noConversion"/>
  </si>
  <si>
    <t>娇媚走光踢</t>
    <phoneticPr fontId="1" type="noConversion"/>
  </si>
  <si>
    <t>次数</t>
    <phoneticPr fontId="1" type="noConversion"/>
  </si>
  <si>
    <t>霸气爷们拳</t>
    <phoneticPr fontId="1" type="noConversion"/>
  </si>
  <si>
    <t>*</t>
    <phoneticPr fontId="1" type="noConversion"/>
  </si>
  <si>
    <t>根据男子气概越低伤害越高</t>
    <phoneticPr fontId="1" type="noConversion"/>
  </si>
  <si>
    <t>根据男子气概越高伤害越高</t>
    <phoneticPr fontId="1" type="noConversion"/>
  </si>
  <si>
    <t>根据腕力+A对敌方(+空中) 范围多次攻击</t>
    <phoneticPr fontId="1" type="noConversion"/>
  </si>
  <si>
    <t>根据腕力+A对敌方单体1次气功波+A攻击,无视防御力</t>
    <phoneticPr fontId="1" type="noConversion"/>
  </si>
  <si>
    <t>根据腕力+A对敌方单体4次攻击</t>
    <phoneticPr fontId="1" type="noConversion"/>
  </si>
  <si>
    <t>根据腕力+A对敌方(+空中)范围火焰攻击</t>
    <phoneticPr fontId="1" type="noConversion"/>
  </si>
  <si>
    <t>根据腕力?对敌人音波攻击,并提升我方全体攻击力%</t>
    <phoneticPr fontId="1" type="noConversion"/>
  </si>
  <si>
    <t>根据腕力?对敌人音波攻击,并提升攻击力%</t>
    <phoneticPr fontId="1" type="noConversion"/>
  </si>
  <si>
    <t>A0</t>
    <phoneticPr fontId="1" type="noConversion"/>
  </si>
  <si>
    <t>A1</t>
    <phoneticPr fontId="1" type="noConversion"/>
  </si>
  <si>
    <t>A2</t>
    <phoneticPr fontId="1" type="noConversion"/>
  </si>
  <si>
    <t>A3</t>
    <phoneticPr fontId="1" type="noConversion"/>
  </si>
  <si>
    <t>根据腕力+A对敌方单体攻击,命中率降低</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</si>
  <si>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</si>
  <si>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</si>
  <si>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</si>
  <si>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</si>
  <si>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</si>
  <si>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</si>
  <si>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</si>
  <si>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</si>
  <si>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</si>
  <si>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</si>
  <si>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</si>
  <si>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</si>
  <si>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All</t>
    <phoneticPr fontId="1" type="noConversion"/>
  </si>
  <si>
    <t>猎人</t>
    <phoneticPr fontId="1" type="noConversion"/>
  </si>
  <si>
    <t>剑齿</t>
    <phoneticPr fontId="1" type="noConversion"/>
  </si>
  <si>
    <t>变身</t>
    <phoneticPr fontId="1" type="noConversion"/>
  </si>
  <si>
    <t>自身变身,恢复所有HP,不受控制,直到战斗结束</t>
    <phoneticPr fontId="1" type="noConversion"/>
  </si>
  <si>
    <t>测试</t>
    <phoneticPr fontId="1" type="noConversion"/>
  </si>
  <si>
    <t>机械师</t>
    <phoneticPr fontId="1" type="noConversion"/>
  </si>
  <si>
    <t>紧急修理</t>
  </si>
  <si>
    <t>紧急修理</t>
    <phoneticPr fontId="1" type="noConversion"/>
  </si>
  <si>
    <t>弱点射击</t>
    <phoneticPr fontId="1" type="noConversion"/>
  </si>
  <si>
    <t>无需修理道具进行修理,有成功率</t>
    <phoneticPr fontId="1" type="noConversion"/>
  </si>
  <si>
    <t>成功率</t>
    <phoneticPr fontId="1" type="noConversion"/>
  </si>
  <si>
    <t>S1</t>
    <phoneticPr fontId="1" type="noConversion"/>
  </si>
  <si>
    <t>S2</t>
    <phoneticPr fontId="1" type="noConversion"/>
  </si>
  <si>
    <t>使用战车武器攻击并提升会心率与破坏率</t>
    <phoneticPr fontId="1" type="noConversion"/>
  </si>
  <si>
    <t>40,0</t>
    <phoneticPr fontId="1" type="noConversion"/>
  </si>
  <si>
    <t>5,10</t>
    <phoneticPr fontId="1" type="noConversion"/>
  </si>
  <si>
    <t>10,10</t>
    <phoneticPr fontId="1" type="noConversion"/>
  </si>
  <si>
    <t>255次=1星</t>
    <phoneticPr fontId="1" type="noConversion"/>
  </si>
  <si>
    <t>默认</t>
    <phoneticPr fontId="1" type="noConversion"/>
  </si>
  <si>
    <t>限定</t>
    <phoneticPr fontId="1" type="noConversion"/>
  </si>
  <si>
    <t>R=恢复量</t>
    <phoneticPr fontId="1" type="noConversion"/>
  </si>
  <si>
    <t>自动反击</t>
  </si>
  <si>
    <t>自动反击</t>
    <phoneticPr fontId="1" type="noConversion"/>
  </si>
  <si>
    <t>All</t>
    <phoneticPr fontId="1" type="noConversion"/>
  </si>
  <si>
    <t>战斗信息素</t>
    <phoneticPr fontId="1" type="noConversion"/>
  </si>
  <si>
    <t>?次数</t>
    <phoneticPr fontId="1" type="noConversion"/>
  </si>
  <si>
    <t>猎人</t>
    <phoneticPr fontId="1" type="noConversion"/>
  </si>
  <si>
    <t>猎物气息</t>
    <phoneticPr fontId="1" type="noConversion"/>
  </si>
  <si>
    <t>猎人魔术</t>
    <phoneticPr fontId="1" type="noConversion"/>
  </si>
  <si>
    <t>幽灵飘移</t>
  </si>
  <si>
    <t>肉块研磨机</t>
  </si>
  <si>
    <t>台风手刀</t>
  </si>
  <si>
    <t>喷气帽子</t>
  </si>
  <si>
    <t>乱投</t>
  </si>
  <si>
    <t>人类爱国者</t>
  </si>
  <si>
    <t>忍者步法</t>
  </si>
  <si>
    <t>全力打击</t>
  </si>
  <si>
    <t>救心药</t>
  </si>
  <si>
    <t>禁断注射器</t>
  </si>
  <si>
    <t>战场AED</t>
  </si>
  <si>
    <t>土蜘蛛</t>
  </si>
  <si>
    <t>破甲脚</t>
  </si>
  <si>
    <t>玩偶艺术</t>
  </si>
  <si>
    <t>暗黑舞蹈</t>
  </si>
  <si>
    <t>拉罗</t>
    <phoneticPr fontId="1" type="noConversion"/>
  </si>
  <si>
    <t>日向</t>
    <phoneticPr fontId="1" type="noConversion"/>
  </si>
  <si>
    <t>X-艾露</t>
    <phoneticPr fontId="1" type="noConversion"/>
  </si>
  <si>
    <t>萨莎</t>
    <phoneticPr fontId="1" type="noConversion"/>
  </si>
  <si>
    <t>奥莉比亚</t>
    <phoneticPr fontId="1" type="noConversion"/>
  </si>
  <si>
    <t>斯琪雅</t>
    <phoneticPr fontId="1" type="noConversion"/>
  </si>
  <si>
    <t>右京</t>
    <phoneticPr fontId="1" type="noConversion"/>
  </si>
  <si>
    <t>卡琳</t>
    <phoneticPr fontId="1" type="noConversion"/>
  </si>
  <si>
    <t>猎物气息</t>
    <phoneticPr fontId="1" type="noConversion"/>
  </si>
  <si>
    <t>狙击</t>
    <phoneticPr fontId="1" type="noConversion"/>
  </si>
  <si>
    <t>HP增强</t>
    <phoneticPr fontId="1" type="noConversion"/>
  </si>
  <si>
    <t>机械师</t>
    <phoneticPr fontId="1" type="noConversion"/>
  </si>
  <si>
    <t>士兵</t>
    <phoneticPr fontId="1" type="noConversion"/>
  </si>
  <si>
    <t>护士</t>
    <phoneticPr fontId="1" type="noConversion"/>
  </si>
  <si>
    <t>骑士</t>
    <phoneticPr fontId="1" type="noConversion"/>
  </si>
  <si>
    <t>舞斗</t>
    <phoneticPr fontId="1" type="noConversion"/>
  </si>
  <si>
    <t>药物知识</t>
    <phoneticPr fontId="1" type="noConversion"/>
  </si>
  <si>
    <t>二轮书</t>
    <phoneticPr fontId="1" type="noConversion"/>
  </si>
  <si>
    <t>炼气呼吸</t>
    <phoneticPr fontId="1" type="noConversion"/>
  </si>
  <si>
    <t>拧松</t>
    <phoneticPr fontId="1" type="noConversion"/>
  </si>
  <si>
    <t>战场天使</t>
    <phoneticPr fontId="1" type="noConversion"/>
  </si>
  <si>
    <t>制空之刃</t>
    <phoneticPr fontId="1" type="noConversion"/>
  </si>
  <si>
    <t>扳手乱舞</t>
    <phoneticPr fontId="1" type="noConversion"/>
  </si>
  <si>
    <t>紧急修理</t>
    <phoneticPr fontId="1" type="noConversion"/>
  </si>
  <si>
    <t>战斗信息素</t>
    <phoneticPr fontId="1" type="noConversion"/>
  </si>
  <si>
    <t>救心药</t>
    <phoneticPr fontId="1" type="noConversion"/>
  </si>
  <si>
    <t>气功波</t>
    <phoneticPr fontId="1" type="noConversion"/>
  </si>
  <si>
    <t>弱点射击</t>
    <phoneticPr fontId="1" type="noConversion"/>
  </si>
  <si>
    <t>杂技跳跃</t>
    <phoneticPr fontId="1" type="noConversion"/>
  </si>
  <si>
    <t>百花缭乱</t>
    <phoneticPr fontId="1" type="noConversion"/>
  </si>
  <si>
    <t>战场AED</t>
    <phoneticPr fontId="1" type="noConversion"/>
  </si>
  <si>
    <t>LV</t>
    <phoneticPr fontId="1" type="noConversion"/>
  </si>
  <si>
    <t>假死</t>
    <phoneticPr fontId="1" type="noConversion"/>
  </si>
  <si>
    <t>肾上腺素之歌</t>
    <phoneticPr fontId="1" type="noConversion"/>
  </si>
  <si>
    <t>火炎歌舞伎</t>
    <phoneticPr fontId="1" type="noConversion"/>
  </si>
  <si>
    <t>娇媚\霸气</t>
    <phoneticPr fontId="1" type="noConversion"/>
  </si>
  <si>
    <t>瞄准秘诀</t>
    <phoneticPr fontId="1" type="noConversion"/>
  </si>
  <si>
    <t>真空斩</t>
    <phoneticPr fontId="1" type="noConversion"/>
  </si>
  <si>
    <t>救心药</t>
    <phoneticPr fontId="1" type="noConversion"/>
  </si>
  <si>
    <t>装甲命</t>
    <phoneticPr fontId="1" type="noConversion"/>
  </si>
  <si>
    <t>台风手刀</t>
    <phoneticPr fontId="1" type="noConversion"/>
  </si>
  <si>
    <t>暗黑舞蹈</t>
    <phoneticPr fontId="1" type="noConversion"/>
  </si>
  <si>
    <t>幽灵飘移</t>
    <phoneticPr fontId="1" type="noConversion"/>
  </si>
  <si>
    <t>大破修理</t>
    <phoneticPr fontId="1" type="noConversion"/>
  </si>
  <si>
    <t>战斗技术大向上</t>
    <phoneticPr fontId="1" type="noConversion"/>
  </si>
  <si>
    <t>导弹踢</t>
    <phoneticPr fontId="1" type="noConversion"/>
  </si>
  <si>
    <t>解体</t>
    <phoneticPr fontId="1" type="noConversion"/>
  </si>
  <si>
    <t>全炮齐射</t>
    <phoneticPr fontId="1" type="noConversion"/>
  </si>
  <si>
    <t>拧松</t>
    <phoneticPr fontId="1" type="noConversion"/>
  </si>
  <si>
    <t>忍术修炼</t>
    <phoneticPr fontId="1" type="noConversion"/>
  </si>
  <si>
    <t>战斗信息素</t>
    <phoneticPr fontId="1" type="noConversion"/>
  </si>
  <si>
    <t>人类爱国者</t>
    <phoneticPr fontId="1" type="noConversion"/>
  </si>
  <si>
    <t>死亡华尔兹</t>
    <phoneticPr fontId="1" type="noConversion"/>
  </si>
  <si>
    <t>幽灵飘移</t>
    <phoneticPr fontId="1" type="noConversion"/>
  </si>
  <si>
    <t>霸气</t>
    <phoneticPr fontId="1" type="noConversion"/>
  </si>
  <si>
    <t>解体</t>
    <phoneticPr fontId="1" type="noConversion"/>
  </si>
  <si>
    <t>HP增强</t>
    <phoneticPr fontId="1" type="noConversion"/>
  </si>
  <si>
    <t>神经增强</t>
    <phoneticPr fontId="1" type="noConversion"/>
  </si>
  <si>
    <t>娇媚</t>
    <phoneticPr fontId="1" type="noConversion"/>
  </si>
  <si>
    <t>HP超大增强</t>
    <phoneticPr fontId="1" type="noConversion"/>
  </si>
  <si>
    <t>战斗技术大向上</t>
    <phoneticPr fontId="1" type="noConversion"/>
  </si>
  <si>
    <t>少女的愤怒</t>
    <phoneticPr fontId="1" type="noConversion"/>
  </si>
  <si>
    <t>守护天使准则</t>
    <phoneticPr fontId="1" type="noConversion"/>
  </si>
  <si>
    <t>硝基套索踢</t>
    <phoneticPr fontId="1" type="noConversion"/>
  </si>
  <si>
    <t>人类爱国者</t>
    <phoneticPr fontId="1" type="noConversion"/>
  </si>
  <si>
    <t>手臂导弹</t>
    <phoneticPr fontId="1" type="noConversion"/>
  </si>
  <si>
    <t>肾上腺素共鸣</t>
    <phoneticPr fontId="1" type="noConversion"/>
  </si>
  <si>
    <t>乱射</t>
    <phoneticPr fontId="1" type="noConversion"/>
  </si>
  <si>
    <t>战斗信息素</t>
    <phoneticPr fontId="1" type="noConversion"/>
  </si>
  <si>
    <t>死亡华尔兹</t>
    <phoneticPr fontId="1" type="noConversion"/>
  </si>
  <si>
    <t>娇媚</t>
    <phoneticPr fontId="1" type="noConversion"/>
  </si>
  <si>
    <t>-</t>
    <phoneticPr fontId="1" type="noConversion"/>
  </si>
  <si>
    <t>-</t>
    <phoneticPr fontId="1" type="noConversion"/>
  </si>
  <si>
    <t>职业技能组</t>
    <phoneticPr fontId="1" type="noConversion"/>
  </si>
  <si>
    <t>乱射</t>
    <phoneticPr fontId="1" type="noConversion"/>
  </si>
  <si>
    <t>随机使用装备的武器进行3次攻击</t>
    <phoneticPr fontId="1" type="noConversion"/>
  </si>
  <si>
    <t>业余修理</t>
    <phoneticPr fontId="1" type="noConversion"/>
  </si>
  <si>
    <t>剑齿</t>
    <phoneticPr fontId="1" type="noConversion"/>
  </si>
  <si>
    <t>霸气爷们拳</t>
    <phoneticPr fontId="1" type="noConversion"/>
  </si>
  <si>
    <t>业余修理</t>
    <phoneticPr fontId="1" type="noConversion"/>
  </si>
  <si>
    <t>变身</t>
    <phoneticPr fontId="1" type="noConversion"/>
  </si>
  <si>
    <t>使用修理道具修复 损坏\大破 车辆\装备,有几率失败</t>
    <phoneticPr fontId="1" type="noConversion"/>
  </si>
  <si>
    <t>次数,成功率</t>
    <phoneticPr fontId="1" type="noConversion"/>
  </si>
  <si>
    <t>S1</t>
    <phoneticPr fontId="1" type="noConversion"/>
  </si>
  <si>
    <t>S2</t>
    <phoneticPr fontId="1" type="noConversion"/>
  </si>
  <si>
    <t>命中率,会心率</t>
    <phoneticPr fontId="1" type="noConversion"/>
  </si>
  <si>
    <t>伤害,范围</t>
    <phoneticPr fontId="1" type="noConversion"/>
  </si>
  <si>
    <t>伤害,范围</t>
    <phoneticPr fontId="1" type="noConversion"/>
  </si>
  <si>
    <t>会心率,破坏率</t>
    <phoneticPr fontId="1" type="noConversion"/>
  </si>
  <si>
    <t>消耗同等修理数量</t>
    <phoneticPr fontId="1" type="noConversion"/>
  </si>
  <si>
    <t>里面是恐龙装甲包、恐龙引擎、雷龙炮、雷龙三叉戟导弹、雷龙弹发射仓中的一个</t>
    <phoneticPr fontId="1" type="noConversion"/>
  </si>
  <si>
    <t>番茄型零件</t>
    <phoneticPr fontId="1" type="noConversion"/>
  </si>
  <si>
    <t>重量t</t>
    <phoneticPr fontId="1" type="noConversion"/>
  </si>
  <si>
    <t>对乘车者造成伤害的声波没有效果</t>
    <phoneticPr fontId="1" type="noConversion"/>
  </si>
  <si>
    <t>完成所有跟金轮际沾边的任务（注1）
猎人中心接受
去金轮际与金轮际老板对话得知最近秘书样子很奇怪
对秘书一阵邪恶的调查后发现她背部AI芯片损坏与老板对话 得知阿依达交易所有售
去阿依达交易所选择购买后被告知无货得知制作人回了阿米达拉马家里
阿米达拉马自家楼上那个洞得知他去了水坝
去水坝酒吧与其对话购买（注4）
回去安装秘书身上触发剧情
事件中在女澡堂墙角发现金轮际老板对话后被告知去地下车库（注1）
去地下车库秘书会告诉你位置战斗后回老板室对话完成
注:
1.其他的早就完成今日把乐于快递事业完成后出现的
2.我把他们全给做了导致金轮际瘫痪不知留几个会什么样
3.小萝莉一家一点事没有不愧是最强一家，遥控反太郎他爸竟然是机器人 而他看着他爸被做掉一点反应没有..
  他到底谁生的
4.此处bug一枚 那个小偷我已送去孤儿院但此处做完后把小偷剧情重置了</t>
    <phoneticPr fontId="1" type="noConversion"/>
  </si>
  <si>
    <t>去过僵尸卡拉ok并且清除2345号包间的僵尸 
在阿米达拉马某层爱唱歌的老头处接受任务
将其带进卡拉ok一号包厢调查点唱机，剧情后任务完成
注:
1.简易清僵尸法:5号包间拿到3号屋钥匙去大厅左边侧门电脑关掉电源，去4号包房内唱歌点数超过83点会将停电包房内僵尸引出，
  如此重复杀光。唱歌点数与选择速度跟歌词正确性有关。
2.任务完成后几天可回去看看老人</t>
    <phoneticPr fontId="1" type="noConversion"/>
  </si>
  <si>
    <t>去猎人办事处特别委托接受
需要在萨曼莎帐篷消费一定数额（注1）
睡觉后回来与帐篷门口的女商人对话得知他想造房子
在贝尔艾博村内左下光头对话后他会让你把砖头装车
调查砖头堆全部装车后与光头对话
带其去萨曼莎帐篷触发剧情与光头对话卸车3天后回来完成
注:奥尔加的销售额貌似不算，我是购入左边那女的纺织品以90g买了10个睡觉后再回来就触发,
   建成后投资越多发展越快，每安排一次工作就更新一次装备，共五次(直接给零钱给存档妹子 更新安排)</t>
    <phoneticPr fontId="1" type="noConversion"/>
  </si>
  <si>
    <t>先去悠远之歌找右京触发剧情接受任务
再去拇指广场找到光头触发剧情
进光头后面的门左手边上楼击破安全墙
和光头报告
睡觉去悠远之歌右边中华馆找光头
睡觉去中华馆找斯琪雅
去农场粮仓战斗后得到地图（注1）
再进地下仓库推开百叶窗进入，走右手边看到强盗千万别叫醒否则待会白刃赏金首
在打开百叶窗开关出来干一个赏金首后再上车进入百叶窗内进入战斗
去香泽丽舍摩天轮拿到东西后去特罗门再出去触发剧情
注1:系列经典的某种战斗自习考虑下路线</t>
    <phoneticPr fontId="1" type="noConversion"/>
  </si>
  <si>
    <t>触发【向往未来之望】任务
在阿依达交易所买最贵的蚊香产品（注1）后触发
去阿米达拉马水店对话得知老板信仰勺子神教去了
达玛斯神殿教主旁npc得知他去了悠远之歌沙漠
去军舰龙那里找到他对话后触发【打倒恐龙】任务 
完成后会告诉你露匹艾人类店有卖
购买50个回去交任务
注:本【向往未来之望】任务流程中触发的，但总有包里存货一堆直接交了的，比如我，so这个任务也可单独接，【打倒恐龙】任务也是如此</t>
    <phoneticPr fontId="1" type="noConversion"/>
  </si>
  <si>
    <t>阿米达拉马顶层帐篷内老太太处接受任务（她会告诉你他儿子的战车所在地）
消灭气象云后回去与帐篷内男人对话
注:
1.实力者可跟猴面包树一起秒了如逃跑参考2
2.去森林中央沉船火堆那里勾引击破，或保持气象云一直在燃烧状态，否则3回合必跑</t>
    <phoneticPr fontId="1" type="noConversion"/>
  </si>
  <si>
    <t>增加 人类技能 职业技能</t>
    <phoneticPr fontId="1" type="noConversion"/>
  </si>
  <si>
    <t>提高遇敌率</t>
    <phoneticPr fontId="1" type="noConversion"/>
  </si>
  <si>
    <t>霸气</t>
    <phoneticPr fontId="1" type="noConversion"/>
  </si>
  <si>
    <t>被动提升人类武器攻击力%</t>
    <phoneticPr fontId="1" type="noConversion"/>
  </si>
  <si>
    <t>武器伤害%</t>
    <phoneticPr fontId="1" type="noConversion"/>
  </si>
  <si>
    <t>超越射击</t>
    <phoneticPr fontId="1" type="noConversion"/>
  </si>
  <si>
    <t>力量射击</t>
    <phoneticPr fontId="1" type="noConversion"/>
  </si>
  <si>
    <t>(力量射击)</t>
    <phoneticPr fontId="1" type="noConversion"/>
  </si>
  <si>
    <t>类型</t>
    <phoneticPr fontId="1" type="noConversion"/>
  </si>
  <si>
    <t>主被</t>
    <phoneticPr fontId="1" type="noConversion"/>
  </si>
  <si>
    <t>防御</t>
    <phoneticPr fontId="1" type="noConversion"/>
  </si>
  <si>
    <t>进攻</t>
    <phoneticPr fontId="1" type="noConversion"/>
  </si>
  <si>
    <t>功能</t>
    <phoneticPr fontId="1" type="noConversion"/>
  </si>
  <si>
    <t>防御</t>
    <phoneticPr fontId="1" type="noConversion"/>
  </si>
  <si>
    <t>辅助</t>
    <phoneticPr fontId="1" type="noConversion"/>
  </si>
  <si>
    <t>功能</t>
    <phoneticPr fontId="1" type="noConversion"/>
  </si>
  <si>
    <t>辅助</t>
    <phoneticPr fontId="1" type="noConversion"/>
  </si>
  <si>
    <t>功能</t>
    <phoneticPr fontId="1" type="noConversion"/>
  </si>
  <si>
    <t>进攻</t>
    <phoneticPr fontId="1" type="noConversion"/>
  </si>
  <si>
    <t>被动</t>
    <phoneticPr fontId="1" type="noConversion"/>
  </si>
  <si>
    <t>主动</t>
    <phoneticPr fontId="1" type="noConversion"/>
  </si>
  <si>
    <t>主动</t>
    <phoneticPr fontId="1" type="noConversion"/>
  </si>
  <si>
    <t>底盘/C特性 类型 主被</t>
    <phoneticPr fontId="1" type="noConversion"/>
  </si>
  <si>
    <t>燃烧状态(小)</t>
    <phoneticPr fontId="1" type="noConversion"/>
  </si>
  <si>
    <t>燃烧状态(小)</t>
    <phoneticPr fontId="1" type="noConversion"/>
  </si>
  <si>
    <t>燃烧状态(小)</t>
    <phoneticPr fontId="1" type="noConversion"/>
  </si>
  <si>
    <t>巨型加拉提 同性能</t>
    <phoneticPr fontId="1" type="noConversion"/>
  </si>
  <si>
    <t>烤串炮行改为单行</t>
    <phoneticPr fontId="1" type="noConversion"/>
  </si>
  <si>
    <t>明奇手套</t>
    <phoneticPr fontId="1" type="noConversion"/>
  </si>
  <si>
    <t>塞西尔手袋</t>
    <phoneticPr fontId="1" type="noConversion"/>
  </si>
  <si>
    <r>
      <t>御来光环</t>
    </r>
    <r>
      <rPr>
        <sz val="9"/>
        <color rgb="FFC00000"/>
        <rFont val="宋体"/>
        <family val="3"/>
        <charset val="134"/>
      </rPr>
      <t>★</t>
    </r>
    <r>
      <rPr>
        <sz val="9"/>
        <color rgb="FF000000"/>
        <rFont val="宋体"/>
        <family val="3"/>
        <charset val="134"/>
      </rPr>
      <t>×1</t>
    </r>
    <phoneticPr fontId="1" type="noConversion"/>
  </si>
  <si>
    <t>(二重射击)</t>
  </si>
  <si>
    <t>二重射击</t>
  </si>
  <si>
    <t>全武装射击</t>
  </si>
  <si>
    <t>三重射击</t>
  </si>
  <si>
    <t>重量</t>
    <phoneticPr fontId="1" type="noConversion"/>
  </si>
  <si>
    <t>%</t>
    <phoneticPr fontId="1" type="noConversion"/>
  </si>
  <si>
    <t>%</t>
    <phoneticPr fontId="1" type="noConversion"/>
  </si>
  <si>
    <t>2040|434</t>
    <phoneticPr fontId="1" type="noConversion"/>
  </si>
  <si>
    <t>2386|-1557</t>
  </si>
  <si>
    <t>3097|-463</t>
  </si>
  <si>
    <t>2655|13</t>
  </si>
  <si>
    <t>2207|1078</t>
  </si>
  <si>
    <t>1840|552</t>
  </si>
  <si>
    <t>750|487</t>
  </si>
  <si>
    <t>2830|2022</t>
  </si>
  <si>
    <t>1252|1928</t>
  </si>
  <si>
    <t>516|1285</t>
  </si>
  <si>
    <t>-337|1223</t>
  </si>
  <si>
    <t>-694|457</t>
  </si>
  <si>
    <t>-791|397</t>
  </si>
  <si>
    <t>-731|508</t>
  </si>
  <si>
    <t>-665|485</t>
  </si>
  <si>
    <t>-811|893</t>
  </si>
  <si>
    <t>-399|584</t>
  </si>
  <si>
    <t>-692|603</t>
  </si>
  <si>
    <t>-71|646</t>
  </si>
  <si>
    <t>-791|472</t>
  </si>
  <si>
    <t>-47|565</t>
  </si>
  <si>
    <t>-1940|2347</t>
  </si>
  <si>
    <t>-1938|145</t>
  </si>
  <si>
    <t>-2511|1805</t>
  </si>
  <si>
    <t>-2443|2203</t>
  </si>
  <si>
    <t>-2302|1596</t>
  </si>
  <si>
    <t>-2915|1371</t>
  </si>
  <si>
    <t>-3080|1083</t>
  </si>
  <si>
    <t>-2776|763</t>
  </si>
  <si>
    <t>-2198|393</t>
  </si>
  <si>
    <t>-2664|127</t>
  </si>
  <si>
    <t>-3071|572</t>
  </si>
  <si>
    <t>-2549|548</t>
  </si>
  <si>
    <t>-1700|197</t>
  </si>
  <si>
    <t>-1482|977</t>
  </si>
  <si>
    <t>-981|675</t>
  </si>
  <si>
    <t>-584|63</t>
  </si>
  <si>
    <t>2326|-1047</t>
  </si>
  <si>
    <t>1112|-118</t>
  </si>
  <si>
    <t>1552|-1403</t>
  </si>
  <si>
    <t>2898|-527</t>
  </si>
  <si>
    <t>2511|1092</t>
    <phoneticPr fontId="1" type="noConversion"/>
  </si>
  <si>
    <t>-1560|1438</t>
    <phoneticPr fontId="1" type="noConversion"/>
  </si>
  <si>
    <t>-2932|-146</t>
    <phoneticPr fontId="1" type="noConversion"/>
  </si>
  <si>
    <t>-2767|-650</t>
    <phoneticPr fontId="1" type="noConversion"/>
  </si>
  <si>
    <t>-2888|-245</t>
    <phoneticPr fontId="1" type="noConversion"/>
  </si>
  <si>
    <t>-2649|-640</t>
    <phoneticPr fontId="1" type="noConversion"/>
  </si>
  <si>
    <t>-2997|-536</t>
    <phoneticPr fontId="1" type="noConversion"/>
  </si>
  <si>
    <t>-3022|-23</t>
    <phoneticPr fontId="1" type="noConversion"/>
  </si>
  <si>
    <t>-2443|-1040</t>
    <phoneticPr fontId="1" type="noConversion"/>
  </si>
  <si>
    <t>-2485|-851</t>
    <phoneticPr fontId="1" type="noConversion"/>
  </si>
  <si>
    <t>-2485|-514</t>
    <phoneticPr fontId="1" type="noConversion"/>
  </si>
  <si>
    <t>-2291|-226</t>
    <phoneticPr fontId="1" type="noConversion"/>
  </si>
  <si>
    <t>-3026|-1435</t>
    <phoneticPr fontId="1" type="noConversion"/>
  </si>
  <si>
    <t>-1625|-623</t>
    <phoneticPr fontId="1" type="noConversion"/>
  </si>
  <si>
    <t>-3117|-2088</t>
    <phoneticPr fontId="1" type="noConversion"/>
  </si>
  <si>
    <t>-1009|-1669</t>
    <phoneticPr fontId="1" type="noConversion"/>
  </si>
  <si>
    <t>-1805|-1712</t>
    <phoneticPr fontId="1" type="noConversion"/>
  </si>
  <si>
    <t>-1334|-1799</t>
    <phoneticPr fontId="1" type="noConversion"/>
  </si>
  <si>
    <t>-2199|-2210</t>
    <phoneticPr fontId="1" type="noConversion"/>
  </si>
  <si>
    <t>-2585|-2262</t>
    <phoneticPr fontId="1" type="noConversion"/>
  </si>
  <si>
    <t>-2952|-2241</t>
    <phoneticPr fontId="1" type="noConversion"/>
  </si>
  <si>
    <t>-1792|-2163</t>
    <phoneticPr fontId="1" type="noConversion"/>
  </si>
  <si>
    <t>-969|-23</t>
    <phoneticPr fontId="1" type="noConversion"/>
  </si>
  <si>
    <t>-564|-910</t>
    <phoneticPr fontId="1" type="noConversion"/>
  </si>
  <si>
    <t>-807|-1494</t>
    <phoneticPr fontId="1" type="noConversion"/>
  </si>
  <si>
    <t>-234|-743</t>
    <phoneticPr fontId="1" type="noConversion"/>
  </si>
  <si>
    <t>-793|-972</t>
    <phoneticPr fontId="1" type="noConversion"/>
  </si>
  <si>
    <t>-434|-687</t>
    <phoneticPr fontId="1" type="noConversion"/>
  </si>
  <si>
    <t>-3123|2071</t>
    <phoneticPr fontId="1" type="noConversion"/>
  </si>
  <si>
    <t>198|397</t>
    <phoneticPr fontId="1" type="noConversion"/>
  </si>
  <si>
    <t>1256|2074</t>
    <phoneticPr fontId="1" type="noConversion"/>
  </si>
  <si>
    <t>1107|2349</t>
    <phoneticPr fontId="1" type="noConversion"/>
  </si>
  <si>
    <t>-733|452</t>
    <phoneticPr fontId="1" type="noConversion"/>
  </si>
  <si>
    <t>伊布平原(西)</t>
    <phoneticPr fontId="1" type="noConversion"/>
  </si>
  <si>
    <t>11.40t。两个并排的岩石立刻向左</t>
    <phoneticPr fontId="1" type="noConversion"/>
  </si>
  <si>
    <t>-2473|1146</t>
    <phoneticPr fontId="1" type="noConversion"/>
  </si>
  <si>
    <t>炙烤行者</t>
    <phoneticPr fontId="1" type="noConversion"/>
  </si>
  <si>
    <t>贝罗伊德连射枪</t>
    <phoneticPr fontId="1" type="noConversion"/>
  </si>
  <si>
    <t>22.75t。东南端</t>
    <phoneticPr fontId="1" type="noConversion"/>
  </si>
  <si>
    <t>金勺子</t>
    <phoneticPr fontId="1" type="noConversion"/>
  </si>
  <si>
    <t>2层口</t>
    <phoneticPr fontId="1" type="noConversion"/>
  </si>
  <si>
    <t>辅助增压涡轮</t>
    <phoneticPr fontId="1" type="noConversion"/>
  </si>
  <si>
    <t>世界地图 全赏金首,埋藏物</t>
    <phoneticPr fontId="1" type="noConversion"/>
  </si>
  <si>
    <t>恶党博物馆(难度1完成后)</t>
    <phoneticPr fontId="1" type="noConversion"/>
  </si>
  <si>
    <t>恶党博物馆(难度2完成后)</t>
    <phoneticPr fontId="1" type="noConversion"/>
  </si>
  <si>
    <t>恶党博物馆(难度3完成后)</t>
    <phoneticPr fontId="1" type="noConversion"/>
  </si>
  <si>
    <t>恶党博物馆(难度10完成后)</t>
    <phoneticPr fontId="1" type="noConversion"/>
  </si>
  <si>
    <t>博士遗孤</t>
  </si>
  <si>
    <t>博士的遗孤</t>
  </si>
  <si>
    <t>开场就能获得的称号</t>
  </si>
  <si>
    <t>奇怪的小丫头</t>
  </si>
  <si>
    <t>不接受任务此称号无法获得，再想获得得等下个周目</t>
  </si>
  <si>
    <t>哥哥</t>
  </si>
  <si>
    <t>姐姐</t>
  </si>
  <si>
    <t>强力保镖</t>
  </si>
  <si>
    <t>月光之子</t>
  </si>
  <si>
    <t>月光少女</t>
  </si>
  <si>
    <t>剑术达人</t>
  </si>
  <si>
    <t>剑之达人</t>
  </si>
  <si>
    <t>爱之放浪者</t>
  </si>
  <si>
    <t>「X-艾露」或「剑齿」加入</t>
  </si>
  <si>
    <t>剑齿是DLC中牛逼的存在</t>
  </si>
  <si>
    <t>飞龙</t>
  </si>
  <si>
    <t>逃亡的美人</t>
  </si>
  <si>
    <t>「奥莉比亚」加入</t>
  </si>
  <si>
    <t>任务「应该被定罪的人」完成到一定阶段</t>
  </si>
  <si>
    <t>触发「从拉图尔来的女子」选择让护士入队</t>
  </si>
  <si>
    <t>酒馆通用角色加入</t>
  </si>
  <si>
    <t>任务「年幼的保镖」</t>
  </si>
  <si>
    <t>任务完成并领取奖金</t>
  </si>
  <si>
    <t>拉琪娜的爸爸</t>
  </si>
  <si>
    <t>拉琪娜的妈妈</t>
  </si>
  <si>
    <t>任务「倒霉的女子」</t>
  </si>
  <si>
    <t>任务中靠自己的力量获得蓝色独角仙的翅膀，不要到商人那买</t>
  </si>
  <si>
    <t>完成后帮助拉琪娜与流氓干架</t>
  </si>
  <si>
    <t>塞拉善人</t>
  </si>
  <si>
    <t>塞拉的好人</t>
  </si>
  <si>
    <t>任务「消失的继承人」完成</t>
  </si>
  <si>
    <t>月光之赏金猎人</t>
  </si>
  <si>
    <t>月光的赏金猎人</t>
  </si>
  <si>
    <t>悠远之歌拜访西蒙后获得</t>
  </si>
  <si>
    <t>悠远之歌内卖车上面触发选择加入</t>
  </si>
  <si>
    <t>决斗迷恋者</t>
  </si>
  <si>
    <t>骸潜门赌博5次</t>
  </si>
  <si>
    <t>坐传送装置发生事故</t>
  </si>
  <si>
    <t>多乘坐传送装置，有几率触发</t>
  </si>
  <si>
    <t>击塌大楼的男人</t>
  </si>
  <si>
    <t>击塌大楼的女人</t>
  </si>
  <si>
    <t>击破赏金首「姜戈大猩猩」后获得</t>
  </si>
  <si>
    <t>生物的养主</t>
  </si>
  <si>
    <t>制造生化战车后获得</t>
  </si>
  <si>
    <t>任务「向往未来之望」报告后不领取报酬就得不到称号</t>
  </si>
  <si>
    <t>贝尔艾博的名誉乡民</t>
  </si>
  <si>
    <t>任务「钟声为谁而鸣」完成</t>
  </si>
  <si>
    <t>卡拉OK厅唱歌得到分数80以上</t>
  </si>
  <si>
    <t>拿到歌词卡到4号房间选择唱「道路」一边看唱歌词一边唱</t>
  </si>
  <si>
    <t>魔法使的弟子</t>
  </si>
  <si>
    <t>购买魔法使入门套餐</t>
  </si>
  <si>
    <t>按照魔法使入门书做出弯曲的勺子给达马斯看</t>
  </si>
  <si>
    <t>接受任务「大魔法师竞赛」</t>
  </si>
  <si>
    <t>触发任务：「魔法的秘方」奖励勺子点数100</t>
  </si>
  <si>
    <t>触发任务：「弯曲的勺子」奖励勺子点数100</t>
  </si>
  <si>
    <t>大魔法使</t>
  </si>
  <si>
    <t>任务「4号队员」完成</t>
  </si>
  <si>
    <t>蒲公英团13号</t>
  </si>
  <si>
    <t>加入孤儿院蒲公英团</t>
  </si>
  <si>
    <t>阿米达拉马左上角孤儿院弄死强盗后与亨利对话选择加入蒲公英团</t>
  </si>
  <si>
    <t>孤儿院的救世主</t>
  </si>
  <si>
    <t>任务「那日的重演」完成</t>
  </si>
  <si>
    <t>美食猎人</t>
  </si>
  <si>
    <t>任务「真之寿司」任完成</t>
  </si>
  <si>
    <t>上间谍树触发激光</t>
  </si>
  <si>
    <t>爬上间谍树乘坐电梯下L层</t>
  </si>
  <si>
    <t>出来后往上再往左走看到一堆白骨调查拿到ID卡上3F控制室插入钥匙卡</t>
  </si>
  <si>
    <t>贾戈的第77个弟子</t>
  </si>
  <si>
    <t>任务「暴走女友」中与贾戈对话</t>
  </si>
  <si>
    <t>对话选择「不愧是贾戈大人」</t>
  </si>
  <si>
    <t>PS：最好一周目内完成，击破数别太高，猎人排行榜在10以下</t>
  </si>
  <si>
    <t>任务「搬运屋猎人」任务完成后与雇主报告</t>
  </si>
  <si>
    <t>「搬运屋行业也不轻松」触发条件</t>
  </si>
  <si>
    <t>流浪猎人</t>
  </si>
  <si>
    <t>流浪的猎人</t>
  </si>
  <si>
    <t>与水坝酒吧海拉对话，选择「没猜中」</t>
  </si>
  <si>
    <t>水坝事件任务完成前限定，没有特定目标</t>
  </si>
  <si>
    <t>带小孩的猎人</t>
  </si>
  <si>
    <t>任务「带子猎人」接受</t>
  </si>
  <si>
    <t>任务「暴走女友」中机器人暴走后找到社长并索要酬金</t>
  </si>
  <si>
    <t>酬金可以要到51000G</t>
  </si>
  <si>
    <t>烤串部件收集完成</t>
  </si>
  <si>
    <t>和恶党博物馆 酒吧的带帽子女猎人对话喝酒</t>
  </si>
  <si>
    <t>要求：1号位无伤痕，男子气概-200</t>
  </si>
  <si>
    <t>PS：不要装备武器和防具，到顶楼装备会被扒光</t>
  </si>
  <si>
    <t>拉图尔的VIP</t>
  </si>
  <si>
    <t>通关前再次回到拉图尔塔与科瓦尔斯文基对话</t>
  </si>
  <si>
    <t>击破数100达成</t>
  </si>
  <si>
    <t>击破数1000达成</t>
  </si>
  <si>
    <t>3333击破番长</t>
  </si>
  <si>
    <t>击破数3333达成</t>
  </si>
  <si>
    <t>可以在「住宅之女」任务中刷地下室老鼠，一次8只</t>
  </si>
  <si>
    <t>5555击破队长</t>
  </si>
  <si>
    <t>击破数5555达成</t>
  </si>
  <si>
    <t>击破数7777达成</t>
  </si>
  <si>
    <t>击坠王</t>
  </si>
  <si>
    <t>击破数10000达成</t>
  </si>
  <si>
    <t>任务「最后的決斗」完成后</t>
  </si>
  <si>
    <t>赏金首「全能马歇尔」击破</t>
  </si>
  <si>
    <t>全灭机械军团</t>
  </si>
  <si>
    <t>击破迷之多面体后与旁边的人对话</t>
  </si>
  <si>
    <t>在阿依达交易所内迷之多面体前选择「炮击」，用贝壳破碎机减防</t>
  </si>
  <si>
    <t>击破5个赏金首后并领取赏金</t>
  </si>
  <si>
    <t>不要命的赏金猎人</t>
  </si>
  <si>
    <t>击破10个赏金首后并领取赏金</t>
  </si>
  <si>
    <t>历战之强者</t>
  </si>
  <si>
    <t>击破15个赏金首后并领取赏金</t>
  </si>
  <si>
    <t>击破35个赏金首后并领取赏金</t>
  </si>
  <si>
    <t>各难易度完成后出现的赏金首也全部包含(无DLC四周目总共35个赏金首)</t>
  </si>
  <si>
    <t>不包含DLC和特典中出现的赏金首</t>
  </si>
  <si>
    <t>干掉20个基德拉怪</t>
  </si>
  <si>
    <t>干掉50个基德拉怪</t>
  </si>
  <si>
    <t>百合鳄、噩梦水仙、雨林基德拉等</t>
  </si>
  <si>
    <t>狩猎任务完成30回</t>
  </si>
  <si>
    <t>改造艺术使用1次</t>
  </si>
  <si>
    <t>超改1次装备</t>
  </si>
  <si>
    <t>战车改造值达到1000以上</t>
  </si>
  <si>
    <t>多次提取稀有金属</t>
  </si>
  <si>
    <t>到健之家找机器人用废铁、高科技废铁等提取稀有金属</t>
  </si>
  <si>
    <t>战斗成员放三只狗</t>
  </si>
  <si>
    <t>打怪的话没必要这么做，拿到称号改回原队伍</t>
  </si>
  <si>
    <t>游遍世界的人</t>
  </si>
  <si>
    <t>地图全部探索完毕</t>
  </si>
  <si>
    <t>不能有黑点，点击地图右下角红色部分可以放大找黑点，找到并填充完保存进度</t>
  </si>
  <si>
    <t>用金属探测器发现埋藏物100个</t>
  </si>
  <si>
    <t>探测物捡不捡起来都没关系</t>
  </si>
  <si>
    <t>征服宇宙的男人</t>
  </si>
  <si>
    <t>征服宇宙的女人</t>
  </si>
  <si>
    <t>宇宙飞碟玩偶达到Lv99</t>
  </si>
  <si>
    <t>用宇宙电池使劲的喂</t>
  </si>
  <si>
    <t>葡萄酒达人</t>
  </si>
  <si>
    <t>葡萄酒点数达到3000点并领取奖品</t>
  </si>
  <si>
    <t>使劲种葡萄吧</t>
  </si>
  <si>
    <t>人间战车</t>
  </si>
  <si>
    <t>人物等级达到Lv60</t>
  </si>
  <si>
    <t>可以到葡萄馆勾引漫步者练级，一次4只</t>
  </si>
  <si>
    <t>或者到回转城勾引白金蚁使用LOVE机器人K+LOVE机器人EX+巨大化药瓶</t>
  </si>
  <si>
    <t>有9个满级技能</t>
  </si>
  <si>
    <t>PS：任务「住宅之女」可以刷下水道老鼠</t>
  </si>
  <si>
    <t>所有的技能满级</t>
  </si>
  <si>
    <t>狗的技能加满也算</t>
  </si>
  <si>
    <t>不屈的挑战者</t>
  </si>
  <si>
    <t>金轮际度假村三种冒险模式完成</t>
  </si>
  <si>
    <t>最少也要跑三周目</t>
  </si>
  <si>
    <t>回收无用</t>
  </si>
  <si>
    <t>二周目开始到通关没有用过修理店的战车回收</t>
  </si>
  <si>
    <t>二周目以后解除封印</t>
  </si>
  <si>
    <t>出租车租金累计1000G</t>
  </si>
  <si>
    <t>达成后可以购买出租车</t>
  </si>
  <si>
    <t>租借王</t>
  </si>
  <si>
    <t>租借女王</t>
  </si>
  <si>
    <t>出租车租金累计5000G</t>
  </si>
  <si>
    <t>租车刷葡萄馆的白金漫步者配合使用LOVE机器人G+巨大化药瓶</t>
  </si>
  <si>
    <t>不差钱的大款</t>
  </si>
  <si>
    <t>出租车租金累计10000G</t>
  </si>
  <si>
    <t>购买室内装饰品达到100000G以上</t>
  </si>
  <si>
    <t>萨曼莎敞篷、贝尔艾博、运河运河、金轮际度假村装饰店都可以买</t>
  </si>
  <si>
    <t>所持金额达到1000万G</t>
  </si>
  <si>
    <t>刷葡萄馆的白金漫步者配合使用LOVE机器人G+巨大化药瓶</t>
  </si>
  <si>
    <t>亿万富翁</t>
  </si>
  <si>
    <t>所持金额达到1亿</t>
  </si>
  <si>
    <t>金额显示"亿万长者"</t>
  </si>
  <si>
    <t>下载狂</t>
  </si>
  <si>
    <t>购买DLC内容</t>
  </si>
  <si>
    <t>购买n圆以上的DLC</t>
  </si>
  <si>
    <t>购买一定金额&amp;一定种类DLC</t>
  </si>
  <si>
    <t>DLC 7000圆，有43种以上</t>
  </si>
  <si>
    <t>超级品商店、超级跑车、超级衣服、超级武器、超级物品购买1种以上</t>
  </si>
  <si>
    <t>限量版和虾仁的DLC按1个计算</t>
  </si>
  <si>
    <t>DLC 10550圆,有57种以上</t>
  </si>
  <si>
    <t>限量版,虾仁DLC和蚊虫DLC</t>
  </si>
  <si>
    <t xml:space="preserve">新手 </t>
  </si>
  <si>
    <t>DLC「雷班纳」「肯」「蕾娜」「剑齿」任意一个加入</t>
  </si>
  <si>
    <t>2013/11/07发布，2013/11/21发布</t>
  </si>
  <si>
    <t>暴走千金</t>
  </si>
  <si>
    <t>DLC「珂拉」加入</t>
  </si>
  <si>
    <t>2013/11/14发布</t>
  </si>
  <si>
    <t>不死身之男</t>
  </si>
  <si>
    <t>不死身之女</t>
  </si>
  <si>
    <t>DLC「玛利亚」加入</t>
  </si>
  <si>
    <t>2013/11/21发布</t>
  </si>
  <si>
    <r>
      <t>赏金首「马鲁迪</t>
    </r>
    <r>
      <rPr>
        <sz val="9"/>
        <color rgb="FFFF9900"/>
        <rFont val="微软雅黑"/>
        <family val="2"/>
        <charset val="134"/>
      </rPr>
      <t>・</t>
    </r>
    <r>
      <rPr>
        <sz val="9"/>
        <color rgb="FFFF9900"/>
        <rFont val="宋体"/>
        <family val="3"/>
        <charset val="134"/>
      </rPr>
      <t>家族」全部击破</t>
    </r>
  </si>
  <si>
    <r>
      <t>瓦尔芭拉</t>
    </r>
    <r>
      <rPr>
        <sz val="9"/>
        <color rgb="FFFF9900"/>
        <rFont val="微软雅黑"/>
        <family val="2"/>
        <charset val="134"/>
      </rPr>
      <t>・</t>
    </r>
    <r>
      <rPr>
        <sz val="9"/>
        <color rgb="FFFF9900"/>
        <rFont val="宋体"/>
        <family val="3"/>
        <charset val="134"/>
      </rPr>
      <t>歌莫德</t>
    </r>
    <r>
      <rPr>
        <sz val="9"/>
        <color rgb="FFFF9900"/>
        <rFont val="微软雅黑"/>
        <family val="2"/>
        <charset val="134"/>
      </rPr>
      <t>・</t>
    </r>
    <r>
      <rPr>
        <sz val="9"/>
        <color rgb="FFFF9900"/>
        <rFont val="宋体"/>
        <family val="3"/>
        <charset val="134"/>
      </rPr>
      <t>蝎子斯坦击倒</t>
    </r>
  </si>
  <si>
    <t>全称号翻译</t>
    <phoneticPr fontId="1" type="noConversion"/>
  </si>
  <si>
    <t>怪物名称</t>
  </si>
  <si>
    <t>要求</t>
  </si>
  <si>
    <t>狩猎方法</t>
  </si>
  <si>
    <t>得分</t>
  </si>
  <si>
    <t>物品</t>
  </si>
  <si>
    <t>摩托或白刃战3分钟打倒3个</t>
  </si>
  <si>
    <t>萨曼莎帐篷勾引</t>
  </si>
  <si>
    <t>3分钟打倒5个</t>
  </si>
  <si>
    <t>失虹之穴勾引(香泽丽舍北边洞穴)</t>
  </si>
  <si>
    <t>香泽丽舍勾引</t>
  </si>
  <si>
    <t>回复道具</t>
  </si>
  <si>
    <t>打倒1个</t>
  </si>
  <si>
    <t xml:space="preserve">香泽丽舍北勾引 </t>
  </si>
  <si>
    <t>神圣帐篷，过桥往北走勾引</t>
  </si>
  <si>
    <t>2分钟打倒10个</t>
  </si>
  <si>
    <t>阿依达交易所勾引</t>
  </si>
  <si>
    <t>健之家垃圾山上或复制博物馆内勾引</t>
  </si>
  <si>
    <t>火星水母附近或生物宫殿附近勾引</t>
  </si>
  <si>
    <t>火星水母附近勾引</t>
  </si>
  <si>
    <t>宠物饰品</t>
  </si>
  <si>
    <t>白刃战5分钟打倒5个</t>
  </si>
  <si>
    <t>阿依达交易所附近，不可勾引</t>
  </si>
  <si>
    <t>玩偶电池</t>
  </si>
  <si>
    <t>5分钟打倒50个</t>
  </si>
  <si>
    <t>21号发电所勾引</t>
  </si>
  <si>
    <t>达玛斯神殿勾引疯狂出租车</t>
  </si>
  <si>
    <t>穿过阿米达拉马右上山洞到石头峡谷的海岸边勾引</t>
  </si>
  <si>
    <t>荒野营地勾引</t>
  </si>
  <si>
    <t>1分钟打倒10个</t>
  </si>
  <si>
    <t>阿依达交易所左山洞或荒野营地勾引</t>
  </si>
  <si>
    <t>白刃战5分钟打倒10个</t>
  </si>
  <si>
    <t>健之家垃圾山勾引  解体、斩铁无效</t>
  </si>
  <si>
    <t>进四手站内勾引</t>
  </si>
  <si>
    <t>健之家垃圾山上勾引</t>
  </si>
  <si>
    <t>阿依达交易所左上角接触战斗</t>
  </si>
  <si>
    <t>宠物道具</t>
  </si>
  <si>
    <t>5分钟打倒10个</t>
  </si>
  <si>
    <t>健之家勾引，不要上垃圾山</t>
  </si>
  <si>
    <t>健之家、葡萄馆、阿米达拉马、恶党博物馆等勾引</t>
  </si>
  <si>
    <t>雷欧尼达斯</t>
  </si>
  <si>
    <t>白刃战打倒1个</t>
  </si>
  <si>
    <t>密林帐篷往下走，走出森林在伊原平原勾引</t>
  </si>
  <si>
    <t>白刃战5分钟打倒15个</t>
  </si>
  <si>
    <t>密林帐篷勾引</t>
  </si>
  <si>
    <t>悠远之歌东北接触战斗</t>
  </si>
  <si>
    <t>葡萄馆或达玛斯神殿勾引</t>
  </si>
  <si>
    <t>回转城勾引</t>
  </si>
  <si>
    <t>炸弹搬运者</t>
  </si>
  <si>
    <t>5分钟打倒20个</t>
  </si>
  <si>
    <t>阿米达拉马勾引</t>
  </si>
  <si>
    <t>驱蚊剂</t>
  </si>
  <si>
    <t>阿米达拉马右山洞或密林帐篷勾引</t>
  </si>
  <si>
    <t>阿米达拉马左上 密林狩猎场勾引(采森林蘑菇的地方)</t>
  </si>
  <si>
    <t>回转城第二沙漠勾引</t>
  </si>
  <si>
    <t>摩托或白刃战1分钟打倒1个</t>
  </si>
  <si>
    <t>间谍树勾引</t>
  </si>
  <si>
    <t>15分钟10个</t>
  </si>
  <si>
    <t>回转城下方密林沉船左泉水附近 不可勾引(开信息素增加遇敌)</t>
  </si>
  <si>
    <t>5分钟打倒5个</t>
  </si>
  <si>
    <t>间谍树第二沙漠中部勾引</t>
  </si>
  <si>
    <t>杀手帆鼠(原杀人贩卖机)</t>
  </si>
  <si>
    <t xml:space="preserve">间谍树勾引 </t>
  </si>
  <si>
    <t>葡萄馆附近勾引</t>
  </si>
  <si>
    <t>续·火星水母</t>
  </si>
  <si>
    <t>3分钟打倒1个</t>
  </si>
  <si>
    <t>间谍树左上勾引</t>
  </si>
  <si>
    <t>阿米达拉马、葡萄馆、间谍树勾引</t>
  </si>
  <si>
    <t>间谍树上方  禁断注射秒</t>
  </si>
  <si>
    <t>水坝地下勾引</t>
  </si>
  <si>
    <t>水坝对面的雪地勾引</t>
  </si>
  <si>
    <t>超级麻痹灵</t>
  </si>
  <si>
    <t>10分钟打倒30个</t>
  </si>
  <si>
    <t>金轮际度假村勾引</t>
  </si>
  <si>
    <t>变异萝卜王(原变异萝卜王)</t>
  </si>
  <si>
    <t>螺旋屋勾引</t>
  </si>
  <si>
    <t>凯瑟琳·波恩</t>
  </si>
  <si>
    <t>恶党博物馆勾引</t>
  </si>
  <si>
    <t>回转城往北走一点勾引</t>
  </si>
  <si>
    <t>8分钟打倒3个</t>
  </si>
  <si>
    <t>铁王冠勾引</t>
  </si>
  <si>
    <t>铁王冠勾引 可解体</t>
  </si>
  <si>
    <t>火山地带南勾引（铁王冠）</t>
  </si>
  <si>
    <t>液体集合物</t>
  </si>
  <si>
    <t>暴走杰西南特</t>
  </si>
  <si>
    <t>无名车库勾引</t>
  </si>
  <si>
    <t>怪物烟囱勾引 (巨型工厂东南)</t>
  </si>
  <si>
    <t>3分钟打倒20个</t>
  </si>
  <si>
    <t>巨型工厂内勾引</t>
  </si>
  <si>
    <t>巨型工厂内B3勾引</t>
  </si>
  <si>
    <t>铁王冠右下接触战斗</t>
  </si>
  <si>
    <t>白刃战3分钟打倒1个</t>
  </si>
  <si>
    <t>3分钟打倒30个</t>
  </si>
  <si>
    <t>葡萄馆、螺旋屋勾引</t>
  </si>
  <si>
    <t>1分钟打倒1个</t>
  </si>
  <si>
    <t>北工业区码头往右走海边勾引</t>
  </si>
  <si>
    <t>5分钟打倒15个</t>
  </si>
  <si>
    <t>巨型工厂内勾引 1次只能勾引一个贼恶心</t>
  </si>
  <si>
    <t>LV</t>
    <phoneticPr fontId="1" type="noConversion"/>
  </si>
  <si>
    <t>金属探测仪★</t>
  </si>
  <si>
    <t>全满饮料★</t>
  </si>
  <si>
    <t>波奇自行车★★</t>
  </si>
  <si>
    <t>兴奋剂★</t>
  </si>
  <si>
    <t>稀有金属★</t>
  </si>
  <si>
    <t>波奇汽车★★</t>
  </si>
  <si>
    <t>洗车拖把★</t>
  </si>
  <si>
    <t>白金棒★★</t>
  </si>
  <si>
    <t>超级金属探测仪★★</t>
  </si>
  <si>
    <t>机械师套件★</t>
  </si>
  <si>
    <t>超级稀有金属★★</t>
  </si>
  <si>
    <t>波奇坦克★★</t>
  </si>
  <si>
    <t>防毒面具★</t>
  </si>
  <si>
    <t>男人精华★</t>
  </si>
  <si>
    <t>纤维耳机★</t>
  </si>
  <si>
    <t>界限突破因子★</t>
  </si>
  <si>
    <t>洛思特背心★★</t>
  </si>
  <si>
    <t>超级界限突破因子★★</t>
  </si>
  <si>
    <t>狩猎</t>
    <phoneticPr fontId="1" type="noConversion"/>
  </si>
  <si>
    <t>APFSDS</t>
  </si>
  <si>
    <t>燃烧弹</t>
  </si>
  <si>
    <t>催眠瓦斯</t>
  </si>
  <si>
    <t>麻痹弹</t>
  </si>
  <si>
    <t>混乱弹</t>
  </si>
  <si>
    <t>毒瓦斯</t>
  </si>
  <si>
    <t>S-E齐射对应</t>
    <phoneticPr fontId="1" type="noConversion"/>
  </si>
  <si>
    <t>参考 '部分有待确认</t>
    <phoneticPr fontId="1" type="noConversion"/>
  </si>
  <si>
    <t>不被迎击ストライクが乗る</t>
    <phoneticPr fontId="1" type="noConversion"/>
  </si>
  <si>
    <t>烤串炮会心率</t>
    <phoneticPr fontId="1" type="noConversion"/>
  </si>
  <si>
    <t>S-E齐射对应</t>
    <phoneticPr fontId="1" type="noConversion"/>
  </si>
  <si>
    <t>物理激光</t>
  </si>
  <si>
    <t>穿甲弹</t>
    <phoneticPr fontId="1" type="noConversion"/>
  </si>
  <si>
    <t>聚能弹</t>
  </si>
  <si>
    <t>物理激光</t>
    <phoneticPr fontId="1" type="noConversion"/>
  </si>
  <si>
    <t>副炮齐射对应</t>
    <phoneticPr fontId="1" type="noConversion"/>
  </si>
  <si>
    <t>伤害修正1/4</t>
    <phoneticPr fontId="1" type="noConversion"/>
  </si>
  <si>
    <t>机枪弹</t>
    <phoneticPr fontId="1" type="noConversion"/>
  </si>
  <si>
    <t>机枪弹</t>
    <phoneticPr fontId="1" type="noConversion"/>
  </si>
  <si>
    <t>机枪弹</t>
    <phoneticPr fontId="1" type="noConversion"/>
  </si>
  <si>
    <t>特弹</t>
    <phoneticPr fontId="1" type="noConversion"/>
  </si>
  <si>
    <t>会心率</t>
    <phoneticPr fontId="1" type="noConversion"/>
  </si>
  <si>
    <t>倍</t>
    <phoneticPr fontId="1" type="noConversion"/>
  </si>
  <si>
    <t>全敌数据 分割 独立&amp;BOSS&amp;赏金首</t>
    <phoneticPr fontId="1" type="noConversion"/>
  </si>
  <si>
    <t>对电击的伤害削减与被电坏几率95%</t>
    <phoneticPr fontId="1" type="noConversion"/>
  </si>
  <si>
    <t>迎击机制</t>
  </si>
  <si>
    <t>1.安装的任何类型的迎击 在你的车处于攻击状态时是不会触发的</t>
  </si>
  <si>
    <t>2.游戏模式A与E不会改变迎击CD</t>
  </si>
  <si>
    <t>1.触发迎击后1~2秒内(同步FPS倍率换算)的样子 车保持无敌状态</t>
  </si>
  <si>
    <t>2.保持无敌期间如果被击中,会延长无敌时间</t>
  </si>
  <si>
    <t>3.无敌期间不影响诺亚盾再次触发迎击并刷新无敌时间</t>
  </si>
  <si>
    <t>烈焰吐息5</t>
    <phoneticPr fontId="1" type="noConversion"/>
  </si>
  <si>
    <t>烈焰吐息5</t>
    <phoneticPr fontId="1" type="noConversion"/>
  </si>
  <si>
    <t>天空锯刺鲑</t>
    <phoneticPr fontId="1" type="noConversion"/>
  </si>
  <si>
    <t>托比翁集群</t>
    <phoneticPr fontId="1" type="noConversion"/>
  </si>
  <si>
    <t>火神炮暴风雨</t>
    <phoneticPr fontId="1" type="noConversion"/>
  </si>
  <si>
    <t>激光消除器Ω</t>
    <phoneticPr fontId="1" type="noConversion"/>
  </si>
  <si>
    <t>使用摩托上的武器进行多次攻击</t>
    <phoneticPr fontId="1" type="noConversion"/>
  </si>
  <si>
    <t>LV1/LV3 40%+1</t>
    <phoneticPr fontId="1" type="noConversion"/>
  </si>
  <si>
    <t>LV1/LV3 40%+1</t>
    <phoneticPr fontId="1" type="noConversion"/>
  </si>
  <si>
    <t>使用剑类武器进行3次攻击的几率</t>
    <phoneticPr fontId="1" type="noConversion"/>
  </si>
  <si>
    <t>3次攻击几率</t>
    <phoneticPr fontId="1" type="noConversion"/>
  </si>
  <si>
    <t>伤害%</t>
    <phoneticPr fontId="1" type="noConversion"/>
  </si>
  <si>
    <t>根据腕力+A%对敌方单体4次攻击</t>
    <phoneticPr fontId="1" type="noConversion"/>
  </si>
  <si>
    <t>R4=全能力提升</t>
    <phoneticPr fontId="1" type="noConversion"/>
  </si>
  <si>
    <t>我方单体提升腕力,持续4~6回合</t>
    <phoneticPr fontId="1" type="noConversion"/>
  </si>
  <si>
    <t>使用修理道具修理损坏的战车装备,大破50%几率失败</t>
    <phoneticPr fontId="1" type="noConversion"/>
  </si>
  <si>
    <t>0,50</t>
    <phoneticPr fontId="1" type="noConversion"/>
  </si>
  <si>
    <t>5,25</t>
    <phoneticPr fontId="1" type="noConversion"/>
  </si>
  <si>
    <t>5,25</t>
    <phoneticPr fontId="1" type="noConversion"/>
  </si>
  <si>
    <t>索夫马普炮</t>
    <phoneticPr fontId="1" type="noConversion"/>
  </si>
  <si>
    <t>聚能弹</t>
    <phoneticPr fontId="1" type="noConversion"/>
  </si>
  <si>
    <t>根据防御力*5对敌方单体撞击</t>
    <phoneticPr fontId="1" type="noConversion"/>
  </si>
  <si>
    <t>落:F44乌尔里奇</t>
    <phoneticPr fontId="1" type="noConversion"/>
  </si>
  <si>
    <t>科尼比斯爆射炮</t>
    <phoneticPr fontId="1" type="noConversion"/>
  </si>
  <si>
    <t>U爆射炮</t>
    <phoneticPr fontId="1" type="noConversion"/>
  </si>
  <si>
    <t>毒气弹:中毒</t>
    <phoneticPr fontId="1" type="noConversion"/>
  </si>
  <si>
    <t>随机发射4种瓦斯类炮弹</t>
    <phoneticPr fontId="1" type="noConversion"/>
  </si>
  <si>
    <t>使生物类状态异常</t>
    <phoneticPr fontId="1" type="noConversion"/>
  </si>
  <si>
    <t>常规特征</t>
    <phoneticPr fontId="1" type="noConversion"/>
  </si>
  <si>
    <t>双C</t>
    <phoneticPr fontId="1" type="noConversion"/>
  </si>
  <si>
    <t>双引擎</t>
    <phoneticPr fontId="1" type="noConversion"/>
  </si>
  <si>
    <t>车种|主</t>
    <phoneticPr fontId="1" type="noConversion"/>
  </si>
  <si>
    <t>车种|副</t>
    <phoneticPr fontId="1" type="noConversion"/>
  </si>
  <si>
    <t>坦克</t>
    <phoneticPr fontId="1" type="noConversion"/>
  </si>
  <si>
    <t>汽车</t>
    <phoneticPr fontId="1" type="noConversion"/>
  </si>
  <si>
    <t>摩托</t>
    <phoneticPr fontId="1" type="noConversion"/>
  </si>
  <si>
    <t>生物</t>
    <phoneticPr fontId="1" type="noConversion"/>
  </si>
  <si>
    <t>轮式</t>
    <phoneticPr fontId="1" type="noConversion"/>
  </si>
  <si>
    <t>轮式</t>
    <phoneticPr fontId="1" type="noConversion"/>
  </si>
  <si>
    <t>*</t>
    <phoneticPr fontId="1" type="noConversion"/>
  </si>
  <si>
    <t>*</t>
    <phoneticPr fontId="1" type="noConversion"/>
  </si>
  <si>
    <t>*</t>
    <phoneticPr fontId="1" type="noConversion"/>
  </si>
  <si>
    <t>1孔自由</t>
    <phoneticPr fontId="1" type="noConversion"/>
  </si>
  <si>
    <t>主炮</t>
    <phoneticPr fontId="1" type="noConversion"/>
  </si>
  <si>
    <t>全</t>
    <phoneticPr fontId="1" type="noConversion"/>
  </si>
  <si>
    <t>全</t>
    <phoneticPr fontId="1" type="noConversion"/>
  </si>
  <si>
    <t>特殊车辆</t>
    <phoneticPr fontId="1" type="noConversion"/>
  </si>
  <si>
    <t>底盘</t>
    <phoneticPr fontId="1" type="noConversion"/>
  </si>
  <si>
    <t>巴士</t>
    <phoneticPr fontId="1" type="noConversion"/>
  </si>
  <si>
    <t>汽车</t>
    <phoneticPr fontId="1" type="noConversion"/>
  </si>
  <si>
    <t>全</t>
    <phoneticPr fontId="1" type="noConversion"/>
  </si>
  <si>
    <t>人马座</t>
    <phoneticPr fontId="1" type="noConversion"/>
  </si>
  <si>
    <t>主炮</t>
    <phoneticPr fontId="1" type="noConversion"/>
  </si>
  <si>
    <t>车位</t>
    <phoneticPr fontId="1" type="noConversion"/>
  </si>
  <si>
    <t>车位</t>
    <phoneticPr fontId="1" type="noConversion"/>
  </si>
  <si>
    <t>样式小型火箭飞拳</t>
    <phoneticPr fontId="1" type="noConversion"/>
  </si>
  <si>
    <t>沙门氏菌猴导弹</t>
    <phoneticPr fontId="1" type="noConversion"/>
  </si>
  <si>
    <t>沙门氏菌猴导弹α</t>
    <phoneticPr fontId="1" type="noConversion"/>
  </si>
  <si>
    <t>Desire丶狢</t>
  </si>
  <si>
    <t>废宅kirito</t>
  </si>
  <si>
    <t>流星</t>
  </si>
  <si>
    <t>西风漂流</t>
  </si>
  <si>
    <t>GPS设计</t>
  </si>
  <si>
    <t>数据采集</t>
  </si>
  <si>
    <t>烤串炮 等</t>
  </si>
  <si>
    <t>核心数据,汉化</t>
    <phoneticPr fontId="1" type="noConversion"/>
  </si>
  <si>
    <t>20390B76 00000064</t>
    <phoneticPr fontId="1" type="noConversion"/>
  </si>
  <si>
    <t>B:遇敌率初始化</t>
    <phoneticPr fontId="1" type="noConversion"/>
  </si>
  <si>
    <t>机神经络</t>
    <phoneticPr fontId="1" type="noConversion"/>
  </si>
  <si>
    <t>机神经络</t>
    <phoneticPr fontId="1" type="noConversion"/>
  </si>
  <si>
    <t>DLC 修复/汉化</t>
    <phoneticPr fontId="1" type="noConversion"/>
  </si>
  <si>
    <t>缘不灭</t>
    <phoneticPr fontId="1" type="noConversion"/>
  </si>
  <si>
    <t>嗯…汉化与实机</t>
    <phoneticPr fontId="1" type="noConversion"/>
  </si>
  <si>
    <t>模块式贡献</t>
    <phoneticPr fontId="39" type="noConversion"/>
  </si>
  <si>
    <t xml:space="preserve">    275089839  771304256</t>
    <phoneticPr fontId="2" type="noConversion"/>
  </si>
  <si>
    <t>组件式贡献</t>
    <phoneticPr fontId="39" type="noConversion"/>
  </si>
  <si>
    <t>旧城梦境</t>
    <phoneticPr fontId="1" type="noConversion"/>
  </si>
  <si>
    <t>难度倍率</t>
    <phoneticPr fontId="2" type="noConversion"/>
  </si>
  <si>
    <t>底盘基本数据</t>
    <phoneticPr fontId="2" type="noConversion"/>
  </si>
  <si>
    <t>DD000000 00000004</t>
  </si>
  <si>
    <t>D2000000 00000000</t>
  </si>
  <si>
    <t xml:space="preserve"> 2号车第1个道具位</t>
    <phoneticPr fontId="1" type="noConversion"/>
  </si>
  <si>
    <t>'先把要改的东西放进</t>
    <phoneticPr fontId="1" type="noConversion"/>
  </si>
  <si>
    <t>Select:必掉
该回合击杀前按一次
也可以一直按住生效</t>
    <phoneticPr fontId="1" type="noConversion"/>
  </si>
  <si>
    <t>寒冰基德拉</t>
    <phoneticPr fontId="1" type="noConversion"/>
  </si>
  <si>
    <t>音波基德拉</t>
    <phoneticPr fontId="1" type="noConversion"/>
  </si>
  <si>
    <t>激光基德拉</t>
    <phoneticPr fontId="1" type="noConversion"/>
  </si>
  <si>
    <t>接地装置</t>
    <phoneticPr fontId="1" type="noConversion"/>
  </si>
  <si>
    <t>鸡蛋</t>
    <phoneticPr fontId="1" type="noConversion"/>
  </si>
  <si>
    <t>埋蔵：健之家附近、废铁山顶上</t>
    <phoneticPr fontId="2" type="noConversion"/>
  </si>
  <si>
    <t>火星特攻队</t>
    <phoneticPr fontId="1" type="noConversion"/>
  </si>
  <si>
    <t>生锈的导弹</t>
    <phoneticPr fontId="1" type="noConversion"/>
  </si>
  <si>
    <t>长距离</t>
  </si>
  <si>
    <t>刚球巨人</t>
  </si>
  <si>
    <t>近距离</t>
  </si>
  <si>
    <t>贯通大</t>
  </si>
  <si>
    <t>远距离</t>
  </si>
  <si>
    <t>西红柿台风</t>
  </si>
  <si>
    <t>贯通小</t>
  </si>
  <si>
    <t>索夫马普涡轮</t>
  </si>
  <si>
    <t>V7天马</t>
  </si>
  <si>
    <t>V8天马</t>
  </si>
  <si>
    <t>鲤鱼引擎</t>
    <phoneticPr fontId="1" type="noConversion"/>
  </si>
  <si>
    <t>(闪避急驶)</t>
  </si>
  <si>
    <t>The・One</t>
  </si>
  <si>
    <t>闪避行驶</t>
  </si>
  <si>
    <t>(超越射击)</t>
  </si>
  <si>
    <t>迎击补助</t>
  </si>
  <si>
    <t>(力量射击)</t>
  </si>
  <si>
    <t>副炮齐射对应,机枪弹</t>
    <phoneticPr fontId="1" type="noConversion"/>
  </si>
  <si>
    <t>副炮齐射对应,流弹</t>
    <phoneticPr fontId="1" type="noConversion"/>
  </si>
  <si>
    <t>冷冻弹,冷冻状态(小)</t>
    <phoneticPr fontId="1" type="noConversion"/>
  </si>
  <si>
    <t>凝固汽油弹,不被迎击</t>
    <phoneticPr fontId="1" type="noConversion"/>
  </si>
  <si>
    <t>凝固汽油弹,燃烧状态(小)</t>
    <phoneticPr fontId="1" type="noConversion"/>
  </si>
  <si>
    <t>炮弹样式番茄,燃烧状态(小)</t>
    <phoneticPr fontId="1" type="noConversion"/>
  </si>
  <si>
    <t>伤害修正1/4,混乱状态</t>
    <phoneticPr fontId="1" type="noConversion"/>
  </si>
  <si>
    <t>冷冻光线,冷冻状态(小)</t>
    <phoneticPr fontId="2" type="noConversion"/>
  </si>
  <si>
    <t>冷冻弹,冷冻状态(小),伤害修正1/4</t>
    <phoneticPr fontId="1" type="noConversion"/>
  </si>
  <si>
    <t>冰块弹(大),冷冻状态(大)</t>
    <phoneticPr fontId="1" type="noConversion"/>
  </si>
  <si>
    <t>实际2连射,燃烧状态(小)</t>
    <phoneticPr fontId="1" type="noConversion"/>
  </si>
  <si>
    <t>实际2连射,冷冻状态(小)</t>
    <phoneticPr fontId="1" type="noConversion"/>
  </si>
  <si>
    <t>实际2连射,冷冻状态(小)</t>
    <phoneticPr fontId="1" type="noConversion"/>
  </si>
  <si>
    <t>伤害修正1/4,生物系中毒状态</t>
    <phoneticPr fontId="1" type="noConversion"/>
  </si>
  <si>
    <t>冰块弹(小),冷冻状态(小)</t>
    <phoneticPr fontId="1" type="noConversion"/>
  </si>
  <si>
    <t>冰块弹(小),冷冻状态(小)</t>
    <phoneticPr fontId="1" type="noConversion"/>
  </si>
  <si>
    <t>冰块弹(大),冷冻状态(大),实际2连射</t>
    <phoneticPr fontId="1" type="noConversion"/>
  </si>
  <si>
    <t>冷气放射,冷冻状态(大)</t>
    <phoneticPr fontId="1" type="noConversion"/>
  </si>
  <si>
    <t>对空能力,实际2连射</t>
    <phoneticPr fontId="1" type="noConversion"/>
  </si>
  <si>
    <t>车类装备 移除合并单元 填充对应值</t>
    <phoneticPr fontId="2" type="noConversion"/>
  </si>
  <si>
    <t>1.飞行敌人将可以被普通攻击击中</t>
    <phoneticPr fontId="1" type="noConversion"/>
  </si>
  <si>
    <t>2.潜地敌人将可以被普通攻击击中</t>
    <phoneticPr fontId="1" type="noConversion"/>
  </si>
  <si>
    <t>3.大幅度降低敌人回避</t>
    <phoneticPr fontId="1" type="noConversion"/>
  </si>
  <si>
    <t>便携护罩类</t>
    <phoneticPr fontId="1" type="noConversion"/>
  </si>
  <si>
    <t>2.可叠加</t>
    <phoneticPr fontId="1" type="noConversion"/>
  </si>
  <si>
    <t>1.享受人车所有防御特性,可视为额外HP/SP的价值</t>
    <phoneticPr fontId="1" type="noConversion"/>
  </si>
  <si>
    <t>催眠类</t>
    <phoneticPr fontId="1" type="noConversion"/>
  </si>
  <si>
    <t>1.被催眠的潜地敌人将可以被普通攻击击中</t>
    <phoneticPr fontId="1" type="noConversion"/>
  </si>
  <si>
    <t>2.无法行动</t>
    <phoneticPr fontId="1" type="noConversion"/>
  </si>
  <si>
    <t>3.多种迎击功能在一台车时,只有一个有效,弹仓耗尽,则另一个有效</t>
    <phoneticPr fontId="1" type="noConversion"/>
  </si>
  <si>
    <t>补充点姿势</t>
    <phoneticPr fontId="2" type="noConversion"/>
  </si>
  <si>
    <t>5.全局 随机迎击敌方的 具有实弹弹道的普通攻击</t>
    <phoneticPr fontId="1" type="noConversion"/>
  </si>
  <si>
    <t>4.自迎 只迎击攻击该车的 具有实弹弹道的普通攻击</t>
    <phoneticPr fontId="1" type="noConversion"/>
  </si>
  <si>
    <t>4.能迎击一些无弹道攻击</t>
    <phoneticPr fontId="1" type="noConversion"/>
  </si>
  <si>
    <t>诺亚盾/AT护盾</t>
    <phoneticPr fontId="1" type="noConversion"/>
  </si>
  <si>
    <t>水泥效果</t>
    <phoneticPr fontId="1" type="noConversion"/>
  </si>
  <si>
    <t>索引</t>
    <phoneticPr fontId="2" type="noConversion"/>
  </si>
  <si>
    <t>C装置!A1</t>
  </si>
  <si>
    <t>引擎!A1</t>
  </si>
  <si>
    <t>主炮!A1</t>
  </si>
  <si>
    <t>副炮!A1</t>
  </si>
  <si>
    <t>S-E'!A1</t>
  </si>
  <si>
    <t>生化坦克!A1</t>
  </si>
  <si>
    <t>特性!A1</t>
  </si>
  <si>
    <t>人类技能!A1</t>
  </si>
  <si>
    <t>犬类武器!A1</t>
  </si>
  <si>
    <t>职业技能!A1</t>
  </si>
  <si>
    <t>人类武器!A1</t>
  </si>
  <si>
    <t>头防具!A1</t>
  </si>
  <si>
    <t>体防具!A1</t>
  </si>
  <si>
    <t>腕用防具!A1</t>
  </si>
  <si>
    <t>足防具!A1</t>
  </si>
  <si>
    <t>饰品!A1</t>
  </si>
  <si>
    <t>烤串炮!A1</t>
  </si>
  <si>
    <t>车载道具!A1</t>
  </si>
  <si>
    <t>道具!A1</t>
  </si>
  <si>
    <t>回复道具!A1</t>
  </si>
  <si>
    <t>战斗道具!A1</t>
  </si>
  <si>
    <t>宇宙UFO!A1</t>
  </si>
  <si>
    <t>4连射&amp;迎击</t>
    <phoneticPr fontId="1" type="noConversion"/>
  </si>
  <si>
    <t>贯通小&amp;迎击</t>
    <phoneticPr fontId="2" type="noConversion"/>
  </si>
  <si>
    <t>圆范围大&amp;迎击</t>
    <phoneticPr fontId="1" type="noConversion"/>
  </si>
  <si>
    <t>圆范围3体</t>
  </si>
  <si>
    <t>圆范围3体</t>
    <phoneticPr fontId="1" type="noConversion"/>
  </si>
  <si>
    <t>圆范围4体</t>
  </si>
  <si>
    <t>圆范围5体</t>
  </si>
  <si>
    <t>圆范围6体</t>
  </si>
  <si>
    <t>圆范围3体</t>
    <phoneticPr fontId="1" type="noConversion"/>
  </si>
  <si>
    <t>圆范围8体</t>
  </si>
  <si>
    <t>圆范围4体</t>
    <phoneticPr fontId="1" type="noConversion"/>
  </si>
  <si>
    <t>圆范围5体</t>
    <phoneticPr fontId="1" type="noConversion"/>
  </si>
  <si>
    <t>圆范围5体</t>
    <phoneticPr fontId="1" type="noConversion"/>
  </si>
  <si>
    <t>圆范围6体</t>
    <phoneticPr fontId="1" type="noConversion"/>
  </si>
  <si>
    <t>圆范围7体</t>
    <phoneticPr fontId="1" type="noConversion"/>
  </si>
  <si>
    <t>圆范围7体</t>
    <phoneticPr fontId="1" type="noConversion"/>
  </si>
  <si>
    <t>圆范围8体</t>
    <phoneticPr fontId="1" type="noConversion"/>
  </si>
  <si>
    <t>圆范围10体</t>
  </si>
  <si>
    <t>圆范围10体</t>
    <phoneticPr fontId="1" type="noConversion"/>
  </si>
  <si>
    <t xml:space="preserve">降低敌全体的命中率 5/16 </t>
    <phoneticPr fontId="1" type="noConversion"/>
  </si>
  <si>
    <t>降低不被迎击概率 50%</t>
    <phoneticPr fontId="1" type="noConversion"/>
  </si>
  <si>
    <t>命中率上升 5%</t>
    <phoneticPr fontId="2" type="noConversion"/>
  </si>
  <si>
    <t>具有迎击回避能力 3倍会心</t>
    <phoneticPr fontId="1" type="noConversion"/>
  </si>
  <si>
    <t xml:space="preserve">攻击墙体和建筑2.5倍伤害有特效 </t>
  </si>
  <si>
    <t>攻击墙体和建筑2.5倍有特效</t>
  </si>
  <si>
    <t>专用效果</t>
    <phoneticPr fontId="1" type="noConversion"/>
  </si>
  <si>
    <t>攻击墙体2.5倍有特效</t>
    <phoneticPr fontId="1" type="noConversion"/>
  </si>
  <si>
    <t>攻击墙体2.5倍有特效</t>
    <phoneticPr fontId="1" type="noConversion"/>
  </si>
  <si>
    <t>副炮齐射对应 伤害补正3/4</t>
    <phoneticPr fontId="1" type="noConversion"/>
  </si>
  <si>
    <t>2倍会心</t>
    <phoneticPr fontId="1" type="noConversion"/>
  </si>
  <si>
    <t>迎击能力</t>
    <phoneticPr fontId="1" type="noConversion"/>
  </si>
  <si>
    <t>在本作品中被反射 2倍会心</t>
    <phoneticPr fontId="1" type="noConversion"/>
  </si>
  <si>
    <t>炮弹是棒球样式</t>
    <phoneticPr fontId="1" type="noConversion"/>
  </si>
  <si>
    <t>炮弹是棒球样式 火箭弹</t>
    <phoneticPr fontId="1" type="noConversion"/>
  </si>
  <si>
    <t>宝:生物宫殿 出租车2号初期装备</t>
    <phoneticPr fontId="1" type="noConversion"/>
  </si>
  <si>
    <t>1.2倍会心</t>
    <phoneticPr fontId="1" type="noConversion"/>
  </si>
  <si>
    <t>1.2倍会心</t>
    <phoneticPr fontId="1" type="noConversion"/>
  </si>
  <si>
    <t>1.2倍会心</t>
    <phoneticPr fontId="1" type="noConversion"/>
  </si>
  <si>
    <t>1.2倍会心</t>
    <phoneticPr fontId="1" type="noConversion"/>
  </si>
  <si>
    <t>攻击特效:火鸟 1.2倍会心</t>
    <phoneticPr fontId="1" type="noConversion"/>
  </si>
  <si>
    <t>1.2倍会心</t>
    <phoneticPr fontId="1" type="noConversion"/>
  </si>
  <si>
    <t>伤害补正55/100</t>
    <phoneticPr fontId="1" type="noConversion"/>
  </si>
  <si>
    <t>特性「迎击能力」对应 2倍会心</t>
    <phoneticPr fontId="1" type="noConversion"/>
  </si>
  <si>
    <t>会心率高 3/8</t>
    <phoneticPr fontId="1" type="noConversion"/>
  </si>
  <si>
    <t>生物系麻痹状态 机械系混乱状态</t>
    <phoneticPr fontId="2" type="noConversion"/>
  </si>
  <si>
    <t>会心率非常高 77%概率</t>
    <phoneticPr fontId="1" type="noConversion"/>
  </si>
  <si>
    <t>会心率高 3倍会心</t>
    <phoneticPr fontId="1" type="noConversion"/>
  </si>
  <si>
    <t>4倍会心</t>
    <phoneticPr fontId="1" type="noConversion"/>
  </si>
  <si>
    <t>3倍会心</t>
    <phoneticPr fontId="1" type="noConversion"/>
  </si>
  <si>
    <t>值段(G)</t>
  </si>
  <si>
    <t>值段</t>
  </si>
  <si>
    <t>值段g</t>
  </si>
  <si>
    <t>弹药</t>
  </si>
  <si>
    <t>弹药(G)</t>
  </si>
  <si>
    <t>2倍会心 将防御力最小化的话，攻击力和弹仓可以改造到最大值(★1确认)</t>
    <phoneticPr fontId="1" type="noConversion"/>
  </si>
  <si>
    <t>2倍会心</t>
    <phoneticPr fontId="1" type="noConversion"/>
  </si>
  <si>
    <t>2倍会心</t>
    <phoneticPr fontId="1" type="noConversion"/>
  </si>
  <si>
    <t>2.5倍会心</t>
    <phoneticPr fontId="1" type="noConversion"/>
  </si>
  <si>
    <t>专用效果 2.5倍会心</t>
    <phoneticPr fontId="1" type="noConversion"/>
  </si>
  <si>
    <t>失落密码 不易被迎击</t>
    <phoneticPr fontId="1" type="noConversion"/>
  </si>
  <si>
    <t>2.5倍会心</t>
    <phoneticPr fontId="1" type="noConversion"/>
  </si>
  <si>
    <t>除一部分不被迎击、受到保护</t>
    <phoneticPr fontId="1" type="noConversion"/>
  </si>
  <si>
    <t>可以攻击地下 对墙壁2.5倍伤害 3倍会心</t>
    <phoneticPr fontId="1" type="noConversion"/>
  </si>
  <si>
    <t>4倍会心</t>
    <phoneticPr fontId="1" type="noConversion"/>
  </si>
  <si>
    <t>钻头弹 对墙壁3倍伤害</t>
    <phoneticPr fontId="1" type="noConversion"/>
  </si>
  <si>
    <t>不被迎击 2倍会心</t>
    <phoneticPr fontId="1" type="noConversion"/>
  </si>
  <si>
    <t>零件破坏 4倍会心</t>
    <phoneticPr fontId="1" type="noConversion"/>
  </si>
  <si>
    <t>S-E齐射对应 4倍会心</t>
    <phoneticPr fontId="1" type="noConversion"/>
  </si>
  <si>
    <t>エビテン特典DLC 2倍会心</t>
    <phoneticPr fontId="1" type="noConversion"/>
  </si>
  <si>
    <t>2.5倍会心</t>
    <phoneticPr fontId="1" type="noConversion"/>
  </si>
  <si>
    <t>「索夫马普坦克」DLC之一 2倍会心</t>
    <phoneticPr fontId="1" type="noConversion"/>
  </si>
  <si>
    <t>エビテン特典DLC 4倍会心</t>
    <phoneticPr fontId="1" type="noConversion"/>
  </si>
  <si>
    <t>迎击回避能力 3倍会心</t>
    <phoneticPr fontId="1" type="noConversion"/>
  </si>
  <si>
    <t>迎击回避能力 3倍会心</t>
    <phoneticPr fontId="1" type="noConversion"/>
  </si>
  <si>
    <t>机械系可解体(1/8)</t>
    <phoneticPr fontId="1" type="noConversion"/>
  </si>
  <si>
    <t>3倍会心</t>
    <phoneticPr fontId="1" type="noConversion"/>
  </si>
  <si>
    <t>DLC 2倍会心</t>
    <phoneticPr fontId="1" type="noConversion"/>
  </si>
  <si>
    <t>DLC 4倍会心</t>
    <phoneticPr fontId="1" type="noConversion"/>
  </si>
  <si>
    <t>圣十字双钻炮</t>
    <phoneticPr fontId="1" type="noConversion"/>
  </si>
  <si>
    <t>-</t>
    <phoneticPr fontId="1" type="noConversion"/>
  </si>
  <si>
    <t>S-E齐射对应 对墙壁3倍伤害 4倍会心</t>
    <phoneticPr fontId="1" type="noConversion"/>
  </si>
  <si>
    <t>S-E齐射对应 对墙壁3倍伤害 4倍会心</t>
    <phoneticPr fontId="1" type="noConversion"/>
  </si>
  <si>
    <t>特性「迎击能力」对应 2倍会心</t>
    <phoneticPr fontId="1" type="noConversion"/>
  </si>
  <si>
    <t>迎击回避能力</t>
    <phoneticPr fontId="1" type="noConversion"/>
  </si>
  <si>
    <t>改造不可 3倍会心</t>
    <phoneticPr fontId="1" type="noConversion"/>
  </si>
  <si>
    <t>机械系可解体(1/8)</t>
    <phoneticPr fontId="1" type="noConversion"/>
  </si>
  <si>
    <t>DLC 3倍会心</t>
    <phoneticPr fontId="1" type="noConversion"/>
  </si>
  <si>
    <t>3倍会心</t>
    <phoneticPr fontId="1" type="noConversion"/>
  </si>
  <si>
    <t>全体&amp;迎击</t>
    <phoneticPr fontId="1" type="noConversion"/>
  </si>
  <si>
    <t>4倍会心</t>
    <phoneticPr fontId="1" type="noConversion"/>
  </si>
  <si>
    <t>周目物品限定(手枪) 对空能力 迎击回避能力</t>
    <phoneticPr fontId="1" type="noConversion"/>
  </si>
  <si>
    <t>DLC</t>
    <phoneticPr fontId="1" type="noConversion"/>
  </si>
  <si>
    <t>DLC 2倍会心</t>
    <phoneticPr fontId="1" type="noConversion"/>
  </si>
  <si>
    <t>剑齿和肯相遇条件和入手的物品</t>
  </si>
  <si>
    <t>遇见回数</t>
  </si>
  <si>
    <t>必要等级</t>
  </si>
  <si>
    <t>出现人物</t>
  </si>
  <si>
    <t>掉落物品</t>
  </si>
  <si>
    <t>剑齿</t>
  </si>
  <si>
    <t>烧焦夹克</t>
  </si>
  <si>
    <t>欢乐神戒</t>
  </si>
  <si>
    <t>艾丽泽耳塞</t>
  </si>
  <si>
    <t>天使戒指</t>
  </si>
  <si>
    <t>成长值</t>
  </si>
  <si>
    <t>角色/职业</t>
  </si>
  <si>
    <t>腕力</t>
  </si>
  <si>
    <t>体力</t>
  </si>
  <si>
    <t>生命值</t>
  </si>
  <si>
    <t>战斗LV</t>
  </si>
  <si>
    <t>驾驶LV</t>
  </si>
  <si>
    <t>日向</t>
  </si>
  <si>
    <t>斯琪雅</t>
  </si>
  <si>
    <t>右京</t>
  </si>
  <si>
    <t>卡琳</t>
  </si>
  <si>
    <t>X-艾露</t>
  </si>
  <si>
    <t>拉罗</t>
  </si>
  <si>
    <t>奥莉比亚</t>
  </si>
  <si>
    <t>狗</t>
  </si>
  <si>
    <t>猎人</t>
  </si>
  <si>
    <t>机械师</t>
  </si>
  <si>
    <t>战士</t>
  </si>
  <si>
    <t>护士</t>
  </si>
  <si>
    <t>摔跤手</t>
  </si>
  <si>
    <t>艺术家</t>
  </si>
  <si>
    <t>注意：</t>
  </si>
  <si>
    <t>职业补正</t>
  </si>
  <si>
    <t>种族</t>
  </si>
  <si>
    <t>职业</t>
  </si>
  <si>
    <t>补正值</t>
  </si>
  <si>
    <t>105%/95%</t>
  </si>
  <si>
    <t>120%/85%</t>
  </si>
  <si>
    <t>110%/85%</t>
  </si>
  <si>
    <t>舞斗家</t>
  </si>
  <si>
    <t>110%/90%</t>
  </si>
  <si>
    <t>狗、熊</t>
  </si>
  <si>
    <t>110%/95%</t>
  </si>
  <si>
    <t>100%/90%</t>
  </si>
  <si>
    <t>骑士</t>
  </si>
  <si>
    <t>110/90%</t>
  </si>
  <si>
    <t>骑士成长=右京</t>
    <phoneticPr fontId="1" type="noConversion"/>
  </si>
  <si>
    <t>舞斗成长=卡琳</t>
    <phoneticPr fontId="1" type="noConversion"/>
  </si>
  <si>
    <t>剑齿是自己根据属性÷等级来判断的</t>
    <phoneticPr fontId="1" type="noConversion"/>
  </si>
  <si>
    <t>改造生物</t>
    <phoneticPr fontId="1" type="noConversion"/>
  </si>
  <si>
    <t>机械</t>
    <phoneticPr fontId="1" type="noConversion"/>
  </si>
  <si>
    <t>战车</t>
    <phoneticPr fontId="1" type="noConversion"/>
  </si>
  <si>
    <t>士兵</t>
    <phoneticPr fontId="1" type="noConversion"/>
  </si>
  <si>
    <t>通常</t>
    <phoneticPr fontId="1" type="noConversion"/>
  </si>
  <si>
    <t>通常</t>
    <phoneticPr fontId="1" type="noConversion"/>
  </si>
  <si>
    <t>冰块弹(小) 冷冻状态(小)</t>
    <phoneticPr fontId="1" type="noConversion"/>
  </si>
  <si>
    <t>冰块弹(小) 冷冻状态(小)</t>
    <phoneticPr fontId="1" type="noConversion"/>
  </si>
  <si>
    <t>冰块弹(小) 冷冻状态(小)</t>
    <phoneticPr fontId="1" type="noConversion"/>
  </si>
  <si>
    <t>冰块弹(大) 冷冻状态(大)</t>
    <phoneticPr fontId="1" type="noConversion"/>
  </si>
  <si>
    <t>实际2连射 样式激光</t>
    <phoneticPr fontId="1" type="noConversion"/>
  </si>
  <si>
    <t>主炮 副炮 SE  会心倍数,特性增伤</t>
    <phoneticPr fontId="2" type="noConversion"/>
  </si>
  <si>
    <t>人物成长</t>
    <phoneticPr fontId="2" type="noConversion"/>
  </si>
  <si>
    <t>遇见</t>
    <phoneticPr fontId="2" type="noConversion"/>
  </si>
  <si>
    <t>战车装备星级调整值</t>
    <phoneticPr fontId="1" type="noConversion"/>
  </si>
  <si>
    <t>店:悠远之歌 阿依达交易所</t>
    <phoneticPr fontId="1" type="noConversion"/>
  </si>
  <si>
    <t>回数武器: 回数 * (1 + 二重连射数量 + 三重连射数量*2)
其他武器: 攻击数 + 二重连射数量 + 三重连射数量*2)</t>
    <phoneticPr fontId="1" type="noConversion"/>
  </si>
  <si>
    <t>射击+1</t>
    <phoneticPr fontId="1" type="noConversion"/>
  </si>
  <si>
    <t>射击+2</t>
    <phoneticPr fontId="1" type="noConversion"/>
  </si>
  <si>
    <t>回数武器: 回数 * (1 + 全武装连射数量)
其他武器: 攻击数 + 全武装连射数量</t>
    <phoneticPr fontId="1" type="noConversion"/>
  </si>
  <si>
    <t>1孔武器有效</t>
    <phoneticPr fontId="1" type="noConversion"/>
  </si>
  <si>
    <t>1~5孔武器有效</t>
    <phoneticPr fontId="1" type="noConversion"/>
  </si>
  <si>
    <t>6孔武器有效</t>
    <phoneticPr fontId="1" type="noConversion"/>
  </si>
  <si>
    <t>回数武器: 回数 * (1 + 第六感数量)
其他武器: 攻击数 + 第六感数量</t>
    <phoneticPr fontId="1" type="noConversion"/>
  </si>
  <si>
    <t>1~5孔武器</t>
    <phoneticPr fontId="1" type="noConversion"/>
  </si>
  <si>
    <t>1~3孔武器</t>
    <phoneticPr fontId="1" type="noConversion"/>
  </si>
  <si>
    <t>1~2孔武器</t>
    <phoneticPr fontId="1" type="noConversion"/>
  </si>
  <si>
    <t>1~4孔武器</t>
    <phoneticPr fontId="1" type="noConversion"/>
  </si>
  <si>
    <t>破坏类主动指令</t>
    <phoneticPr fontId="1" type="noConversion"/>
  </si>
  <si>
    <t>进行4次主动攻击指令</t>
    <phoneticPr fontId="1" type="noConversion"/>
  </si>
  <si>
    <t>进行5次主动攻击指令</t>
    <phoneticPr fontId="1" type="noConversion"/>
  </si>
  <si>
    <t>武器伤害*2的1次主动攻击指令</t>
    <phoneticPr fontId="1" type="noConversion"/>
  </si>
  <si>
    <t>武器会心率满上限的1次主动攻击指令</t>
    <phoneticPr fontId="1" type="noConversion"/>
  </si>
  <si>
    <t>主动输入技能类型
ATK*2</t>
    <phoneticPr fontId="1" type="noConversion"/>
  </si>
  <si>
    <t>主动输入技能类型
会心率80％</t>
    <phoneticPr fontId="1" type="noConversion"/>
  </si>
  <si>
    <t>持续射击</t>
    <phoneticPr fontId="1" type="noConversion"/>
  </si>
  <si>
    <t>连续触发主动攻击指令，直到弹药打空或者敌人死亡(Ver1.0)
使用过的武器可能会损坏(Ver1.1)</t>
    <phoneticPr fontId="1" type="noConversion"/>
  </si>
  <si>
    <t>基础会心率+200%</t>
    <phoneticPr fontId="1" type="noConversion"/>
  </si>
  <si>
    <t>基础会心率+100%</t>
    <phoneticPr fontId="1" type="noConversion"/>
  </si>
  <si>
    <t>AT打击者,博士K(C装置)</t>
    <phoneticPr fontId="1" type="noConversion"/>
  </si>
  <si>
    <t>随机武器2~4次主动攻击指令</t>
    <phoneticPr fontId="1" type="noConversion"/>
  </si>
  <si>
    <t>战车武器不会被迎击</t>
    <phoneticPr fontId="1" type="noConversion"/>
  </si>
  <si>
    <t>对防护和吸引也有效,对空能力覆盖,元素武器无效</t>
    <phoneticPr fontId="1" type="noConversion"/>
  </si>
  <si>
    <t>Veudy</t>
    <phoneticPr fontId="1" type="noConversion"/>
  </si>
  <si>
    <t>补丁 汉化</t>
    <phoneticPr fontId="1" type="noConversion"/>
  </si>
  <si>
    <t>http://mm.es-geom.com</t>
    <phoneticPr fontId="39" type="noConversion"/>
  </si>
  <si>
    <t>Select:调整为4星</t>
    <phoneticPr fontId="1" type="noConversion"/>
  </si>
  <si>
    <t>203F1D19 00000004</t>
    <phoneticPr fontId="1" type="noConversion"/>
  </si>
  <si>
    <t>110mm低位炮</t>
    <phoneticPr fontId="1" type="noConversion"/>
  </si>
  <si>
    <t>小改一些东西</t>
    <phoneticPr fontId="1" type="noConversion"/>
  </si>
  <si>
    <t>贩卖机：水坝</t>
    <phoneticPr fontId="1" type="noConversion"/>
  </si>
  <si>
    <t>作用值</t>
    <phoneticPr fontId="1" type="noConversion"/>
  </si>
  <si>
    <t>白虎加速器</t>
    <phoneticPr fontId="1" type="noConversion"/>
  </si>
  <si>
    <t>朱雀喷气式</t>
    <phoneticPr fontId="1" type="noConversion"/>
  </si>
  <si>
    <t>玄武涡轮</t>
    <phoneticPr fontId="1" type="noConversion"/>
  </si>
  <si>
    <t>鲤鱼引擎1</t>
    <phoneticPr fontId="1" type="noConversion"/>
  </si>
  <si>
    <t>名称</t>
    <phoneticPr fontId="1" type="noConversion"/>
  </si>
  <si>
    <t xml:space="preserve">会心率上限:80% ≈ 19/24=79%
(1 + 基础会心倍) * (1 + 会心一击数量 + 会心连击数量*2)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</si>
</sst>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116" x14ac:knownFonts="1">
    <font>
      <sz val="9"/>
      <color theme="1"/>
      <name val="宋体"/>
      <family val="2"/>
      <charset val="134"/>
    </font>
    <font>
      <sz val="9"/>
      <name val="宋体"/>
      <family val="2"/>
      <charset val="134"/>
    </font>
    <font>
      <sz val="9"/>
      <name val="宋体"/>
      <family val="3"/>
      <charset val="134"/>
    </font>
    <font>
      <b/>
      <sz val="9"/>
      <color rgb="FF00B0F0"/>
      <name val="宋体"/>
      <family val="3"/>
      <charset val="134"/>
      <scheme val="minor"/>
    </font>
    <font>
      <sz val="9"/>
      <color rgb="FF00B0F0"/>
      <name val="宋体"/>
      <family val="3"/>
      <charset val="134"/>
      <scheme val="minor"/>
    </font>
    <font>
      <sz val="12"/>
      <name val="宋体"/>
      <family val="3"/>
      <charset val="134"/>
    </font>
    <font>
      <sz val="9"/>
      <color rgb="FF00B0F0"/>
      <name val="宋体"/>
      <family val="3"/>
      <charset val="134"/>
    </font>
    <font>
      <b/>
      <sz val="9"/>
      <color rgb="FF00B0F0"/>
      <name val="宋体"/>
      <family val="3"/>
      <charset val="134"/>
    </font>
    <font>
      <sz val="9"/>
      <color rgb="FF00B0F0"/>
      <name val="MS Gothic"/>
      <family val="3"/>
      <charset val="134"/>
    </font>
    <font>
      <sz val="9"/>
      <color indexed="40"/>
      <name val="宋体"/>
      <family val="3"/>
      <charset val="134"/>
    </font>
    <font>
      <sz val="9"/>
      <name val="宋体"/>
      <family val="3"/>
      <charset val="134"/>
      <scheme val="minor"/>
    </font>
    <font>
      <sz val="9"/>
      <color indexed="57"/>
      <name val="宋体"/>
      <family val="3"/>
      <charset val="134"/>
      <scheme val="minor"/>
    </font>
    <font>
      <sz val="9"/>
      <color rgb="FF000000"/>
      <name val="宋体"/>
      <family val="3"/>
      <charset val="134"/>
      <scheme val="minor"/>
    </font>
    <font>
      <sz val="9"/>
      <color rgb="FF339966"/>
      <name val="宋体"/>
      <family val="3"/>
      <charset val="134"/>
      <scheme val="minor"/>
    </font>
    <font>
      <sz val="9"/>
      <color indexed="8"/>
      <name val="宋体"/>
      <family val="3"/>
      <charset val="134"/>
    </font>
    <font>
      <sz val="9"/>
      <color indexed="8"/>
      <name val="宋体"/>
      <family val="3"/>
      <charset val="134"/>
      <scheme val="minor"/>
    </font>
    <font>
      <sz val="9"/>
      <color indexed="60"/>
      <name val="宋体"/>
      <family val="3"/>
      <charset val="134"/>
    </font>
    <font>
      <sz val="9"/>
      <color indexed="0"/>
      <name val="宋体"/>
      <family val="3"/>
      <charset val="134"/>
      <scheme val="minor"/>
    </font>
    <font>
      <sz val="9"/>
      <color indexed="60"/>
      <name val="宋体"/>
      <family val="3"/>
      <charset val="134"/>
      <scheme val="minor"/>
    </font>
    <font>
      <b/>
      <sz val="9"/>
      <color indexed="0"/>
      <name val="宋体"/>
      <family val="3"/>
      <charset val="134"/>
      <scheme val="minor"/>
    </font>
    <font>
      <sz val="9"/>
      <color indexed="0"/>
      <name val="Meiryo UI"/>
      <family val="1"/>
    </font>
    <font>
      <sz val="9"/>
      <color rgb="FF000000"/>
      <name val="宋体"/>
      <family val="3"/>
      <charset val="134"/>
    </font>
    <font>
      <sz val="9"/>
      <color indexed="8"/>
      <name val="MS Gothic"/>
      <family val="3"/>
      <charset val="134"/>
    </font>
    <font>
      <sz val="9"/>
      <color indexed="0"/>
      <name val="宋体"/>
      <family val="3"/>
      <charset val="134"/>
    </font>
    <font>
      <sz val="9"/>
      <color rgb="FF993300"/>
      <name val="宋体"/>
      <family val="3"/>
      <charset val="134"/>
      <scheme val="minor"/>
    </font>
    <font>
      <sz val="9"/>
      <color indexed="63"/>
      <name val="宋体"/>
      <family val="3"/>
      <charset val="134"/>
      <scheme val="minor"/>
    </font>
    <font>
      <sz val="9"/>
      <color indexed="19"/>
      <name val="宋体"/>
      <family val="3"/>
      <charset val="134"/>
      <scheme val="minor"/>
    </font>
    <font>
      <sz val="9"/>
      <color indexed="17"/>
      <name val="宋体"/>
      <family val="3"/>
      <charset val="134"/>
      <scheme val="minor"/>
    </font>
    <font>
      <sz val="9"/>
      <color indexed="17"/>
      <name val="宋体"/>
      <family val="3"/>
      <charset val="134"/>
    </font>
    <font>
      <sz val="9"/>
      <color indexed="63"/>
      <name val="宋体"/>
      <family val="3"/>
      <charset val="134"/>
    </font>
    <font>
      <b/>
      <sz val="9"/>
      <color rgb="FF000000"/>
      <name val="宋体"/>
      <family val="3"/>
      <charset val="134"/>
    </font>
    <font>
      <sz val="9"/>
      <color indexed="19"/>
      <name val="宋体"/>
      <family val="3"/>
      <charset val="134"/>
    </font>
    <font>
      <b/>
      <sz val="9"/>
      <color indexed="0"/>
      <name val="宋体"/>
      <family val="3"/>
      <charset val="134"/>
    </font>
    <font>
      <u/>
      <sz val="9"/>
      <color indexed="16"/>
      <name val="宋体"/>
      <family val="3"/>
      <charset val="134"/>
    </font>
    <font>
      <sz val="9"/>
      <color rgb="FF008000"/>
      <name val="宋体"/>
      <family val="3"/>
      <charset val="134"/>
    </font>
    <font>
      <sz val="9"/>
      <color rgb="FF808000"/>
      <name val="宋体"/>
      <family val="3"/>
      <charset val="134"/>
    </font>
    <font>
      <b/>
      <sz val="9"/>
      <color indexed="8"/>
      <name val="宋体"/>
      <family val="3"/>
      <charset val="134"/>
    </font>
    <font>
      <sz val="9"/>
      <color rgb="FF800080"/>
      <name val="宋体"/>
      <family val="3"/>
      <charset val="134"/>
    </font>
    <font>
      <sz val="9"/>
      <color rgb="FFFFC000"/>
      <name val="宋体"/>
      <family val="3"/>
      <charset val="134"/>
      <scheme val="minor"/>
    </font>
    <font>
      <sz val="9"/>
      <name val="宋体"/>
      <family val="2"/>
      <charset val="134"/>
      <scheme val="minor"/>
    </font>
    <font>
      <u/>
      <sz val="9"/>
      <color theme="10"/>
      <name val="宋体"/>
      <family val="2"/>
      <charset val="134"/>
    </font>
    <font>
      <sz val="9"/>
      <color rgb="FF92D050"/>
      <name val="宋体"/>
      <family val="2"/>
      <charset val="134"/>
    </font>
    <font>
      <sz val="9"/>
      <color rgb="FFFFC000"/>
      <name val="宋体"/>
      <family val="2"/>
      <charset val="134"/>
    </font>
    <font>
      <sz val="9"/>
      <color indexed="0"/>
      <name val="宋体"/>
      <family val="1"/>
      <scheme val="minor"/>
    </font>
    <font>
      <b/>
      <sz val="9"/>
      <color rgb="FF00B0F0"/>
      <name val="宋体"/>
      <family val="1"/>
      <scheme val="minor"/>
    </font>
    <font>
      <sz val="9"/>
      <color rgb="FFFFFF00"/>
      <name val="宋体"/>
      <family val="3"/>
      <charset val="134"/>
      <scheme val="minor"/>
    </font>
    <font>
      <sz val="9"/>
      <color theme="0" tint="-0.249977111117893"/>
      <name val="宋体"/>
      <family val="3"/>
      <charset val="134"/>
      <scheme val="minor"/>
    </font>
    <font>
      <sz val="9"/>
      <color theme="0" tint="-0.249977111117893"/>
      <name val="宋体"/>
      <family val="3"/>
      <charset val="134"/>
    </font>
    <font>
      <b/>
      <sz val="9"/>
      <color rgb="FF92D050"/>
      <name val="宋体"/>
      <family val="3"/>
      <charset val="134"/>
    </font>
    <font>
      <sz val="9"/>
      <color rgb="FFFFFF00"/>
      <name val="宋体"/>
      <family val="3"/>
      <charset val="134"/>
    </font>
    <font>
      <sz val="9"/>
      <color rgb="FF0070C0"/>
      <name val="宋体"/>
      <family val="2"/>
      <charset val="134"/>
    </font>
    <font>
      <b/>
      <sz val="9"/>
      <color rgb="FF0070C0"/>
      <name val="宋体"/>
      <family val="3"/>
      <charset val="134"/>
    </font>
    <font>
      <b/>
      <sz val="9"/>
      <color theme="1"/>
      <name val="宋体"/>
      <family val="3"/>
      <charset val="134"/>
    </font>
    <font>
      <b/>
      <sz val="9"/>
      <color rgb="FFFFC000"/>
      <name val="宋体"/>
      <family val="3"/>
      <charset val="134"/>
    </font>
    <font>
      <b/>
      <sz val="9"/>
      <color rgb="FFFFFF00"/>
      <name val="宋体"/>
      <family val="3"/>
      <charset val="134"/>
    </font>
    <font>
      <sz val="9"/>
      <color rgb="FF92D050"/>
      <name val="宋体"/>
      <family val="3"/>
      <charset val="134"/>
    </font>
    <font>
      <sz val="9"/>
      <color rgb="FFFFC000"/>
      <name val="宋体"/>
      <family val="3"/>
      <charset val="134"/>
    </font>
    <font>
      <sz val="9"/>
      <color rgb="FF00B0F0"/>
      <name val="宋体"/>
      <family val="2"/>
      <charset val="134"/>
    </font>
    <font>
      <sz val="9"/>
      <color rgb="FF00B050"/>
      <name val="宋体"/>
      <family val="2"/>
      <charset val="134"/>
    </font>
    <font>
      <sz val="9"/>
      <color rgb="FF00B050"/>
      <name val="宋体"/>
      <family val="3"/>
      <charset val="134"/>
    </font>
    <font>
      <b/>
      <sz val="9"/>
      <color theme="5"/>
      <name val="宋体"/>
      <family val="3"/>
      <charset val="134"/>
    </font>
    <font>
      <sz val="11"/>
      <color theme="1"/>
      <name val="宋体"/>
      <family val="2"/>
      <charset val="134"/>
      <scheme val="minor"/>
    </font>
    <font>
      <b/>
      <sz val="9"/>
      <color rgb="FFFFC000"/>
      <name val="宋体"/>
      <family val="3"/>
      <charset val="134"/>
      <scheme val="minor"/>
    </font>
    <font>
      <sz val="9"/>
      <color theme="1"/>
      <name val="宋体"/>
      <family val="3"/>
      <charset val="134"/>
      <scheme val="minor"/>
    </font>
    <font>
      <sz val="9"/>
      <color indexed="81"/>
      <name val="宋体"/>
      <family val="3"/>
      <charset val="134"/>
    </font>
    <font>
      <b/>
      <sz val="9"/>
      <color indexed="81"/>
      <name val="宋体"/>
      <family val="3"/>
      <charset val="134"/>
    </font>
    <font>
      <sz val="9"/>
      <color theme="1"/>
      <name val="宋体"/>
      <family val="3"/>
      <charset val="134"/>
    </font>
    <font>
      <sz val="9"/>
      <color theme="0" tint="-0.14999847407452621"/>
      <name val="宋体"/>
      <family val="3"/>
      <charset val="134"/>
    </font>
    <font>
      <sz val="9"/>
      <color theme="0"/>
      <name val="宋体"/>
      <family val="3"/>
      <charset val="134"/>
    </font>
    <font>
      <sz val="9"/>
      <color theme="5"/>
      <name val="宋体"/>
      <family val="3"/>
      <charset val="134"/>
    </font>
    <font>
      <sz val="9"/>
      <color rgb="FFC00000"/>
      <name val="宋体"/>
      <family val="3"/>
      <charset val="134"/>
    </font>
    <font>
      <sz val="9"/>
      <color rgb="FFFF0000"/>
      <name val="宋体"/>
      <family val="3"/>
      <charset val="134"/>
    </font>
    <font>
      <sz val="9"/>
      <color rgb="FF000000"/>
      <name val="微软雅黑"/>
      <family val="2"/>
      <charset val="134"/>
    </font>
    <font>
      <sz val="9"/>
      <color rgb="FF993300"/>
      <name val="宋体"/>
      <family val="3"/>
      <charset val="134"/>
    </font>
    <font>
      <sz val="9"/>
      <color theme="0" tint="-0.34998626667073579"/>
      <name val="宋体"/>
      <family val="3"/>
      <charset val="134"/>
    </font>
    <font>
      <sz val="10"/>
      <color rgb="FF000000"/>
      <name val="宋体"/>
      <family val="3"/>
      <charset val="134"/>
    </font>
    <font>
      <b/>
      <sz val="10"/>
      <color rgb="FF00B0F0"/>
      <name val="宋体"/>
      <family val="3"/>
      <charset val="134"/>
    </font>
    <font>
      <sz val="9"/>
      <color indexed="0"/>
      <name val="MS Gothic"/>
      <family val="3"/>
      <charset val="128"/>
    </font>
    <font>
      <sz val="10"/>
      <color rgb="FF000000"/>
      <name val="微软雅黑"/>
      <family val="2"/>
      <charset val="134"/>
    </font>
    <font>
      <sz val="10"/>
      <name val="宋体"/>
      <family val="3"/>
      <charset val="134"/>
    </font>
    <font>
      <sz val="10"/>
      <color rgb="FFFF0000"/>
      <name val="宋体"/>
      <family val="3"/>
      <charset val="134"/>
    </font>
    <font>
      <sz val="10"/>
      <color rgb="FF0000FF"/>
      <name val="宋体"/>
      <family val="3"/>
      <charset val="134"/>
    </font>
    <font>
      <b/>
      <sz val="9"/>
      <color rgb="FF00B0F0"/>
      <name val="微软雅黑"/>
      <family val="2"/>
      <charset val="134"/>
    </font>
    <font>
      <sz val="9"/>
      <color rgb="FF333333"/>
      <name val="宋体"/>
      <family val="3"/>
      <charset val="134"/>
    </font>
    <font>
      <sz val="9"/>
      <color theme="0"/>
      <name val="宋体"/>
      <family val="2"/>
      <charset val="134"/>
    </font>
    <font>
      <b/>
      <sz val="9"/>
      <color rgb="FFFF00FF"/>
      <name val="宋体"/>
      <family val="2"/>
      <charset val="134"/>
    </font>
    <font>
      <sz val="9"/>
      <color rgb="FFFF00FF"/>
      <name val="宋体"/>
      <family val="3"/>
      <charset val="134"/>
    </font>
    <font>
      <b/>
      <sz val="9"/>
      <color rgb="FF00FF00"/>
      <name val="宋体"/>
      <family val="3"/>
      <charset val="134"/>
    </font>
    <font>
      <b/>
      <sz val="9"/>
      <color theme="5" tint="-0.249977111117893"/>
      <name val="宋体"/>
      <family val="3"/>
      <charset val="134"/>
    </font>
    <font>
      <sz val="9"/>
      <color rgb="FF00FF00"/>
      <name val="宋体"/>
      <family val="3"/>
      <charset val="134"/>
    </font>
    <font>
      <b/>
      <sz val="9"/>
      <color rgb="FF7030A0"/>
      <name val="宋体"/>
      <family val="3"/>
      <charset val="134"/>
    </font>
    <font>
      <u/>
      <sz val="9"/>
      <color rgb="FF7030A0"/>
      <name val="宋体"/>
      <family val="3"/>
      <charset val="134"/>
    </font>
    <font>
      <sz val="9"/>
      <color rgb="FF7030A0"/>
      <name val="宋体"/>
      <family val="3"/>
      <charset val="134"/>
    </font>
    <font>
      <b/>
      <sz val="9"/>
      <name val="宋体"/>
      <family val="3"/>
      <charset val="134"/>
      <scheme val="minor"/>
    </font>
    <font>
      <u/>
      <sz val="9"/>
      <color rgb="FFFFC000"/>
      <name val="宋体"/>
      <family val="3"/>
      <charset val="134"/>
    </font>
    <font>
      <b/>
      <sz val="9"/>
      <color theme="0" tint="-0.34998626667073579"/>
      <name val="宋体"/>
      <family val="3"/>
      <charset val="134"/>
    </font>
    <font>
      <sz val="9"/>
      <color rgb="FFFF9900"/>
      <name val="宋体"/>
      <family val="2"/>
      <charset val="134"/>
    </font>
    <font>
      <sz val="9"/>
      <color theme="0" tint="-0.499984740745262"/>
      <name val="宋体"/>
      <family val="3"/>
      <charset val="134"/>
    </font>
    <font>
      <sz val="9"/>
      <color theme="0" tint="-0.34998626667073579"/>
      <name val="宋体"/>
      <family val="2"/>
      <charset val="134"/>
    </font>
    <font>
      <sz val="9"/>
      <color indexed="48"/>
      <name val="宋体"/>
      <family val="3"/>
      <charset val="134"/>
    </font>
    <font>
      <sz val="9"/>
      <color indexed="14"/>
      <name val="宋体"/>
      <family val="3"/>
      <charset val="134"/>
    </font>
    <font>
      <b/>
      <sz val="9"/>
      <color indexed="55"/>
      <name val="宋体"/>
      <family val="3"/>
      <charset val="134"/>
    </font>
    <font>
      <sz val="9"/>
      <color rgb="FFFF9900"/>
      <name val="宋体"/>
      <family val="3"/>
      <charset val="134"/>
    </font>
    <font>
      <sz val="9"/>
      <color rgb="FFFF9900"/>
      <name val="微软雅黑"/>
      <family val="2"/>
      <charset val="134"/>
    </font>
    <font>
      <b/>
      <sz val="9"/>
      <color theme="0" tint="-0.499984740745262"/>
      <name val="宋体"/>
      <family val="3"/>
      <charset val="134"/>
    </font>
    <font>
      <sz val="9"/>
      <color rgb="FFFF0000"/>
      <name val="宋体"/>
      <family val="3"/>
      <charset val="134"/>
      <scheme val="minor"/>
    </font>
    <font>
      <sz val="9"/>
      <color rgb="FFD60093"/>
      <name val="宋体"/>
      <family val="3"/>
      <charset val="134"/>
      <scheme val="minor"/>
    </font>
    <font>
      <sz val="9"/>
      <color theme="8"/>
      <name val="宋体"/>
      <family val="3"/>
      <charset val="134"/>
    </font>
    <font>
      <b/>
      <sz val="9"/>
      <color theme="4"/>
      <name val="宋体"/>
      <family val="3"/>
      <charset val="134"/>
    </font>
    <font>
      <b/>
      <sz val="9"/>
      <color rgb="FFFF9900"/>
      <name val="宋体"/>
      <family val="3"/>
      <charset val="134"/>
    </font>
    <font>
      <b/>
      <sz val="9"/>
      <name val="宋体"/>
      <family val="3"/>
      <charset val="134"/>
    </font>
    <font>
      <sz val="9"/>
      <color theme="0" tint="-4.9989318521683403E-2"/>
      <name val="宋体"/>
      <family val="2"/>
      <charset val="134"/>
    </font>
    <font>
      <sz val="9"/>
      <color theme="0" tint="-4.9989318521683403E-2"/>
      <name val="宋体"/>
      <family val="3"/>
      <charset val="134"/>
    </font>
    <font>
      <b/>
      <sz val="9"/>
      <color rgb="FF000000"/>
      <name val="微软雅黑"/>
      <family val="2"/>
      <charset val="134"/>
    </font>
    <font>
      <sz val="9"/>
      <color rgb="FF333333"/>
      <name val="Arial"/>
      <family val="2"/>
    </font>
    <font>
      <sz val="9"/>
      <color indexed="53"/>
      <name val="宋体"/>
      <family val="3"/>
      <charset val="134"/>
    </font>
  </fonts>
  <fills count="50">
    <fill>
      <patternFill patternType="none"/>
    </fill>
    <fill>
      <patternFill patternType="gray125"/>
    </fill>
    <fill>
      <patternFill patternType="solid">
        <fgColor theme="1"/>
        <bgColor indexed="64"/>
      </patternFill>
    </fill>
    <fill>
      <patternFill patternType="solid">
        <fgColor theme="1" tint="0.14999847407452621"/>
        <bgColor indexed="64"/>
      </patternFill>
    </fill>
    <fill>
      <patternFill patternType="solid">
        <fgColor theme="8"/>
        <bgColor indexed="64"/>
      </patternFill>
    </fill>
    <fill>
      <patternFill patternType="solid">
        <fgColor theme="1" tint="0.249977111117893"/>
        <bgColor indexed="64"/>
      </patternFill>
    </fill>
    <fill>
      <patternFill patternType="solid">
        <fgColor indexed="31"/>
        <bgColor indexed="64"/>
      </patternFill>
    </fill>
    <fill>
      <patternFill patternType="solid">
        <fgColor rgb="FFFFC000"/>
        <bgColor indexed="64"/>
      </patternFill>
    </fill>
    <fill>
      <patternFill patternType="solid">
        <fgColor theme="1" tint="4.9989318521683403E-2"/>
        <bgColor indexed="64"/>
      </patternFill>
    </fill>
    <fill>
      <patternFill patternType="solid">
        <fgColor rgb="FF92D050"/>
        <bgColor indexed="64"/>
      </patternFill>
    </fill>
    <fill>
      <patternFill patternType="solid">
        <fgColor theme="1" tint="0.499984740745262"/>
        <bgColor indexed="64"/>
      </patternFill>
    </fill>
    <fill>
      <patternFill patternType="solid">
        <fgColor rgb="FFFFFF00"/>
        <bgColor indexed="64"/>
      </patternFill>
    </fill>
    <fill>
      <patternFill patternType="solid">
        <fgColor rgb="FF00B0F0"/>
        <bgColor indexed="64"/>
      </patternFill>
    </fill>
    <fill>
      <patternFill patternType="solid">
        <fgColor rgb="FF00FF00"/>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rgb="FFFF0000"/>
        <bgColor indexed="64"/>
      </patternFill>
    </fill>
    <fill>
      <patternFill patternType="solid">
        <fgColor rgb="FF0070C0"/>
        <bgColor indexed="64"/>
      </patternFill>
    </fill>
    <fill>
      <patternFill patternType="solid">
        <fgColor theme="7" tint="0.59999389629810485"/>
        <bgColor indexed="64"/>
      </patternFill>
    </fill>
    <fill>
      <patternFill patternType="solid">
        <fgColor theme="7" tint="0.59999389629810485"/>
        <bgColor rgb="FFC0C0C0"/>
      </patternFill>
    </fill>
    <fill>
      <patternFill patternType="solid">
        <fgColor theme="7" tint="0.59999389629810485"/>
        <bgColor rgb="FFF6F6F6"/>
      </patternFill>
    </fill>
    <fill>
      <patternFill patternType="solid">
        <fgColor rgb="FFFFFF00"/>
        <bgColor rgb="FFC0C0C0"/>
      </patternFill>
    </fill>
    <fill>
      <patternFill patternType="solid">
        <fgColor rgb="FF00B050"/>
        <bgColor indexed="64"/>
      </patternFill>
    </fill>
    <fill>
      <patternFill patternType="solid">
        <fgColor theme="0"/>
        <bgColor indexed="64"/>
      </patternFill>
    </fill>
    <fill>
      <patternFill patternType="solid">
        <fgColor theme="0" tint="-0.499984740745262"/>
        <bgColor indexed="64"/>
      </patternFill>
    </fill>
    <fill>
      <patternFill patternType="solid">
        <fgColor rgb="FFCC00FF"/>
        <bgColor indexed="64"/>
      </patternFill>
    </fill>
    <fill>
      <patternFill patternType="solid">
        <fgColor rgb="FFFF9900"/>
        <bgColor indexed="64"/>
      </patternFill>
    </fill>
    <fill>
      <patternFill patternType="solid">
        <fgColor theme="1"/>
        <bgColor rgb="FFCCFFCC"/>
      </patternFill>
    </fill>
    <fill>
      <patternFill patternType="solid">
        <fgColor rgb="FF00B0F0"/>
        <bgColor rgb="FFCCFFFF"/>
      </patternFill>
    </fill>
    <fill>
      <patternFill patternType="solid">
        <fgColor rgb="FF00B0F0"/>
        <bgColor rgb="FFF6F6F6"/>
      </patternFill>
    </fill>
    <fill>
      <patternFill patternType="solid">
        <fgColor rgb="FF00FF00"/>
        <bgColor rgb="FFF6F6F6"/>
      </patternFill>
    </fill>
    <fill>
      <patternFill patternType="solid">
        <fgColor rgb="FFFF9900"/>
        <bgColor rgb="FFF6F6F6"/>
      </patternFill>
    </fill>
    <fill>
      <patternFill patternType="solid">
        <fgColor rgb="FFFFC000"/>
        <bgColor rgb="FFF6F6F6"/>
      </patternFill>
    </fill>
    <fill>
      <patternFill patternType="solid">
        <fgColor rgb="FFFFC000"/>
        <bgColor rgb="FFC0C0C0"/>
      </patternFill>
    </fill>
    <fill>
      <patternFill patternType="solid">
        <fgColor rgb="FFFFC000"/>
        <bgColor rgb="FFCCFFFF"/>
      </patternFill>
    </fill>
    <fill>
      <patternFill patternType="solid">
        <fgColor theme="1"/>
        <bgColor rgb="FFF6F6F6"/>
      </patternFill>
    </fill>
    <fill>
      <patternFill patternType="solid">
        <fgColor rgb="FF00FF00"/>
        <bgColor rgb="FFFFFFCC"/>
      </patternFill>
    </fill>
    <fill>
      <patternFill patternType="solid">
        <fgColor rgb="FF00FF00"/>
        <bgColor rgb="FFC0C0C0"/>
      </patternFill>
    </fill>
    <fill>
      <patternFill patternType="solid">
        <fgColor rgb="FF00FF00"/>
        <bgColor rgb="FFFF8080"/>
      </patternFill>
    </fill>
    <fill>
      <patternFill patternType="solid">
        <fgColor rgb="FFFF9900"/>
        <bgColor rgb="FFCCFFFF"/>
      </patternFill>
    </fill>
    <fill>
      <patternFill patternType="solid">
        <fgColor rgb="FF00FF00"/>
        <bgColor rgb="FFCCFFFF"/>
      </patternFill>
    </fill>
    <fill>
      <patternFill patternType="solid">
        <fgColor theme="1" tint="4.9989318521683403E-2"/>
        <bgColor rgb="FFCCFFCC"/>
      </patternFill>
    </fill>
    <fill>
      <patternFill patternType="solid">
        <fgColor rgb="FF00B0F0"/>
        <bgColor rgb="FFC0C0C0"/>
      </patternFill>
    </fill>
    <fill>
      <patternFill patternType="solid">
        <fgColor theme="5"/>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1" tint="0.249977111117893"/>
        <bgColor rgb="FF9DC3E6"/>
      </patternFill>
    </fill>
    <fill>
      <patternFill patternType="solid">
        <fgColor theme="1" tint="0.249977111117893"/>
        <bgColor rgb="FFCCFFCC"/>
      </patternFill>
    </fill>
    <fill>
      <patternFill patternType="solid">
        <fgColor theme="4"/>
        <bgColor indexed="64"/>
      </patternFill>
    </fill>
    <fill>
      <patternFill patternType="solid">
        <fgColor rgb="FF00206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ck">
        <color theme="1" tint="0.499984740745262"/>
      </left>
      <right style="thick">
        <color theme="1" tint="0.499984740745262"/>
      </right>
      <top style="thick">
        <color theme="1" tint="0.499984740745262"/>
      </top>
      <bottom style="thick">
        <color theme="1" tint="0.499984740745262"/>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medium">
        <color theme="1"/>
      </left>
      <right style="medium">
        <color theme="1"/>
      </right>
      <top style="medium">
        <color theme="1"/>
      </top>
      <bottom style="medium">
        <color theme="1"/>
      </bottom>
      <diagonal/>
    </border>
    <border>
      <left style="medium">
        <color theme="1" tint="0.14996795556505021"/>
      </left>
      <right style="medium">
        <color theme="1" tint="0.14996795556505021"/>
      </right>
      <top style="medium">
        <color theme="1" tint="0.14996795556505021"/>
      </top>
      <bottom style="medium">
        <color theme="1" tint="0.14996795556505021"/>
      </bottom>
      <diagonal/>
    </border>
    <border>
      <left style="medium">
        <color theme="1"/>
      </left>
      <right style="medium">
        <color theme="1"/>
      </right>
      <top/>
      <bottom style="medium">
        <color theme="1"/>
      </bottom>
      <diagonal/>
    </border>
    <border>
      <left style="medium">
        <color theme="1" tint="0.14996795556505021"/>
      </left>
      <right style="medium">
        <color theme="1" tint="0.14996795556505021"/>
      </right>
      <top style="medium">
        <color theme="1" tint="0.14996795556505021"/>
      </top>
      <bottom/>
      <diagonal/>
    </border>
    <border>
      <left style="thick">
        <color theme="1" tint="0.14996795556505021"/>
      </left>
      <right style="thick">
        <color theme="1" tint="0.14996795556505021"/>
      </right>
      <top style="thick">
        <color theme="1" tint="0.14996795556505021"/>
      </top>
      <bottom style="thick">
        <color theme="1" tint="0.14996795556505021"/>
      </bottom>
      <diagonal/>
    </border>
    <border>
      <left/>
      <right style="medium">
        <color theme="1"/>
      </right>
      <top style="medium">
        <color theme="1"/>
      </top>
      <bottom style="medium">
        <color theme="1"/>
      </bottom>
      <diagonal/>
    </border>
    <border>
      <left/>
      <right/>
      <top style="medium">
        <color theme="1"/>
      </top>
      <bottom style="medium">
        <color theme="1"/>
      </bottom>
      <diagonal/>
    </border>
    <border>
      <left style="medium">
        <color rgb="FFFF00FF"/>
      </left>
      <right style="medium">
        <color rgb="FFFF00FF"/>
      </right>
      <top style="medium">
        <color rgb="FFFF00FF"/>
      </top>
      <bottom/>
      <diagonal/>
    </border>
    <border>
      <left style="medium">
        <color rgb="FF00B0F0"/>
      </left>
      <right style="medium">
        <color rgb="FF00B0F0"/>
      </right>
      <top style="medium">
        <color rgb="FF00B0F0"/>
      </top>
      <bottom style="medium">
        <color rgb="FF00B0F0"/>
      </bottom>
      <diagonal/>
    </border>
    <border>
      <left style="medium">
        <color rgb="FF00B0F0"/>
      </left>
      <right style="medium">
        <color rgb="FF00B0F0"/>
      </right>
      <top style="medium">
        <color rgb="FF00B0F0"/>
      </top>
      <bottom/>
      <diagonal/>
    </border>
    <border>
      <left style="medium">
        <color rgb="FF00B0F0"/>
      </left>
      <right style="medium">
        <color rgb="FF00B0F0"/>
      </right>
      <top/>
      <bottom style="medium">
        <color rgb="FF00B0F0"/>
      </bottom>
      <diagonal/>
    </border>
    <border>
      <left style="medium">
        <color theme="1"/>
      </left>
      <right/>
      <top style="medium">
        <color theme="1"/>
      </top>
      <bottom style="medium">
        <color theme="1"/>
      </bottom>
      <diagonal/>
    </border>
    <border>
      <left style="medium">
        <color theme="1" tint="0.14996795556505021"/>
      </left>
      <right/>
      <top style="medium">
        <color theme="1" tint="0.14996795556505021"/>
      </top>
      <bottom style="medium">
        <color theme="1" tint="0.14996795556505021"/>
      </bottom>
      <diagonal/>
    </border>
    <border>
      <left/>
      <right style="medium">
        <color theme="1" tint="0.14996795556505021"/>
      </right>
      <top style="medium">
        <color theme="1" tint="0.14996795556505021"/>
      </top>
      <bottom style="medium">
        <color theme="1" tint="0.14996795556505021"/>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right/>
      <top style="medium">
        <color indexed="64"/>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right/>
      <top style="medium">
        <color theme="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1" tint="0.14996795556505021"/>
      </left>
      <right style="thin">
        <color theme="1" tint="0.14996795556505021"/>
      </right>
      <top style="thin">
        <color theme="1" tint="0.14996795556505021"/>
      </top>
      <bottom style="thin">
        <color theme="1" tint="0.1499679555650502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64"/>
      </left>
      <right/>
      <top/>
      <bottom/>
      <diagonal/>
    </border>
    <border>
      <left style="medium">
        <color theme="1"/>
      </left>
      <right/>
      <top/>
      <bottom style="medium">
        <color theme="1"/>
      </bottom>
      <diagonal/>
    </border>
    <border>
      <left/>
      <right/>
      <top/>
      <bottom style="medium">
        <color theme="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rgb="FFFFC000"/>
      </left>
      <right style="medium">
        <color rgb="FFFFC000"/>
      </right>
      <top style="medium">
        <color rgb="FFFFC000"/>
      </top>
      <bottom style="medium">
        <color rgb="FFFFC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1" tint="0.14996795556505021"/>
      </left>
      <right/>
      <top style="thin">
        <color theme="1" tint="0.14996795556505021"/>
      </top>
      <bottom style="thin">
        <color theme="1" tint="0.14996795556505021"/>
      </bottom>
      <diagonal/>
    </border>
    <border>
      <left/>
      <right/>
      <top style="thin">
        <color theme="1" tint="0.14996795556505021"/>
      </top>
      <bottom style="thin">
        <color theme="1" tint="0.14996795556505021"/>
      </bottom>
      <diagonal/>
    </border>
    <border>
      <left/>
      <right style="thin">
        <color theme="1" tint="0.14996795556505021"/>
      </right>
      <top style="thin">
        <color theme="1" tint="0.14996795556505021"/>
      </top>
      <bottom style="thin">
        <color theme="1" tint="0.14996795556505021"/>
      </bottom>
      <diagonal/>
    </border>
    <border>
      <left style="thin">
        <color theme="1" tint="0.14996795556505021"/>
      </left>
      <right style="thin">
        <color theme="1" tint="0.14996795556505021"/>
      </right>
      <top style="thin">
        <color theme="1" tint="0.14996795556505021"/>
      </top>
      <bottom/>
      <diagonal/>
    </border>
    <border>
      <left style="thin">
        <color rgb="FF000000"/>
      </left>
      <right/>
      <top/>
      <bottom style="thin">
        <color rgb="FF000000"/>
      </bottom>
      <diagonal/>
    </border>
    <border>
      <left style="medium">
        <color theme="1" tint="0.34998626667073579"/>
      </left>
      <right style="medium">
        <color theme="1" tint="0.34998626667073579"/>
      </right>
      <top style="medium">
        <color theme="1" tint="0.34998626667073579"/>
      </top>
      <bottom/>
      <diagonal/>
    </border>
    <border>
      <left style="thin">
        <color rgb="FF002060"/>
      </left>
      <right style="thin">
        <color rgb="FF002060"/>
      </right>
      <top style="thin">
        <color rgb="FF002060"/>
      </top>
      <bottom style="thin">
        <color rgb="FF002060"/>
      </bottom>
      <diagonal/>
    </border>
    <border>
      <left style="thin">
        <color theme="1" tint="0.14996795556505021"/>
      </left>
      <right style="thin">
        <color theme="1" tint="0.14996795556505021"/>
      </right>
      <top/>
      <bottom style="thin">
        <color theme="1" tint="0.14996795556505021"/>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right/>
      <top style="thin">
        <color indexed="64"/>
      </top>
      <bottom style="thin">
        <color indexed="64"/>
      </bottom>
      <diagonal/>
    </border>
    <border>
      <left style="medium">
        <color rgb="FF00B0F0"/>
      </left>
      <right/>
      <top style="medium">
        <color rgb="FF00B0F0"/>
      </top>
      <bottom/>
      <diagonal/>
    </border>
    <border>
      <left/>
      <right style="medium">
        <color rgb="FF00B0F0"/>
      </right>
      <top style="medium">
        <color rgb="FF00B0F0"/>
      </top>
      <bottom/>
      <diagonal/>
    </border>
    <border>
      <left style="medium">
        <color rgb="FF00B0F0"/>
      </left>
      <right/>
      <top/>
      <bottom style="medium">
        <color rgb="FFFFC000"/>
      </bottom>
      <diagonal/>
    </border>
    <border>
      <left/>
      <right style="medium">
        <color rgb="FF00B0F0"/>
      </right>
      <top/>
      <bottom style="medium">
        <color rgb="FFFFC000"/>
      </bottom>
      <diagonal/>
    </border>
  </borders>
  <cellStyleXfs count="4">
    <xf numFmtId="0" fontId="0" fillId="0" borderId="0">
      <alignment vertical="center"/>
    </xf>
    <xf numFmtId="0" fontId="5" fillId="0" borderId="0">
      <alignment vertical="center"/>
    </xf>
    <xf numFmtId="0" fontId="40" fillId="0" borderId="0" applyNumberFormat="0" applyFill="0" applyBorder="0" applyAlignment="0" applyProtection="0">
      <alignment vertical="center"/>
    </xf>
    <xf numFmtId="0" fontId="61" fillId="0" borderId="0">
      <alignment vertical="center"/>
    </xf>
  </cellStyleXfs>
  <cellXfs count="1008">
    <xf numFmtId="0" fontId="0" fillId="0" borderId="0" xfId="0">
      <alignment vertical="center"/>
    </xf>
    <xf numFmtId="0" fontId="0" fillId="0" borderId="0" xfId="0" applyFill="1">
      <alignment vertical="center"/>
    </xf>
    <xf numFmtId="0" fontId="2" fillId="0" borderId="0" xfId="1" applyFont="1">
      <alignment vertical="center"/>
    </xf>
    <xf numFmtId="0" fontId="10" fillId="0" borderId="0" xfId="1" applyFont="1">
      <alignment vertical="center"/>
    </xf>
    <xf numFmtId="0" fontId="10" fillId="0" borderId="0" xfId="1" applyFont="1" applyAlignment="1">
      <alignment horizontal="left" vertical="center"/>
    </xf>
    <xf numFmtId="0" fontId="5" fillId="0" borderId="0" xfId="1">
      <alignment vertical="center"/>
    </xf>
    <xf numFmtId="0" fontId="10" fillId="2" borderId="0" xfId="1" applyFont="1" applyFill="1">
      <alignment vertical="center"/>
    </xf>
    <xf numFmtId="0" fontId="3" fillId="2" borderId="7" xfId="1" applyNumberFormat="1" applyFont="1" applyFill="1" applyBorder="1" applyAlignment="1" applyProtection="1">
      <alignment vertical="center" wrapText="1"/>
      <protection locked="0"/>
    </xf>
    <xf numFmtId="0" fontId="2" fillId="0" borderId="0" xfId="1" applyFont="1" applyAlignment="1">
      <alignment horizontal="center" vertical="center"/>
    </xf>
    <xf numFmtId="0" fontId="10" fillId="0" borderId="0" xfId="1" applyFont="1" applyAlignment="1">
      <alignment vertical="center"/>
    </xf>
    <xf numFmtId="0" fontId="10" fillId="0" borderId="0" xfId="1" applyFont="1" applyAlignment="1">
      <alignment horizontal="center" vertical="center"/>
    </xf>
    <xf numFmtId="0" fontId="38" fillId="3" borderId="1" xfId="1" applyNumberFormat="1" applyFont="1" applyFill="1" applyBorder="1" applyAlignment="1" applyProtection="1">
      <alignment vertical="center" wrapText="1"/>
      <protection locked="0"/>
    </xf>
    <xf numFmtId="0" fontId="38" fillId="3" borderId="3" xfId="1" applyNumberFormat="1" applyFont="1" applyFill="1" applyBorder="1" applyAlignment="1" applyProtection="1">
      <alignment vertical="center" wrapText="1"/>
      <protection locked="0"/>
    </xf>
    <xf numFmtId="0" fontId="23" fillId="9" borderId="9" xfId="1" applyNumberFormat="1" applyFont="1" applyFill="1" applyBorder="1" applyAlignment="1" applyProtection="1">
      <alignment vertical="center" wrapText="1"/>
      <protection locked="0"/>
    </xf>
    <xf numFmtId="0" fontId="23" fillId="9" borderId="8" xfId="1" applyNumberFormat="1" applyFont="1" applyFill="1" applyBorder="1" applyAlignment="1" applyProtection="1">
      <alignment vertical="center" wrapText="1"/>
      <protection locked="0"/>
    </xf>
    <xf numFmtId="0" fontId="21" fillId="9" borderId="8" xfId="1" applyNumberFormat="1" applyFont="1" applyFill="1" applyBorder="1" applyAlignment="1" applyProtection="1">
      <alignment vertical="center" wrapText="1"/>
      <protection locked="0"/>
    </xf>
    <xf numFmtId="0" fontId="23" fillId="11" borderId="9" xfId="1" applyNumberFormat="1" applyFont="1" applyFill="1" applyBorder="1" applyAlignment="1" applyProtection="1">
      <alignment vertical="center" wrapText="1"/>
      <protection locked="0"/>
    </xf>
    <xf numFmtId="0" fontId="23" fillId="11" borderId="8" xfId="1" applyNumberFormat="1" applyFont="1" applyFill="1" applyBorder="1" applyAlignment="1" applyProtection="1">
      <alignment vertical="center" wrapText="1"/>
      <protection locked="0"/>
    </xf>
    <xf numFmtId="0" fontId="2" fillId="11" borderId="8" xfId="1" applyNumberFormat="1" applyFont="1" applyFill="1" applyBorder="1" applyAlignment="1" applyProtection="1">
      <alignment vertical="center"/>
      <protection locked="0"/>
    </xf>
    <xf numFmtId="0" fontId="17" fillId="11" borderId="8" xfId="1" applyNumberFormat="1" applyFont="1" applyFill="1" applyBorder="1" applyAlignment="1" applyProtection="1">
      <alignment vertical="center" wrapText="1"/>
      <protection locked="0"/>
    </xf>
    <xf numFmtId="0" fontId="12" fillId="11" borderId="8" xfId="1" applyNumberFormat="1" applyFont="1" applyFill="1" applyBorder="1" applyAlignment="1" applyProtection="1">
      <alignment vertical="center" wrapText="1"/>
      <protection locked="0"/>
    </xf>
    <xf numFmtId="0" fontId="17" fillId="9" borderId="8" xfId="1" applyNumberFormat="1" applyFont="1" applyFill="1" applyBorder="1" applyAlignment="1" applyProtection="1">
      <alignment vertical="center" wrapText="1"/>
      <protection locked="0"/>
    </xf>
    <xf numFmtId="0" fontId="12" fillId="9" borderId="8" xfId="1" applyNumberFormat="1" applyFont="1" applyFill="1" applyBorder="1" applyAlignment="1" applyProtection="1">
      <alignment vertical="center" wrapText="1"/>
      <protection locked="0"/>
    </xf>
    <xf numFmtId="0" fontId="17" fillId="11" borderId="9" xfId="1" applyNumberFormat="1" applyFont="1" applyFill="1" applyBorder="1" applyAlignment="1" applyProtection="1">
      <alignment vertical="center" wrapText="1"/>
      <protection locked="0"/>
    </xf>
    <xf numFmtId="0" fontId="17" fillId="9" borderId="9" xfId="1" applyNumberFormat="1" applyFont="1" applyFill="1" applyBorder="1" applyAlignment="1" applyProtection="1">
      <alignment vertical="center" wrapText="1"/>
      <protection locked="0"/>
    </xf>
    <xf numFmtId="0" fontId="45" fillId="10" borderId="5" xfId="1" applyNumberFormat="1" applyFont="1" applyFill="1" applyBorder="1" applyAlignment="1" applyProtection="1">
      <alignment vertical="center" wrapText="1"/>
      <protection locked="0"/>
    </xf>
    <xf numFmtId="0" fontId="45" fillId="10" borderId="2" xfId="1" applyNumberFormat="1" applyFont="1" applyFill="1" applyBorder="1" applyAlignment="1" applyProtection="1">
      <alignment vertical="center" wrapText="1"/>
      <protection locked="0"/>
    </xf>
    <xf numFmtId="0" fontId="21" fillId="11" borderId="8" xfId="1" applyNumberFormat="1" applyFont="1" applyFill="1" applyBorder="1" applyAlignment="1" applyProtection="1">
      <alignment vertical="center" wrapText="1"/>
      <protection locked="0"/>
    </xf>
    <xf numFmtId="0" fontId="7" fillId="2" borderId="8" xfId="1" applyFont="1" applyFill="1" applyBorder="1" applyAlignment="1">
      <alignment horizontal="center" vertical="center" wrapText="1"/>
    </xf>
    <xf numFmtId="0" fontId="48" fillId="3" borderId="8" xfId="1" applyFont="1" applyFill="1" applyBorder="1" applyAlignment="1">
      <alignment horizontal="center" vertical="center" wrapText="1"/>
    </xf>
    <xf numFmtId="0" fontId="6" fillId="3" borderId="8" xfId="1" applyFont="1" applyFill="1" applyBorder="1" applyAlignment="1">
      <alignment horizontal="center" vertical="center" wrapText="1"/>
    </xf>
    <xf numFmtId="0" fontId="49" fillId="3" borderId="8" xfId="1" applyFont="1" applyFill="1" applyBorder="1" applyAlignment="1">
      <alignment vertical="center" wrapText="1"/>
    </xf>
    <xf numFmtId="0" fontId="8" fillId="3" borderId="8" xfId="1" applyFont="1" applyFill="1" applyBorder="1" applyAlignment="1">
      <alignment horizontal="center" vertical="center" wrapText="1"/>
    </xf>
    <xf numFmtId="0" fontId="10" fillId="0" borderId="0" xfId="1" applyFont="1" applyBorder="1">
      <alignment vertical="center"/>
    </xf>
    <xf numFmtId="0" fontId="3" fillId="2" borderId="8" xfId="1" applyFont="1" applyFill="1" applyBorder="1" applyAlignment="1">
      <alignment horizontal="center" vertical="center" wrapText="1"/>
    </xf>
    <xf numFmtId="0" fontId="10" fillId="9" borderId="8" xfId="1" applyNumberFormat="1" applyFont="1" applyFill="1" applyBorder="1" applyAlignment="1" applyProtection="1">
      <alignment vertical="center" wrapText="1"/>
      <protection locked="0"/>
    </xf>
    <xf numFmtId="0" fontId="15" fillId="11" borderId="8" xfId="1" applyFont="1" applyFill="1" applyBorder="1" applyAlignment="1">
      <alignment wrapText="1"/>
    </xf>
    <xf numFmtId="0" fontId="12" fillId="11" borderId="8" xfId="1" applyFont="1" applyFill="1" applyBorder="1" applyAlignment="1">
      <alignment wrapText="1"/>
    </xf>
    <xf numFmtId="0" fontId="11" fillId="11" borderId="8" xfId="1" applyFont="1" applyFill="1" applyBorder="1" applyAlignment="1">
      <alignment wrapText="1"/>
    </xf>
    <xf numFmtId="0" fontId="14" fillId="11" borderId="8" xfId="1" applyFont="1" applyFill="1" applyBorder="1" applyAlignment="1">
      <alignment wrapText="1"/>
    </xf>
    <xf numFmtId="0" fontId="13" fillId="11" borderId="8" xfId="1" applyFont="1" applyFill="1" applyBorder="1" applyAlignment="1">
      <alignment wrapText="1"/>
    </xf>
    <xf numFmtId="0" fontId="3" fillId="2" borderId="8" xfId="1" applyNumberFormat="1" applyFont="1" applyFill="1" applyBorder="1" applyAlignment="1" applyProtection="1">
      <alignment vertical="center" wrapText="1"/>
      <protection locked="0"/>
    </xf>
    <xf numFmtId="0" fontId="3" fillId="2" borderId="11" xfId="1" applyNumberFormat="1" applyFont="1" applyFill="1" applyBorder="1" applyAlignment="1">
      <alignment horizontal="center" vertical="center" wrapText="1"/>
    </xf>
    <xf numFmtId="0" fontId="17" fillId="11" borderId="11" xfId="1" applyNumberFormat="1" applyFont="1" applyFill="1" applyBorder="1" applyAlignment="1" applyProtection="1">
      <alignment vertical="center" wrapText="1"/>
      <protection locked="0"/>
    </xf>
    <xf numFmtId="0" fontId="17" fillId="7" borderId="11" xfId="1" applyNumberFormat="1" applyFont="1" applyFill="1" applyBorder="1" applyAlignment="1" applyProtection="1">
      <alignment vertical="center" wrapText="1"/>
      <protection locked="0"/>
    </xf>
    <xf numFmtId="0" fontId="17" fillId="11" borderId="11" xfId="1" applyNumberFormat="1" applyFont="1" applyFill="1" applyBorder="1" applyAlignment="1" applyProtection="1">
      <alignment vertical="center" wrapText="1"/>
      <protection locked="0"/>
    </xf>
    <xf numFmtId="0" fontId="12" fillId="11" borderId="11" xfId="1" applyNumberFormat="1" applyFont="1" applyFill="1" applyBorder="1" applyAlignment="1" applyProtection="1">
      <alignment vertical="center" wrapText="1"/>
      <protection locked="0"/>
    </xf>
    <xf numFmtId="0" fontId="12" fillId="11" borderId="11" xfId="1" applyNumberFormat="1" applyFont="1" applyFill="1" applyBorder="1" applyAlignment="1" applyProtection="1">
      <alignment vertical="center" wrapText="1"/>
      <protection locked="0"/>
    </xf>
    <xf numFmtId="0" fontId="12" fillId="9" borderId="11" xfId="1" applyNumberFormat="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7" fillId="9" borderId="11" xfId="1" applyFont="1" applyFill="1" applyBorder="1" applyAlignment="1" applyProtection="1">
      <alignment vertical="center" wrapText="1"/>
      <protection locked="0"/>
    </xf>
    <xf numFmtId="0" fontId="24" fillId="9" borderId="11" xfId="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2" borderId="11" xfId="1" applyFont="1" applyFill="1" applyBorder="1" applyAlignment="1" applyProtection="1">
      <alignment vertical="center" wrapText="1"/>
      <protection locked="0"/>
    </xf>
    <xf numFmtId="0" fontId="18" fillId="9" borderId="11" xfId="1" applyFont="1" applyFill="1" applyBorder="1" applyAlignment="1" applyProtection="1">
      <alignment vertical="center" wrapText="1"/>
      <protection locked="0"/>
    </xf>
    <xf numFmtId="0" fontId="12" fillId="11" borderId="11" xfId="1" applyFont="1" applyFill="1" applyBorder="1" applyAlignment="1" applyProtection="1">
      <alignment vertical="center" wrapText="1"/>
      <protection locked="0"/>
    </xf>
    <xf numFmtId="0" fontId="10" fillId="9" borderId="11" xfId="1" applyFont="1" applyFill="1" applyBorder="1" applyAlignment="1" applyProtection="1">
      <alignment vertical="center"/>
      <protection locked="0"/>
    </xf>
    <xf numFmtId="0" fontId="10" fillId="12" borderId="11" xfId="1" applyFont="1" applyFill="1" applyBorder="1" applyAlignment="1" applyProtection="1">
      <alignment vertical="center"/>
      <protection locked="0"/>
    </xf>
    <xf numFmtId="0" fontId="18" fillId="12" borderId="11" xfId="1" applyFont="1" applyFill="1" applyBorder="1" applyAlignment="1" applyProtection="1">
      <alignment vertical="center" wrapText="1"/>
      <protection locked="0"/>
    </xf>
    <xf numFmtId="0" fontId="17" fillId="9" borderId="11" xfId="1" applyNumberFormat="1" applyFont="1" applyFill="1" applyBorder="1" applyAlignment="1" applyProtection="1">
      <alignment vertical="center" wrapText="1"/>
      <protection locked="0"/>
    </xf>
    <xf numFmtId="0" fontId="17" fillId="9" borderId="13" xfId="1" applyNumberFormat="1" applyFont="1" applyFill="1" applyBorder="1" applyAlignment="1" applyProtection="1">
      <alignment vertical="center" wrapText="1"/>
      <protection locked="0"/>
    </xf>
    <xf numFmtId="0" fontId="17" fillId="11" borderId="13" xfId="1" applyNumberFormat="1" applyFont="1" applyFill="1" applyBorder="1" applyAlignment="1" applyProtection="1">
      <alignment vertical="center" wrapText="1"/>
      <protection locked="0"/>
    </xf>
    <xf numFmtId="0" fontId="12" fillId="9" borderId="13" xfId="1" applyFont="1" applyFill="1" applyBorder="1" applyAlignment="1" applyProtection="1">
      <alignment vertical="center" wrapText="1"/>
      <protection locked="0"/>
    </xf>
    <xf numFmtId="0" fontId="3" fillId="2" borderId="12" xfId="1" applyFont="1" applyFill="1" applyBorder="1" applyAlignment="1" applyProtection="1">
      <alignment horizontal="center" vertical="center" wrapText="1"/>
      <protection locked="0"/>
    </xf>
    <xf numFmtId="0" fontId="3" fillId="2" borderId="12" xfId="1" applyFont="1" applyFill="1" applyBorder="1" applyAlignment="1" applyProtection="1">
      <alignment vertical="center" wrapText="1"/>
      <protection locked="0"/>
    </xf>
    <xf numFmtId="0" fontId="3" fillId="8" borderId="12" xfId="1" applyNumberFormat="1" applyFont="1" applyFill="1" applyBorder="1" applyAlignment="1" applyProtection="1">
      <alignment vertical="center" wrapText="1"/>
      <protection locked="0"/>
    </xf>
    <xf numFmtId="0" fontId="17" fillId="13" borderId="11" xfId="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0" fontId="17" fillId="7" borderId="11" xfId="1" applyFont="1" applyFill="1" applyBorder="1" applyAlignment="1" applyProtection="1">
      <alignment vertical="center" wrapText="1"/>
      <protection locked="0"/>
    </xf>
    <xf numFmtId="0" fontId="17" fillId="9" borderId="11" xfId="1" applyFont="1" applyFill="1" applyBorder="1" applyAlignment="1" applyProtection="1">
      <alignment vertical="center" wrapText="1"/>
      <protection locked="0"/>
    </xf>
    <xf numFmtId="0" fontId="10" fillId="11" borderId="11" xfId="1" applyFont="1" applyFill="1" applyBorder="1" applyAlignment="1" applyProtection="1">
      <alignment vertical="center" wrapText="1"/>
      <protection locked="0"/>
    </xf>
    <xf numFmtId="0" fontId="12" fillId="11" borderId="11" xfId="1" applyFont="1" applyFill="1" applyBorder="1" applyAlignment="1" applyProtection="1">
      <alignment horizontal="left" vertical="center" wrapText="1"/>
      <protection locked="0"/>
    </xf>
    <xf numFmtId="0" fontId="17" fillId="11" borderId="11" xfId="1" applyFont="1" applyFill="1" applyBorder="1" applyAlignment="1" applyProtection="1">
      <alignment horizontal="left" vertical="center" wrapText="1"/>
      <protection locked="0"/>
    </xf>
    <xf numFmtId="9" fontId="17" fillId="11" borderId="11" xfId="1" applyNumberFormat="1" applyFont="1" applyFill="1" applyBorder="1" applyAlignment="1" applyProtection="1">
      <alignment horizontal="left" vertical="center" wrapText="1"/>
      <protection locked="0"/>
    </xf>
    <xf numFmtId="0" fontId="10" fillId="11" borderId="11" xfId="1" applyFont="1" applyFill="1" applyBorder="1" applyAlignment="1" applyProtection="1">
      <alignment horizontal="left" vertical="center" wrapText="1"/>
      <protection locked="0"/>
    </xf>
    <xf numFmtId="0" fontId="10" fillId="8" borderId="0" xfId="1" applyFont="1" applyFill="1">
      <alignment vertical="center"/>
    </xf>
    <xf numFmtId="0" fontId="3" fillId="8" borderId="11" xfId="1" applyFont="1" applyFill="1" applyBorder="1" applyAlignment="1" applyProtection="1">
      <alignment vertical="center" wrapText="1"/>
      <protection locked="0"/>
    </xf>
    <xf numFmtId="0" fontId="3" fillId="8" borderId="11" xfId="1" applyNumberFormat="1" applyFont="1" applyFill="1" applyBorder="1" applyAlignment="1" applyProtection="1">
      <alignment vertical="center" wrapText="1"/>
      <protection locked="0"/>
    </xf>
    <xf numFmtId="0" fontId="10" fillId="8" borderId="11" xfId="1" applyFont="1" applyFill="1" applyBorder="1">
      <alignment vertical="center"/>
    </xf>
    <xf numFmtId="0" fontId="3" fillId="8" borderId="11" xfId="1" applyFont="1" applyFill="1" applyBorder="1" applyAlignment="1" applyProtection="1">
      <alignment horizontal="left" vertical="center" wrapText="1"/>
      <protection locked="0"/>
    </xf>
    <xf numFmtId="0" fontId="27" fillId="11" borderId="11" xfId="1" applyFont="1" applyFill="1" applyBorder="1" applyAlignment="1" applyProtection="1">
      <alignment vertical="center" wrapText="1"/>
      <protection locked="0"/>
    </xf>
    <xf numFmtId="0" fontId="10" fillId="8" borderId="16" xfId="1" applyFont="1" applyFill="1" applyBorder="1">
      <alignment vertical="center"/>
    </xf>
    <xf numFmtId="0" fontId="10" fillId="8" borderId="17" xfId="1" applyFont="1" applyFill="1" applyBorder="1">
      <alignment vertical="center"/>
    </xf>
    <xf numFmtId="9" fontId="17" fillId="11" borderId="11" xfId="1" applyNumberFormat="1" applyFont="1" applyFill="1" applyBorder="1" applyAlignment="1" applyProtection="1">
      <alignment vertical="center" wrapText="1"/>
      <protection locked="0"/>
    </xf>
    <xf numFmtId="0" fontId="38" fillId="5" borderId="11" xfId="1" applyNumberFormat="1" applyFont="1" applyFill="1" applyBorder="1" applyAlignment="1" applyProtection="1">
      <alignment vertical="center" wrapText="1"/>
      <protection locked="0"/>
    </xf>
    <xf numFmtId="0" fontId="45" fillId="10" borderId="11" xfId="1" applyNumberFormat="1" applyFont="1" applyFill="1" applyBorder="1" applyAlignment="1" applyProtection="1">
      <alignment vertical="center" wrapText="1"/>
      <protection locked="0"/>
    </xf>
    <xf numFmtId="0" fontId="3" fillId="8" borderId="11" xfId="1" applyFont="1" applyFill="1" applyBorder="1" applyAlignment="1" applyProtection="1">
      <alignment horizontal="center" vertical="center" wrapText="1"/>
      <protection locked="0"/>
    </xf>
    <xf numFmtId="0" fontId="17" fillId="6" borderId="11" xfId="1" applyFont="1" applyFill="1" applyBorder="1" applyAlignment="1" applyProtection="1">
      <alignment horizontal="center" vertical="center" wrapText="1"/>
      <protection locked="0"/>
    </xf>
    <xf numFmtId="0" fontId="19" fillId="7" borderId="11" xfId="1" applyFont="1" applyFill="1" applyBorder="1" applyAlignment="1" applyProtection="1">
      <alignment vertical="center" wrapText="1"/>
      <protection locked="0"/>
    </xf>
    <xf numFmtId="0" fontId="12" fillId="6" borderId="11" xfId="1" applyFont="1" applyFill="1" applyBorder="1" applyAlignment="1" applyProtection="1">
      <alignment horizontal="center" vertical="center" wrapText="1"/>
      <protection locked="0"/>
    </xf>
    <xf numFmtId="0" fontId="19" fillId="7" borderId="11" xfId="1" applyNumberFormat="1" applyFont="1" applyFill="1" applyBorder="1" applyAlignment="1" applyProtection="1">
      <alignment vertical="center" wrapText="1"/>
      <protection locked="0"/>
    </xf>
    <xf numFmtId="0" fontId="12" fillId="9"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3" fillId="8" borderId="11" xfId="1" applyFont="1" applyFill="1" applyBorder="1" applyAlignment="1" applyProtection="1">
      <alignment horizontal="center" vertical="center" wrapText="1"/>
      <protection locked="0"/>
    </xf>
    <xf numFmtId="0" fontId="3" fillId="8" borderId="11" xfId="1" applyFont="1" applyFill="1" applyBorder="1" applyAlignment="1" applyProtection="1">
      <alignment vertical="center" wrapText="1"/>
      <protection locked="0"/>
    </xf>
    <xf numFmtId="0" fontId="3" fillId="8" borderId="11" xfId="1" applyNumberFormat="1" applyFont="1" applyFill="1" applyBorder="1" applyAlignment="1" applyProtection="1">
      <alignment vertical="center" wrapText="1"/>
      <protection locked="0"/>
    </xf>
    <xf numFmtId="0" fontId="17" fillId="7" borderId="11" xfId="1" applyFont="1" applyFill="1" applyBorder="1" applyAlignment="1" applyProtection="1">
      <alignment horizontal="center" vertical="center" wrapText="1"/>
      <protection locked="0"/>
    </xf>
    <xf numFmtId="0" fontId="10" fillId="7"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horizontal="center" vertical="center" wrapText="1"/>
      <protection locked="0"/>
    </xf>
    <xf numFmtId="0" fontId="18" fillId="7" borderId="11" xfId="1" applyFont="1" applyFill="1" applyBorder="1" applyAlignment="1" applyProtection="1">
      <alignment horizontal="center" vertical="center" wrapText="1"/>
      <protection locked="0"/>
    </xf>
    <xf numFmtId="0" fontId="25" fillId="7" borderId="11" xfId="1" applyFont="1" applyFill="1" applyBorder="1" applyAlignment="1" applyProtection="1">
      <alignment horizontal="center" vertical="center" wrapText="1"/>
      <protection locked="0"/>
    </xf>
    <xf numFmtId="0" fontId="26" fillId="7" borderId="11" xfId="1" applyFont="1" applyFill="1" applyBorder="1" applyAlignment="1" applyProtection="1">
      <alignment horizontal="center" vertical="center" wrapText="1"/>
      <protection locked="0"/>
    </xf>
    <xf numFmtId="0" fontId="12" fillId="7" borderId="11" xfId="1" applyFont="1" applyFill="1" applyBorder="1" applyAlignment="1" applyProtection="1">
      <alignment horizontal="center" vertical="center" wrapText="1"/>
      <protection locked="0"/>
    </xf>
    <xf numFmtId="0" fontId="50" fillId="0" borderId="0" xfId="0" applyFont="1" applyFill="1">
      <alignment vertical="center"/>
    </xf>
    <xf numFmtId="0" fontId="51" fillId="0" borderId="0" xfId="0" applyFont="1" applyFill="1">
      <alignment vertical="center"/>
    </xf>
    <xf numFmtId="0" fontId="3" fillId="8" borderId="11" xfId="1" applyFont="1" applyFill="1" applyBorder="1" applyAlignment="1" applyProtection="1">
      <alignment horizontal="center" vertical="center" wrapText="1"/>
      <protection locked="0"/>
    </xf>
    <xf numFmtId="0" fontId="4" fillId="8" borderId="11" xfId="1" applyFont="1" applyFill="1" applyBorder="1" applyAlignment="1" applyProtection="1">
      <alignment vertical="center" wrapText="1"/>
      <protection locked="0"/>
    </xf>
    <xf numFmtId="0" fontId="52" fillId="0" borderId="0" xfId="0" applyFont="1">
      <alignment vertical="center"/>
    </xf>
    <xf numFmtId="0" fontId="52" fillId="0" borderId="0" xfId="0" applyFont="1" applyAlignment="1">
      <alignment horizontal="center" vertical="center"/>
    </xf>
    <xf numFmtId="0" fontId="0" fillId="0" borderId="0" xfId="0" applyAlignment="1">
      <alignment vertical="center"/>
    </xf>
    <xf numFmtId="0" fontId="60" fillId="2" borderId="10" xfId="0" applyFont="1" applyFill="1" applyBorder="1" applyAlignment="1">
      <alignment horizontal="center" vertical="center"/>
    </xf>
    <xf numFmtId="0" fontId="6" fillId="3" borderId="10" xfId="0" applyFont="1" applyFill="1" applyBorder="1" applyAlignment="1">
      <alignment horizontal="left" vertical="center"/>
    </xf>
    <xf numFmtId="0" fontId="55" fillId="8" borderId="10" xfId="0" applyFont="1" applyFill="1" applyBorder="1" applyAlignment="1">
      <alignment horizontal="left" vertical="center"/>
    </xf>
    <xf numFmtId="0" fontId="55" fillId="8" borderId="10" xfId="0" applyFont="1" applyFill="1" applyBorder="1" applyAlignment="1">
      <alignment horizontal="right" vertical="center"/>
    </xf>
    <xf numFmtId="0" fontId="10" fillId="13" borderId="8" xfId="1" applyNumberFormat="1" applyFont="1" applyFill="1" applyBorder="1" applyAlignment="1" applyProtection="1">
      <alignment vertical="center" wrapText="1"/>
      <protection locked="0"/>
    </xf>
    <xf numFmtId="0" fontId="48" fillId="3" borderId="8" xfId="0" applyFont="1" applyFill="1" applyBorder="1" applyAlignment="1">
      <alignment horizontal="center" vertical="center"/>
    </xf>
    <xf numFmtId="49" fontId="53" fillId="3" borderId="8" xfId="0" applyNumberFormat="1" applyFont="1" applyFill="1" applyBorder="1" applyAlignment="1">
      <alignment horizontal="center" vertical="center"/>
    </xf>
    <xf numFmtId="0" fontId="48" fillId="5" borderId="8" xfId="0" applyFont="1" applyFill="1" applyBorder="1" applyAlignment="1">
      <alignment horizontal="center" vertical="center"/>
    </xf>
    <xf numFmtId="49" fontId="53" fillId="5" borderId="8" xfId="0" applyNumberFormat="1" applyFont="1" applyFill="1" applyBorder="1" applyAlignment="1">
      <alignment horizontal="center" vertical="center"/>
    </xf>
    <xf numFmtId="0" fontId="55" fillId="3" borderId="8" xfId="0" applyFont="1" applyFill="1" applyBorder="1" applyAlignment="1">
      <alignment horizontal="left" vertical="center"/>
    </xf>
    <xf numFmtId="49" fontId="56" fillId="3" borderId="8" xfId="0" applyNumberFormat="1" applyFont="1" applyFill="1" applyBorder="1" applyAlignment="1">
      <alignment horizontal="center" vertical="center"/>
    </xf>
    <xf numFmtId="0" fontId="55" fillId="5" borderId="8" xfId="0" applyFont="1" applyFill="1" applyBorder="1" applyAlignment="1">
      <alignment horizontal="left" vertical="center"/>
    </xf>
    <xf numFmtId="49" fontId="56" fillId="5" borderId="8" xfId="0" applyNumberFormat="1" applyFont="1" applyFill="1" applyBorder="1" applyAlignment="1">
      <alignment horizontal="center" vertical="center"/>
    </xf>
    <xf numFmtId="0" fontId="56" fillId="5" borderId="8" xfId="0" applyFont="1" applyFill="1" applyBorder="1" applyAlignment="1">
      <alignment horizontal="center" vertical="center"/>
    </xf>
    <xf numFmtId="0" fontId="56" fillId="3" borderId="8" xfId="0" applyFont="1" applyFill="1" applyBorder="1" applyAlignment="1">
      <alignment horizontal="center" vertical="center"/>
    </xf>
    <xf numFmtId="0" fontId="49" fillId="8" borderId="8" xfId="0" applyFont="1" applyFill="1" applyBorder="1" applyAlignment="1">
      <alignment horizontal="right" vertical="center"/>
    </xf>
    <xf numFmtId="0" fontId="41" fillId="5" borderId="8" xfId="0" applyFont="1" applyFill="1" applyBorder="1">
      <alignment vertical="center"/>
    </xf>
    <xf numFmtId="0" fontId="42" fillId="14" borderId="8" xfId="0" applyFont="1" applyFill="1" applyBorder="1" applyAlignment="1">
      <alignment horizontal="center" vertical="center"/>
    </xf>
    <xf numFmtId="0" fontId="55" fillId="5" borderId="8" xfId="0" applyFont="1" applyFill="1" applyBorder="1">
      <alignment vertical="center"/>
    </xf>
    <xf numFmtId="0" fontId="55" fillId="5" borderId="8" xfId="0" applyFont="1" applyFill="1" applyBorder="1" applyAlignment="1">
      <alignment vertical="center"/>
    </xf>
    <xf numFmtId="0" fontId="3" fillId="2" borderId="0" xfId="1" applyFont="1" applyFill="1" applyAlignment="1">
      <alignment horizontal="center" vertical="center"/>
    </xf>
    <xf numFmtId="0" fontId="10" fillId="9" borderId="8" xfId="1" applyFont="1" applyFill="1" applyBorder="1" applyAlignment="1" applyProtection="1">
      <alignment vertical="center" wrapText="1"/>
      <protection locked="0"/>
    </xf>
    <xf numFmtId="9" fontId="63" fillId="13" borderId="8" xfId="3" applyNumberFormat="1" applyFont="1" applyFill="1" applyBorder="1" applyAlignment="1">
      <alignment horizontal="center" vertical="center"/>
    </xf>
    <xf numFmtId="0" fontId="63" fillId="9" borderId="8" xfId="3" applyFont="1" applyFill="1" applyBorder="1">
      <alignment vertical="center"/>
    </xf>
    <xf numFmtId="0" fontId="63" fillId="11" borderId="8" xfId="1" applyFont="1" applyFill="1" applyBorder="1">
      <alignment vertical="center"/>
    </xf>
    <xf numFmtId="3" fontId="17" fillId="11" borderId="11" xfId="1" applyNumberFormat="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2"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horizontal="center" vertical="center" wrapText="1"/>
      <protection locked="0"/>
    </xf>
    <xf numFmtId="0" fontId="18" fillId="13" borderId="11" xfId="1" applyFont="1" applyFill="1" applyBorder="1" applyAlignment="1" applyProtection="1">
      <alignment horizontal="center" vertical="center" wrapText="1"/>
      <protection locked="0"/>
    </xf>
    <xf numFmtId="0" fontId="12" fillId="9"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3" fillId="8" borderId="11" xfId="1" applyFont="1" applyFill="1" applyBorder="1" applyAlignment="1" applyProtection="1">
      <alignment horizontal="center" vertical="center" wrapText="1"/>
      <protection locked="0"/>
    </xf>
    <xf numFmtId="0" fontId="17" fillId="12" borderId="11" xfId="1" applyNumberFormat="1" applyFont="1" applyFill="1" applyBorder="1" applyAlignment="1" applyProtection="1">
      <alignment vertical="center" wrapText="1"/>
      <protection locked="0"/>
    </xf>
    <xf numFmtId="0" fontId="7" fillId="8" borderId="11" xfId="1" applyNumberFormat="1" applyFont="1" applyFill="1" applyBorder="1" applyAlignment="1" applyProtection="1">
      <alignment horizontal="center" vertical="center" wrapText="1"/>
      <protection locked="0"/>
    </xf>
    <xf numFmtId="0" fontId="17" fillId="15" borderId="11" xfId="1" applyFont="1" applyFill="1" applyBorder="1" applyAlignment="1" applyProtection="1">
      <alignment horizontal="center" vertical="center" wrapText="1"/>
      <protection locked="0"/>
    </xf>
    <xf numFmtId="0" fontId="18" fillId="15" borderId="11" xfId="1" applyFont="1" applyFill="1" applyBorder="1" applyAlignment="1" applyProtection="1">
      <alignment horizontal="center" vertical="center" wrapText="1"/>
      <protection locked="0"/>
    </xf>
    <xf numFmtId="0" fontId="26" fillId="15" borderId="11" xfId="1" applyFont="1" applyFill="1" applyBorder="1" applyAlignment="1" applyProtection="1">
      <alignment horizontal="center" vertical="center" wrapText="1"/>
      <protection locked="0"/>
    </xf>
    <xf numFmtId="0" fontId="25" fillId="15" borderId="11" xfId="1" applyFont="1" applyFill="1" applyBorder="1" applyAlignment="1" applyProtection="1">
      <alignment horizontal="center" vertical="center" wrapText="1"/>
      <protection locked="0"/>
    </xf>
    <xf numFmtId="0" fontId="17" fillId="12" borderId="6" xfId="1" applyNumberFormat="1" applyFont="1" applyFill="1" applyBorder="1" applyAlignment="1" applyProtection="1">
      <alignment vertical="center" wrapText="1"/>
      <protection locked="0"/>
    </xf>
    <xf numFmtId="0" fontId="12" fillId="12" borderId="6" xfId="1" applyNumberFormat="1" applyFont="1" applyFill="1" applyBorder="1" applyAlignment="1" applyProtection="1">
      <alignment vertical="center" wrapText="1"/>
      <protection locked="0"/>
    </xf>
    <xf numFmtId="0" fontId="12" fillId="12" borderId="4" xfId="1" applyNumberFormat="1" applyFont="1" applyFill="1" applyBorder="1" applyAlignment="1" applyProtection="1">
      <alignment vertical="center" wrapText="1"/>
      <protection locked="0"/>
    </xf>
    <xf numFmtId="3" fontId="17" fillId="13" borderId="11" xfId="1" applyNumberFormat="1" applyFont="1" applyFill="1" applyBorder="1" applyAlignment="1" applyProtection="1">
      <alignment horizontal="center" vertical="center" wrapText="1"/>
      <protection locked="0"/>
    </xf>
    <xf numFmtId="0" fontId="18" fillId="13" borderId="11" xfId="1" applyNumberFormat="1" applyFont="1" applyFill="1" applyBorder="1" applyAlignment="1" applyProtection="1">
      <alignment horizontal="center" vertical="center" wrapText="1"/>
      <protection locked="0"/>
    </xf>
    <xf numFmtId="0" fontId="6" fillId="3" borderId="10" xfId="0" applyFont="1" applyFill="1" applyBorder="1" applyAlignment="1">
      <alignment horizontal="left" vertical="center"/>
    </xf>
    <xf numFmtId="0" fontId="6" fillId="3" borderId="10" xfId="0" applyFont="1" applyFill="1" applyBorder="1" applyAlignment="1">
      <alignment horizontal="left" vertical="center"/>
    </xf>
    <xf numFmtId="0" fontId="17" fillId="9" borderId="11" xfId="1" applyNumberFormat="1" applyFont="1" applyFill="1" applyBorder="1" applyAlignment="1" applyProtection="1">
      <alignment vertical="center" wrapText="1"/>
      <protection locked="0"/>
    </xf>
    <xf numFmtId="0" fontId="17" fillId="11" borderId="11" xfId="1" applyNumberFormat="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2" fillId="11" borderId="11" xfId="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2"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3" fillId="8" borderId="11" xfId="1" applyNumberFormat="1" applyFont="1" applyFill="1" applyBorder="1" applyAlignment="1" applyProtection="1">
      <alignment vertical="center" wrapText="1"/>
      <protection locked="0"/>
    </xf>
    <xf numFmtId="0" fontId="3" fillId="2" borderId="15" xfId="1" applyFont="1" applyFill="1" applyBorder="1" applyAlignment="1" applyProtection="1">
      <alignment vertical="center" wrapText="1"/>
      <protection locked="0"/>
    </xf>
    <xf numFmtId="0" fontId="17" fillId="15" borderId="11" xfId="1" applyFont="1" applyFill="1" applyBorder="1" applyAlignment="1" applyProtection="1">
      <alignment horizontal="center" vertical="center" wrapText="1"/>
      <protection locked="0"/>
    </xf>
    <xf numFmtId="0" fontId="25" fillId="15" borderId="11" xfId="1" applyFont="1" applyFill="1" applyBorder="1" applyAlignment="1" applyProtection="1">
      <alignment horizontal="center" vertical="center" wrapText="1"/>
      <protection locked="0"/>
    </xf>
    <xf numFmtId="0" fontId="66" fillId="0" borderId="0" xfId="0" applyFont="1">
      <alignment vertical="center"/>
    </xf>
    <xf numFmtId="0" fontId="2" fillId="0" borderId="1" xfId="0" applyNumberFormat="1" applyFont="1" applyFill="1" applyBorder="1" applyAlignment="1">
      <alignment horizontal="center" vertical="center" wrapText="1"/>
    </xf>
    <xf numFmtId="0" fontId="66" fillId="2" borderId="0" xfId="0" applyFont="1" applyFill="1">
      <alignment vertical="center"/>
    </xf>
    <xf numFmtId="0" fontId="66" fillId="7" borderId="0" xfId="0" applyFont="1" applyFill="1">
      <alignment vertical="center"/>
    </xf>
    <xf numFmtId="0" fontId="66" fillId="11" borderId="0" xfId="0" applyFont="1" applyFill="1">
      <alignment vertical="center"/>
    </xf>
    <xf numFmtId="0" fontId="67" fillId="17" borderId="1" xfId="0" applyFont="1" applyFill="1" applyBorder="1" applyAlignment="1">
      <alignment horizontal="center" vertical="center"/>
    </xf>
    <xf numFmtId="0" fontId="67" fillId="17" borderId="0" xfId="0" applyFont="1" applyFill="1">
      <alignment vertical="center"/>
    </xf>
    <xf numFmtId="0" fontId="2" fillId="7" borderId="32" xfId="0" applyNumberFormat="1" applyFont="1" applyFill="1" applyBorder="1" applyAlignment="1">
      <alignment horizontal="center" vertical="center" wrapText="1"/>
    </xf>
    <xf numFmtId="0" fontId="21" fillId="18" borderId="1" xfId="0" applyNumberFormat="1" applyFont="1" applyFill="1" applyBorder="1" applyAlignment="1">
      <alignment horizontal="center" vertical="center" wrapText="1"/>
    </xf>
    <xf numFmtId="0" fontId="21" fillId="0" borderId="1" xfId="0" applyNumberFormat="1" applyFont="1" applyFill="1" applyBorder="1" applyAlignment="1">
      <alignment horizontal="center" vertical="center" wrapText="1"/>
    </xf>
    <xf numFmtId="0" fontId="21" fillId="19" borderId="1" xfId="0" applyNumberFormat="1" applyFont="1" applyFill="1" applyBorder="1" applyAlignment="1">
      <alignment horizontal="center" vertical="center" wrapText="1"/>
    </xf>
    <xf numFmtId="0" fontId="21" fillId="19" borderId="32" xfId="0" applyNumberFormat="1" applyFont="1" applyFill="1" applyBorder="1" applyAlignment="1">
      <alignment horizontal="center" vertical="center" wrapText="1"/>
    </xf>
    <xf numFmtId="0" fontId="71" fillId="19" borderId="1" xfId="0" applyNumberFormat="1" applyFont="1" applyFill="1" applyBorder="1" applyAlignment="1">
      <alignment horizontal="center" vertical="center" wrapText="1"/>
    </xf>
    <xf numFmtId="0" fontId="21" fillId="18" borderId="1" xfId="0" applyNumberFormat="1" applyFont="1" applyFill="1" applyBorder="1" applyAlignment="1">
      <alignment horizontal="left" vertical="center" wrapText="1"/>
    </xf>
    <xf numFmtId="0" fontId="21" fillId="21" borderId="1" xfId="0" applyNumberFormat="1" applyFont="1" applyFill="1" applyBorder="1" applyAlignment="1">
      <alignment horizontal="left" vertical="center" wrapText="1"/>
    </xf>
    <xf numFmtId="0" fontId="21" fillId="19" borderId="1" xfId="0" applyNumberFormat="1" applyFont="1" applyFill="1" applyBorder="1" applyAlignment="1">
      <alignment horizontal="left" vertical="center" wrapText="1"/>
    </xf>
    <xf numFmtId="0" fontId="2" fillId="18" borderId="1" xfId="0" applyNumberFormat="1" applyFont="1" applyFill="1" applyBorder="1" applyAlignment="1">
      <alignment horizontal="left" vertical="center" wrapText="1"/>
    </xf>
    <xf numFmtId="0" fontId="73" fillId="19" borderId="1" xfId="0" applyNumberFormat="1" applyFont="1" applyFill="1" applyBorder="1" applyAlignment="1">
      <alignment horizontal="left" vertical="center" wrapText="1"/>
    </xf>
    <xf numFmtId="0" fontId="21" fillId="20" borderId="1" xfId="0" applyNumberFormat="1" applyFont="1" applyFill="1" applyBorder="1" applyAlignment="1">
      <alignment horizontal="left" vertical="center" wrapText="1"/>
    </xf>
    <xf numFmtId="0" fontId="0" fillId="0" borderId="0" xfId="0" applyNumberFormat="1" applyFont="1" applyBorder="1" applyAlignment="1">
      <alignment horizontal="left" vertical="center"/>
    </xf>
    <xf numFmtId="49" fontId="2" fillId="9" borderId="1" xfId="0" applyNumberFormat="1" applyFont="1" applyFill="1" applyBorder="1" applyAlignment="1">
      <alignment horizontal="center" vertical="center"/>
    </xf>
    <xf numFmtId="0" fontId="66" fillId="9" borderId="0" xfId="0" applyFont="1" applyFill="1">
      <alignment vertical="center"/>
    </xf>
    <xf numFmtId="49" fontId="2" fillId="13" borderId="1" xfId="0" applyNumberFormat="1" applyFont="1" applyFill="1" applyBorder="1" applyAlignment="1">
      <alignment horizontal="center" vertical="center"/>
    </xf>
    <xf numFmtId="0" fontId="66" fillId="13" borderId="0" xfId="0" applyFont="1" applyFill="1">
      <alignment vertical="center"/>
    </xf>
    <xf numFmtId="49" fontId="2" fillId="11" borderId="1" xfId="0" applyNumberFormat="1" applyFont="1" applyFill="1" applyBorder="1" applyAlignment="1">
      <alignment horizontal="center" vertical="center"/>
    </xf>
    <xf numFmtId="49" fontId="2" fillId="7" borderId="1" xfId="0" applyNumberFormat="1" applyFont="1" applyFill="1" applyBorder="1" applyAlignment="1">
      <alignment horizontal="center" vertical="center"/>
    </xf>
    <xf numFmtId="49" fontId="69" fillId="2" borderId="33" xfId="0" applyNumberFormat="1" applyFont="1" applyFill="1" applyBorder="1" applyAlignment="1">
      <alignment horizontal="left" vertical="center" wrapText="1"/>
    </xf>
    <xf numFmtId="0" fontId="69" fillId="2" borderId="0" xfId="0" applyFont="1" applyFill="1" applyAlignment="1">
      <alignment horizontal="left" vertical="center"/>
    </xf>
    <xf numFmtId="0" fontId="68" fillId="2" borderId="0" xfId="0" applyFont="1" applyFill="1">
      <alignment vertical="center"/>
    </xf>
    <xf numFmtId="49" fontId="68" fillId="23" borderId="0" xfId="0" applyNumberFormat="1" applyFont="1" applyFill="1" applyBorder="1" applyAlignment="1">
      <alignment horizontal="center" vertical="center" wrapText="1"/>
    </xf>
    <xf numFmtId="0" fontId="68" fillId="23" borderId="0" xfId="0" applyFont="1" applyFill="1">
      <alignment vertical="center"/>
    </xf>
    <xf numFmtId="49" fontId="68" fillId="16" borderId="35" xfId="0" applyNumberFormat="1" applyFont="1" applyFill="1" applyBorder="1" applyAlignment="1">
      <alignment horizontal="center" vertical="center" wrapText="1"/>
    </xf>
    <xf numFmtId="0" fontId="68" fillId="16" borderId="0" xfId="0" applyFont="1" applyFill="1">
      <alignment vertical="center"/>
    </xf>
    <xf numFmtId="49" fontId="68" fillId="24" borderId="35" xfId="0" applyNumberFormat="1" applyFont="1" applyFill="1" applyBorder="1" applyAlignment="1">
      <alignment horizontal="center" vertical="center" wrapText="1"/>
    </xf>
    <xf numFmtId="0" fontId="68" fillId="24" borderId="0" xfId="0" applyFont="1" applyFill="1">
      <alignment vertical="center"/>
    </xf>
    <xf numFmtId="49" fontId="68" fillId="22" borderId="35" xfId="0" applyNumberFormat="1" applyFont="1" applyFill="1" applyBorder="1" applyAlignment="1">
      <alignment horizontal="center" vertical="center" wrapText="1"/>
    </xf>
    <xf numFmtId="0" fontId="68" fillId="22" borderId="0" xfId="0" applyFont="1" applyFill="1">
      <alignment vertical="center"/>
    </xf>
    <xf numFmtId="49" fontId="68" fillId="12" borderId="35" xfId="0" applyNumberFormat="1" applyFont="1" applyFill="1" applyBorder="1" applyAlignment="1">
      <alignment horizontal="center" vertical="center" wrapText="1"/>
    </xf>
    <xf numFmtId="0" fontId="68" fillId="12" borderId="0" xfId="0" applyFont="1" applyFill="1">
      <alignment vertical="center"/>
    </xf>
    <xf numFmtId="49" fontId="68" fillId="4" borderId="35" xfId="0" applyNumberFormat="1" applyFont="1" applyFill="1" applyBorder="1" applyAlignment="1">
      <alignment horizontal="center" vertical="center" wrapText="1"/>
    </xf>
    <xf numFmtId="0" fontId="68" fillId="4" borderId="0" xfId="0" applyFont="1" applyFill="1">
      <alignment vertical="center"/>
    </xf>
    <xf numFmtId="49" fontId="68" fillId="25" borderId="35" xfId="0" applyNumberFormat="1" applyFont="1" applyFill="1" applyBorder="1" applyAlignment="1">
      <alignment horizontal="center" vertical="center" wrapText="1"/>
    </xf>
    <xf numFmtId="0" fontId="68" fillId="25" borderId="0" xfId="0" applyFont="1" applyFill="1">
      <alignment vertical="center"/>
    </xf>
    <xf numFmtId="49" fontId="66" fillId="2" borderId="35" xfId="0" applyNumberFormat="1" applyFont="1" applyFill="1" applyBorder="1" applyAlignment="1">
      <alignment horizontal="center" vertical="center" wrapText="1"/>
    </xf>
    <xf numFmtId="49" fontId="66" fillId="13" borderId="35" xfId="0" applyNumberFormat="1" applyFont="1" applyFill="1" applyBorder="1" applyAlignment="1">
      <alignment horizontal="center" vertical="center" wrapText="1"/>
    </xf>
    <xf numFmtId="0" fontId="66" fillId="13" borderId="35" xfId="0" applyNumberFormat="1" applyFont="1" applyFill="1" applyBorder="1" applyAlignment="1">
      <alignment horizontal="center" vertical="center" wrapText="1"/>
    </xf>
    <xf numFmtId="0" fontId="66" fillId="13" borderId="0" xfId="0" applyNumberFormat="1" applyFont="1" applyFill="1">
      <alignment vertical="center"/>
    </xf>
    <xf numFmtId="49" fontId="68" fillId="26" borderId="35" xfId="0" applyNumberFormat="1" applyFont="1" applyFill="1" applyBorder="1" applyAlignment="1">
      <alignment horizontal="center" vertical="center" wrapText="1"/>
    </xf>
    <xf numFmtId="0" fontId="68" fillId="26" borderId="0" xfId="0" applyFont="1" applyFill="1">
      <alignment vertical="center"/>
    </xf>
    <xf numFmtId="0" fontId="66" fillId="0" borderId="0" xfId="0" applyFont="1" applyFill="1">
      <alignment vertical="center"/>
    </xf>
    <xf numFmtId="49" fontId="74" fillId="2" borderId="35" xfId="0" applyNumberFormat="1" applyFont="1" applyFill="1" applyBorder="1" applyAlignment="1">
      <alignment horizontal="center" vertical="center" wrapText="1"/>
    </xf>
    <xf numFmtId="0" fontId="74" fillId="2" borderId="0" xfId="0" applyFont="1" applyFill="1">
      <alignment vertical="center"/>
    </xf>
    <xf numFmtId="0" fontId="7" fillId="27" borderId="1" xfId="0" applyNumberFormat="1" applyFont="1" applyFill="1" applyBorder="1" applyAlignment="1" applyProtection="1">
      <alignment horizontal="center" vertical="center" wrapText="1"/>
      <protection locked="0"/>
    </xf>
    <xf numFmtId="0" fontId="21" fillId="28" borderId="1" xfId="0" applyNumberFormat="1" applyFont="1" applyFill="1" applyBorder="1" applyAlignment="1" applyProtection="1">
      <alignment horizontal="center" vertical="center" wrapText="1"/>
      <protection locked="0"/>
    </xf>
    <xf numFmtId="0" fontId="66" fillId="31" borderId="1" xfId="0" applyNumberFormat="1" applyFont="1" applyFill="1" applyBorder="1" applyAlignment="1" applyProtection="1">
      <alignment horizontal="center" vertical="center" wrapText="1"/>
      <protection locked="0"/>
    </xf>
    <xf numFmtId="0" fontId="75" fillId="32" borderId="41" xfId="0" applyNumberFormat="1" applyFont="1" applyFill="1" applyBorder="1" applyAlignment="1" applyProtection="1">
      <alignment horizontal="left" vertical="center" wrapText="1"/>
      <protection locked="0"/>
    </xf>
    <xf numFmtId="0" fontId="75" fillId="7" borderId="41" xfId="0" applyNumberFormat="1" applyFont="1" applyFill="1" applyBorder="1" applyAlignment="1" applyProtection="1">
      <alignment horizontal="left" vertical="center" wrapText="1"/>
      <protection locked="0"/>
    </xf>
    <xf numFmtId="0" fontId="75" fillId="7" borderId="1" xfId="0" applyFont="1" applyFill="1" applyBorder="1" applyAlignment="1" applyProtection="1">
      <alignment horizontal="left" vertical="center" wrapText="1"/>
      <protection locked="0"/>
    </xf>
    <xf numFmtId="0" fontId="21" fillId="12" borderId="1"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horizontal="left" vertical="center" wrapText="1"/>
      <protection locked="0"/>
    </xf>
    <xf numFmtId="0" fontId="2" fillId="7" borderId="1" xfId="0" applyNumberFormat="1" applyFont="1" applyFill="1" applyBorder="1" applyAlignment="1" applyProtection="1">
      <alignment horizontal="left" vertical="center" wrapText="1"/>
      <protection locked="0"/>
    </xf>
    <xf numFmtId="0" fontId="21" fillId="7" borderId="1" xfId="0" applyNumberFormat="1" applyFont="1" applyFill="1" applyBorder="1" applyAlignment="1" applyProtection="1">
      <alignment horizontal="left" vertical="center"/>
      <protection locked="0"/>
    </xf>
    <xf numFmtId="0" fontId="14" fillId="11" borderId="11" xfId="1" applyFont="1" applyFill="1" applyBorder="1" applyAlignment="1" applyProtection="1">
      <alignment vertical="center" wrapText="1"/>
      <protection locked="0"/>
    </xf>
    <xf numFmtId="0" fontId="21" fillId="30" borderId="1" xfId="0" applyNumberFormat="1" applyFont="1" applyFill="1" applyBorder="1" applyAlignment="1" applyProtection="1">
      <alignment horizontal="left" vertical="center" wrapText="1"/>
      <protection locked="0"/>
    </xf>
    <xf numFmtId="0" fontId="21" fillId="13" borderId="1" xfId="0" applyFont="1" applyFill="1" applyBorder="1" applyAlignment="1" applyProtection="1">
      <alignment horizontal="left" vertical="center" wrapText="1"/>
      <protection locked="0"/>
    </xf>
    <xf numFmtId="0" fontId="21" fillId="32" borderId="1" xfId="0" applyNumberFormat="1" applyFont="1" applyFill="1" applyBorder="1" applyAlignment="1" applyProtection="1">
      <alignment vertical="center" wrapText="1"/>
      <protection locked="0"/>
    </xf>
    <xf numFmtId="0" fontId="21" fillId="32" borderId="1" xfId="0" applyNumberFormat="1" applyFont="1" applyFill="1" applyBorder="1" applyAlignment="1" applyProtection="1">
      <alignment horizontal="center" vertical="center" wrapText="1"/>
      <protection locked="0"/>
    </xf>
    <xf numFmtId="3" fontId="21" fillId="33" borderId="1" xfId="0" applyNumberFormat="1" applyFont="1" applyFill="1" applyBorder="1" applyAlignment="1" applyProtection="1">
      <alignment horizontal="center" vertical="center" wrapText="1"/>
      <protection locked="0"/>
    </xf>
    <xf numFmtId="0" fontId="21" fillId="33"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vertical="center" wrapText="1"/>
      <protection locked="0"/>
    </xf>
    <xf numFmtId="0" fontId="35" fillId="32" borderId="1" xfId="0" applyNumberFormat="1" applyFont="1" applyFill="1" applyBorder="1" applyAlignment="1" applyProtection="1">
      <alignment vertical="center" wrapText="1"/>
      <protection locked="0"/>
    </xf>
    <xf numFmtId="0" fontId="75" fillId="12" borderId="41" xfId="0" applyNumberFormat="1" applyFont="1" applyFill="1" applyBorder="1" applyAlignment="1" applyProtection="1">
      <alignment horizontal="center" vertical="center" wrapText="1"/>
      <protection locked="0"/>
    </xf>
    <xf numFmtId="0" fontId="75" fillId="12" borderId="0" xfId="0" applyFont="1" applyFill="1" applyAlignment="1" applyProtection="1">
      <alignment horizontal="center" vertical="center"/>
      <protection locked="0"/>
    </xf>
    <xf numFmtId="0" fontId="75" fillId="29" borderId="41" xfId="0" applyNumberFormat="1" applyFont="1" applyFill="1" applyBorder="1" applyAlignment="1" applyProtection="1">
      <alignment horizontal="center" vertical="center" wrapText="1"/>
      <protection locked="0"/>
    </xf>
    <xf numFmtId="0" fontId="75" fillId="36" borderId="41" xfId="0" applyNumberFormat="1" applyFont="1" applyFill="1" applyBorder="1" applyAlignment="1" applyProtection="1">
      <alignment horizontal="center" vertical="center" wrapText="1"/>
      <protection locked="0"/>
    </xf>
    <xf numFmtId="0" fontId="75" fillId="30" borderId="41" xfId="0" applyNumberFormat="1" applyFont="1" applyFill="1" applyBorder="1" applyAlignment="1" applyProtection="1">
      <alignment horizontal="center" vertical="center" wrapText="1"/>
      <protection locked="0"/>
    </xf>
    <xf numFmtId="0" fontId="75" fillId="37" borderId="41" xfId="0" applyNumberFormat="1" applyFont="1" applyFill="1" applyBorder="1" applyAlignment="1" applyProtection="1">
      <alignment horizontal="center" vertical="center" wrapText="1"/>
      <protection locked="0"/>
    </xf>
    <xf numFmtId="0" fontId="75" fillId="38" borderId="41" xfId="0" applyNumberFormat="1" applyFont="1" applyFill="1" applyBorder="1" applyAlignment="1" applyProtection="1">
      <alignment horizontal="center" vertical="center" wrapText="1"/>
      <protection locked="0"/>
    </xf>
    <xf numFmtId="0" fontId="75" fillId="13" borderId="41" xfId="0" applyNumberFormat="1" applyFont="1" applyFill="1" applyBorder="1" applyAlignment="1" applyProtection="1">
      <alignment horizontal="center" vertical="center" wrapText="1"/>
      <protection locked="0"/>
    </xf>
    <xf numFmtId="0" fontId="75" fillId="32" borderId="41" xfId="0" applyNumberFormat="1" applyFont="1" applyFill="1" applyBorder="1" applyAlignment="1" applyProtection="1">
      <alignment horizontal="center" vertical="center" wrapText="1"/>
      <protection locked="0"/>
    </xf>
    <xf numFmtId="0" fontId="75" fillId="7" borderId="41" xfId="0" applyNumberFormat="1" applyFont="1" applyFill="1" applyBorder="1" applyAlignment="1" applyProtection="1">
      <alignment horizontal="center" vertical="center" wrapText="1"/>
      <protection locked="0"/>
    </xf>
    <xf numFmtId="0" fontId="75" fillId="7" borderId="41" xfId="0" applyNumberFormat="1" applyFont="1" applyFill="1" applyBorder="1" applyAlignment="1">
      <alignment horizontal="left" vertical="center" wrapText="1"/>
    </xf>
    <xf numFmtId="0" fontId="75" fillId="7" borderId="0" xfId="0" applyFont="1" applyFill="1" applyAlignment="1" applyProtection="1">
      <alignment horizontal="center" vertical="center"/>
      <protection locked="0"/>
    </xf>
    <xf numFmtId="0" fontId="75" fillId="32" borderId="43" xfId="0" applyNumberFormat="1" applyFont="1" applyFill="1" applyBorder="1" applyAlignment="1" applyProtection="1">
      <alignment horizontal="center" vertical="center" wrapText="1"/>
      <protection locked="0"/>
    </xf>
    <xf numFmtId="0" fontId="75" fillId="7" borderId="1" xfId="0" applyFont="1" applyFill="1" applyBorder="1" applyAlignment="1" applyProtection="1">
      <alignment horizontal="center" vertical="center"/>
      <protection locked="0"/>
    </xf>
    <xf numFmtId="0" fontId="75" fillId="32" borderId="42"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lignment horizontal="left" vertical="center"/>
    </xf>
    <xf numFmtId="0" fontId="21" fillId="40" borderId="1" xfId="0" applyNumberFormat="1" applyFont="1" applyFill="1" applyBorder="1" applyAlignment="1" applyProtection="1">
      <alignment horizontal="center" vertical="center" wrapText="1"/>
      <protection locked="0"/>
    </xf>
    <xf numFmtId="0" fontId="21" fillId="31" borderId="1" xfId="0" applyNumberFormat="1" applyFont="1" applyFill="1" applyBorder="1" applyAlignment="1" applyProtection="1">
      <alignment horizontal="center" vertical="center" wrapText="1"/>
      <protection locked="0"/>
    </xf>
    <xf numFmtId="0" fontId="21" fillId="26" borderId="1" xfId="0" applyNumberFormat="1" applyFont="1" applyFill="1" applyBorder="1" applyAlignment="1" applyProtection="1">
      <alignment horizontal="center" vertical="center"/>
      <protection locked="0"/>
    </xf>
    <xf numFmtId="0" fontId="21" fillId="0" borderId="0" xfId="0" applyNumberFormat="1" applyFont="1" applyBorder="1" applyAlignment="1">
      <alignment horizontal="center" vertical="center" wrapText="1"/>
    </xf>
    <xf numFmtId="0" fontId="21" fillId="0" borderId="0" xfId="0" applyFont="1" applyAlignment="1">
      <alignment wrapText="1"/>
    </xf>
    <xf numFmtId="0" fontId="7" fillId="41" borderId="1" xfId="0" applyNumberFormat="1" applyFont="1" applyFill="1" applyBorder="1" applyAlignment="1" applyProtection="1">
      <alignment horizontal="center" vertical="center" wrapText="1"/>
      <protection locked="0"/>
    </xf>
    <xf numFmtId="0" fontId="21" fillId="0" borderId="0" xfId="0" applyNumberFormat="1" applyFont="1" applyFill="1" applyBorder="1" applyAlignment="1">
      <alignment horizontal="center" vertical="center" wrapText="1"/>
    </xf>
    <xf numFmtId="0" fontId="21" fillId="0" borderId="0" xfId="0" applyNumberFormat="1" applyFont="1" applyBorder="1" applyAlignment="1">
      <alignment horizontal="left" vertical="center" wrapText="1"/>
    </xf>
    <xf numFmtId="0" fontId="21" fillId="42" borderId="1" xfId="0" applyNumberFormat="1" applyFont="1" applyFill="1" applyBorder="1" applyAlignment="1" applyProtection="1">
      <alignment horizontal="center" vertical="center" wrapText="1"/>
      <protection locked="0"/>
    </xf>
    <xf numFmtId="0" fontId="21" fillId="30" borderId="1" xfId="0" applyNumberFormat="1" applyFont="1" applyFill="1" applyBorder="1" applyAlignment="1" applyProtection="1">
      <alignment horizontal="center" vertical="center" wrapText="1"/>
      <protection locked="0"/>
    </xf>
    <xf numFmtId="0" fontId="21" fillId="30" borderId="1" xfId="0" applyNumberFormat="1" applyFont="1" applyFill="1" applyBorder="1" applyAlignment="1" applyProtection="1">
      <alignment horizontal="right" vertical="center" wrapText="1"/>
      <protection locked="0"/>
    </xf>
    <xf numFmtId="0" fontId="21" fillId="13" borderId="1" xfId="0" applyNumberFormat="1" applyFont="1" applyFill="1" applyBorder="1" applyAlignment="1" applyProtection="1">
      <alignment horizontal="right" vertical="center" wrapText="1"/>
      <protection locked="0"/>
    </xf>
    <xf numFmtId="0" fontId="21" fillId="7" borderId="1" xfId="0" applyFont="1" applyFill="1" applyBorder="1" applyAlignment="1" applyProtection="1">
      <alignment horizontal="center" vertical="center" wrapText="1"/>
      <protection locked="0"/>
    </xf>
    <xf numFmtId="0" fontId="21" fillId="12" borderId="1" xfId="0" applyNumberFormat="1" applyFont="1" applyFill="1" applyBorder="1" applyAlignment="1">
      <alignment horizontal="center" vertical="center" wrapText="1"/>
    </xf>
    <xf numFmtId="0" fontId="21" fillId="37" borderId="1"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lignment horizontal="center" vertical="center" wrapText="1"/>
    </xf>
    <xf numFmtId="0" fontId="21" fillId="32" borderId="1" xfId="0" applyNumberFormat="1" applyFont="1" applyFill="1" applyBorder="1" applyAlignment="1" applyProtection="1">
      <alignment horizontal="left" vertical="center" wrapText="1"/>
      <protection locked="0"/>
    </xf>
    <xf numFmtId="0" fontId="21" fillId="7" borderId="1" xfId="0" applyFont="1" applyFill="1" applyBorder="1" applyAlignment="1" applyProtection="1">
      <alignment horizontal="left" vertical="center" wrapText="1"/>
      <protection locked="0"/>
    </xf>
    <xf numFmtId="0" fontId="21" fillId="32" borderId="34" xfId="0" applyNumberFormat="1" applyFont="1" applyFill="1" applyBorder="1" applyAlignment="1" applyProtection="1">
      <alignment horizontal="left" vertical="center" wrapText="1"/>
      <protection locked="0"/>
    </xf>
    <xf numFmtId="0" fontId="21" fillId="7" borderId="0" xfId="0" applyFont="1" applyFill="1" applyAlignment="1" applyProtection="1">
      <alignment horizontal="left" vertical="center" wrapText="1"/>
      <protection locked="0"/>
    </xf>
    <xf numFmtId="0" fontId="2" fillId="32" borderId="1" xfId="0" applyNumberFormat="1" applyFont="1" applyFill="1" applyBorder="1" applyAlignment="1" applyProtection="1">
      <alignment horizontal="left" vertical="center" wrapText="1"/>
      <protection locked="0"/>
    </xf>
    <xf numFmtId="0" fontId="2" fillId="7" borderId="1" xfId="0" applyFont="1" applyFill="1" applyBorder="1" applyAlignment="1" applyProtection="1">
      <alignment horizontal="left" vertical="center" wrapText="1"/>
      <protection locked="0"/>
    </xf>
    <xf numFmtId="0" fontId="21" fillId="34" borderId="1"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lignment horizontal="left" vertical="center" wrapText="1"/>
    </xf>
    <xf numFmtId="0" fontId="21" fillId="7" borderId="1" xfId="0" applyNumberFormat="1" applyFont="1" applyFill="1" applyBorder="1" applyAlignment="1">
      <alignment horizontal="center" vertical="center" wrapText="1"/>
    </xf>
    <xf numFmtId="0" fontId="76" fillId="27" borderId="1" xfId="0" applyNumberFormat="1" applyFont="1" applyFill="1" applyBorder="1" applyAlignment="1" applyProtection="1">
      <alignment horizontal="center" vertical="center" wrapText="1"/>
      <protection locked="0"/>
    </xf>
    <xf numFmtId="0" fontId="75" fillId="30" borderId="1" xfId="0" applyNumberFormat="1" applyFont="1" applyFill="1" applyBorder="1" applyAlignment="1" applyProtection="1">
      <alignment horizontal="center" vertical="center" wrapText="1"/>
      <protection locked="0"/>
    </xf>
    <xf numFmtId="0" fontId="75" fillId="32" borderId="1" xfId="0" applyNumberFormat="1" applyFont="1" applyFill="1" applyBorder="1" applyAlignment="1" applyProtection="1">
      <alignment horizontal="left" vertical="center" wrapText="1"/>
      <protection locked="0"/>
    </xf>
    <xf numFmtId="0" fontId="75" fillId="7" borderId="1" xfId="0" applyNumberFormat="1" applyFont="1" applyFill="1" applyBorder="1" applyAlignment="1" applyProtection="1">
      <alignment horizontal="left" vertical="center" wrapText="1"/>
      <protection locked="0"/>
    </xf>
    <xf numFmtId="0" fontId="75" fillId="40" borderId="1" xfId="0" applyNumberFormat="1" applyFont="1" applyFill="1" applyBorder="1" applyAlignment="1" applyProtection="1">
      <alignment horizontal="center" vertical="center" wrapText="1"/>
      <protection locked="0"/>
    </xf>
    <xf numFmtId="0" fontId="75" fillId="30" borderId="1" xfId="0" applyNumberFormat="1" applyFont="1" applyFill="1" applyBorder="1" applyAlignment="1" applyProtection="1">
      <alignment horizontal="left" vertical="center" wrapText="1"/>
      <protection locked="0"/>
    </xf>
    <xf numFmtId="0" fontId="75" fillId="13" borderId="1" xfId="0" applyNumberFormat="1" applyFont="1" applyFill="1" applyBorder="1" applyAlignment="1" applyProtection="1">
      <alignment horizontal="left" vertical="center" wrapText="1"/>
      <protection locked="0"/>
    </xf>
    <xf numFmtId="0" fontId="75" fillId="13" borderId="1" xfId="0" applyNumberFormat="1" applyFont="1" applyFill="1" applyBorder="1" applyAlignment="1" applyProtection="1">
      <alignment horizontal="center" vertical="center" wrapText="1"/>
      <protection locked="0"/>
    </xf>
    <xf numFmtId="0" fontId="14" fillId="9" borderId="11" xfId="1" applyFont="1" applyFill="1" applyBorder="1" applyAlignment="1" applyProtection="1">
      <alignment vertical="center" wrapText="1"/>
      <protection locked="0"/>
    </xf>
    <xf numFmtId="0" fontId="0" fillId="0" borderId="0" xfId="0" applyAlignment="1">
      <alignment horizontal="center" vertical="center"/>
    </xf>
    <xf numFmtId="0" fontId="84" fillId="2" borderId="0" xfId="0" applyFont="1" applyFill="1">
      <alignment vertical="center"/>
    </xf>
    <xf numFmtId="0" fontId="84" fillId="2" borderId="0" xfId="0" applyFont="1" applyFill="1" applyAlignment="1">
      <alignment horizontal="center" vertical="center"/>
    </xf>
    <xf numFmtId="0" fontId="0" fillId="7" borderId="0" xfId="0" applyFont="1" applyFill="1">
      <alignment vertical="center"/>
    </xf>
    <xf numFmtId="0" fontId="0" fillId="7" borderId="0" xfId="0" applyFont="1" applyFill="1" applyAlignment="1">
      <alignment horizontal="center" vertical="center"/>
    </xf>
    <xf numFmtId="0" fontId="0" fillId="12" borderId="0" xfId="0" applyFont="1" applyFill="1">
      <alignment vertical="center"/>
    </xf>
    <xf numFmtId="0" fontId="0" fillId="13" borderId="0" xfId="0" applyFont="1" applyFill="1" applyAlignment="1">
      <alignment horizontal="center" vertical="center"/>
    </xf>
    <xf numFmtId="0" fontId="0" fillId="0" borderId="0" xfId="0" applyAlignment="1">
      <alignment horizontal="left" vertical="center"/>
    </xf>
    <xf numFmtId="0" fontId="0" fillId="13" borderId="0" xfId="0" applyFont="1" applyFill="1" applyAlignment="1">
      <alignment horizontal="right" vertical="center"/>
    </xf>
    <xf numFmtId="0" fontId="0" fillId="0" borderId="0" xfId="0" applyAlignment="1">
      <alignment horizontal="right" vertical="center"/>
    </xf>
    <xf numFmtId="0" fontId="0" fillId="7" borderId="0" xfId="0" applyFont="1" applyFill="1" applyAlignment="1">
      <alignment horizontal="right" vertical="center"/>
    </xf>
    <xf numFmtId="0" fontId="84" fillId="2" borderId="46" xfId="0" applyFont="1" applyFill="1" applyBorder="1">
      <alignment vertical="center"/>
    </xf>
    <xf numFmtId="0" fontId="0" fillId="12" borderId="46" xfId="0" applyFont="1" applyFill="1" applyBorder="1">
      <alignment vertical="center"/>
    </xf>
    <xf numFmtId="0" fontId="0" fillId="13" borderId="46" xfId="0" applyFont="1" applyFill="1" applyBorder="1" applyAlignment="1">
      <alignment horizontal="center" vertical="center"/>
    </xf>
    <xf numFmtId="0" fontId="0" fillId="7" borderId="46" xfId="0" applyFont="1" applyFill="1" applyBorder="1" applyAlignment="1">
      <alignment horizontal="right" vertical="center"/>
    </xf>
    <xf numFmtId="0" fontId="0" fillId="7" borderId="46" xfId="0" applyFont="1" applyFill="1" applyBorder="1" applyAlignment="1">
      <alignment horizontal="center" vertical="center"/>
    </xf>
    <xf numFmtId="0" fontId="84" fillId="2" borderId="0" xfId="0" applyFont="1" applyFill="1" applyBorder="1">
      <alignment vertical="center"/>
    </xf>
    <xf numFmtId="0" fontId="0" fillId="12" borderId="0" xfId="0" applyFont="1" applyFill="1" applyBorder="1">
      <alignment vertical="center"/>
    </xf>
    <xf numFmtId="0" fontId="0" fillId="13" borderId="0" xfId="0" applyFont="1" applyFill="1" applyBorder="1" applyAlignment="1">
      <alignment horizontal="center" vertical="center"/>
    </xf>
    <xf numFmtId="0" fontId="0" fillId="7" borderId="0" xfId="0" applyFont="1" applyFill="1" applyBorder="1" applyAlignment="1">
      <alignment horizontal="right" vertical="center"/>
    </xf>
    <xf numFmtId="0" fontId="0" fillId="7" borderId="0" xfId="0" applyFont="1" applyFill="1" applyBorder="1" applyAlignment="1">
      <alignment horizontal="center" vertical="center"/>
    </xf>
    <xf numFmtId="0" fontId="84" fillId="2" borderId="50" xfId="0" applyFont="1" applyFill="1" applyBorder="1">
      <alignment vertical="center"/>
    </xf>
    <xf numFmtId="0" fontId="0" fillId="12" borderId="50" xfId="0" applyFont="1" applyFill="1" applyBorder="1">
      <alignment vertical="center"/>
    </xf>
    <xf numFmtId="0" fontId="0" fillId="13" borderId="50" xfId="0" applyFont="1" applyFill="1" applyBorder="1" applyAlignment="1">
      <alignment horizontal="center" vertical="center"/>
    </xf>
    <xf numFmtId="0" fontId="0" fillId="7" borderId="50" xfId="0" applyFont="1" applyFill="1" applyBorder="1" applyAlignment="1">
      <alignment horizontal="right" vertical="center"/>
    </xf>
    <xf numFmtId="0" fontId="0" fillId="7" borderId="50" xfId="0" applyFont="1" applyFill="1" applyBorder="1" applyAlignment="1">
      <alignment horizontal="center" vertical="center"/>
    </xf>
    <xf numFmtId="0" fontId="0" fillId="13" borderId="47" xfId="0" applyFont="1" applyFill="1" applyBorder="1" applyAlignment="1">
      <alignment horizontal="right" vertical="center"/>
    </xf>
    <xf numFmtId="0" fontId="0" fillId="13" borderId="48" xfId="0" applyFont="1" applyFill="1" applyBorder="1" applyAlignment="1">
      <alignment horizontal="right" vertical="center"/>
    </xf>
    <xf numFmtId="0" fontId="0" fillId="13" borderId="51" xfId="0" applyFont="1" applyFill="1" applyBorder="1" applyAlignment="1">
      <alignment horizontal="right" vertical="center"/>
    </xf>
    <xf numFmtId="0" fontId="0" fillId="7" borderId="47" xfId="0" applyFont="1" applyFill="1" applyBorder="1" applyAlignment="1">
      <alignment horizontal="right" vertical="center"/>
    </xf>
    <xf numFmtId="0" fontId="0" fillId="7" borderId="48" xfId="0" applyFont="1" applyFill="1" applyBorder="1" applyAlignment="1">
      <alignment horizontal="right" vertical="center"/>
    </xf>
    <xf numFmtId="0" fontId="0" fillId="7" borderId="51" xfId="0" applyFont="1" applyFill="1" applyBorder="1" applyAlignment="1">
      <alignment horizontal="right" vertical="center"/>
    </xf>
    <xf numFmtId="0" fontId="0" fillId="13" borderId="37" xfId="0" applyFont="1" applyFill="1" applyBorder="1" applyAlignment="1">
      <alignment horizontal="right" vertical="center"/>
    </xf>
    <xf numFmtId="0" fontId="0" fillId="13" borderId="34" xfId="0" applyFont="1" applyFill="1" applyBorder="1" applyAlignment="1">
      <alignment horizontal="right" vertical="center"/>
    </xf>
    <xf numFmtId="0" fontId="0" fillId="13" borderId="36" xfId="0" applyFont="1" applyFill="1" applyBorder="1" applyAlignment="1">
      <alignment horizontal="right" vertical="center"/>
    </xf>
    <xf numFmtId="0" fontId="0" fillId="7" borderId="37" xfId="0" applyFont="1" applyFill="1" applyBorder="1" applyAlignment="1">
      <alignment horizontal="right" vertical="center"/>
    </xf>
    <xf numFmtId="0" fontId="0" fillId="7" borderId="34" xfId="0" applyFont="1" applyFill="1" applyBorder="1" applyAlignment="1">
      <alignment horizontal="right" vertical="center"/>
    </xf>
    <xf numFmtId="0" fontId="0" fillId="7" borderId="36" xfId="0" applyFont="1" applyFill="1" applyBorder="1" applyAlignment="1">
      <alignment horizontal="right" vertical="center"/>
    </xf>
    <xf numFmtId="0" fontId="0" fillId="7" borderId="37" xfId="0" applyFont="1" applyFill="1" applyBorder="1" applyAlignment="1">
      <alignment horizontal="center" vertical="center"/>
    </xf>
    <xf numFmtId="0" fontId="0" fillId="7" borderId="34" xfId="0" applyFont="1" applyFill="1" applyBorder="1" applyAlignment="1">
      <alignment horizontal="center" vertical="center"/>
    </xf>
    <xf numFmtId="0" fontId="0" fillId="7" borderId="36" xfId="0" applyFont="1" applyFill="1" applyBorder="1" applyAlignment="1">
      <alignment horizontal="center" vertical="center"/>
    </xf>
    <xf numFmtId="0" fontId="7" fillId="2" borderId="0" xfId="0" applyFont="1" applyFill="1">
      <alignment vertical="center"/>
    </xf>
    <xf numFmtId="0" fontId="7" fillId="2" borderId="0" xfId="0" applyFont="1" applyFill="1" applyAlignment="1">
      <alignment horizontal="center" vertical="center"/>
    </xf>
    <xf numFmtId="0" fontId="7" fillId="2" borderId="0" xfId="0" applyFont="1" applyFill="1" applyAlignment="1">
      <alignment horizontal="right" vertical="center"/>
    </xf>
    <xf numFmtId="0" fontId="7" fillId="2" borderId="0" xfId="0" applyFont="1" applyFill="1" applyAlignment="1">
      <alignment horizontal="left" vertical="center"/>
    </xf>
    <xf numFmtId="0" fontId="68" fillId="2" borderId="0" xfId="0" applyFont="1" applyFill="1" applyAlignment="1">
      <alignment horizontal="center" vertical="top"/>
    </xf>
    <xf numFmtId="0" fontId="84" fillId="2" borderId="45" xfId="0" applyFont="1" applyFill="1" applyBorder="1" applyAlignment="1">
      <alignment horizontal="center" vertical="center"/>
    </xf>
    <xf numFmtId="0" fontId="84" fillId="2" borderId="38" xfId="0" applyFont="1" applyFill="1" applyBorder="1" applyAlignment="1">
      <alignment horizontal="center" vertical="center"/>
    </xf>
    <xf numFmtId="0" fontId="84" fillId="2" borderId="49" xfId="0" applyFont="1" applyFill="1" applyBorder="1" applyAlignment="1">
      <alignment horizontal="center" vertical="center"/>
    </xf>
    <xf numFmtId="0" fontId="0" fillId="7" borderId="38" xfId="0" applyFont="1" applyFill="1" applyBorder="1" applyAlignment="1">
      <alignment horizontal="left" vertical="center"/>
    </xf>
    <xf numFmtId="0" fontId="0" fillId="7" borderId="45" xfId="0" applyFont="1" applyFill="1" applyBorder="1" applyAlignment="1">
      <alignment horizontal="left" vertical="center"/>
    </xf>
    <xf numFmtId="0" fontId="0" fillId="7" borderId="49" xfId="0" applyFont="1" applyFill="1" applyBorder="1" applyAlignment="1">
      <alignment horizontal="left" vertical="center"/>
    </xf>
    <xf numFmtId="0" fontId="0" fillId="13" borderId="45" xfId="0" applyFont="1" applyFill="1" applyBorder="1" applyAlignment="1">
      <alignment horizontal="right" vertical="center"/>
    </xf>
    <xf numFmtId="0" fontId="0" fillId="13" borderId="38" xfId="0" applyFont="1" applyFill="1" applyBorder="1" applyAlignment="1">
      <alignment horizontal="right" vertical="center"/>
    </xf>
    <xf numFmtId="0" fontId="0" fillId="13" borderId="49" xfId="0" applyFont="1" applyFill="1" applyBorder="1" applyAlignment="1">
      <alignment horizontal="right" vertical="center"/>
    </xf>
    <xf numFmtId="0" fontId="0" fillId="13" borderId="45" xfId="0" applyFont="1" applyFill="1" applyBorder="1" applyAlignment="1">
      <alignment horizontal="center" vertical="center"/>
    </xf>
    <xf numFmtId="0" fontId="0" fillId="13" borderId="38" xfId="0" applyFont="1" applyFill="1" applyBorder="1" applyAlignment="1">
      <alignment horizontal="center" vertical="center"/>
    </xf>
    <xf numFmtId="0" fontId="0" fillId="13" borderId="49" xfId="0" applyFont="1" applyFill="1" applyBorder="1" applyAlignment="1">
      <alignment horizontal="center" vertical="center"/>
    </xf>
    <xf numFmtId="0" fontId="0" fillId="7" borderId="45" xfId="0" applyFont="1" applyFill="1" applyBorder="1" applyAlignment="1">
      <alignment horizontal="center" vertical="center"/>
    </xf>
    <xf numFmtId="0" fontId="0" fillId="7" borderId="38" xfId="0" applyFont="1" applyFill="1" applyBorder="1" applyAlignment="1">
      <alignment horizontal="center" vertical="center"/>
    </xf>
    <xf numFmtId="0" fontId="0" fillId="7" borderId="49" xfId="0" applyFont="1" applyFill="1" applyBorder="1" applyAlignment="1">
      <alignment horizontal="center" vertical="center"/>
    </xf>
    <xf numFmtId="0" fontId="0" fillId="7" borderId="45" xfId="0" applyFont="1" applyFill="1" applyBorder="1">
      <alignment vertical="center"/>
    </xf>
    <xf numFmtId="0" fontId="0" fillId="7" borderId="38" xfId="0" applyFont="1" applyFill="1" applyBorder="1">
      <alignment vertical="center"/>
    </xf>
    <xf numFmtId="0" fontId="0" fillId="7" borderId="49" xfId="0" applyFont="1" applyFill="1" applyBorder="1">
      <alignment vertical="center"/>
    </xf>
    <xf numFmtId="0" fontId="0" fillId="7" borderId="34" xfId="0" applyFont="1" applyFill="1" applyBorder="1">
      <alignment vertical="center"/>
    </xf>
    <xf numFmtId="0" fontId="0" fillId="7" borderId="37" xfId="0" applyFont="1" applyFill="1" applyBorder="1">
      <alignment vertical="center"/>
    </xf>
    <xf numFmtId="0" fontId="0" fillId="7" borderId="36" xfId="0" applyFont="1" applyFill="1" applyBorder="1">
      <alignment vertical="center"/>
    </xf>
    <xf numFmtId="0" fontId="84" fillId="4" borderId="0" xfId="0" applyFont="1" applyFill="1">
      <alignment vertical="center"/>
    </xf>
    <xf numFmtId="0" fontId="84" fillId="4" borderId="46" xfId="0" applyFont="1" applyFill="1" applyBorder="1">
      <alignment vertical="center"/>
    </xf>
    <xf numFmtId="0" fontId="84" fillId="4" borderId="0" xfId="0" applyFont="1" applyFill="1" applyBorder="1">
      <alignment vertical="center"/>
    </xf>
    <xf numFmtId="0" fontId="84" fillId="4" borderId="50" xfId="0" applyFont="1" applyFill="1" applyBorder="1">
      <alignment vertical="center"/>
    </xf>
    <xf numFmtId="0" fontId="0" fillId="0" borderId="0" xfId="0" applyFont="1" applyFill="1">
      <alignment vertical="center"/>
    </xf>
    <xf numFmtId="0" fontId="0" fillId="2" borderId="0" xfId="0" applyFont="1" applyFill="1">
      <alignment vertical="center"/>
    </xf>
    <xf numFmtId="0" fontId="90" fillId="2" borderId="0" xfId="0" applyFont="1" applyFill="1" applyBorder="1" applyAlignment="1">
      <alignment horizontal="center" vertical="center"/>
    </xf>
    <xf numFmtId="0" fontId="91" fillId="2" borderId="0" xfId="2" applyFont="1" applyFill="1" applyBorder="1" applyAlignment="1">
      <alignment horizontal="center" vertical="top"/>
    </xf>
    <xf numFmtId="0" fontId="92" fillId="2" borderId="0" xfId="0" applyFont="1" applyFill="1" applyBorder="1" applyAlignment="1">
      <alignment horizontal="center" vertical="top"/>
    </xf>
    <xf numFmtId="0" fontId="93" fillId="0" borderId="0" xfId="1" applyFont="1">
      <alignment vertical="center"/>
    </xf>
    <xf numFmtId="0" fontId="0" fillId="2" borderId="0" xfId="0" applyFill="1">
      <alignment vertical="center"/>
    </xf>
    <xf numFmtId="0" fontId="0" fillId="2" borderId="0" xfId="0" applyFill="1" applyAlignment="1">
      <alignment vertical="center"/>
    </xf>
    <xf numFmtId="0" fontId="0" fillId="2" borderId="0" xfId="0" applyFill="1" applyBorder="1">
      <alignment vertical="center"/>
    </xf>
    <xf numFmtId="0" fontId="17" fillId="12" borderId="11" xfId="1" applyNumberFormat="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7" fillId="12" borderId="11" xfId="1" applyFont="1" applyFill="1" applyBorder="1" applyAlignment="1" applyProtection="1">
      <alignment vertical="center" wrapText="1"/>
      <protection locked="0"/>
    </xf>
    <xf numFmtId="0" fontId="17" fillId="11" borderId="11" xfId="1" applyFont="1" applyFill="1" applyBorder="1" applyAlignment="1" applyProtection="1">
      <alignment vertical="center" wrapText="1"/>
      <protection locked="0"/>
    </xf>
    <xf numFmtId="0" fontId="17" fillId="13" borderId="11" xfId="1" applyFont="1" applyFill="1" applyBorder="1" applyAlignment="1" applyProtection="1">
      <alignment horizontal="center" vertical="center" wrapText="1"/>
      <protection locked="0"/>
    </xf>
    <xf numFmtId="0" fontId="18" fillId="13"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vertical="center" wrapText="1"/>
      <protection locked="0"/>
    </xf>
    <xf numFmtId="0" fontId="17" fillId="11" borderId="11" xfId="1" applyNumberFormat="1" applyFont="1" applyFill="1" applyBorder="1" applyAlignment="1" applyProtection="1">
      <alignment vertical="center" wrapText="1"/>
      <protection locked="0"/>
    </xf>
    <xf numFmtId="0" fontId="17" fillId="9" borderId="11" xfId="1" applyNumberFormat="1" applyFont="1" applyFill="1" applyBorder="1" applyAlignment="1" applyProtection="1">
      <alignment vertical="center" wrapText="1"/>
      <protection locked="0"/>
    </xf>
    <xf numFmtId="0" fontId="3" fillId="8" borderId="11" xfId="1" applyFont="1" applyFill="1" applyBorder="1" applyAlignment="1" applyProtection="1">
      <alignment horizontal="center" vertical="center" wrapText="1"/>
      <protection locked="0"/>
    </xf>
    <xf numFmtId="0" fontId="25" fillId="12" borderId="11" xfId="1" applyFont="1" applyFill="1" applyBorder="1" applyAlignment="1" applyProtection="1">
      <alignment vertical="center" wrapText="1"/>
      <protection locked="0"/>
    </xf>
    <xf numFmtId="0" fontId="3" fillId="8" borderId="11" xfId="1" applyNumberFormat="1" applyFont="1" applyFill="1" applyBorder="1" applyAlignment="1" applyProtection="1">
      <alignment horizontal="center" vertical="center" wrapText="1"/>
      <protection locked="0"/>
    </xf>
    <xf numFmtId="0" fontId="17" fillId="13" borderId="11" xfId="1" applyNumberFormat="1" applyFont="1" applyFill="1" applyBorder="1" applyAlignment="1" applyProtection="1">
      <alignment horizontal="center" vertical="center" wrapText="1"/>
      <protection locked="0"/>
    </xf>
    <xf numFmtId="0" fontId="17" fillId="13" borderId="11" xfId="1" applyNumberFormat="1" applyFont="1" applyFill="1" applyBorder="1" applyAlignment="1" applyProtection="1">
      <alignment vertical="center" wrapText="1"/>
      <protection locked="0"/>
    </xf>
    <xf numFmtId="0" fontId="25" fillId="12" borderId="11" xfId="1" applyNumberFormat="1" applyFont="1" applyFill="1" applyBorder="1" applyAlignment="1" applyProtection="1">
      <alignment vertical="center" wrapText="1"/>
      <protection locked="0"/>
    </xf>
    <xf numFmtId="0" fontId="3" fillId="2" borderId="15" xfId="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0" fontId="17" fillId="9" borderId="11" xfId="1" applyFont="1" applyFill="1" applyBorder="1" applyAlignment="1" applyProtection="1">
      <alignment vertical="center" wrapText="1"/>
      <protection locked="0"/>
    </xf>
    <xf numFmtId="0" fontId="3" fillId="8" borderId="12" xfId="1" applyNumberFormat="1" applyFont="1" applyFill="1" applyBorder="1" applyAlignment="1" applyProtection="1">
      <alignment horizontal="left" vertical="center" wrapText="1"/>
      <protection locked="0"/>
    </xf>
    <xf numFmtId="0" fontId="3" fillId="8" borderId="12" xfId="1" applyFont="1" applyFill="1" applyBorder="1" applyAlignment="1" applyProtection="1">
      <alignment horizontal="left" vertical="center" wrapText="1"/>
      <protection locked="0"/>
    </xf>
    <xf numFmtId="0" fontId="3" fillId="8" borderId="14" xfId="1" applyFont="1" applyFill="1" applyBorder="1" applyAlignment="1" applyProtection="1">
      <alignment horizontal="left" vertical="center" wrapText="1"/>
      <protection locked="0"/>
    </xf>
    <xf numFmtId="0" fontId="95" fillId="8" borderId="35" xfId="0" applyFont="1" applyFill="1" applyBorder="1" applyAlignment="1">
      <alignment horizontal="center" vertical="center"/>
    </xf>
    <xf numFmtId="9" fontId="0" fillId="0" borderId="0" xfId="0" applyNumberFormat="1">
      <alignment vertical="center"/>
    </xf>
    <xf numFmtId="0" fontId="0" fillId="0" borderId="0" xfId="0" applyNumberFormat="1">
      <alignment vertical="center"/>
    </xf>
    <xf numFmtId="0" fontId="95" fillId="8" borderId="58" xfId="0" applyFont="1" applyFill="1" applyBorder="1" applyAlignment="1">
      <alignment horizontal="left" vertical="center"/>
    </xf>
    <xf numFmtId="0" fontId="95" fillId="8" borderId="58" xfId="0" applyFont="1" applyFill="1" applyBorder="1" applyAlignment="1">
      <alignment horizontal="center" vertical="center"/>
    </xf>
    <xf numFmtId="0" fontId="0" fillId="13" borderId="1" xfId="0" applyFill="1" applyBorder="1">
      <alignment vertical="center"/>
    </xf>
    <xf numFmtId="0" fontId="0" fillId="7" borderId="1" xfId="0" applyFill="1" applyBorder="1" applyAlignment="1">
      <alignment horizontal="center" vertical="center"/>
    </xf>
    <xf numFmtId="0" fontId="0" fillId="12" borderId="1" xfId="0" applyFill="1" applyBorder="1" applyAlignment="1">
      <alignment horizontal="center" vertical="center"/>
    </xf>
    <xf numFmtId="0" fontId="0" fillId="17" borderId="1" xfId="0" applyFill="1" applyBorder="1">
      <alignment vertical="center"/>
    </xf>
    <xf numFmtId="0" fontId="0" fillId="43" borderId="1" xfId="0" applyFill="1" applyBorder="1">
      <alignment vertical="center"/>
    </xf>
    <xf numFmtId="0" fontId="53" fillId="8" borderId="58" xfId="0" applyFont="1" applyFill="1" applyBorder="1" applyAlignment="1">
      <alignment horizontal="center" vertical="center"/>
    </xf>
    <xf numFmtId="0" fontId="7" fillId="8" borderId="58" xfId="0" applyFont="1" applyFill="1" applyBorder="1" applyAlignment="1">
      <alignment horizontal="center" vertical="center"/>
    </xf>
    <xf numFmtId="0" fontId="53" fillId="8" borderId="57" xfId="0" applyFont="1" applyFill="1" applyBorder="1" applyAlignment="1">
      <alignment horizontal="center" vertical="center"/>
    </xf>
    <xf numFmtId="0" fontId="0" fillId="10" borderId="1" xfId="0" applyFill="1" applyBorder="1" applyAlignment="1">
      <alignment horizontal="center" vertical="center"/>
    </xf>
    <xf numFmtId="0" fontId="0" fillId="45" borderId="1" xfId="0" applyFill="1" applyBorder="1" applyAlignment="1">
      <alignment horizontal="center" vertical="center"/>
    </xf>
    <xf numFmtId="0" fontId="0" fillId="45" borderId="1" xfId="0" applyFill="1" applyBorder="1" applyAlignment="1">
      <alignment vertical="center"/>
    </xf>
    <xf numFmtId="0" fontId="0" fillId="45" borderId="1" xfId="0" applyNumberFormat="1" applyFill="1" applyBorder="1" applyAlignment="1">
      <alignment vertical="center"/>
    </xf>
    <xf numFmtId="0" fontId="0" fillId="9" borderId="1" xfId="0" applyFont="1" applyFill="1" applyBorder="1" applyAlignment="1">
      <alignment horizontal="center" vertical="center"/>
    </xf>
    <xf numFmtId="0" fontId="96" fillId="5" borderId="1" xfId="0" applyFont="1" applyFill="1" applyBorder="1" applyAlignment="1">
      <alignment horizontal="center" vertical="center"/>
    </xf>
    <xf numFmtId="0" fontId="96" fillId="3" borderId="1" xfId="0" applyFont="1" applyFill="1" applyBorder="1" applyAlignment="1">
      <alignment horizontal="center" vertical="center"/>
    </xf>
    <xf numFmtId="0" fontId="96" fillId="5" borderId="36" xfId="0" applyFont="1" applyFill="1" applyBorder="1" applyAlignment="1">
      <alignment horizontal="center" vertical="center"/>
    </xf>
    <xf numFmtId="0" fontId="96" fillId="3" borderId="36" xfId="0" applyFont="1" applyFill="1" applyBorder="1" applyAlignment="1">
      <alignment horizontal="center" vertical="center"/>
    </xf>
    <xf numFmtId="0" fontId="7" fillId="8" borderId="1" xfId="0" applyFont="1" applyFill="1" applyBorder="1" applyAlignment="1">
      <alignment horizontal="center" vertical="center"/>
    </xf>
    <xf numFmtId="0" fontId="66" fillId="44" borderId="34" xfId="0" applyFont="1" applyFill="1" applyBorder="1" applyAlignment="1">
      <alignment horizontal="center" vertical="center"/>
    </xf>
    <xf numFmtId="0" fontId="66" fillId="44" borderId="37" xfId="0" applyFont="1" applyFill="1" applyBorder="1" applyAlignment="1">
      <alignment horizontal="center" vertical="center"/>
    </xf>
    <xf numFmtId="0" fontId="66" fillId="44" borderId="36" xfId="0" applyFont="1" applyFill="1" applyBorder="1" applyAlignment="1">
      <alignment horizontal="center" vertical="center"/>
    </xf>
    <xf numFmtId="0" fontId="66" fillId="15" borderId="34" xfId="0" applyFont="1" applyFill="1" applyBorder="1" applyAlignment="1">
      <alignment horizontal="center" vertical="center"/>
    </xf>
    <xf numFmtId="0" fontId="66" fillId="15" borderId="37" xfId="0" applyFont="1" applyFill="1" applyBorder="1" applyAlignment="1">
      <alignment horizontal="center" vertical="center"/>
    </xf>
    <xf numFmtId="0" fontId="66" fillId="15" borderId="36" xfId="0" applyFont="1" applyFill="1" applyBorder="1" applyAlignment="1">
      <alignment horizontal="center" vertical="center"/>
    </xf>
    <xf numFmtId="0" fontId="66" fillId="45" borderId="34" xfId="0" applyFont="1" applyFill="1" applyBorder="1" applyAlignment="1">
      <alignment horizontal="center" vertical="center"/>
    </xf>
    <xf numFmtId="0" fontId="66" fillId="45" borderId="37" xfId="0" applyFont="1" applyFill="1" applyBorder="1" applyAlignment="1">
      <alignment horizontal="center" vertical="center"/>
    </xf>
    <xf numFmtId="0" fontId="66" fillId="45" borderId="36" xfId="0" applyFont="1" applyFill="1" applyBorder="1" applyAlignment="1">
      <alignment horizontal="center" vertical="center"/>
    </xf>
    <xf numFmtId="0" fontId="98" fillId="3" borderId="0" xfId="0" applyFont="1" applyFill="1" applyAlignment="1">
      <alignment horizontal="center" vertical="center"/>
    </xf>
    <xf numFmtId="0" fontId="3" fillId="2" borderId="8" xfId="1" applyNumberFormat="1" applyFont="1" applyFill="1" applyBorder="1" applyAlignment="1" applyProtection="1">
      <alignment horizontal="center"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7" xfId="0" applyNumberFormat="1" applyFont="1" applyFill="1" applyBorder="1" applyAlignment="1" applyProtection="1">
      <alignment horizontal="center" vertical="center" wrapText="1"/>
      <protection locked="0"/>
    </xf>
    <xf numFmtId="0" fontId="21" fillId="13" borderId="36" xfId="0"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vertical="center" wrapText="1"/>
      <protection locked="0"/>
    </xf>
    <xf numFmtId="0" fontId="21" fillId="13" borderId="1" xfId="0" applyNumberFormat="1" applyFont="1" applyFill="1" applyBorder="1" applyAlignment="1" applyProtection="1">
      <alignment horizontal="center" vertical="center" wrapText="1"/>
      <protection locked="0"/>
    </xf>
    <xf numFmtId="0" fontId="21" fillId="28" borderId="1" xfId="0" applyNumberFormat="1" applyFont="1" applyFill="1" applyBorder="1" applyAlignment="1" applyProtection="1">
      <alignment horizontal="center" vertical="center" wrapText="1"/>
      <protection locked="0"/>
    </xf>
    <xf numFmtId="0" fontId="17" fillId="11" borderId="11" xfId="1" applyFont="1" applyFill="1" applyBorder="1" applyAlignment="1" applyProtection="1">
      <alignment vertical="center" wrapText="1"/>
      <protection locked="0"/>
    </xf>
    <xf numFmtId="0" fontId="0" fillId="0" borderId="1" xfId="0" applyFill="1" applyBorder="1">
      <alignment vertical="center"/>
    </xf>
    <xf numFmtId="49" fontId="17" fillId="11" borderId="11" xfId="1" applyNumberFormat="1" applyFont="1" applyFill="1" applyBorder="1" applyAlignment="1" applyProtection="1">
      <alignment horizontal="left" vertical="center" wrapText="1"/>
      <protection locked="0"/>
    </xf>
    <xf numFmtId="49" fontId="17" fillId="11" borderId="11" xfId="1" applyNumberFormat="1" applyFont="1" applyFill="1" applyBorder="1" applyAlignment="1" applyProtection="1">
      <alignment horizontal="left" vertical="center" wrapText="1"/>
      <protection locked="0"/>
    </xf>
    <xf numFmtId="49" fontId="17" fillId="11" borderId="11" xfId="1" quotePrefix="1" applyNumberFormat="1" applyFont="1" applyFill="1" applyBorder="1" applyAlignment="1" applyProtection="1">
      <alignment horizontal="left" vertical="center" wrapText="1"/>
      <protection locked="0"/>
    </xf>
    <xf numFmtId="0" fontId="0" fillId="0" borderId="32" xfId="0" applyFill="1" applyBorder="1">
      <alignment vertical="center"/>
    </xf>
    <xf numFmtId="0" fontId="0" fillId="0" borderId="33" xfId="0" applyFill="1" applyBorder="1">
      <alignment vertical="center"/>
    </xf>
    <xf numFmtId="0" fontId="102" fillId="5" borderId="1" xfId="0" applyNumberFormat="1" applyFont="1" applyFill="1" applyBorder="1" applyAlignment="1" applyProtection="1">
      <alignment horizontal="left" vertical="center" wrapText="1"/>
      <protection locked="0"/>
    </xf>
    <xf numFmtId="0" fontId="7" fillId="5" borderId="1" xfId="0" applyNumberFormat="1" applyFont="1" applyFill="1" applyBorder="1" applyAlignment="1" applyProtection="1">
      <alignment horizontal="center" vertical="center" wrapText="1"/>
      <protection locked="0"/>
    </xf>
    <xf numFmtId="0" fontId="55" fillId="5" borderId="1" xfId="0" applyNumberFormat="1" applyFont="1" applyFill="1" applyBorder="1" applyAlignment="1" applyProtection="1">
      <alignment horizontal="center" vertical="center" wrapText="1"/>
      <protection locked="0"/>
    </xf>
    <xf numFmtId="0" fontId="10" fillId="5" borderId="0" xfId="1" applyFont="1" applyFill="1">
      <alignment vertical="center"/>
    </xf>
    <xf numFmtId="0" fontId="3" fillId="5" borderId="27" xfId="1" applyFont="1" applyFill="1" applyBorder="1" applyAlignment="1">
      <alignment horizontal="center" vertical="center" wrapText="1"/>
    </xf>
    <xf numFmtId="0" fontId="3" fillId="5" borderId="28" xfId="1" applyFont="1" applyFill="1" applyBorder="1" applyAlignment="1">
      <alignment horizontal="center" vertical="center" wrapText="1"/>
    </xf>
    <xf numFmtId="0" fontId="62" fillId="5" borderId="28" xfId="3" applyFont="1" applyFill="1" applyBorder="1" applyAlignment="1">
      <alignment vertical="center"/>
    </xf>
    <xf numFmtId="0" fontId="102" fillId="47" borderId="44" xfId="0" applyNumberFormat="1" applyFont="1" applyFill="1" applyBorder="1" applyAlignment="1">
      <alignment horizontal="left" vertical="center" wrapText="1"/>
    </xf>
    <xf numFmtId="0" fontId="102" fillId="5" borderId="36" xfId="0" applyFont="1" applyFill="1" applyBorder="1" applyAlignment="1">
      <alignment horizontal="center" vertical="center" wrapText="1"/>
    </xf>
    <xf numFmtId="0" fontId="102" fillId="5" borderId="36" xfId="0" applyFont="1" applyFill="1" applyBorder="1" applyAlignment="1">
      <alignment horizontal="left" vertical="center" wrapText="1"/>
    </xf>
    <xf numFmtId="0" fontId="102" fillId="5" borderId="1" xfId="0" applyFont="1" applyFill="1" applyBorder="1" applyAlignment="1">
      <alignment horizontal="center" vertical="center" wrapText="1"/>
    </xf>
    <xf numFmtId="0" fontId="102" fillId="5" borderId="1" xfId="0" applyFont="1" applyFill="1" applyBorder="1" applyAlignment="1">
      <alignment horizontal="left" vertical="center" wrapText="1"/>
    </xf>
    <xf numFmtId="0" fontId="55" fillId="46" borderId="42" xfId="0" applyNumberFormat="1" applyFont="1" applyFill="1" applyBorder="1" applyAlignment="1">
      <alignment horizontal="center" vertical="center" wrapText="1"/>
    </xf>
    <xf numFmtId="0" fontId="55" fillId="46" borderId="41" xfId="0" applyNumberFormat="1" applyFont="1" applyFill="1" applyBorder="1" applyAlignment="1">
      <alignment horizontal="center" vertical="center" wrapText="1"/>
    </xf>
    <xf numFmtId="0" fontId="6" fillId="46" borderId="41" xfId="0" applyNumberFormat="1" applyFont="1" applyFill="1" applyBorder="1" applyAlignment="1">
      <alignment horizontal="left" vertical="center" wrapText="1"/>
    </xf>
    <xf numFmtId="0" fontId="6" fillId="5" borderId="36"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6" fillId="46" borderId="42" xfId="0" applyNumberFormat="1" applyFont="1" applyFill="1" applyBorder="1" applyAlignment="1">
      <alignment horizontal="left" vertical="center" wrapText="1"/>
    </xf>
    <xf numFmtId="0" fontId="102" fillId="47" borderId="59" xfId="0" applyNumberFormat="1" applyFont="1" applyFill="1" applyBorder="1" applyAlignment="1">
      <alignment horizontal="left" vertical="center" wrapText="1"/>
    </xf>
    <xf numFmtId="0" fontId="104" fillId="8" borderId="1" xfId="0" applyFont="1" applyFill="1" applyBorder="1" applyAlignment="1">
      <alignment horizontal="center" vertical="center" wrapText="1"/>
    </xf>
    <xf numFmtId="0" fontId="97" fillId="8" borderId="42" xfId="0" applyNumberFormat="1" applyFont="1" applyFill="1" applyBorder="1" applyAlignment="1">
      <alignment horizontal="center" vertical="center" wrapText="1"/>
    </xf>
    <xf numFmtId="0" fontId="97" fillId="8" borderId="41" xfId="0" applyNumberFormat="1" applyFont="1" applyFill="1" applyBorder="1" applyAlignment="1">
      <alignment horizontal="center" vertical="center" wrapText="1"/>
    </xf>
    <xf numFmtId="0" fontId="3" fillId="2" borderId="60" xfId="1" applyNumberFormat="1" applyFont="1" applyFill="1" applyBorder="1" applyAlignment="1" applyProtection="1">
      <alignment horizontal="left" vertical="center" wrapText="1"/>
      <protection locked="0"/>
    </xf>
    <xf numFmtId="0" fontId="17" fillId="8" borderId="61" xfId="1" applyNumberFormat="1" applyFont="1" applyFill="1" applyBorder="1" applyAlignment="1" applyProtection="1">
      <alignment horizontal="center" vertical="center" wrapText="1"/>
      <protection locked="0"/>
    </xf>
    <xf numFmtId="0" fontId="12" fillId="8" borderId="61" xfId="1" applyNumberFormat="1" applyFont="1" applyFill="1" applyBorder="1" applyAlignment="1" applyProtection="1">
      <alignment horizontal="center" vertical="center" wrapText="1"/>
      <protection locked="0"/>
    </xf>
    <xf numFmtId="0" fontId="4" fillId="3" borderId="61" xfId="1" applyNumberFormat="1" applyFont="1" applyFill="1" applyBorder="1" applyAlignment="1" applyProtection="1">
      <alignment vertical="center" wrapText="1"/>
      <protection locked="0"/>
    </xf>
    <xf numFmtId="0" fontId="105" fillId="8" borderId="61" xfId="1" applyFont="1" applyFill="1" applyBorder="1" applyAlignment="1">
      <alignment horizontal="center" vertical="center"/>
    </xf>
    <xf numFmtId="10" fontId="105" fillId="8" borderId="61" xfId="1" applyNumberFormat="1" applyFont="1" applyFill="1" applyBorder="1" applyAlignment="1">
      <alignment horizontal="center" vertical="center"/>
    </xf>
    <xf numFmtId="0" fontId="46" fillId="5" borderId="61" xfId="1" applyNumberFormat="1" applyFont="1" applyFill="1" applyBorder="1" applyAlignment="1" applyProtection="1">
      <alignment vertical="center" wrapText="1"/>
      <protection locked="0"/>
    </xf>
    <xf numFmtId="0" fontId="47" fillId="5" borderId="61" xfId="1" applyNumberFormat="1" applyFont="1" applyFill="1" applyBorder="1" applyAlignment="1" applyProtection="1">
      <alignment vertical="center" wrapText="1"/>
      <protection locked="0"/>
    </xf>
    <xf numFmtId="0" fontId="46" fillId="5" borderId="61" xfId="1" applyNumberFormat="1" applyFont="1" applyFill="1" applyBorder="1" applyAlignment="1" applyProtection="1">
      <alignment horizontal="center" vertical="center" wrapText="1"/>
      <protection locked="0"/>
    </xf>
    <xf numFmtId="0" fontId="106" fillId="3" borderId="1" xfId="1" applyFont="1" applyFill="1" applyBorder="1">
      <alignment vertical="center"/>
    </xf>
    <xf numFmtId="0" fontId="67" fillId="17" borderId="36" xfId="0" applyFont="1" applyFill="1" applyBorder="1" applyAlignment="1">
      <alignment horizontal="center" vertical="center"/>
    </xf>
    <xf numFmtId="0" fontId="2" fillId="7" borderId="49" xfId="0" applyNumberFormat="1" applyFont="1" applyFill="1" applyBorder="1" applyAlignment="1">
      <alignment horizontal="center" vertical="center" wrapText="1"/>
    </xf>
    <xf numFmtId="49" fontId="66" fillId="13" borderId="62" xfId="0" applyNumberFormat="1" applyFont="1" applyFill="1" applyBorder="1" applyAlignment="1">
      <alignment horizontal="center" vertical="center" wrapText="1"/>
    </xf>
    <xf numFmtId="49" fontId="74" fillId="2" borderId="62" xfId="0" applyNumberFormat="1" applyFont="1" applyFill="1" applyBorder="1" applyAlignment="1">
      <alignment horizontal="center" vertical="center" wrapText="1"/>
    </xf>
    <xf numFmtId="49" fontId="66" fillId="2" borderId="62" xfId="0" applyNumberFormat="1" applyFont="1" applyFill="1" applyBorder="1" applyAlignment="1">
      <alignment horizontal="center" vertical="center" wrapText="1"/>
    </xf>
    <xf numFmtId="49" fontId="68" fillId="24" borderId="62" xfId="0" applyNumberFormat="1" applyFont="1" applyFill="1" applyBorder="1" applyAlignment="1">
      <alignment horizontal="center" vertical="center" wrapText="1"/>
    </xf>
    <xf numFmtId="49" fontId="68" fillId="16" borderId="62" xfId="0" applyNumberFormat="1" applyFont="1" applyFill="1" applyBorder="1" applyAlignment="1">
      <alignment horizontal="center" vertical="center" wrapText="1"/>
    </xf>
    <xf numFmtId="49" fontId="68" fillId="26" borderId="62" xfId="0" applyNumberFormat="1" applyFont="1" applyFill="1" applyBorder="1" applyAlignment="1">
      <alignment horizontal="center" vertical="center" wrapText="1"/>
    </xf>
    <xf numFmtId="49" fontId="68" fillId="4" borderId="62" xfId="0" applyNumberFormat="1" applyFont="1" applyFill="1" applyBorder="1" applyAlignment="1">
      <alignment horizontal="center" vertical="center" wrapText="1"/>
    </xf>
    <xf numFmtId="49" fontId="68" fillId="25" borderId="62" xfId="0" applyNumberFormat="1" applyFont="1" applyFill="1" applyBorder="1" applyAlignment="1">
      <alignment horizontal="center" vertical="center" wrapText="1"/>
    </xf>
    <xf numFmtId="49" fontId="68" fillId="22" borderId="62" xfId="0" applyNumberFormat="1" applyFont="1" applyFill="1" applyBorder="1" applyAlignment="1">
      <alignment horizontal="center" vertical="center" wrapText="1"/>
    </xf>
    <xf numFmtId="49" fontId="68" fillId="12" borderId="62" xfId="0" applyNumberFormat="1" applyFont="1" applyFill="1" applyBorder="1" applyAlignment="1">
      <alignment horizontal="center" vertical="center" wrapText="1"/>
    </xf>
    <xf numFmtId="49" fontId="2" fillId="11" borderId="36" xfId="0" applyNumberFormat="1" applyFont="1" applyFill="1" applyBorder="1" applyAlignment="1">
      <alignment horizontal="center" vertical="center"/>
    </xf>
    <xf numFmtId="49" fontId="2" fillId="9" borderId="36" xfId="0" applyNumberFormat="1" applyFont="1" applyFill="1" applyBorder="1" applyAlignment="1">
      <alignment horizontal="center" vertical="center"/>
    </xf>
    <xf numFmtId="49" fontId="2" fillId="7" borderId="36" xfId="0" applyNumberFormat="1" applyFont="1" applyFill="1" applyBorder="1" applyAlignment="1">
      <alignment horizontal="center" vertical="center"/>
    </xf>
    <xf numFmtId="49" fontId="2" fillId="13" borderId="36" xfId="0" applyNumberFormat="1" applyFont="1" applyFill="1" applyBorder="1" applyAlignment="1">
      <alignment horizontal="center" vertical="center"/>
    </xf>
    <xf numFmtId="0" fontId="66" fillId="13" borderId="62" xfId="0" applyNumberFormat="1" applyFont="1" applyFill="1" applyBorder="1" applyAlignment="1">
      <alignment horizontal="center" vertical="center" wrapText="1"/>
    </xf>
    <xf numFmtId="49" fontId="69" fillId="2" borderId="51" xfId="0" applyNumberFormat="1" applyFont="1" applyFill="1" applyBorder="1" applyAlignment="1">
      <alignment horizontal="left" vertical="center" wrapText="1"/>
    </xf>
    <xf numFmtId="0" fontId="7" fillId="2" borderId="63" xfId="0" applyNumberFormat="1" applyFont="1" applyFill="1" applyBorder="1" applyAlignment="1">
      <alignment horizontal="center" vertical="center" wrapText="1"/>
    </xf>
    <xf numFmtId="0" fontId="7" fillId="2" borderId="63" xfId="0" applyNumberFormat="1" applyFont="1" applyFill="1" applyBorder="1" applyAlignment="1">
      <alignment horizontal="left" vertical="center" wrapText="1"/>
    </xf>
    <xf numFmtId="0" fontId="7" fillId="23" borderId="63" xfId="0" applyNumberFormat="1" applyFont="1" applyFill="1" applyBorder="1" applyAlignment="1">
      <alignment horizontal="left" vertical="center" wrapText="1"/>
    </xf>
    <xf numFmtId="0" fontId="7" fillId="2" borderId="63" xfId="0" applyNumberFormat="1" applyFont="1" applyFill="1" applyBorder="1" applyAlignment="1">
      <alignment horizontal="right" vertical="center" wrapText="1"/>
    </xf>
    <xf numFmtId="0" fontId="53" fillId="2" borderId="63" xfId="0" applyNumberFormat="1" applyFont="1" applyFill="1" applyBorder="1" applyAlignment="1">
      <alignment horizontal="center" vertical="center" wrapText="1"/>
    </xf>
    <xf numFmtId="0" fontId="7" fillId="2" borderId="63" xfId="0" applyFont="1" applyFill="1" applyBorder="1" applyAlignment="1">
      <alignment horizontal="left" vertical="center"/>
    </xf>
    <xf numFmtId="0" fontId="7" fillId="2" borderId="35" xfId="0" applyNumberFormat="1" applyFont="1" applyFill="1" applyBorder="1" applyAlignment="1">
      <alignment horizontal="left" vertical="center" wrapText="1"/>
    </xf>
    <xf numFmtId="0" fontId="7" fillId="2" borderId="35" xfId="0" applyFont="1" applyFill="1" applyBorder="1" applyAlignment="1">
      <alignment horizontal="left" vertical="center"/>
    </xf>
    <xf numFmtId="49" fontId="69" fillId="2" borderId="35" xfId="0" applyNumberFormat="1" applyFont="1" applyFill="1" applyBorder="1" applyAlignment="1">
      <alignment horizontal="left" vertical="center" wrapText="1"/>
    </xf>
    <xf numFmtId="0" fontId="68" fillId="2" borderId="35" xfId="0" applyFont="1" applyFill="1" applyBorder="1">
      <alignment vertical="center"/>
    </xf>
    <xf numFmtId="0" fontId="7" fillId="23" borderId="46" xfId="0" applyNumberFormat="1" applyFont="1" applyFill="1" applyBorder="1" applyAlignment="1">
      <alignment horizontal="left" vertical="center" wrapText="1"/>
    </xf>
    <xf numFmtId="0" fontId="7" fillId="2" borderId="35" xfId="0" applyNumberFormat="1" applyFont="1" applyFill="1" applyBorder="1" applyAlignment="1">
      <alignment horizontal="center" vertical="center" wrapText="1"/>
    </xf>
    <xf numFmtId="0" fontId="7" fillId="23" borderId="35" xfId="0" applyNumberFormat="1" applyFont="1" applyFill="1" applyBorder="1" applyAlignment="1">
      <alignment horizontal="left" vertical="center" wrapText="1"/>
    </xf>
    <xf numFmtId="0" fontId="7" fillId="2" borderId="35" xfId="0" applyNumberFormat="1" applyFont="1" applyFill="1" applyBorder="1" applyAlignment="1">
      <alignment horizontal="right" vertical="center" wrapText="1"/>
    </xf>
    <xf numFmtId="0" fontId="53" fillId="2" borderId="35" xfId="0" applyNumberFormat="1" applyFont="1" applyFill="1" applyBorder="1" applyAlignment="1">
      <alignment horizontal="center" vertical="center" wrapText="1"/>
    </xf>
    <xf numFmtId="0" fontId="0" fillId="0" borderId="0" xfId="0" applyAlignment="1">
      <alignment vertical="center" wrapText="1"/>
    </xf>
    <xf numFmtId="0" fontId="3" fillId="8" borderId="11" xfId="1" applyFont="1" applyFill="1" applyBorder="1" applyAlignment="1" applyProtection="1">
      <alignment horizontal="center" vertical="center" wrapText="1"/>
      <protection locked="0"/>
    </xf>
    <xf numFmtId="0" fontId="52" fillId="12" borderId="1" xfId="0" applyFont="1" applyFill="1" applyBorder="1" applyAlignment="1">
      <alignment horizontal="center" vertical="center"/>
    </xf>
    <xf numFmtId="0" fontId="0" fillId="48" borderId="1" xfId="0" applyFill="1" applyBorder="1" applyAlignment="1">
      <alignment horizontal="center" vertical="center"/>
    </xf>
    <xf numFmtId="0" fontId="0" fillId="48" borderId="1" xfId="0" applyFill="1" applyBorder="1">
      <alignment vertical="center"/>
    </xf>
    <xf numFmtId="0" fontId="0" fillId="9" borderId="1" xfId="0" applyFill="1" applyBorder="1">
      <alignment vertical="center"/>
    </xf>
    <xf numFmtId="0" fontId="0" fillId="9" borderId="1" xfId="0" applyFill="1" applyBorder="1" applyAlignment="1">
      <alignment horizontal="center" vertical="center"/>
    </xf>
    <xf numFmtId="0" fontId="6" fillId="3" borderId="10" xfId="0" applyFont="1" applyFill="1" applyBorder="1" applyAlignment="1">
      <alignment horizontal="left" vertical="center"/>
    </xf>
    <xf numFmtId="0" fontId="0" fillId="2" borderId="0" xfId="0" applyFont="1" applyFill="1" applyBorder="1">
      <alignment vertical="center"/>
    </xf>
    <xf numFmtId="0" fontId="107" fillId="2" borderId="0" xfId="0" applyFont="1" applyFill="1" applyBorder="1" applyAlignment="1">
      <alignment vertical="top"/>
    </xf>
    <xf numFmtId="0" fontId="107" fillId="2" borderId="0" xfId="0" applyFont="1" applyFill="1" applyBorder="1" applyAlignment="1">
      <alignment vertical="center"/>
    </xf>
    <xf numFmtId="0" fontId="55" fillId="8" borderId="10" xfId="0" quotePrefix="1" applyFont="1" applyFill="1" applyBorder="1" applyAlignment="1">
      <alignment horizontal="left" vertical="center"/>
    </xf>
    <xf numFmtId="0" fontId="3" fillId="8" borderId="12" xfId="1" applyFont="1" applyFill="1" applyBorder="1" applyAlignment="1" applyProtection="1">
      <alignment horizontal="center" vertical="center" wrapText="1"/>
      <protection locked="0"/>
    </xf>
    <xf numFmtId="0" fontId="4" fillId="8" borderId="14" xfId="1" applyFont="1" applyFill="1" applyBorder="1" applyAlignment="1" applyProtection="1">
      <alignment horizontal="left" vertical="center"/>
      <protection locked="0"/>
    </xf>
    <xf numFmtId="0" fontId="3" fillId="8" borderId="12" xfId="1" applyNumberFormat="1" applyFont="1" applyFill="1" applyBorder="1" applyAlignment="1" applyProtection="1">
      <alignment horizontal="center" vertical="center" wrapText="1"/>
      <protection locked="0"/>
    </xf>
    <xf numFmtId="0" fontId="3" fillId="8" borderId="12" xfId="1" applyFont="1" applyFill="1" applyBorder="1" applyAlignment="1" applyProtection="1">
      <alignment horizontal="center" vertical="center" wrapText="1"/>
      <protection locked="0"/>
    </xf>
    <xf numFmtId="0" fontId="7" fillId="8" borderId="11" xfId="1" applyFont="1" applyFill="1" applyBorder="1" applyAlignment="1" applyProtection="1">
      <alignment horizontal="center" vertical="center" wrapText="1"/>
      <protection locked="0"/>
    </xf>
    <xf numFmtId="0" fontId="3" fillId="8" borderId="12" xfId="1" applyFont="1" applyFill="1" applyBorder="1" applyAlignment="1" applyProtection="1">
      <alignment horizontal="center" vertical="center" wrapText="1"/>
      <protection locked="0"/>
    </xf>
    <xf numFmtId="0" fontId="17" fillId="11" borderId="8" xfId="1" applyNumberFormat="1" applyFont="1" applyFill="1" applyBorder="1" applyAlignment="1" applyProtection="1">
      <alignment vertical="center" wrapText="1"/>
      <protection locked="0"/>
    </xf>
    <xf numFmtId="0" fontId="17" fillId="9" borderId="1" xfId="1" applyFont="1" applyFill="1" applyBorder="1" applyAlignment="1" applyProtection="1">
      <alignment horizontal="center" vertical="center" wrapText="1"/>
      <protection locked="0"/>
    </xf>
    <xf numFmtId="0" fontId="17" fillId="12" borderId="1" xfId="1" applyFont="1" applyFill="1" applyBorder="1" applyAlignment="1" applyProtection="1">
      <alignment horizontal="center" vertical="center" wrapText="1"/>
      <protection locked="0"/>
    </xf>
    <xf numFmtId="0" fontId="17" fillId="8" borderId="1" xfId="1" applyFont="1" applyFill="1" applyBorder="1" applyAlignment="1" applyProtection="1">
      <alignment horizontal="center" vertical="center" wrapText="1"/>
      <protection locked="0"/>
    </xf>
    <xf numFmtId="0" fontId="17" fillId="13" borderId="1" xfId="1" applyFont="1" applyFill="1" applyBorder="1" applyAlignment="1" applyProtection="1">
      <alignment horizontal="center" vertical="center" wrapText="1"/>
      <protection locked="0"/>
    </xf>
    <xf numFmtId="0" fontId="17" fillId="13" borderId="1" xfId="1" applyFont="1" applyFill="1" applyBorder="1" applyAlignment="1" applyProtection="1">
      <alignment vertical="center" wrapText="1"/>
      <protection locked="0"/>
    </xf>
    <xf numFmtId="0" fontId="17" fillId="11" borderId="1" xfId="1" applyFont="1" applyFill="1" applyBorder="1" applyAlignment="1" applyProtection="1">
      <alignment vertical="center" wrapText="1"/>
      <protection locked="0"/>
    </xf>
    <xf numFmtId="0" fontId="10" fillId="9" borderId="1" xfId="1" applyFont="1" applyFill="1" applyBorder="1" applyAlignment="1" applyProtection="1">
      <alignment horizontal="center" vertical="center"/>
      <protection locked="0"/>
    </xf>
    <xf numFmtId="0" fontId="10" fillId="12" borderId="1" xfId="1" applyFont="1" applyFill="1" applyBorder="1" applyAlignment="1" applyProtection="1">
      <alignment horizontal="center" vertical="center"/>
      <protection locked="0"/>
    </xf>
    <xf numFmtId="0" fontId="10" fillId="8" borderId="1" xfId="1" applyFont="1" applyFill="1" applyBorder="1" applyAlignment="1" applyProtection="1">
      <alignment horizontal="center" vertical="center"/>
      <protection locked="0"/>
    </xf>
    <xf numFmtId="0" fontId="10" fillId="13" borderId="1" xfId="1" applyFont="1" applyFill="1" applyBorder="1" applyAlignment="1" applyProtection="1">
      <alignment vertical="center"/>
      <protection locked="0"/>
    </xf>
    <xf numFmtId="0" fontId="10" fillId="11" borderId="1" xfId="1" applyFont="1" applyFill="1" applyBorder="1" applyAlignment="1" applyProtection="1">
      <alignment vertical="center"/>
      <protection locked="0"/>
    </xf>
    <xf numFmtId="0" fontId="10" fillId="13" borderId="1" xfId="1" applyFont="1" applyFill="1" applyBorder="1" applyAlignment="1" applyProtection="1">
      <alignment horizontal="center" vertical="center"/>
      <protection locked="0"/>
    </xf>
    <xf numFmtId="0" fontId="18" fillId="13" borderId="1" xfId="1" applyFont="1" applyFill="1" applyBorder="1" applyAlignment="1" applyProtection="1">
      <alignment horizontal="center" vertical="center" wrapText="1"/>
      <protection locked="0"/>
    </xf>
    <xf numFmtId="0" fontId="12" fillId="9" borderId="1" xfId="1" applyFont="1" applyFill="1" applyBorder="1" applyAlignment="1" applyProtection="1">
      <alignment horizontal="center" vertical="center" wrapText="1"/>
      <protection locked="0"/>
    </xf>
    <xf numFmtId="3" fontId="17" fillId="13" borderId="1" xfId="1" applyNumberFormat="1" applyFont="1" applyFill="1" applyBorder="1" applyAlignment="1" applyProtection="1">
      <alignment vertical="center" wrapText="1"/>
      <protection locked="0"/>
    </xf>
    <xf numFmtId="0" fontId="12" fillId="12" borderId="1" xfId="1" applyFont="1" applyFill="1" applyBorder="1" applyAlignment="1" applyProtection="1">
      <alignment horizontal="center" vertical="center" wrapText="1"/>
      <protection locked="0"/>
    </xf>
    <xf numFmtId="0" fontId="26" fillId="12" borderId="1" xfId="1" applyFont="1" applyFill="1" applyBorder="1" applyAlignment="1" applyProtection="1">
      <alignment horizontal="center" vertical="center" wrapText="1"/>
      <protection locked="0"/>
    </xf>
    <xf numFmtId="0" fontId="25" fillId="12" borderId="1" xfId="1" applyFont="1" applyFill="1" applyBorder="1" applyAlignment="1" applyProtection="1">
      <alignment horizontal="center" vertical="center" wrapText="1"/>
      <protection locked="0"/>
    </xf>
    <xf numFmtId="0" fontId="18" fillId="12" borderId="1" xfId="1" applyFont="1" applyFill="1" applyBorder="1" applyAlignment="1" applyProtection="1">
      <alignment horizontal="center" vertical="center" wrapText="1"/>
      <protection locked="0"/>
    </xf>
    <xf numFmtId="0" fontId="12" fillId="11" borderId="1" xfId="1" applyFont="1" applyFill="1" applyBorder="1" applyAlignment="1" applyProtection="1">
      <alignment vertical="center" wrapText="1"/>
      <protection locked="0"/>
    </xf>
    <xf numFmtId="0" fontId="27" fillId="11" borderId="1" xfId="1" applyFont="1" applyFill="1" applyBorder="1" applyAlignment="1" applyProtection="1">
      <alignment vertical="center" wrapText="1"/>
      <protection locked="0"/>
    </xf>
    <xf numFmtId="0" fontId="25" fillId="11" borderId="1" xfId="1" applyFont="1" applyFill="1" applyBorder="1" applyAlignment="1" applyProtection="1">
      <alignment vertical="center" wrapText="1"/>
      <protection locked="0"/>
    </xf>
    <xf numFmtId="0" fontId="18" fillId="11" borderId="1" xfId="1" applyFont="1" applyFill="1" applyBorder="1" applyAlignment="1" applyProtection="1">
      <alignment vertical="center" wrapText="1"/>
      <protection locked="0"/>
    </xf>
    <xf numFmtId="3" fontId="17" fillId="13" borderId="1" xfId="1" applyNumberFormat="1" applyFont="1" applyFill="1" applyBorder="1" applyAlignment="1" applyProtection="1">
      <alignment horizontal="center" vertical="center" wrapText="1"/>
      <protection locked="0"/>
    </xf>
    <xf numFmtId="0" fontId="12" fillId="8" borderId="1" xfId="1" applyFont="1" applyFill="1" applyBorder="1" applyAlignment="1" applyProtection="1">
      <alignment horizontal="center" vertical="center" wrapText="1"/>
      <protection locked="0"/>
    </xf>
    <xf numFmtId="0" fontId="4" fillId="8" borderId="14" xfId="1" applyNumberFormat="1" applyFont="1" applyFill="1" applyBorder="1" applyAlignment="1" applyProtection="1">
      <alignment horizontal="left" vertical="center" wrapText="1"/>
      <protection locked="0"/>
    </xf>
    <xf numFmtId="0" fontId="3" fillId="8" borderId="14" xfId="1" applyNumberFormat="1" applyFont="1" applyFill="1" applyBorder="1" applyAlignment="1" applyProtection="1">
      <alignment horizontal="left" vertical="center" wrapText="1"/>
      <protection locked="0"/>
    </xf>
    <xf numFmtId="0" fontId="12" fillId="9" borderId="1" xfId="1" applyNumberFormat="1" applyFont="1" applyFill="1" applyBorder="1" applyAlignment="1" applyProtection="1">
      <alignment horizontal="center" vertical="center" wrapText="1"/>
      <protection locked="0"/>
    </xf>
    <xf numFmtId="0" fontId="17" fillId="12" borderId="1" xfId="1" applyNumberFormat="1" applyFont="1" applyFill="1" applyBorder="1" applyAlignment="1" applyProtection="1">
      <alignment horizontal="center" vertical="center" wrapText="1"/>
      <protection locked="0"/>
    </xf>
    <xf numFmtId="0" fontId="17" fillId="13" borderId="1" xfId="1" applyNumberFormat="1" applyFont="1" applyFill="1" applyBorder="1" applyAlignment="1" applyProtection="1">
      <alignment horizontal="center" vertical="center" wrapText="1"/>
      <protection locked="0"/>
    </xf>
    <xf numFmtId="0" fontId="10" fillId="13" borderId="1" xfId="1" applyNumberFormat="1" applyFont="1" applyFill="1" applyBorder="1" applyAlignment="1" applyProtection="1">
      <alignment horizontal="center" vertical="center" wrapText="1"/>
      <protection locked="0"/>
    </xf>
    <xf numFmtId="0" fontId="12" fillId="11" borderId="1" xfId="1" applyNumberFormat="1" applyFont="1" applyFill="1" applyBorder="1" applyAlignment="1" applyProtection="1">
      <alignment vertical="center" wrapText="1"/>
      <protection locked="0"/>
    </xf>
    <xf numFmtId="0" fontId="17" fillId="11" borderId="1" xfId="1" applyNumberFormat="1" applyFont="1" applyFill="1" applyBorder="1" applyAlignment="1" applyProtection="1">
      <alignment vertical="center" wrapText="1"/>
      <protection locked="0"/>
    </xf>
    <xf numFmtId="0" fontId="10" fillId="9" borderId="1" xfId="1" applyNumberFormat="1" applyFont="1" applyFill="1" applyBorder="1" applyAlignment="1" applyProtection="1">
      <alignment horizontal="center" vertical="center" wrapText="1"/>
      <protection locked="0"/>
    </xf>
    <xf numFmtId="0" fontId="10" fillId="12" borderId="1" xfId="1" applyNumberFormat="1" applyFont="1" applyFill="1" applyBorder="1" applyAlignment="1" applyProtection="1">
      <alignment horizontal="center" vertical="center" wrapText="1"/>
      <protection locked="0"/>
    </xf>
    <xf numFmtId="0" fontId="10" fillId="11" borderId="1" xfId="1" applyNumberFormat="1" applyFont="1" applyFill="1" applyBorder="1" applyAlignment="1" applyProtection="1">
      <alignment vertical="center" wrapText="1"/>
      <protection locked="0"/>
    </xf>
    <xf numFmtId="0" fontId="17" fillId="9" borderId="1" xfId="1" applyNumberFormat="1" applyFont="1" applyFill="1" applyBorder="1" applyAlignment="1" applyProtection="1">
      <alignment horizontal="center" vertical="center" wrapText="1"/>
      <protection locked="0"/>
    </xf>
    <xf numFmtId="0" fontId="18" fillId="13" borderId="1" xfId="1" applyNumberFormat="1" applyFont="1" applyFill="1" applyBorder="1" applyAlignment="1" applyProtection="1">
      <alignment horizontal="center" vertical="center" wrapText="1"/>
      <protection locked="0"/>
    </xf>
    <xf numFmtId="0" fontId="12" fillId="12" borderId="1" xfId="1" applyNumberFormat="1" applyFont="1" applyFill="1" applyBorder="1" applyAlignment="1" applyProtection="1">
      <alignment horizontal="center" vertical="center" wrapText="1"/>
      <protection locked="0"/>
    </xf>
    <xf numFmtId="0" fontId="12" fillId="13" borderId="1" xfId="1" applyNumberFormat="1" applyFont="1" applyFill="1" applyBorder="1" applyAlignment="1" applyProtection="1">
      <alignment horizontal="center" vertical="center" wrapText="1"/>
      <protection locked="0"/>
    </xf>
    <xf numFmtId="0" fontId="6" fillId="8" borderId="29" xfId="1" applyFont="1" applyFill="1" applyBorder="1" applyAlignment="1" applyProtection="1">
      <alignment horizontal="left" vertical="center"/>
      <protection locked="0"/>
    </xf>
    <xf numFmtId="0" fontId="7" fillId="8" borderId="29" xfId="1" applyFont="1" applyFill="1" applyBorder="1" applyAlignment="1" applyProtection="1">
      <alignment horizontal="left" vertical="center" wrapText="1"/>
      <protection locked="0"/>
    </xf>
    <xf numFmtId="0" fontId="32" fillId="9" borderId="1" xfId="1" applyFont="1" applyFill="1" applyBorder="1" applyAlignment="1" applyProtection="1">
      <alignment horizontal="center" vertical="center" wrapText="1"/>
      <protection locked="0"/>
    </xf>
    <xf numFmtId="0" fontId="23" fillId="9" borderId="1" xfId="1" applyFont="1" applyFill="1" applyBorder="1" applyAlignment="1" applyProtection="1">
      <alignment horizontal="center" vertical="center" wrapText="1"/>
      <protection locked="0"/>
    </xf>
    <xf numFmtId="0" fontId="23" fillId="7" borderId="1" xfId="1" applyFont="1" applyFill="1" applyBorder="1" applyAlignment="1" applyProtection="1">
      <alignment horizontal="center" vertical="center" wrapText="1"/>
      <protection locked="0"/>
    </xf>
    <xf numFmtId="0" fontId="21" fillId="12" borderId="1" xfId="1" applyFont="1" applyFill="1" applyBorder="1" applyAlignment="1" applyProtection="1">
      <alignment horizontal="center" vertical="center" wrapText="1"/>
      <protection locked="0"/>
    </xf>
    <xf numFmtId="0" fontId="23" fillId="12" borderId="1" xfId="1" applyFont="1" applyFill="1" applyBorder="1" applyAlignment="1" applyProtection="1">
      <alignment vertical="center" wrapText="1"/>
      <protection locked="0"/>
    </xf>
    <xf numFmtId="0" fontId="23" fillId="13" borderId="1" xfId="1" applyFont="1" applyFill="1" applyBorder="1" applyAlignment="1" applyProtection="1">
      <alignment vertical="center" wrapText="1"/>
      <protection locked="0"/>
    </xf>
    <xf numFmtId="0" fontId="23" fillId="11" borderId="1" xfId="1" applyFont="1" applyFill="1" applyBorder="1" applyAlignment="1" applyProtection="1">
      <alignment vertical="center" wrapText="1"/>
      <protection locked="0"/>
    </xf>
    <xf numFmtId="0" fontId="2" fillId="9" borderId="1" xfId="1" applyFont="1" applyFill="1" applyBorder="1" applyAlignment="1" applyProtection="1">
      <alignment horizontal="center" vertical="center"/>
      <protection locked="0"/>
    </xf>
    <xf numFmtId="0" fontId="2" fillId="7" borderId="1" xfId="1" applyFont="1" applyFill="1" applyBorder="1" applyAlignment="1" applyProtection="1">
      <alignment horizontal="center" vertical="center"/>
      <protection locked="0"/>
    </xf>
    <xf numFmtId="0" fontId="2" fillId="12" borderId="1" xfId="1" applyFont="1" applyFill="1" applyBorder="1" applyAlignment="1" applyProtection="1">
      <alignment horizontal="center" vertical="center"/>
      <protection locked="0"/>
    </xf>
    <xf numFmtId="0" fontId="2" fillId="12" borderId="1" xfId="1" applyFont="1" applyFill="1" applyBorder="1" applyAlignment="1" applyProtection="1">
      <alignment vertical="center"/>
      <protection locked="0"/>
    </xf>
    <xf numFmtId="0" fontId="2" fillId="13" borderId="1" xfId="1" applyFont="1" applyFill="1" applyBorder="1" applyAlignment="1" applyProtection="1">
      <alignment vertical="center"/>
      <protection locked="0"/>
    </xf>
    <xf numFmtId="0" fontId="2" fillId="11" borderId="1" xfId="1" applyFont="1" applyFill="1" applyBorder="1" applyAlignment="1" applyProtection="1">
      <alignment vertical="center"/>
      <protection locked="0"/>
    </xf>
    <xf numFmtId="0" fontId="30" fillId="9" borderId="1" xfId="1" applyFont="1" applyFill="1" applyBorder="1" applyAlignment="1" applyProtection="1">
      <alignment horizontal="center" vertical="center" wrapText="1"/>
      <protection locked="0"/>
    </xf>
    <xf numFmtId="0" fontId="23" fillId="12" borderId="1" xfId="1" applyFont="1" applyFill="1" applyBorder="1" applyAlignment="1" applyProtection="1">
      <alignment horizontal="center" vertical="center" wrapText="1"/>
      <protection locked="0"/>
    </xf>
    <xf numFmtId="0" fontId="34" fillId="11" borderId="1" xfId="1" applyFont="1" applyFill="1" applyBorder="1" applyAlignment="1" applyProtection="1">
      <alignment vertical="center" wrapText="1"/>
      <protection locked="0"/>
    </xf>
    <xf numFmtId="0" fontId="28" fillId="11" borderId="1" xfId="1" applyFont="1" applyFill="1" applyBorder="1" applyAlignment="1" applyProtection="1">
      <alignment vertical="center" wrapText="1"/>
      <protection locked="0"/>
    </xf>
    <xf numFmtId="3" fontId="23" fillId="12" borderId="1" xfId="1" applyNumberFormat="1" applyFont="1" applyFill="1" applyBorder="1" applyAlignment="1" applyProtection="1">
      <alignment vertical="center" wrapText="1"/>
      <protection locked="0"/>
    </xf>
    <xf numFmtId="3" fontId="23" fillId="13" borderId="1" xfId="1" applyNumberFormat="1" applyFont="1" applyFill="1" applyBorder="1" applyAlignment="1" applyProtection="1">
      <alignment vertical="center" wrapText="1"/>
      <protection locked="0"/>
    </xf>
    <xf numFmtId="0" fontId="110" fillId="9" borderId="1" xfId="1" applyFont="1" applyFill="1" applyBorder="1" applyAlignment="1" applyProtection="1">
      <alignment horizontal="center" vertical="center"/>
      <protection locked="0"/>
    </xf>
    <xf numFmtId="0" fontId="21" fillId="9" borderId="1" xfId="1" applyFont="1" applyFill="1" applyBorder="1" applyAlignment="1" applyProtection="1">
      <alignment horizontal="center" vertical="center" wrapText="1"/>
      <protection locked="0"/>
    </xf>
    <xf numFmtId="0" fontId="21" fillId="11" borderId="1" xfId="1" applyFont="1" applyFill="1" applyBorder="1" applyAlignment="1" applyProtection="1">
      <alignment vertical="center" wrapText="1"/>
      <protection locked="0"/>
    </xf>
    <xf numFmtId="0" fontId="31" fillId="7" borderId="1" xfId="1" applyFont="1" applyFill="1" applyBorder="1" applyAlignment="1" applyProtection="1">
      <alignment horizontal="center" vertical="center" wrapText="1"/>
      <protection locked="0"/>
    </xf>
    <xf numFmtId="0" fontId="16" fillId="7" borderId="1" xfId="1" applyFont="1" applyFill="1" applyBorder="1" applyAlignment="1" applyProtection="1">
      <alignment horizontal="center" vertical="center" wrapText="1"/>
      <protection locked="0"/>
    </xf>
    <xf numFmtId="0" fontId="29" fillId="7" borderId="1" xfId="1" applyFont="1" applyFill="1" applyBorder="1" applyAlignment="1" applyProtection="1">
      <alignment horizontal="center" vertical="center" wrapText="1"/>
      <protection locked="0"/>
    </xf>
    <xf numFmtId="0" fontId="31" fillId="11" borderId="1" xfId="1" applyFont="1" applyFill="1" applyBorder="1" applyAlignment="1" applyProtection="1">
      <alignment vertical="center" wrapText="1"/>
      <protection locked="0"/>
    </xf>
    <xf numFmtId="0" fontId="16" fillId="11" borderId="1" xfId="1" applyFont="1" applyFill="1" applyBorder="1" applyAlignment="1" applyProtection="1">
      <alignment vertical="center" wrapText="1"/>
      <protection locked="0"/>
    </xf>
    <xf numFmtId="0" fontId="35" fillId="11" borderId="1" xfId="1" applyFont="1" applyFill="1" applyBorder="1" applyAlignment="1" applyProtection="1">
      <alignment vertical="center" wrapText="1"/>
      <protection locked="0"/>
    </xf>
    <xf numFmtId="0" fontId="33" fillId="11" borderId="1" xfId="1" applyFont="1" applyFill="1" applyBorder="1" applyAlignment="1" applyProtection="1">
      <alignment vertical="center" wrapText="1"/>
      <protection locked="0"/>
    </xf>
    <xf numFmtId="0" fontId="21" fillId="13" borderId="1" xfId="1" applyFont="1" applyFill="1" applyBorder="1" applyAlignment="1" applyProtection="1">
      <alignment vertical="center" wrapText="1"/>
      <protection locked="0"/>
    </xf>
    <xf numFmtId="0" fontId="2" fillId="11" borderId="1" xfId="1" applyFont="1" applyFill="1" applyBorder="1" applyProtection="1">
      <alignment vertical="center"/>
      <protection locked="0"/>
    </xf>
    <xf numFmtId="0" fontId="37" fillId="11" borderId="1" xfId="1" applyFont="1" applyFill="1" applyBorder="1" applyAlignment="1" applyProtection="1">
      <alignment vertical="center" wrapText="1"/>
      <protection locked="0"/>
    </xf>
    <xf numFmtId="0" fontId="16" fillId="12" borderId="1" xfId="1" applyFont="1" applyFill="1" applyBorder="1" applyAlignment="1" applyProtection="1">
      <alignment horizontal="center" vertical="center" wrapText="1"/>
      <protection locked="0"/>
    </xf>
    <xf numFmtId="0" fontId="0" fillId="0" borderId="0" xfId="0" applyFont="1">
      <alignment vertical="center"/>
    </xf>
    <xf numFmtId="0" fontId="114" fillId="12" borderId="1" xfId="0" applyFont="1" applyFill="1" applyBorder="1" applyAlignment="1">
      <alignment horizontal="center" vertical="center" wrapText="1"/>
    </xf>
    <xf numFmtId="0" fontId="0" fillId="12" borderId="1" xfId="0" applyFill="1" applyBorder="1">
      <alignment vertical="center"/>
    </xf>
    <xf numFmtId="0" fontId="52" fillId="17" borderId="1" xfId="0" applyFont="1" applyFill="1" applyBorder="1" applyAlignment="1">
      <alignment horizontal="center" vertical="center"/>
    </xf>
    <xf numFmtId="0" fontId="52" fillId="17" borderId="1" xfId="0" applyFont="1" applyFill="1" applyBorder="1">
      <alignment vertical="center"/>
    </xf>
    <xf numFmtId="0" fontId="3" fillId="8" borderId="12" xfId="1" applyFont="1" applyFill="1" applyBorder="1" applyAlignment="1" applyProtection="1">
      <alignment horizontal="left" vertical="center"/>
      <protection locked="0"/>
    </xf>
    <xf numFmtId="0" fontId="3" fillId="8" borderId="14" xfId="1" applyFont="1" applyFill="1" applyBorder="1" applyAlignment="1" applyProtection="1">
      <alignment horizontal="left" vertical="center"/>
      <protection locked="0"/>
    </xf>
    <xf numFmtId="0" fontId="17" fillId="8" borderId="1" xfId="1" applyFont="1" applyFill="1" applyBorder="1" applyAlignment="1" applyProtection="1">
      <alignment horizontal="center" vertical="center"/>
      <protection locked="0"/>
    </xf>
    <xf numFmtId="0" fontId="3" fillId="8" borderId="12" xfId="1" applyNumberFormat="1" applyFont="1" applyFill="1" applyBorder="1" applyAlignment="1" applyProtection="1">
      <alignment horizontal="left" vertical="center"/>
      <protection locked="0"/>
    </xf>
    <xf numFmtId="0" fontId="3" fillId="8" borderId="14" xfId="1" applyNumberFormat="1" applyFont="1" applyFill="1" applyBorder="1" applyAlignment="1" applyProtection="1">
      <alignment horizontal="left" vertical="center"/>
      <protection locked="0"/>
    </xf>
    <xf numFmtId="0" fontId="17" fillId="8" borderId="1" xfId="1" applyNumberFormat="1" applyFont="1" applyFill="1" applyBorder="1" applyAlignment="1" applyProtection="1">
      <alignment horizontal="center" vertical="center"/>
      <protection locked="0"/>
    </xf>
    <xf numFmtId="0" fontId="10" fillId="8" borderId="1" xfId="1" applyNumberFormat="1" applyFont="1" applyFill="1" applyBorder="1" applyAlignment="1" applyProtection="1">
      <alignment horizontal="center" vertical="center"/>
      <protection locked="0"/>
    </xf>
    <xf numFmtId="0" fontId="21" fillId="13" borderId="34" xfId="0" applyNumberFormat="1" applyFont="1" applyFill="1" applyBorder="1" applyAlignment="1" applyProtection="1">
      <alignment horizontal="center" vertical="center" wrapText="1"/>
      <protection locked="0"/>
    </xf>
    <xf numFmtId="0" fontId="21" fillId="7" borderId="34" xfId="0" applyNumberFormat="1" applyFont="1" applyFill="1" applyBorder="1" applyAlignment="1" applyProtection="1">
      <alignment horizontal="center" vertical="center" wrapText="1"/>
      <protection locked="0"/>
    </xf>
    <xf numFmtId="0" fontId="21" fillId="7" borderId="1" xfId="0" applyNumberFormat="1" applyFont="1" applyFill="1" applyBorder="1" applyAlignment="1" applyProtection="1">
      <alignment horizontal="center" vertical="center" wrapText="1"/>
      <protection locked="0"/>
    </xf>
    <xf numFmtId="0" fontId="21" fillId="12" borderId="34" xfId="0" applyNumberFormat="1" applyFont="1" applyFill="1" applyBorder="1" applyAlignment="1" applyProtection="1">
      <alignment horizontal="center"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7" xfId="0" applyNumberFormat="1" applyFont="1" applyFill="1" applyBorder="1" applyAlignment="1" applyProtection="1">
      <alignment horizontal="center" vertical="center" wrapText="1"/>
      <protection locked="0"/>
    </xf>
    <xf numFmtId="0" fontId="21" fillId="13" borderId="36" xfId="0"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vertical="center" wrapText="1"/>
      <protection locked="0"/>
    </xf>
    <xf numFmtId="0" fontId="66" fillId="5" borderId="1" xfId="0" applyFont="1" applyFill="1" applyBorder="1" applyAlignment="1">
      <alignment horizontal="center" vertical="center"/>
    </xf>
    <xf numFmtId="0" fontId="21" fillId="13" borderId="1" xfId="0" applyNumberFormat="1" applyFont="1" applyFill="1" applyBorder="1" applyAlignment="1" applyProtection="1">
      <alignment horizontal="center" vertical="center" wrapText="1"/>
      <protection locked="0"/>
    </xf>
    <xf numFmtId="0" fontId="66" fillId="15" borderId="38" xfId="0" applyFont="1" applyFill="1" applyBorder="1" applyAlignment="1">
      <alignment horizontal="center" vertical="center"/>
    </xf>
    <xf numFmtId="0" fontId="66" fillId="15" borderId="48" xfId="0" applyFont="1" applyFill="1" applyBorder="1" applyAlignment="1">
      <alignment horizontal="center" vertical="center"/>
    </xf>
    <xf numFmtId="0" fontId="66" fillId="45" borderId="38" xfId="0" applyFont="1" applyFill="1" applyBorder="1" applyAlignment="1">
      <alignment horizontal="center" vertical="center"/>
    </xf>
    <xf numFmtId="0" fontId="66" fillId="45" borderId="48" xfId="0" applyFont="1" applyFill="1" applyBorder="1" applyAlignment="1">
      <alignment horizontal="center" vertical="center"/>
    </xf>
    <xf numFmtId="9" fontId="21" fillId="13" borderId="34" xfId="0" applyNumberFormat="1" applyFont="1" applyFill="1" applyBorder="1" applyAlignment="1" applyProtection="1">
      <alignment horizontal="center" vertical="center" wrapText="1"/>
      <protection locked="0"/>
    </xf>
    <xf numFmtId="9" fontId="21" fillId="13" borderId="1" xfId="0" applyNumberFormat="1" applyFont="1" applyFill="1" applyBorder="1" applyAlignment="1" applyProtection="1">
      <alignment horizontal="center" vertical="center" wrapText="1"/>
      <protection locked="0"/>
    </xf>
    <xf numFmtId="176" fontId="0" fillId="44" borderId="1" xfId="0" applyNumberFormat="1" applyFill="1" applyBorder="1" applyAlignment="1">
      <alignment horizontal="center" vertical="center"/>
    </xf>
    <xf numFmtId="0" fontId="68" fillId="2" borderId="0" xfId="0" applyFont="1" applyFill="1" applyBorder="1">
      <alignment vertical="center"/>
    </xf>
    <xf numFmtId="0" fontId="68" fillId="2" borderId="0" xfId="0" applyNumberFormat="1" applyFont="1" applyFill="1" applyBorder="1">
      <alignment vertical="center"/>
    </xf>
    <xf numFmtId="0" fontId="109" fillId="3" borderId="1" xfId="0" applyFont="1" applyFill="1" applyBorder="1" applyAlignment="1">
      <alignment horizontal="right" vertical="top"/>
    </xf>
    <xf numFmtId="0" fontId="68" fillId="5" borderId="1" xfId="0" applyFont="1" applyFill="1" applyBorder="1" applyAlignment="1">
      <alignment vertical="top"/>
    </xf>
    <xf numFmtId="0" fontId="109" fillId="8" borderId="0" xfId="0" applyFont="1" applyFill="1" applyBorder="1" applyAlignment="1">
      <alignment horizontal="center" vertical="center"/>
    </xf>
    <xf numFmtId="0" fontId="108" fillId="8" borderId="0" xfId="0" applyFont="1" applyFill="1" applyBorder="1" applyAlignment="1">
      <alignment horizontal="center" vertical="center"/>
    </xf>
    <xf numFmtId="0" fontId="108" fillId="3" borderId="1" xfId="0" applyFont="1" applyFill="1" applyBorder="1" applyAlignment="1">
      <alignment horizontal="right" vertical="top"/>
    </xf>
    <xf numFmtId="0" fontId="84" fillId="5" borderId="1" xfId="0" applyFont="1" applyFill="1" applyBorder="1">
      <alignment vertical="center"/>
    </xf>
    <xf numFmtId="0" fontId="68" fillId="5" borderId="1" xfId="0" applyFont="1" applyFill="1" applyBorder="1">
      <alignment vertical="center"/>
    </xf>
    <xf numFmtId="0" fontId="107" fillId="2" borderId="0" xfId="0" applyFont="1" applyFill="1" applyBorder="1" applyAlignment="1">
      <alignment horizontal="right" vertical="top"/>
    </xf>
    <xf numFmtId="14" fontId="89" fillId="5" borderId="11" xfId="0" applyNumberFormat="1" applyFont="1" applyFill="1" applyBorder="1">
      <alignment vertical="center"/>
    </xf>
    <xf numFmtId="0" fontId="86" fillId="2" borderId="18" xfId="0" applyFont="1" applyFill="1" applyBorder="1" applyAlignment="1">
      <alignment horizontal="center" vertical="center"/>
    </xf>
    <xf numFmtId="0" fontId="87" fillId="4" borderId="11" xfId="0" applyFont="1" applyFill="1" applyBorder="1" applyAlignment="1">
      <alignment horizontal="center" vertical="center"/>
    </xf>
    <xf numFmtId="0" fontId="89" fillId="5" borderId="11" xfId="0" applyFont="1" applyFill="1" applyBorder="1" applyAlignment="1">
      <alignment vertical="center"/>
    </xf>
    <xf numFmtId="0" fontId="40" fillId="2" borderId="0" xfId="2" applyFill="1" applyAlignment="1">
      <alignment horizontal="center" vertical="center"/>
    </xf>
    <xf numFmtId="0" fontId="0" fillId="2" borderId="0" xfId="0" applyFont="1" applyFill="1" applyAlignment="1">
      <alignment horizontal="center" vertical="center"/>
    </xf>
    <xf numFmtId="0" fontId="6" fillId="2" borderId="20" xfId="0" applyFont="1" applyFill="1" applyBorder="1" applyAlignment="1">
      <alignment horizontal="left" vertical="top"/>
    </xf>
    <xf numFmtId="0" fontId="60" fillId="49" borderId="0" xfId="0" applyFont="1" applyFill="1" applyBorder="1" applyAlignment="1">
      <alignment horizontal="center" vertical="center"/>
    </xf>
    <xf numFmtId="0" fontId="7" fillId="2" borderId="19" xfId="0" applyFont="1" applyFill="1" applyBorder="1" applyAlignment="1">
      <alignment horizontal="center" vertical="center"/>
    </xf>
    <xf numFmtId="0" fontId="88" fillId="3" borderId="11" xfId="0" applyFont="1" applyFill="1" applyBorder="1" applyAlignment="1">
      <alignment horizontal="center" vertical="center"/>
    </xf>
    <xf numFmtId="0" fontId="88" fillId="3" borderId="11" xfId="0" applyFont="1" applyFill="1" applyBorder="1" applyAlignment="1">
      <alignment vertical="center"/>
    </xf>
    <xf numFmtId="0" fontId="6" fillId="2" borderId="65" xfId="0" applyFont="1" applyFill="1" applyBorder="1" applyAlignment="1">
      <alignment horizontal="center" vertical="top"/>
    </xf>
    <xf numFmtId="0" fontId="6" fillId="2" borderId="66" xfId="0" applyFont="1" applyFill="1" applyBorder="1" applyAlignment="1">
      <alignment horizontal="center" vertical="top"/>
    </xf>
    <xf numFmtId="0" fontId="6" fillId="2" borderId="67" xfId="0" applyFont="1" applyFill="1" applyBorder="1" applyAlignment="1">
      <alignment horizontal="center" vertical="top"/>
    </xf>
    <xf numFmtId="0" fontId="6" fillId="2" borderId="68" xfId="0" applyFont="1" applyFill="1" applyBorder="1" applyAlignment="1">
      <alignment horizontal="center" vertical="top"/>
    </xf>
    <xf numFmtId="0" fontId="6" fillId="2" borderId="21" xfId="0" applyFont="1" applyFill="1" applyBorder="1" applyAlignment="1">
      <alignment horizontal="center" vertical="center"/>
    </xf>
    <xf numFmtId="0" fontId="6" fillId="2" borderId="21" xfId="0" applyFont="1" applyFill="1" applyBorder="1" applyAlignment="1">
      <alignment horizontal="left" vertical="top"/>
    </xf>
    <xf numFmtId="0" fontId="85" fillId="2" borderId="18" xfId="0" applyFont="1" applyFill="1" applyBorder="1" applyAlignment="1">
      <alignment horizontal="center" vertical="center"/>
    </xf>
    <xf numFmtId="0" fontId="6" fillId="2" borderId="20" xfId="0" applyFont="1" applyFill="1" applyBorder="1" applyAlignment="1">
      <alignment horizontal="center" vertical="center"/>
    </xf>
    <xf numFmtId="0" fontId="53" fillId="2" borderId="52" xfId="0" applyFont="1" applyFill="1" applyBorder="1" applyAlignment="1">
      <alignment horizontal="center" vertical="center"/>
    </xf>
    <xf numFmtId="0" fontId="40" fillId="2" borderId="52" xfId="2" applyFill="1" applyBorder="1" applyAlignment="1">
      <alignment horizontal="center" vertical="top"/>
    </xf>
    <xf numFmtId="0" fontId="49" fillId="2" borderId="52" xfId="0" applyFont="1" applyFill="1" applyBorder="1" applyAlignment="1">
      <alignment horizontal="center" vertical="top"/>
    </xf>
    <xf numFmtId="0" fontId="111" fillId="3" borderId="0" xfId="0" applyFont="1" applyFill="1" applyAlignment="1">
      <alignment horizontal="center" vertical="center"/>
    </xf>
    <xf numFmtId="0" fontId="112" fillId="3" borderId="0" xfId="0" applyFont="1" applyFill="1" applyAlignment="1">
      <alignment horizontal="center" vertical="center"/>
    </xf>
    <xf numFmtId="0" fontId="94" fillId="2" borderId="52" xfId="2" applyFont="1" applyFill="1" applyBorder="1" applyAlignment="1">
      <alignment horizontal="center" vertical="top"/>
    </xf>
    <xf numFmtId="0" fontId="56" fillId="2" borderId="52" xfId="0" applyFont="1" applyFill="1" applyBorder="1" applyAlignment="1">
      <alignment horizontal="center" vertical="top"/>
    </xf>
    <xf numFmtId="0" fontId="40" fillId="2" borderId="0" xfId="2" quotePrefix="1" applyFill="1" applyAlignment="1">
      <alignment horizontal="center" vertical="center"/>
    </xf>
    <xf numFmtId="0" fontId="57" fillId="3" borderId="10" xfId="0" applyFont="1" applyFill="1" applyBorder="1" applyAlignment="1">
      <alignment horizontal="left" vertical="center" wrapText="1"/>
    </xf>
    <xf numFmtId="0" fontId="6" fillId="3" borderId="10" xfId="0" applyFont="1" applyFill="1" applyBorder="1" applyAlignment="1">
      <alignment horizontal="left" vertical="center"/>
    </xf>
    <xf numFmtId="0" fontId="41" fillId="8" borderId="10" xfId="0" applyFont="1" applyFill="1" applyBorder="1" applyAlignment="1">
      <alignment horizontal="left" vertical="center" wrapText="1"/>
    </xf>
    <xf numFmtId="0" fontId="55" fillId="8" borderId="10" xfId="0" applyFont="1" applyFill="1" applyBorder="1" applyAlignment="1">
      <alignment horizontal="left" vertical="center"/>
    </xf>
    <xf numFmtId="0" fontId="54" fillId="8" borderId="8" xfId="0" applyFont="1" applyFill="1" applyBorder="1" applyAlignment="1">
      <alignment horizontal="center" vertical="center"/>
    </xf>
    <xf numFmtId="0" fontId="57" fillId="3" borderId="8" xfId="0" applyFont="1" applyFill="1" applyBorder="1" applyAlignment="1">
      <alignment vertical="center"/>
    </xf>
    <xf numFmtId="0" fontId="57" fillId="3" borderId="53" xfId="0" applyFont="1" applyFill="1" applyBorder="1" applyAlignment="1">
      <alignment vertical="center"/>
    </xf>
    <xf numFmtId="0" fontId="57" fillId="3" borderId="54" xfId="0" applyFont="1" applyFill="1" applyBorder="1" applyAlignment="1">
      <alignment vertical="center"/>
    </xf>
    <xf numFmtId="0" fontId="58" fillId="8" borderId="8" xfId="0" applyFont="1" applyFill="1" applyBorder="1" applyAlignment="1">
      <alignment horizontal="center" vertical="center" wrapText="1"/>
    </xf>
    <xf numFmtId="0" fontId="59" fillId="8" borderId="8" xfId="0" applyFont="1" applyFill="1" applyBorder="1" applyAlignment="1">
      <alignment horizontal="center" vertical="center" wrapText="1"/>
    </xf>
    <xf numFmtId="0" fontId="52" fillId="0" borderId="0" xfId="0" applyFont="1" applyAlignment="1">
      <alignment horizontal="center" vertical="center"/>
    </xf>
    <xf numFmtId="0" fontId="0" fillId="2" borderId="0" xfId="0" applyFill="1" applyAlignment="1">
      <alignment horizontal="center" vertical="center"/>
    </xf>
    <xf numFmtId="0" fontId="21" fillId="19" borderId="1" xfId="0" applyNumberFormat="1" applyFont="1" applyFill="1" applyBorder="1" applyAlignment="1">
      <alignment horizontal="center" vertical="center" wrapText="1"/>
    </xf>
    <xf numFmtId="0" fontId="21" fillId="20" borderId="1" xfId="0" applyNumberFormat="1" applyFont="1" applyFill="1" applyBorder="1" applyAlignment="1">
      <alignment horizontal="center" vertical="center" wrapText="1"/>
    </xf>
    <xf numFmtId="0" fontId="21" fillId="19" borderId="34" xfId="0" applyNumberFormat="1" applyFont="1" applyFill="1" applyBorder="1" applyAlignment="1">
      <alignment horizontal="left" vertical="center" wrapText="1"/>
    </xf>
    <xf numFmtId="0" fontId="21" fillId="19" borderId="36" xfId="0" applyNumberFormat="1" applyFont="1" applyFill="1" applyBorder="1" applyAlignment="1">
      <alignment horizontal="left" vertical="center" wrapText="1"/>
    </xf>
    <xf numFmtId="0" fontId="21" fillId="19" borderId="37" xfId="0" applyNumberFormat="1" applyFont="1" applyFill="1" applyBorder="1" applyAlignment="1">
      <alignment horizontal="left" vertical="center" wrapText="1"/>
    </xf>
    <xf numFmtId="0" fontId="21" fillId="0" borderId="1" xfId="0" applyNumberFormat="1" applyFont="1" applyFill="1" applyBorder="1" applyAlignment="1">
      <alignment horizontal="center" vertical="center" wrapText="1"/>
    </xf>
    <xf numFmtId="0" fontId="21" fillId="18" borderId="1" xfId="0" applyNumberFormat="1" applyFont="1" applyFill="1" applyBorder="1" applyAlignment="1">
      <alignment horizontal="center" vertical="center" wrapText="1"/>
    </xf>
    <xf numFmtId="0" fontId="21" fillId="18" borderId="34" xfId="0" applyNumberFormat="1" applyFont="1" applyFill="1" applyBorder="1" applyAlignment="1">
      <alignment horizontal="left" vertical="center" wrapText="1"/>
    </xf>
    <xf numFmtId="0" fontId="21" fillId="18" borderId="36" xfId="0" applyNumberFormat="1" applyFont="1" applyFill="1" applyBorder="1" applyAlignment="1">
      <alignment horizontal="left" vertical="center" wrapText="1"/>
    </xf>
    <xf numFmtId="0" fontId="21" fillId="19" borderId="1" xfId="0" applyNumberFormat="1" applyFont="1" applyFill="1" applyBorder="1" applyAlignment="1">
      <alignment horizontal="left" vertical="center" wrapText="1"/>
    </xf>
    <xf numFmtId="0" fontId="21" fillId="18" borderId="1" xfId="0" applyNumberFormat="1" applyFont="1" applyFill="1" applyBorder="1" applyAlignment="1">
      <alignment horizontal="left" vertical="center" wrapText="1"/>
    </xf>
    <xf numFmtId="0" fontId="21" fillId="20" borderId="34" xfId="0" applyNumberFormat="1" applyFont="1" applyFill="1" applyBorder="1" applyAlignment="1">
      <alignment horizontal="left" vertical="center" wrapText="1"/>
    </xf>
    <xf numFmtId="0" fontId="21" fillId="20" borderId="37" xfId="0" applyNumberFormat="1" applyFont="1" applyFill="1" applyBorder="1" applyAlignment="1">
      <alignment horizontal="left" vertical="center" wrapText="1"/>
    </xf>
    <xf numFmtId="0" fontId="21" fillId="20" borderId="36" xfId="0" applyNumberFormat="1" applyFont="1" applyFill="1" applyBorder="1" applyAlignment="1">
      <alignment horizontal="left" vertical="center" wrapText="1"/>
    </xf>
    <xf numFmtId="0" fontId="7" fillId="8" borderId="22" xfId="1" applyFont="1" applyFill="1" applyBorder="1" applyAlignment="1" applyProtection="1">
      <alignment horizontal="center" vertical="center" wrapText="1"/>
      <protection locked="0"/>
    </xf>
    <xf numFmtId="0" fontId="7" fillId="8" borderId="16" xfId="1" applyFont="1" applyFill="1" applyBorder="1" applyAlignment="1" applyProtection="1">
      <alignment horizontal="center" vertical="center" wrapText="1"/>
      <protection locked="0"/>
    </xf>
    <xf numFmtId="0" fontId="7" fillId="8" borderId="17" xfId="1" applyFont="1" applyFill="1" applyBorder="1" applyAlignment="1" applyProtection="1">
      <alignment horizontal="center" vertical="center" wrapText="1"/>
      <protection locked="0"/>
    </xf>
    <xf numFmtId="0" fontId="3" fillId="8" borderId="23" xfId="1" applyNumberFormat="1" applyFont="1" applyFill="1" applyBorder="1" applyAlignment="1" applyProtection="1">
      <alignment horizontal="center" vertical="center" wrapText="1"/>
      <protection locked="0"/>
    </xf>
    <xf numFmtId="0" fontId="3" fillId="8" borderId="24" xfId="1" applyNumberFormat="1" applyFont="1" applyFill="1" applyBorder="1" applyAlignment="1" applyProtection="1">
      <alignment horizontal="center" vertical="center" wrapText="1"/>
      <protection locked="0"/>
    </xf>
    <xf numFmtId="0" fontId="3" fillId="8" borderId="23" xfId="1" applyFont="1" applyFill="1" applyBorder="1" applyAlignment="1" applyProtection="1">
      <alignment horizontal="center" vertical="center" wrapText="1"/>
      <protection locked="0"/>
    </xf>
    <xf numFmtId="0" fontId="3" fillId="8" borderId="24" xfId="1" applyFont="1" applyFill="1" applyBorder="1" applyAlignment="1" applyProtection="1">
      <alignment horizontal="center" vertical="center" wrapText="1"/>
      <protection locked="0"/>
    </xf>
    <xf numFmtId="0" fontId="3" fillId="8" borderId="12" xfId="1" applyFont="1" applyFill="1" applyBorder="1" applyAlignment="1" applyProtection="1">
      <alignment horizontal="center" vertical="center" wrapText="1"/>
      <protection locked="0"/>
    </xf>
    <xf numFmtId="0" fontId="4" fillId="8" borderId="12" xfId="1" applyFont="1" applyFill="1" applyBorder="1" applyAlignment="1" applyProtection="1">
      <alignment horizontal="center" vertical="center"/>
      <protection locked="0"/>
    </xf>
    <xf numFmtId="0" fontId="21" fillId="31" borderId="1" xfId="0" applyNumberFormat="1" applyFont="1" applyFill="1" applyBorder="1" applyAlignment="1" applyProtection="1">
      <alignment horizontal="center" vertical="center" wrapText="1"/>
      <protection locked="0"/>
    </xf>
    <xf numFmtId="0" fontId="21" fillId="39" borderId="1" xfId="0" applyNumberFormat="1" applyFont="1" applyFill="1" applyBorder="1" applyAlignment="1" applyProtection="1">
      <alignment horizontal="center" vertical="center" wrapText="1"/>
      <protection locked="0"/>
    </xf>
    <xf numFmtId="0" fontId="21" fillId="40" borderId="1" xfId="0" applyNumberFormat="1" applyFont="1" applyFill="1" applyBorder="1" applyAlignment="1" applyProtection="1">
      <alignment horizontal="center" vertical="center" wrapText="1"/>
      <protection locked="0"/>
    </xf>
    <xf numFmtId="0" fontId="6" fillId="35" borderId="1" xfId="0" applyNumberFormat="1" applyFont="1" applyFill="1" applyBorder="1" applyAlignment="1" applyProtection="1">
      <alignment horizontal="center" vertical="center" wrapText="1"/>
      <protection locked="0"/>
    </xf>
    <xf numFmtId="0" fontId="21" fillId="12" borderId="1" xfId="0" applyNumberFormat="1" applyFont="1" applyFill="1" applyBorder="1" applyAlignment="1" applyProtection="1">
      <alignment horizontal="center" vertical="center" wrapText="1"/>
      <protection locked="0"/>
    </xf>
    <xf numFmtId="0" fontId="21" fillId="40" borderId="34" xfId="0" applyNumberFormat="1" applyFont="1" applyFill="1" applyBorder="1" applyAlignment="1" applyProtection="1">
      <alignment horizontal="center" vertical="center" wrapText="1"/>
      <protection locked="0"/>
    </xf>
    <xf numFmtId="0" fontId="21" fillId="40" borderId="36" xfId="0" applyNumberFormat="1" applyFont="1" applyFill="1" applyBorder="1" applyAlignment="1" applyProtection="1">
      <alignment horizontal="center" vertical="center" wrapText="1"/>
      <protection locked="0"/>
    </xf>
    <xf numFmtId="0" fontId="21" fillId="40" borderId="37" xfId="0" applyNumberFormat="1" applyFont="1" applyFill="1" applyBorder="1" applyAlignment="1" applyProtection="1">
      <alignment horizontal="center" vertical="center" wrapText="1"/>
      <protection locked="0"/>
    </xf>
    <xf numFmtId="0" fontId="6" fillId="35" borderId="34" xfId="0" applyNumberFormat="1" applyFont="1" applyFill="1" applyBorder="1" applyAlignment="1" applyProtection="1">
      <alignment horizontal="center" vertical="center" wrapText="1"/>
      <protection locked="0"/>
    </xf>
    <xf numFmtId="0" fontId="6" fillId="35" borderId="37" xfId="0" applyNumberFormat="1" applyFont="1" applyFill="1" applyBorder="1" applyAlignment="1" applyProtection="1">
      <alignment horizontal="center" vertical="center" wrapText="1"/>
      <protection locked="0"/>
    </xf>
    <xf numFmtId="0" fontId="6" fillId="35" borderId="36" xfId="0" applyNumberFormat="1" applyFont="1" applyFill="1" applyBorder="1" applyAlignment="1" applyProtection="1">
      <alignment horizontal="center" vertical="center" wrapText="1"/>
      <protection locked="0"/>
    </xf>
    <xf numFmtId="0" fontId="17" fillId="7" borderId="8" xfId="1" applyNumberFormat="1" applyFont="1" applyFill="1" applyBorder="1" applyAlignment="1" applyProtection="1">
      <alignment horizontal="center" vertical="center" wrapText="1"/>
      <protection locked="0"/>
    </xf>
    <xf numFmtId="0" fontId="10" fillId="7" borderId="8" xfId="1" applyNumberFormat="1" applyFont="1" applyFill="1" applyBorder="1" applyAlignment="1" applyProtection="1">
      <alignment horizontal="center" vertical="center"/>
      <protection locked="0"/>
    </xf>
    <xf numFmtId="0" fontId="17" fillId="9" borderId="8" xfId="1" applyNumberFormat="1" applyFont="1" applyFill="1" applyBorder="1" applyAlignment="1" applyProtection="1">
      <alignment vertical="center" wrapText="1"/>
      <protection locked="0"/>
    </xf>
    <xf numFmtId="0" fontId="10" fillId="9" borderId="8" xfId="1" applyNumberFormat="1" applyFont="1" applyFill="1" applyBorder="1" applyAlignment="1" applyProtection="1">
      <alignment vertical="center"/>
      <protection locked="0"/>
    </xf>
    <xf numFmtId="0" fontId="17" fillId="7" borderId="9" xfId="1" applyNumberFormat="1" applyFont="1" applyFill="1" applyBorder="1" applyAlignment="1" applyProtection="1">
      <alignment horizontal="center" vertical="center" wrapText="1"/>
      <protection locked="0"/>
    </xf>
    <xf numFmtId="0" fontId="17" fillId="11" borderId="8" xfId="1" applyNumberFormat="1" applyFont="1" applyFill="1" applyBorder="1" applyAlignment="1" applyProtection="1">
      <alignment vertical="center" wrapText="1"/>
      <protection locked="0"/>
    </xf>
    <xf numFmtId="0" fontId="10" fillId="11" borderId="8" xfId="1" applyNumberFormat="1" applyFont="1" applyFill="1" applyBorder="1" applyAlignment="1" applyProtection="1">
      <alignment vertical="center"/>
      <protection locked="0"/>
    </xf>
    <xf numFmtId="0" fontId="17" fillId="9" borderId="11" xfId="1" applyNumberFormat="1" applyFont="1" applyFill="1" applyBorder="1" applyAlignment="1" applyProtection="1">
      <alignment vertical="center" wrapText="1"/>
      <protection locked="0"/>
    </xf>
    <xf numFmtId="0" fontId="10" fillId="9" borderId="11" xfId="1" applyNumberFormat="1" applyFont="1" applyFill="1" applyBorder="1" applyAlignment="1" applyProtection="1">
      <alignment vertical="center"/>
      <protection locked="0"/>
    </xf>
    <xf numFmtId="0" fontId="17" fillId="11" borderId="11" xfId="1" applyNumberFormat="1" applyFont="1" applyFill="1" applyBorder="1" applyAlignment="1" applyProtection="1">
      <alignment vertical="center" wrapText="1"/>
      <protection locked="0"/>
    </xf>
    <xf numFmtId="0" fontId="10" fillId="11" borderId="11" xfId="1" applyNumberFormat="1" applyFont="1" applyFill="1" applyBorder="1" applyAlignment="1" applyProtection="1">
      <alignment vertical="center"/>
      <protection locked="0"/>
    </xf>
    <xf numFmtId="0" fontId="17" fillId="7" borderId="13" xfId="1" applyNumberFormat="1" applyFont="1" applyFill="1" applyBorder="1" applyAlignment="1" applyProtection="1">
      <alignment horizontal="center" vertical="center" wrapText="1"/>
      <protection locked="0"/>
    </xf>
    <xf numFmtId="0" fontId="10" fillId="7" borderId="11" xfId="1" applyNumberFormat="1" applyFont="1" applyFill="1" applyBorder="1" applyAlignment="1" applyProtection="1">
      <alignment horizontal="center" vertical="center"/>
      <protection locked="0"/>
    </xf>
    <xf numFmtId="0" fontId="17" fillId="7" borderId="11" xfId="1" applyNumberFormat="1" applyFont="1" applyFill="1" applyBorder="1" applyAlignment="1" applyProtection="1">
      <alignment horizontal="center" vertical="center" wrapText="1"/>
      <protection locked="0"/>
    </xf>
    <xf numFmtId="0" fontId="12" fillId="9" borderId="11" xfId="1" applyNumberFormat="1" applyFont="1" applyFill="1" applyBorder="1" applyAlignment="1" applyProtection="1">
      <alignment vertical="center" wrapText="1"/>
      <protection locked="0"/>
    </xf>
    <xf numFmtId="0" fontId="7" fillId="8" borderId="31" xfId="1" applyNumberFormat="1" applyFont="1" applyFill="1" applyBorder="1" applyAlignment="1" applyProtection="1">
      <alignment horizontal="center" vertical="center" wrapText="1"/>
      <protection locked="0"/>
    </xf>
    <xf numFmtId="0" fontId="23" fillId="7" borderId="8" xfId="1" applyNumberFormat="1" applyFont="1" applyFill="1" applyBorder="1" applyAlignment="1" applyProtection="1">
      <alignment horizontal="center" vertical="center" wrapText="1"/>
      <protection locked="0"/>
    </xf>
    <xf numFmtId="0" fontId="2" fillId="7" borderId="8" xfId="1" applyNumberFormat="1" applyFont="1" applyFill="1" applyBorder="1" applyAlignment="1" applyProtection="1">
      <alignment horizontal="center" vertical="center"/>
      <protection locked="0"/>
    </xf>
    <xf numFmtId="0" fontId="23" fillId="7" borderId="9" xfId="1" applyNumberFormat="1" applyFont="1" applyFill="1" applyBorder="1" applyAlignment="1" applyProtection="1">
      <alignment horizontal="center" vertical="center" wrapText="1"/>
      <protection locked="0"/>
    </xf>
    <xf numFmtId="0" fontId="23" fillId="9" borderId="8" xfId="1" applyNumberFormat="1" applyFont="1" applyFill="1" applyBorder="1" applyAlignment="1" applyProtection="1">
      <alignment vertical="center" wrapText="1"/>
      <protection locked="0"/>
    </xf>
    <xf numFmtId="0" fontId="2" fillId="9" borderId="8" xfId="1" applyNumberFormat="1" applyFont="1" applyFill="1" applyBorder="1" applyAlignment="1" applyProtection="1">
      <alignment vertical="center"/>
      <protection locked="0"/>
    </xf>
    <xf numFmtId="0" fontId="23" fillId="11" borderId="8" xfId="1" applyNumberFormat="1" applyFont="1" applyFill="1" applyBorder="1" applyAlignment="1" applyProtection="1">
      <alignment vertical="center" wrapText="1"/>
      <protection locked="0"/>
    </xf>
    <xf numFmtId="0" fontId="2" fillId="11" borderId="8" xfId="1" applyNumberFormat="1" applyFont="1" applyFill="1" applyBorder="1" applyAlignment="1" applyProtection="1">
      <alignment vertical="center"/>
      <protection locked="0"/>
    </xf>
    <xf numFmtId="0" fontId="21" fillId="9" borderId="8" xfId="1" applyNumberFormat="1" applyFont="1" applyFill="1" applyBorder="1" applyAlignment="1" applyProtection="1">
      <alignment vertical="center" wrapText="1"/>
      <protection locked="0"/>
    </xf>
    <xf numFmtId="0" fontId="3" fillId="8" borderId="11" xfId="1" applyFont="1" applyFill="1" applyBorder="1" applyAlignment="1" applyProtection="1">
      <alignment horizontal="center" vertical="center" wrapText="1"/>
      <protection locked="0"/>
    </xf>
    <xf numFmtId="0" fontId="17" fillId="11" borderId="11" xfId="1" applyFont="1" applyFill="1" applyBorder="1" applyAlignment="1" applyProtection="1">
      <alignment vertical="center" wrapText="1"/>
      <protection locked="0"/>
    </xf>
    <xf numFmtId="0" fontId="10" fillId="11" borderId="11" xfId="1" applyFont="1" applyFill="1" applyBorder="1" applyAlignment="1" applyProtection="1">
      <alignment vertical="center" wrapText="1"/>
      <protection locked="0"/>
    </xf>
    <xf numFmtId="0" fontId="4" fillId="8" borderId="11" xfId="1" applyFont="1" applyFill="1" applyBorder="1" applyAlignment="1" applyProtection="1">
      <alignment horizontal="center" vertical="center" wrapText="1"/>
      <protection locked="0"/>
    </xf>
    <xf numFmtId="0" fontId="17" fillId="13" borderId="11" xfId="1" applyFont="1" applyFill="1" applyBorder="1" applyAlignment="1" applyProtection="1">
      <alignment vertical="center" wrapText="1"/>
      <protection locked="0"/>
    </xf>
    <xf numFmtId="0" fontId="10" fillId="13" borderId="11" xfId="1" applyFont="1" applyFill="1" applyBorder="1" applyAlignment="1" applyProtection="1">
      <alignment vertical="center" wrapText="1"/>
      <protection locked="0"/>
    </xf>
    <xf numFmtId="0" fontId="17" fillId="13" borderId="29" xfId="1" applyFont="1" applyFill="1" applyBorder="1" applyAlignment="1" applyProtection="1">
      <alignment horizontal="center" vertical="center" wrapText="1"/>
      <protection locked="0"/>
    </xf>
    <xf numFmtId="0" fontId="17" fillId="13" borderId="30" xfId="1" applyFont="1" applyFill="1" applyBorder="1" applyAlignment="1" applyProtection="1">
      <alignment horizontal="center" vertical="center" wrapText="1"/>
      <protection locked="0"/>
    </xf>
    <xf numFmtId="0" fontId="17" fillId="13" borderId="13" xfId="1" applyFont="1" applyFill="1" applyBorder="1" applyAlignment="1" applyProtection="1">
      <alignment horizontal="center" vertical="center" wrapText="1"/>
      <protection locked="0"/>
    </xf>
    <xf numFmtId="0" fontId="17" fillId="12" borderId="11" xfId="1" applyFont="1" applyFill="1" applyBorder="1" applyAlignment="1" applyProtection="1">
      <alignment vertical="center" wrapText="1"/>
      <protection locked="0"/>
    </xf>
    <xf numFmtId="0" fontId="10" fillId="12" borderId="11" xfId="1" applyFont="1" applyFill="1" applyBorder="1" applyAlignment="1" applyProtection="1">
      <alignment vertical="center" wrapText="1"/>
      <protection locked="0"/>
    </xf>
    <xf numFmtId="0" fontId="12" fillId="11" borderId="11" xfId="1" applyFont="1" applyFill="1" applyBorder="1" applyAlignment="1" applyProtection="1">
      <alignment vertical="center" wrapText="1"/>
      <protection locked="0"/>
    </xf>
    <xf numFmtId="3" fontId="17" fillId="11" borderId="11" xfId="1" applyNumberFormat="1" applyFont="1" applyFill="1" applyBorder="1" applyAlignment="1" applyProtection="1">
      <alignment vertical="center" wrapText="1"/>
      <protection locked="0"/>
    </xf>
    <xf numFmtId="0" fontId="17" fillId="13" borderId="11" xfId="1" applyFont="1" applyFill="1" applyBorder="1" applyAlignment="1" applyProtection="1">
      <alignment horizontal="center" vertical="center" wrapText="1"/>
      <protection locked="0"/>
    </xf>
    <xf numFmtId="0" fontId="10" fillId="13" borderId="11" xfId="1" applyFont="1" applyFill="1" applyBorder="1" applyAlignment="1" applyProtection="1">
      <alignment horizontal="center" vertical="center" wrapText="1"/>
      <protection locked="0"/>
    </xf>
    <xf numFmtId="0" fontId="25" fillId="12" borderId="11" xfId="1" applyFont="1" applyFill="1" applyBorder="1" applyAlignment="1" applyProtection="1">
      <alignment vertical="center" wrapText="1"/>
      <protection locked="0"/>
    </xf>
    <xf numFmtId="0" fontId="30" fillId="12" borderId="34" xfId="0" applyNumberFormat="1" applyFont="1" applyFill="1" applyBorder="1" applyAlignment="1">
      <alignment horizontal="center" vertical="center"/>
    </xf>
    <xf numFmtId="0" fontId="30" fillId="12" borderId="37" xfId="0" applyNumberFormat="1" applyFont="1" applyFill="1" applyBorder="1" applyAlignment="1">
      <alignment horizontal="center" vertical="center"/>
    </xf>
    <xf numFmtId="0" fontId="30" fillId="12" borderId="36" xfId="0" applyNumberFormat="1" applyFont="1" applyFill="1" applyBorder="1" applyAlignment="1">
      <alignment horizontal="center" vertical="center"/>
    </xf>
    <xf numFmtId="0" fontId="3" fillId="8" borderId="11" xfId="1" applyFont="1" applyFill="1" applyBorder="1" applyAlignment="1" applyProtection="1">
      <alignment vertical="center" wrapText="1"/>
      <protection locked="0"/>
    </xf>
    <xf numFmtId="0" fontId="4" fillId="8" borderId="11" xfId="1" applyFont="1" applyFill="1" applyBorder="1" applyAlignment="1" applyProtection="1">
      <alignment vertical="center" wrapText="1"/>
      <protection locked="0"/>
    </xf>
    <xf numFmtId="0" fontId="17" fillId="11" borderId="29" xfId="1" applyFont="1" applyFill="1" applyBorder="1" applyAlignment="1" applyProtection="1">
      <alignment vertical="center" wrapText="1"/>
      <protection locked="0"/>
    </xf>
    <xf numFmtId="0" fontId="17" fillId="11" borderId="30" xfId="1" applyFont="1" applyFill="1" applyBorder="1" applyAlignment="1" applyProtection="1">
      <alignment vertical="center" wrapText="1"/>
      <protection locked="0"/>
    </xf>
    <xf numFmtId="0" fontId="17" fillId="11" borderId="13" xfId="1" applyFont="1" applyFill="1" applyBorder="1" applyAlignment="1" applyProtection="1">
      <alignment vertical="center" wrapText="1"/>
      <protection locked="0"/>
    </xf>
    <xf numFmtId="0" fontId="3" fillId="8" borderId="11" xfId="1" applyNumberFormat="1" applyFont="1" applyFill="1" applyBorder="1" applyAlignment="1" applyProtection="1">
      <alignment horizontal="center" vertical="center" wrapText="1"/>
      <protection locked="0"/>
    </xf>
    <xf numFmtId="0" fontId="4" fillId="8" borderId="11" xfId="1" applyNumberFormat="1" applyFont="1" applyFill="1" applyBorder="1" applyAlignment="1" applyProtection="1">
      <alignment horizontal="center" vertical="center" wrapText="1"/>
      <protection locked="0"/>
    </xf>
    <xf numFmtId="0" fontId="3" fillId="8" borderId="11" xfId="1" applyNumberFormat="1" applyFont="1" applyFill="1" applyBorder="1" applyAlignment="1" applyProtection="1">
      <alignment vertical="center" wrapText="1"/>
      <protection locked="0"/>
    </xf>
    <xf numFmtId="0" fontId="17" fillId="13" borderId="11" xfId="1" applyNumberFormat="1" applyFont="1" applyFill="1" applyBorder="1" applyAlignment="1" applyProtection="1">
      <alignment vertical="center" wrapText="1"/>
      <protection locked="0"/>
    </xf>
    <xf numFmtId="0" fontId="17" fillId="12" borderId="11" xfId="1" applyNumberFormat="1" applyFont="1" applyFill="1" applyBorder="1" applyAlignment="1" applyProtection="1">
      <alignment vertical="center" wrapText="1"/>
      <protection locked="0"/>
    </xf>
    <xf numFmtId="0" fontId="10" fillId="12" borderId="11" xfId="1" applyNumberFormat="1" applyFont="1" applyFill="1" applyBorder="1" applyAlignment="1" applyProtection="1">
      <alignment vertical="center" wrapText="1"/>
      <protection locked="0"/>
    </xf>
    <xf numFmtId="0" fontId="25" fillId="12" borderId="11" xfId="1" applyNumberFormat="1" applyFont="1" applyFill="1" applyBorder="1" applyAlignment="1" applyProtection="1">
      <alignment vertical="center" wrapText="1"/>
      <protection locked="0"/>
    </xf>
    <xf numFmtId="0" fontId="17" fillId="13" borderId="11" xfId="1" applyNumberFormat="1" applyFont="1" applyFill="1" applyBorder="1" applyAlignment="1" applyProtection="1">
      <alignment horizontal="center" vertical="center" wrapText="1"/>
      <protection locked="0"/>
    </xf>
    <xf numFmtId="0" fontId="10" fillId="13" borderId="11" xfId="1" applyNumberFormat="1" applyFont="1" applyFill="1" applyBorder="1" applyAlignment="1" applyProtection="1">
      <alignment horizontal="center" vertical="center" wrapText="1"/>
      <protection locked="0"/>
    </xf>
    <xf numFmtId="0" fontId="4" fillId="8" borderId="11" xfId="1" applyNumberFormat="1" applyFont="1" applyFill="1" applyBorder="1" applyAlignment="1" applyProtection="1">
      <alignment vertical="center" wrapText="1"/>
      <protection locked="0"/>
    </xf>
    <xf numFmtId="0" fontId="10" fillId="13" borderId="11" xfId="1" applyNumberFormat="1" applyFont="1" applyFill="1" applyBorder="1" applyAlignment="1" applyProtection="1">
      <alignment vertical="center" wrapText="1"/>
      <protection locked="0"/>
    </xf>
    <xf numFmtId="0" fontId="17" fillId="13" borderId="29" xfId="1" applyNumberFormat="1" applyFont="1" applyFill="1" applyBorder="1" applyAlignment="1" applyProtection="1">
      <alignment horizontal="center" vertical="center" wrapText="1"/>
      <protection locked="0"/>
    </xf>
    <xf numFmtId="0" fontId="17" fillId="13" borderId="30" xfId="1" applyNumberFormat="1" applyFont="1" applyFill="1" applyBorder="1" applyAlignment="1" applyProtection="1">
      <alignment horizontal="center" vertical="center" wrapText="1"/>
      <protection locked="0"/>
    </xf>
    <xf numFmtId="0" fontId="17" fillId="13" borderId="13" xfId="1" applyNumberFormat="1" applyFont="1" applyFill="1" applyBorder="1" applyAlignment="1" applyProtection="1">
      <alignment horizontal="center" vertical="center" wrapText="1"/>
      <protection locked="0"/>
    </xf>
    <xf numFmtId="0" fontId="12" fillId="13" borderId="11" xfId="1" applyFont="1" applyFill="1" applyBorder="1" applyAlignment="1" applyProtection="1">
      <alignment vertical="center" wrapText="1"/>
      <protection locked="0"/>
    </xf>
    <xf numFmtId="0" fontId="10" fillId="11" borderId="11" xfId="1" applyFont="1" applyFill="1" applyBorder="1" applyAlignment="1" applyProtection="1">
      <alignment vertical="center"/>
      <protection locked="0"/>
    </xf>
    <xf numFmtId="0" fontId="10" fillId="12" borderId="11" xfId="1" applyFont="1" applyFill="1" applyBorder="1" applyAlignment="1" applyProtection="1">
      <alignment vertical="center"/>
      <protection locked="0"/>
    </xf>
    <xf numFmtId="0" fontId="17" fillId="12" borderId="13" xfId="1" applyFont="1" applyFill="1" applyBorder="1" applyAlignment="1" applyProtection="1">
      <alignment vertical="center" wrapText="1"/>
      <protection locked="0"/>
    </xf>
    <xf numFmtId="0" fontId="12" fillId="12" borderId="11" xfId="1" applyFont="1" applyFill="1" applyBorder="1" applyAlignment="1" applyProtection="1">
      <alignment vertical="center" wrapText="1"/>
      <protection locked="0"/>
    </xf>
    <xf numFmtId="0" fontId="3" fillId="2" borderId="12" xfId="1" applyFont="1" applyFill="1" applyBorder="1" applyAlignment="1" applyProtection="1">
      <alignment vertical="center" wrapText="1"/>
      <protection locked="0"/>
    </xf>
    <xf numFmtId="0" fontId="4" fillId="2" borderId="12" xfId="1" applyFont="1" applyFill="1" applyBorder="1" applyAlignment="1" applyProtection="1">
      <alignment vertical="center"/>
      <protection locked="0"/>
    </xf>
    <xf numFmtId="0" fontId="18" fillId="12" borderId="11" xfId="1" applyFont="1" applyFill="1" applyBorder="1" applyAlignment="1" applyProtection="1">
      <alignment vertical="center" wrapText="1"/>
      <protection locked="0"/>
    </xf>
    <xf numFmtId="0" fontId="24" fillId="12" borderId="11" xfId="1" applyFont="1" applyFill="1" applyBorder="1" applyAlignment="1" applyProtection="1">
      <alignment vertical="center" wrapText="1"/>
      <protection locked="0"/>
    </xf>
    <xf numFmtId="0" fontId="17" fillId="7" borderId="11" xfId="1" applyFont="1" applyFill="1" applyBorder="1" applyAlignment="1" applyProtection="1">
      <alignment vertical="center" wrapText="1"/>
      <protection locked="0"/>
    </xf>
    <xf numFmtId="0" fontId="10" fillId="7" borderId="11" xfId="1" applyFont="1" applyFill="1" applyBorder="1" applyAlignment="1" applyProtection="1">
      <alignment vertical="center"/>
      <protection locked="0"/>
    </xf>
    <xf numFmtId="0" fontId="12" fillId="7" borderId="13" xfId="1" applyFont="1" applyFill="1" applyBorder="1" applyAlignment="1" applyProtection="1">
      <alignment vertical="center" wrapText="1"/>
      <protection locked="0"/>
    </xf>
    <xf numFmtId="0" fontId="12" fillId="7" borderId="11" xfId="1" applyFont="1" applyFill="1" applyBorder="1" applyAlignment="1" applyProtection="1">
      <alignment vertical="center" wrapText="1"/>
      <protection locked="0"/>
    </xf>
    <xf numFmtId="3" fontId="17" fillId="11" borderId="13" xfId="1" applyNumberFormat="1" applyFont="1" applyFill="1" applyBorder="1" applyAlignment="1" applyProtection="1">
      <alignment vertical="center" wrapText="1"/>
      <protection locked="0"/>
    </xf>
    <xf numFmtId="0" fontId="3" fillId="2" borderId="12" xfId="1" applyFont="1" applyFill="1" applyBorder="1" applyAlignment="1" applyProtection="1">
      <alignment horizontal="center" vertical="center" wrapText="1"/>
      <protection locked="0"/>
    </xf>
    <xf numFmtId="0" fontId="17" fillId="7" borderId="13" xfId="1" applyFont="1" applyFill="1" applyBorder="1" applyAlignment="1" applyProtection="1">
      <alignment vertical="center" wrapText="1"/>
      <protection locked="0"/>
    </xf>
    <xf numFmtId="0" fontId="21" fillId="7" borderId="34" xfId="0" applyNumberFormat="1" applyFont="1" applyFill="1" applyBorder="1" applyAlignment="1" applyProtection="1">
      <alignment horizontal="center" vertical="center" wrapText="1"/>
      <protection locked="0"/>
    </xf>
    <xf numFmtId="0" fontId="21" fillId="7" borderId="36" xfId="0" applyNumberFormat="1" applyFont="1" applyFill="1" applyBorder="1" applyAlignment="1" applyProtection="1">
      <alignment horizontal="center" vertical="center" wrapText="1"/>
      <protection locked="0"/>
    </xf>
    <xf numFmtId="0" fontId="21" fillId="7" borderId="34" xfId="0" applyNumberFormat="1" applyFont="1" applyFill="1" applyBorder="1" applyAlignment="1" applyProtection="1">
      <alignment horizontal="left" vertical="center" wrapText="1"/>
      <protection locked="0"/>
    </xf>
    <xf numFmtId="0" fontId="21" fillId="7" borderId="36" xfId="0" applyNumberFormat="1" applyFont="1" applyFill="1" applyBorder="1" applyAlignment="1" applyProtection="1">
      <alignment horizontal="left" vertical="center" wrapText="1"/>
      <protection locked="0"/>
    </xf>
    <xf numFmtId="0" fontId="21" fillId="13" borderId="34" xfId="0" applyNumberFormat="1" applyFont="1" applyFill="1" applyBorder="1" applyAlignment="1" applyProtection="1">
      <alignment horizontal="center" vertical="center" wrapText="1"/>
      <protection locked="0"/>
    </xf>
    <xf numFmtId="0" fontId="21" fillId="13" borderId="36" xfId="0" applyNumberFormat="1" applyFont="1" applyFill="1" applyBorder="1" applyAlignment="1" applyProtection="1">
      <alignment horizontal="center" vertical="center" wrapText="1"/>
      <protection locked="0"/>
    </xf>
    <xf numFmtId="0" fontId="21" fillId="12" borderId="34" xfId="0" applyNumberFormat="1" applyFont="1" applyFill="1" applyBorder="1" applyAlignment="1" applyProtection="1">
      <alignment horizontal="center" vertical="center" wrapText="1"/>
      <protection locked="0"/>
    </xf>
    <xf numFmtId="0" fontId="21" fillId="12" borderId="36" xfId="0" applyNumberFormat="1" applyFont="1" applyFill="1" applyBorder="1" applyAlignment="1" applyProtection="1">
      <alignment horizontal="center" vertical="center" wrapText="1"/>
      <protection locked="0"/>
    </xf>
    <xf numFmtId="0" fontId="21" fillId="12" borderId="37" xfId="0" applyNumberFormat="1" applyFont="1" applyFill="1" applyBorder="1" applyAlignment="1" applyProtection="1">
      <alignment horizontal="center" vertical="center" wrapText="1"/>
      <protection locked="0"/>
    </xf>
    <xf numFmtId="0" fontId="21" fillId="13" borderId="37" xfId="0" applyNumberFormat="1" applyFont="1" applyFill="1" applyBorder="1" applyAlignment="1" applyProtection="1">
      <alignment horizontal="center" vertical="center" wrapText="1"/>
      <protection locked="0"/>
    </xf>
    <xf numFmtId="0" fontId="21" fillId="7" borderId="37" xfId="0" applyNumberFormat="1" applyFont="1" applyFill="1" applyBorder="1" applyAlignment="1" applyProtection="1">
      <alignment horizontal="center" vertical="center" wrapText="1"/>
      <protection locked="0"/>
    </xf>
    <xf numFmtId="0" fontId="3" fillId="2" borderId="12" xfId="1" applyNumberFormat="1" applyFont="1" applyFill="1" applyBorder="1" applyAlignment="1" applyProtection="1">
      <alignment horizontal="center" vertical="center"/>
      <protection locked="0"/>
    </xf>
    <xf numFmtId="0" fontId="3" fillId="8" borderId="12" xfId="1" applyNumberFormat="1" applyFont="1" applyFill="1" applyBorder="1" applyAlignment="1" applyProtection="1">
      <alignment horizontal="center" vertical="center" wrapText="1"/>
      <protection locked="0"/>
    </xf>
    <xf numFmtId="0" fontId="4" fillId="8" borderId="12" xfId="1" applyNumberFormat="1" applyFont="1" applyFill="1" applyBorder="1" applyAlignment="1" applyProtection="1">
      <alignment horizontal="center" vertical="center" wrapText="1"/>
      <protection locked="0"/>
    </xf>
    <xf numFmtId="0" fontId="3" fillId="8" borderId="12" xfId="1" applyNumberFormat="1" applyFont="1" applyFill="1" applyBorder="1" applyAlignment="1" applyProtection="1">
      <alignment vertical="center" wrapText="1"/>
      <protection locked="0"/>
    </xf>
    <xf numFmtId="0" fontId="4" fillId="8" borderId="12" xfId="1" applyNumberFormat="1" applyFont="1" applyFill="1" applyBorder="1" applyAlignment="1" applyProtection="1">
      <alignment vertical="center" wrapText="1"/>
      <protection locked="0"/>
    </xf>
    <xf numFmtId="0" fontId="21" fillId="7" borderId="1" xfId="0" applyNumberFormat="1" applyFont="1" applyFill="1" applyBorder="1" applyAlignment="1" applyProtection="1">
      <alignment horizontal="left" vertical="center" wrapText="1"/>
      <protection locked="0"/>
    </xf>
    <xf numFmtId="0" fontId="21" fillId="7" borderId="1" xfId="0" applyNumberFormat="1" applyFont="1" applyFill="1" applyBorder="1" applyAlignment="1" applyProtection="1">
      <alignment horizontal="center" vertical="center" wrapText="1"/>
      <protection locked="0"/>
    </xf>
    <xf numFmtId="0" fontId="21" fillId="7" borderId="37" xfId="0" applyNumberFormat="1" applyFont="1" applyFill="1" applyBorder="1" applyAlignment="1" applyProtection="1">
      <alignment horizontal="center" vertical="center"/>
      <protection locked="0"/>
    </xf>
    <xf numFmtId="0" fontId="52" fillId="4" borderId="1" xfId="0" applyFont="1" applyFill="1" applyBorder="1" applyAlignment="1">
      <alignment horizontal="center" vertical="center"/>
    </xf>
    <xf numFmtId="0" fontId="0" fillId="4" borderId="32" xfId="0" applyFill="1" applyBorder="1" applyAlignment="1">
      <alignment horizontal="center" vertical="center"/>
    </xf>
    <xf numFmtId="0" fontId="0" fillId="4" borderId="64" xfId="0" applyFill="1" applyBorder="1" applyAlignment="1">
      <alignment horizontal="center" vertical="center"/>
    </xf>
    <xf numFmtId="0" fontId="0" fillId="4" borderId="33" xfId="0" applyFill="1" applyBorder="1" applyAlignment="1">
      <alignment horizontal="center" vertical="center"/>
    </xf>
    <xf numFmtId="0" fontId="95" fillId="8" borderId="35" xfId="0" applyFont="1" applyFill="1" applyBorder="1" applyAlignment="1">
      <alignment horizontal="center" vertical="center"/>
    </xf>
    <xf numFmtId="0" fontId="7" fillId="8" borderId="55" xfId="0" applyFont="1" applyFill="1" applyBorder="1" applyAlignment="1">
      <alignment horizontal="center" vertical="center"/>
    </xf>
    <xf numFmtId="0" fontId="7" fillId="8" borderId="56" xfId="0" applyFont="1" applyFill="1" applyBorder="1" applyAlignment="1">
      <alignment horizontal="center" vertical="center"/>
    </xf>
    <xf numFmtId="0" fontId="7" fillId="8" borderId="57" xfId="0" applyFont="1" applyFill="1" applyBorder="1" applyAlignment="1">
      <alignment horizontal="center" vertical="center"/>
    </xf>
    <xf numFmtId="0" fontId="53" fillId="8" borderId="55" xfId="0" applyFont="1" applyFill="1" applyBorder="1" applyAlignment="1">
      <alignment horizontal="center" vertical="center"/>
    </xf>
    <xf numFmtId="0" fontId="53" fillId="8" borderId="56" xfId="0" applyFont="1" applyFill="1" applyBorder="1" applyAlignment="1">
      <alignment horizontal="center" vertical="center"/>
    </xf>
    <xf numFmtId="0" fontId="7" fillId="8" borderId="1" xfId="0" applyFont="1" applyFill="1" applyBorder="1" applyAlignment="1">
      <alignment horizontal="center" vertical="center"/>
    </xf>
    <xf numFmtId="0" fontId="66" fillId="15" borderId="34" xfId="0" applyFont="1" applyFill="1" applyBorder="1" applyAlignment="1">
      <alignment horizontal="center" vertical="center"/>
    </xf>
    <xf numFmtId="0" fontId="66" fillId="15" borderId="37" xfId="0" applyFont="1" applyFill="1" applyBorder="1" applyAlignment="1">
      <alignment horizontal="center" vertical="center"/>
    </xf>
    <xf numFmtId="0" fontId="66" fillId="15" borderId="36" xfId="0" applyFont="1" applyFill="1" applyBorder="1" applyAlignment="1">
      <alignment horizontal="center" vertical="center"/>
    </xf>
    <xf numFmtId="0" fontId="66" fillId="44" borderId="1" xfId="0" applyFont="1" applyFill="1" applyBorder="1" applyAlignment="1">
      <alignment horizontal="center" vertical="center"/>
    </xf>
    <xf numFmtId="0" fontId="66" fillId="44" borderId="34" xfId="0" applyFont="1" applyFill="1" applyBorder="1" applyAlignment="1">
      <alignment horizontal="center" vertical="center"/>
    </xf>
    <xf numFmtId="0" fontId="66" fillId="44" borderId="37" xfId="0" applyFont="1" applyFill="1" applyBorder="1" applyAlignment="1">
      <alignment horizontal="center" vertical="center"/>
    </xf>
    <xf numFmtId="0" fontId="66" fillId="44" borderId="36" xfId="0" applyFont="1" applyFill="1" applyBorder="1" applyAlignment="1">
      <alignment horizontal="center" vertical="center"/>
    </xf>
    <xf numFmtId="0" fontId="66" fillId="45" borderId="34" xfId="0" applyFont="1" applyFill="1" applyBorder="1" applyAlignment="1">
      <alignment horizontal="center" vertical="center"/>
    </xf>
    <xf numFmtId="0" fontId="66" fillId="45" borderId="37" xfId="0" applyFont="1" applyFill="1" applyBorder="1" applyAlignment="1">
      <alignment horizontal="center" vertical="center"/>
    </xf>
    <xf numFmtId="0" fontId="66" fillId="45" borderId="36" xfId="0" applyFont="1" applyFill="1" applyBorder="1" applyAlignment="1">
      <alignment horizontal="center" vertical="center"/>
    </xf>
    <xf numFmtId="0" fontId="52" fillId="4" borderId="0" xfId="0" applyFont="1" applyFill="1" applyAlignment="1">
      <alignment horizontal="center" vertical="center"/>
    </xf>
    <xf numFmtId="0" fontId="0" fillId="12" borderId="0" xfId="0" applyFill="1" applyAlignment="1">
      <alignment horizontal="center" vertical="center"/>
    </xf>
    <xf numFmtId="0" fontId="52" fillId="17" borderId="1" xfId="0" applyFont="1" applyFill="1" applyBorder="1" applyAlignment="1">
      <alignment horizontal="center" vertical="center"/>
    </xf>
    <xf numFmtId="0" fontId="17" fillId="11" borderId="11" xfId="1" applyFont="1" applyFill="1" applyBorder="1" applyAlignment="1" applyProtection="1">
      <alignment horizontal="left" vertical="center" wrapText="1"/>
      <protection locked="0"/>
    </xf>
    <xf numFmtId="0" fontId="10" fillId="11" borderId="11" xfId="1" applyFont="1" applyFill="1" applyBorder="1" applyAlignment="1" applyProtection="1">
      <alignment horizontal="left" vertical="center" wrapText="1"/>
      <protection locked="0"/>
    </xf>
    <xf numFmtId="0" fontId="17" fillId="9" borderId="11" xfId="1" applyFont="1" applyFill="1" applyBorder="1" applyAlignment="1" applyProtection="1">
      <alignment vertical="center" wrapText="1"/>
      <protection locked="0"/>
    </xf>
    <xf numFmtId="0" fontId="10" fillId="9" borderId="11" xfId="1" applyFont="1" applyFill="1" applyBorder="1" applyAlignment="1" applyProtection="1">
      <alignment vertical="center" wrapText="1"/>
      <protection locked="0"/>
    </xf>
    <xf numFmtId="0" fontId="12" fillId="9" borderId="11" xfId="1" applyFont="1" applyFill="1" applyBorder="1" applyAlignment="1" applyProtection="1">
      <alignment vertical="center" wrapText="1"/>
      <protection locked="0"/>
    </xf>
    <xf numFmtId="0" fontId="10" fillId="7" borderId="11" xfId="1" applyFont="1" applyFill="1" applyBorder="1" applyAlignment="1" applyProtection="1">
      <alignment vertical="center" wrapText="1"/>
      <protection locked="0"/>
    </xf>
    <xf numFmtId="0" fontId="17" fillId="7" borderId="11" xfId="1" applyFont="1" applyFill="1" applyBorder="1" applyAlignment="1" applyProtection="1">
      <alignment horizontal="center" vertical="center" wrapText="1"/>
      <protection locked="0"/>
    </xf>
    <xf numFmtId="0" fontId="10" fillId="7" borderId="11" xfId="1" applyFont="1" applyFill="1" applyBorder="1" applyAlignment="1" applyProtection="1">
      <alignment horizontal="center" vertical="center" wrapText="1"/>
      <protection locked="0"/>
    </xf>
    <xf numFmtId="0" fontId="25" fillId="7" borderId="11" xfId="1" applyFont="1" applyFill="1" applyBorder="1" applyAlignment="1" applyProtection="1">
      <alignment horizontal="center" vertical="center" wrapText="1"/>
      <protection locked="0"/>
    </xf>
    <xf numFmtId="0" fontId="26" fillId="7" borderId="11" xfId="1" applyFont="1" applyFill="1" applyBorder="1" applyAlignment="1" applyProtection="1">
      <alignment horizontal="center" vertical="center" wrapText="1"/>
      <protection locked="0"/>
    </xf>
    <xf numFmtId="0" fontId="18" fillId="7" borderId="11" xfId="1" applyFont="1" applyFill="1" applyBorder="1" applyAlignment="1" applyProtection="1">
      <alignment horizontal="center" vertical="center" wrapText="1"/>
      <protection locked="0"/>
    </xf>
    <xf numFmtId="0" fontId="12" fillId="7" borderId="11" xfId="1" applyFont="1" applyFill="1" applyBorder="1" applyAlignment="1" applyProtection="1">
      <alignment horizontal="center" vertical="center" wrapText="1"/>
      <protection locked="0"/>
    </xf>
    <xf numFmtId="0" fontId="17" fillId="9" borderId="11" xfId="1" applyFont="1" applyFill="1" applyBorder="1" applyAlignment="1" applyProtection="1">
      <alignment horizontal="center" vertical="center" wrapText="1"/>
      <protection locked="0"/>
    </xf>
    <xf numFmtId="0" fontId="10" fillId="9" borderId="11" xfId="1" applyFont="1" applyFill="1" applyBorder="1" applyAlignment="1" applyProtection="1">
      <alignment horizontal="center" vertical="center" wrapText="1"/>
      <protection locked="0"/>
    </xf>
    <xf numFmtId="0" fontId="12" fillId="9" borderId="11" xfId="1" applyFont="1" applyFill="1" applyBorder="1" applyAlignment="1" applyProtection="1">
      <alignment horizontal="center" vertical="center" wrapText="1"/>
      <protection locked="0"/>
    </xf>
    <xf numFmtId="0" fontId="10" fillId="9" borderId="11" xfId="1" applyNumberFormat="1" applyFont="1" applyFill="1" applyBorder="1" applyAlignment="1" applyProtection="1">
      <alignment vertical="center" wrapText="1"/>
      <protection locked="0"/>
    </xf>
    <xf numFmtId="0" fontId="10" fillId="11" borderId="11" xfId="1" applyNumberFormat="1" applyFont="1" applyFill="1" applyBorder="1" applyAlignment="1" applyProtection="1">
      <alignment vertical="center" wrapText="1"/>
      <protection locked="0"/>
    </xf>
    <xf numFmtId="0" fontId="17" fillId="7" borderId="11" xfId="1" applyNumberFormat="1" applyFont="1" applyFill="1" applyBorder="1" applyAlignment="1" applyProtection="1">
      <alignment vertical="center" wrapText="1"/>
      <protection locked="0"/>
    </xf>
    <xf numFmtId="0" fontId="10" fillId="7" borderId="11" xfId="1" applyNumberFormat="1" applyFont="1" applyFill="1" applyBorder="1" applyAlignment="1" applyProtection="1">
      <alignment vertical="center" wrapText="1"/>
      <protection locked="0"/>
    </xf>
    <xf numFmtId="0" fontId="17" fillId="12" borderId="11" xfId="1" applyFont="1" applyFill="1" applyBorder="1" applyAlignment="1" applyProtection="1">
      <alignment horizontal="center" vertical="center" wrapText="1"/>
      <protection locked="0"/>
    </xf>
    <xf numFmtId="0" fontId="10" fillId="12" borderId="11" xfId="1" applyFont="1" applyFill="1" applyBorder="1" applyAlignment="1" applyProtection="1">
      <alignment horizontal="center" vertical="center" wrapText="1"/>
      <protection locked="0"/>
    </xf>
    <xf numFmtId="0" fontId="17" fillId="15" borderId="11" xfId="1" applyFont="1" applyFill="1" applyBorder="1" applyAlignment="1" applyProtection="1">
      <alignment horizontal="center" vertical="center" wrapText="1"/>
      <protection locked="0"/>
    </xf>
    <xf numFmtId="0" fontId="10" fillId="15" borderId="11" xfId="1" applyFont="1" applyFill="1" applyBorder="1" applyAlignment="1" applyProtection="1">
      <alignment horizontal="center" vertical="center" wrapText="1"/>
      <protection locked="0"/>
    </xf>
    <xf numFmtId="0" fontId="18" fillId="15" borderId="11" xfId="1" applyFont="1" applyFill="1" applyBorder="1" applyAlignment="1" applyProtection="1">
      <alignment horizontal="center" vertical="center" wrapText="1"/>
      <protection locked="0"/>
    </xf>
    <xf numFmtId="0" fontId="25" fillId="15" borderId="11" xfId="1" applyFont="1" applyFill="1" applyBorder="1" applyAlignment="1" applyProtection="1">
      <alignment horizontal="center" vertical="center" wrapText="1"/>
      <protection locked="0"/>
    </xf>
    <xf numFmtId="0" fontId="14" fillId="9" borderId="11" xfId="1" applyFont="1" applyFill="1" applyBorder="1" applyAlignment="1" applyProtection="1">
      <alignment horizontal="center" vertical="center" wrapText="1"/>
      <protection locked="0"/>
    </xf>
    <xf numFmtId="0" fontId="17" fillId="15" borderId="29" xfId="1" applyFont="1" applyFill="1" applyBorder="1" applyAlignment="1" applyProtection="1">
      <alignment horizontal="center" vertical="center" wrapText="1"/>
      <protection locked="0"/>
    </xf>
    <xf numFmtId="0" fontId="17" fillId="15" borderId="13" xfId="1" applyFont="1" applyFill="1" applyBorder="1" applyAlignment="1" applyProtection="1">
      <alignment horizontal="center" vertical="center" wrapText="1"/>
      <protection locked="0"/>
    </xf>
    <xf numFmtId="0" fontId="17" fillId="15" borderId="30" xfId="1" applyFont="1" applyFill="1" applyBorder="1" applyAlignment="1" applyProtection="1">
      <alignment horizontal="center" vertical="center" wrapText="1"/>
      <protection locked="0"/>
    </xf>
    <xf numFmtId="0" fontId="3" fillId="8" borderId="29" xfId="1" applyFont="1" applyFill="1" applyBorder="1" applyAlignment="1" applyProtection="1">
      <alignment horizontal="center" vertical="center" wrapText="1"/>
      <protection locked="0"/>
    </xf>
    <xf numFmtId="0" fontId="3" fillId="8" borderId="13" xfId="1" applyFont="1" applyFill="1" applyBorder="1" applyAlignment="1" applyProtection="1">
      <alignment horizontal="center" vertical="center" wrapText="1"/>
      <protection locked="0"/>
    </xf>
    <xf numFmtId="0" fontId="21" fillId="32" borderId="1" xfId="0" applyNumberFormat="1" applyFont="1" applyFill="1" applyBorder="1" applyAlignment="1" applyProtection="1">
      <alignment vertical="center" wrapText="1"/>
      <protection locked="0"/>
    </xf>
    <xf numFmtId="0" fontId="35" fillId="32" borderId="1" xfId="0" applyNumberFormat="1" applyFont="1" applyFill="1" applyBorder="1" applyAlignment="1" applyProtection="1">
      <alignment vertical="center" wrapText="1"/>
      <protection locked="0"/>
    </xf>
    <xf numFmtId="3" fontId="21" fillId="33" borderId="1" xfId="0" applyNumberFormat="1" applyFont="1" applyFill="1" applyBorder="1" applyAlignment="1" applyProtection="1">
      <alignment horizontal="center" vertical="center" wrapText="1"/>
      <protection locked="0"/>
    </xf>
    <xf numFmtId="0" fontId="21" fillId="32" borderId="1" xfId="0" applyNumberFormat="1" applyFont="1" applyFill="1" applyBorder="1" applyAlignment="1" applyProtection="1">
      <alignment horizontal="center" vertical="center" wrapText="1"/>
      <protection locked="0"/>
    </xf>
    <xf numFmtId="0" fontId="21" fillId="33" borderId="1" xfId="0" applyNumberFormat="1" applyFont="1" applyFill="1" applyBorder="1" applyAlignment="1" applyProtection="1">
      <alignment horizontal="center" vertical="center" wrapText="1"/>
      <protection locked="0"/>
    </xf>
    <xf numFmtId="0" fontId="21" fillId="13" borderId="1" xfId="0" applyFont="1" applyFill="1" applyBorder="1" applyAlignment="1" applyProtection="1">
      <alignment horizontal="left" vertical="center" wrapText="1"/>
      <protection locked="0"/>
    </xf>
    <xf numFmtId="0" fontId="21" fillId="30" borderId="1" xfId="0" applyNumberFormat="1" applyFont="1" applyFill="1" applyBorder="1" applyAlignment="1" applyProtection="1">
      <alignment horizontal="left" vertical="center" wrapText="1"/>
      <protection locked="0"/>
    </xf>
    <xf numFmtId="0" fontId="21" fillId="32" borderId="1" xfId="0" applyNumberFormat="1" applyFont="1" applyFill="1" applyBorder="1" applyAlignment="1" applyProtection="1">
      <alignment horizontal="left" vertical="center" wrapText="1"/>
      <protection locked="0"/>
    </xf>
    <xf numFmtId="3" fontId="21" fillId="33" borderId="34" xfId="0" applyNumberFormat="1" applyFont="1" applyFill="1" applyBorder="1" applyAlignment="1" applyProtection="1">
      <alignment horizontal="center" vertical="center" wrapText="1"/>
      <protection locked="0"/>
    </xf>
    <xf numFmtId="3" fontId="21" fillId="33" borderId="36" xfId="0" applyNumberFormat="1" applyFont="1" applyFill="1" applyBorder="1" applyAlignment="1" applyProtection="1">
      <alignment horizontal="center" vertical="center" wrapText="1"/>
      <protection locked="0"/>
    </xf>
    <xf numFmtId="0" fontId="21" fillId="32" borderId="34" xfId="0" applyNumberFormat="1" applyFont="1" applyFill="1" applyBorder="1" applyAlignment="1" applyProtection="1">
      <alignment horizontal="left" vertical="center" wrapText="1"/>
      <protection locked="0"/>
    </xf>
    <xf numFmtId="0" fontId="21" fillId="32" borderId="36" xfId="0" applyNumberFormat="1" applyFont="1" applyFill="1" applyBorder="1" applyAlignment="1" applyProtection="1">
      <alignment horizontal="left" vertical="center" wrapText="1"/>
      <protection locked="0"/>
    </xf>
    <xf numFmtId="0" fontId="21" fillId="7" borderId="1" xfId="0" applyFont="1" applyFill="1" applyBorder="1" applyAlignment="1" applyProtection="1">
      <alignment horizontal="left" vertical="center" wrapText="1"/>
      <protection locked="0"/>
    </xf>
    <xf numFmtId="3" fontId="21" fillId="7" borderId="1" xfId="0" applyNumberFormat="1" applyFont="1" applyFill="1" applyBorder="1" applyAlignment="1" applyProtection="1">
      <alignment horizontal="left" vertical="center" wrapText="1"/>
      <protection locked="0"/>
    </xf>
    <xf numFmtId="0" fontId="21" fillId="37" borderId="1" xfId="0" applyNumberFormat="1" applyFont="1" applyFill="1" applyBorder="1" applyAlignment="1" applyProtection="1">
      <alignment horizontal="center" vertical="center" wrapText="1"/>
      <protection locked="0"/>
    </xf>
    <xf numFmtId="3" fontId="21" fillId="37" borderId="34" xfId="0" applyNumberFormat="1" applyFont="1" applyFill="1" applyBorder="1" applyAlignment="1" applyProtection="1">
      <alignment horizontal="center" vertical="center" wrapText="1"/>
      <protection locked="0"/>
    </xf>
    <xf numFmtId="3" fontId="21" fillId="37" borderId="37" xfId="0" applyNumberFormat="1" applyFont="1" applyFill="1" applyBorder="1" applyAlignment="1" applyProtection="1">
      <alignment horizontal="center" vertical="center" wrapText="1"/>
      <protection locked="0"/>
    </xf>
    <xf numFmtId="3" fontId="21" fillId="37" borderId="36" xfId="0" applyNumberFormat="1" applyFont="1" applyFill="1" applyBorder="1" applyAlignment="1" applyProtection="1">
      <alignment horizontal="center" vertical="center" wrapText="1"/>
      <protection locked="0"/>
    </xf>
    <xf numFmtId="3" fontId="21" fillId="37" borderId="1" xfId="0" applyNumberFormat="1" applyFont="1" applyFill="1" applyBorder="1" applyAlignment="1" applyProtection="1">
      <alignment horizontal="center" vertical="center" wrapText="1"/>
      <protection locked="0"/>
    </xf>
    <xf numFmtId="0" fontId="21" fillId="37" borderId="34" xfId="0" applyNumberFormat="1" applyFont="1" applyFill="1" applyBorder="1" applyAlignment="1" applyProtection="1">
      <alignment horizontal="center" vertical="center" wrapText="1"/>
      <protection locked="0"/>
    </xf>
    <xf numFmtId="0" fontId="21" fillId="37" borderId="36" xfId="0" applyNumberFormat="1" applyFont="1" applyFill="1" applyBorder="1" applyAlignment="1" applyProtection="1">
      <alignment horizontal="center" vertical="center" wrapText="1"/>
      <protection locked="0"/>
    </xf>
    <xf numFmtId="0" fontId="21" fillId="37" borderId="37" xfId="0" applyNumberFormat="1" applyFont="1" applyFill="1" applyBorder="1" applyAlignment="1" applyProtection="1">
      <alignment horizontal="center" vertical="center" wrapText="1"/>
      <protection locked="0"/>
    </xf>
    <xf numFmtId="0" fontId="7" fillId="2" borderId="0" xfId="0" applyNumberFormat="1" applyFont="1" applyFill="1" applyAlignment="1">
      <alignment horizontal="center" vertical="center" wrapText="1"/>
    </xf>
    <xf numFmtId="0" fontId="7" fillId="2" borderId="0" xfId="0" applyNumberFormat="1" applyFont="1" applyFill="1" applyAlignment="1">
      <alignment horizontal="left" vertical="center" wrapText="1"/>
    </xf>
    <xf numFmtId="0" fontId="7" fillId="2" borderId="1" xfId="0" applyNumberFormat="1" applyFont="1" applyFill="1" applyBorder="1" applyAlignment="1">
      <alignment horizontal="center" vertical="center" wrapText="1"/>
    </xf>
    <xf numFmtId="3" fontId="21" fillId="7" borderId="34" xfId="0" applyNumberFormat="1" applyFont="1" applyFill="1" applyBorder="1" applyAlignment="1" applyProtection="1">
      <alignment horizontal="left" vertical="center" wrapText="1"/>
      <protection locked="0"/>
    </xf>
    <xf numFmtId="3" fontId="21" fillId="7" borderId="36" xfId="0" applyNumberFormat="1" applyFont="1" applyFill="1" applyBorder="1" applyAlignment="1" applyProtection="1">
      <alignment horizontal="left" vertical="center" wrapText="1"/>
      <protection locked="0"/>
    </xf>
    <xf numFmtId="0" fontId="21" fillId="30" borderId="1" xfId="0" applyNumberFormat="1" applyFont="1" applyFill="1" applyBorder="1" applyAlignment="1" applyProtection="1">
      <alignment horizontal="center" vertical="center" wrapText="1"/>
      <protection locked="0"/>
    </xf>
    <xf numFmtId="0" fontId="83" fillId="32" borderId="1" xfId="0" applyNumberFormat="1" applyFont="1" applyFill="1" applyBorder="1" applyAlignment="1" applyProtection="1">
      <alignment horizontal="left" vertical="center" wrapText="1"/>
      <protection locked="0"/>
    </xf>
    <xf numFmtId="0" fontId="21" fillId="32" borderId="37" xfId="0" applyNumberFormat="1" applyFont="1" applyFill="1" applyBorder="1" applyAlignment="1" applyProtection="1">
      <alignment horizontal="left" vertical="center" wrapText="1"/>
      <protection locked="0"/>
    </xf>
    <xf numFmtId="0" fontId="21" fillId="7" borderId="0" xfId="0" applyFont="1" applyFill="1" applyAlignment="1" applyProtection="1">
      <alignment horizontal="left" vertical="center" wrapText="1"/>
      <protection locked="0"/>
    </xf>
    <xf numFmtId="0" fontId="21" fillId="7" borderId="37" xfId="0" applyNumberFormat="1" applyFont="1" applyFill="1" applyBorder="1" applyAlignment="1" applyProtection="1">
      <alignment horizontal="left" vertical="center" wrapText="1"/>
      <protection locked="0"/>
    </xf>
    <xf numFmtId="0" fontId="21" fillId="32" borderId="34" xfId="0" applyNumberFormat="1" applyFont="1" applyFill="1" applyBorder="1" applyAlignment="1" applyProtection="1">
      <alignment horizontal="center" vertical="center" wrapText="1"/>
      <protection locked="0"/>
    </xf>
    <xf numFmtId="0" fontId="21" fillId="32" borderId="36" xfId="0" applyNumberFormat="1" applyFont="1" applyFill="1" applyBorder="1" applyAlignment="1" applyProtection="1">
      <alignment horizontal="center" vertical="center" wrapText="1"/>
      <protection locked="0"/>
    </xf>
    <xf numFmtId="0" fontId="21" fillId="33" borderId="34" xfId="0" applyNumberFormat="1" applyFont="1" applyFill="1" applyBorder="1" applyAlignment="1" applyProtection="1">
      <alignment horizontal="center" vertical="center" wrapText="1"/>
      <protection locked="0"/>
    </xf>
    <xf numFmtId="0" fontId="21" fillId="33" borderId="36" xfId="0" applyNumberFormat="1" applyFont="1" applyFill="1" applyBorder="1" applyAlignment="1" applyProtection="1">
      <alignment horizontal="center" vertical="center" wrapText="1"/>
      <protection locked="0"/>
    </xf>
    <xf numFmtId="0" fontId="21" fillId="7" borderId="34" xfId="0" applyFont="1" applyFill="1" applyBorder="1" applyAlignment="1" applyProtection="1">
      <alignment horizontal="left" vertical="center" wrapText="1"/>
      <protection locked="0"/>
    </xf>
    <xf numFmtId="0" fontId="21" fillId="7" borderId="37" xfId="0" applyFont="1" applyFill="1" applyBorder="1" applyAlignment="1" applyProtection="1">
      <alignment horizontal="left" vertical="center" wrapText="1"/>
      <protection locked="0"/>
    </xf>
    <xf numFmtId="0" fontId="21" fillId="7" borderId="36" xfId="0" applyFont="1" applyFill="1" applyBorder="1" applyAlignment="1" applyProtection="1">
      <alignment horizontal="left" vertical="center" wrapText="1"/>
      <protection locked="0"/>
    </xf>
    <xf numFmtId="3" fontId="21" fillId="13" borderId="1" xfId="0" applyNumberFormat="1" applyFont="1" applyFill="1" applyBorder="1" applyAlignment="1" applyProtection="1">
      <alignment horizontal="center" vertical="center" wrapText="1"/>
      <protection locked="0"/>
    </xf>
    <xf numFmtId="0" fontId="21" fillId="13" borderId="1" xfId="0" applyNumberFormat="1" applyFont="1" applyFill="1" applyBorder="1" applyAlignment="1" applyProtection="1">
      <alignment horizontal="center" vertical="center" wrapText="1"/>
      <protection locked="0"/>
    </xf>
    <xf numFmtId="0" fontId="21" fillId="34" borderId="1" xfId="0" applyNumberFormat="1" applyFont="1" applyFill="1" applyBorder="1" applyAlignment="1" applyProtection="1">
      <alignment horizontal="center" vertical="center" wrapText="1"/>
      <protection locked="0"/>
    </xf>
    <xf numFmtId="0" fontId="21" fillId="12" borderId="34" xfId="0" applyNumberFormat="1" applyFont="1" applyFill="1" applyBorder="1" applyAlignment="1">
      <alignment horizontal="center" vertical="center" wrapText="1"/>
    </xf>
    <xf numFmtId="0" fontId="21" fillId="12" borderId="36" xfId="0" applyNumberFormat="1" applyFont="1" applyFill="1" applyBorder="1" applyAlignment="1">
      <alignment horizontal="center" vertical="center" wrapText="1"/>
    </xf>
    <xf numFmtId="0" fontId="21" fillId="13" borderId="34" xfId="0" applyNumberFormat="1" applyFont="1" applyFill="1" applyBorder="1" applyAlignment="1">
      <alignment horizontal="center" vertical="center" wrapText="1"/>
    </xf>
    <xf numFmtId="0" fontId="21" fillId="13" borderId="36" xfId="0" applyNumberFormat="1" applyFont="1" applyFill="1" applyBorder="1" applyAlignment="1">
      <alignment horizontal="center" vertical="center" wrapText="1"/>
    </xf>
    <xf numFmtId="0" fontId="21" fillId="7" borderId="34" xfId="0" applyNumberFormat="1" applyFont="1" applyFill="1" applyBorder="1" applyAlignment="1">
      <alignment horizontal="left" vertical="center" wrapText="1"/>
    </xf>
    <xf numFmtId="0" fontId="21" fillId="7" borderId="36" xfId="0" applyNumberFormat="1" applyFont="1" applyFill="1" applyBorder="1" applyAlignment="1">
      <alignment horizontal="left" vertical="center" wrapText="1"/>
    </xf>
    <xf numFmtId="0" fontId="21" fillId="7" borderId="34" xfId="0" applyNumberFormat="1" applyFont="1" applyFill="1" applyBorder="1" applyAlignment="1">
      <alignment horizontal="center" vertical="center" wrapText="1"/>
    </xf>
    <xf numFmtId="0" fontId="21" fillId="7" borderId="36" xfId="0" applyNumberFormat="1" applyFont="1" applyFill="1" applyBorder="1" applyAlignment="1">
      <alignment horizontal="center" vertical="center" wrapText="1"/>
    </xf>
    <xf numFmtId="0" fontId="2" fillId="12" borderId="1" xfId="0" applyNumberFormat="1" applyFont="1" applyFill="1" applyBorder="1" applyAlignment="1" applyProtection="1">
      <alignment horizontal="center" vertical="center" wrapText="1"/>
      <protection locked="0"/>
    </xf>
    <xf numFmtId="0" fontId="34" fillId="32" borderId="1" xfId="0" applyNumberFormat="1" applyFont="1" applyFill="1" applyBorder="1" applyAlignment="1" applyProtection="1">
      <alignment horizontal="left" vertical="center" wrapText="1"/>
      <protection locked="0"/>
    </xf>
    <xf numFmtId="0" fontId="2" fillId="7" borderId="1" xfId="0" applyFont="1" applyFill="1" applyBorder="1" applyAlignment="1" applyProtection="1">
      <alignment horizontal="left" vertical="center" wrapText="1"/>
      <protection locked="0"/>
    </xf>
    <xf numFmtId="0" fontId="2" fillId="7" borderId="1" xfId="0" applyNumberFormat="1" applyFont="1" applyFill="1" applyBorder="1" applyAlignment="1" applyProtection="1">
      <alignment horizontal="left" vertical="center" wrapText="1"/>
      <protection locked="0"/>
    </xf>
    <xf numFmtId="0" fontId="75" fillId="32" borderId="1" xfId="0" applyNumberFormat="1" applyFont="1" applyFill="1" applyBorder="1" applyAlignment="1" applyProtection="1">
      <alignment horizontal="center" vertical="center" wrapText="1"/>
      <protection locked="0"/>
    </xf>
    <xf numFmtId="3" fontId="75" fillId="33" borderId="1" xfId="0" applyNumberFormat="1" applyFont="1" applyFill="1" applyBorder="1" applyAlignment="1" applyProtection="1">
      <alignment horizontal="center" vertical="center" wrapText="1"/>
      <protection locked="0"/>
    </xf>
    <xf numFmtId="0" fontId="75" fillId="32" borderId="34" xfId="0" applyNumberFormat="1" applyFont="1" applyFill="1" applyBorder="1" applyAlignment="1" applyProtection="1">
      <alignment horizontal="center" vertical="center" wrapText="1"/>
      <protection locked="0"/>
    </xf>
    <xf numFmtId="0" fontId="75" fillId="32" borderId="36" xfId="0" applyNumberFormat="1" applyFont="1" applyFill="1" applyBorder="1" applyAlignment="1" applyProtection="1">
      <alignment horizontal="center" vertical="center" wrapText="1"/>
      <protection locked="0"/>
    </xf>
    <xf numFmtId="0" fontId="75" fillId="33" borderId="1" xfId="0" applyNumberFormat="1" applyFont="1" applyFill="1" applyBorder="1" applyAlignment="1" applyProtection="1">
      <alignment horizontal="center" vertical="center" wrapText="1"/>
      <protection locked="0"/>
    </xf>
    <xf numFmtId="0" fontId="75" fillId="32" borderId="1" xfId="0" applyNumberFormat="1" applyFont="1" applyFill="1" applyBorder="1" applyAlignment="1" applyProtection="1">
      <alignment horizontal="left" vertical="center" wrapText="1"/>
      <protection locked="0"/>
    </xf>
    <xf numFmtId="0" fontId="75" fillId="32" borderId="37" xfId="0" applyNumberFormat="1" applyFont="1" applyFill="1" applyBorder="1" applyAlignment="1" applyProtection="1">
      <alignment horizontal="left" vertical="center" wrapText="1"/>
      <protection locked="0"/>
    </xf>
    <xf numFmtId="0" fontId="75" fillId="32" borderId="36" xfId="0" applyNumberFormat="1" applyFont="1" applyFill="1" applyBorder="1" applyAlignment="1" applyProtection="1">
      <alignment horizontal="left" vertical="center" wrapText="1"/>
      <protection locked="0"/>
    </xf>
    <xf numFmtId="0" fontId="75" fillId="7" borderId="1" xfId="0" applyNumberFormat="1" applyFont="1" applyFill="1" applyBorder="1" applyAlignment="1" applyProtection="1">
      <alignment horizontal="left" vertical="center" wrapText="1"/>
      <protection locked="0"/>
    </xf>
    <xf numFmtId="3" fontId="75" fillId="7" borderId="1" xfId="0" applyNumberFormat="1" applyFont="1" applyFill="1" applyBorder="1" applyAlignment="1" applyProtection="1">
      <alignment horizontal="left" vertical="center" wrapText="1"/>
      <protection locked="0"/>
    </xf>
    <xf numFmtId="0" fontId="75" fillId="7" borderId="37" xfId="0" applyNumberFormat="1" applyFont="1" applyFill="1" applyBorder="1" applyAlignment="1" applyProtection="1">
      <alignment horizontal="left" vertical="center" wrapText="1"/>
      <protection locked="0"/>
    </xf>
    <xf numFmtId="0" fontId="75" fillId="7" borderId="36" xfId="0" applyNumberFormat="1" applyFont="1" applyFill="1" applyBorder="1" applyAlignment="1" applyProtection="1">
      <alignment horizontal="left" vertical="center" wrapText="1"/>
      <protection locked="0"/>
    </xf>
    <xf numFmtId="0" fontId="75" fillId="7" borderId="34" xfId="0" applyNumberFormat="1" applyFont="1" applyFill="1" applyBorder="1" applyAlignment="1" applyProtection="1">
      <alignment horizontal="left" vertical="center" wrapText="1"/>
      <protection locked="0"/>
    </xf>
    <xf numFmtId="3" fontId="75" fillId="37" borderId="1" xfId="0" applyNumberFormat="1" applyFont="1" applyFill="1" applyBorder="1" applyAlignment="1" applyProtection="1">
      <alignment horizontal="center" vertical="center" wrapText="1"/>
      <protection locked="0"/>
    </xf>
    <xf numFmtId="0" fontId="75" fillId="37" borderId="1" xfId="0" applyNumberFormat="1" applyFont="1" applyFill="1" applyBorder="1" applyAlignment="1" applyProtection="1">
      <alignment horizontal="center" vertical="center" wrapText="1"/>
      <protection locked="0"/>
    </xf>
    <xf numFmtId="0" fontId="75" fillId="12" borderId="1" xfId="0" applyNumberFormat="1" applyFont="1" applyFill="1" applyBorder="1" applyAlignment="1" applyProtection="1">
      <alignment horizontal="center" vertical="center" wrapText="1"/>
      <protection locked="0"/>
    </xf>
    <xf numFmtId="0" fontId="79" fillId="12" borderId="1" xfId="0" applyNumberFormat="1" applyFont="1" applyFill="1" applyBorder="1" applyAlignment="1" applyProtection="1">
      <alignment horizontal="center" vertical="center" wrapText="1"/>
      <protection locked="0"/>
    </xf>
    <xf numFmtId="0" fontId="75" fillId="7" borderId="1" xfId="0" applyFont="1" applyFill="1" applyBorder="1" applyAlignment="1" applyProtection="1">
      <alignment horizontal="left" vertical="center" wrapText="1"/>
      <protection locked="0"/>
    </xf>
    <xf numFmtId="0" fontId="75" fillId="12" borderId="34" xfId="0" applyNumberFormat="1" applyFont="1" applyFill="1" applyBorder="1" applyAlignment="1" applyProtection="1">
      <alignment horizontal="center" vertical="center" wrapText="1"/>
      <protection locked="0"/>
    </xf>
    <xf numFmtId="0" fontId="75" fillId="12" borderId="37" xfId="0" applyNumberFormat="1" applyFont="1" applyFill="1" applyBorder="1" applyAlignment="1" applyProtection="1">
      <alignment horizontal="center" vertical="center" wrapText="1"/>
      <protection locked="0"/>
    </xf>
    <xf numFmtId="0" fontId="75" fillId="12" borderId="36" xfId="0" applyNumberFormat="1" applyFont="1" applyFill="1" applyBorder="1" applyAlignment="1" applyProtection="1">
      <alignment horizontal="center" vertical="center" wrapText="1"/>
      <protection locked="0"/>
    </xf>
    <xf numFmtId="0" fontId="75" fillId="37" borderId="34" xfId="0" applyNumberFormat="1" applyFont="1" applyFill="1" applyBorder="1" applyAlignment="1" applyProtection="1">
      <alignment horizontal="center" vertical="center" wrapText="1"/>
      <protection locked="0"/>
    </xf>
    <xf numFmtId="0" fontId="75" fillId="37" borderId="37" xfId="0" applyNumberFormat="1" applyFont="1" applyFill="1" applyBorder="1" applyAlignment="1" applyProtection="1">
      <alignment horizontal="center" vertical="center" wrapText="1"/>
      <protection locked="0"/>
    </xf>
    <xf numFmtId="0" fontId="75" fillId="37" borderId="36" xfId="0" applyNumberFormat="1" applyFont="1" applyFill="1" applyBorder="1" applyAlignment="1" applyProtection="1">
      <alignment horizontal="center" vertical="center" wrapText="1"/>
      <protection locked="0"/>
    </xf>
    <xf numFmtId="0" fontId="75" fillId="33" borderId="34" xfId="0" applyNumberFormat="1" applyFont="1" applyFill="1" applyBorder="1" applyAlignment="1" applyProtection="1">
      <alignment horizontal="center" vertical="center" wrapText="1"/>
      <protection locked="0"/>
    </xf>
    <xf numFmtId="0" fontId="75" fillId="33" borderId="37" xfId="0" applyNumberFormat="1" applyFont="1" applyFill="1" applyBorder="1" applyAlignment="1" applyProtection="1">
      <alignment horizontal="center" vertical="center" wrapText="1"/>
      <protection locked="0"/>
    </xf>
    <xf numFmtId="0" fontId="75" fillId="33" borderId="36" xfId="0" applyNumberFormat="1" applyFont="1" applyFill="1" applyBorder="1" applyAlignment="1" applyProtection="1">
      <alignment horizontal="center" vertical="center" wrapText="1"/>
      <protection locked="0"/>
    </xf>
    <xf numFmtId="0" fontId="75" fillId="32" borderId="34" xfId="0" applyNumberFormat="1" applyFont="1" applyFill="1" applyBorder="1" applyAlignment="1" applyProtection="1">
      <alignment horizontal="left" vertical="center" wrapText="1"/>
      <protection locked="0"/>
    </xf>
    <xf numFmtId="0" fontId="75" fillId="32" borderId="37" xfId="0" applyNumberFormat="1" applyFont="1" applyFill="1" applyBorder="1" applyAlignment="1" applyProtection="1">
      <alignment horizontal="center" vertical="center" wrapText="1"/>
      <protection locked="0"/>
    </xf>
    <xf numFmtId="0" fontId="75" fillId="33" borderId="1" xfId="0" applyNumberFormat="1" applyFont="1" applyFill="1" applyBorder="1" applyAlignment="1" applyProtection="1">
      <alignment horizontal="left" vertical="center" wrapText="1"/>
      <protection locked="0"/>
    </xf>
    <xf numFmtId="3" fontId="75" fillId="33" borderId="1" xfId="0" applyNumberFormat="1" applyFont="1" applyFill="1" applyBorder="1" applyAlignment="1" applyProtection="1">
      <alignment horizontal="left" vertical="center" wrapText="1"/>
      <protection locked="0"/>
    </xf>
    <xf numFmtId="0" fontId="75" fillId="30" borderId="1" xfId="0" applyNumberFormat="1" applyFont="1" applyFill="1" applyBorder="1" applyAlignment="1" applyProtection="1">
      <alignment horizontal="center" vertical="center" wrapText="1"/>
      <protection locked="0"/>
    </xf>
    <xf numFmtId="0" fontId="75" fillId="30" borderId="1" xfId="0" applyNumberFormat="1" applyFont="1" applyFill="1" applyBorder="1" applyAlignment="1" applyProtection="1">
      <alignment horizontal="left" vertical="center" wrapText="1"/>
      <protection locked="0"/>
    </xf>
    <xf numFmtId="0" fontId="0" fillId="2" borderId="50" xfId="0" applyFont="1" applyFill="1" applyBorder="1" applyAlignment="1">
      <alignment horizontal="center" vertical="center"/>
    </xf>
    <xf numFmtId="0" fontId="7" fillId="2" borderId="63" xfId="0" applyNumberFormat="1" applyFont="1" applyFill="1" applyBorder="1" applyAlignment="1">
      <alignment horizontal="center" vertical="center" wrapText="1"/>
    </xf>
    <xf numFmtId="0" fontId="7" fillId="2" borderId="63" xfId="0" applyFont="1" applyFill="1" applyBorder="1" applyAlignment="1">
      <alignment horizontal="center" vertical="center"/>
    </xf>
    <xf numFmtId="0" fontId="7" fillId="2" borderId="35" xfId="0" applyNumberFormat="1" applyFont="1" applyFill="1" applyBorder="1" applyAlignment="1">
      <alignment horizontal="center" vertical="center" wrapText="1"/>
    </xf>
    <xf numFmtId="0" fontId="7" fillId="2" borderId="35" xfId="0" applyFont="1" applyFill="1" applyBorder="1" applyAlignment="1">
      <alignment horizontal="center" vertical="center"/>
    </xf>
    <xf numFmtId="0" fontId="48" fillId="3" borderId="8" xfId="1" applyFont="1" applyFill="1" applyBorder="1" applyAlignment="1">
      <alignment horizontal="center" vertical="center" wrapText="1"/>
    </xf>
    <xf numFmtId="0" fontId="6" fillId="3" borderId="8" xfId="1" applyFont="1" applyFill="1" applyBorder="1" applyAlignment="1">
      <alignment horizontal="center" vertical="center" wrapText="1"/>
    </xf>
    <xf numFmtId="0" fontId="38" fillId="5" borderId="11" xfId="1" applyNumberFormat="1" applyFont="1" applyFill="1" applyBorder="1" applyAlignment="1" applyProtection="1">
      <alignment vertical="center" wrapText="1"/>
      <protection locked="0"/>
    </xf>
    <xf numFmtId="0" fontId="66" fillId="31" borderId="1" xfId="0" applyNumberFormat="1" applyFont="1" applyFill="1" applyBorder="1" applyAlignment="1" applyProtection="1">
      <alignment horizontal="center" vertical="center" wrapText="1"/>
      <protection locked="0"/>
    </xf>
    <xf numFmtId="0" fontId="21" fillId="28" borderId="1" xfId="0" applyNumberFormat="1" applyFont="1" applyFill="1" applyBorder="1" applyAlignment="1" applyProtection="1">
      <alignment horizontal="center" vertical="center" wrapText="1"/>
      <protection locked="0"/>
    </xf>
    <xf numFmtId="49" fontId="17" fillId="11" borderId="11" xfId="1" applyNumberFormat="1" applyFont="1" applyFill="1" applyBorder="1" applyAlignment="1" applyProtection="1">
      <alignment horizontal="left" vertical="center" wrapText="1"/>
      <protection locked="0"/>
    </xf>
    <xf numFmtId="49" fontId="10" fillId="11" borderId="11" xfId="1" applyNumberFormat="1" applyFont="1" applyFill="1" applyBorder="1" applyAlignment="1" applyProtection="1">
      <alignment horizontal="left" vertical="center" wrapText="1"/>
      <protection locked="0"/>
    </xf>
    <xf numFmtId="0" fontId="3" fillId="8" borderId="11" xfId="1" applyFont="1" applyFill="1" applyBorder="1" applyAlignment="1">
      <alignment horizontal="center" vertical="center"/>
    </xf>
    <xf numFmtId="0" fontId="17" fillId="11" borderId="22" xfId="1" applyNumberFormat="1" applyFont="1" applyFill="1" applyBorder="1" applyAlignment="1" applyProtection="1">
      <alignment vertical="center" wrapText="1"/>
      <protection locked="0"/>
    </xf>
    <xf numFmtId="0" fontId="17" fillId="11" borderId="16" xfId="1" applyNumberFormat="1" applyFont="1" applyFill="1" applyBorder="1" applyAlignment="1" applyProtection="1">
      <alignment vertical="center" wrapText="1"/>
      <protection locked="0"/>
    </xf>
    <xf numFmtId="0" fontId="66" fillId="31" borderId="34" xfId="0" applyNumberFormat="1" applyFont="1" applyFill="1" applyBorder="1" applyAlignment="1" applyProtection="1">
      <alignment horizontal="center" vertical="center" wrapText="1"/>
      <protection locked="0"/>
    </xf>
    <xf numFmtId="0" fontId="66" fillId="31" borderId="36" xfId="0" applyNumberFormat="1" applyFont="1" applyFill="1" applyBorder="1" applyAlignment="1" applyProtection="1">
      <alignment horizontal="center" vertical="center" wrapText="1"/>
      <protection locked="0"/>
    </xf>
    <xf numFmtId="0" fontId="3" fillId="8" borderId="39" xfId="1" applyFont="1" applyFill="1" applyBorder="1" applyAlignment="1">
      <alignment horizontal="center" vertical="center"/>
    </xf>
    <xf numFmtId="0" fontId="3" fillId="8" borderId="40" xfId="1" applyFont="1" applyFill="1" applyBorder="1" applyAlignment="1">
      <alignment horizontal="center" vertical="center"/>
    </xf>
    <xf numFmtId="0" fontId="62" fillId="2" borderId="25" xfId="1" applyFont="1" applyFill="1" applyBorder="1" applyAlignment="1">
      <alignment horizontal="center" vertical="center" wrapText="1"/>
    </xf>
    <xf numFmtId="0" fontId="62" fillId="2" borderId="26" xfId="1" applyFont="1" applyFill="1" applyBorder="1" applyAlignment="1">
      <alignment horizontal="center" vertical="center" wrapText="1"/>
    </xf>
    <xf numFmtId="0" fontId="62" fillId="2" borderId="8" xfId="3" applyFont="1" applyFill="1" applyBorder="1" applyAlignment="1">
      <alignment horizontal="center" vertical="center"/>
    </xf>
    <xf numFmtId="0" fontId="104" fillId="8" borderId="1" xfId="0" applyNumberFormat="1" applyFont="1" applyFill="1" applyBorder="1" applyAlignment="1">
      <alignment horizontal="center" vertical="center" wrapText="1"/>
    </xf>
    <xf numFmtId="0" fontId="104" fillId="8" borderId="1" xfId="0" applyFont="1" applyFill="1" applyBorder="1" applyAlignment="1">
      <alignment horizontal="center" vertical="center" wrapText="1"/>
    </xf>
    <xf numFmtId="0" fontId="104" fillId="8" borderId="1" xfId="0" applyFont="1" applyFill="1" applyBorder="1" applyAlignment="1">
      <alignment horizontal="left" vertical="center" wrapText="1"/>
    </xf>
    <xf numFmtId="0" fontId="113" fillId="4" borderId="0" xfId="0" applyNumberFormat="1" applyFont="1" applyFill="1" applyAlignment="1">
      <alignment horizontal="center" vertical="center"/>
    </xf>
    <xf numFmtId="0" fontId="75" fillId="38" borderId="41" xfId="0" applyNumberFormat="1" applyFont="1" applyFill="1" applyBorder="1" applyAlignment="1" applyProtection="1">
      <alignment horizontal="center" vertical="center" wrapText="1"/>
      <protection locked="0"/>
    </xf>
    <xf numFmtId="0" fontId="75" fillId="32" borderId="41" xfId="0" applyNumberFormat="1" applyFont="1" applyFill="1" applyBorder="1" applyAlignment="1" applyProtection="1">
      <alignment horizontal="left" vertical="center" wrapText="1"/>
      <protection locked="0"/>
    </xf>
    <xf numFmtId="0" fontId="75" fillId="30" borderId="41" xfId="0" applyNumberFormat="1" applyFont="1" applyFill="1" applyBorder="1" applyAlignment="1" applyProtection="1">
      <alignment horizontal="center" vertical="center" wrapText="1"/>
      <protection locked="0"/>
    </xf>
    <xf numFmtId="0" fontId="75" fillId="37" borderId="41" xfId="0" applyNumberFormat="1" applyFont="1" applyFill="1" applyBorder="1" applyAlignment="1" applyProtection="1">
      <alignment horizontal="center" vertical="center" wrapText="1"/>
      <protection locked="0"/>
    </xf>
    <xf numFmtId="0" fontId="75" fillId="7" borderId="41" xfId="0" applyNumberFormat="1" applyFont="1" applyFill="1" applyBorder="1" applyAlignment="1" applyProtection="1">
      <alignment horizontal="left" vertical="center" wrapText="1"/>
      <protection locked="0"/>
    </xf>
    <xf numFmtId="0" fontId="75" fillId="12" borderId="41" xfId="0" applyNumberFormat="1" applyFont="1" applyFill="1" applyBorder="1" applyAlignment="1" applyProtection="1">
      <alignment horizontal="center" vertical="center" wrapText="1"/>
      <protection locked="0"/>
    </xf>
    <xf numFmtId="0" fontId="75" fillId="36" borderId="41" xfId="0" applyNumberFormat="1" applyFont="1" applyFill="1" applyBorder="1" applyAlignment="1" applyProtection="1">
      <alignment horizontal="center" vertical="center" wrapText="1"/>
      <protection locked="0"/>
    </xf>
    <xf numFmtId="0" fontId="75" fillId="12" borderId="41" xfId="0" applyNumberFormat="1" applyFont="1" applyFill="1" applyBorder="1" applyAlignment="1">
      <alignment horizontal="center" vertical="center"/>
    </xf>
    <xf numFmtId="0" fontId="75" fillId="12" borderId="0" xfId="0" applyFont="1" applyFill="1" applyAlignment="1" applyProtection="1">
      <alignment horizontal="center" vertical="center"/>
      <protection locked="0"/>
    </xf>
    <xf numFmtId="0" fontId="81" fillId="12" borderId="41" xfId="0" applyNumberFormat="1" applyFont="1" applyFill="1" applyBorder="1" applyAlignment="1" applyProtection="1">
      <alignment horizontal="center" vertical="center" wrapText="1"/>
      <protection locked="0"/>
    </xf>
    <xf numFmtId="0" fontId="75" fillId="38" borderId="44" xfId="0" applyNumberFormat="1" applyFont="1" applyFill="1" applyBorder="1" applyAlignment="1" applyProtection="1">
      <alignment horizontal="center" vertical="center" wrapText="1"/>
      <protection locked="0"/>
    </xf>
    <xf numFmtId="0" fontId="75" fillId="29" borderId="41" xfId="0" applyNumberFormat="1" applyFont="1" applyFill="1" applyBorder="1" applyAlignment="1" applyProtection="1">
      <alignment horizontal="center" vertical="center" wrapText="1"/>
      <protection locked="0"/>
    </xf>
    <xf numFmtId="0" fontId="55" fillId="5" borderId="1" xfId="0" applyNumberFormat="1" applyFont="1" applyFill="1" applyBorder="1" applyAlignment="1" applyProtection="1">
      <alignment horizontal="center" vertical="center" wrapText="1"/>
      <protection locked="0"/>
    </xf>
    <xf numFmtId="0" fontId="7" fillId="5" borderId="1" xfId="0" applyNumberFormat="1" applyFont="1" applyFill="1" applyBorder="1" applyAlignment="1" applyProtection="1">
      <alignment horizontal="center" vertical="center" wrapText="1"/>
      <protection locked="0"/>
    </xf>
    <xf numFmtId="0" fontId="55" fillId="5" borderId="45" xfId="0" applyNumberFormat="1" applyFont="1" applyFill="1" applyBorder="1" applyAlignment="1" applyProtection="1">
      <alignment horizontal="center" vertical="center" wrapText="1"/>
      <protection locked="0"/>
    </xf>
    <xf numFmtId="0" fontId="55" fillId="5" borderId="47" xfId="0" applyNumberFormat="1" applyFont="1" applyFill="1" applyBorder="1" applyAlignment="1" applyProtection="1">
      <alignment horizontal="center" vertical="center" wrapText="1"/>
      <protection locked="0"/>
    </xf>
    <xf numFmtId="0" fontId="55" fillId="5" borderId="38" xfId="0" applyNumberFormat="1" applyFont="1" applyFill="1" applyBorder="1" applyAlignment="1" applyProtection="1">
      <alignment horizontal="center" vertical="center" wrapText="1"/>
      <protection locked="0"/>
    </xf>
    <xf numFmtId="0" fontId="55" fillId="5" borderId="48" xfId="0" applyNumberFormat="1" applyFont="1" applyFill="1" applyBorder="1" applyAlignment="1" applyProtection="1">
      <alignment horizontal="center" vertical="center" wrapText="1"/>
      <protection locked="0"/>
    </xf>
    <xf numFmtId="0" fontId="102" fillId="5" borderId="34" xfId="0" applyNumberFormat="1" applyFont="1" applyFill="1" applyBorder="1" applyAlignment="1" applyProtection="1">
      <alignment horizontal="left" vertical="center" wrapText="1"/>
      <protection locked="0"/>
    </xf>
    <xf numFmtId="0" fontId="102" fillId="5" borderId="36" xfId="0" applyNumberFormat="1" applyFont="1" applyFill="1" applyBorder="1" applyAlignment="1" applyProtection="1">
      <alignment horizontal="left" vertical="center" wrapText="1"/>
      <protection locked="0"/>
    </xf>
    <xf numFmtId="0" fontId="102" fillId="5" borderId="1" xfId="0" applyNumberFormat="1" applyFont="1" applyFill="1" applyBorder="1" applyAlignment="1" applyProtection="1">
      <alignment horizontal="left" vertical="center" wrapText="1"/>
      <protection locked="0"/>
    </xf>
    <xf numFmtId="0" fontId="7" fillId="5" borderId="34" xfId="0" applyNumberFormat="1" applyFont="1" applyFill="1" applyBorder="1" applyAlignment="1" applyProtection="1">
      <alignment horizontal="center" vertical="center" wrapText="1"/>
      <protection locked="0"/>
    </xf>
    <xf numFmtId="0" fontId="7" fillId="5" borderId="37" xfId="0" applyNumberFormat="1" applyFont="1" applyFill="1" applyBorder="1" applyAlignment="1" applyProtection="1">
      <alignment horizontal="center" vertical="center" wrapText="1"/>
      <protection locked="0"/>
    </xf>
    <xf numFmtId="0" fontId="7" fillId="5" borderId="36" xfId="0" applyNumberFormat="1" applyFont="1" applyFill="1" applyBorder="1" applyAlignment="1" applyProtection="1">
      <alignment horizontal="center" vertical="center" wrapText="1"/>
      <protection locked="0"/>
    </xf>
    <xf numFmtId="0" fontId="55" fillId="5" borderId="34" xfId="0" applyNumberFormat="1" applyFont="1" applyFill="1" applyBorder="1" applyAlignment="1" applyProtection="1">
      <alignment horizontal="center" vertical="center" wrapText="1"/>
      <protection locked="0"/>
    </xf>
    <xf numFmtId="0" fontId="55" fillId="5" borderId="36" xfId="0" applyNumberFormat="1" applyFont="1" applyFill="1" applyBorder="1" applyAlignment="1" applyProtection="1">
      <alignment horizontal="center" vertical="center" wrapText="1"/>
      <protection locked="0"/>
    </xf>
    <xf numFmtId="0" fontId="102" fillId="5" borderId="37" xfId="0" applyNumberFormat="1" applyFont="1" applyFill="1" applyBorder="1" applyAlignment="1" applyProtection="1">
      <alignment horizontal="left" vertical="center" wrapText="1"/>
      <protection locked="0"/>
    </xf>
    <xf numFmtId="0" fontId="55" fillId="5" borderId="49" xfId="0" applyNumberFormat="1" applyFont="1" applyFill="1" applyBorder="1" applyAlignment="1" applyProtection="1">
      <alignment horizontal="center" vertical="center" wrapText="1"/>
      <protection locked="0"/>
    </xf>
    <xf numFmtId="0" fontId="55" fillId="5" borderId="51" xfId="0" applyNumberFormat="1" applyFont="1" applyFill="1" applyBorder="1" applyAlignment="1" applyProtection="1">
      <alignment horizontal="center" vertical="center" wrapText="1"/>
      <protection locked="0"/>
    </xf>
    <xf numFmtId="0" fontId="60" fillId="3" borderId="0" xfId="0" applyFont="1" applyFill="1" applyAlignment="1">
      <alignment horizontal="center" vertical="center"/>
    </xf>
  </cellXfs>
  <cellStyles count="4">
    <cellStyle name="常规" xfId="0" builtinId="0"/>
    <cellStyle name="常规 2" xfId="1" xr:uid="{00000000-0005-0000-0000-000001000000}"/>
    <cellStyle name="常规 3" xfId="3" xr:uid="{00000000-0005-0000-0000-000002000000}"/>
    <cellStyle name="超链接" xfId="2" builtinId="8"/>
  </cellStyles>
  <dxfs count="131">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rgb="FFFF0000"/>
      </font>
    </dxf>
    <dxf>
      <font>
        <color rgb="FFFFC000"/>
      </font>
    </dxf>
    <dxf>
      <font>
        <color rgb="FF00B050"/>
      </font>
    </dxf>
    <dxf>
      <font>
        <color rgb="FF00B0F0"/>
      </font>
    </dxf>
    <dxf>
      <font>
        <color theme="8"/>
      </font>
    </dxf>
    <dxf>
      <font>
        <color theme="4"/>
      </font>
    </dxf>
    <dxf>
      <font>
        <color rgb="FF990099"/>
      </font>
    </dxf>
    <dxf>
      <font>
        <color theme="5"/>
      </font>
    </dxf>
    <dxf>
      <font>
        <color rgb="FFFF0000"/>
      </font>
    </dxf>
    <dxf>
      <font>
        <color theme="8"/>
      </font>
    </dxf>
    <dxf>
      <font>
        <color rgb="FF00B0F0"/>
      </font>
    </dxf>
    <dxf>
      <font>
        <color rgb="FFCC00FF"/>
      </font>
    </dxf>
    <dxf>
      <font>
        <color theme="1" tint="0.499984740745262"/>
      </font>
    </dxf>
    <dxf>
      <font>
        <color rgb="FF00B050"/>
      </font>
    </dxf>
    <dxf>
      <font>
        <color rgb="FFFFC000"/>
      </font>
    </dxf>
    <dxf>
      <font>
        <color rgb="FFFFC000"/>
      </font>
    </dxf>
    <dxf>
      <font>
        <color rgb="FF00B050"/>
      </font>
    </dxf>
    <dxf>
      <font>
        <color rgb="FFFFFF00"/>
      </font>
    </dxf>
    <dxf>
      <font>
        <color theme="7" tint="-0.24994659260841701"/>
      </font>
    </dxf>
    <dxf>
      <font>
        <color theme="5" tint="-0.24994659260841701"/>
      </font>
    </dxf>
    <dxf>
      <font>
        <color rgb="FFFF0000"/>
      </font>
    </dxf>
    <dxf>
      <font>
        <color rgb="FFCC00FF"/>
      </font>
    </dxf>
    <dxf>
      <font>
        <color rgb="FF92D050"/>
      </font>
    </dxf>
    <dxf>
      <font>
        <color theme="1" tint="0.499984740745262"/>
      </font>
    </dxf>
    <dxf>
      <font>
        <color rgb="FF00B050"/>
      </font>
    </dxf>
    <dxf>
      <font>
        <color rgb="FF00B0F0"/>
      </font>
    </dxf>
    <dxf>
      <font>
        <color theme="8"/>
      </font>
    </dxf>
    <dxf>
      <font>
        <color rgb="FFFFC000"/>
      </font>
    </dxf>
    <dxf>
      <font>
        <color rgb="FFFF0000"/>
      </font>
    </dxf>
    <dxf>
      <font>
        <color rgb="FFCC00FF"/>
      </font>
    </dxf>
    <dxf>
      <font>
        <color theme="1" tint="0.499984740745262"/>
      </font>
    </dxf>
    <dxf>
      <font>
        <color rgb="FF00B050"/>
      </font>
    </dxf>
    <dxf>
      <font>
        <color rgb="FF00B0F0"/>
      </font>
    </dxf>
    <dxf>
      <font>
        <color theme="8"/>
      </font>
    </dxf>
    <dxf>
      <font>
        <color rgb="FFFFC000"/>
      </font>
    </dxf>
    <dxf>
      <font>
        <color rgb="FFFF0000"/>
      </font>
    </dxf>
    <dxf>
      <font>
        <color rgb="FFCC00FF"/>
      </font>
    </dxf>
    <dxf>
      <font>
        <color rgb="FFFF0000"/>
      </font>
    </dxf>
    <dxf>
      <font>
        <color rgb="FF00B050"/>
      </font>
    </dxf>
    <dxf>
      <font>
        <color rgb="FF00B0F0"/>
      </font>
    </dxf>
    <dxf>
      <font>
        <color theme="8"/>
      </font>
    </dxf>
    <dxf>
      <font>
        <color rgb="FFFFC000"/>
      </font>
    </dxf>
    <dxf>
      <font>
        <color rgb="FFCC00FF"/>
      </font>
    </dxf>
    <dxf>
      <font>
        <color theme="1" tint="0.499984740745262"/>
      </font>
    </dxf>
    <dxf>
      <font>
        <color rgb="FFFF0000"/>
      </font>
    </dxf>
    <dxf>
      <font>
        <color rgb="FF00B050"/>
      </font>
    </dxf>
    <dxf>
      <font>
        <color rgb="FF00B0F0"/>
      </font>
    </dxf>
    <dxf>
      <font>
        <color theme="8"/>
      </font>
    </dxf>
    <dxf>
      <font>
        <color rgb="FFFFC000"/>
      </font>
    </dxf>
    <dxf>
      <font>
        <color rgb="FFCC00FF"/>
      </font>
    </dxf>
    <dxf>
      <font>
        <color theme="1" tint="0.499984740745262"/>
      </font>
    </dxf>
    <dxf>
      <font>
        <color rgb="FFFF0000"/>
      </font>
    </dxf>
    <dxf>
      <font>
        <color theme="8"/>
      </font>
    </dxf>
    <dxf>
      <font>
        <color rgb="FF00B0F0"/>
      </font>
    </dxf>
    <dxf>
      <font>
        <color rgb="FFCC00FF"/>
      </font>
    </dxf>
    <dxf>
      <font>
        <color theme="1" tint="0.499984740745262"/>
      </font>
    </dxf>
    <dxf>
      <font>
        <color rgb="FF00B050"/>
      </font>
    </dxf>
    <dxf>
      <font>
        <color rgb="FFFFC000"/>
      </font>
    </dxf>
    <dxf>
      <font>
        <color rgb="FFFF0000"/>
      </font>
    </dxf>
    <dxf>
      <font>
        <color theme="8"/>
      </font>
    </dxf>
    <dxf>
      <font>
        <color rgb="FF00B0F0"/>
      </font>
    </dxf>
    <dxf>
      <font>
        <color rgb="FFCC00FF"/>
      </font>
    </dxf>
    <dxf>
      <font>
        <color theme="1" tint="0.499984740745262"/>
      </font>
    </dxf>
    <dxf>
      <font>
        <color rgb="FF00B050"/>
      </font>
    </dxf>
    <dxf>
      <font>
        <color rgb="FFFFC000"/>
      </font>
    </dxf>
    <dxf>
      <font>
        <color rgb="FFFF0000"/>
      </font>
    </dxf>
    <dxf>
      <font>
        <color theme="8"/>
      </font>
    </dxf>
    <dxf>
      <font>
        <color rgb="FF00B0F0"/>
      </font>
    </dxf>
    <dxf>
      <font>
        <color rgb="FFCC00FF"/>
      </font>
    </dxf>
    <dxf>
      <font>
        <color theme="1" tint="0.499984740745262"/>
      </font>
    </dxf>
    <dxf>
      <font>
        <color rgb="FF00B050"/>
      </font>
    </dxf>
    <dxf>
      <font>
        <color rgb="FFFFC000"/>
      </font>
    </dxf>
    <dxf>
      <fill>
        <patternFill>
          <bgColor rgb="FF00B0F0"/>
        </patternFill>
      </fill>
    </dxf>
    <dxf>
      <fill>
        <patternFill>
          <bgColor rgb="FF00B0F0"/>
        </patternFill>
      </fill>
    </dxf>
    <dxf>
      <fill>
        <patternFill>
          <bgColor rgb="FF00B0F0"/>
        </patternFill>
      </fill>
    </dxf>
  </dxfs>
  <tableStyles count="0" defaultTableStyle="TableStyleMedium2" defaultPivotStyle="PivotStyleLight16"/>
  <colors>
    <mruColors>
      <color rgb="FFCC00FF"/>
      <color rgb="FFFF9900"/>
      <color rgb="FFD60093"/>
      <color rgb="FF00FF00"/>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onnections" Target="connections.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1582</xdr:colOff>
      <xdr:row>34</xdr:row>
      <xdr:rowOff>678</xdr:rowOff>
    </xdr:to>
    <xdr:pic>
      <xdr:nvPicPr>
        <xdr:cNvPr id="3" name="图片 2">
          <a:extLst>
            <a:ext uri="{FF2B5EF4-FFF2-40B4-BE49-F238E27FC236}">
              <a16:creationId xmlns:a16="http://schemas.microsoft.com/office/drawing/2014/main" id="{42A9F0FC-05C3-4A77-82BB-3E9E6CCCFD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336332" cy="4858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43</xdr:col>
      <xdr:colOff>57150</xdr:colOff>
      <xdr:row>0</xdr:row>
      <xdr:rowOff>19050</xdr:rowOff>
    </xdr:from>
    <xdr:to>
      <xdr:col>75</xdr:col>
      <xdr:colOff>12361</xdr:colOff>
      <xdr:row>29</xdr:row>
      <xdr:rowOff>105189</xdr:rowOff>
    </xdr:to>
    <xdr:sp macro="" textlink="">
      <xdr:nvSpPr>
        <xdr:cNvPr id="3" name="任意多边形 2">
          <a:extLst>
            <a:ext uri="{FF2B5EF4-FFF2-40B4-BE49-F238E27FC236}">
              <a16:creationId xmlns:a16="http://schemas.microsoft.com/office/drawing/2014/main" id="{00000000-0008-0000-0400-000003000000}"/>
            </a:ext>
          </a:extLst>
        </xdr:cNvPr>
        <xdr:cNvSpPr/>
      </xdr:nvSpPr>
      <xdr:spPr>
        <a:xfrm>
          <a:off x="7019925" y="19050"/>
          <a:ext cx="5136811" cy="3677064"/>
        </a:xfrm>
        <a:custGeom>
          <a:avLst/>
          <a:gdLst>
            <a:gd name="connsiteX0" fmla="*/ 0 w 5136811"/>
            <a:gd name="connsiteY0" fmla="*/ 0 h 3677064"/>
            <a:gd name="connsiteX1" fmla="*/ 28575 w 5136811"/>
            <a:gd name="connsiteY1" fmla="*/ 47625 h 3677064"/>
            <a:gd name="connsiteX2" fmla="*/ 47625 w 5136811"/>
            <a:gd name="connsiteY2" fmla="*/ 76200 h 3677064"/>
            <a:gd name="connsiteX3" fmla="*/ 66675 w 5136811"/>
            <a:gd name="connsiteY3" fmla="*/ 133350 h 3677064"/>
            <a:gd name="connsiteX4" fmla="*/ 133350 w 5136811"/>
            <a:gd name="connsiteY4" fmla="*/ 228600 h 3677064"/>
            <a:gd name="connsiteX5" fmla="*/ 123825 w 5136811"/>
            <a:gd name="connsiteY5" fmla="*/ 361950 h 3677064"/>
            <a:gd name="connsiteX6" fmla="*/ 104775 w 5136811"/>
            <a:gd name="connsiteY6" fmla="*/ 419100 h 3677064"/>
            <a:gd name="connsiteX7" fmla="*/ 95250 w 5136811"/>
            <a:gd name="connsiteY7" fmla="*/ 457200 h 3677064"/>
            <a:gd name="connsiteX8" fmla="*/ 76200 w 5136811"/>
            <a:gd name="connsiteY8" fmla="*/ 485775 h 3677064"/>
            <a:gd name="connsiteX9" fmla="*/ 66675 w 5136811"/>
            <a:gd name="connsiteY9" fmla="*/ 523875 h 3677064"/>
            <a:gd name="connsiteX10" fmla="*/ 57150 w 5136811"/>
            <a:gd name="connsiteY10" fmla="*/ 552450 h 3677064"/>
            <a:gd name="connsiteX11" fmla="*/ 76200 w 5136811"/>
            <a:gd name="connsiteY11" fmla="*/ 619125 h 3677064"/>
            <a:gd name="connsiteX12" fmla="*/ 104775 w 5136811"/>
            <a:gd name="connsiteY12" fmla="*/ 638175 h 3677064"/>
            <a:gd name="connsiteX13" fmla="*/ 123825 w 5136811"/>
            <a:gd name="connsiteY13" fmla="*/ 714375 h 3677064"/>
            <a:gd name="connsiteX14" fmla="*/ 161925 w 5136811"/>
            <a:gd name="connsiteY14" fmla="*/ 771525 h 3677064"/>
            <a:gd name="connsiteX15" fmla="*/ 190500 w 5136811"/>
            <a:gd name="connsiteY15" fmla="*/ 781050 h 3677064"/>
            <a:gd name="connsiteX16" fmla="*/ 228600 w 5136811"/>
            <a:gd name="connsiteY16" fmla="*/ 838200 h 3677064"/>
            <a:gd name="connsiteX17" fmla="*/ 247650 w 5136811"/>
            <a:gd name="connsiteY17" fmla="*/ 866775 h 3677064"/>
            <a:gd name="connsiteX18" fmla="*/ 276225 w 5136811"/>
            <a:gd name="connsiteY18" fmla="*/ 885825 h 3677064"/>
            <a:gd name="connsiteX19" fmla="*/ 295275 w 5136811"/>
            <a:gd name="connsiteY19" fmla="*/ 914400 h 3677064"/>
            <a:gd name="connsiteX20" fmla="*/ 304800 w 5136811"/>
            <a:gd name="connsiteY20" fmla="*/ 962025 h 3677064"/>
            <a:gd name="connsiteX21" fmla="*/ 314325 w 5136811"/>
            <a:gd name="connsiteY21" fmla="*/ 1000125 h 3677064"/>
            <a:gd name="connsiteX22" fmla="*/ 333375 w 5136811"/>
            <a:gd name="connsiteY22" fmla="*/ 1066800 h 3677064"/>
            <a:gd name="connsiteX23" fmla="*/ 342900 w 5136811"/>
            <a:gd name="connsiteY23" fmla="*/ 1143000 h 3677064"/>
            <a:gd name="connsiteX24" fmla="*/ 647700 w 5136811"/>
            <a:gd name="connsiteY24" fmla="*/ 1076325 h 3677064"/>
            <a:gd name="connsiteX25" fmla="*/ 704850 w 5136811"/>
            <a:gd name="connsiteY25" fmla="*/ 1057275 h 3677064"/>
            <a:gd name="connsiteX26" fmla="*/ 762000 w 5136811"/>
            <a:gd name="connsiteY26" fmla="*/ 1076325 h 3677064"/>
            <a:gd name="connsiteX27" fmla="*/ 828675 w 5136811"/>
            <a:gd name="connsiteY27" fmla="*/ 1104900 h 3677064"/>
            <a:gd name="connsiteX28" fmla="*/ 857250 w 5136811"/>
            <a:gd name="connsiteY28" fmla="*/ 1123950 h 3677064"/>
            <a:gd name="connsiteX29" fmla="*/ 885825 w 5136811"/>
            <a:gd name="connsiteY29" fmla="*/ 1133475 h 3677064"/>
            <a:gd name="connsiteX30" fmla="*/ 904875 w 5136811"/>
            <a:gd name="connsiteY30" fmla="*/ 1162050 h 3677064"/>
            <a:gd name="connsiteX31" fmla="*/ 990600 w 5136811"/>
            <a:gd name="connsiteY31" fmla="*/ 1228725 h 3677064"/>
            <a:gd name="connsiteX32" fmla="*/ 1019175 w 5136811"/>
            <a:gd name="connsiteY32" fmla="*/ 1247775 h 3677064"/>
            <a:gd name="connsiteX33" fmla="*/ 1047750 w 5136811"/>
            <a:gd name="connsiteY33" fmla="*/ 1266825 h 3677064"/>
            <a:gd name="connsiteX34" fmla="*/ 1057275 w 5136811"/>
            <a:gd name="connsiteY34" fmla="*/ 1295400 h 3677064"/>
            <a:gd name="connsiteX35" fmla="*/ 1095375 w 5136811"/>
            <a:gd name="connsiteY35" fmla="*/ 1352550 h 3677064"/>
            <a:gd name="connsiteX36" fmla="*/ 1114425 w 5136811"/>
            <a:gd name="connsiteY36" fmla="*/ 1381125 h 3677064"/>
            <a:gd name="connsiteX37" fmla="*/ 1152525 w 5136811"/>
            <a:gd name="connsiteY37" fmla="*/ 1447800 h 3677064"/>
            <a:gd name="connsiteX38" fmla="*/ 1181100 w 5136811"/>
            <a:gd name="connsiteY38" fmla="*/ 1476375 h 3677064"/>
            <a:gd name="connsiteX39" fmla="*/ 1209675 w 5136811"/>
            <a:gd name="connsiteY39" fmla="*/ 1533525 h 3677064"/>
            <a:gd name="connsiteX40" fmla="*/ 1219200 w 5136811"/>
            <a:gd name="connsiteY40" fmla="*/ 1562100 h 3677064"/>
            <a:gd name="connsiteX41" fmla="*/ 1238250 w 5136811"/>
            <a:gd name="connsiteY41" fmla="*/ 1590675 h 3677064"/>
            <a:gd name="connsiteX42" fmla="*/ 1247775 w 5136811"/>
            <a:gd name="connsiteY42" fmla="*/ 1619250 h 3677064"/>
            <a:gd name="connsiteX43" fmla="*/ 1285875 w 5136811"/>
            <a:gd name="connsiteY43" fmla="*/ 1676400 h 3677064"/>
            <a:gd name="connsiteX44" fmla="*/ 1304925 w 5136811"/>
            <a:gd name="connsiteY44" fmla="*/ 1714500 h 3677064"/>
            <a:gd name="connsiteX45" fmla="*/ 1333500 w 5136811"/>
            <a:gd name="connsiteY45" fmla="*/ 1743075 h 3677064"/>
            <a:gd name="connsiteX46" fmla="*/ 1371600 w 5136811"/>
            <a:gd name="connsiteY46" fmla="*/ 1800225 h 3677064"/>
            <a:gd name="connsiteX47" fmla="*/ 1390650 w 5136811"/>
            <a:gd name="connsiteY47" fmla="*/ 1828800 h 3677064"/>
            <a:gd name="connsiteX48" fmla="*/ 1409700 w 5136811"/>
            <a:gd name="connsiteY48" fmla="*/ 1866900 h 3677064"/>
            <a:gd name="connsiteX49" fmla="*/ 1428750 w 5136811"/>
            <a:gd name="connsiteY49" fmla="*/ 1895475 h 3677064"/>
            <a:gd name="connsiteX50" fmla="*/ 1447800 w 5136811"/>
            <a:gd name="connsiteY50" fmla="*/ 1952625 h 3677064"/>
            <a:gd name="connsiteX51" fmla="*/ 1466850 w 5136811"/>
            <a:gd name="connsiteY51" fmla="*/ 2000250 h 3677064"/>
            <a:gd name="connsiteX52" fmla="*/ 1485900 w 5136811"/>
            <a:gd name="connsiteY52" fmla="*/ 2066925 h 3677064"/>
            <a:gd name="connsiteX53" fmla="*/ 1504950 w 5136811"/>
            <a:gd name="connsiteY53" fmla="*/ 2162175 h 3677064"/>
            <a:gd name="connsiteX54" fmla="*/ 1514475 w 5136811"/>
            <a:gd name="connsiteY54" fmla="*/ 2200275 h 3677064"/>
            <a:gd name="connsiteX55" fmla="*/ 1533525 w 5136811"/>
            <a:gd name="connsiteY55" fmla="*/ 2238375 h 3677064"/>
            <a:gd name="connsiteX56" fmla="*/ 1543050 w 5136811"/>
            <a:gd name="connsiteY56" fmla="*/ 2266950 h 3677064"/>
            <a:gd name="connsiteX57" fmla="*/ 1562100 w 5136811"/>
            <a:gd name="connsiteY57" fmla="*/ 2295525 h 3677064"/>
            <a:gd name="connsiteX58" fmla="*/ 1581150 w 5136811"/>
            <a:gd name="connsiteY58" fmla="*/ 2352675 h 3677064"/>
            <a:gd name="connsiteX59" fmla="*/ 1590675 w 5136811"/>
            <a:gd name="connsiteY59" fmla="*/ 2381250 h 3677064"/>
            <a:gd name="connsiteX60" fmla="*/ 1638300 w 5136811"/>
            <a:gd name="connsiteY60" fmla="*/ 2438400 h 3677064"/>
            <a:gd name="connsiteX61" fmla="*/ 1647825 w 5136811"/>
            <a:gd name="connsiteY61" fmla="*/ 2466975 h 3677064"/>
            <a:gd name="connsiteX62" fmla="*/ 1685925 w 5136811"/>
            <a:gd name="connsiteY62" fmla="*/ 2533650 h 3677064"/>
            <a:gd name="connsiteX63" fmla="*/ 1714500 w 5136811"/>
            <a:gd name="connsiteY63" fmla="*/ 2552700 h 3677064"/>
            <a:gd name="connsiteX64" fmla="*/ 1733550 w 5136811"/>
            <a:gd name="connsiteY64" fmla="*/ 2581275 h 3677064"/>
            <a:gd name="connsiteX65" fmla="*/ 1762125 w 5136811"/>
            <a:gd name="connsiteY65" fmla="*/ 2638425 h 3677064"/>
            <a:gd name="connsiteX66" fmla="*/ 1790700 w 5136811"/>
            <a:gd name="connsiteY66" fmla="*/ 2657475 h 3677064"/>
            <a:gd name="connsiteX67" fmla="*/ 1809750 w 5136811"/>
            <a:gd name="connsiteY67" fmla="*/ 2686050 h 3677064"/>
            <a:gd name="connsiteX68" fmla="*/ 1895475 w 5136811"/>
            <a:gd name="connsiteY68" fmla="*/ 2752725 h 3677064"/>
            <a:gd name="connsiteX69" fmla="*/ 1914525 w 5136811"/>
            <a:gd name="connsiteY69" fmla="*/ 2781300 h 3677064"/>
            <a:gd name="connsiteX70" fmla="*/ 1924050 w 5136811"/>
            <a:gd name="connsiteY70" fmla="*/ 2809875 h 3677064"/>
            <a:gd name="connsiteX71" fmla="*/ 1952625 w 5136811"/>
            <a:gd name="connsiteY71" fmla="*/ 2828925 h 3677064"/>
            <a:gd name="connsiteX72" fmla="*/ 2019300 w 5136811"/>
            <a:gd name="connsiteY72" fmla="*/ 2819400 h 3677064"/>
            <a:gd name="connsiteX73" fmla="*/ 2028825 w 5136811"/>
            <a:gd name="connsiteY73" fmla="*/ 2790825 h 3677064"/>
            <a:gd name="connsiteX74" fmla="*/ 2047875 w 5136811"/>
            <a:gd name="connsiteY74" fmla="*/ 2762250 h 3677064"/>
            <a:gd name="connsiteX75" fmla="*/ 2038350 w 5136811"/>
            <a:gd name="connsiteY75" fmla="*/ 2495550 h 3677064"/>
            <a:gd name="connsiteX76" fmla="*/ 2038350 w 5136811"/>
            <a:gd name="connsiteY76" fmla="*/ 2295525 h 3677064"/>
            <a:gd name="connsiteX77" fmla="*/ 2076450 w 5136811"/>
            <a:gd name="connsiteY77" fmla="*/ 2286000 h 3677064"/>
            <a:gd name="connsiteX78" fmla="*/ 2124075 w 5136811"/>
            <a:gd name="connsiteY78" fmla="*/ 2276475 h 3677064"/>
            <a:gd name="connsiteX79" fmla="*/ 2247900 w 5136811"/>
            <a:gd name="connsiteY79" fmla="*/ 2286000 h 3677064"/>
            <a:gd name="connsiteX80" fmla="*/ 2286000 w 5136811"/>
            <a:gd name="connsiteY80" fmla="*/ 2314575 h 3677064"/>
            <a:gd name="connsiteX81" fmla="*/ 2314575 w 5136811"/>
            <a:gd name="connsiteY81" fmla="*/ 2324100 h 3677064"/>
            <a:gd name="connsiteX82" fmla="*/ 2333625 w 5136811"/>
            <a:gd name="connsiteY82" fmla="*/ 2352675 h 3677064"/>
            <a:gd name="connsiteX83" fmla="*/ 2352675 w 5136811"/>
            <a:gd name="connsiteY83" fmla="*/ 2409825 h 3677064"/>
            <a:gd name="connsiteX84" fmla="*/ 2390775 w 5136811"/>
            <a:gd name="connsiteY84" fmla="*/ 2466975 h 3677064"/>
            <a:gd name="connsiteX85" fmla="*/ 2447925 w 5136811"/>
            <a:gd name="connsiteY85" fmla="*/ 2533650 h 3677064"/>
            <a:gd name="connsiteX86" fmla="*/ 2476500 w 5136811"/>
            <a:gd name="connsiteY86" fmla="*/ 2562225 h 3677064"/>
            <a:gd name="connsiteX87" fmla="*/ 2524125 w 5136811"/>
            <a:gd name="connsiteY87" fmla="*/ 2619375 h 3677064"/>
            <a:gd name="connsiteX88" fmla="*/ 2533650 w 5136811"/>
            <a:gd name="connsiteY88" fmla="*/ 2647950 h 3677064"/>
            <a:gd name="connsiteX89" fmla="*/ 2562225 w 5136811"/>
            <a:gd name="connsiteY89" fmla="*/ 2667000 h 3677064"/>
            <a:gd name="connsiteX90" fmla="*/ 2657475 w 5136811"/>
            <a:gd name="connsiteY90" fmla="*/ 2686050 h 3677064"/>
            <a:gd name="connsiteX91" fmla="*/ 2847975 w 5136811"/>
            <a:gd name="connsiteY91" fmla="*/ 2705100 h 3677064"/>
            <a:gd name="connsiteX92" fmla="*/ 2905125 w 5136811"/>
            <a:gd name="connsiteY92" fmla="*/ 2686050 h 3677064"/>
            <a:gd name="connsiteX93" fmla="*/ 2962275 w 5136811"/>
            <a:gd name="connsiteY93" fmla="*/ 2695575 h 3677064"/>
            <a:gd name="connsiteX94" fmla="*/ 2981325 w 5136811"/>
            <a:gd name="connsiteY94" fmla="*/ 2724150 h 3677064"/>
            <a:gd name="connsiteX95" fmla="*/ 3076575 w 5136811"/>
            <a:gd name="connsiteY95" fmla="*/ 2714625 h 3677064"/>
            <a:gd name="connsiteX96" fmla="*/ 3105150 w 5136811"/>
            <a:gd name="connsiteY96" fmla="*/ 2705100 h 3677064"/>
            <a:gd name="connsiteX97" fmla="*/ 3200400 w 5136811"/>
            <a:gd name="connsiteY97" fmla="*/ 2724150 h 3677064"/>
            <a:gd name="connsiteX98" fmla="*/ 3219450 w 5136811"/>
            <a:gd name="connsiteY98" fmla="*/ 2752725 h 3677064"/>
            <a:gd name="connsiteX99" fmla="*/ 3248025 w 5136811"/>
            <a:gd name="connsiteY99" fmla="*/ 2762250 h 3677064"/>
            <a:gd name="connsiteX100" fmla="*/ 3333750 w 5136811"/>
            <a:gd name="connsiteY100" fmla="*/ 2771775 h 3677064"/>
            <a:gd name="connsiteX101" fmla="*/ 3495675 w 5136811"/>
            <a:gd name="connsiteY101" fmla="*/ 2800350 h 3677064"/>
            <a:gd name="connsiteX102" fmla="*/ 3581400 w 5136811"/>
            <a:gd name="connsiteY102" fmla="*/ 2809875 h 3677064"/>
            <a:gd name="connsiteX103" fmla="*/ 3609975 w 5136811"/>
            <a:gd name="connsiteY103" fmla="*/ 2819400 h 3677064"/>
            <a:gd name="connsiteX104" fmla="*/ 3638550 w 5136811"/>
            <a:gd name="connsiteY104" fmla="*/ 2847975 h 3677064"/>
            <a:gd name="connsiteX105" fmla="*/ 3676650 w 5136811"/>
            <a:gd name="connsiteY105" fmla="*/ 2857500 h 3677064"/>
            <a:gd name="connsiteX106" fmla="*/ 3762375 w 5136811"/>
            <a:gd name="connsiteY106" fmla="*/ 2867025 h 3677064"/>
            <a:gd name="connsiteX107" fmla="*/ 3800475 w 5136811"/>
            <a:gd name="connsiteY107" fmla="*/ 2895600 h 3677064"/>
            <a:gd name="connsiteX108" fmla="*/ 3848100 w 5136811"/>
            <a:gd name="connsiteY108" fmla="*/ 2952750 h 3677064"/>
            <a:gd name="connsiteX109" fmla="*/ 3876675 w 5136811"/>
            <a:gd name="connsiteY109" fmla="*/ 2962275 h 3677064"/>
            <a:gd name="connsiteX110" fmla="*/ 3971925 w 5136811"/>
            <a:gd name="connsiteY110" fmla="*/ 3028950 h 3677064"/>
            <a:gd name="connsiteX111" fmla="*/ 3990975 w 5136811"/>
            <a:gd name="connsiteY111" fmla="*/ 3143250 h 3677064"/>
            <a:gd name="connsiteX112" fmla="*/ 4000500 w 5136811"/>
            <a:gd name="connsiteY112" fmla="*/ 3171825 h 3677064"/>
            <a:gd name="connsiteX113" fmla="*/ 4010025 w 5136811"/>
            <a:gd name="connsiteY113" fmla="*/ 3209925 h 3677064"/>
            <a:gd name="connsiteX114" fmla="*/ 4029075 w 5136811"/>
            <a:gd name="connsiteY114" fmla="*/ 3305175 h 3677064"/>
            <a:gd name="connsiteX115" fmla="*/ 4048125 w 5136811"/>
            <a:gd name="connsiteY115" fmla="*/ 3333750 h 3677064"/>
            <a:gd name="connsiteX116" fmla="*/ 4114800 w 5136811"/>
            <a:gd name="connsiteY116" fmla="*/ 3409950 h 3677064"/>
            <a:gd name="connsiteX117" fmla="*/ 4143375 w 5136811"/>
            <a:gd name="connsiteY117" fmla="*/ 3429000 h 3677064"/>
            <a:gd name="connsiteX118" fmla="*/ 4162425 w 5136811"/>
            <a:gd name="connsiteY118" fmla="*/ 3457575 h 3677064"/>
            <a:gd name="connsiteX119" fmla="*/ 4219575 w 5136811"/>
            <a:gd name="connsiteY119" fmla="*/ 3495675 h 3677064"/>
            <a:gd name="connsiteX120" fmla="*/ 4476750 w 5136811"/>
            <a:gd name="connsiteY120" fmla="*/ 3524250 h 3677064"/>
            <a:gd name="connsiteX121" fmla="*/ 4505325 w 5136811"/>
            <a:gd name="connsiteY121" fmla="*/ 3533775 h 3677064"/>
            <a:gd name="connsiteX122" fmla="*/ 4562475 w 5136811"/>
            <a:gd name="connsiteY122" fmla="*/ 3571875 h 3677064"/>
            <a:gd name="connsiteX123" fmla="*/ 4619625 w 5136811"/>
            <a:gd name="connsiteY123" fmla="*/ 3590925 h 3677064"/>
            <a:gd name="connsiteX124" fmla="*/ 4648200 w 5136811"/>
            <a:gd name="connsiteY124" fmla="*/ 3609975 h 3677064"/>
            <a:gd name="connsiteX125" fmla="*/ 4733925 w 5136811"/>
            <a:gd name="connsiteY125" fmla="*/ 3619500 h 3677064"/>
            <a:gd name="connsiteX126" fmla="*/ 4829175 w 5136811"/>
            <a:gd name="connsiteY126" fmla="*/ 3648075 h 3677064"/>
            <a:gd name="connsiteX127" fmla="*/ 4886325 w 5136811"/>
            <a:gd name="connsiteY127" fmla="*/ 3676650 h 3677064"/>
            <a:gd name="connsiteX128" fmla="*/ 5010150 w 5136811"/>
            <a:gd name="connsiteY128" fmla="*/ 3638550 h 3677064"/>
            <a:gd name="connsiteX129" fmla="*/ 5029200 w 5136811"/>
            <a:gd name="connsiteY129" fmla="*/ 3609975 h 3677064"/>
            <a:gd name="connsiteX130" fmla="*/ 5038725 w 5136811"/>
            <a:gd name="connsiteY130" fmla="*/ 3543300 h 3677064"/>
            <a:gd name="connsiteX131" fmla="*/ 5057775 w 5136811"/>
            <a:gd name="connsiteY131" fmla="*/ 3352800 h 3677064"/>
            <a:gd name="connsiteX132" fmla="*/ 5029200 w 5136811"/>
            <a:gd name="connsiteY132" fmla="*/ 3219450 h 3677064"/>
            <a:gd name="connsiteX133" fmla="*/ 5019675 w 5136811"/>
            <a:gd name="connsiteY133" fmla="*/ 3190875 h 3677064"/>
            <a:gd name="connsiteX134" fmla="*/ 5029200 w 5136811"/>
            <a:gd name="connsiteY134" fmla="*/ 3162300 h 3677064"/>
            <a:gd name="connsiteX135" fmla="*/ 5067300 w 5136811"/>
            <a:gd name="connsiteY135" fmla="*/ 3105150 h 3677064"/>
            <a:gd name="connsiteX136" fmla="*/ 5057775 w 5136811"/>
            <a:gd name="connsiteY136" fmla="*/ 2990850 h 3677064"/>
            <a:gd name="connsiteX137" fmla="*/ 5019675 w 5136811"/>
            <a:gd name="connsiteY137" fmla="*/ 2933700 h 3677064"/>
            <a:gd name="connsiteX138" fmla="*/ 5048250 w 5136811"/>
            <a:gd name="connsiteY138" fmla="*/ 2905125 h 3677064"/>
            <a:gd name="connsiteX139" fmla="*/ 5076825 w 5136811"/>
            <a:gd name="connsiteY139" fmla="*/ 2886075 h 3677064"/>
            <a:gd name="connsiteX140" fmla="*/ 5086350 w 5136811"/>
            <a:gd name="connsiteY140" fmla="*/ 2838450 h 3677064"/>
            <a:gd name="connsiteX141" fmla="*/ 5076825 w 5136811"/>
            <a:gd name="connsiteY141" fmla="*/ 2752725 h 3677064"/>
            <a:gd name="connsiteX142" fmla="*/ 5048250 w 5136811"/>
            <a:gd name="connsiteY142" fmla="*/ 2743200 h 3677064"/>
            <a:gd name="connsiteX143" fmla="*/ 5019675 w 5136811"/>
            <a:gd name="connsiteY143" fmla="*/ 2714625 h 3677064"/>
            <a:gd name="connsiteX144" fmla="*/ 5010150 w 5136811"/>
            <a:gd name="connsiteY144" fmla="*/ 2419350 h 3677064"/>
            <a:gd name="connsiteX145" fmla="*/ 4991100 w 5136811"/>
            <a:gd name="connsiteY145" fmla="*/ 2390775 h 3677064"/>
            <a:gd name="connsiteX146" fmla="*/ 5000625 w 5136811"/>
            <a:gd name="connsiteY146" fmla="*/ 2295525 h 3677064"/>
            <a:gd name="connsiteX147" fmla="*/ 5010150 w 5136811"/>
            <a:gd name="connsiteY147" fmla="*/ 2266950 h 3677064"/>
            <a:gd name="connsiteX148" fmla="*/ 5095875 w 5136811"/>
            <a:gd name="connsiteY148" fmla="*/ 2219325 h 3677064"/>
            <a:gd name="connsiteX149" fmla="*/ 5124450 w 5136811"/>
            <a:gd name="connsiteY149" fmla="*/ 2200275 h 3677064"/>
            <a:gd name="connsiteX150" fmla="*/ 5124450 w 5136811"/>
            <a:gd name="connsiteY150" fmla="*/ 2114550 h 3677064"/>
            <a:gd name="connsiteX151" fmla="*/ 5086350 w 5136811"/>
            <a:gd name="connsiteY151" fmla="*/ 2095500 h 3677064"/>
            <a:gd name="connsiteX152" fmla="*/ 5057775 w 5136811"/>
            <a:gd name="connsiteY152" fmla="*/ 2076450 h 3677064"/>
            <a:gd name="connsiteX153" fmla="*/ 5067300 w 5136811"/>
            <a:gd name="connsiteY153" fmla="*/ 1962150 h 3677064"/>
            <a:gd name="connsiteX154" fmla="*/ 5076825 w 5136811"/>
            <a:gd name="connsiteY154" fmla="*/ 1924050 h 3677064"/>
            <a:gd name="connsiteX155" fmla="*/ 5105400 w 5136811"/>
            <a:gd name="connsiteY155" fmla="*/ 1895475 h 3677064"/>
            <a:gd name="connsiteX156" fmla="*/ 5095875 w 5136811"/>
            <a:gd name="connsiteY156" fmla="*/ 1781175 h 3677064"/>
            <a:gd name="connsiteX157" fmla="*/ 5067300 w 5136811"/>
            <a:gd name="connsiteY157" fmla="*/ 1752600 h 3677064"/>
            <a:gd name="connsiteX158" fmla="*/ 5057775 w 5136811"/>
            <a:gd name="connsiteY158" fmla="*/ 1724025 h 3677064"/>
            <a:gd name="connsiteX159" fmla="*/ 5048250 w 5136811"/>
            <a:gd name="connsiteY159" fmla="*/ 1457325 h 3677064"/>
            <a:gd name="connsiteX160" fmla="*/ 5010150 w 5136811"/>
            <a:gd name="connsiteY160" fmla="*/ 1447800 h 3677064"/>
            <a:gd name="connsiteX161" fmla="*/ 4981575 w 5136811"/>
            <a:gd name="connsiteY161" fmla="*/ 1438275 h 3677064"/>
            <a:gd name="connsiteX162" fmla="*/ 4933950 w 5136811"/>
            <a:gd name="connsiteY162" fmla="*/ 1343025 h 3677064"/>
            <a:gd name="connsiteX163" fmla="*/ 4914900 w 5136811"/>
            <a:gd name="connsiteY163" fmla="*/ 1285875 h 3677064"/>
            <a:gd name="connsiteX164" fmla="*/ 4905375 w 5136811"/>
            <a:gd name="connsiteY164" fmla="*/ 1257300 h 3677064"/>
            <a:gd name="connsiteX165" fmla="*/ 4924425 w 5136811"/>
            <a:gd name="connsiteY165" fmla="*/ 1200150 h 3677064"/>
            <a:gd name="connsiteX166" fmla="*/ 4953000 w 5136811"/>
            <a:gd name="connsiteY166" fmla="*/ 1143000 h 3677064"/>
            <a:gd name="connsiteX167" fmla="*/ 4981575 w 5136811"/>
            <a:gd name="connsiteY167" fmla="*/ 1123950 h 3677064"/>
            <a:gd name="connsiteX168" fmla="*/ 5000625 w 5136811"/>
            <a:gd name="connsiteY168" fmla="*/ 1095375 h 3677064"/>
            <a:gd name="connsiteX169" fmla="*/ 5029200 w 5136811"/>
            <a:gd name="connsiteY169" fmla="*/ 1038225 h 3677064"/>
            <a:gd name="connsiteX170" fmla="*/ 5029200 w 5136811"/>
            <a:gd name="connsiteY170" fmla="*/ 800100 h 3677064"/>
            <a:gd name="connsiteX171" fmla="*/ 5086350 w 5136811"/>
            <a:gd name="connsiteY171" fmla="*/ 781050 h 3677064"/>
            <a:gd name="connsiteX172" fmla="*/ 5095875 w 5136811"/>
            <a:gd name="connsiteY172" fmla="*/ 752475 h 3677064"/>
            <a:gd name="connsiteX173" fmla="*/ 5048250 w 5136811"/>
            <a:gd name="connsiteY173" fmla="*/ 676275 h 3677064"/>
            <a:gd name="connsiteX174" fmla="*/ 5038725 w 5136811"/>
            <a:gd name="connsiteY174" fmla="*/ 504825 h 3677064"/>
            <a:gd name="connsiteX175" fmla="*/ 5029200 w 5136811"/>
            <a:gd name="connsiteY175" fmla="*/ 438150 h 3677064"/>
            <a:gd name="connsiteX176" fmla="*/ 4991100 w 5136811"/>
            <a:gd name="connsiteY176" fmla="*/ 381000 h 3677064"/>
            <a:gd name="connsiteX177" fmla="*/ 4972050 w 5136811"/>
            <a:gd name="connsiteY177" fmla="*/ 304800 h 3677064"/>
            <a:gd name="connsiteX178" fmla="*/ 4962525 w 5136811"/>
            <a:gd name="connsiteY178" fmla="*/ 266700 h 3677064"/>
            <a:gd name="connsiteX179" fmla="*/ 4895850 w 5136811"/>
            <a:gd name="connsiteY179" fmla="*/ 238125 h 3677064"/>
            <a:gd name="connsiteX180" fmla="*/ 4867275 w 5136811"/>
            <a:gd name="connsiteY180" fmla="*/ 228600 h 3677064"/>
            <a:gd name="connsiteX181" fmla="*/ 4838700 w 5136811"/>
            <a:gd name="connsiteY181" fmla="*/ 200025 h 3677064"/>
            <a:gd name="connsiteX182" fmla="*/ 4800600 w 5136811"/>
            <a:gd name="connsiteY182" fmla="*/ 142875 h 3677064"/>
            <a:gd name="connsiteX183" fmla="*/ 4714875 w 5136811"/>
            <a:gd name="connsiteY183" fmla="*/ 152400 h 3677064"/>
            <a:gd name="connsiteX184" fmla="*/ 4676775 w 5136811"/>
            <a:gd name="connsiteY184" fmla="*/ 161925 h 3677064"/>
            <a:gd name="connsiteX185" fmla="*/ 4543425 w 5136811"/>
            <a:gd name="connsiteY185" fmla="*/ 152400 h 3677064"/>
            <a:gd name="connsiteX186" fmla="*/ 4391025 w 5136811"/>
            <a:gd name="connsiteY186" fmla="*/ 123825 h 3677064"/>
            <a:gd name="connsiteX187" fmla="*/ 4352925 w 5136811"/>
            <a:gd name="connsiteY187" fmla="*/ 95250 h 3677064"/>
            <a:gd name="connsiteX188" fmla="*/ 4324350 w 5136811"/>
            <a:gd name="connsiteY188" fmla="*/ 85725 h 3677064"/>
            <a:gd name="connsiteX189" fmla="*/ 4314825 w 5136811"/>
            <a:gd name="connsiteY189" fmla="*/ 114300 h 3677064"/>
            <a:gd name="connsiteX190" fmla="*/ 4229100 w 5136811"/>
            <a:gd name="connsiteY190" fmla="*/ 142875 h 3677064"/>
            <a:gd name="connsiteX191" fmla="*/ 4200525 w 5136811"/>
            <a:gd name="connsiteY191" fmla="*/ 123825 h 3677064"/>
            <a:gd name="connsiteX192" fmla="*/ 4181475 w 5136811"/>
            <a:gd name="connsiteY192" fmla="*/ 95250 h 3677064"/>
            <a:gd name="connsiteX193" fmla="*/ 4143375 w 5136811"/>
            <a:gd name="connsiteY193" fmla="*/ 85725 h 3677064"/>
            <a:gd name="connsiteX194" fmla="*/ 4067175 w 5136811"/>
            <a:gd name="connsiteY194" fmla="*/ 152400 h 3677064"/>
            <a:gd name="connsiteX195" fmla="*/ 4019550 w 5136811"/>
            <a:gd name="connsiteY195" fmla="*/ 142875 h 3677064"/>
            <a:gd name="connsiteX196" fmla="*/ 3962400 w 5136811"/>
            <a:gd name="connsiteY196" fmla="*/ 123825 h 3677064"/>
            <a:gd name="connsiteX197" fmla="*/ 3933825 w 5136811"/>
            <a:gd name="connsiteY197" fmla="*/ 95250 h 3677064"/>
            <a:gd name="connsiteX198" fmla="*/ 3905250 w 5136811"/>
            <a:gd name="connsiteY198" fmla="*/ 85725 h 3677064"/>
            <a:gd name="connsiteX199" fmla="*/ 3876675 w 5136811"/>
            <a:gd name="connsiteY199" fmla="*/ 66675 h 3677064"/>
            <a:gd name="connsiteX200" fmla="*/ 3752850 w 5136811"/>
            <a:gd name="connsiteY200" fmla="*/ 76200 h 3677064"/>
            <a:gd name="connsiteX201" fmla="*/ 3705225 w 5136811"/>
            <a:gd name="connsiteY201" fmla="*/ 57150 h 3677064"/>
            <a:gd name="connsiteX202" fmla="*/ 3648075 w 5136811"/>
            <a:gd name="connsiteY202" fmla="*/ 19050 h 3677064"/>
            <a:gd name="connsiteX203" fmla="*/ 3619500 w 5136811"/>
            <a:gd name="connsiteY203" fmla="*/ 38100 h 3677064"/>
            <a:gd name="connsiteX204" fmla="*/ 3590925 w 5136811"/>
            <a:gd name="connsiteY204" fmla="*/ 66675 h 3677064"/>
            <a:gd name="connsiteX205" fmla="*/ 3524250 w 5136811"/>
            <a:gd name="connsiteY205" fmla="*/ 95250 h 3677064"/>
            <a:gd name="connsiteX206" fmla="*/ 3400425 w 5136811"/>
            <a:gd name="connsiteY206" fmla="*/ 123825 h 3677064"/>
            <a:gd name="connsiteX207" fmla="*/ 3314700 w 5136811"/>
            <a:gd name="connsiteY207" fmla="*/ 133350 h 3677064"/>
            <a:gd name="connsiteX208" fmla="*/ 3276600 w 5136811"/>
            <a:gd name="connsiteY208" fmla="*/ 123825 h 3677064"/>
            <a:gd name="connsiteX209" fmla="*/ 3267075 w 5136811"/>
            <a:gd name="connsiteY209" fmla="*/ 95250 h 3677064"/>
            <a:gd name="connsiteX210" fmla="*/ 3238500 w 5136811"/>
            <a:gd name="connsiteY210" fmla="*/ 76200 h 3677064"/>
            <a:gd name="connsiteX211" fmla="*/ 3209925 w 5136811"/>
            <a:gd name="connsiteY211" fmla="*/ 85725 h 3677064"/>
            <a:gd name="connsiteX212" fmla="*/ 3152775 w 5136811"/>
            <a:gd name="connsiteY212" fmla="*/ 114300 h 3677064"/>
            <a:gd name="connsiteX213" fmla="*/ 3067050 w 5136811"/>
            <a:gd name="connsiteY213" fmla="*/ 123825 h 3677064"/>
            <a:gd name="connsiteX214" fmla="*/ 2952750 w 5136811"/>
            <a:gd name="connsiteY214" fmla="*/ 114300 h 3677064"/>
            <a:gd name="connsiteX215" fmla="*/ 2924175 w 5136811"/>
            <a:gd name="connsiteY215" fmla="*/ 104775 h 3677064"/>
            <a:gd name="connsiteX216" fmla="*/ 2867025 w 5136811"/>
            <a:gd name="connsiteY216" fmla="*/ 123825 h 3677064"/>
            <a:gd name="connsiteX217" fmla="*/ 2705100 w 5136811"/>
            <a:gd name="connsiteY217" fmla="*/ 114300 h 3677064"/>
            <a:gd name="connsiteX218" fmla="*/ 2676525 w 5136811"/>
            <a:gd name="connsiteY218" fmla="*/ 104775 h 3677064"/>
            <a:gd name="connsiteX219" fmla="*/ 2600325 w 5136811"/>
            <a:gd name="connsiteY219" fmla="*/ 85725 h 3677064"/>
            <a:gd name="connsiteX220" fmla="*/ 2571750 w 5136811"/>
            <a:gd name="connsiteY220" fmla="*/ 66675 h 3677064"/>
            <a:gd name="connsiteX221" fmla="*/ 2400300 w 5136811"/>
            <a:gd name="connsiteY221" fmla="*/ 76200 h 3677064"/>
            <a:gd name="connsiteX222" fmla="*/ 2381250 w 5136811"/>
            <a:gd name="connsiteY222" fmla="*/ 104775 h 3677064"/>
            <a:gd name="connsiteX223" fmla="*/ 2352675 w 5136811"/>
            <a:gd name="connsiteY223" fmla="*/ 133350 h 3677064"/>
            <a:gd name="connsiteX224" fmla="*/ 2286000 w 5136811"/>
            <a:gd name="connsiteY224" fmla="*/ 142875 h 3677064"/>
            <a:gd name="connsiteX225" fmla="*/ 2238375 w 5136811"/>
            <a:gd name="connsiteY225" fmla="*/ 133350 h 3677064"/>
            <a:gd name="connsiteX226" fmla="*/ 2209800 w 5136811"/>
            <a:gd name="connsiteY226" fmla="*/ 104775 h 3677064"/>
            <a:gd name="connsiteX227" fmla="*/ 2124075 w 5136811"/>
            <a:gd name="connsiteY227" fmla="*/ 57150 h 3677064"/>
            <a:gd name="connsiteX228" fmla="*/ 1990725 w 5136811"/>
            <a:gd name="connsiteY228" fmla="*/ 66675 h 3677064"/>
            <a:gd name="connsiteX229" fmla="*/ 1962150 w 5136811"/>
            <a:gd name="connsiteY229" fmla="*/ 85725 h 3677064"/>
            <a:gd name="connsiteX230" fmla="*/ 1933575 w 5136811"/>
            <a:gd name="connsiteY230" fmla="*/ 95250 h 3677064"/>
            <a:gd name="connsiteX231" fmla="*/ 1838325 w 5136811"/>
            <a:gd name="connsiteY231" fmla="*/ 76200 h 3677064"/>
            <a:gd name="connsiteX232" fmla="*/ 1771650 w 5136811"/>
            <a:gd name="connsiteY232" fmla="*/ 47625 h 3677064"/>
            <a:gd name="connsiteX233" fmla="*/ 1685925 w 5136811"/>
            <a:gd name="connsiteY233" fmla="*/ 85725 h 3677064"/>
            <a:gd name="connsiteX234" fmla="*/ 1619250 w 5136811"/>
            <a:gd name="connsiteY234" fmla="*/ 57150 h 3677064"/>
            <a:gd name="connsiteX235" fmla="*/ 1562100 w 5136811"/>
            <a:gd name="connsiteY235" fmla="*/ 76200 h 3677064"/>
            <a:gd name="connsiteX236" fmla="*/ 1495425 w 5136811"/>
            <a:gd name="connsiteY236" fmla="*/ 114300 h 3677064"/>
            <a:gd name="connsiteX237" fmla="*/ 1362075 w 5136811"/>
            <a:gd name="connsiteY237" fmla="*/ 85725 h 3677064"/>
            <a:gd name="connsiteX238" fmla="*/ 1333500 w 5136811"/>
            <a:gd name="connsiteY238" fmla="*/ 76200 h 3677064"/>
            <a:gd name="connsiteX239" fmla="*/ 1285875 w 5136811"/>
            <a:gd name="connsiteY239" fmla="*/ 85725 h 3677064"/>
            <a:gd name="connsiteX240" fmla="*/ 1257300 w 5136811"/>
            <a:gd name="connsiteY240" fmla="*/ 95250 h 3677064"/>
            <a:gd name="connsiteX241" fmla="*/ 1219200 w 5136811"/>
            <a:gd name="connsiteY241" fmla="*/ 104775 h 3677064"/>
            <a:gd name="connsiteX242" fmla="*/ 1181100 w 5136811"/>
            <a:gd name="connsiteY242" fmla="*/ 95250 h 3677064"/>
            <a:gd name="connsiteX243" fmla="*/ 1123950 w 5136811"/>
            <a:gd name="connsiteY243" fmla="*/ 47625 h 3677064"/>
            <a:gd name="connsiteX244" fmla="*/ 1047750 w 5136811"/>
            <a:gd name="connsiteY244" fmla="*/ 57150 h 3677064"/>
            <a:gd name="connsiteX245" fmla="*/ 990600 w 5136811"/>
            <a:gd name="connsiteY245" fmla="*/ 76200 h 3677064"/>
            <a:gd name="connsiteX246" fmla="*/ 828675 w 5136811"/>
            <a:gd name="connsiteY246" fmla="*/ 57150 h 3677064"/>
            <a:gd name="connsiteX247" fmla="*/ 800100 w 5136811"/>
            <a:gd name="connsiteY247" fmla="*/ 47625 h 3677064"/>
            <a:gd name="connsiteX248" fmla="*/ 771525 w 5136811"/>
            <a:gd name="connsiteY248" fmla="*/ 57150 h 3677064"/>
            <a:gd name="connsiteX249" fmla="*/ 723900 w 5136811"/>
            <a:gd name="connsiteY249" fmla="*/ 114300 h 3677064"/>
            <a:gd name="connsiteX250" fmla="*/ 695325 w 5136811"/>
            <a:gd name="connsiteY250" fmla="*/ 123825 h 3677064"/>
            <a:gd name="connsiteX251" fmla="*/ 666750 w 5136811"/>
            <a:gd name="connsiteY251" fmla="*/ 142875 h 3677064"/>
            <a:gd name="connsiteX252" fmla="*/ 590550 w 5136811"/>
            <a:gd name="connsiteY252" fmla="*/ 133350 h 3677064"/>
            <a:gd name="connsiteX253" fmla="*/ 533400 w 5136811"/>
            <a:gd name="connsiteY253" fmla="*/ 104775 h 3677064"/>
            <a:gd name="connsiteX254" fmla="*/ 504825 w 5136811"/>
            <a:gd name="connsiteY254" fmla="*/ 95250 h 3677064"/>
            <a:gd name="connsiteX255" fmla="*/ 476250 w 5136811"/>
            <a:gd name="connsiteY255" fmla="*/ 76200 h 3677064"/>
            <a:gd name="connsiteX256" fmla="*/ 447675 w 5136811"/>
            <a:gd name="connsiteY256" fmla="*/ 66675 h 3677064"/>
            <a:gd name="connsiteX257" fmla="*/ 409575 w 5136811"/>
            <a:gd name="connsiteY257" fmla="*/ 47625 h 3677064"/>
            <a:gd name="connsiteX258" fmla="*/ 352425 w 5136811"/>
            <a:gd name="connsiteY258" fmla="*/ 28575 h 3677064"/>
            <a:gd name="connsiteX259" fmla="*/ 200025 w 5136811"/>
            <a:gd name="connsiteY259" fmla="*/ 38100 h 3677064"/>
            <a:gd name="connsiteX260" fmla="*/ 180975 w 5136811"/>
            <a:gd name="connsiteY260" fmla="*/ 66675 h 3677064"/>
            <a:gd name="connsiteX261" fmla="*/ 152400 w 5136811"/>
            <a:gd name="connsiteY261" fmla="*/ 76200 h 3677064"/>
            <a:gd name="connsiteX262" fmla="*/ 47625 w 5136811"/>
            <a:gd name="connsiteY262" fmla="*/ 85725 h 3677064"/>
            <a:gd name="connsiteX263" fmla="*/ 76200 w 5136811"/>
            <a:gd name="connsiteY263" fmla="*/ 123825 h 3677064"/>
            <a:gd name="connsiteX264" fmla="*/ 85725 w 5136811"/>
            <a:gd name="connsiteY264" fmla="*/ 171450 h 36770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Lst>
          <a:rect l="l" t="t" r="r" b="b"/>
          <a:pathLst>
            <a:path w="5136811" h="3677064">
              <a:moveTo>
                <a:pt x="0" y="0"/>
              </a:moveTo>
              <a:cubicBezTo>
                <a:pt x="9525" y="15875"/>
                <a:pt x="18763" y="31926"/>
                <a:pt x="28575" y="47625"/>
              </a:cubicBezTo>
              <a:cubicBezTo>
                <a:pt x="34642" y="57333"/>
                <a:pt x="42976" y="65739"/>
                <a:pt x="47625" y="76200"/>
              </a:cubicBezTo>
              <a:cubicBezTo>
                <a:pt x="55780" y="94550"/>
                <a:pt x="55536" y="116642"/>
                <a:pt x="66675" y="133350"/>
              </a:cubicBezTo>
              <a:cubicBezTo>
                <a:pt x="113581" y="203709"/>
                <a:pt x="91038" y="172184"/>
                <a:pt x="133350" y="228600"/>
              </a:cubicBezTo>
              <a:cubicBezTo>
                <a:pt x="130175" y="273050"/>
                <a:pt x="130436" y="317880"/>
                <a:pt x="123825" y="361950"/>
              </a:cubicBezTo>
              <a:cubicBezTo>
                <a:pt x="120846" y="381808"/>
                <a:pt x="109645" y="399619"/>
                <a:pt x="104775" y="419100"/>
              </a:cubicBezTo>
              <a:cubicBezTo>
                <a:pt x="101600" y="431800"/>
                <a:pt x="100407" y="445168"/>
                <a:pt x="95250" y="457200"/>
              </a:cubicBezTo>
              <a:cubicBezTo>
                <a:pt x="90741" y="467722"/>
                <a:pt x="82550" y="476250"/>
                <a:pt x="76200" y="485775"/>
              </a:cubicBezTo>
              <a:cubicBezTo>
                <a:pt x="73025" y="498475"/>
                <a:pt x="70271" y="511288"/>
                <a:pt x="66675" y="523875"/>
              </a:cubicBezTo>
              <a:cubicBezTo>
                <a:pt x="63917" y="533529"/>
                <a:pt x="56151" y="542460"/>
                <a:pt x="57150" y="552450"/>
              </a:cubicBezTo>
              <a:cubicBezTo>
                <a:pt x="59450" y="575450"/>
                <a:pt x="64975" y="598919"/>
                <a:pt x="76200" y="619125"/>
              </a:cubicBezTo>
              <a:cubicBezTo>
                <a:pt x="81759" y="629132"/>
                <a:pt x="95250" y="631825"/>
                <a:pt x="104775" y="638175"/>
              </a:cubicBezTo>
              <a:cubicBezTo>
                <a:pt x="107414" y="651370"/>
                <a:pt x="114672" y="697900"/>
                <a:pt x="123825" y="714375"/>
              </a:cubicBezTo>
              <a:cubicBezTo>
                <a:pt x="134944" y="734389"/>
                <a:pt x="140205" y="764285"/>
                <a:pt x="161925" y="771525"/>
              </a:cubicBezTo>
              <a:lnTo>
                <a:pt x="190500" y="781050"/>
              </a:lnTo>
              <a:lnTo>
                <a:pt x="228600" y="838200"/>
              </a:lnTo>
              <a:cubicBezTo>
                <a:pt x="234950" y="847725"/>
                <a:pt x="238125" y="860425"/>
                <a:pt x="247650" y="866775"/>
              </a:cubicBezTo>
              <a:lnTo>
                <a:pt x="276225" y="885825"/>
              </a:lnTo>
              <a:cubicBezTo>
                <a:pt x="282575" y="895350"/>
                <a:pt x="291255" y="903681"/>
                <a:pt x="295275" y="914400"/>
              </a:cubicBezTo>
              <a:cubicBezTo>
                <a:pt x="300959" y="929559"/>
                <a:pt x="301288" y="946221"/>
                <a:pt x="304800" y="962025"/>
              </a:cubicBezTo>
              <a:cubicBezTo>
                <a:pt x="307640" y="974804"/>
                <a:pt x="310729" y="987538"/>
                <a:pt x="314325" y="1000125"/>
              </a:cubicBezTo>
              <a:cubicBezTo>
                <a:pt x="323384" y="1031832"/>
                <a:pt x="327420" y="1031068"/>
                <a:pt x="333375" y="1066800"/>
              </a:cubicBezTo>
              <a:cubicBezTo>
                <a:pt x="337583" y="1092049"/>
                <a:pt x="339725" y="1117600"/>
                <a:pt x="342900" y="1143000"/>
              </a:cubicBezTo>
              <a:cubicBezTo>
                <a:pt x="430344" y="1011834"/>
                <a:pt x="358119" y="1086667"/>
                <a:pt x="647700" y="1076325"/>
              </a:cubicBezTo>
              <a:cubicBezTo>
                <a:pt x="666750" y="1069975"/>
                <a:pt x="685800" y="1050925"/>
                <a:pt x="704850" y="1057275"/>
              </a:cubicBezTo>
              <a:cubicBezTo>
                <a:pt x="723900" y="1063625"/>
                <a:pt x="745292" y="1065186"/>
                <a:pt x="762000" y="1076325"/>
              </a:cubicBezTo>
              <a:cubicBezTo>
                <a:pt x="801467" y="1102637"/>
                <a:pt x="779469" y="1092599"/>
                <a:pt x="828675" y="1104900"/>
              </a:cubicBezTo>
              <a:cubicBezTo>
                <a:pt x="838200" y="1111250"/>
                <a:pt x="847011" y="1118830"/>
                <a:pt x="857250" y="1123950"/>
              </a:cubicBezTo>
              <a:cubicBezTo>
                <a:pt x="866230" y="1128440"/>
                <a:pt x="877985" y="1127203"/>
                <a:pt x="885825" y="1133475"/>
              </a:cubicBezTo>
              <a:cubicBezTo>
                <a:pt x="894764" y="1140626"/>
                <a:pt x="897546" y="1153256"/>
                <a:pt x="904875" y="1162050"/>
              </a:cubicBezTo>
              <a:cubicBezTo>
                <a:pt x="932853" y="1195623"/>
                <a:pt x="950774" y="1202174"/>
                <a:pt x="990600" y="1228725"/>
              </a:cubicBezTo>
              <a:lnTo>
                <a:pt x="1019175" y="1247775"/>
              </a:lnTo>
              <a:lnTo>
                <a:pt x="1047750" y="1266825"/>
              </a:lnTo>
              <a:cubicBezTo>
                <a:pt x="1050925" y="1276350"/>
                <a:pt x="1052399" y="1286623"/>
                <a:pt x="1057275" y="1295400"/>
              </a:cubicBezTo>
              <a:cubicBezTo>
                <a:pt x="1068394" y="1315414"/>
                <a:pt x="1082675" y="1333500"/>
                <a:pt x="1095375" y="1352550"/>
              </a:cubicBezTo>
              <a:cubicBezTo>
                <a:pt x="1101725" y="1362075"/>
                <a:pt x="1109305" y="1370886"/>
                <a:pt x="1114425" y="1381125"/>
              </a:cubicBezTo>
              <a:cubicBezTo>
                <a:pt x="1126070" y="1404416"/>
                <a:pt x="1135696" y="1427605"/>
                <a:pt x="1152525" y="1447800"/>
              </a:cubicBezTo>
              <a:cubicBezTo>
                <a:pt x="1161149" y="1458148"/>
                <a:pt x="1171575" y="1466850"/>
                <a:pt x="1181100" y="1476375"/>
              </a:cubicBezTo>
              <a:cubicBezTo>
                <a:pt x="1205041" y="1548199"/>
                <a:pt x="1172746" y="1459667"/>
                <a:pt x="1209675" y="1533525"/>
              </a:cubicBezTo>
              <a:cubicBezTo>
                <a:pt x="1214165" y="1542505"/>
                <a:pt x="1214710" y="1553120"/>
                <a:pt x="1219200" y="1562100"/>
              </a:cubicBezTo>
              <a:cubicBezTo>
                <a:pt x="1224320" y="1572339"/>
                <a:pt x="1233130" y="1580436"/>
                <a:pt x="1238250" y="1590675"/>
              </a:cubicBezTo>
              <a:cubicBezTo>
                <a:pt x="1242740" y="1599655"/>
                <a:pt x="1242899" y="1610473"/>
                <a:pt x="1247775" y="1619250"/>
              </a:cubicBezTo>
              <a:cubicBezTo>
                <a:pt x="1258894" y="1639264"/>
                <a:pt x="1275636" y="1655922"/>
                <a:pt x="1285875" y="1676400"/>
              </a:cubicBezTo>
              <a:cubicBezTo>
                <a:pt x="1292225" y="1689100"/>
                <a:pt x="1296672" y="1702946"/>
                <a:pt x="1304925" y="1714500"/>
              </a:cubicBezTo>
              <a:cubicBezTo>
                <a:pt x="1312755" y="1725461"/>
                <a:pt x="1325230" y="1732442"/>
                <a:pt x="1333500" y="1743075"/>
              </a:cubicBezTo>
              <a:cubicBezTo>
                <a:pt x="1347556" y="1761147"/>
                <a:pt x="1358900" y="1781175"/>
                <a:pt x="1371600" y="1800225"/>
              </a:cubicBezTo>
              <a:cubicBezTo>
                <a:pt x="1377950" y="1809750"/>
                <a:pt x="1385530" y="1818561"/>
                <a:pt x="1390650" y="1828800"/>
              </a:cubicBezTo>
              <a:cubicBezTo>
                <a:pt x="1397000" y="1841500"/>
                <a:pt x="1402655" y="1854572"/>
                <a:pt x="1409700" y="1866900"/>
              </a:cubicBezTo>
              <a:cubicBezTo>
                <a:pt x="1415380" y="1876839"/>
                <a:pt x="1424101" y="1885014"/>
                <a:pt x="1428750" y="1895475"/>
              </a:cubicBezTo>
              <a:cubicBezTo>
                <a:pt x="1436905" y="1913825"/>
                <a:pt x="1440342" y="1933981"/>
                <a:pt x="1447800" y="1952625"/>
              </a:cubicBezTo>
              <a:cubicBezTo>
                <a:pt x="1454150" y="1968500"/>
                <a:pt x="1460847" y="1984241"/>
                <a:pt x="1466850" y="2000250"/>
              </a:cubicBezTo>
              <a:cubicBezTo>
                <a:pt x="1474051" y="2019452"/>
                <a:pt x="1482368" y="2047498"/>
                <a:pt x="1485900" y="2066925"/>
              </a:cubicBezTo>
              <a:cubicBezTo>
                <a:pt x="1514347" y="2223383"/>
                <a:pt x="1480498" y="2076594"/>
                <a:pt x="1504950" y="2162175"/>
              </a:cubicBezTo>
              <a:cubicBezTo>
                <a:pt x="1508546" y="2174762"/>
                <a:pt x="1509878" y="2188018"/>
                <a:pt x="1514475" y="2200275"/>
              </a:cubicBezTo>
              <a:cubicBezTo>
                <a:pt x="1519461" y="2213570"/>
                <a:pt x="1527932" y="2225324"/>
                <a:pt x="1533525" y="2238375"/>
              </a:cubicBezTo>
              <a:cubicBezTo>
                <a:pt x="1537480" y="2247603"/>
                <a:pt x="1538560" y="2257970"/>
                <a:pt x="1543050" y="2266950"/>
              </a:cubicBezTo>
              <a:cubicBezTo>
                <a:pt x="1548170" y="2277189"/>
                <a:pt x="1557451" y="2285064"/>
                <a:pt x="1562100" y="2295525"/>
              </a:cubicBezTo>
              <a:cubicBezTo>
                <a:pt x="1570255" y="2313875"/>
                <a:pt x="1574800" y="2333625"/>
                <a:pt x="1581150" y="2352675"/>
              </a:cubicBezTo>
              <a:cubicBezTo>
                <a:pt x="1584325" y="2362200"/>
                <a:pt x="1583575" y="2374150"/>
                <a:pt x="1590675" y="2381250"/>
              </a:cubicBezTo>
              <a:cubicBezTo>
                <a:pt x="1611741" y="2402316"/>
                <a:pt x="1625039" y="2411878"/>
                <a:pt x="1638300" y="2438400"/>
              </a:cubicBezTo>
              <a:cubicBezTo>
                <a:pt x="1642790" y="2447380"/>
                <a:pt x="1643870" y="2457747"/>
                <a:pt x="1647825" y="2466975"/>
              </a:cubicBezTo>
              <a:cubicBezTo>
                <a:pt x="1653428" y="2480049"/>
                <a:pt x="1673968" y="2521693"/>
                <a:pt x="1685925" y="2533650"/>
              </a:cubicBezTo>
              <a:cubicBezTo>
                <a:pt x="1694020" y="2541745"/>
                <a:pt x="1704975" y="2546350"/>
                <a:pt x="1714500" y="2552700"/>
              </a:cubicBezTo>
              <a:cubicBezTo>
                <a:pt x="1720850" y="2562225"/>
                <a:pt x="1728430" y="2571036"/>
                <a:pt x="1733550" y="2581275"/>
              </a:cubicBezTo>
              <a:cubicBezTo>
                <a:pt x="1749044" y="2612263"/>
                <a:pt x="1734828" y="2611128"/>
                <a:pt x="1762125" y="2638425"/>
              </a:cubicBezTo>
              <a:cubicBezTo>
                <a:pt x="1770220" y="2646520"/>
                <a:pt x="1781175" y="2651125"/>
                <a:pt x="1790700" y="2657475"/>
              </a:cubicBezTo>
              <a:cubicBezTo>
                <a:pt x="1797050" y="2667000"/>
                <a:pt x="1801135" y="2678512"/>
                <a:pt x="1809750" y="2686050"/>
              </a:cubicBezTo>
              <a:cubicBezTo>
                <a:pt x="1875106" y="2743236"/>
                <a:pt x="1852477" y="2701127"/>
                <a:pt x="1895475" y="2752725"/>
              </a:cubicBezTo>
              <a:cubicBezTo>
                <a:pt x="1902804" y="2761519"/>
                <a:pt x="1909405" y="2771061"/>
                <a:pt x="1914525" y="2781300"/>
              </a:cubicBezTo>
              <a:cubicBezTo>
                <a:pt x="1919015" y="2790280"/>
                <a:pt x="1917778" y="2802035"/>
                <a:pt x="1924050" y="2809875"/>
              </a:cubicBezTo>
              <a:cubicBezTo>
                <a:pt x="1931201" y="2818814"/>
                <a:pt x="1943100" y="2822575"/>
                <a:pt x="1952625" y="2828925"/>
              </a:cubicBezTo>
              <a:cubicBezTo>
                <a:pt x="1974850" y="2825750"/>
                <a:pt x="1999220" y="2829440"/>
                <a:pt x="2019300" y="2819400"/>
              </a:cubicBezTo>
              <a:cubicBezTo>
                <a:pt x="2028280" y="2814910"/>
                <a:pt x="2024335" y="2799805"/>
                <a:pt x="2028825" y="2790825"/>
              </a:cubicBezTo>
              <a:cubicBezTo>
                <a:pt x="2033945" y="2780586"/>
                <a:pt x="2041525" y="2771775"/>
                <a:pt x="2047875" y="2762250"/>
              </a:cubicBezTo>
              <a:cubicBezTo>
                <a:pt x="2044700" y="2673350"/>
                <a:pt x="2043899" y="2584333"/>
                <a:pt x="2038350" y="2495550"/>
              </a:cubicBezTo>
              <a:cubicBezTo>
                <a:pt x="2031276" y="2382362"/>
                <a:pt x="1963772" y="2564004"/>
                <a:pt x="2038350" y="2295525"/>
              </a:cubicBezTo>
              <a:cubicBezTo>
                <a:pt x="2041854" y="2282912"/>
                <a:pt x="2063671" y="2288840"/>
                <a:pt x="2076450" y="2286000"/>
              </a:cubicBezTo>
              <a:cubicBezTo>
                <a:pt x="2092254" y="2282488"/>
                <a:pt x="2108200" y="2279650"/>
                <a:pt x="2124075" y="2276475"/>
              </a:cubicBezTo>
              <a:cubicBezTo>
                <a:pt x="2165350" y="2279650"/>
                <a:pt x="2207604" y="2276518"/>
                <a:pt x="2247900" y="2286000"/>
              </a:cubicBezTo>
              <a:cubicBezTo>
                <a:pt x="2263353" y="2289636"/>
                <a:pt x="2272217" y="2306699"/>
                <a:pt x="2286000" y="2314575"/>
              </a:cubicBezTo>
              <a:cubicBezTo>
                <a:pt x="2294717" y="2319556"/>
                <a:pt x="2305050" y="2320925"/>
                <a:pt x="2314575" y="2324100"/>
              </a:cubicBezTo>
              <a:cubicBezTo>
                <a:pt x="2320925" y="2333625"/>
                <a:pt x="2328976" y="2342214"/>
                <a:pt x="2333625" y="2352675"/>
              </a:cubicBezTo>
              <a:cubicBezTo>
                <a:pt x="2341780" y="2371025"/>
                <a:pt x="2341536" y="2393117"/>
                <a:pt x="2352675" y="2409825"/>
              </a:cubicBezTo>
              <a:cubicBezTo>
                <a:pt x="2365375" y="2428875"/>
                <a:pt x="2374586" y="2450786"/>
                <a:pt x="2390775" y="2466975"/>
              </a:cubicBezTo>
              <a:cubicBezTo>
                <a:pt x="2461680" y="2537880"/>
                <a:pt x="2374611" y="2448116"/>
                <a:pt x="2447925" y="2533650"/>
              </a:cubicBezTo>
              <a:cubicBezTo>
                <a:pt x="2456691" y="2543877"/>
                <a:pt x="2467876" y="2551877"/>
                <a:pt x="2476500" y="2562225"/>
              </a:cubicBezTo>
              <a:cubicBezTo>
                <a:pt x="2542805" y="2641791"/>
                <a:pt x="2440643" y="2535893"/>
                <a:pt x="2524125" y="2619375"/>
              </a:cubicBezTo>
              <a:cubicBezTo>
                <a:pt x="2527300" y="2628900"/>
                <a:pt x="2527378" y="2640110"/>
                <a:pt x="2533650" y="2647950"/>
              </a:cubicBezTo>
              <a:cubicBezTo>
                <a:pt x="2540801" y="2656889"/>
                <a:pt x="2551986" y="2661880"/>
                <a:pt x="2562225" y="2667000"/>
              </a:cubicBezTo>
              <a:cubicBezTo>
                <a:pt x="2588824" y="2680300"/>
                <a:pt x="2632904" y="2682540"/>
                <a:pt x="2657475" y="2686050"/>
              </a:cubicBezTo>
              <a:cubicBezTo>
                <a:pt x="2721514" y="2750089"/>
                <a:pt x="2683712" y="2726526"/>
                <a:pt x="2847975" y="2705100"/>
              </a:cubicBezTo>
              <a:cubicBezTo>
                <a:pt x="2867887" y="2702503"/>
                <a:pt x="2905125" y="2686050"/>
                <a:pt x="2905125" y="2686050"/>
              </a:cubicBezTo>
              <a:cubicBezTo>
                <a:pt x="2924175" y="2689225"/>
                <a:pt x="2945001" y="2686938"/>
                <a:pt x="2962275" y="2695575"/>
              </a:cubicBezTo>
              <a:cubicBezTo>
                <a:pt x="2972514" y="2700695"/>
                <a:pt x="2970033" y="2722268"/>
                <a:pt x="2981325" y="2724150"/>
              </a:cubicBezTo>
              <a:cubicBezTo>
                <a:pt x="3012799" y="2729396"/>
                <a:pt x="3044825" y="2717800"/>
                <a:pt x="3076575" y="2714625"/>
              </a:cubicBezTo>
              <a:cubicBezTo>
                <a:pt x="3086100" y="2711450"/>
                <a:pt x="3095110" y="2705100"/>
                <a:pt x="3105150" y="2705100"/>
              </a:cubicBezTo>
              <a:cubicBezTo>
                <a:pt x="3148930" y="2705100"/>
                <a:pt x="3165211" y="2712420"/>
                <a:pt x="3200400" y="2724150"/>
              </a:cubicBezTo>
              <a:cubicBezTo>
                <a:pt x="3206750" y="2733675"/>
                <a:pt x="3210511" y="2745574"/>
                <a:pt x="3219450" y="2752725"/>
              </a:cubicBezTo>
              <a:cubicBezTo>
                <a:pt x="3227290" y="2758997"/>
                <a:pt x="3238121" y="2760599"/>
                <a:pt x="3248025" y="2762250"/>
              </a:cubicBezTo>
              <a:cubicBezTo>
                <a:pt x="3276385" y="2766977"/>
                <a:pt x="3305175" y="2768600"/>
                <a:pt x="3333750" y="2771775"/>
              </a:cubicBezTo>
              <a:cubicBezTo>
                <a:pt x="3420079" y="2829328"/>
                <a:pt x="3368099" y="2811948"/>
                <a:pt x="3495675" y="2800350"/>
              </a:cubicBezTo>
              <a:cubicBezTo>
                <a:pt x="3524250" y="2803525"/>
                <a:pt x="3553040" y="2805148"/>
                <a:pt x="3581400" y="2809875"/>
              </a:cubicBezTo>
              <a:cubicBezTo>
                <a:pt x="3591304" y="2811526"/>
                <a:pt x="3601621" y="2813831"/>
                <a:pt x="3609975" y="2819400"/>
              </a:cubicBezTo>
              <a:cubicBezTo>
                <a:pt x="3621183" y="2826872"/>
                <a:pt x="3626854" y="2841292"/>
                <a:pt x="3638550" y="2847975"/>
              </a:cubicBezTo>
              <a:cubicBezTo>
                <a:pt x="3649916" y="2854470"/>
                <a:pt x="3663711" y="2855509"/>
                <a:pt x="3676650" y="2857500"/>
              </a:cubicBezTo>
              <a:cubicBezTo>
                <a:pt x="3705067" y="2861872"/>
                <a:pt x="3733800" y="2863850"/>
                <a:pt x="3762375" y="2867025"/>
              </a:cubicBezTo>
              <a:cubicBezTo>
                <a:pt x="3775075" y="2876550"/>
                <a:pt x="3789250" y="2884375"/>
                <a:pt x="3800475" y="2895600"/>
              </a:cubicBezTo>
              <a:cubicBezTo>
                <a:pt x="3835617" y="2930742"/>
                <a:pt x="3801287" y="2921542"/>
                <a:pt x="3848100" y="2952750"/>
              </a:cubicBezTo>
              <a:cubicBezTo>
                <a:pt x="3856454" y="2958319"/>
                <a:pt x="3867898" y="2957399"/>
                <a:pt x="3876675" y="2962275"/>
              </a:cubicBezTo>
              <a:cubicBezTo>
                <a:pt x="3906829" y="2979027"/>
                <a:pt x="3943386" y="3007546"/>
                <a:pt x="3971925" y="3028950"/>
              </a:cubicBezTo>
              <a:cubicBezTo>
                <a:pt x="3994255" y="3095941"/>
                <a:pt x="3969707" y="3015645"/>
                <a:pt x="3990975" y="3143250"/>
              </a:cubicBezTo>
              <a:cubicBezTo>
                <a:pt x="3992626" y="3153154"/>
                <a:pt x="3997742" y="3162171"/>
                <a:pt x="4000500" y="3171825"/>
              </a:cubicBezTo>
              <a:cubicBezTo>
                <a:pt x="4004096" y="3184412"/>
                <a:pt x="4007458" y="3197088"/>
                <a:pt x="4010025" y="3209925"/>
              </a:cubicBezTo>
              <a:cubicBezTo>
                <a:pt x="4012980" y="3224698"/>
                <a:pt x="4020778" y="3285816"/>
                <a:pt x="4029075" y="3305175"/>
              </a:cubicBezTo>
              <a:cubicBezTo>
                <a:pt x="4033584" y="3315697"/>
                <a:pt x="4041775" y="3324225"/>
                <a:pt x="4048125" y="3333750"/>
              </a:cubicBezTo>
              <a:cubicBezTo>
                <a:pt x="4063203" y="3394062"/>
                <a:pt x="4046758" y="3364588"/>
                <a:pt x="4114800" y="3409950"/>
              </a:cubicBezTo>
              <a:lnTo>
                <a:pt x="4143375" y="3429000"/>
              </a:lnTo>
              <a:cubicBezTo>
                <a:pt x="4149725" y="3438525"/>
                <a:pt x="4153810" y="3450037"/>
                <a:pt x="4162425" y="3457575"/>
              </a:cubicBezTo>
              <a:cubicBezTo>
                <a:pt x="4179655" y="3472652"/>
                <a:pt x="4197855" y="3488435"/>
                <a:pt x="4219575" y="3495675"/>
              </a:cubicBezTo>
              <a:cubicBezTo>
                <a:pt x="4340050" y="3535833"/>
                <a:pt x="4256667" y="3513770"/>
                <a:pt x="4476750" y="3524250"/>
              </a:cubicBezTo>
              <a:cubicBezTo>
                <a:pt x="4486275" y="3527425"/>
                <a:pt x="4496548" y="3528899"/>
                <a:pt x="4505325" y="3533775"/>
              </a:cubicBezTo>
              <a:cubicBezTo>
                <a:pt x="4525339" y="3544894"/>
                <a:pt x="4540755" y="3564635"/>
                <a:pt x="4562475" y="3571875"/>
              </a:cubicBezTo>
              <a:cubicBezTo>
                <a:pt x="4581525" y="3578225"/>
                <a:pt x="4602917" y="3579786"/>
                <a:pt x="4619625" y="3590925"/>
              </a:cubicBezTo>
              <a:cubicBezTo>
                <a:pt x="4629150" y="3597275"/>
                <a:pt x="4637094" y="3607199"/>
                <a:pt x="4648200" y="3609975"/>
              </a:cubicBezTo>
              <a:cubicBezTo>
                <a:pt x="4676092" y="3616948"/>
                <a:pt x="4705350" y="3616325"/>
                <a:pt x="4733925" y="3619500"/>
              </a:cubicBezTo>
              <a:cubicBezTo>
                <a:pt x="4755223" y="3624825"/>
                <a:pt x="4815261" y="3638799"/>
                <a:pt x="4829175" y="3648075"/>
              </a:cubicBezTo>
              <a:cubicBezTo>
                <a:pt x="4866104" y="3672694"/>
                <a:pt x="4846890" y="3663505"/>
                <a:pt x="4886325" y="3676650"/>
              </a:cubicBezTo>
              <a:cubicBezTo>
                <a:pt x="5053574" y="3662713"/>
                <a:pt x="4977258" y="3704335"/>
                <a:pt x="5010150" y="3638550"/>
              </a:cubicBezTo>
              <a:cubicBezTo>
                <a:pt x="5015270" y="3628311"/>
                <a:pt x="5022850" y="3619500"/>
                <a:pt x="5029200" y="3609975"/>
              </a:cubicBezTo>
              <a:cubicBezTo>
                <a:pt x="5032375" y="3587750"/>
                <a:pt x="5036861" y="3565673"/>
                <a:pt x="5038725" y="3543300"/>
              </a:cubicBezTo>
              <a:cubicBezTo>
                <a:pt x="5054459" y="3354494"/>
                <a:pt x="5030109" y="3435799"/>
                <a:pt x="5057775" y="3352800"/>
              </a:cubicBezTo>
              <a:cubicBezTo>
                <a:pt x="5045759" y="3256675"/>
                <a:pt x="5056345" y="3300884"/>
                <a:pt x="5029200" y="3219450"/>
              </a:cubicBezTo>
              <a:lnTo>
                <a:pt x="5019675" y="3190875"/>
              </a:lnTo>
              <a:cubicBezTo>
                <a:pt x="5022850" y="3181350"/>
                <a:pt x="5024324" y="3171077"/>
                <a:pt x="5029200" y="3162300"/>
              </a:cubicBezTo>
              <a:cubicBezTo>
                <a:pt x="5040319" y="3142286"/>
                <a:pt x="5067300" y="3105150"/>
                <a:pt x="5067300" y="3105150"/>
              </a:cubicBezTo>
              <a:cubicBezTo>
                <a:pt x="5064125" y="3067050"/>
                <a:pt x="5068008" y="3027687"/>
                <a:pt x="5057775" y="2990850"/>
              </a:cubicBezTo>
              <a:cubicBezTo>
                <a:pt x="5051647" y="2968790"/>
                <a:pt x="5019675" y="2933700"/>
                <a:pt x="5019675" y="2933700"/>
              </a:cubicBezTo>
              <a:cubicBezTo>
                <a:pt x="5029200" y="2924175"/>
                <a:pt x="5037902" y="2913749"/>
                <a:pt x="5048250" y="2905125"/>
              </a:cubicBezTo>
              <a:cubicBezTo>
                <a:pt x="5057044" y="2897796"/>
                <a:pt x="5071145" y="2896014"/>
                <a:pt x="5076825" y="2886075"/>
              </a:cubicBezTo>
              <a:cubicBezTo>
                <a:pt x="5084857" y="2872019"/>
                <a:pt x="5083175" y="2854325"/>
                <a:pt x="5086350" y="2838450"/>
              </a:cubicBezTo>
              <a:cubicBezTo>
                <a:pt x="5083175" y="2809875"/>
                <a:pt x="5087503" y="2779419"/>
                <a:pt x="5076825" y="2752725"/>
              </a:cubicBezTo>
              <a:cubicBezTo>
                <a:pt x="5073096" y="2743403"/>
                <a:pt x="5056604" y="2748769"/>
                <a:pt x="5048250" y="2743200"/>
              </a:cubicBezTo>
              <a:cubicBezTo>
                <a:pt x="5037042" y="2735728"/>
                <a:pt x="5029200" y="2724150"/>
                <a:pt x="5019675" y="2714625"/>
              </a:cubicBezTo>
              <a:cubicBezTo>
                <a:pt x="5016500" y="2616200"/>
                <a:pt x="5018805" y="2517445"/>
                <a:pt x="5010150" y="2419350"/>
              </a:cubicBezTo>
              <a:cubicBezTo>
                <a:pt x="5009144" y="2407947"/>
                <a:pt x="4991978" y="2402189"/>
                <a:pt x="4991100" y="2390775"/>
              </a:cubicBezTo>
              <a:cubicBezTo>
                <a:pt x="4988653" y="2358961"/>
                <a:pt x="4995773" y="2327062"/>
                <a:pt x="5000625" y="2295525"/>
              </a:cubicBezTo>
              <a:cubicBezTo>
                <a:pt x="5002152" y="2285602"/>
                <a:pt x="5003050" y="2274050"/>
                <a:pt x="5010150" y="2266950"/>
              </a:cubicBezTo>
              <a:cubicBezTo>
                <a:pt x="5070215" y="2206885"/>
                <a:pt x="5047965" y="2243280"/>
                <a:pt x="5095875" y="2219325"/>
              </a:cubicBezTo>
              <a:cubicBezTo>
                <a:pt x="5106114" y="2214205"/>
                <a:pt x="5114925" y="2206625"/>
                <a:pt x="5124450" y="2200275"/>
              </a:cubicBezTo>
              <a:cubicBezTo>
                <a:pt x="5134525" y="2170050"/>
                <a:pt x="5146315" y="2149534"/>
                <a:pt x="5124450" y="2114550"/>
              </a:cubicBezTo>
              <a:cubicBezTo>
                <a:pt x="5116925" y="2102509"/>
                <a:pt x="5098678" y="2102545"/>
                <a:pt x="5086350" y="2095500"/>
              </a:cubicBezTo>
              <a:cubicBezTo>
                <a:pt x="5076411" y="2089820"/>
                <a:pt x="5067300" y="2082800"/>
                <a:pt x="5057775" y="2076450"/>
              </a:cubicBezTo>
              <a:cubicBezTo>
                <a:pt x="5060950" y="2038350"/>
                <a:pt x="5062558" y="2000087"/>
                <a:pt x="5067300" y="1962150"/>
              </a:cubicBezTo>
              <a:cubicBezTo>
                <a:pt x="5068924" y="1949160"/>
                <a:pt x="5070330" y="1935416"/>
                <a:pt x="5076825" y="1924050"/>
              </a:cubicBezTo>
              <a:cubicBezTo>
                <a:pt x="5083508" y="1912354"/>
                <a:pt x="5095875" y="1905000"/>
                <a:pt x="5105400" y="1895475"/>
              </a:cubicBezTo>
              <a:cubicBezTo>
                <a:pt x="5121350" y="1847625"/>
                <a:pt x="5125358" y="1851935"/>
                <a:pt x="5095875" y="1781175"/>
              </a:cubicBezTo>
              <a:cubicBezTo>
                <a:pt x="5090694" y="1768741"/>
                <a:pt x="5076825" y="1762125"/>
                <a:pt x="5067300" y="1752600"/>
              </a:cubicBezTo>
              <a:cubicBezTo>
                <a:pt x="5064125" y="1743075"/>
                <a:pt x="5058421" y="1734044"/>
                <a:pt x="5057775" y="1724025"/>
              </a:cubicBezTo>
              <a:cubicBezTo>
                <a:pt x="5052048" y="1635253"/>
                <a:pt x="5063364" y="1544988"/>
                <a:pt x="5048250" y="1457325"/>
              </a:cubicBezTo>
              <a:cubicBezTo>
                <a:pt x="5046026" y="1444424"/>
                <a:pt x="5022737" y="1451396"/>
                <a:pt x="5010150" y="1447800"/>
              </a:cubicBezTo>
              <a:cubicBezTo>
                <a:pt x="5000496" y="1445042"/>
                <a:pt x="4991100" y="1441450"/>
                <a:pt x="4981575" y="1438275"/>
              </a:cubicBezTo>
              <a:cubicBezTo>
                <a:pt x="4926624" y="1355849"/>
                <a:pt x="4954511" y="1411561"/>
                <a:pt x="4933950" y="1343025"/>
              </a:cubicBezTo>
              <a:cubicBezTo>
                <a:pt x="4928180" y="1323791"/>
                <a:pt x="4921250" y="1304925"/>
                <a:pt x="4914900" y="1285875"/>
              </a:cubicBezTo>
              <a:lnTo>
                <a:pt x="4905375" y="1257300"/>
              </a:lnTo>
              <a:lnTo>
                <a:pt x="4924425" y="1200150"/>
              </a:lnTo>
              <a:cubicBezTo>
                <a:pt x="4932172" y="1176909"/>
                <a:pt x="4934536" y="1161464"/>
                <a:pt x="4953000" y="1143000"/>
              </a:cubicBezTo>
              <a:cubicBezTo>
                <a:pt x="4961095" y="1134905"/>
                <a:pt x="4972050" y="1130300"/>
                <a:pt x="4981575" y="1123950"/>
              </a:cubicBezTo>
              <a:cubicBezTo>
                <a:pt x="4987925" y="1114425"/>
                <a:pt x="4995505" y="1105614"/>
                <a:pt x="5000625" y="1095375"/>
              </a:cubicBezTo>
              <a:cubicBezTo>
                <a:pt x="5040060" y="1016505"/>
                <a:pt x="4974605" y="1120117"/>
                <a:pt x="5029200" y="1038225"/>
              </a:cubicBezTo>
              <a:cubicBezTo>
                <a:pt x="5026100" y="997925"/>
                <a:pt x="5007595" y="843309"/>
                <a:pt x="5029200" y="800100"/>
              </a:cubicBezTo>
              <a:cubicBezTo>
                <a:pt x="5038180" y="782139"/>
                <a:pt x="5086350" y="781050"/>
                <a:pt x="5086350" y="781050"/>
              </a:cubicBezTo>
              <a:cubicBezTo>
                <a:pt x="5089525" y="771525"/>
                <a:pt x="5096984" y="762454"/>
                <a:pt x="5095875" y="752475"/>
              </a:cubicBezTo>
              <a:cubicBezTo>
                <a:pt x="5089527" y="695346"/>
                <a:pt x="5084228" y="700260"/>
                <a:pt x="5048250" y="676275"/>
              </a:cubicBezTo>
              <a:cubicBezTo>
                <a:pt x="5017110" y="582855"/>
                <a:pt x="5027532" y="639136"/>
                <a:pt x="5038725" y="504825"/>
              </a:cubicBezTo>
              <a:cubicBezTo>
                <a:pt x="5035550" y="482600"/>
                <a:pt x="5037259" y="459104"/>
                <a:pt x="5029200" y="438150"/>
              </a:cubicBezTo>
              <a:cubicBezTo>
                <a:pt x="5020981" y="416781"/>
                <a:pt x="4991100" y="381000"/>
                <a:pt x="4991100" y="381000"/>
              </a:cubicBezTo>
              <a:cubicBezTo>
                <a:pt x="4971735" y="284174"/>
                <a:pt x="4991576" y="373141"/>
                <a:pt x="4972050" y="304800"/>
              </a:cubicBezTo>
              <a:cubicBezTo>
                <a:pt x="4968454" y="292213"/>
                <a:pt x="4969787" y="277592"/>
                <a:pt x="4962525" y="266700"/>
              </a:cubicBezTo>
              <a:cubicBezTo>
                <a:pt x="4948878" y="246229"/>
                <a:pt x="4915530" y="243748"/>
                <a:pt x="4895850" y="238125"/>
              </a:cubicBezTo>
              <a:cubicBezTo>
                <a:pt x="4886196" y="235367"/>
                <a:pt x="4876800" y="231775"/>
                <a:pt x="4867275" y="228600"/>
              </a:cubicBezTo>
              <a:cubicBezTo>
                <a:pt x="4857750" y="219075"/>
                <a:pt x="4845383" y="211721"/>
                <a:pt x="4838700" y="200025"/>
              </a:cubicBezTo>
              <a:cubicBezTo>
                <a:pt x="4800849" y="133786"/>
                <a:pt x="4862409" y="184081"/>
                <a:pt x="4800600" y="142875"/>
              </a:cubicBezTo>
              <a:cubicBezTo>
                <a:pt x="4772025" y="146050"/>
                <a:pt x="4743292" y="148028"/>
                <a:pt x="4714875" y="152400"/>
              </a:cubicBezTo>
              <a:cubicBezTo>
                <a:pt x="4701936" y="154391"/>
                <a:pt x="4689866" y="161925"/>
                <a:pt x="4676775" y="161925"/>
              </a:cubicBezTo>
              <a:cubicBezTo>
                <a:pt x="4632212" y="161925"/>
                <a:pt x="4587875" y="155575"/>
                <a:pt x="4543425" y="152400"/>
              </a:cubicBezTo>
              <a:cubicBezTo>
                <a:pt x="4466676" y="101234"/>
                <a:pt x="4575915" y="167328"/>
                <a:pt x="4391025" y="123825"/>
              </a:cubicBezTo>
              <a:cubicBezTo>
                <a:pt x="4375572" y="120189"/>
                <a:pt x="4366708" y="103126"/>
                <a:pt x="4352925" y="95250"/>
              </a:cubicBezTo>
              <a:cubicBezTo>
                <a:pt x="4344208" y="90269"/>
                <a:pt x="4333875" y="88900"/>
                <a:pt x="4324350" y="85725"/>
              </a:cubicBezTo>
              <a:cubicBezTo>
                <a:pt x="4321175" y="95250"/>
                <a:pt x="4317583" y="104646"/>
                <a:pt x="4314825" y="114300"/>
              </a:cubicBezTo>
              <a:cubicBezTo>
                <a:pt x="4296922" y="176962"/>
                <a:pt x="4322533" y="154554"/>
                <a:pt x="4229100" y="142875"/>
              </a:cubicBezTo>
              <a:cubicBezTo>
                <a:pt x="4219575" y="136525"/>
                <a:pt x="4208620" y="131920"/>
                <a:pt x="4200525" y="123825"/>
              </a:cubicBezTo>
              <a:cubicBezTo>
                <a:pt x="4192430" y="115730"/>
                <a:pt x="4191000" y="101600"/>
                <a:pt x="4181475" y="95250"/>
              </a:cubicBezTo>
              <a:cubicBezTo>
                <a:pt x="4170583" y="87988"/>
                <a:pt x="4156075" y="88900"/>
                <a:pt x="4143375" y="85725"/>
              </a:cubicBezTo>
              <a:cubicBezTo>
                <a:pt x="4127943" y="101157"/>
                <a:pt x="4083787" y="147416"/>
                <a:pt x="4067175" y="152400"/>
              </a:cubicBezTo>
              <a:cubicBezTo>
                <a:pt x="4051668" y="157052"/>
                <a:pt x="4035169" y="147135"/>
                <a:pt x="4019550" y="142875"/>
              </a:cubicBezTo>
              <a:cubicBezTo>
                <a:pt x="4000177" y="137591"/>
                <a:pt x="3962400" y="123825"/>
                <a:pt x="3962400" y="123825"/>
              </a:cubicBezTo>
              <a:cubicBezTo>
                <a:pt x="3952875" y="114300"/>
                <a:pt x="3945033" y="102722"/>
                <a:pt x="3933825" y="95250"/>
              </a:cubicBezTo>
              <a:cubicBezTo>
                <a:pt x="3925471" y="89681"/>
                <a:pt x="3914230" y="90215"/>
                <a:pt x="3905250" y="85725"/>
              </a:cubicBezTo>
              <a:cubicBezTo>
                <a:pt x="3895011" y="80605"/>
                <a:pt x="3886200" y="73025"/>
                <a:pt x="3876675" y="66675"/>
              </a:cubicBezTo>
              <a:cubicBezTo>
                <a:pt x="3835400" y="69850"/>
                <a:pt x="3794183" y="78496"/>
                <a:pt x="3752850" y="76200"/>
              </a:cubicBezTo>
              <a:cubicBezTo>
                <a:pt x="3735778" y="75252"/>
                <a:pt x="3720235" y="65337"/>
                <a:pt x="3705225" y="57150"/>
              </a:cubicBezTo>
              <a:cubicBezTo>
                <a:pt x="3685125" y="46187"/>
                <a:pt x="3648075" y="19050"/>
                <a:pt x="3648075" y="19050"/>
              </a:cubicBezTo>
              <a:cubicBezTo>
                <a:pt x="3638550" y="25400"/>
                <a:pt x="3628294" y="30771"/>
                <a:pt x="3619500" y="38100"/>
              </a:cubicBezTo>
              <a:cubicBezTo>
                <a:pt x="3609152" y="46724"/>
                <a:pt x="3601886" y="58845"/>
                <a:pt x="3590925" y="66675"/>
              </a:cubicBezTo>
              <a:cubicBezTo>
                <a:pt x="3574854" y="78154"/>
                <a:pt x="3544369" y="89763"/>
                <a:pt x="3524250" y="95250"/>
              </a:cubicBezTo>
              <a:cubicBezTo>
                <a:pt x="3500585" y="101704"/>
                <a:pt x="3431527" y="119382"/>
                <a:pt x="3400425" y="123825"/>
              </a:cubicBezTo>
              <a:cubicBezTo>
                <a:pt x="3371963" y="127891"/>
                <a:pt x="3343275" y="130175"/>
                <a:pt x="3314700" y="133350"/>
              </a:cubicBezTo>
              <a:cubicBezTo>
                <a:pt x="3302000" y="130175"/>
                <a:pt x="3286822" y="132003"/>
                <a:pt x="3276600" y="123825"/>
              </a:cubicBezTo>
              <a:cubicBezTo>
                <a:pt x="3268760" y="117553"/>
                <a:pt x="3273347" y="103090"/>
                <a:pt x="3267075" y="95250"/>
              </a:cubicBezTo>
              <a:cubicBezTo>
                <a:pt x="3259924" y="86311"/>
                <a:pt x="3248025" y="82550"/>
                <a:pt x="3238500" y="76200"/>
              </a:cubicBezTo>
              <a:cubicBezTo>
                <a:pt x="3228975" y="79375"/>
                <a:pt x="3218905" y="81235"/>
                <a:pt x="3209925" y="85725"/>
              </a:cubicBezTo>
              <a:cubicBezTo>
                <a:pt x="3177013" y="102181"/>
                <a:pt x="3188687" y="108315"/>
                <a:pt x="3152775" y="114300"/>
              </a:cubicBezTo>
              <a:cubicBezTo>
                <a:pt x="3124415" y="119027"/>
                <a:pt x="3095625" y="120650"/>
                <a:pt x="3067050" y="123825"/>
              </a:cubicBezTo>
              <a:cubicBezTo>
                <a:pt x="3028950" y="120650"/>
                <a:pt x="2990647" y="119353"/>
                <a:pt x="2952750" y="114300"/>
              </a:cubicBezTo>
              <a:cubicBezTo>
                <a:pt x="2942798" y="112973"/>
                <a:pt x="2934154" y="103666"/>
                <a:pt x="2924175" y="104775"/>
              </a:cubicBezTo>
              <a:cubicBezTo>
                <a:pt x="2904217" y="106993"/>
                <a:pt x="2867025" y="123825"/>
                <a:pt x="2867025" y="123825"/>
              </a:cubicBezTo>
              <a:cubicBezTo>
                <a:pt x="2813050" y="120650"/>
                <a:pt x="2758900" y="119680"/>
                <a:pt x="2705100" y="114300"/>
              </a:cubicBezTo>
              <a:cubicBezTo>
                <a:pt x="2695110" y="113301"/>
                <a:pt x="2686265" y="107210"/>
                <a:pt x="2676525" y="104775"/>
              </a:cubicBezTo>
              <a:cubicBezTo>
                <a:pt x="2654788" y="99341"/>
                <a:pt x="2622098" y="96611"/>
                <a:pt x="2600325" y="85725"/>
              </a:cubicBezTo>
              <a:cubicBezTo>
                <a:pt x="2590086" y="80605"/>
                <a:pt x="2581275" y="73025"/>
                <a:pt x="2571750" y="66675"/>
              </a:cubicBezTo>
              <a:cubicBezTo>
                <a:pt x="2514600" y="69850"/>
                <a:pt x="2456427" y="64975"/>
                <a:pt x="2400300" y="76200"/>
              </a:cubicBezTo>
              <a:cubicBezTo>
                <a:pt x="2389075" y="78445"/>
                <a:pt x="2388579" y="95981"/>
                <a:pt x="2381250" y="104775"/>
              </a:cubicBezTo>
              <a:cubicBezTo>
                <a:pt x="2372626" y="115123"/>
                <a:pt x="2365182" y="128347"/>
                <a:pt x="2352675" y="133350"/>
              </a:cubicBezTo>
              <a:cubicBezTo>
                <a:pt x="2331830" y="141688"/>
                <a:pt x="2308225" y="139700"/>
                <a:pt x="2286000" y="142875"/>
              </a:cubicBezTo>
              <a:cubicBezTo>
                <a:pt x="2270125" y="139700"/>
                <a:pt x="2252855" y="140590"/>
                <a:pt x="2238375" y="133350"/>
              </a:cubicBezTo>
              <a:cubicBezTo>
                <a:pt x="2226327" y="127326"/>
                <a:pt x="2220433" y="113045"/>
                <a:pt x="2209800" y="104775"/>
              </a:cubicBezTo>
              <a:cubicBezTo>
                <a:pt x="2160672" y="66564"/>
                <a:pt x="2167189" y="71521"/>
                <a:pt x="2124075" y="57150"/>
              </a:cubicBezTo>
              <a:cubicBezTo>
                <a:pt x="2079625" y="60325"/>
                <a:pt x="2034610" y="58931"/>
                <a:pt x="1990725" y="66675"/>
              </a:cubicBezTo>
              <a:cubicBezTo>
                <a:pt x="1979452" y="68664"/>
                <a:pt x="1972389" y="80605"/>
                <a:pt x="1962150" y="85725"/>
              </a:cubicBezTo>
              <a:cubicBezTo>
                <a:pt x="1953170" y="90215"/>
                <a:pt x="1943100" y="92075"/>
                <a:pt x="1933575" y="95250"/>
              </a:cubicBezTo>
              <a:cubicBezTo>
                <a:pt x="1909004" y="91740"/>
                <a:pt x="1864924" y="89500"/>
                <a:pt x="1838325" y="76200"/>
              </a:cubicBezTo>
              <a:cubicBezTo>
                <a:pt x="1772546" y="43311"/>
                <a:pt x="1850944" y="67449"/>
                <a:pt x="1771650" y="47625"/>
              </a:cubicBezTo>
              <a:cubicBezTo>
                <a:pt x="1755290" y="55805"/>
                <a:pt x="1702141" y="83698"/>
                <a:pt x="1685925" y="85725"/>
              </a:cubicBezTo>
              <a:cubicBezTo>
                <a:pt x="1674713" y="87127"/>
                <a:pt x="1622725" y="58888"/>
                <a:pt x="1619250" y="57150"/>
              </a:cubicBezTo>
              <a:cubicBezTo>
                <a:pt x="1600200" y="63500"/>
                <a:pt x="1580744" y="68742"/>
                <a:pt x="1562100" y="76200"/>
              </a:cubicBezTo>
              <a:cubicBezTo>
                <a:pt x="1531888" y="88285"/>
                <a:pt x="1521200" y="97117"/>
                <a:pt x="1495425" y="114300"/>
              </a:cubicBezTo>
              <a:cubicBezTo>
                <a:pt x="1399300" y="102284"/>
                <a:pt x="1443509" y="112870"/>
                <a:pt x="1362075" y="85725"/>
              </a:cubicBezTo>
              <a:lnTo>
                <a:pt x="1333500" y="76200"/>
              </a:lnTo>
              <a:cubicBezTo>
                <a:pt x="1317625" y="79375"/>
                <a:pt x="1301581" y="81798"/>
                <a:pt x="1285875" y="85725"/>
              </a:cubicBezTo>
              <a:cubicBezTo>
                <a:pt x="1276135" y="88160"/>
                <a:pt x="1266954" y="92492"/>
                <a:pt x="1257300" y="95250"/>
              </a:cubicBezTo>
              <a:cubicBezTo>
                <a:pt x="1244713" y="98846"/>
                <a:pt x="1231900" y="101600"/>
                <a:pt x="1219200" y="104775"/>
              </a:cubicBezTo>
              <a:cubicBezTo>
                <a:pt x="1206500" y="101600"/>
                <a:pt x="1191752" y="102859"/>
                <a:pt x="1181100" y="95250"/>
              </a:cubicBezTo>
              <a:cubicBezTo>
                <a:pt x="1090277" y="30377"/>
                <a:pt x="1203144" y="74023"/>
                <a:pt x="1123950" y="47625"/>
              </a:cubicBezTo>
              <a:cubicBezTo>
                <a:pt x="1098550" y="50800"/>
                <a:pt x="1072779" y="51787"/>
                <a:pt x="1047750" y="57150"/>
              </a:cubicBezTo>
              <a:cubicBezTo>
                <a:pt x="1028115" y="61357"/>
                <a:pt x="990600" y="76200"/>
                <a:pt x="990600" y="76200"/>
              </a:cubicBezTo>
              <a:cubicBezTo>
                <a:pt x="936625" y="69850"/>
                <a:pt x="882421" y="65212"/>
                <a:pt x="828675" y="57150"/>
              </a:cubicBezTo>
              <a:cubicBezTo>
                <a:pt x="818746" y="55661"/>
                <a:pt x="810140" y="47625"/>
                <a:pt x="800100" y="47625"/>
              </a:cubicBezTo>
              <a:cubicBezTo>
                <a:pt x="790060" y="47625"/>
                <a:pt x="781050" y="53975"/>
                <a:pt x="771525" y="57150"/>
              </a:cubicBezTo>
              <a:cubicBezTo>
                <a:pt x="757468" y="78235"/>
                <a:pt x="745902" y="99632"/>
                <a:pt x="723900" y="114300"/>
              </a:cubicBezTo>
              <a:cubicBezTo>
                <a:pt x="715546" y="119869"/>
                <a:pt x="704305" y="119335"/>
                <a:pt x="695325" y="123825"/>
              </a:cubicBezTo>
              <a:cubicBezTo>
                <a:pt x="685086" y="128945"/>
                <a:pt x="676275" y="136525"/>
                <a:pt x="666750" y="142875"/>
              </a:cubicBezTo>
              <a:cubicBezTo>
                <a:pt x="641350" y="139700"/>
                <a:pt x="615735" y="137929"/>
                <a:pt x="590550" y="133350"/>
              </a:cubicBezTo>
              <a:cubicBezTo>
                <a:pt x="552928" y="126510"/>
                <a:pt x="568262" y="122206"/>
                <a:pt x="533400" y="104775"/>
              </a:cubicBezTo>
              <a:cubicBezTo>
                <a:pt x="524420" y="100285"/>
                <a:pt x="513805" y="99740"/>
                <a:pt x="504825" y="95250"/>
              </a:cubicBezTo>
              <a:cubicBezTo>
                <a:pt x="494586" y="90130"/>
                <a:pt x="486489" y="81320"/>
                <a:pt x="476250" y="76200"/>
              </a:cubicBezTo>
              <a:cubicBezTo>
                <a:pt x="467270" y="71710"/>
                <a:pt x="456903" y="70630"/>
                <a:pt x="447675" y="66675"/>
              </a:cubicBezTo>
              <a:cubicBezTo>
                <a:pt x="434624" y="61082"/>
                <a:pt x="422758" y="52898"/>
                <a:pt x="409575" y="47625"/>
              </a:cubicBezTo>
              <a:cubicBezTo>
                <a:pt x="390931" y="40167"/>
                <a:pt x="352425" y="28575"/>
                <a:pt x="352425" y="28575"/>
              </a:cubicBezTo>
              <a:cubicBezTo>
                <a:pt x="301625" y="31750"/>
                <a:pt x="249712" y="27058"/>
                <a:pt x="200025" y="38100"/>
              </a:cubicBezTo>
              <a:cubicBezTo>
                <a:pt x="188850" y="40583"/>
                <a:pt x="189914" y="59524"/>
                <a:pt x="180975" y="66675"/>
              </a:cubicBezTo>
              <a:cubicBezTo>
                <a:pt x="173135" y="72947"/>
                <a:pt x="162339" y="74780"/>
                <a:pt x="152400" y="76200"/>
              </a:cubicBezTo>
              <a:cubicBezTo>
                <a:pt x="117683" y="81160"/>
                <a:pt x="82550" y="82550"/>
                <a:pt x="47625" y="85725"/>
              </a:cubicBezTo>
              <a:cubicBezTo>
                <a:pt x="28650" y="142651"/>
                <a:pt x="35284" y="91092"/>
                <a:pt x="76200" y="123825"/>
              </a:cubicBezTo>
              <a:cubicBezTo>
                <a:pt x="87733" y="133051"/>
                <a:pt x="85725" y="158407"/>
                <a:pt x="85725" y="171450"/>
              </a:cubicBezTo>
            </a:path>
          </a:pathLst>
        </a:custGeom>
        <a:solidFill>
          <a:schemeClr val="accent4">
            <a:alpha val="50000"/>
          </a:schemeClr>
        </a:solidFill>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                                    肌荒沙漠</a:t>
          </a: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zh-CN" altLang="en-US" sz="1100" b="1">
            <a:solidFill>
              <a:schemeClr val="tx1"/>
            </a:solidFill>
          </a:endParaRPr>
        </a:p>
      </xdr:txBody>
    </xdr:sp>
    <xdr:clientData/>
  </xdr:twoCellAnchor>
  <xdr:twoCellAnchor>
    <xdr:from>
      <xdr:col>18</xdr:col>
      <xdr:colOff>19050</xdr:colOff>
      <xdr:row>33</xdr:row>
      <xdr:rowOff>114300</xdr:rowOff>
    </xdr:from>
    <xdr:to>
      <xdr:col>50</xdr:col>
      <xdr:colOff>134280</xdr:colOff>
      <xdr:row>72</xdr:row>
      <xdr:rowOff>85725</xdr:rowOff>
    </xdr:to>
    <xdr:sp macro="" textlink="">
      <xdr:nvSpPr>
        <xdr:cNvPr id="4" name="任意多边形 3">
          <a:extLst>
            <a:ext uri="{FF2B5EF4-FFF2-40B4-BE49-F238E27FC236}">
              <a16:creationId xmlns:a16="http://schemas.microsoft.com/office/drawing/2014/main" id="{00000000-0008-0000-0400-000004000000}"/>
            </a:ext>
          </a:extLst>
        </xdr:cNvPr>
        <xdr:cNvSpPr/>
      </xdr:nvSpPr>
      <xdr:spPr>
        <a:xfrm>
          <a:off x="2933700" y="4200525"/>
          <a:ext cx="5296830" cy="4800600"/>
        </a:xfrm>
        <a:custGeom>
          <a:avLst/>
          <a:gdLst>
            <a:gd name="connsiteX0" fmla="*/ 4305300 w 6254082"/>
            <a:gd name="connsiteY0" fmla="*/ 457200 h 4886325"/>
            <a:gd name="connsiteX1" fmla="*/ 4257675 w 6254082"/>
            <a:gd name="connsiteY1" fmla="*/ 438150 h 4886325"/>
            <a:gd name="connsiteX2" fmla="*/ 4229100 w 6254082"/>
            <a:gd name="connsiteY2" fmla="*/ 428625 h 4886325"/>
            <a:gd name="connsiteX3" fmla="*/ 4171950 w 6254082"/>
            <a:gd name="connsiteY3" fmla="*/ 390525 h 4886325"/>
            <a:gd name="connsiteX4" fmla="*/ 4105275 w 6254082"/>
            <a:gd name="connsiteY4" fmla="*/ 323850 h 4886325"/>
            <a:gd name="connsiteX5" fmla="*/ 4076700 w 6254082"/>
            <a:gd name="connsiteY5" fmla="*/ 295275 h 4886325"/>
            <a:gd name="connsiteX6" fmla="*/ 4067175 w 6254082"/>
            <a:gd name="connsiteY6" fmla="*/ 266700 h 4886325"/>
            <a:gd name="connsiteX7" fmla="*/ 4019550 w 6254082"/>
            <a:gd name="connsiteY7" fmla="*/ 219075 h 4886325"/>
            <a:gd name="connsiteX8" fmla="*/ 3971925 w 6254082"/>
            <a:gd name="connsiteY8" fmla="*/ 209550 h 4886325"/>
            <a:gd name="connsiteX9" fmla="*/ 3943350 w 6254082"/>
            <a:gd name="connsiteY9" fmla="*/ 190500 h 4886325"/>
            <a:gd name="connsiteX10" fmla="*/ 3905250 w 6254082"/>
            <a:gd name="connsiteY10" fmla="*/ 104775 h 4886325"/>
            <a:gd name="connsiteX11" fmla="*/ 3876675 w 6254082"/>
            <a:gd name="connsiteY11" fmla="*/ 95250 h 4886325"/>
            <a:gd name="connsiteX12" fmla="*/ 3829050 w 6254082"/>
            <a:gd name="connsiteY12" fmla="*/ 38100 h 4886325"/>
            <a:gd name="connsiteX13" fmla="*/ 3819525 w 6254082"/>
            <a:gd name="connsiteY13" fmla="*/ 9525 h 4886325"/>
            <a:gd name="connsiteX14" fmla="*/ 3790950 w 6254082"/>
            <a:gd name="connsiteY14" fmla="*/ 0 h 4886325"/>
            <a:gd name="connsiteX15" fmla="*/ 3705225 w 6254082"/>
            <a:gd name="connsiteY15" fmla="*/ 19050 h 4886325"/>
            <a:gd name="connsiteX16" fmla="*/ 3648075 w 6254082"/>
            <a:gd name="connsiteY16" fmla="*/ 76200 h 4886325"/>
            <a:gd name="connsiteX17" fmla="*/ 3638550 w 6254082"/>
            <a:gd name="connsiteY17" fmla="*/ 104775 h 4886325"/>
            <a:gd name="connsiteX18" fmla="*/ 3619500 w 6254082"/>
            <a:gd name="connsiteY18" fmla="*/ 133350 h 4886325"/>
            <a:gd name="connsiteX19" fmla="*/ 3581400 w 6254082"/>
            <a:gd name="connsiteY19" fmla="*/ 228600 h 4886325"/>
            <a:gd name="connsiteX20" fmla="*/ 3571875 w 6254082"/>
            <a:gd name="connsiteY20" fmla="*/ 257175 h 4886325"/>
            <a:gd name="connsiteX21" fmla="*/ 3533775 w 6254082"/>
            <a:gd name="connsiteY21" fmla="*/ 314325 h 4886325"/>
            <a:gd name="connsiteX22" fmla="*/ 3524250 w 6254082"/>
            <a:gd name="connsiteY22" fmla="*/ 342900 h 4886325"/>
            <a:gd name="connsiteX23" fmla="*/ 3495675 w 6254082"/>
            <a:gd name="connsiteY23" fmla="*/ 400050 h 4886325"/>
            <a:gd name="connsiteX24" fmla="*/ 3505200 w 6254082"/>
            <a:gd name="connsiteY24" fmla="*/ 466725 h 4886325"/>
            <a:gd name="connsiteX25" fmla="*/ 3524250 w 6254082"/>
            <a:gd name="connsiteY25" fmla="*/ 495300 h 4886325"/>
            <a:gd name="connsiteX26" fmla="*/ 3495675 w 6254082"/>
            <a:gd name="connsiteY26" fmla="*/ 523875 h 4886325"/>
            <a:gd name="connsiteX27" fmla="*/ 3486150 w 6254082"/>
            <a:gd name="connsiteY27" fmla="*/ 552450 h 4886325"/>
            <a:gd name="connsiteX28" fmla="*/ 3476625 w 6254082"/>
            <a:gd name="connsiteY28" fmla="*/ 600075 h 4886325"/>
            <a:gd name="connsiteX29" fmla="*/ 3400425 w 6254082"/>
            <a:gd name="connsiteY29" fmla="*/ 685800 h 4886325"/>
            <a:gd name="connsiteX30" fmla="*/ 3390900 w 6254082"/>
            <a:gd name="connsiteY30" fmla="*/ 714375 h 4886325"/>
            <a:gd name="connsiteX31" fmla="*/ 3381375 w 6254082"/>
            <a:gd name="connsiteY31" fmla="*/ 752475 h 4886325"/>
            <a:gd name="connsiteX32" fmla="*/ 3352800 w 6254082"/>
            <a:gd name="connsiteY32" fmla="*/ 762000 h 4886325"/>
            <a:gd name="connsiteX33" fmla="*/ 3343275 w 6254082"/>
            <a:gd name="connsiteY33" fmla="*/ 790575 h 4886325"/>
            <a:gd name="connsiteX34" fmla="*/ 3324225 w 6254082"/>
            <a:gd name="connsiteY34" fmla="*/ 819150 h 4886325"/>
            <a:gd name="connsiteX35" fmla="*/ 3352800 w 6254082"/>
            <a:gd name="connsiteY35" fmla="*/ 828675 h 4886325"/>
            <a:gd name="connsiteX36" fmla="*/ 3362325 w 6254082"/>
            <a:gd name="connsiteY36" fmla="*/ 857250 h 4886325"/>
            <a:gd name="connsiteX37" fmla="*/ 3400425 w 6254082"/>
            <a:gd name="connsiteY37" fmla="*/ 876300 h 4886325"/>
            <a:gd name="connsiteX38" fmla="*/ 3390900 w 6254082"/>
            <a:gd name="connsiteY38" fmla="*/ 1000125 h 4886325"/>
            <a:gd name="connsiteX39" fmla="*/ 3400425 w 6254082"/>
            <a:gd name="connsiteY39" fmla="*/ 1047750 h 4886325"/>
            <a:gd name="connsiteX40" fmla="*/ 3419475 w 6254082"/>
            <a:gd name="connsiteY40" fmla="*/ 1076325 h 4886325"/>
            <a:gd name="connsiteX41" fmla="*/ 3390900 w 6254082"/>
            <a:gd name="connsiteY41" fmla="*/ 1171575 h 4886325"/>
            <a:gd name="connsiteX42" fmla="*/ 3400425 w 6254082"/>
            <a:gd name="connsiteY42" fmla="*/ 1200150 h 4886325"/>
            <a:gd name="connsiteX43" fmla="*/ 3381375 w 6254082"/>
            <a:gd name="connsiteY43" fmla="*/ 1285875 h 4886325"/>
            <a:gd name="connsiteX44" fmla="*/ 3362325 w 6254082"/>
            <a:gd name="connsiteY44" fmla="*/ 1314450 h 4886325"/>
            <a:gd name="connsiteX45" fmla="*/ 3371850 w 6254082"/>
            <a:gd name="connsiteY45" fmla="*/ 1400175 h 4886325"/>
            <a:gd name="connsiteX46" fmla="*/ 3343275 w 6254082"/>
            <a:gd name="connsiteY46" fmla="*/ 1457325 h 4886325"/>
            <a:gd name="connsiteX47" fmla="*/ 3333750 w 6254082"/>
            <a:gd name="connsiteY47" fmla="*/ 1485900 h 4886325"/>
            <a:gd name="connsiteX48" fmla="*/ 3343275 w 6254082"/>
            <a:gd name="connsiteY48" fmla="*/ 1533525 h 4886325"/>
            <a:gd name="connsiteX49" fmla="*/ 3314700 w 6254082"/>
            <a:gd name="connsiteY49" fmla="*/ 1590675 h 4886325"/>
            <a:gd name="connsiteX50" fmla="*/ 3314700 w 6254082"/>
            <a:gd name="connsiteY50" fmla="*/ 1762125 h 4886325"/>
            <a:gd name="connsiteX51" fmla="*/ 3286125 w 6254082"/>
            <a:gd name="connsiteY51" fmla="*/ 1771650 h 4886325"/>
            <a:gd name="connsiteX52" fmla="*/ 3276600 w 6254082"/>
            <a:gd name="connsiteY52" fmla="*/ 1819275 h 4886325"/>
            <a:gd name="connsiteX53" fmla="*/ 3267075 w 6254082"/>
            <a:gd name="connsiteY53" fmla="*/ 1876425 h 4886325"/>
            <a:gd name="connsiteX54" fmla="*/ 3228975 w 6254082"/>
            <a:gd name="connsiteY54" fmla="*/ 1885950 h 4886325"/>
            <a:gd name="connsiteX55" fmla="*/ 3190875 w 6254082"/>
            <a:gd name="connsiteY55" fmla="*/ 1933575 h 4886325"/>
            <a:gd name="connsiteX56" fmla="*/ 3181350 w 6254082"/>
            <a:gd name="connsiteY56" fmla="*/ 1962150 h 4886325"/>
            <a:gd name="connsiteX57" fmla="*/ 3162300 w 6254082"/>
            <a:gd name="connsiteY57" fmla="*/ 1990725 h 4886325"/>
            <a:gd name="connsiteX58" fmla="*/ 3124200 w 6254082"/>
            <a:gd name="connsiteY58" fmla="*/ 1981200 h 4886325"/>
            <a:gd name="connsiteX59" fmla="*/ 3076575 w 6254082"/>
            <a:gd name="connsiteY59" fmla="*/ 2028825 h 4886325"/>
            <a:gd name="connsiteX60" fmla="*/ 3067050 w 6254082"/>
            <a:gd name="connsiteY60" fmla="*/ 2105025 h 4886325"/>
            <a:gd name="connsiteX61" fmla="*/ 3057525 w 6254082"/>
            <a:gd name="connsiteY61" fmla="*/ 2133600 h 4886325"/>
            <a:gd name="connsiteX62" fmla="*/ 3038475 w 6254082"/>
            <a:gd name="connsiteY62" fmla="*/ 2162175 h 4886325"/>
            <a:gd name="connsiteX63" fmla="*/ 2914650 w 6254082"/>
            <a:gd name="connsiteY63" fmla="*/ 2200275 h 4886325"/>
            <a:gd name="connsiteX64" fmla="*/ 2886075 w 6254082"/>
            <a:gd name="connsiteY64" fmla="*/ 2219325 h 4886325"/>
            <a:gd name="connsiteX65" fmla="*/ 2809875 w 6254082"/>
            <a:gd name="connsiteY65" fmla="*/ 2238375 h 4886325"/>
            <a:gd name="connsiteX66" fmla="*/ 2752725 w 6254082"/>
            <a:gd name="connsiteY66" fmla="*/ 2276475 h 4886325"/>
            <a:gd name="connsiteX67" fmla="*/ 2686050 w 6254082"/>
            <a:gd name="connsiteY67" fmla="*/ 2295525 h 4886325"/>
            <a:gd name="connsiteX68" fmla="*/ 2657475 w 6254082"/>
            <a:gd name="connsiteY68" fmla="*/ 2333625 h 4886325"/>
            <a:gd name="connsiteX69" fmla="*/ 2600325 w 6254082"/>
            <a:gd name="connsiteY69" fmla="*/ 2381250 h 4886325"/>
            <a:gd name="connsiteX70" fmla="*/ 2571750 w 6254082"/>
            <a:gd name="connsiteY70" fmla="*/ 2390775 h 4886325"/>
            <a:gd name="connsiteX71" fmla="*/ 2552700 w 6254082"/>
            <a:gd name="connsiteY71" fmla="*/ 2419350 h 4886325"/>
            <a:gd name="connsiteX72" fmla="*/ 2533650 w 6254082"/>
            <a:gd name="connsiteY72" fmla="*/ 2476500 h 4886325"/>
            <a:gd name="connsiteX73" fmla="*/ 2447925 w 6254082"/>
            <a:gd name="connsiteY73" fmla="*/ 2543175 h 4886325"/>
            <a:gd name="connsiteX74" fmla="*/ 2428875 w 6254082"/>
            <a:gd name="connsiteY74" fmla="*/ 2571750 h 4886325"/>
            <a:gd name="connsiteX75" fmla="*/ 2419350 w 6254082"/>
            <a:gd name="connsiteY75" fmla="*/ 2600325 h 4886325"/>
            <a:gd name="connsiteX76" fmla="*/ 2381250 w 6254082"/>
            <a:gd name="connsiteY76" fmla="*/ 2657475 h 4886325"/>
            <a:gd name="connsiteX77" fmla="*/ 2333625 w 6254082"/>
            <a:gd name="connsiteY77" fmla="*/ 2733675 h 4886325"/>
            <a:gd name="connsiteX78" fmla="*/ 2295525 w 6254082"/>
            <a:gd name="connsiteY78" fmla="*/ 2790825 h 4886325"/>
            <a:gd name="connsiteX79" fmla="*/ 2286000 w 6254082"/>
            <a:gd name="connsiteY79" fmla="*/ 2819400 h 4886325"/>
            <a:gd name="connsiteX80" fmla="*/ 2257425 w 6254082"/>
            <a:gd name="connsiteY80" fmla="*/ 2838450 h 4886325"/>
            <a:gd name="connsiteX81" fmla="*/ 2219325 w 6254082"/>
            <a:gd name="connsiteY81" fmla="*/ 2828925 h 4886325"/>
            <a:gd name="connsiteX82" fmla="*/ 2209800 w 6254082"/>
            <a:gd name="connsiteY82" fmla="*/ 2790825 h 4886325"/>
            <a:gd name="connsiteX83" fmla="*/ 2200275 w 6254082"/>
            <a:gd name="connsiteY83" fmla="*/ 2762250 h 4886325"/>
            <a:gd name="connsiteX84" fmla="*/ 2171700 w 6254082"/>
            <a:gd name="connsiteY84" fmla="*/ 2752725 h 4886325"/>
            <a:gd name="connsiteX85" fmla="*/ 2143125 w 6254082"/>
            <a:gd name="connsiteY85" fmla="*/ 2724150 h 4886325"/>
            <a:gd name="connsiteX86" fmla="*/ 2133600 w 6254082"/>
            <a:gd name="connsiteY86" fmla="*/ 2695575 h 4886325"/>
            <a:gd name="connsiteX87" fmla="*/ 2076450 w 6254082"/>
            <a:gd name="connsiteY87" fmla="*/ 2667000 h 4886325"/>
            <a:gd name="connsiteX88" fmla="*/ 2047875 w 6254082"/>
            <a:gd name="connsiteY88" fmla="*/ 2647950 h 4886325"/>
            <a:gd name="connsiteX89" fmla="*/ 1924050 w 6254082"/>
            <a:gd name="connsiteY89" fmla="*/ 2628900 h 4886325"/>
            <a:gd name="connsiteX90" fmla="*/ 1895475 w 6254082"/>
            <a:gd name="connsiteY90" fmla="*/ 2609850 h 4886325"/>
            <a:gd name="connsiteX91" fmla="*/ 1885950 w 6254082"/>
            <a:gd name="connsiteY91" fmla="*/ 2581275 h 4886325"/>
            <a:gd name="connsiteX92" fmla="*/ 1857375 w 6254082"/>
            <a:gd name="connsiteY92" fmla="*/ 2571750 h 4886325"/>
            <a:gd name="connsiteX93" fmla="*/ 1828800 w 6254082"/>
            <a:gd name="connsiteY93" fmla="*/ 2552700 h 4886325"/>
            <a:gd name="connsiteX94" fmla="*/ 1743075 w 6254082"/>
            <a:gd name="connsiteY94" fmla="*/ 2533650 h 4886325"/>
            <a:gd name="connsiteX95" fmla="*/ 1714500 w 6254082"/>
            <a:gd name="connsiteY95" fmla="*/ 2524125 h 4886325"/>
            <a:gd name="connsiteX96" fmla="*/ 1657350 w 6254082"/>
            <a:gd name="connsiteY96" fmla="*/ 2514600 h 4886325"/>
            <a:gd name="connsiteX97" fmla="*/ 1609725 w 6254082"/>
            <a:gd name="connsiteY97" fmla="*/ 2505075 h 4886325"/>
            <a:gd name="connsiteX98" fmla="*/ 1581150 w 6254082"/>
            <a:gd name="connsiteY98" fmla="*/ 2486025 h 4886325"/>
            <a:gd name="connsiteX99" fmla="*/ 1400175 w 6254082"/>
            <a:gd name="connsiteY99" fmla="*/ 2466975 h 4886325"/>
            <a:gd name="connsiteX100" fmla="*/ 1285875 w 6254082"/>
            <a:gd name="connsiteY100" fmla="*/ 2476500 h 4886325"/>
            <a:gd name="connsiteX101" fmla="*/ 1228725 w 6254082"/>
            <a:gd name="connsiteY101" fmla="*/ 2505075 h 4886325"/>
            <a:gd name="connsiteX102" fmla="*/ 1085850 w 6254082"/>
            <a:gd name="connsiteY102" fmla="*/ 2514600 h 4886325"/>
            <a:gd name="connsiteX103" fmla="*/ 942975 w 6254082"/>
            <a:gd name="connsiteY103" fmla="*/ 2543175 h 4886325"/>
            <a:gd name="connsiteX104" fmla="*/ 914400 w 6254082"/>
            <a:gd name="connsiteY104" fmla="*/ 2562225 h 4886325"/>
            <a:gd name="connsiteX105" fmla="*/ 857250 w 6254082"/>
            <a:gd name="connsiteY105" fmla="*/ 2581275 h 4886325"/>
            <a:gd name="connsiteX106" fmla="*/ 828675 w 6254082"/>
            <a:gd name="connsiteY106" fmla="*/ 2609850 h 4886325"/>
            <a:gd name="connsiteX107" fmla="*/ 800100 w 6254082"/>
            <a:gd name="connsiteY107" fmla="*/ 2628900 h 4886325"/>
            <a:gd name="connsiteX108" fmla="*/ 771525 w 6254082"/>
            <a:gd name="connsiteY108" fmla="*/ 2686050 h 4886325"/>
            <a:gd name="connsiteX109" fmla="*/ 742950 w 6254082"/>
            <a:gd name="connsiteY109" fmla="*/ 2705100 h 4886325"/>
            <a:gd name="connsiteX110" fmla="*/ 723900 w 6254082"/>
            <a:gd name="connsiteY110" fmla="*/ 2781300 h 4886325"/>
            <a:gd name="connsiteX111" fmla="*/ 704850 w 6254082"/>
            <a:gd name="connsiteY111" fmla="*/ 2838450 h 4886325"/>
            <a:gd name="connsiteX112" fmla="*/ 695325 w 6254082"/>
            <a:gd name="connsiteY112" fmla="*/ 2867025 h 4886325"/>
            <a:gd name="connsiteX113" fmla="*/ 666750 w 6254082"/>
            <a:gd name="connsiteY113" fmla="*/ 2924175 h 4886325"/>
            <a:gd name="connsiteX114" fmla="*/ 647700 w 6254082"/>
            <a:gd name="connsiteY114" fmla="*/ 3067050 h 4886325"/>
            <a:gd name="connsiteX115" fmla="*/ 628650 w 6254082"/>
            <a:gd name="connsiteY115" fmla="*/ 3143250 h 4886325"/>
            <a:gd name="connsiteX116" fmla="*/ 590550 w 6254082"/>
            <a:gd name="connsiteY116" fmla="*/ 3248025 h 4886325"/>
            <a:gd name="connsiteX117" fmla="*/ 542925 w 6254082"/>
            <a:gd name="connsiteY117" fmla="*/ 3286125 h 4886325"/>
            <a:gd name="connsiteX118" fmla="*/ 476250 w 6254082"/>
            <a:gd name="connsiteY118" fmla="*/ 3371850 h 4886325"/>
            <a:gd name="connsiteX119" fmla="*/ 428625 w 6254082"/>
            <a:gd name="connsiteY119" fmla="*/ 3514725 h 4886325"/>
            <a:gd name="connsiteX120" fmla="*/ 419100 w 6254082"/>
            <a:gd name="connsiteY120" fmla="*/ 3543300 h 4886325"/>
            <a:gd name="connsiteX121" fmla="*/ 361950 w 6254082"/>
            <a:gd name="connsiteY121" fmla="*/ 3571875 h 4886325"/>
            <a:gd name="connsiteX122" fmla="*/ 295275 w 6254082"/>
            <a:gd name="connsiteY122" fmla="*/ 3590925 h 4886325"/>
            <a:gd name="connsiteX123" fmla="*/ 238125 w 6254082"/>
            <a:gd name="connsiteY123" fmla="*/ 3629025 h 4886325"/>
            <a:gd name="connsiteX124" fmla="*/ 219075 w 6254082"/>
            <a:gd name="connsiteY124" fmla="*/ 3657600 h 4886325"/>
            <a:gd name="connsiteX125" fmla="*/ 133350 w 6254082"/>
            <a:gd name="connsiteY125" fmla="*/ 3733800 h 4886325"/>
            <a:gd name="connsiteX126" fmla="*/ 114300 w 6254082"/>
            <a:gd name="connsiteY126" fmla="*/ 3762375 h 4886325"/>
            <a:gd name="connsiteX127" fmla="*/ 104775 w 6254082"/>
            <a:gd name="connsiteY127" fmla="*/ 3790950 h 4886325"/>
            <a:gd name="connsiteX128" fmla="*/ 47625 w 6254082"/>
            <a:gd name="connsiteY128" fmla="*/ 3848100 h 4886325"/>
            <a:gd name="connsiteX129" fmla="*/ 28575 w 6254082"/>
            <a:gd name="connsiteY129" fmla="*/ 3876675 h 4886325"/>
            <a:gd name="connsiteX130" fmla="*/ 0 w 6254082"/>
            <a:gd name="connsiteY130" fmla="*/ 3886200 h 4886325"/>
            <a:gd name="connsiteX131" fmla="*/ 9525 w 6254082"/>
            <a:gd name="connsiteY131" fmla="*/ 3971925 h 4886325"/>
            <a:gd name="connsiteX132" fmla="*/ 38100 w 6254082"/>
            <a:gd name="connsiteY132" fmla="*/ 3990975 h 4886325"/>
            <a:gd name="connsiteX133" fmla="*/ 161925 w 6254082"/>
            <a:gd name="connsiteY133" fmla="*/ 4019550 h 4886325"/>
            <a:gd name="connsiteX134" fmla="*/ 190500 w 6254082"/>
            <a:gd name="connsiteY134" fmla="*/ 4029075 h 4886325"/>
            <a:gd name="connsiteX135" fmla="*/ 171450 w 6254082"/>
            <a:gd name="connsiteY135" fmla="*/ 4086225 h 4886325"/>
            <a:gd name="connsiteX136" fmla="*/ 142875 w 6254082"/>
            <a:gd name="connsiteY136" fmla="*/ 4105275 h 4886325"/>
            <a:gd name="connsiteX137" fmla="*/ 133350 w 6254082"/>
            <a:gd name="connsiteY137" fmla="*/ 4200525 h 4886325"/>
            <a:gd name="connsiteX138" fmla="*/ 190500 w 6254082"/>
            <a:gd name="connsiteY138" fmla="*/ 4238625 h 4886325"/>
            <a:gd name="connsiteX139" fmla="*/ 228600 w 6254082"/>
            <a:gd name="connsiteY139" fmla="*/ 4371975 h 4886325"/>
            <a:gd name="connsiteX140" fmla="*/ 257175 w 6254082"/>
            <a:gd name="connsiteY140" fmla="*/ 4381500 h 4886325"/>
            <a:gd name="connsiteX141" fmla="*/ 285750 w 6254082"/>
            <a:gd name="connsiteY141" fmla="*/ 4438650 h 4886325"/>
            <a:gd name="connsiteX142" fmla="*/ 314325 w 6254082"/>
            <a:gd name="connsiteY142" fmla="*/ 4457700 h 4886325"/>
            <a:gd name="connsiteX143" fmla="*/ 371475 w 6254082"/>
            <a:gd name="connsiteY143" fmla="*/ 4495800 h 4886325"/>
            <a:gd name="connsiteX144" fmla="*/ 390525 w 6254082"/>
            <a:gd name="connsiteY144" fmla="*/ 4552950 h 4886325"/>
            <a:gd name="connsiteX145" fmla="*/ 371475 w 6254082"/>
            <a:gd name="connsiteY145" fmla="*/ 4638675 h 4886325"/>
            <a:gd name="connsiteX146" fmla="*/ 352425 w 6254082"/>
            <a:gd name="connsiteY146" fmla="*/ 4667250 h 4886325"/>
            <a:gd name="connsiteX147" fmla="*/ 361950 w 6254082"/>
            <a:gd name="connsiteY147" fmla="*/ 4752975 h 4886325"/>
            <a:gd name="connsiteX148" fmla="*/ 390525 w 6254082"/>
            <a:gd name="connsiteY148" fmla="*/ 4772025 h 4886325"/>
            <a:gd name="connsiteX149" fmla="*/ 447675 w 6254082"/>
            <a:gd name="connsiteY149" fmla="*/ 4800600 h 4886325"/>
            <a:gd name="connsiteX150" fmla="*/ 828675 w 6254082"/>
            <a:gd name="connsiteY150" fmla="*/ 4800600 h 4886325"/>
            <a:gd name="connsiteX151" fmla="*/ 2038350 w 6254082"/>
            <a:gd name="connsiteY151" fmla="*/ 4791075 h 4886325"/>
            <a:gd name="connsiteX152" fmla="*/ 2333625 w 6254082"/>
            <a:gd name="connsiteY152" fmla="*/ 4781550 h 4886325"/>
            <a:gd name="connsiteX153" fmla="*/ 2409825 w 6254082"/>
            <a:gd name="connsiteY153" fmla="*/ 4762500 h 4886325"/>
            <a:gd name="connsiteX154" fmla="*/ 2505075 w 6254082"/>
            <a:gd name="connsiteY154" fmla="*/ 4743450 h 4886325"/>
            <a:gd name="connsiteX155" fmla="*/ 2990850 w 6254082"/>
            <a:gd name="connsiteY155" fmla="*/ 4752975 h 4886325"/>
            <a:gd name="connsiteX156" fmla="*/ 3057525 w 6254082"/>
            <a:gd name="connsiteY156" fmla="*/ 4762500 h 4886325"/>
            <a:gd name="connsiteX157" fmla="*/ 3114675 w 6254082"/>
            <a:gd name="connsiteY157" fmla="*/ 4772025 h 4886325"/>
            <a:gd name="connsiteX158" fmla="*/ 5553075 w 6254082"/>
            <a:gd name="connsiteY158" fmla="*/ 4781550 h 4886325"/>
            <a:gd name="connsiteX159" fmla="*/ 6248400 w 6254082"/>
            <a:gd name="connsiteY159" fmla="*/ 4791075 h 4886325"/>
            <a:gd name="connsiteX160" fmla="*/ 6172200 w 6254082"/>
            <a:gd name="connsiteY160" fmla="*/ 4819650 h 4886325"/>
            <a:gd name="connsiteX161" fmla="*/ 6105525 w 6254082"/>
            <a:gd name="connsiteY161" fmla="*/ 4829175 h 4886325"/>
            <a:gd name="connsiteX162" fmla="*/ 6057900 w 6254082"/>
            <a:gd name="connsiteY162" fmla="*/ 4838700 h 4886325"/>
            <a:gd name="connsiteX163" fmla="*/ 5943600 w 6254082"/>
            <a:gd name="connsiteY163" fmla="*/ 4857750 h 4886325"/>
            <a:gd name="connsiteX164" fmla="*/ 5810250 w 6254082"/>
            <a:gd name="connsiteY164" fmla="*/ 4886325 h 4886325"/>
            <a:gd name="connsiteX165" fmla="*/ 5276850 w 6254082"/>
            <a:gd name="connsiteY165" fmla="*/ 4876800 h 4886325"/>
            <a:gd name="connsiteX166" fmla="*/ 5238750 w 6254082"/>
            <a:gd name="connsiteY166" fmla="*/ 4857750 h 4886325"/>
            <a:gd name="connsiteX167" fmla="*/ 5181600 w 6254082"/>
            <a:gd name="connsiteY167" fmla="*/ 4829175 h 4886325"/>
            <a:gd name="connsiteX168" fmla="*/ 5114925 w 6254082"/>
            <a:gd name="connsiteY168" fmla="*/ 4810125 h 4886325"/>
            <a:gd name="connsiteX169" fmla="*/ 5086350 w 6254082"/>
            <a:gd name="connsiteY169" fmla="*/ 4800600 h 4886325"/>
            <a:gd name="connsiteX170" fmla="*/ 5067300 w 6254082"/>
            <a:gd name="connsiteY170" fmla="*/ 4772025 h 4886325"/>
            <a:gd name="connsiteX171" fmla="*/ 5095875 w 6254082"/>
            <a:gd name="connsiteY171" fmla="*/ 4667250 h 4886325"/>
            <a:gd name="connsiteX172" fmla="*/ 5124450 w 6254082"/>
            <a:gd name="connsiteY172" fmla="*/ 4657725 h 4886325"/>
            <a:gd name="connsiteX173" fmla="*/ 5191125 w 6254082"/>
            <a:gd name="connsiteY173" fmla="*/ 4572000 h 4886325"/>
            <a:gd name="connsiteX174" fmla="*/ 5210175 w 6254082"/>
            <a:gd name="connsiteY174" fmla="*/ 4543425 h 4886325"/>
            <a:gd name="connsiteX175" fmla="*/ 5229225 w 6254082"/>
            <a:gd name="connsiteY175" fmla="*/ 4514850 h 4886325"/>
            <a:gd name="connsiteX176" fmla="*/ 5248275 w 6254082"/>
            <a:gd name="connsiteY176" fmla="*/ 4476750 h 4886325"/>
            <a:gd name="connsiteX177" fmla="*/ 5267325 w 6254082"/>
            <a:gd name="connsiteY177" fmla="*/ 4448175 h 4886325"/>
            <a:gd name="connsiteX178" fmla="*/ 5286375 w 6254082"/>
            <a:gd name="connsiteY178" fmla="*/ 4391025 h 4886325"/>
            <a:gd name="connsiteX179" fmla="*/ 5286375 w 6254082"/>
            <a:gd name="connsiteY179" fmla="*/ 4229100 h 4886325"/>
            <a:gd name="connsiteX180" fmla="*/ 5257800 w 6254082"/>
            <a:gd name="connsiteY180" fmla="*/ 4219575 h 4886325"/>
            <a:gd name="connsiteX181" fmla="*/ 5229225 w 6254082"/>
            <a:gd name="connsiteY181" fmla="*/ 4200525 h 4886325"/>
            <a:gd name="connsiteX182" fmla="*/ 5219700 w 6254082"/>
            <a:gd name="connsiteY182" fmla="*/ 4171950 h 4886325"/>
            <a:gd name="connsiteX183" fmla="*/ 5248275 w 6254082"/>
            <a:gd name="connsiteY183" fmla="*/ 4152900 h 4886325"/>
            <a:gd name="connsiteX184" fmla="*/ 5276850 w 6254082"/>
            <a:gd name="connsiteY184" fmla="*/ 4095750 h 4886325"/>
            <a:gd name="connsiteX185" fmla="*/ 5257800 w 6254082"/>
            <a:gd name="connsiteY185" fmla="*/ 4019550 h 4886325"/>
            <a:gd name="connsiteX186" fmla="*/ 5238750 w 6254082"/>
            <a:gd name="connsiteY186" fmla="*/ 3981450 h 4886325"/>
            <a:gd name="connsiteX187" fmla="*/ 5153025 w 6254082"/>
            <a:gd name="connsiteY187" fmla="*/ 3933825 h 4886325"/>
            <a:gd name="connsiteX188" fmla="*/ 5162550 w 6254082"/>
            <a:gd name="connsiteY188" fmla="*/ 3810000 h 4886325"/>
            <a:gd name="connsiteX189" fmla="*/ 5191125 w 6254082"/>
            <a:gd name="connsiteY189" fmla="*/ 3781425 h 4886325"/>
            <a:gd name="connsiteX190" fmla="*/ 5200650 w 6254082"/>
            <a:gd name="connsiteY190" fmla="*/ 3752850 h 4886325"/>
            <a:gd name="connsiteX191" fmla="*/ 5191125 w 6254082"/>
            <a:gd name="connsiteY191" fmla="*/ 3629025 h 4886325"/>
            <a:gd name="connsiteX192" fmla="*/ 5181600 w 6254082"/>
            <a:gd name="connsiteY192" fmla="*/ 3600450 h 4886325"/>
            <a:gd name="connsiteX193" fmla="*/ 5172075 w 6254082"/>
            <a:gd name="connsiteY193" fmla="*/ 3562350 h 4886325"/>
            <a:gd name="connsiteX194" fmla="*/ 5133975 w 6254082"/>
            <a:gd name="connsiteY194" fmla="*/ 3495675 h 4886325"/>
            <a:gd name="connsiteX195" fmla="*/ 5124450 w 6254082"/>
            <a:gd name="connsiteY195" fmla="*/ 3467100 h 4886325"/>
            <a:gd name="connsiteX196" fmla="*/ 5105400 w 6254082"/>
            <a:gd name="connsiteY196" fmla="*/ 3438525 h 4886325"/>
            <a:gd name="connsiteX197" fmla="*/ 5095875 w 6254082"/>
            <a:gd name="connsiteY197" fmla="*/ 3409950 h 4886325"/>
            <a:gd name="connsiteX198" fmla="*/ 5076825 w 6254082"/>
            <a:gd name="connsiteY198" fmla="*/ 3381375 h 4886325"/>
            <a:gd name="connsiteX199" fmla="*/ 5019675 w 6254082"/>
            <a:gd name="connsiteY199" fmla="*/ 3305175 h 4886325"/>
            <a:gd name="connsiteX200" fmla="*/ 4972050 w 6254082"/>
            <a:gd name="connsiteY200" fmla="*/ 3219450 h 4886325"/>
            <a:gd name="connsiteX201" fmla="*/ 4933950 w 6254082"/>
            <a:gd name="connsiteY201" fmla="*/ 3162300 h 4886325"/>
            <a:gd name="connsiteX202" fmla="*/ 4895850 w 6254082"/>
            <a:gd name="connsiteY202" fmla="*/ 3105150 h 4886325"/>
            <a:gd name="connsiteX203" fmla="*/ 4867275 w 6254082"/>
            <a:gd name="connsiteY203" fmla="*/ 3076575 h 4886325"/>
            <a:gd name="connsiteX204" fmla="*/ 4829175 w 6254082"/>
            <a:gd name="connsiteY204" fmla="*/ 3048000 h 4886325"/>
            <a:gd name="connsiteX205" fmla="*/ 4781550 w 6254082"/>
            <a:gd name="connsiteY205" fmla="*/ 3000375 h 4886325"/>
            <a:gd name="connsiteX206" fmla="*/ 4762500 w 6254082"/>
            <a:gd name="connsiteY206" fmla="*/ 2971800 h 4886325"/>
            <a:gd name="connsiteX207" fmla="*/ 4724400 w 6254082"/>
            <a:gd name="connsiteY207" fmla="*/ 2952750 h 4886325"/>
            <a:gd name="connsiteX208" fmla="*/ 4695825 w 6254082"/>
            <a:gd name="connsiteY208" fmla="*/ 2933700 h 4886325"/>
            <a:gd name="connsiteX209" fmla="*/ 4686300 w 6254082"/>
            <a:gd name="connsiteY209" fmla="*/ 2905125 h 4886325"/>
            <a:gd name="connsiteX210" fmla="*/ 4648200 w 6254082"/>
            <a:gd name="connsiteY210" fmla="*/ 2847975 h 4886325"/>
            <a:gd name="connsiteX211" fmla="*/ 4657725 w 6254082"/>
            <a:gd name="connsiteY211" fmla="*/ 2714625 h 4886325"/>
            <a:gd name="connsiteX212" fmla="*/ 4676775 w 6254082"/>
            <a:gd name="connsiteY212" fmla="*/ 2638425 h 4886325"/>
            <a:gd name="connsiteX213" fmla="*/ 4705350 w 6254082"/>
            <a:gd name="connsiteY213" fmla="*/ 2609850 h 4886325"/>
            <a:gd name="connsiteX214" fmla="*/ 4733925 w 6254082"/>
            <a:gd name="connsiteY214" fmla="*/ 2590800 h 4886325"/>
            <a:gd name="connsiteX215" fmla="*/ 4819650 w 6254082"/>
            <a:gd name="connsiteY215" fmla="*/ 2581275 h 4886325"/>
            <a:gd name="connsiteX216" fmla="*/ 4857750 w 6254082"/>
            <a:gd name="connsiteY216" fmla="*/ 2524125 h 4886325"/>
            <a:gd name="connsiteX217" fmla="*/ 4886325 w 6254082"/>
            <a:gd name="connsiteY217" fmla="*/ 2438400 h 4886325"/>
            <a:gd name="connsiteX218" fmla="*/ 4895850 w 6254082"/>
            <a:gd name="connsiteY218" fmla="*/ 2409825 h 4886325"/>
            <a:gd name="connsiteX219" fmla="*/ 4905375 w 6254082"/>
            <a:gd name="connsiteY219" fmla="*/ 2381250 h 4886325"/>
            <a:gd name="connsiteX220" fmla="*/ 4848225 w 6254082"/>
            <a:gd name="connsiteY220" fmla="*/ 2266950 h 4886325"/>
            <a:gd name="connsiteX221" fmla="*/ 4829175 w 6254082"/>
            <a:gd name="connsiteY221" fmla="*/ 2238375 h 4886325"/>
            <a:gd name="connsiteX222" fmla="*/ 4857750 w 6254082"/>
            <a:gd name="connsiteY222" fmla="*/ 2152650 h 4886325"/>
            <a:gd name="connsiteX223" fmla="*/ 4867275 w 6254082"/>
            <a:gd name="connsiteY223" fmla="*/ 2124075 h 4886325"/>
            <a:gd name="connsiteX224" fmla="*/ 4857750 w 6254082"/>
            <a:gd name="connsiteY224" fmla="*/ 1952625 h 4886325"/>
            <a:gd name="connsiteX225" fmla="*/ 4810125 w 6254082"/>
            <a:gd name="connsiteY225" fmla="*/ 1866900 h 4886325"/>
            <a:gd name="connsiteX226" fmla="*/ 4791075 w 6254082"/>
            <a:gd name="connsiteY226" fmla="*/ 1838325 h 4886325"/>
            <a:gd name="connsiteX227" fmla="*/ 4762500 w 6254082"/>
            <a:gd name="connsiteY227" fmla="*/ 1781175 h 4886325"/>
            <a:gd name="connsiteX228" fmla="*/ 4743450 w 6254082"/>
            <a:gd name="connsiteY228" fmla="*/ 1666875 h 4886325"/>
            <a:gd name="connsiteX229" fmla="*/ 4733925 w 6254082"/>
            <a:gd name="connsiteY229" fmla="*/ 1619250 h 4886325"/>
            <a:gd name="connsiteX230" fmla="*/ 4638675 w 6254082"/>
            <a:gd name="connsiteY230" fmla="*/ 1571625 h 4886325"/>
            <a:gd name="connsiteX231" fmla="*/ 4581525 w 6254082"/>
            <a:gd name="connsiteY231" fmla="*/ 1533525 h 4886325"/>
            <a:gd name="connsiteX232" fmla="*/ 4591050 w 6254082"/>
            <a:gd name="connsiteY232" fmla="*/ 1476375 h 4886325"/>
            <a:gd name="connsiteX233" fmla="*/ 4600575 w 6254082"/>
            <a:gd name="connsiteY233" fmla="*/ 1438275 h 4886325"/>
            <a:gd name="connsiteX234" fmla="*/ 4591050 w 6254082"/>
            <a:gd name="connsiteY234" fmla="*/ 1314450 h 4886325"/>
            <a:gd name="connsiteX235" fmla="*/ 4581525 w 6254082"/>
            <a:gd name="connsiteY235" fmla="*/ 1285875 h 4886325"/>
            <a:gd name="connsiteX236" fmla="*/ 4543425 w 6254082"/>
            <a:gd name="connsiteY236" fmla="*/ 1266825 h 4886325"/>
            <a:gd name="connsiteX237" fmla="*/ 4486275 w 6254082"/>
            <a:gd name="connsiteY237" fmla="*/ 1228725 h 4886325"/>
            <a:gd name="connsiteX238" fmla="*/ 4457700 w 6254082"/>
            <a:gd name="connsiteY238" fmla="*/ 1219200 h 4886325"/>
            <a:gd name="connsiteX239" fmla="*/ 4391025 w 6254082"/>
            <a:gd name="connsiteY239" fmla="*/ 1200150 h 4886325"/>
            <a:gd name="connsiteX240" fmla="*/ 4362450 w 6254082"/>
            <a:gd name="connsiteY240" fmla="*/ 1181100 h 4886325"/>
            <a:gd name="connsiteX241" fmla="*/ 4276725 w 6254082"/>
            <a:gd name="connsiteY241" fmla="*/ 1143000 h 4886325"/>
            <a:gd name="connsiteX242" fmla="*/ 4248150 w 6254082"/>
            <a:gd name="connsiteY242" fmla="*/ 1085850 h 4886325"/>
            <a:gd name="connsiteX243" fmla="*/ 4267200 w 6254082"/>
            <a:gd name="connsiteY243" fmla="*/ 981075 h 4886325"/>
            <a:gd name="connsiteX244" fmla="*/ 4257675 w 6254082"/>
            <a:gd name="connsiteY244" fmla="*/ 866775 h 4886325"/>
            <a:gd name="connsiteX245" fmla="*/ 4238625 w 6254082"/>
            <a:gd name="connsiteY245" fmla="*/ 809625 h 4886325"/>
            <a:gd name="connsiteX246" fmla="*/ 4286250 w 6254082"/>
            <a:gd name="connsiteY246" fmla="*/ 723900 h 4886325"/>
            <a:gd name="connsiteX247" fmla="*/ 4305300 w 6254082"/>
            <a:gd name="connsiteY247" fmla="*/ 666750 h 4886325"/>
            <a:gd name="connsiteX248" fmla="*/ 4324350 w 6254082"/>
            <a:gd name="connsiteY248" fmla="*/ 581025 h 4886325"/>
            <a:gd name="connsiteX249" fmla="*/ 4314825 w 6254082"/>
            <a:gd name="connsiteY249" fmla="*/ 495300 h 4886325"/>
            <a:gd name="connsiteX250" fmla="*/ 4305300 w 6254082"/>
            <a:gd name="connsiteY250" fmla="*/ 466725 h 4886325"/>
            <a:gd name="connsiteX251" fmla="*/ 4276725 w 6254082"/>
            <a:gd name="connsiteY251" fmla="*/ 457200 h 4886325"/>
            <a:gd name="connsiteX252" fmla="*/ 4257675 w 6254082"/>
            <a:gd name="connsiteY252" fmla="*/ 438150 h 4886325"/>
            <a:gd name="connsiteX0" fmla="*/ 4305300 w 6254082"/>
            <a:gd name="connsiteY0" fmla="*/ 457200 h 4886325"/>
            <a:gd name="connsiteX1" fmla="*/ 4257675 w 6254082"/>
            <a:gd name="connsiteY1" fmla="*/ 438150 h 4886325"/>
            <a:gd name="connsiteX2" fmla="*/ 4229100 w 6254082"/>
            <a:gd name="connsiteY2" fmla="*/ 428625 h 4886325"/>
            <a:gd name="connsiteX3" fmla="*/ 4171950 w 6254082"/>
            <a:gd name="connsiteY3" fmla="*/ 390525 h 4886325"/>
            <a:gd name="connsiteX4" fmla="*/ 4105275 w 6254082"/>
            <a:gd name="connsiteY4" fmla="*/ 323850 h 4886325"/>
            <a:gd name="connsiteX5" fmla="*/ 4076700 w 6254082"/>
            <a:gd name="connsiteY5" fmla="*/ 295275 h 4886325"/>
            <a:gd name="connsiteX6" fmla="*/ 4067175 w 6254082"/>
            <a:gd name="connsiteY6" fmla="*/ 266700 h 4886325"/>
            <a:gd name="connsiteX7" fmla="*/ 4019550 w 6254082"/>
            <a:gd name="connsiteY7" fmla="*/ 219075 h 4886325"/>
            <a:gd name="connsiteX8" fmla="*/ 3971925 w 6254082"/>
            <a:gd name="connsiteY8" fmla="*/ 209550 h 4886325"/>
            <a:gd name="connsiteX9" fmla="*/ 3943350 w 6254082"/>
            <a:gd name="connsiteY9" fmla="*/ 190500 h 4886325"/>
            <a:gd name="connsiteX10" fmla="*/ 3905250 w 6254082"/>
            <a:gd name="connsiteY10" fmla="*/ 104775 h 4886325"/>
            <a:gd name="connsiteX11" fmla="*/ 3876675 w 6254082"/>
            <a:gd name="connsiteY11" fmla="*/ 95250 h 4886325"/>
            <a:gd name="connsiteX12" fmla="*/ 3829050 w 6254082"/>
            <a:gd name="connsiteY12" fmla="*/ 38100 h 4886325"/>
            <a:gd name="connsiteX13" fmla="*/ 3819525 w 6254082"/>
            <a:gd name="connsiteY13" fmla="*/ 9525 h 4886325"/>
            <a:gd name="connsiteX14" fmla="*/ 3790950 w 6254082"/>
            <a:gd name="connsiteY14" fmla="*/ 0 h 4886325"/>
            <a:gd name="connsiteX15" fmla="*/ 3705225 w 6254082"/>
            <a:gd name="connsiteY15" fmla="*/ 19050 h 4886325"/>
            <a:gd name="connsiteX16" fmla="*/ 3648075 w 6254082"/>
            <a:gd name="connsiteY16" fmla="*/ 76200 h 4886325"/>
            <a:gd name="connsiteX17" fmla="*/ 3638550 w 6254082"/>
            <a:gd name="connsiteY17" fmla="*/ 104775 h 4886325"/>
            <a:gd name="connsiteX18" fmla="*/ 3619500 w 6254082"/>
            <a:gd name="connsiteY18" fmla="*/ 133350 h 4886325"/>
            <a:gd name="connsiteX19" fmla="*/ 3581400 w 6254082"/>
            <a:gd name="connsiteY19" fmla="*/ 228600 h 4886325"/>
            <a:gd name="connsiteX20" fmla="*/ 3571875 w 6254082"/>
            <a:gd name="connsiteY20" fmla="*/ 257175 h 4886325"/>
            <a:gd name="connsiteX21" fmla="*/ 3533775 w 6254082"/>
            <a:gd name="connsiteY21" fmla="*/ 314325 h 4886325"/>
            <a:gd name="connsiteX22" fmla="*/ 3524250 w 6254082"/>
            <a:gd name="connsiteY22" fmla="*/ 342900 h 4886325"/>
            <a:gd name="connsiteX23" fmla="*/ 3495675 w 6254082"/>
            <a:gd name="connsiteY23" fmla="*/ 400050 h 4886325"/>
            <a:gd name="connsiteX24" fmla="*/ 3505200 w 6254082"/>
            <a:gd name="connsiteY24" fmla="*/ 466725 h 4886325"/>
            <a:gd name="connsiteX25" fmla="*/ 3524250 w 6254082"/>
            <a:gd name="connsiteY25" fmla="*/ 495300 h 4886325"/>
            <a:gd name="connsiteX26" fmla="*/ 3495675 w 6254082"/>
            <a:gd name="connsiteY26" fmla="*/ 523875 h 4886325"/>
            <a:gd name="connsiteX27" fmla="*/ 3486150 w 6254082"/>
            <a:gd name="connsiteY27" fmla="*/ 552450 h 4886325"/>
            <a:gd name="connsiteX28" fmla="*/ 3476625 w 6254082"/>
            <a:gd name="connsiteY28" fmla="*/ 600075 h 4886325"/>
            <a:gd name="connsiteX29" fmla="*/ 3400425 w 6254082"/>
            <a:gd name="connsiteY29" fmla="*/ 685800 h 4886325"/>
            <a:gd name="connsiteX30" fmla="*/ 3390900 w 6254082"/>
            <a:gd name="connsiteY30" fmla="*/ 714375 h 4886325"/>
            <a:gd name="connsiteX31" fmla="*/ 3381375 w 6254082"/>
            <a:gd name="connsiteY31" fmla="*/ 752475 h 4886325"/>
            <a:gd name="connsiteX32" fmla="*/ 3352800 w 6254082"/>
            <a:gd name="connsiteY32" fmla="*/ 762000 h 4886325"/>
            <a:gd name="connsiteX33" fmla="*/ 3343275 w 6254082"/>
            <a:gd name="connsiteY33" fmla="*/ 790575 h 4886325"/>
            <a:gd name="connsiteX34" fmla="*/ 3324225 w 6254082"/>
            <a:gd name="connsiteY34" fmla="*/ 819150 h 4886325"/>
            <a:gd name="connsiteX35" fmla="*/ 3352800 w 6254082"/>
            <a:gd name="connsiteY35" fmla="*/ 828675 h 4886325"/>
            <a:gd name="connsiteX36" fmla="*/ 3362325 w 6254082"/>
            <a:gd name="connsiteY36" fmla="*/ 857250 h 4886325"/>
            <a:gd name="connsiteX37" fmla="*/ 3400425 w 6254082"/>
            <a:gd name="connsiteY37" fmla="*/ 876300 h 4886325"/>
            <a:gd name="connsiteX38" fmla="*/ 3390900 w 6254082"/>
            <a:gd name="connsiteY38" fmla="*/ 1000125 h 4886325"/>
            <a:gd name="connsiteX39" fmla="*/ 3400425 w 6254082"/>
            <a:gd name="connsiteY39" fmla="*/ 1047750 h 4886325"/>
            <a:gd name="connsiteX40" fmla="*/ 3419475 w 6254082"/>
            <a:gd name="connsiteY40" fmla="*/ 1076325 h 4886325"/>
            <a:gd name="connsiteX41" fmla="*/ 3390900 w 6254082"/>
            <a:gd name="connsiteY41" fmla="*/ 1171575 h 4886325"/>
            <a:gd name="connsiteX42" fmla="*/ 3400425 w 6254082"/>
            <a:gd name="connsiteY42" fmla="*/ 1200150 h 4886325"/>
            <a:gd name="connsiteX43" fmla="*/ 3381375 w 6254082"/>
            <a:gd name="connsiteY43" fmla="*/ 1285875 h 4886325"/>
            <a:gd name="connsiteX44" fmla="*/ 3362325 w 6254082"/>
            <a:gd name="connsiteY44" fmla="*/ 1314450 h 4886325"/>
            <a:gd name="connsiteX45" fmla="*/ 3371850 w 6254082"/>
            <a:gd name="connsiteY45" fmla="*/ 1400175 h 4886325"/>
            <a:gd name="connsiteX46" fmla="*/ 3343275 w 6254082"/>
            <a:gd name="connsiteY46" fmla="*/ 1457325 h 4886325"/>
            <a:gd name="connsiteX47" fmla="*/ 3333750 w 6254082"/>
            <a:gd name="connsiteY47" fmla="*/ 1485900 h 4886325"/>
            <a:gd name="connsiteX48" fmla="*/ 3343275 w 6254082"/>
            <a:gd name="connsiteY48" fmla="*/ 1533525 h 4886325"/>
            <a:gd name="connsiteX49" fmla="*/ 3314700 w 6254082"/>
            <a:gd name="connsiteY49" fmla="*/ 1590675 h 4886325"/>
            <a:gd name="connsiteX50" fmla="*/ 3314700 w 6254082"/>
            <a:gd name="connsiteY50" fmla="*/ 1762125 h 4886325"/>
            <a:gd name="connsiteX51" fmla="*/ 3286125 w 6254082"/>
            <a:gd name="connsiteY51" fmla="*/ 1771650 h 4886325"/>
            <a:gd name="connsiteX52" fmla="*/ 3276600 w 6254082"/>
            <a:gd name="connsiteY52" fmla="*/ 1819275 h 4886325"/>
            <a:gd name="connsiteX53" fmla="*/ 3267075 w 6254082"/>
            <a:gd name="connsiteY53" fmla="*/ 1876425 h 4886325"/>
            <a:gd name="connsiteX54" fmla="*/ 3228975 w 6254082"/>
            <a:gd name="connsiteY54" fmla="*/ 1885950 h 4886325"/>
            <a:gd name="connsiteX55" fmla="*/ 3190875 w 6254082"/>
            <a:gd name="connsiteY55" fmla="*/ 1933575 h 4886325"/>
            <a:gd name="connsiteX56" fmla="*/ 3181350 w 6254082"/>
            <a:gd name="connsiteY56" fmla="*/ 1962150 h 4886325"/>
            <a:gd name="connsiteX57" fmla="*/ 3162300 w 6254082"/>
            <a:gd name="connsiteY57" fmla="*/ 1990725 h 4886325"/>
            <a:gd name="connsiteX58" fmla="*/ 3124200 w 6254082"/>
            <a:gd name="connsiteY58" fmla="*/ 1981200 h 4886325"/>
            <a:gd name="connsiteX59" fmla="*/ 3076575 w 6254082"/>
            <a:gd name="connsiteY59" fmla="*/ 2028825 h 4886325"/>
            <a:gd name="connsiteX60" fmla="*/ 3067050 w 6254082"/>
            <a:gd name="connsiteY60" fmla="*/ 2105025 h 4886325"/>
            <a:gd name="connsiteX61" fmla="*/ 3057525 w 6254082"/>
            <a:gd name="connsiteY61" fmla="*/ 2133600 h 4886325"/>
            <a:gd name="connsiteX62" fmla="*/ 3038475 w 6254082"/>
            <a:gd name="connsiteY62" fmla="*/ 2162175 h 4886325"/>
            <a:gd name="connsiteX63" fmla="*/ 2914650 w 6254082"/>
            <a:gd name="connsiteY63" fmla="*/ 2200275 h 4886325"/>
            <a:gd name="connsiteX64" fmla="*/ 2886075 w 6254082"/>
            <a:gd name="connsiteY64" fmla="*/ 2219325 h 4886325"/>
            <a:gd name="connsiteX65" fmla="*/ 2809875 w 6254082"/>
            <a:gd name="connsiteY65" fmla="*/ 2238375 h 4886325"/>
            <a:gd name="connsiteX66" fmla="*/ 2752725 w 6254082"/>
            <a:gd name="connsiteY66" fmla="*/ 2276475 h 4886325"/>
            <a:gd name="connsiteX67" fmla="*/ 2686050 w 6254082"/>
            <a:gd name="connsiteY67" fmla="*/ 2295525 h 4886325"/>
            <a:gd name="connsiteX68" fmla="*/ 2657475 w 6254082"/>
            <a:gd name="connsiteY68" fmla="*/ 2333625 h 4886325"/>
            <a:gd name="connsiteX69" fmla="*/ 2600325 w 6254082"/>
            <a:gd name="connsiteY69" fmla="*/ 2381250 h 4886325"/>
            <a:gd name="connsiteX70" fmla="*/ 2571750 w 6254082"/>
            <a:gd name="connsiteY70" fmla="*/ 2390775 h 4886325"/>
            <a:gd name="connsiteX71" fmla="*/ 2552700 w 6254082"/>
            <a:gd name="connsiteY71" fmla="*/ 2419350 h 4886325"/>
            <a:gd name="connsiteX72" fmla="*/ 2533650 w 6254082"/>
            <a:gd name="connsiteY72" fmla="*/ 2476500 h 4886325"/>
            <a:gd name="connsiteX73" fmla="*/ 2447925 w 6254082"/>
            <a:gd name="connsiteY73" fmla="*/ 2543175 h 4886325"/>
            <a:gd name="connsiteX74" fmla="*/ 2428875 w 6254082"/>
            <a:gd name="connsiteY74" fmla="*/ 2571750 h 4886325"/>
            <a:gd name="connsiteX75" fmla="*/ 2419350 w 6254082"/>
            <a:gd name="connsiteY75" fmla="*/ 2600325 h 4886325"/>
            <a:gd name="connsiteX76" fmla="*/ 2381250 w 6254082"/>
            <a:gd name="connsiteY76" fmla="*/ 2657475 h 4886325"/>
            <a:gd name="connsiteX77" fmla="*/ 2333625 w 6254082"/>
            <a:gd name="connsiteY77" fmla="*/ 2733675 h 4886325"/>
            <a:gd name="connsiteX78" fmla="*/ 2295525 w 6254082"/>
            <a:gd name="connsiteY78" fmla="*/ 2790825 h 4886325"/>
            <a:gd name="connsiteX79" fmla="*/ 2286000 w 6254082"/>
            <a:gd name="connsiteY79" fmla="*/ 2819400 h 4886325"/>
            <a:gd name="connsiteX80" fmla="*/ 2257425 w 6254082"/>
            <a:gd name="connsiteY80" fmla="*/ 2838450 h 4886325"/>
            <a:gd name="connsiteX81" fmla="*/ 2219325 w 6254082"/>
            <a:gd name="connsiteY81" fmla="*/ 2828925 h 4886325"/>
            <a:gd name="connsiteX82" fmla="*/ 2209800 w 6254082"/>
            <a:gd name="connsiteY82" fmla="*/ 2790825 h 4886325"/>
            <a:gd name="connsiteX83" fmla="*/ 2200275 w 6254082"/>
            <a:gd name="connsiteY83" fmla="*/ 2762250 h 4886325"/>
            <a:gd name="connsiteX84" fmla="*/ 2171700 w 6254082"/>
            <a:gd name="connsiteY84" fmla="*/ 2752725 h 4886325"/>
            <a:gd name="connsiteX85" fmla="*/ 2143125 w 6254082"/>
            <a:gd name="connsiteY85" fmla="*/ 2724150 h 4886325"/>
            <a:gd name="connsiteX86" fmla="*/ 2133600 w 6254082"/>
            <a:gd name="connsiteY86" fmla="*/ 2695575 h 4886325"/>
            <a:gd name="connsiteX87" fmla="*/ 2076450 w 6254082"/>
            <a:gd name="connsiteY87" fmla="*/ 2667000 h 4886325"/>
            <a:gd name="connsiteX88" fmla="*/ 2047875 w 6254082"/>
            <a:gd name="connsiteY88" fmla="*/ 2647950 h 4886325"/>
            <a:gd name="connsiteX89" fmla="*/ 1924050 w 6254082"/>
            <a:gd name="connsiteY89" fmla="*/ 2628900 h 4886325"/>
            <a:gd name="connsiteX90" fmla="*/ 1895475 w 6254082"/>
            <a:gd name="connsiteY90" fmla="*/ 2609850 h 4886325"/>
            <a:gd name="connsiteX91" fmla="*/ 1885950 w 6254082"/>
            <a:gd name="connsiteY91" fmla="*/ 2581275 h 4886325"/>
            <a:gd name="connsiteX92" fmla="*/ 1857375 w 6254082"/>
            <a:gd name="connsiteY92" fmla="*/ 2571750 h 4886325"/>
            <a:gd name="connsiteX93" fmla="*/ 1828800 w 6254082"/>
            <a:gd name="connsiteY93" fmla="*/ 2552700 h 4886325"/>
            <a:gd name="connsiteX94" fmla="*/ 1743075 w 6254082"/>
            <a:gd name="connsiteY94" fmla="*/ 2533650 h 4886325"/>
            <a:gd name="connsiteX95" fmla="*/ 1714500 w 6254082"/>
            <a:gd name="connsiteY95" fmla="*/ 2524125 h 4886325"/>
            <a:gd name="connsiteX96" fmla="*/ 1657350 w 6254082"/>
            <a:gd name="connsiteY96" fmla="*/ 2514600 h 4886325"/>
            <a:gd name="connsiteX97" fmla="*/ 1609725 w 6254082"/>
            <a:gd name="connsiteY97" fmla="*/ 2505075 h 4886325"/>
            <a:gd name="connsiteX98" fmla="*/ 1581150 w 6254082"/>
            <a:gd name="connsiteY98" fmla="*/ 2486025 h 4886325"/>
            <a:gd name="connsiteX99" fmla="*/ 1400175 w 6254082"/>
            <a:gd name="connsiteY99" fmla="*/ 2466975 h 4886325"/>
            <a:gd name="connsiteX100" fmla="*/ 1285875 w 6254082"/>
            <a:gd name="connsiteY100" fmla="*/ 2476500 h 4886325"/>
            <a:gd name="connsiteX101" fmla="*/ 1228725 w 6254082"/>
            <a:gd name="connsiteY101" fmla="*/ 2505075 h 4886325"/>
            <a:gd name="connsiteX102" fmla="*/ 1085850 w 6254082"/>
            <a:gd name="connsiteY102" fmla="*/ 2514600 h 4886325"/>
            <a:gd name="connsiteX103" fmla="*/ 942975 w 6254082"/>
            <a:gd name="connsiteY103" fmla="*/ 2543175 h 4886325"/>
            <a:gd name="connsiteX104" fmla="*/ 914400 w 6254082"/>
            <a:gd name="connsiteY104" fmla="*/ 2562225 h 4886325"/>
            <a:gd name="connsiteX105" fmla="*/ 857250 w 6254082"/>
            <a:gd name="connsiteY105" fmla="*/ 2581275 h 4886325"/>
            <a:gd name="connsiteX106" fmla="*/ 828675 w 6254082"/>
            <a:gd name="connsiteY106" fmla="*/ 2609850 h 4886325"/>
            <a:gd name="connsiteX107" fmla="*/ 800100 w 6254082"/>
            <a:gd name="connsiteY107" fmla="*/ 2628900 h 4886325"/>
            <a:gd name="connsiteX108" fmla="*/ 771525 w 6254082"/>
            <a:gd name="connsiteY108" fmla="*/ 2686050 h 4886325"/>
            <a:gd name="connsiteX109" fmla="*/ 742950 w 6254082"/>
            <a:gd name="connsiteY109" fmla="*/ 2705100 h 4886325"/>
            <a:gd name="connsiteX110" fmla="*/ 723900 w 6254082"/>
            <a:gd name="connsiteY110" fmla="*/ 2781300 h 4886325"/>
            <a:gd name="connsiteX111" fmla="*/ 704850 w 6254082"/>
            <a:gd name="connsiteY111" fmla="*/ 2838450 h 4886325"/>
            <a:gd name="connsiteX112" fmla="*/ 695325 w 6254082"/>
            <a:gd name="connsiteY112" fmla="*/ 2867025 h 4886325"/>
            <a:gd name="connsiteX113" fmla="*/ 666750 w 6254082"/>
            <a:gd name="connsiteY113" fmla="*/ 2924175 h 4886325"/>
            <a:gd name="connsiteX114" fmla="*/ 647700 w 6254082"/>
            <a:gd name="connsiteY114" fmla="*/ 3067050 h 4886325"/>
            <a:gd name="connsiteX115" fmla="*/ 628650 w 6254082"/>
            <a:gd name="connsiteY115" fmla="*/ 3143250 h 4886325"/>
            <a:gd name="connsiteX116" fmla="*/ 590550 w 6254082"/>
            <a:gd name="connsiteY116" fmla="*/ 3248025 h 4886325"/>
            <a:gd name="connsiteX117" fmla="*/ 542925 w 6254082"/>
            <a:gd name="connsiteY117" fmla="*/ 3286125 h 4886325"/>
            <a:gd name="connsiteX118" fmla="*/ 476250 w 6254082"/>
            <a:gd name="connsiteY118" fmla="*/ 3371850 h 4886325"/>
            <a:gd name="connsiteX119" fmla="*/ 428625 w 6254082"/>
            <a:gd name="connsiteY119" fmla="*/ 3514725 h 4886325"/>
            <a:gd name="connsiteX120" fmla="*/ 419100 w 6254082"/>
            <a:gd name="connsiteY120" fmla="*/ 3543300 h 4886325"/>
            <a:gd name="connsiteX121" fmla="*/ 361950 w 6254082"/>
            <a:gd name="connsiteY121" fmla="*/ 3571875 h 4886325"/>
            <a:gd name="connsiteX122" fmla="*/ 295275 w 6254082"/>
            <a:gd name="connsiteY122" fmla="*/ 3590925 h 4886325"/>
            <a:gd name="connsiteX123" fmla="*/ 238125 w 6254082"/>
            <a:gd name="connsiteY123" fmla="*/ 3629025 h 4886325"/>
            <a:gd name="connsiteX124" fmla="*/ 219075 w 6254082"/>
            <a:gd name="connsiteY124" fmla="*/ 3657600 h 4886325"/>
            <a:gd name="connsiteX125" fmla="*/ 133350 w 6254082"/>
            <a:gd name="connsiteY125" fmla="*/ 3733800 h 4886325"/>
            <a:gd name="connsiteX126" fmla="*/ 114300 w 6254082"/>
            <a:gd name="connsiteY126" fmla="*/ 3762375 h 4886325"/>
            <a:gd name="connsiteX127" fmla="*/ 104775 w 6254082"/>
            <a:gd name="connsiteY127" fmla="*/ 3790950 h 4886325"/>
            <a:gd name="connsiteX128" fmla="*/ 47625 w 6254082"/>
            <a:gd name="connsiteY128" fmla="*/ 3848100 h 4886325"/>
            <a:gd name="connsiteX129" fmla="*/ 28575 w 6254082"/>
            <a:gd name="connsiteY129" fmla="*/ 3876675 h 4886325"/>
            <a:gd name="connsiteX130" fmla="*/ 0 w 6254082"/>
            <a:gd name="connsiteY130" fmla="*/ 3886200 h 4886325"/>
            <a:gd name="connsiteX131" fmla="*/ 9525 w 6254082"/>
            <a:gd name="connsiteY131" fmla="*/ 3971925 h 4886325"/>
            <a:gd name="connsiteX132" fmla="*/ 38100 w 6254082"/>
            <a:gd name="connsiteY132" fmla="*/ 3990975 h 4886325"/>
            <a:gd name="connsiteX133" fmla="*/ 161925 w 6254082"/>
            <a:gd name="connsiteY133" fmla="*/ 4019550 h 4886325"/>
            <a:gd name="connsiteX134" fmla="*/ 190500 w 6254082"/>
            <a:gd name="connsiteY134" fmla="*/ 4029075 h 4886325"/>
            <a:gd name="connsiteX135" fmla="*/ 171450 w 6254082"/>
            <a:gd name="connsiteY135" fmla="*/ 4086225 h 4886325"/>
            <a:gd name="connsiteX136" fmla="*/ 142875 w 6254082"/>
            <a:gd name="connsiteY136" fmla="*/ 4105275 h 4886325"/>
            <a:gd name="connsiteX137" fmla="*/ 133350 w 6254082"/>
            <a:gd name="connsiteY137" fmla="*/ 4200525 h 4886325"/>
            <a:gd name="connsiteX138" fmla="*/ 190500 w 6254082"/>
            <a:gd name="connsiteY138" fmla="*/ 4238625 h 4886325"/>
            <a:gd name="connsiteX139" fmla="*/ 228600 w 6254082"/>
            <a:gd name="connsiteY139" fmla="*/ 4371975 h 4886325"/>
            <a:gd name="connsiteX140" fmla="*/ 257175 w 6254082"/>
            <a:gd name="connsiteY140" fmla="*/ 4381500 h 4886325"/>
            <a:gd name="connsiteX141" fmla="*/ 285750 w 6254082"/>
            <a:gd name="connsiteY141" fmla="*/ 4438650 h 4886325"/>
            <a:gd name="connsiteX142" fmla="*/ 314325 w 6254082"/>
            <a:gd name="connsiteY142" fmla="*/ 4457700 h 4886325"/>
            <a:gd name="connsiteX143" fmla="*/ 371475 w 6254082"/>
            <a:gd name="connsiteY143" fmla="*/ 4495800 h 4886325"/>
            <a:gd name="connsiteX144" fmla="*/ 390525 w 6254082"/>
            <a:gd name="connsiteY144" fmla="*/ 4552950 h 4886325"/>
            <a:gd name="connsiteX145" fmla="*/ 371475 w 6254082"/>
            <a:gd name="connsiteY145" fmla="*/ 4638675 h 4886325"/>
            <a:gd name="connsiteX146" fmla="*/ 352425 w 6254082"/>
            <a:gd name="connsiteY146" fmla="*/ 4667250 h 4886325"/>
            <a:gd name="connsiteX147" fmla="*/ 361950 w 6254082"/>
            <a:gd name="connsiteY147" fmla="*/ 4752975 h 4886325"/>
            <a:gd name="connsiteX148" fmla="*/ 390525 w 6254082"/>
            <a:gd name="connsiteY148" fmla="*/ 4772025 h 4886325"/>
            <a:gd name="connsiteX149" fmla="*/ 447675 w 6254082"/>
            <a:gd name="connsiteY149" fmla="*/ 4800600 h 4886325"/>
            <a:gd name="connsiteX150" fmla="*/ 828675 w 6254082"/>
            <a:gd name="connsiteY150" fmla="*/ 4800600 h 4886325"/>
            <a:gd name="connsiteX151" fmla="*/ 2038350 w 6254082"/>
            <a:gd name="connsiteY151" fmla="*/ 4791075 h 4886325"/>
            <a:gd name="connsiteX152" fmla="*/ 2333625 w 6254082"/>
            <a:gd name="connsiteY152" fmla="*/ 4781550 h 4886325"/>
            <a:gd name="connsiteX153" fmla="*/ 2409825 w 6254082"/>
            <a:gd name="connsiteY153" fmla="*/ 4762500 h 4886325"/>
            <a:gd name="connsiteX154" fmla="*/ 2505075 w 6254082"/>
            <a:gd name="connsiteY154" fmla="*/ 4743450 h 4886325"/>
            <a:gd name="connsiteX155" fmla="*/ 2990850 w 6254082"/>
            <a:gd name="connsiteY155" fmla="*/ 4752975 h 4886325"/>
            <a:gd name="connsiteX156" fmla="*/ 3057525 w 6254082"/>
            <a:gd name="connsiteY156" fmla="*/ 4762500 h 4886325"/>
            <a:gd name="connsiteX157" fmla="*/ 3114675 w 6254082"/>
            <a:gd name="connsiteY157" fmla="*/ 4772025 h 4886325"/>
            <a:gd name="connsiteX158" fmla="*/ 5553075 w 6254082"/>
            <a:gd name="connsiteY158" fmla="*/ 4781550 h 4886325"/>
            <a:gd name="connsiteX159" fmla="*/ 6248400 w 6254082"/>
            <a:gd name="connsiteY159" fmla="*/ 4791075 h 4886325"/>
            <a:gd name="connsiteX160" fmla="*/ 6172200 w 6254082"/>
            <a:gd name="connsiteY160" fmla="*/ 4819650 h 4886325"/>
            <a:gd name="connsiteX161" fmla="*/ 6105525 w 6254082"/>
            <a:gd name="connsiteY161" fmla="*/ 4829175 h 4886325"/>
            <a:gd name="connsiteX162" fmla="*/ 6057900 w 6254082"/>
            <a:gd name="connsiteY162" fmla="*/ 4838700 h 4886325"/>
            <a:gd name="connsiteX163" fmla="*/ 5943600 w 6254082"/>
            <a:gd name="connsiteY163" fmla="*/ 4857750 h 4886325"/>
            <a:gd name="connsiteX164" fmla="*/ 5810250 w 6254082"/>
            <a:gd name="connsiteY164" fmla="*/ 4886325 h 4886325"/>
            <a:gd name="connsiteX165" fmla="*/ 5276850 w 6254082"/>
            <a:gd name="connsiteY165" fmla="*/ 4876800 h 4886325"/>
            <a:gd name="connsiteX166" fmla="*/ 5238750 w 6254082"/>
            <a:gd name="connsiteY166" fmla="*/ 4857750 h 4886325"/>
            <a:gd name="connsiteX167" fmla="*/ 5181600 w 6254082"/>
            <a:gd name="connsiteY167" fmla="*/ 4829175 h 4886325"/>
            <a:gd name="connsiteX168" fmla="*/ 5114925 w 6254082"/>
            <a:gd name="connsiteY168" fmla="*/ 4810125 h 4886325"/>
            <a:gd name="connsiteX169" fmla="*/ 5086350 w 6254082"/>
            <a:gd name="connsiteY169" fmla="*/ 4800600 h 4886325"/>
            <a:gd name="connsiteX170" fmla="*/ 5067300 w 6254082"/>
            <a:gd name="connsiteY170" fmla="*/ 4772025 h 4886325"/>
            <a:gd name="connsiteX171" fmla="*/ 5095875 w 6254082"/>
            <a:gd name="connsiteY171" fmla="*/ 4667250 h 4886325"/>
            <a:gd name="connsiteX172" fmla="*/ 5124450 w 6254082"/>
            <a:gd name="connsiteY172" fmla="*/ 4657725 h 4886325"/>
            <a:gd name="connsiteX173" fmla="*/ 5191125 w 6254082"/>
            <a:gd name="connsiteY173" fmla="*/ 4572000 h 4886325"/>
            <a:gd name="connsiteX174" fmla="*/ 5210175 w 6254082"/>
            <a:gd name="connsiteY174" fmla="*/ 4543425 h 4886325"/>
            <a:gd name="connsiteX175" fmla="*/ 5229225 w 6254082"/>
            <a:gd name="connsiteY175" fmla="*/ 4514850 h 4886325"/>
            <a:gd name="connsiteX176" fmla="*/ 5248275 w 6254082"/>
            <a:gd name="connsiteY176" fmla="*/ 4476750 h 4886325"/>
            <a:gd name="connsiteX177" fmla="*/ 5267325 w 6254082"/>
            <a:gd name="connsiteY177" fmla="*/ 4448175 h 4886325"/>
            <a:gd name="connsiteX178" fmla="*/ 5286375 w 6254082"/>
            <a:gd name="connsiteY178" fmla="*/ 4391025 h 4886325"/>
            <a:gd name="connsiteX179" fmla="*/ 5286375 w 6254082"/>
            <a:gd name="connsiteY179" fmla="*/ 4229100 h 4886325"/>
            <a:gd name="connsiteX180" fmla="*/ 5257800 w 6254082"/>
            <a:gd name="connsiteY180" fmla="*/ 4219575 h 4886325"/>
            <a:gd name="connsiteX181" fmla="*/ 5229225 w 6254082"/>
            <a:gd name="connsiteY181" fmla="*/ 4200525 h 4886325"/>
            <a:gd name="connsiteX182" fmla="*/ 5219700 w 6254082"/>
            <a:gd name="connsiteY182" fmla="*/ 4171950 h 4886325"/>
            <a:gd name="connsiteX183" fmla="*/ 5248275 w 6254082"/>
            <a:gd name="connsiteY183" fmla="*/ 4152900 h 4886325"/>
            <a:gd name="connsiteX184" fmla="*/ 5276850 w 6254082"/>
            <a:gd name="connsiteY184" fmla="*/ 4095750 h 4886325"/>
            <a:gd name="connsiteX185" fmla="*/ 5257800 w 6254082"/>
            <a:gd name="connsiteY185" fmla="*/ 4019550 h 4886325"/>
            <a:gd name="connsiteX186" fmla="*/ 5238750 w 6254082"/>
            <a:gd name="connsiteY186" fmla="*/ 3981450 h 4886325"/>
            <a:gd name="connsiteX187" fmla="*/ 5153025 w 6254082"/>
            <a:gd name="connsiteY187" fmla="*/ 3933825 h 4886325"/>
            <a:gd name="connsiteX188" fmla="*/ 5162550 w 6254082"/>
            <a:gd name="connsiteY188" fmla="*/ 3810000 h 4886325"/>
            <a:gd name="connsiteX189" fmla="*/ 5191125 w 6254082"/>
            <a:gd name="connsiteY189" fmla="*/ 3781425 h 4886325"/>
            <a:gd name="connsiteX190" fmla="*/ 5200650 w 6254082"/>
            <a:gd name="connsiteY190" fmla="*/ 3752850 h 4886325"/>
            <a:gd name="connsiteX191" fmla="*/ 5191125 w 6254082"/>
            <a:gd name="connsiteY191" fmla="*/ 3629025 h 4886325"/>
            <a:gd name="connsiteX192" fmla="*/ 5181600 w 6254082"/>
            <a:gd name="connsiteY192" fmla="*/ 3600450 h 4886325"/>
            <a:gd name="connsiteX193" fmla="*/ 5172075 w 6254082"/>
            <a:gd name="connsiteY193" fmla="*/ 3562350 h 4886325"/>
            <a:gd name="connsiteX194" fmla="*/ 5133975 w 6254082"/>
            <a:gd name="connsiteY194" fmla="*/ 3495675 h 4886325"/>
            <a:gd name="connsiteX195" fmla="*/ 5124450 w 6254082"/>
            <a:gd name="connsiteY195" fmla="*/ 3467100 h 4886325"/>
            <a:gd name="connsiteX196" fmla="*/ 5105400 w 6254082"/>
            <a:gd name="connsiteY196" fmla="*/ 3438525 h 4886325"/>
            <a:gd name="connsiteX197" fmla="*/ 5095875 w 6254082"/>
            <a:gd name="connsiteY197" fmla="*/ 3409950 h 4886325"/>
            <a:gd name="connsiteX198" fmla="*/ 5076825 w 6254082"/>
            <a:gd name="connsiteY198" fmla="*/ 3381375 h 4886325"/>
            <a:gd name="connsiteX199" fmla="*/ 5019675 w 6254082"/>
            <a:gd name="connsiteY199" fmla="*/ 3305175 h 4886325"/>
            <a:gd name="connsiteX200" fmla="*/ 4972050 w 6254082"/>
            <a:gd name="connsiteY200" fmla="*/ 3219450 h 4886325"/>
            <a:gd name="connsiteX201" fmla="*/ 4933950 w 6254082"/>
            <a:gd name="connsiteY201" fmla="*/ 3162300 h 4886325"/>
            <a:gd name="connsiteX202" fmla="*/ 4895850 w 6254082"/>
            <a:gd name="connsiteY202" fmla="*/ 3105150 h 4886325"/>
            <a:gd name="connsiteX203" fmla="*/ 4867275 w 6254082"/>
            <a:gd name="connsiteY203" fmla="*/ 3076575 h 4886325"/>
            <a:gd name="connsiteX204" fmla="*/ 4829175 w 6254082"/>
            <a:gd name="connsiteY204" fmla="*/ 3048000 h 4886325"/>
            <a:gd name="connsiteX205" fmla="*/ 4781550 w 6254082"/>
            <a:gd name="connsiteY205" fmla="*/ 3000375 h 4886325"/>
            <a:gd name="connsiteX206" fmla="*/ 4762500 w 6254082"/>
            <a:gd name="connsiteY206" fmla="*/ 2971800 h 4886325"/>
            <a:gd name="connsiteX207" fmla="*/ 4724400 w 6254082"/>
            <a:gd name="connsiteY207" fmla="*/ 2952750 h 4886325"/>
            <a:gd name="connsiteX208" fmla="*/ 4695825 w 6254082"/>
            <a:gd name="connsiteY208" fmla="*/ 2933700 h 4886325"/>
            <a:gd name="connsiteX209" fmla="*/ 4686300 w 6254082"/>
            <a:gd name="connsiteY209" fmla="*/ 2905125 h 4886325"/>
            <a:gd name="connsiteX210" fmla="*/ 4648200 w 6254082"/>
            <a:gd name="connsiteY210" fmla="*/ 2847975 h 4886325"/>
            <a:gd name="connsiteX211" fmla="*/ 4657725 w 6254082"/>
            <a:gd name="connsiteY211" fmla="*/ 2714625 h 4886325"/>
            <a:gd name="connsiteX212" fmla="*/ 4676775 w 6254082"/>
            <a:gd name="connsiteY212" fmla="*/ 2638425 h 4886325"/>
            <a:gd name="connsiteX213" fmla="*/ 4705350 w 6254082"/>
            <a:gd name="connsiteY213" fmla="*/ 2609850 h 4886325"/>
            <a:gd name="connsiteX214" fmla="*/ 4733925 w 6254082"/>
            <a:gd name="connsiteY214" fmla="*/ 2590800 h 4886325"/>
            <a:gd name="connsiteX215" fmla="*/ 4819650 w 6254082"/>
            <a:gd name="connsiteY215" fmla="*/ 2581275 h 4886325"/>
            <a:gd name="connsiteX216" fmla="*/ 4857750 w 6254082"/>
            <a:gd name="connsiteY216" fmla="*/ 2524125 h 4886325"/>
            <a:gd name="connsiteX217" fmla="*/ 4886325 w 6254082"/>
            <a:gd name="connsiteY217" fmla="*/ 2438400 h 4886325"/>
            <a:gd name="connsiteX218" fmla="*/ 4895850 w 6254082"/>
            <a:gd name="connsiteY218" fmla="*/ 2409825 h 4886325"/>
            <a:gd name="connsiteX219" fmla="*/ 4905375 w 6254082"/>
            <a:gd name="connsiteY219" fmla="*/ 2381250 h 4886325"/>
            <a:gd name="connsiteX220" fmla="*/ 4848225 w 6254082"/>
            <a:gd name="connsiteY220" fmla="*/ 2266950 h 4886325"/>
            <a:gd name="connsiteX221" fmla="*/ 4829175 w 6254082"/>
            <a:gd name="connsiteY221" fmla="*/ 2238375 h 4886325"/>
            <a:gd name="connsiteX222" fmla="*/ 4857750 w 6254082"/>
            <a:gd name="connsiteY222" fmla="*/ 2152650 h 4886325"/>
            <a:gd name="connsiteX223" fmla="*/ 4867275 w 6254082"/>
            <a:gd name="connsiteY223" fmla="*/ 2124075 h 4886325"/>
            <a:gd name="connsiteX224" fmla="*/ 4857750 w 6254082"/>
            <a:gd name="connsiteY224" fmla="*/ 1952625 h 4886325"/>
            <a:gd name="connsiteX225" fmla="*/ 4810125 w 6254082"/>
            <a:gd name="connsiteY225" fmla="*/ 1866900 h 4886325"/>
            <a:gd name="connsiteX226" fmla="*/ 4791075 w 6254082"/>
            <a:gd name="connsiteY226" fmla="*/ 1838325 h 4886325"/>
            <a:gd name="connsiteX227" fmla="*/ 4762500 w 6254082"/>
            <a:gd name="connsiteY227" fmla="*/ 1781175 h 4886325"/>
            <a:gd name="connsiteX228" fmla="*/ 4743450 w 6254082"/>
            <a:gd name="connsiteY228" fmla="*/ 1666875 h 4886325"/>
            <a:gd name="connsiteX229" fmla="*/ 4733925 w 6254082"/>
            <a:gd name="connsiteY229" fmla="*/ 1619250 h 4886325"/>
            <a:gd name="connsiteX230" fmla="*/ 4638675 w 6254082"/>
            <a:gd name="connsiteY230" fmla="*/ 1571625 h 4886325"/>
            <a:gd name="connsiteX231" fmla="*/ 4581525 w 6254082"/>
            <a:gd name="connsiteY231" fmla="*/ 1533525 h 4886325"/>
            <a:gd name="connsiteX232" fmla="*/ 4591050 w 6254082"/>
            <a:gd name="connsiteY232" fmla="*/ 1476375 h 4886325"/>
            <a:gd name="connsiteX233" fmla="*/ 4600575 w 6254082"/>
            <a:gd name="connsiteY233" fmla="*/ 1438275 h 4886325"/>
            <a:gd name="connsiteX234" fmla="*/ 4591050 w 6254082"/>
            <a:gd name="connsiteY234" fmla="*/ 1314450 h 4886325"/>
            <a:gd name="connsiteX235" fmla="*/ 4581525 w 6254082"/>
            <a:gd name="connsiteY235" fmla="*/ 1285875 h 4886325"/>
            <a:gd name="connsiteX236" fmla="*/ 4543425 w 6254082"/>
            <a:gd name="connsiteY236" fmla="*/ 1266825 h 4886325"/>
            <a:gd name="connsiteX237" fmla="*/ 4486275 w 6254082"/>
            <a:gd name="connsiteY237" fmla="*/ 1228725 h 4886325"/>
            <a:gd name="connsiteX238" fmla="*/ 4457700 w 6254082"/>
            <a:gd name="connsiteY238" fmla="*/ 1219200 h 4886325"/>
            <a:gd name="connsiteX239" fmla="*/ 4391025 w 6254082"/>
            <a:gd name="connsiteY239" fmla="*/ 1200150 h 4886325"/>
            <a:gd name="connsiteX240" fmla="*/ 4362450 w 6254082"/>
            <a:gd name="connsiteY240" fmla="*/ 1181100 h 4886325"/>
            <a:gd name="connsiteX241" fmla="*/ 4276725 w 6254082"/>
            <a:gd name="connsiteY241" fmla="*/ 1143000 h 4886325"/>
            <a:gd name="connsiteX242" fmla="*/ 4248150 w 6254082"/>
            <a:gd name="connsiteY242" fmla="*/ 1085850 h 4886325"/>
            <a:gd name="connsiteX243" fmla="*/ 4267200 w 6254082"/>
            <a:gd name="connsiteY243" fmla="*/ 981075 h 4886325"/>
            <a:gd name="connsiteX244" fmla="*/ 4257675 w 6254082"/>
            <a:gd name="connsiteY244" fmla="*/ 866775 h 4886325"/>
            <a:gd name="connsiteX245" fmla="*/ 4238625 w 6254082"/>
            <a:gd name="connsiteY245" fmla="*/ 809625 h 4886325"/>
            <a:gd name="connsiteX246" fmla="*/ 4286250 w 6254082"/>
            <a:gd name="connsiteY246" fmla="*/ 723900 h 4886325"/>
            <a:gd name="connsiteX247" fmla="*/ 4305300 w 6254082"/>
            <a:gd name="connsiteY247" fmla="*/ 666750 h 4886325"/>
            <a:gd name="connsiteX248" fmla="*/ 4324350 w 6254082"/>
            <a:gd name="connsiteY248" fmla="*/ 581025 h 4886325"/>
            <a:gd name="connsiteX249" fmla="*/ 4314825 w 6254082"/>
            <a:gd name="connsiteY249" fmla="*/ 495300 h 4886325"/>
            <a:gd name="connsiteX250" fmla="*/ 4305300 w 6254082"/>
            <a:gd name="connsiteY250" fmla="*/ 466725 h 4886325"/>
            <a:gd name="connsiteX251" fmla="*/ 4276725 w 6254082"/>
            <a:gd name="connsiteY251" fmla="*/ 457200 h 4886325"/>
            <a:gd name="connsiteX252" fmla="*/ 4257675 w 6254082"/>
            <a:gd name="connsiteY252" fmla="*/ 438150 h 4886325"/>
            <a:gd name="connsiteX253" fmla="*/ 4305300 w 6254082"/>
            <a:gd name="connsiteY253" fmla="*/ 457200 h 4886325"/>
            <a:gd name="connsiteX0" fmla="*/ 4305300 w 6254082"/>
            <a:gd name="connsiteY0" fmla="*/ 457200 h 4888775"/>
            <a:gd name="connsiteX1" fmla="*/ 4257675 w 6254082"/>
            <a:gd name="connsiteY1" fmla="*/ 438150 h 4888775"/>
            <a:gd name="connsiteX2" fmla="*/ 4229100 w 6254082"/>
            <a:gd name="connsiteY2" fmla="*/ 428625 h 4888775"/>
            <a:gd name="connsiteX3" fmla="*/ 4171950 w 6254082"/>
            <a:gd name="connsiteY3" fmla="*/ 390525 h 4888775"/>
            <a:gd name="connsiteX4" fmla="*/ 4105275 w 6254082"/>
            <a:gd name="connsiteY4" fmla="*/ 323850 h 4888775"/>
            <a:gd name="connsiteX5" fmla="*/ 4076700 w 6254082"/>
            <a:gd name="connsiteY5" fmla="*/ 295275 h 4888775"/>
            <a:gd name="connsiteX6" fmla="*/ 4067175 w 6254082"/>
            <a:gd name="connsiteY6" fmla="*/ 266700 h 4888775"/>
            <a:gd name="connsiteX7" fmla="*/ 4019550 w 6254082"/>
            <a:gd name="connsiteY7" fmla="*/ 219075 h 4888775"/>
            <a:gd name="connsiteX8" fmla="*/ 3971925 w 6254082"/>
            <a:gd name="connsiteY8" fmla="*/ 209550 h 4888775"/>
            <a:gd name="connsiteX9" fmla="*/ 3943350 w 6254082"/>
            <a:gd name="connsiteY9" fmla="*/ 190500 h 4888775"/>
            <a:gd name="connsiteX10" fmla="*/ 3905250 w 6254082"/>
            <a:gd name="connsiteY10" fmla="*/ 104775 h 4888775"/>
            <a:gd name="connsiteX11" fmla="*/ 3876675 w 6254082"/>
            <a:gd name="connsiteY11" fmla="*/ 95250 h 4888775"/>
            <a:gd name="connsiteX12" fmla="*/ 3829050 w 6254082"/>
            <a:gd name="connsiteY12" fmla="*/ 38100 h 4888775"/>
            <a:gd name="connsiteX13" fmla="*/ 3819525 w 6254082"/>
            <a:gd name="connsiteY13" fmla="*/ 9525 h 4888775"/>
            <a:gd name="connsiteX14" fmla="*/ 3790950 w 6254082"/>
            <a:gd name="connsiteY14" fmla="*/ 0 h 4888775"/>
            <a:gd name="connsiteX15" fmla="*/ 3705225 w 6254082"/>
            <a:gd name="connsiteY15" fmla="*/ 19050 h 4888775"/>
            <a:gd name="connsiteX16" fmla="*/ 3648075 w 6254082"/>
            <a:gd name="connsiteY16" fmla="*/ 76200 h 4888775"/>
            <a:gd name="connsiteX17" fmla="*/ 3638550 w 6254082"/>
            <a:gd name="connsiteY17" fmla="*/ 104775 h 4888775"/>
            <a:gd name="connsiteX18" fmla="*/ 3619500 w 6254082"/>
            <a:gd name="connsiteY18" fmla="*/ 133350 h 4888775"/>
            <a:gd name="connsiteX19" fmla="*/ 3581400 w 6254082"/>
            <a:gd name="connsiteY19" fmla="*/ 228600 h 4888775"/>
            <a:gd name="connsiteX20" fmla="*/ 3571875 w 6254082"/>
            <a:gd name="connsiteY20" fmla="*/ 257175 h 4888775"/>
            <a:gd name="connsiteX21" fmla="*/ 3533775 w 6254082"/>
            <a:gd name="connsiteY21" fmla="*/ 314325 h 4888775"/>
            <a:gd name="connsiteX22" fmla="*/ 3524250 w 6254082"/>
            <a:gd name="connsiteY22" fmla="*/ 342900 h 4888775"/>
            <a:gd name="connsiteX23" fmla="*/ 3495675 w 6254082"/>
            <a:gd name="connsiteY23" fmla="*/ 400050 h 4888775"/>
            <a:gd name="connsiteX24" fmla="*/ 3505200 w 6254082"/>
            <a:gd name="connsiteY24" fmla="*/ 466725 h 4888775"/>
            <a:gd name="connsiteX25" fmla="*/ 3524250 w 6254082"/>
            <a:gd name="connsiteY25" fmla="*/ 495300 h 4888775"/>
            <a:gd name="connsiteX26" fmla="*/ 3495675 w 6254082"/>
            <a:gd name="connsiteY26" fmla="*/ 523875 h 4888775"/>
            <a:gd name="connsiteX27" fmla="*/ 3486150 w 6254082"/>
            <a:gd name="connsiteY27" fmla="*/ 552450 h 4888775"/>
            <a:gd name="connsiteX28" fmla="*/ 3476625 w 6254082"/>
            <a:gd name="connsiteY28" fmla="*/ 600075 h 4888775"/>
            <a:gd name="connsiteX29" fmla="*/ 3400425 w 6254082"/>
            <a:gd name="connsiteY29" fmla="*/ 685800 h 4888775"/>
            <a:gd name="connsiteX30" fmla="*/ 3390900 w 6254082"/>
            <a:gd name="connsiteY30" fmla="*/ 714375 h 4888775"/>
            <a:gd name="connsiteX31" fmla="*/ 3381375 w 6254082"/>
            <a:gd name="connsiteY31" fmla="*/ 752475 h 4888775"/>
            <a:gd name="connsiteX32" fmla="*/ 3352800 w 6254082"/>
            <a:gd name="connsiteY32" fmla="*/ 762000 h 4888775"/>
            <a:gd name="connsiteX33" fmla="*/ 3343275 w 6254082"/>
            <a:gd name="connsiteY33" fmla="*/ 790575 h 4888775"/>
            <a:gd name="connsiteX34" fmla="*/ 3324225 w 6254082"/>
            <a:gd name="connsiteY34" fmla="*/ 819150 h 4888775"/>
            <a:gd name="connsiteX35" fmla="*/ 3352800 w 6254082"/>
            <a:gd name="connsiteY35" fmla="*/ 828675 h 4888775"/>
            <a:gd name="connsiteX36" fmla="*/ 3362325 w 6254082"/>
            <a:gd name="connsiteY36" fmla="*/ 857250 h 4888775"/>
            <a:gd name="connsiteX37" fmla="*/ 3400425 w 6254082"/>
            <a:gd name="connsiteY37" fmla="*/ 876300 h 4888775"/>
            <a:gd name="connsiteX38" fmla="*/ 3390900 w 6254082"/>
            <a:gd name="connsiteY38" fmla="*/ 1000125 h 4888775"/>
            <a:gd name="connsiteX39" fmla="*/ 3400425 w 6254082"/>
            <a:gd name="connsiteY39" fmla="*/ 1047750 h 4888775"/>
            <a:gd name="connsiteX40" fmla="*/ 3419475 w 6254082"/>
            <a:gd name="connsiteY40" fmla="*/ 1076325 h 4888775"/>
            <a:gd name="connsiteX41" fmla="*/ 3390900 w 6254082"/>
            <a:gd name="connsiteY41" fmla="*/ 1171575 h 4888775"/>
            <a:gd name="connsiteX42" fmla="*/ 3400425 w 6254082"/>
            <a:gd name="connsiteY42" fmla="*/ 1200150 h 4888775"/>
            <a:gd name="connsiteX43" fmla="*/ 3381375 w 6254082"/>
            <a:gd name="connsiteY43" fmla="*/ 1285875 h 4888775"/>
            <a:gd name="connsiteX44" fmla="*/ 3362325 w 6254082"/>
            <a:gd name="connsiteY44" fmla="*/ 1314450 h 4888775"/>
            <a:gd name="connsiteX45" fmla="*/ 3371850 w 6254082"/>
            <a:gd name="connsiteY45" fmla="*/ 1400175 h 4888775"/>
            <a:gd name="connsiteX46" fmla="*/ 3343275 w 6254082"/>
            <a:gd name="connsiteY46" fmla="*/ 1457325 h 4888775"/>
            <a:gd name="connsiteX47" fmla="*/ 3333750 w 6254082"/>
            <a:gd name="connsiteY47" fmla="*/ 1485900 h 4888775"/>
            <a:gd name="connsiteX48" fmla="*/ 3343275 w 6254082"/>
            <a:gd name="connsiteY48" fmla="*/ 1533525 h 4888775"/>
            <a:gd name="connsiteX49" fmla="*/ 3314700 w 6254082"/>
            <a:gd name="connsiteY49" fmla="*/ 1590675 h 4888775"/>
            <a:gd name="connsiteX50" fmla="*/ 3314700 w 6254082"/>
            <a:gd name="connsiteY50" fmla="*/ 1762125 h 4888775"/>
            <a:gd name="connsiteX51" fmla="*/ 3286125 w 6254082"/>
            <a:gd name="connsiteY51" fmla="*/ 1771650 h 4888775"/>
            <a:gd name="connsiteX52" fmla="*/ 3276600 w 6254082"/>
            <a:gd name="connsiteY52" fmla="*/ 1819275 h 4888775"/>
            <a:gd name="connsiteX53" fmla="*/ 3267075 w 6254082"/>
            <a:gd name="connsiteY53" fmla="*/ 1876425 h 4888775"/>
            <a:gd name="connsiteX54" fmla="*/ 3228975 w 6254082"/>
            <a:gd name="connsiteY54" fmla="*/ 1885950 h 4888775"/>
            <a:gd name="connsiteX55" fmla="*/ 3190875 w 6254082"/>
            <a:gd name="connsiteY55" fmla="*/ 1933575 h 4888775"/>
            <a:gd name="connsiteX56" fmla="*/ 3181350 w 6254082"/>
            <a:gd name="connsiteY56" fmla="*/ 1962150 h 4888775"/>
            <a:gd name="connsiteX57" fmla="*/ 3162300 w 6254082"/>
            <a:gd name="connsiteY57" fmla="*/ 1990725 h 4888775"/>
            <a:gd name="connsiteX58" fmla="*/ 3124200 w 6254082"/>
            <a:gd name="connsiteY58" fmla="*/ 1981200 h 4888775"/>
            <a:gd name="connsiteX59" fmla="*/ 3076575 w 6254082"/>
            <a:gd name="connsiteY59" fmla="*/ 2028825 h 4888775"/>
            <a:gd name="connsiteX60" fmla="*/ 3067050 w 6254082"/>
            <a:gd name="connsiteY60" fmla="*/ 2105025 h 4888775"/>
            <a:gd name="connsiteX61" fmla="*/ 3057525 w 6254082"/>
            <a:gd name="connsiteY61" fmla="*/ 2133600 h 4888775"/>
            <a:gd name="connsiteX62" fmla="*/ 3038475 w 6254082"/>
            <a:gd name="connsiteY62" fmla="*/ 2162175 h 4888775"/>
            <a:gd name="connsiteX63" fmla="*/ 2914650 w 6254082"/>
            <a:gd name="connsiteY63" fmla="*/ 2200275 h 4888775"/>
            <a:gd name="connsiteX64" fmla="*/ 2886075 w 6254082"/>
            <a:gd name="connsiteY64" fmla="*/ 2219325 h 4888775"/>
            <a:gd name="connsiteX65" fmla="*/ 2809875 w 6254082"/>
            <a:gd name="connsiteY65" fmla="*/ 2238375 h 4888775"/>
            <a:gd name="connsiteX66" fmla="*/ 2752725 w 6254082"/>
            <a:gd name="connsiteY66" fmla="*/ 2276475 h 4888775"/>
            <a:gd name="connsiteX67" fmla="*/ 2686050 w 6254082"/>
            <a:gd name="connsiteY67" fmla="*/ 2295525 h 4888775"/>
            <a:gd name="connsiteX68" fmla="*/ 2657475 w 6254082"/>
            <a:gd name="connsiteY68" fmla="*/ 2333625 h 4888775"/>
            <a:gd name="connsiteX69" fmla="*/ 2600325 w 6254082"/>
            <a:gd name="connsiteY69" fmla="*/ 2381250 h 4888775"/>
            <a:gd name="connsiteX70" fmla="*/ 2571750 w 6254082"/>
            <a:gd name="connsiteY70" fmla="*/ 2390775 h 4888775"/>
            <a:gd name="connsiteX71" fmla="*/ 2552700 w 6254082"/>
            <a:gd name="connsiteY71" fmla="*/ 2419350 h 4888775"/>
            <a:gd name="connsiteX72" fmla="*/ 2533650 w 6254082"/>
            <a:gd name="connsiteY72" fmla="*/ 2476500 h 4888775"/>
            <a:gd name="connsiteX73" fmla="*/ 2447925 w 6254082"/>
            <a:gd name="connsiteY73" fmla="*/ 2543175 h 4888775"/>
            <a:gd name="connsiteX74" fmla="*/ 2428875 w 6254082"/>
            <a:gd name="connsiteY74" fmla="*/ 2571750 h 4888775"/>
            <a:gd name="connsiteX75" fmla="*/ 2419350 w 6254082"/>
            <a:gd name="connsiteY75" fmla="*/ 2600325 h 4888775"/>
            <a:gd name="connsiteX76" fmla="*/ 2381250 w 6254082"/>
            <a:gd name="connsiteY76" fmla="*/ 2657475 h 4888775"/>
            <a:gd name="connsiteX77" fmla="*/ 2333625 w 6254082"/>
            <a:gd name="connsiteY77" fmla="*/ 2733675 h 4888775"/>
            <a:gd name="connsiteX78" fmla="*/ 2295525 w 6254082"/>
            <a:gd name="connsiteY78" fmla="*/ 2790825 h 4888775"/>
            <a:gd name="connsiteX79" fmla="*/ 2286000 w 6254082"/>
            <a:gd name="connsiteY79" fmla="*/ 2819400 h 4888775"/>
            <a:gd name="connsiteX80" fmla="*/ 2257425 w 6254082"/>
            <a:gd name="connsiteY80" fmla="*/ 2838450 h 4888775"/>
            <a:gd name="connsiteX81" fmla="*/ 2219325 w 6254082"/>
            <a:gd name="connsiteY81" fmla="*/ 2828925 h 4888775"/>
            <a:gd name="connsiteX82" fmla="*/ 2209800 w 6254082"/>
            <a:gd name="connsiteY82" fmla="*/ 2790825 h 4888775"/>
            <a:gd name="connsiteX83" fmla="*/ 2200275 w 6254082"/>
            <a:gd name="connsiteY83" fmla="*/ 2762250 h 4888775"/>
            <a:gd name="connsiteX84" fmla="*/ 2171700 w 6254082"/>
            <a:gd name="connsiteY84" fmla="*/ 2752725 h 4888775"/>
            <a:gd name="connsiteX85" fmla="*/ 2143125 w 6254082"/>
            <a:gd name="connsiteY85" fmla="*/ 2724150 h 4888775"/>
            <a:gd name="connsiteX86" fmla="*/ 2133600 w 6254082"/>
            <a:gd name="connsiteY86" fmla="*/ 2695575 h 4888775"/>
            <a:gd name="connsiteX87" fmla="*/ 2076450 w 6254082"/>
            <a:gd name="connsiteY87" fmla="*/ 2667000 h 4888775"/>
            <a:gd name="connsiteX88" fmla="*/ 2047875 w 6254082"/>
            <a:gd name="connsiteY88" fmla="*/ 2647950 h 4888775"/>
            <a:gd name="connsiteX89" fmla="*/ 1924050 w 6254082"/>
            <a:gd name="connsiteY89" fmla="*/ 2628900 h 4888775"/>
            <a:gd name="connsiteX90" fmla="*/ 1895475 w 6254082"/>
            <a:gd name="connsiteY90" fmla="*/ 2609850 h 4888775"/>
            <a:gd name="connsiteX91" fmla="*/ 1885950 w 6254082"/>
            <a:gd name="connsiteY91" fmla="*/ 2581275 h 4888775"/>
            <a:gd name="connsiteX92" fmla="*/ 1857375 w 6254082"/>
            <a:gd name="connsiteY92" fmla="*/ 2571750 h 4888775"/>
            <a:gd name="connsiteX93" fmla="*/ 1828800 w 6254082"/>
            <a:gd name="connsiteY93" fmla="*/ 2552700 h 4888775"/>
            <a:gd name="connsiteX94" fmla="*/ 1743075 w 6254082"/>
            <a:gd name="connsiteY94" fmla="*/ 2533650 h 4888775"/>
            <a:gd name="connsiteX95" fmla="*/ 1714500 w 6254082"/>
            <a:gd name="connsiteY95" fmla="*/ 2524125 h 4888775"/>
            <a:gd name="connsiteX96" fmla="*/ 1657350 w 6254082"/>
            <a:gd name="connsiteY96" fmla="*/ 2514600 h 4888775"/>
            <a:gd name="connsiteX97" fmla="*/ 1609725 w 6254082"/>
            <a:gd name="connsiteY97" fmla="*/ 2505075 h 4888775"/>
            <a:gd name="connsiteX98" fmla="*/ 1581150 w 6254082"/>
            <a:gd name="connsiteY98" fmla="*/ 2486025 h 4888775"/>
            <a:gd name="connsiteX99" fmla="*/ 1400175 w 6254082"/>
            <a:gd name="connsiteY99" fmla="*/ 2466975 h 4888775"/>
            <a:gd name="connsiteX100" fmla="*/ 1285875 w 6254082"/>
            <a:gd name="connsiteY100" fmla="*/ 2476500 h 4888775"/>
            <a:gd name="connsiteX101" fmla="*/ 1228725 w 6254082"/>
            <a:gd name="connsiteY101" fmla="*/ 2505075 h 4888775"/>
            <a:gd name="connsiteX102" fmla="*/ 1085850 w 6254082"/>
            <a:gd name="connsiteY102" fmla="*/ 2514600 h 4888775"/>
            <a:gd name="connsiteX103" fmla="*/ 942975 w 6254082"/>
            <a:gd name="connsiteY103" fmla="*/ 2543175 h 4888775"/>
            <a:gd name="connsiteX104" fmla="*/ 914400 w 6254082"/>
            <a:gd name="connsiteY104" fmla="*/ 2562225 h 4888775"/>
            <a:gd name="connsiteX105" fmla="*/ 857250 w 6254082"/>
            <a:gd name="connsiteY105" fmla="*/ 2581275 h 4888775"/>
            <a:gd name="connsiteX106" fmla="*/ 828675 w 6254082"/>
            <a:gd name="connsiteY106" fmla="*/ 2609850 h 4888775"/>
            <a:gd name="connsiteX107" fmla="*/ 800100 w 6254082"/>
            <a:gd name="connsiteY107" fmla="*/ 2628900 h 4888775"/>
            <a:gd name="connsiteX108" fmla="*/ 771525 w 6254082"/>
            <a:gd name="connsiteY108" fmla="*/ 2686050 h 4888775"/>
            <a:gd name="connsiteX109" fmla="*/ 742950 w 6254082"/>
            <a:gd name="connsiteY109" fmla="*/ 2705100 h 4888775"/>
            <a:gd name="connsiteX110" fmla="*/ 723900 w 6254082"/>
            <a:gd name="connsiteY110" fmla="*/ 2781300 h 4888775"/>
            <a:gd name="connsiteX111" fmla="*/ 704850 w 6254082"/>
            <a:gd name="connsiteY111" fmla="*/ 2838450 h 4888775"/>
            <a:gd name="connsiteX112" fmla="*/ 695325 w 6254082"/>
            <a:gd name="connsiteY112" fmla="*/ 2867025 h 4888775"/>
            <a:gd name="connsiteX113" fmla="*/ 666750 w 6254082"/>
            <a:gd name="connsiteY113" fmla="*/ 2924175 h 4888775"/>
            <a:gd name="connsiteX114" fmla="*/ 647700 w 6254082"/>
            <a:gd name="connsiteY114" fmla="*/ 3067050 h 4888775"/>
            <a:gd name="connsiteX115" fmla="*/ 628650 w 6254082"/>
            <a:gd name="connsiteY115" fmla="*/ 3143250 h 4888775"/>
            <a:gd name="connsiteX116" fmla="*/ 590550 w 6254082"/>
            <a:gd name="connsiteY116" fmla="*/ 3248025 h 4888775"/>
            <a:gd name="connsiteX117" fmla="*/ 542925 w 6254082"/>
            <a:gd name="connsiteY117" fmla="*/ 3286125 h 4888775"/>
            <a:gd name="connsiteX118" fmla="*/ 476250 w 6254082"/>
            <a:gd name="connsiteY118" fmla="*/ 3371850 h 4888775"/>
            <a:gd name="connsiteX119" fmla="*/ 428625 w 6254082"/>
            <a:gd name="connsiteY119" fmla="*/ 3514725 h 4888775"/>
            <a:gd name="connsiteX120" fmla="*/ 419100 w 6254082"/>
            <a:gd name="connsiteY120" fmla="*/ 3543300 h 4888775"/>
            <a:gd name="connsiteX121" fmla="*/ 361950 w 6254082"/>
            <a:gd name="connsiteY121" fmla="*/ 3571875 h 4888775"/>
            <a:gd name="connsiteX122" fmla="*/ 295275 w 6254082"/>
            <a:gd name="connsiteY122" fmla="*/ 3590925 h 4888775"/>
            <a:gd name="connsiteX123" fmla="*/ 238125 w 6254082"/>
            <a:gd name="connsiteY123" fmla="*/ 3629025 h 4888775"/>
            <a:gd name="connsiteX124" fmla="*/ 219075 w 6254082"/>
            <a:gd name="connsiteY124" fmla="*/ 3657600 h 4888775"/>
            <a:gd name="connsiteX125" fmla="*/ 133350 w 6254082"/>
            <a:gd name="connsiteY125" fmla="*/ 3733800 h 4888775"/>
            <a:gd name="connsiteX126" fmla="*/ 114300 w 6254082"/>
            <a:gd name="connsiteY126" fmla="*/ 3762375 h 4888775"/>
            <a:gd name="connsiteX127" fmla="*/ 104775 w 6254082"/>
            <a:gd name="connsiteY127" fmla="*/ 3790950 h 4888775"/>
            <a:gd name="connsiteX128" fmla="*/ 47625 w 6254082"/>
            <a:gd name="connsiteY128" fmla="*/ 3848100 h 4888775"/>
            <a:gd name="connsiteX129" fmla="*/ 28575 w 6254082"/>
            <a:gd name="connsiteY129" fmla="*/ 3876675 h 4888775"/>
            <a:gd name="connsiteX130" fmla="*/ 0 w 6254082"/>
            <a:gd name="connsiteY130" fmla="*/ 3886200 h 4888775"/>
            <a:gd name="connsiteX131" fmla="*/ 9525 w 6254082"/>
            <a:gd name="connsiteY131" fmla="*/ 3971925 h 4888775"/>
            <a:gd name="connsiteX132" fmla="*/ 38100 w 6254082"/>
            <a:gd name="connsiteY132" fmla="*/ 3990975 h 4888775"/>
            <a:gd name="connsiteX133" fmla="*/ 161925 w 6254082"/>
            <a:gd name="connsiteY133" fmla="*/ 4019550 h 4888775"/>
            <a:gd name="connsiteX134" fmla="*/ 190500 w 6254082"/>
            <a:gd name="connsiteY134" fmla="*/ 4029075 h 4888775"/>
            <a:gd name="connsiteX135" fmla="*/ 171450 w 6254082"/>
            <a:gd name="connsiteY135" fmla="*/ 4086225 h 4888775"/>
            <a:gd name="connsiteX136" fmla="*/ 142875 w 6254082"/>
            <a:gd name="connsiteY136" fmla="*/ 4105275 h 4888775"/>
            <a:gd name="connsiteX137" fmla="*/ 133350 w 6254082"/>
            <a:gd name="connsiteY137" fmla="*/ 4200525 h 4888775"/>
            <a:gd name="connsiteX138" fmla="*/ 190500 w 6254082"/>
            <a:gd name="connsiteY138" fmla="*/ 4238625 h 4888775"/>
            <a:gd name="connsiteX139" fmla="*/ 228600 w 6254082"/>
            <a:gd name="connsiteY139" fmla="*/ 4371975 h 4888775"/>
            <a:gd name="connsiteX140" fmla="*/ 257175 w 6254082"/>
            <a:gd name="connsiteY140" fmla="*/ 4381500 h 4888775"/>
            <a:gd name="connsiteX141" fmla="*/ 285750 w 6254082"/>
            <a:gd name="connsiteY141" fmla="*/ 4438650 h 4888775"/>
            <a:gd name="connsiteX142" fmla="*/ 314325 w 6254082"/>
            <a:gd name="connsiteY142" fmla="*/ 4457700 h 4888775"/>
            <a:gd name="connsiteX143" fmla="*/ 371475 w 6254082"/>
            <a:gd name="connsiteY143" fmla="*/ 4495800 h 4888775"/>
            <a:gd name="connsiteX144" fmla="*/ 390525 w 6254082"/>
            <a:gd name="connsiteY144" fmla="*/ 4552950 h 4888775"/>
            <a:gd name="connsiteX145" fmla="*/ 371475 w 6254082"/>
            <a:gd name="connsiteY145" fmla="*/ 4638675 h 4888775"/>
            <a:gd name="connsiteX146" fmla="*/ 352425 w 6254082"/>
            <a:gd name="connsiteY146" fmla="*/ 4667250 h 4888775"/>
            <a:gd name="connsiteX147" fmla="*/ 361950 w 6254082"/>
            <a:gd name="connsiteY147" fmla="*/ 4752975 h 4888775"/>
            <a:gd name="connsiteX148" fmla="*/ 390525 w 6254082"/>
            <a:gd name="connsiteY148" fmla="*/ 4772025 h 4888775"/>
            <a:gd name="connsiteX149" fmla="*/ 447675 w 6254082"/>
            <a:gd name="connsiteY149" fmla="*/ 4800600 h 4888775"/>
            <a:gd name="connsiteX150" fmla="*/ 828675 w 6254082"/>
            <a:gd name="connsiteY150" fmla="*/ 4800600 h 4888775"/>
            <a:gd name="connsiteX151" fmla="*/ 2038350 w 6254082"/>
            <a:gd name="connsiteY151" fmla="*/ 4791075 h 4888775"/>
            <a:gd name="connsiteX152" fmla="*/ 2333625 w 6254082"/>
            <a:gd name="connsiteY152" fmla="*/ 4781550 h 4888775"/>
            <a:gd name="connsiteX153" fmla="*/ 2409825 w 6254082"/>
            <a:gd name="connsiteY153" fmla="*/ 4762500 h 4888775"/>
            <a:gd name="connsiteX154" fmla="*/ 2505075 w 6254082"/>
            <a:gd name="connsiteY154" fmla="*/ 4743450 h 4888775"/>
            <a:gd name="connsiteX155" fmla="*/ 2990850 w 6254082"/>
            <a:gd name="connsiteY155" fmla="*/ 4752975 h 4888775"/>
            <a:gd name="connsiteX156" fmla="*/ 3057525 w 6254082"/>
            <a:gd name="connsiteY156" fmla="*/ 4762500 h 4888775"/>
            <a:gd name="connsiteX157" fmla="*/ 3114675 w 6254082"/>
            <a:gd name="connsiteY157" fmla="*/ 4772025 h 4888775"/>
            <a:gd name="connsiteX158" fmla="*/ 5553075 w 6254082"/>
            <a:gd name="connsiteY158" fmla="*/ 4781550 h 4888775"/>
            <a:gd name="connsiteX159" fmla="*/ 6248400 w 6254082"/>
            <a:gd name="connsiteY159" fmla="*/ 4791075 h 4888775"/>
            <a:gd name="connsiteX160" fmla="*/ 6172200 w 6254082"/>
            <a:gd name="connsiteY160" fmla="*/ 4819650 h 4888775"/>
            <a:gd name="connsiteX161" fmla="*/ 6105525 w 6254082"/>
            <a:gd name="connsiteY161" fmla="*/ 4829175 h 4888775"/>
            <a:gd name="connsiteX162" fmla="*/ 6057900 w 6254082"/>
            <a:gd name="connsiteY162" fmla="*/ 4838700 h 4888775"/>
            <a:gd name="connsiteX163" fmla="*/ 5810250 w 6254082"/>
            <a:gd name="connsiteY163" fmla="*/ 4886325 h 4888775"/>
            <a:gd name="connsiteX164" fmla="*/ 5276850 w 6254082"/>
            <a:gd name="connsiteY164" fmla="*/ 4876800 h 4888775"/>
            <a:gd name="connsiteX165" fmla="*/ 5238750 w 6254082"/>
            <a:gd name="connsiteY165" fmla="*/ 4857750 h 4888775"/>
            <a:gd name="connsiteX166" fmla="*/ 5181600 w 6254082"/>
            <a:gd name="connsiteY166" fmla="*/ 4829175 h 4888775"/>
            <a:gd name="connsiteX167" fmla="*/ 5114925 w 6254082"/>
            <a:gd name="connsiteY167" fmla="*/ 4810125 h 4888775"/>
            <a:gd name="connsiteX168" fmla="*/ 5086350 w 6254082"/>
            <a:gd name="connsiteY168" fmla="*/ 4800600 h 4888775"/>
            <a:gd name="connsiteX169" fmla="*/ 5067300 w 6254082"/>
            <a:gd name="connsiteY169" fmla="*/ 4772025 h 4888775"/>
            <a:gd name="connsiteX170" fmla="*/ 5095875 w 6254082"/>
            <a:gd name="connsiteY170" fmla="*/ 4667250 h 4888775"/>
            <a:gd name="connsiteX171" fmla="*/ 5124450 w 6254082"/>
            <a:gd name="connsiteY171" fmla="*/ 4657725 h 4888775"/>
            <a:gd name="connsiteX172" fmla="*/ 5191125 w 6254082"/>
            <a:gd name="connsiteY172" fmla="*/ 4572000 h 4888775"/>
            <a:gd name="connsiteX173" fmla="*/ 5210175 w 6254082"/>
            <a:gd name="connsiteY173" fmla="*/ 4543425 h 4888775"/>
            <a:gd name="connsiteX174" fmla="*/ 5229225 w 6254082"/>
            <a:gd name="connsiteY174" fmla="*/ 4514850 h 4888775"/>
            <a:gd name="connsiteX175" fmla="*/ 5248275 w 6254082"/>
            <a:gd name="connsiteY175" fmla="*/ 4476750 h 4888775"/>
            <a:gd name="connsiteX176" fmla="*/ 5267325 w 6254082"/>
            <a:gd name="connsiteY176" fmla="*/ 4448175 h 4888775"/>
            <a:gd name="connsiteX177" fmla="*/ 5286375 w 6254082"/>
            <a:gd name="connsiteY177" fmla="*/ 4391025 h 4888775"/>
            <a:gd name="connsiteX178" fmla="*/ 5286375 w 6254082"/>
            <a:gd name="connsiteY178" fmla="*/ 4229100 h 4888775"/>
            <a:gd name="connsiteX179" fmla="*/ 5257800 w 6254082"/>
            <a:gd name="connsiteY179" fmla="*/ 4219575 h 4888775"/>
            <a:gd name="connsiteX180" fmla="*/ 5229225 w 6254082"/>
            <a:gd name="connsiteY180" fmla="*/ 4200525 h 4888775"/>
            <a:gd name="connsiteX181" fmla="*/ 5219700 w 6254082"/>
            <a:gd name="connsiteY181" fmla="*/ 4171950 h 4888775"/>
            <a:gd name="connsiteX182" fmla="*/ 5248275 w 6254082"/>
            <a:gd name="connsiteY182" fmla="*/ 4152900 h 4888775"/>
            <a:gd name="connsiteX183" fmla="*/ 5276850 w 6254082"/>
            <a:gd name="connsiteY183" fmla="*/ 4095750 h 4888775"/>
            <a:gd name="connsiteX184" fmla="*/ 5257800 w 6254082"/>
            <a:gd name="connsiteY184" fmla="*/ 4019550 h 4888775"/>
            <a:gd name="connsiteX185" fmla="*/ 5238750 w 6254082"/>
            <a:gd name="connsiteY185" fmla="*/ 3981450 h 4888775"/>
            <a:gd name="connsiteX186" fmla="*/ 5153025 w 6254082"/>
            <a:gd name="connsiteY186" fmla="*/ 3933825 h 4888775"/>
            <a:gd name="connsiteX187" fmla="*/ 5162550 w 6254082"/>
            <a:gd name="connsiteY187" fmla="*/ 3810000 h 4888775"/>
            <a:gd name="connsiteX188" fmla="*/ 5191125 w 6254082"/>
            <a:gd name="connsiteY188" fmla="*/ 3781425 h 4888775"/>
            <a:gd name="connsiteX189" fmla="*/ 5200650 w 6254082"/>
            <a:gd name="connsiteY189" fmla="*/ 3752850 h 4888775"/>
            <a:gd name="connsiteX190" fmla="*/ 5191125 w 6254082"/>
            <a:gd name="connsiteY190" fmla="*/ 3629025 h 4888775"/>
            <a:gd name="connsiteX191" fmla="*/ 5181600 w 6254082"/>
            <a:gd name="connsiteY191" fmla="*/ 3600450 h 4888775"/>
            <a:gd name="connsiteX192" fmla="*/ 5172075 w 6254082"/>
            <a:gd name="connsiteY192" fmla="*/ 3562350 h 4888775"/>
            <a:gd name="connsiteX193" fmla="*/ 5133975 w 6254082"/>
            <a:gd name="connsiteY193" fmla="*/ 3495675 h 4888775"/>
            <a:gd name="connsiteX194" fmla="*/ 5124450 w 6254082"/>
            <a:gd name="connsiteY194" fmla="*/ 3467100 h 4888775"/>
            <a:gd name="connsiteX195" fmla="*/ 5105400 w 6254082"/>
            <a:gd name="connsiteY195" fmla="*/ 3438525 h 4888775"/>
            <a:gd name="connsiteX196" fmla="*/ 5095875 w 6254082"/>
            <a:gd name="connsiteY196" fmla="*/ 3409950 h 4888775"/>
            <a:gd name="connsiteX197" fmla="*/ 5076825 w 6254082"/>
            <a:gd name="connsiteY197" fmla="*/ 3381375 h 4888775"/>
            <a:gd name="connsiteX198" fmla="*/ 5019675 w 6254082"/>
            <a:gd name="connsiteY198" fmla="*/ 3305175 h 4888775"/>
            <a:gd name="connsiteX199" fmla="*/ 4972050 w 6254082"/>
            <a:gd name="connsiteY199" fmla="*/ 3219450 h 4888775"/>
            <a:gd name="connsiteX200" fmla="*/ 4933950 w 6254082"/>
            <a:gd name="connsiteY200" fmla="*/ 3162300 h 4888775"/>
            <a:gd name="connsiteX201" fmla="*/ 4895850 w 6254082"/>
            <a:gd name="connsiteY201" fmla="*/ 3105150 h 4888775"/>
            <a:gd name="connsiteX202" fmla="*/ 4867275 w 6254082"/>
            <a:gd name="connsiteY202" fmla="*/ 3076575 h 4888775"/>
            <a:gd name="connsiteX203" fmla="*/ 4829175 w 6254082"/>
            <a:gd name="connsiteY203" fmla="*/ 3048000 h 4888775"/>
            <a:gd name="connsiteX204" fmla="*/ 4781550 w 6254082"/>
            <a:gd name="connsiteY204" fmla="*/ 3000375 h 4888775"/>
            <a:gd name="connsiteX205" fmla="*/ 4762500 w 6254082"/>
            <a:gd name="connsiteY205" fmla="*/ 2971800 h 4888775"/>
            <a:gd name="connsiteX206" fmla="*/ 4724400 w 6254082"/>
            <a:gd name="connsiteY206" fmla="*/ 2952750 h 4888775"/>
            <a:gd name="connsiteX207" fmla="*/ 4695825 w 6254082"/>
            <a:gd name="connsiteY207" fmla="*/ 2933700 h 4888775"/>
            <a:gd name="connsiteX208" fmla="*/ 4686300 w 6254082"/>
            <a:gd name="connsiteY208" fmla="*/ 2905125 h 4888775"/>
            <a:gd name="connsiteX209" fmla="*/ 4648200 w 6254082"/>
            <a:gd name="connsiteY209" fmla="*/ 2847975 h 4888775"/>
            <a:gd name="connsiteX210" fmla="*/ 4657725 w 6254082"/>
            <a:gd name="connsiteY210" fmla="*/ 2714625 h 4888775"/>
            <a:gd name="connsiteX211" fmla="*/ 4676775 w 6254082"/>
            <a:gd name="connsiteY211" fmla="*/ 2638425 h 4888775"/>
            <a:gd name="connsiteX212" fmla="*/ 4705350 w 6254082"/>
            <a:gd name="connsiteY212" fmla="*/ 2609850 h 4888775"/>
            <a:gd name="connsiteX213" fmla="*/ 4733925 w 6254082"/>
            <a:gd name="connsiteY213" fmla="*/ 2590800 h 4888775"/>
            <a:gd name="connsiteX214" fmla="*/ 4819650 w 6254082"/>
            <a:gd name="connsiteY214" fmla="*/ 2581275 h 4888775"/>
            <a:gd name="connsiteX215" fmla="*/ 4857750 w 6254082"/>
            <a:gd name="connsiteY215" fmla="*/ 2524125 h 4888775"/>
            <a:gd name="connsiteX216" fmla="*/ 4886325 w 6254082"/>
            <a:gd name="connsiteY216" fmla="*/ 2438400 h 4888775"/>
            <a:gd name="connsiteX217" fmla="*/ 4895850 w 6254082"/>
            <a:gd name="connsiteY217" fmla="*/ 2409825 h 4888775"/>
            <a:gd name="connsiteX218" fmla="*/ 4905375 w 6254082"/>
            <a:gd name="connsiteY218" fmla="*/ 2381250 h 4888775"/>
            <a:gd name="connsiteX219" fmla="*/ 4848225 w 6254082"/>
            <a:gd name="connsiteY219" fmla="*/ 2266950 h 4888775"/>
            <a:gd name="connsiteX220" fmla="*/ 4829175 w 6254082"/>
            <a:gd name="connsiteY220" fmla="*/ 2238375 h 4888775"/>
            <a:gd name="connsiteX221" fmla="*/ 4857750 w 6254082"/>
            <a:gd name="connsiteY221" fmla="*/ 2152650 h 4888775"/>
            <a:gd name="connsiteX222" fmla="*/ 4867275 w 6254082"/>
            <a:gd name="connsiteY222" fmla="*/ 2124075 h 4888775"/>
            <a:gd name="connsiteX223" fmla="*/ 4857750 w 6254082"/>
            <a:gd name="connsiteY223" fmla="*/ 1952625 h 4888775"/>
            <a:gd name="connsiteX224" fmla="*/ 4810125 w 6254082"/>
            <a:gd name="connsiteY224" fmla="*/ 1866900 h 4888775"/>
            <a:gd name="connsiteX225" fmla="*/ 4791075 w 6254082"/>
            <a:gd name="connsiteY225" fmla="*/ 1838325 h 4888775"/>
            <a:gd name="connsiteX226" fmla="*/ 4762500 w 6254082"/>
            <a:gd name="connsiteY226" fmla="*/ 1781175 h 4888775"/>
            <a:gd name="connsiteX227" fmla="*/ 4743450 w 6254082"/>
            <a:gd name="connsiteY227" fmla="*/ 1666875 h 4888775"/>
            <a:gd name="connsiteX228" fmla="*/ 4733925 w 6254082"/>
            <a:gd name="connsiteY228" fmla="*/ 1619250 h 4888775"/>
            <a:gd name="connsiteX229" fmla="*/ 4638675 w 6254082"/>
            <a:gd name="connsiteY229" fmla="*/ 1571625 h 4888775"/>
            <a:gd name="connsiteX230" fmla="*/ 4581525 w 6254082"/>
            <a:gd name="connsiteY230" fmla="*/ 1533525 h 4888775"/>
            <a:gd name="connsiteX231" fmla="*/ 4591050 w 6254082"/>
            <a:gd name="connsiteY231" fmla="*/ 1476375 h 4888775"/>
            <a:gd name="connsiteX232" fmla="*/ 4600575 w 6254082"/>
            <a:gd name="connsiteY232" fmla="*/ 1438275 h 4888775"/>
            <a:gd name="connsiteX233" fmla="*/ 4591050 w 6254082"/>
            <a:gd name="connsiteY233" fmla="*/ 1314450 h 4888775"/>
            <a:gd name="connsiteX234" fmla="*/ 4581525 w 6254082"/>
            <a:gd name="connsiteY234" fmla="*/ 1285875 h 4888775"/>
            <a:gd name="connsiteX235" fmla="*/ 4543425 w 6254082"/>
            <a:gd name="connsiteY235" fmla="*/ 1266825 h 4888775"/>
            <a:gd name="connsiteX236" fmla="*/ 4486275 w 6254082"/>
            <a:gd name="connsiteY236" fmla="*/ 1228725 h 4888775"/>
            <a:gd name="connsiteX237" fmla="*/ 4457700 w 6254082"/>
            <a:gd name="connsiteY237" fmla="*/ 1219200 h 4888775"/>
            <a:gd name="connsiteX238" fmla="*/ 4391025 w 6254082"/>
            <a:gd name="connsiteY238" fmla="*/ 1200150 h 4888775"/>
            <a:gd name="connsiteX239" fmla="*/ 4362450 w 6254082"/>
            <a:gd name="connsiteY239" fmla="*/ 1181100 h 4888775"/>
            <a:gd name="connsiteX240" fmla="*/ 4276725 w 6254082"/>
            <a:gd name="connsiteY240" fmla="*/ 1143000 h 4888775"/>
            <a:gd name="connsiteX241" fmla="*/ 4248150 w 6254082"/>
            <a:gd name="connsiteY241" fmla="*/ 1085850 h 4888775"/>
            <a:gd name="connsiteX242" fmla="*/ 4267200 w 6254082"/>
            <a:gd name="connsiteY242" fmla="*/ 981075 h 4888775"/>
            <a:gd name="connsiteX243" fmla="*/ 4257675 w 6254082"/>
            <a:gd name="connsiteY243" fmla="*/ 866775 h 4888775"/>
            <a:gd name="connsiteX244" fmla="*/ 4238625 w 6254082"/>
            <a:gd name="connsiteY244" fmla="*/ 809625 h 4888775"/>
            <a:gd name="connsiteX245" fmla="*/ 4286250 w 6254082"/>
            <a:gd name="connsiteY245" fmla="*/ 723900 h 4888775"/>
            <a:gd name="connsiteX246" fmla="*/ 4305300 w 6254082"/>
            <a:gd name="connsiteY246" fmla="*/ 666750 h 4888775"/>
            <a:gd name="connsiteX247" fmla="*/ 4324350 w 6254082"/>
            <a:gd name="connsiteY247" fmla="*/ 581025 h 4888775"/>
            <a:gd name="connsiteX248" fmla="*/ 4314825 w 6254082"/>
            <a:gd name="connsiteY248" fmla="*/ 495300 h 4888775"/>
            <a:gd name="connsiteX249" fmla="*/ 4305300 w 6254082"/>
            <a:gd name="connsiteY249" fmla="*/ 466725 h 4888775"/>
            <a:gd name="connsiteX250" fmla="*/ 4276725 w 6254082"/>
            <a:gd name="connsiteY250" fmla="*/ 457200 h 4888775"/>
            <a:gd name="connsiteX251" fmla="*/ 4257675 w 6254082"/>
            <a:gd name="connsiteY251" fmla="*/ 438150 h 4888775"/>
            <a:gd name="connsiteX252" fmla="*/ 4305300 w 6254082"/>
            <a:gd name="connsiteY252" fmla="*/ 457200 h 4888775"/>
            <a:gd name="connsiteX0" fmla="*/ 4305300 w 6254082"/>
            <a:gd name="connsiteY0" fmla="*/ 457200 h 4889463"/>
            <a:gd name="connsiteX1" fmla="*/ 4257675 w 6254082"/>
            <a:gd name="connsiteY1" fmla="*/ 438150 h 4889463"/>
            <a:gd name="connsiteX2" fmla="*/ 4229100 w 6254082"/>
            <a:gd name="connsiteY2" fmla="*/ 428625 h 4889463"/>
            <a:gd name="connsiteX3" fmla="*/ 4171950 w 6254082"/>
            <a:gd name="connsiteY3" fmla="*/ 390525 h 4889463"/>
            <a:gd name="connsiteX4" fmla="*/ 4105275 w 6254082"/>
            <a:gd name="connsiteY4" fmla="*/ 323850 h 4889463"/>
            <a:gd name="connsiteX5" fmla="*/ 4076700 w 6254082"/>
            <a:gd name="connsiteY5" fmla="*/ 295275 h 4889463"/>
            <a:gd name="connsiteX6" fmla="*/ 4067175 w 6254082"/>
            <a:gd name="connsiteY6" fmla="*/ 266700 h 4889463"/>
            <a:gd name="connsiteX7" fmla="*/ 4019550 w 6254082"/>
            <a:gd name="connsiteY7" fmla="*/ 219075 h 4889463"/>
            <a:gd name="connsiteX8" fmla="*/ 3971925 w 6254082"/>
            <a:gd name="connsiteY8" fmla="*/ 209550 h 4889463"/>
            <a:gd name="connsiteX9" fmla="*/ 3943350 w 6254082"/>
            <a:gd name="connsiteY9" fmla="*/ 190500 h 4889463"/>
            <a:gd name="connsiteX10" fmla="*/ 3905250 w 6254082"/>
            <a:gd name="connsiteY10" fmla="*/ 104775 h 4889463"/>
            <a:gd name="connsiteX11" fmla="*/ 3876675 w 6254082"/>
            <a:gd name="connsiteY11" fmla="*/ 95250 h 4889463"/>
            <a:gd name="connsiteX12" fmla="*/ 3829050 w 6254082"/>
            <a:gd name="connsiteY12" fmla="*/ 38100 h 4889463"/>
            <a:gd name="connsiteX13" fmla="*/ 3819525 w 6254082"/>
            <a:gd name="connsiteY13" fmla="*/ 9525 h 4889463"/>
            <a:gd name="connsiteX14" fmla="*/ 3790950 w 6254082"/>
            <a:gd name="connsiteY14" fmla="*/ 0 h 4889463"/>
            <a:gd name="connsiteX15" fmla="*/ 3705225 w 6254082"/>
            <a:gd name="connsiteY15" fmla="*/ 19050 h 4889463"/>
            <a:gd name="connsiteX16" fmla="*/ 3648075 w 6254082"/>
            <a:gd name="connsiteY16" fmla="*/ 76200 h 4889463"/>
            <a:gd name="connsiteX17" fmla="*/ 3638550 w 6254082"/>
            <a:gd name="connsiteY17" fmla="*/ 104775 h 4889463"/>
            <a:gd name="connsiteX18" fmla="*/ 3619500 w 6254082"/>
            <a:gd name="connsiteY18" fmla="*/ 133350 h 4889463"/>
            <a:gd name="connsiteX19" fmla="*/ 3581400 w 6254082"/>
            <a:gd name="connsiteY19" fmla="*/ 228600 h 4889463"/>
            <a:gd name="connsiteX20" fmla="*/ 3571875 w 6254082"/>
            <a:gd name="connsiteY20" fmla="*/ 257175 h 4889463"/>
            <a:gd name="connsiteX21" fmla="*/ 3533775 w 6254082"/>
            <a:gd name="connsiteY21" fmla="*/ 314325 h 4889463"/>
            <a:gd name="connsiteX22" fmla="*/ 3524250 w 6254082"/>
            <a:gd name="connsiteY22" fmla="*/ 342900 h 4889463"/>
            <a:gd name="connsiteX23" fmla="*/ 3495675 w 6254082"/>
            <a:gd name="connsiteY23" fmla="*/ 400050 h 4889463"/>
            <a:gd name="connsiteX24" fmla="*/ 3505200 w 6254082"/>
            <a:gd name="connsiteY24" fmla="*/ 466725 h 4889463"/>
            <a:gd name="connsiteX25" fmla="*/ 3524250 w 6254082"/>
            <a:gd name="connsiteY25" fmla="*/ 495300 h 4889463"/>
            <a:gd name="connsiteX26" fmla="*/ 3495675 w 6254082"/>
            <a:gd name="connsiteY26" fmla="*/ 523875 h 4889463"/>
            <a:gd name="connsiteX27" fmla="*/ 3486150 w 6254082"/>
            <a:gd name="connsiteY27" fmla="*/ 552450 h 4889463"/>
            <a:gd name="connsiteX28" fmla="*/ 3476625 w 6254082"/>
            <a:gd name="connsiteY28" fmla="*/ 600075 h 4889463"/>
            <a:gd name="connsiteX29" fmla="*/ 3400425 w 6254082"/>
            <a:gd name="connsiteY29" fmla="*/ 685800 h 4889463"/>
            <a:gd name="connsiteX30" fmla="*/ 3390900 w 6254082"/>
            <a:gd name="connsiteY30" fmla="*/ 714375 h 4889463"/>
            <a:gd name="connsiteX31" fmla="*/ 3381375 w 6254082"/>
            <a:gd name="connsiteY31" fmla="*/ 752475 h 4889463"/>
            <a:gd name="connsiteX32" fmla="*/ 3352800 w 6254082"/>
            <a:gd name="connsiteY32" fmla="*/ 762000 h 4889463"/>
            <a:gd name="connsiteX33" fmla="*/ 3343275 w 6254082"/>
            <a:gd name="connsiteY33" fmla="*/ 790575 h 4889463"/>
            <a:gd name="connsiteX34" fmla="*/ 3324225 w 6254082"/>
            <a:gd name="connsiteY34" fmla="*/ 819150 h 4889463"/>
            <a:gd name="connsiteX35" fmla="*/ 3352800 w 6254082"/>
            <a:gd name="connsiteY35" fmla="*/ 828675 h 4889463"/>
            <a:gd name="connsiteX36" fmla="*/ 3362325 w 6254082"/>
            <a:gd name="connsiteY36" fmla="*/ 857250 h 4889463"/>
            <a:gd name="connsiteX37" fmla="*/ 3400425 w 6254082"/>
            <a:gd name="connsiteY37" fmla="*/ 876300 h 4889463"/>
            <a:gd name="connsiteX38" fmla="*/ 3390900 w 6254082"/>
            <a:gd name="connsiteY38" fmla="*/ 1000125 h 4889463"/>
            <a:gd name="connsiteX39" fmla="*/ 3400425 w 6254082"/>
            <a:gd name="connsiteY39" fmla="*/ 1047750 h 4889463"/>
            <a:gd name="connsiteX40" fmla="*/ 3419475 w 6254082"/>
            <a:gd name="connsiteY40" fmla="*/ 1076325 h 4889463"/>
            <a:gd name="connsiteX41" fmla="*/ 3390900 w 6254082"/>
            <a:gd name="connsiteY41" fmla="*/ 1171575 h 4889463"/>
            <a:gd name="connsiteX42" fmla="*/ 3400425 w 6254082"/>
            <a:gd name="connsiteY42" fmla="*/ 1200150 h 4889463"/>
            <a:gd name="connsiteX43" fmla="*/ 3381375 w 6254082"/>
            <a:gd name="connsiteY43" fmla="*/ 1285875 h 4889463"/>
            <a:gd name="connsiteX44" fmla="*/ 3362325 w 6254082"/>
            <a:gd name="connsiteY44" fmla="*/ 1314450 h 4889463"/>
            <a:gd name="connsiteX45" fmla="*/ 3371850 w 6254082"/>
            <a:gd name="connsiteY45" fmla="*/ 1400175 h 4889463"/>
            <a:gd name="connsiteX46" fmla="*/ 3343275 w 6254082"/>
            <a:gd name="connsiteY46" fmla="*/ 1457325 h 4889463"/>
            <a:gd name="connsiteX47" fmla="*/ 3333750 w 6254082"/>
            <a:gd name="connsiteY47" fmla="*/ 1485900 h 4889463"/>
            <a:gd name="connsiteX48" fmla="*/ 3343275 w 6254082"/>
            <a:gd name="connsiteY48" fmla="*/ 1533525 h 4889463"/>
            <a:gd name="connsiteX49" fmla="*/ 3314700 w 6254082"/>
            <a:gd name="connsiteY49" fmla="*/ 1590675 h 4889463"/>
            <a:gd name="connsiteX50" fmla="*/ 3314700 w 6254082"/>
            <a:gd name="connsiteY50" fmla="*/ 1762125 h 4889463"/>
            <a:gd name="connsiteX51" fmla="*/ 3286125 w 6254082"/>
            <a:gd name="connsiteY51" fmla="*/ 1771650 h 4889463"/>
            <a:gd name="connsiteX52" fmla="*/ 3276600 w 6254082"/>
            <a:gd name="connsiteY52" fmla="*/ 1819275 h 4889463"/>
            <a:gd name="connsiteX53" fmla="*/ 3267075 w 6254082"/>
            <a:gd name="connsiteY53" fmla="*/ 1876425 h 4889463"/>
            <a:gd name="connsiteX54" fmla="*/ 3228975 w 6254082"/>
            <a:gd name="connsiteY54" fmla="*/ 1885950 h 4889463"/>
            <a:gd name="connsiteX55" fmla="*/ 3190875 w 6254082"/>
            <a:gd name="connsiteY55" fmla="*/ 1933575 h 4889463"/>
            <a:gd name="connsiteX56" fmla="*/ 3181350 w 6254082"/>
            <a:gd name="connsiteY56" fmla="*/ 1962150 h 4889463"/>
            <a:gd name="connsiteX57" fmla="*/ 3162300 w 6254082"/>
            <a:gd name="connsiteY57" fmla="*/ 1990725 h 4889463"/>
            <a:gd name="connsiteX58" fmla="*/ 3124200 w 6254082"/>
            <a:gd name="connsiteY58" fmla="*/ 1981200 h 4889463"/>
            <a:gd name="connsiteX59" fmla="*/ 3076575 w 6254082"/>
            <a:gd name="connsiteY59" fmla="*/ 2028825 h 4889463"/>
            <a:gd name="connsiteX60" fmla="*/ 3067050 w 6254082"/>
            <a:gd name="connsiteY60" fmla="*/ 2105025 h 4889463"/>
            <a:gd name="connsiteX61" fmla="*/ 3057525 w 6254082"/>
            <a:gd name="connsiteY61" fmla="*/ 2133600 h 4889463"/>
            <a:gd name="connsiteX62" fmla="*/ 3038475 w 6254082"/>
            <a:gd name="connsiteY62" fmla="*/ 2162175 h 4889463"/>
            <a:gd name="connsiteX63" fmla="*/ 2914650 w 6254082"/>
            <a:gd name="connsiteY63" fmla="*/ 2200275 h 4889463"/>
            <a:gd name="connsiteX64" fmla="*/ 2886075 w 6254082"/>
            <a:gd name="connsiteY64" fmla="*/ 2219325 h 4889463"/>
            <a:gd name="connsiteX65" fmla="*/ 2809875 w 6254082"/>
            <a:gd name="connsiteY65" fmla="*/ 2238375 h 4889463"/>
            <a:gd name="connsiteX66" fmla="*/ 2752725 w 6254082"/>
            <a:gd name="connsiteY66" fmla="*/ 2276475 h 4889463"/>
            <a:gd name="connsiteX67" fmla="*/ 2686050 w 6254082"/>
            <a:gd name="connsiteY67" fmla="*/ 2295525 h 4889463"/>
            <a:gd name="connsiteX68" fmla="*/ 2657475 w 6254082"/>
            <a:gd name="connsiteY68" fmla="*/ 2333625 h 4889463"/>
            <a:gd name="connsiteX69" fmla="*/ 2600325 w 6254082"/>
            <a:gd name="connsiteY69" fmla="*/ 2381250 h 4889463"/>
            <a:gd name="connsiteX70" fmla="*/ 2571750 w 6254082"/>
            <a:gd name="connsiteY70" fmla="*/ 2390775 h 4889463"/>
            <a:gd name="connsiteX71" fmla="*/ 2552700 w 6254082"/>
            <a:gd name="connsiteY71" fmla="*/ 2419350 h 4889463"/>
            <a:gd name="connsiteX72" fmla="*/ 2533650 w 6254082"/>
            <a:gd name="connsiteY72" fmla="*/ 2476500 h 4889463"/>
            <a:gd name="connsiteX73" fmla="*/ 2447925 w 6254082"/>
            <a:gd name="connsiteY73" fmla="*/ 2543175 h 4889463"/>
            <a:gd name="connsiteX74" fmla="*/ 2428875 w 6254082"/>
            <a:gd name="connsiteY74" fmla="*/ 2571750 h 4889463"/>
            <a:gd name="connsiteX75" fmla="*/ 2419350 w 6254082"/>
            <a:gd name="connsiteY75" fmla="*/ 2600325 h 4889463"/>
            <a:gd name="connsiteX76" fmla="*/ 2381250 w 6254082"/>
            <a:gd name="connsiteY76" fmla="*/ 2657475 h 4889463"/>
            <a:gd name="connsiteX77" fmla="*/ 2333625 w 6254082"/>
            <a:gd name="connsiteY77" fmla="*/ 2733675 h 4889463"/>
            <a:gd name="connsiteX78" fmla="*/ 2295525 w 6254082"/>
            <a:gd name="connsiteY78" fmla="*/ 2790825 h 4889463"/>
            <a:gd name="connsiteX79" fmla="*/ 2286000 w 6254082"/>
            <a:gd name="connsiteY79" fmla="*/ 2819400 h 4889463"/>
            <a:gd name="connsiteX80" fmla="*/ 2257425 w 6254082"/>
            <a:gd name="connsiteY80" fmla="*/ 2838450 h 4889463"/>
            <a:gd name="connsiteX81" fmla="*/ 2219325 w 6254082"/>
            <a:gd name="connsiteY81" fmla="*/ 2828925 h 4889463"/>
            <a:gd name="connsiteX82" fmla="*/ 2209800 w 6254082"/>
            <a:gd name="connsiteY82" fmla="*/ 2790825 h 4889463"/>
            <a:gd name="connsiteX83" fmla="*/ 2200275 w 6254082"/>
            <a:gd name="connsiteY83" fmla="*/ 2762250 h 4889463"/>
            <a:gd name="connsiteX84" fmla="*/ 2171700 w 6254082"/>
            <a:gd name="connsiteY84" fmla="*/ 2752725 h 4889463"/>
            <a:gd name="connsiteX85" fmla="*/ 2143125 w 6254082"/>
            <a:gd name="connsiteY85" fmla="*/ 2724150 h 4889463"/>
            <a:gd name="connsiteX86" fmla="*/ 2133600 w 6254082"/>
            <a:gd name="connsiteY86" fmla="*/ 2695575 h 4889463"/>
            <a:gd name="connsiteX87" fmla="*/ 2076450 w 6254082"/>
            <a:gd name="connsiteY87" fmla="*/ 2667000 h 4889463"/>
            <a:gd name="connsiteX88" fmla="*/ 2047875 w 6254082"/>
            <a:gd name="connsiteY88" fmla="*/ 2647950 h 4889463"/>
            <a:gd name="connsiteX89" fmla="*/ 1924050 w 6254082"/>
            <a:gd name="connsiteY89" fmla="*/ 2628900 h 4889463"/>
            <a:gd name="connsiteX90" fmla="*/ 1895475 w 6254082"/>
            <a:gd name="connsiteY90" fmla="*/ 2609850 h 4889463"/>
            <a:gd name="connsiteX91" fmla="*/ 1885950 w 6254082"/>
            <a:gd name="connsiteY91" fmla="*/ 2581275 h 4889463"/>
            <a:gd name="connsiteX92" fmla="*/ 1857375 w 6254082"/>
            <a:gd name="connsiteY92" fmla="*/ 2571750 h 4889463"/>
            <a:gd name="connsiteX93" fmla="*/ 1828800 w 6254082"/>
            <a:gd name="connsiteY93" fmla="*/ 2552700 h 4889463"/>
            <a:gd name="connsiteX94" fmla="*/ 1743075 w 6254082"/>
            <a:gd name="connsiteY94" fmla="*/ 2533650 h 4889463"/>
            <a:gd name="connsiteX95" fmla="*/ 1714500 w 6254082"/>
            <a:gd name="connsiteY95" fmla="*/ 2524125 h 4889463"/>
            <a:gd name="connsiteX96" fmla="*/ 1657350 w 6254082"/>
            <a:gd name="connsiteY96" fmla="*/ 2514600 h 4889463"/>
            <a:gd name="connsiteX97" fmla="*/ 1609725 w 6254082"/>
            <a:gd name="connsiteY97" fmla="*/ 2505075 h 4889463"/>
            <a:gd name="connsiteX98" fmla="*/ 1581150 w 6254082"/>
            <a:gd name="connsiteY98" fmla="*/ 2486025 h 4889463"/>
            <a:gd name="connsiteX99" fmla="*/ 1400175 w 6254082"/>
            <a:gd name="connsiteY99" fmla="*/ 2466975 h 4889463"/>
            <a:gd name="connsiteX100" fmla="*/ 1285875 w 6254082"/>
            <a:gd name="connsiteY100" fmla="*/ 2476500 h 4889463"/>
            <a:gd name="connsiteX101" fmla="*/ 1228725 w 6254082"/>
            <a:gd name="connsiteY101" fmla="*/ 2505075 h 4889463"/>
            <a:gd name="connsiteX102" fmla="*/ 1085850 w 6254082"/>
            <a:gd name="connsiteY102" fmla="*/ 2514600 h 4889463"/>
            <a:gd name="connsiteX103" fmla="*/ 942975 w 6254082"/>
            <a:gd name="connsiteY103" fmla="*/ 2543175 h 4889463"/>
            <a:gd name="connsiteX104" fmla="*/ 914400 w 6254082"/>
            <a:gd name="connsiteY104" fmla="*/ 2562225 h 4889463"/>
            <a:gd name="connsiteX105" fmla="*/ 857250 w 6254082"/>
            <a:gd name="connsiteY105" fmla="*/ 2581275 h 4889463"/>
            <a:gd name="connsiteX106" fmla="*/ 828675 w 6254082"/>
            <a:gd name="connsiteY106" fmla="*/ 2609850 h 4889463"/>
            <a:gd name="connsiteX107" fmla="*/ 800100 w 6254082"/>
            <a:gd name="connsiteY107" fmla="*/ 2628900 h 4889463"/>
            <a:gd name="connsiteX108" fmla="*/ 771525 w 6254082"/>
            <a:gd name="connsiteY108" fmla="*/ 2686050 h 4889463"/>
            <a:gd name="connsiteX109" fmla="*/ 742950 w 6254082"/>
            <a:gd name="connsiteY109" fmla="*/ 2705100 h 4889463"/>
            <a:gd name="connsiteX110" fmla="*/ 723900 w 6254082"/>
            <a:gd name="connsiteY110" fmla="*/ 2781300 h 4889463"/>
            <a:gd name="connsiteX111" fmla="*/ 704850 w 6254082"/>
            <a:gd name="connsiteY111" fmla="*/ 2838450 h 4889463"/>
            <a:gd name="connsiteX112" fmla="*/ 695325 w 6254082"/>
            <a:gd name="connsiteY112" fmla="*/ 2867025 h 4889463"/>
            <a:gd name="connsiteX113" fmla="*/ 666750 w 6254082"/>
            <a:gd name="connsiteY113" fmla="*/ 2924175 h 4889463"/>
            <a:gd name="connsiteX114" fmla="*/ 647700 w 6254082"/>
            <a:gd name="connsiteY114" fmla="*/ 3067050 h 4889463"/>
            <a:gd name="connsiteX115" fmla="*/ 628650 w 6254082"/>
            <a:gd name="connsiteY115" fmla="*/ 3143250 h 4889463"/>
            <a:gd name="connsiteX116" fmla="*/ 590550 w 6254082"/>
            <a:gd name="connsiteY116" fmla="*/ 3248025 h 4889463"/>
            <a:gd name="connsiteX117" fmla="*/ 542925 w 6254082"/>
            <a:gd name="connsiteY117" fmla="*/ 3286125 h 4889463"/>
            <a:gd name="connsiteX118" fmla="*/ 476250 w 6254082"/>
            <a:gd name="connsiteY118" fmla="*/ 3371850 h 4889463"/>
            <a:gd name="connsiteX119" fmla="*/ 428625 w 6254082"/>
            <a:gd name="connsiteY119" fmla="*/ 3514725 h 4889463"/>
            <a:gd name="connsiteX120" fmla="*/ 419100 w 6254082"/>
            <a:gd name="connsiteY120" fmla="*/ 3543300 h 4889463"/>
            <a:gd name="connsiteX121" fmla="*/ 361950 w 6254082"/>
            <a:gd name="connsiteY121" fmla="*/ 3571875 h 4889463"/>
            <a:gd name="connsiteX122" fmla="*/ 295275 w 6254082"/>
            <a:gd name="connsiteY122" fmla="*/ 3590925 h 4889463"/>
            <a:gd name="connsiteX123" fmla="*/ 238125 w 6254082"/>
            <a:gd name="connsiteY123" fmla="*/ 3629025 h 4889463"/>
            <a:gd name="connsiteX124" fmla="*/ 219075 w 6254082"/>
            <a:gd name="connsiteY124" fmla="*/ 3657600 h 4889463"/>
            <a:gd name="connsiteX125" fmla="*/ 133350 w 6254082"/>
            <a:gd name="connsiteY125" fmla="*/ 3733800 h 4889463"/>
            <a:gd name="connsiteX126" fmla="*/ 114300 w 6254082"/>
            <a:gd name="connsiteY126" fmla="*/ 3762375 h 4889463"/>
            <a:gd name="connsiteX127" fmla="*/ 104775 w 6254082"/>
            <a:gd name="connsiteY127" fmla="*/ 3790950 h 4889463"/>
            <a:gd name="connsiteX128" fmla="*/ 47625 w 6254082"/>
            <a:gd name="connsiteY128" fmla="*/ 3848100 h 4889463"/>
            <a:gd name="connsiteX129" fmla="*/ 28575 w 6254082"/>
            <a:gd name="connsiteY129" fmla="*/ 3876675 h 4889463"/>
            <a:gd name="connsiteX130" fmla="*/ 0 w 6254082"/>
            <a:gd name="connsiteY130" fmla="*/ 3886200 h 4889463"/>
            <a:gd name="connsiteX131" fmla="*/ 9525 w 6254082"/>
            <a:gd name="connsiteY131" fmla="*/ 3971925 h 4889463"/>
            <a:gd name="connsiteX132" fmla="*/ 38100 w 6254082"/>
            <a:gd name="connsiteY132" fmla="*/ 3990975 h 4889463"/>
            <a:gd name="connsiteX133" fmla="*/ 161925 w 6254082"/>
            <a:gd name="connsiteY133" fmla="*/ 4019550 h 4889463"/>
            <a:gd name="connsiteX134" fmla="*/ 190500 w 6254082"/>
            <a:gd name="connsiteY134" fmla="*/ 4029075 h 4889463"/>
            <a:gd name="connsiteX135" fmla="*/ 171450 w 6254082"/>
            <a:gd name="connsiteY135" fmla="*/ 4086225 h 4889463"/>
            <a:gd name="connsiteX136" fmla="*/ 142875 w 6254082"/>
            <a:gd name="connsiteY136" fmla="*/ 4105275 h 4889463"/>
            <a:gd name="connsiteX137" fmla="*/ 133350 w 6254082"/>
            <a:gd name="connsiteY137" fmla="*/ 4200525 h 4889463"/>
            <a:gd name="connsiteX138" fmla="*/ 190500 w 6254082"/>
            <a:gd name="connsiteY138" fmla="*/ 4238625 h 4889463"/>
            <a:gd name="connsiteX139" fmla="*/ 228600 w 6254082"/>
            <a:gd name="connsiteY139" fmla="*/ 4371975 h 4889463"/>
            <a:gd name="connsiteX140" fmla="*/ 257175 w 6254082"/>
            <a:gd name="connsiteY140" fmla="*/ 4381500 h 4889463"/>
            <a:gd name="connsiteX141" fmla="*/ 285750 w 6254082"/>
            <a:gd name="connsiteY141" fmla="*/ 4438650 h 4889463"/>
            <a:gd name="connsiteX142" fmla="*/ 314325 w 6254082"/>
            <a:gd name="connsiteY142" fmla="*/ 4457700 h 4889463"/>
            <a:gd name="connsiteX143" fmla="*/ 371475 w 6254082"/>
            <a:gd name="connsiteY143" fmla="*/ 4495800 h 4889463"/>
            <a:gd name="connsiteX144" fmla="*/ 390525 w 6254082"/>
            <a:gd name="connsiteY144" fmla="*/ 4552950 h 4889463"/>
            <a:gd name="connsiteX145" fmla="*/ 371475 w 6254082"/>
            <a:gd name="connsiteY145" fmla="*/ 4638675 h 4889463"/>
            <a:gd name="connsiteX146" fmla="*/ 352425 w 6254082"/>
            <a:gd name="connsiteY146" fmla="*/ 4667250 h 4889463"/>
            <a:gd name="connsiteX147" fmla="*/ 361950 w 6254082"/>
            <a:gd name="connsiteY147" fmla="*/ 4752975 h 4889463"/>
            <a:gd name="connsiteX148" fmla="*/ 390525 w 6254082"/>
            <a:gd name="connsiteY148" fmla="*/ 4772025 h 4889463"/>
            <a:gd name="connsiteX149" fmla="*/ 447675 w 6254082"/>
            <a:gd name="connsiteY149" fmla="*/ 4800600 h 4889463"/>
            <a:gd name="connsiteX150" fmla="*/ 828675 w 6254082"/>
            <a:gd name="connsiteY150" fmla="*/ 4800600 h 4889463"/>
            <a:gd name="connsiteX151" fmla="*/ 2038350 w 6254082"/>
            <a:gd name="connsiteY151" fmla="*/ 4791075 h 4889463"/>
            <a:gd name="connsiteX152" fmla="*/ 2333625 w 6254082"/>
            <a:gd name="connsiteY152" fmla="*/ 4781550 h 4889463"/>
            <a:gd name="connsiteX153" fmla="*/ 2409825 w 6254082"/>
            <a:gd name="connsiteY153" fmla="*/ 4762500 h 4889463"/>
            <a:gd name="connsiteX154" fmla="*/ 2505075 w 6254082"/>
            <a:gd name="connsiteY154" fmla="*/ 4743450 h 4889463"/>
            <a:gd name="connsiteX155" fmla="*/ 2990850 w 6254082"/>
            <a:gd name="connsiteY155" fmla="*/ 4752975 h 4889463"/>
            <a:gd name="connsiteX156" fmla="*/ 3057525 w 6254082"/>
            <a:gd name="connsiteY156" fmla="*/ 4762500 h 4889463"/>
            <a:gd name="connsiteX157" fmla="*/ 3114675 w 6254082"/>
            <a:gd name="connsiteY157" fmla="*/ 4772025 h 4889463"/>
            <a:gd name="connsiteX158" fmla="*/ 5553075 w 6254082"/>
            <a:gd name="connsiteY158" fmla="*/ 4781550 h 4889463"/>
            <a:gd name="connsiteX159" fmla="*/ 6248400 w 6254082"/>
            <a:gd name="connsiteY159" fmla="*/ 4791075 h 4889463"/>
            <a:gd name="connsiteX160" fmla="*/ 6172200 w 6254082"/>
            <a:gd name="connsiteY160" fmla="*/ 4819650 h 4889463"/>
            <a:gd name="connsiteX161" fmla="*/ 6105525 w 6254082"/>
            <a:gd name="connsiteY161" fmla="*/ 4829175 h 4889463"/>
            <a:gd name="connsiteX162" fmla="*/ 5810250 w 6254082"/>
            <a:gd name="connsiteY162" fmla="*/ 4886325 h 4889463"/>
            <a:gd name="connsiteX163" fmla="*/ 5276850 w 6254082"/>
            <a:gd name="connsiteY163" fmla="*/ 4876800 h 4889463"/>
            <a:gd name="connsiteX164" fmla="*/ 5238750 w 6254082"/>
            <a:gd name="connsiteY164" fmla="*/ 4857750 h 4889463"/>
            <a:gd name="connsiteX165" fmla="*/ 5181600 w 6254082"/>
            <a:gd name="connsiteY165" fmla="*/ 4829175 h 4889463"/>
            <a:gd name="connsiteX166" fmla="*/ 5114925 w 6254082"/>
            <a:gd name="connsiteY166" fmla="*/ 4810125 h 4889463"/>
            <a:gd name="connsiteX167" fmla="*/ 5086350 w 6254082"/>
            <a:gd name="connsiteY167" fmla="*/ 4800600 h 4889463"/>
            <a:gd name="connsiteX168" fmla="*/ 5067300 w 6254082"/>
            <a:gd name="connsiteY168" fmla="*/ 4772025 h 4889463"/>
            <a:gd name="connsiteX169" fmla="*/ 5095875 w 6254082"/>
            <a:gd name="connsiteY169" fmla="*/ 4667250 h 4889463"/>
            <a:gd name="connsiteX170" fmla="*/ 5124450 w 6254082"/>
            <a:gd name="connsiteY170" fmla="*/ 4657725 h 4889463"/>
            <a:gd name="connsiteX171" fmla="*/ 5191125 w 6254082"/>
            <a:gd name="connsiteY171" fmla="*/ 4572000 h 4889463"/>
            <a:gd name="connsiteX172" fmla="*/ 5210175 w 6254082"/>
            <a:gd name="connsiteY172" fmla="*/ 4543425 h 4889463"/>
            <a:gd name="connsiteX173" fmla="*/ 5229225 w 6254082"/>
            <a:gd name="connsiteY173" fmla="*/ 4514850 h 4889463"/>
            <a:gd name="connsiteX174" fmla="*/ 5248275 w 6254082"/>
            <a:gd name="connsiteY174" fmla="*/ 4476750 h 4889463"/>
            <a:gd name="connsiteX175" fmla="*/ 5267325 w 6254082"/>
            <a:gd name="connsiteY175" fmla="*/ 4448175 h 4889463"/>
            <a:gd name="connsiteX176" fmla="*/ 5286375 w 6254082"/>
            <a:gd name="connsiteY176" fmla="*/ 4391025 h 4889463"/>
            <a:gd name="connsiteX177" fmla="*/ 5286375 w 6254082"/>
            <a:gd name="connsiteY177" fmla="*/ 4229100 h 4889463"/>
            <a:gd name="connsiteX178" fmla="*/ 5257800 w 6254082"/>
            <a:gd name="connsiteY178" fmla="*/ 4219575 h 4889463"/>
            <a:gd name="connsiteX179" fmla="*/ 5229225 w 6254082"/>
            <a:gd name="connsiteY179" fmla="*/ 4200525 h 4889463"/>
            <a:gd name="connsiteX180" fmla="*/ 5219700 w 6254082"/>
            <a:gd name="connsiteY180" fmla="*/ 4171950 h 4889463"/>
            <a:gd name="connsiteX181" fmla="*/ 5248275 w 6254082"/>
            <a:gd name="connsiteY181" fmla="*/ 4152900 h 4889463"/>
            <a:gd name="connsiteX182" fmla="*/ 5276850 w 6254082"/>
            <a:gd name="connsiteY182" fmla="*/ 4095750 h 4889463"/>
            <a:gd name="connsiteX183" fmla="*/ 5257800 w 6254082"/>
            <a:gd name="connsiteY183" fmla="*/ 4019550 h 4889463"/>
            <a:gd name="connsiteX184" fmla="*/ 5238750 w 6254082"/>
            <a:gd name="connsiteY184" fmla="*/ 3981450 h 4889463"/>
            <a:gd name="connsiteX185" fmla="*/ 5153025 w 6254082"/>
            <a:gd name="connsiteY185" fmla="*/ 3933825 h 4889463"/>
            <a:gd name="connsiteX186" fmla="*/ 5162550 w 6254082"/>
            <a:gd name="connsiteY186" fmla="*/ 3810000 h 4889463"/>
            <a:gd name="connsiteX187" fmla="*/ 5191125 w 6254082"/>
            <a:gd name="connsiteY187" fmla="*/ 3781425 h 4889463"/>
            <a:gd name="connsiteX188" fmla="*/ 5200650 w 6254082"/>
            <a:gd name="connsiteY188" fmla="*/ 3752850 h 4889463"/>
            <a:gd name="connsiteX189" fmla="*/ 5191125 w 6254082"/>
            <a:gd name="connsiteY189" fmla="*/ 3629025 h 4889463"/>
            <a:gd name="connsiteX190" fmla="*/ 5181600 w 6254082"/>
            <a:gd name="connsiteY190" fmla="*/ 3600450 h 4889463"/>
            <a:gd name="connsiteX191" fmla="*/ 5172075 w 6254082"/>
            <a:gd name="connsiteY191" fmla="*/ 3562350 h 4889463"/>
            <a:gd name="connsiteX192" fmla="*/ 5133975 w 6254082"/>
            <a:gd name="connsiteY192" fmla="*/ 3495675 h 4889463"/>
            <a:gd name="connsiteX193" fmla="*/ 5124450 w 6254082"/>
            <a:gd name="connsiteY193" fmla="*/ 3467100 h 4889463"/>
            <a:gd name="connsiteX194" fmla="*/ 5105400 w 6254082"/>
            <a:gd name="connsiteY194" fmla="*/ 3438525 h 4889463"/>
            <a:gd name="connsiteX195" fmla="*/ 5095875 w 6254082"/>
            <a:gd name="connsiteY195" fmla="*/ 3409950 h 4889463"/>
            <a:gd name="connsiteX196" fmla="*/ 5076825 w 6254082"/>
            <a:gd name="connsiteY196" fmla="*/ 3381375 h 4889463"/>
            <a:gd name="connsiteX197" fmla="*/ 5019675 w 6254082"/>
            <a:gd name="connsiteY197" fmla="*/ 3305175 h 4889463"/>
            <a:gd name="connsiteX198" fmla="*/ 4972050 w 6254082"/>
            <a:gd name="connsiteY198" fmla="*/ 3219450 h 4889463"/>
            <a:gd name="connsiteX199" fmla="*/ 4933950 w 6254082"/>
            <a:gd name="connsiteY199" fmla="*/ 3162300 h 4889463"/>
            <a:gd name="connsiteX200" fmla="*/ 4895850 w 6254082"/>
            <a:gd name="connsiteY200" fmla="*/ 3105150 h 4889463"/>
            <a:gd name="connsiteX201" fmla="*/ 4867275 w 6254082"/>
            <a:gd name="connsiteY201" fmla="*/ 3076575 h 4889463"/>
            <a:gd name="connsiteX202" fmla="*/ 4829175 w 6254082"/>
            <a:gd name="connsiteY202" fmla="*/ 3048000 h 4889463"/>
            <a:gd name="connsiteX203" fmla="*/ 4781550 w 6254082"/>
            <a:gd name="connsiteY203" fmla="*/ 3000375 h 4889463"/>
            <a:gd name="connsiteX204" fmla="*/ 4762500 w 6254082"/>
            <a:gd name="connsiteY204" fmla="*/ 2971800 h 4889463"/>
            <a:gd name="connsiteX205" fmla="*/ 4724400 w 6254082"/>
            <a:gd name="connsiteY205" fmla="*/ 2952750 h 4889463"/>
            <a:gd name="connsiteX206" fmla="*/ 4695825 w 6254082"/>
            <a:gd name="connsiteY206" fmla="*/ 2933700 h 4889463"/>
            <a:gd name="connsiteX207" fmla="*/ 4686300 w 6254082"/>
            <a:gd name="connsiteY207" fmla="*/ 2905125 h 4889463"/>
            <a:gd name="connsiteX208" fmla="*/ 4648200 w 6254082"/>
            <a:gd name="connsiteY208" fmla="*/ 2847975 h 4889463"/>
            <a:gd name="connsiteX209" fmla="*/ 4657725 w 6254082"/>
            <a:gd name="connsiteY209" fmla="*/ 2714625 h 4889463"/>
            <a:gd name="connsiteX210" fmla="*/ 4676775 w 6254082"/>
            <a:gd name="connsiteY210" fmla="*/ 2638425 h 4889463"/>
            <a:gd name="connsiteX211" fmla="*/ 4705350 w 6254082"/>
            <a:gd name="connsiteY211" fmla="*/ 2609850 h 4889463"/>
            <a:gd name="connsiteX212" fmla="*/ 4733925 w 6254082"/>
            <a:gd name="connsiteY212" fmla="*/ 2590800 h 4889463"/>
            <a:gd name="connsiteX213" fmla="*/ 4819650 w 6254082"/>
            <a:gd name="connsiteY213" fmla="*/ 2581275 h 4889463"/>
            <a:gd name="connsiteX214" fmla="*/ 4857750 w 6254082"/>
            <a:gd name="connsiteY214" fmla="*/ 2524125 h 4889463"/>
            <a:gd name="connsiteX215" fmla="*/ 4886325 w 6254082"/>
            <a:gd name="connsiteY215" fmla="*/ 2438400 h 4889463"/>
            <a:gd name="connsiteX216" fmla="*/ 4895850 w 6254082"/>
            <a:gd name="connsiteY216" fmla="*/ 2409825 h 4889463"/>
            <a:gd name="connsiteX217" fmla="*/ 4905375 w 6254082"/>
            <a:gd name="connsiteY217" fmla="*/ 2381250 h 4889463"/>
            <a:gd name="connsiteX218" fmla="*/ 4848225 w 6254082"/>
            <a:gd name="connsiteY218" fmla="*/ 2266950 h 4889463"/>
            <a:gd name="connsiteX219" fmla="*/ 4829175 w 6254082"/>
            <a:gd name="connsiteY219" fmla="*/ 2238375 h 4889463"/>
            <a:gd name="connsiteX220" fmla="*/ 4857750 w 6254082"/>
            <a:gd name="connsiteY220" fmla="*/ 2152650 h 4889463"/>
            <a:gd name="connsiteX221" fmla="*/ 4867275 w 6254082"/>
            <a:gd name="connsiteY221" fmla="*/ 2124075 h 4889463"/>
            <a:gd name="connsiteX222" fmla="*/ 4857750 w 6254082"/>
            <a:gd name="connsiteY222" fmla="*/ 1952625 h 4889463"/>
            <a:gd name="connsiteX223" fmla="*/ 4810125 w 6254082"/>
            <a:gd name="connsiteY223" fmla="*/ 1866900 h 4889463"/>
            <a:gd name="connsiteX224" fmla="*/ 4791075 w 6254082"/>
            <a:gd name="connsiteY224" fmla="*/ 1838325 h 4889463"/>
            <a:gd name="connsiteX225" fmla="*/ 4762500 w 6254082"/>
            <a:gd name="connsiteY225" fmla="*/ 1781175 h 4889463"/>
            <a:gd name="connsiteX226" fmla="*/ 4743450 w 6254082"/>
            <a:gd name="connsiteY226" fmla="*/ 1666875 h 4889463"/>
            <a:gd name="connsiteX227" fmla="*/ 4733925 w 6254082"/>
            <a:gd name="connsiteY227" fmla="*/ 1619250 h 4889463"/>
            <a:gd name="connsiteX228" fmla="*/ 4638675 w 6254082"/>
            <a:gd name="connsiteY228" fmla="*/ 1571625 h 4889463"/>
            <a:gd name="connsiteX229" fmla="*/ 4581525 w 6254082"/>
            <a:gd name="connsiteY229" fmla="*/ 1533525 h 4889463"/>
            <a:gd name="connsiteX230" fmla="*/ 4591050 w 6254082"/>
            <a:gd name="connsiteY230" fmla="*/ 1476375 h 4889463"/>
            <a:gd name="connsiteX231" fmla="*/ 4600575 w 6254082"/>
            <a:gd name="connsiteY231" fmla="*/ 1438275 h 4889463"/>
            <a:gd name="connsiteX232" fmla="*/ 4591050 w 6254082"/>
            <a:gd name="connsiteY232" fmla="*/ 1314450 h 4889463"/>
            <a:gd name="connsiteX233" fmla="*/ 4581525 w 6254082"/>
            <a:gd name="connsiteY233" fmla="*/ 1285875 h 4889463"/>
            <a:gd name="connsiteX234" fmla="*/ 4543425 w 6254082"/>
            <a:gd name="connsiteY234" fmla="*/ 1266825 h 4889463"/>
            <a:gd name="connsiteX235" fmla="*/ 4486275 w 6254082"/>
            <a:gd name="connsiteY235" fmla="*/ 1228725 h 4889463"/>
            <a:gd name="connsiteX236" fmla="*/ 4457700 w 6254082"/>
            <a:gd name="connsiteY236" fmla="*/ 1219200 h 4889463"/>
            <a:gd name="connsiteX237" fmla="*/ 4391025 w 6254082"/>
            <a:gd name="connsiteY237" fmla="*/ 1200150 h 4889463"/>
            <a:gd name="connsiteX238" fmla="*/ 4362450 w 6254082"/>
            <a:gd name="connsiteY238" fmla="*/ 1181100 h 4889463"/>
            <a:gd name="connsiteX239" fmla="*/ 4276725 w 6254082"/>
            <a:gd name="connsiteY239" fmla="*/ 1143000 h 4889463"/>
            <a:gd name="connsiteX240" fmla="*/ 4248150 w 6254082"/>
            <a:gd name="connsiteY240" fmla="*/ 1085850 h 4889463"/>
            <a:gd name="connsiteX241" fmla="*/ 4267200 w 6254082"/>
            <a:gd name="connsiteY241" fmla="*/ 981075 h 4889463"/>
            <a:gd name="connsiteX242" fmla="*/ 4257675 w 6254082"/>
            <a:gd name="connsiteY242" fmla="*/ 866775 h 4889463"/>
            <a:gd name="connsiteX243" fmla="*/ 4238625 w 6254082"/>
            <a:gd name="connsiteY243" fmla="*/ 809625 h 4889463"/>
            <a:gd name="connsiteX244" fmla="*/ 4286250 w 6254082"/>
            <a:gd name="connsiteY244" fmla="*/ 723900 h 4889463"/>
            <a:gd name="connsiteX245" fmla="*/ 4305300 w 6254082"/>
            <a:gd name="connsiteY245" fmla="*/ 666750 h 4889463"/>
            <a:gd name="connsiteX246" fmla="*/ 4324350 w 6254082"/>
            <a:gd name="connsiteY246" fmla="*/ 581025 h 4889463"/>
            <a:gd name="connsiteX247" fmla="*/ 4314825 w 6254082"/>
            <a:gd name="connsiteY247" fmla="*/ 495300 h 4889463"/>
            <a:gd name="connsiteX248" fmla="*/ 4305300 w 6254082"/>
            <a:gd name="connsiteY248" fmla="*/ 466725 h 4889463"/>
            <a:gd name="connsiteX249" fmla="*/ 4276725 w 6254082"/>
            <a:gd name="connsiteY249" fmla="*/ 457200 h 4889463"/>
            <a:gd name="connsiteX250" fmla="*/ 4257675 w 6254082"/>
            <a:gd name="connsiteY250" fmla="*/ 438150 h 4889463"/>
            <a:gd name="connsiteX251" fmla="*/ 4305300 w 6254082"/>
            <a:gd name="connsiteY251" fmla="*/ 457200 h 4889463"/>
            <a:gd name="connsiteX0" fmla="*/ 4305300 w 6275979"/>
            <a:gd name="connsiteY0" fmla="*/ 457200 h 4889463"/>
            <a:gd name="connsiteX1" fmla="*/ 4257675 w 6275979"/>
            <a:gd name="connsiteY1" fmla="*/ 438150 h 4889463"/>
            <a:gd name="connsiteX2" fmla="*/ 4229100 w 6275979"/>
            <a:gd name="connsiteY2" fmla="*/ 428625 h 4889463"/>
            <a:gd name="connsiteX3" fmla="*/ 4171950 w 6275979"/>
            <a:gd name="connsiteY3" fmla="*/ 390525 h 4889463"/>
            <a:gd name="connsiteX4" fmla="*/ 4105275 w 6275979"/>
            <a:gd name="connsiteY4" fmla="*/ 323850 h 4889463"/>
            <a:gd name="connsiteX5" fmla="*/ 4076700 w 6275979"/>
            <a:gd name="connsiteY5" fmla="*/ 295275 h 4889463"/>
            <a:gd name="connsiteX6" fmla="*/ 4067175 w 6275979"/>
            <a:gd name="connsiteY6" fmla="*/ 266700 h 4889463"/>
            <a:gd name="connsiteX7" fmla="*/ 4019550 w 6275979"/>
            <a:gd name="connsiteY7" fmla="*/ 219075 h 4889463"/>
            <a:gd name="connsiteX8" fmla="*/ 3971925 w 6275979"/>
            <a:gd name="connsiteY8" fmla="*/ 209550 h 4889463"/>
            <a:gd name="connsiteX9" fmla="*/ 3943350 w 6275979"/>
            <a:gd name="connsiteY9" fmla="*/ 190500 h 4889463"/>
            <a:gd name="connsiteX10" fmla="*/ 3905250 w 6275979"/>
            <a:gd name="connsiteY10" fmla="*/ 104775 h 4889463"/>
            <a:gd name="connsiteX11" fmla="*/ 3876675 w 6275979"/>
            <a:gd name="connsiteY11" fmla="*/ 95250 h 4889463"/>
            <a:gd name="connsiteX12" fmla="*/ 3829050 w 6275979"/>
            <a:gd name="connsiteY12" fmla="*/ 38100 h 4889463"/>
            <a:gd name="connsiteX13" fmla="*/ 3819525 w 6275979"/>
            <a:gd name="connsiteY13" fmla="*/ 9525 h 4889463"/>
            <a:gd name="connsiteX14" fmla="*/ 3790950 w 6275979"/>
            <a:gd name="connsiteY14" fmla="*/ 0 h 4889463"/>
            <a:gd name="connsiteX15" fmla="*/ 3705225 w 6275979"/>
            <a:gd name="connsiteY15" fmla="*/ 19050 h 4889463"/>
            <a:gd name="connsiteX16" fmla="*/ 3648075 w 6275979"/>
            <a:gd name="connsiteY16" fmla="*/ 76200 h 4889463"/>
            <a:gd name="connsiteX17" fmla="*/ 3638550 w 6275979"/>
            <a:gd name="connsiteY17" fmla="*/ 104775 h 4889463"/>
            <a:gd name="connsiteX18" fmla="*/ 3619500 w 6275979"/>
            <a:gd name="connsiteY18" fmla="*/ 133350 h 4889463"/>
            <a:gd name="connsiteX19" fmla="*/ 3581400 w 6275979"/>
            <a:gd name="connsiteY19" fmla="*/ 228600 h 4889463"/>
            <a:gd name="connsiteX20" fmla="*/ 3571875 w 6275979"/>
            <a:gd name="connsiteY20" fmla="*/ 257175 h 4889463"/>
            <a:gd name="connsiteX21" fmla="*/ 3533775 w 6275979"/>
            <a:gd name="connsiteY21" fmla="*/ 314325 h 4889463"/>
            <a:gd name="connsiteX22" fmla="*/ 3524250 w 6275979"/>
            <a:gd name="connsiteY22" fmla="*/ 342900 h 4889463"/>
            <a:gd name="connsiteX23" fmla="*/ 3495675 w 6275979"/>
            <a:gd name="connsiteY23" fmla="*/ 400050 h 4889463"/>
            <a:gd name="connsiteX24" fmla="*/ 3505200 w 6275979"/>
            <a:gd name="connsiteY24" fmla="*/ 466725 h 4889463"/>
            <a:gd name="connsiteX25" fmla="*/ 3524250 w 6275979"/>
            <a:gd name="connsiteY25" fmla="*/ 495300 h 4889463"/>
            <a:gd name="connsiteX26" fmla="*/ 3495675 w 6275979"/>
            <a:gd name="connsiteY26" fmla="*/ 523875 h 4889463"/>
            <a:gd name="connsiteX27" fmla="*/ 3486150 w 6275979"/>
            <a:gd name="connsiteY27" fmla="*/ 552450 h 4889463"/>
            <a:gd name="connsiteX28" fmla="*/ 3476625 w 6275979"/>
            <a:gd name="connsiteY28" fmla="*/ 600075 h 4889463"/>
            <a:gd name="connsiteX29" fmla="*/ 3400425 w 6275979"/>
            <a:gd name="connsiteY29" fmla="*/ 685800 h 4889463"/>
            <a:gd name="connsiteX30" fmla="*/ 3390900 w 6275979"/>
            <a:gd name="connsiteY30" fmla="*/ 714375 h 4889463"/>
            <a:gd name="connsiteX31" fmla="*/ 3381375 w 6275979"/>
            <a:gd name="connsiteY31" fmla="*/ 752475 h 4889463"/>
            <a:gd name="connsiteX32" fmla="*/ 3352800 w 6275979"/>
            <a:gd name="connsiteY32" fmla="*/ 762000 h 4889463"/>
            <a:gd name="connsiteX33" fmla="*/ 3343275 w 6275979"/>
            <a:gd name="connsiteY33" fmla="*/ 790575 h 4889463"/>
            <a:gd name="connsiteX34" fmla="*/ 3324225 w 6275979"/>
            <a:gd name="connsiteY34" fmla="*/ 819150 h 4889463"/>
            <a:gd name="connsiteX35" fmla="*/ 3352800 w 6275979"/>
            <a:gd name="connsiteY35" fmla="*/ 828675 h 4889463"/>
            <a:gd name="connsiteX36" fmla="*/ 3362325 w 6275979"/>
            <a:gd name="connsiteY36" fmla="*/ 857250 h 4889463"/>
            <a:gd name="connsiteX37" fmla="*/ 3400425 w 6275979"/>
            <a:gd name="connsiteY37" fmla="*/ 876300 h 4889463"/>
            <a:gd name="connsiteX38" fmla="*/ 3390900 w 6275979"/>
            <a:gd name="connsiteY38" fmla="*/ 1000125 h 4889463"/>
            <a:gd name="connsiteX39" fmla="*/ 3400425 w 6275979"/>
            <a:gd name="connsiteY39" fmla="*/ 1047750 h 4889463"/>
            <a:gd name="connsiteX40" fmla="*/ 3419475 w 6275979"/>
            <a:gd name="connsiteY40" fmla="*/ 1076325 h 4889463"/>
            <a:gd name="connsiteX41" fmla="*/ 3390900 w 6275979"/>
            <a:gd name="connsiteY41" fmla="*/ 1171575 h 4889463"/>
            <a:gd name="connsiteX42" fmla="*/ 3400425 w 6275979"/>
            <a:gd name="connsiteY42" fmla="*/ 1200150 h 4889463"/>
            <a:gd name="connsiteX43" fmla="*/ 3381375 w 6275979"/>
            <a:gd name="connsiteY43" fmla="*/ 1285875 h 4889463"/>
            <a:gd name="connsiteX44" fmla="*/ 3362325 w 6275979"/>
            <a:gd name="connsiteY44" fmla="*/ 1314450 h 4889463"/>
            <a:gd name="connsiteX45" fmla="*/ 3371850 w 6275979"/>
            <a:gd name="connsiteY45" fmla="*/ 1400175 h 4889463"/>
            <a:gd name="connsiteX46" fmla="*/ 3343275 w 6275979"/>
            <a:gd name="connsiteY46" fmla="*/ 1457325 h 4889463"/>
            <a:gd name="connsiteX47" fmla="*/ 3333750 w 6275979"/>
            <a:gd name="connsiteY47" fmla="*/ 1485900 h 4889463"/>
            <a:gd name="connsiteX48" fmla="*/ 3343275 w 6275979"/>
            <a:gd name="connsiteY48" fmla="*/ 1533525 h 4889463"/>
            <a:gd name="connsiteX49" fmla="*/ 3314700 w 6275979"/>
            <a:gd name="connsiteY49" fmla="*/ 1590675 h 4889463"/>
            <a:gd name="connsiteX50" fmla="*/ 3314700 w 6275979"/>
            <a:gd name="connsiteY50" fmla="*/ 1762125 h 4889463"/>
            <a:gd name="connsiteX51" fmla="*/ 3286125 w 6275979"/>
            <a:gd name="connsiteY51" fmla="*/ 1771650 h 4889463"/>
            <a:gd name="connsiteX52" fmla="*/ 3276600 w 6275979"/>
            <a:gd name="connsiteY52" fmla="*/ 1819275 h 4889463"/>
            <a:gd name="connsiteX53" fmla="*/ 3267075 w 6275979"/>
            <a:gd name="connsiteY53" fmla="*/ 1876425 h 4889463"/>
            <a:gd name="connsiteX54" fmla="*/ 3228975 w 6275979"/>
            <a:gd name="connsiteY54" fmla="*/ 1885950 h 4889463"/>
            <a:gd name="connsiteX55" fmla="*/ 3190875 w 6275979"/>
            <a:gd name="connsiteY55" fmla="*/ 1933575 h 4889463"/>
            <a:gd name="connsiteX56" fmla="*/ 3181350 w 6275979"/>
            <a:gd name="connsiteY56" fmla="*/ 1962150 h 4889463"/>
            <a:gd name="connsiteX57" fmla="*/ 3162300 w 6275979"/>
            <a:gd name="connsiteY57" fmla="*/ 1990725 h 4889463"/>
            <a:gd name="connsiteX58" fmla="*/ 3124200 w 6275979"/>
            <a:gd name="connsiteY58" fmla="*/ 1981200 h 4889463"/>
            <a:gd name="connsiteX59" fmla="*/ 3076575 w 6275979"/>
            <a:gd name="connsiteY59" fmla="*/ 2028825 h 4889463"/>
            <a:gd name="connsiteX60" fmla="*/ 3067050 w 6275979"/>
            <a:gd name="connsiteY60" fmla="*/ 2105025 h 4889463"/>
            <a:gd name="connsiteX61" fmla="*/ 3057525 w 6275979"/>
            <a:gd name="connsiteY61" fmla="*/ 2133600 h 4889463"/>
            <a:gd name="connsiteX62" fmla="*/ 3038475 w 6275979"/>
            <a:gd name="connsiteY62" fmla="*/ 2162175 h 4889463"/>
            <a:gd name="connsiteX63" fmla="*/ 2914650 w 6275979"/>
            <a:gd name="connsiteY63" fmla="*/ 2200275 h 4889463"/>
            <a:gd name="connsiteX64" fmla="*/ 2886075 w 6275979"/>
            <a:gd name="connsiteY64" fmla="*/ 2219325 h 4889463"/>
            <a:gd name="connsiteX65" fmla="*/ 2809875 w 6275979"/>
            <a:gd name="connsiteY65" fmla="*/ 2238375 h 4889463"/>
            <a:gd name="connsiteX66" fmla="*/ 2752725 w 6275979"/>
            <a:gd name="connsiteY66" fmla="*/ 2276475 h 4889463"/>
            <a:gd name="connsiteX67" fmla="*/ 2686050 w 6275979"/>
            <a:gd name="connsiteY67" fmla="*/ 2295525 h 4889463"/>
            <a:gd name="connsiteX68" fmla="*/ 2657475 w 6275979"/>
            <a:gd name="connsiteY68" fmla="*/ 2333625 h 4889463"/>
            <a:gd name="connsiteX69" fmla="*/ 2600325 w 6275979"/>
            <a:gd name="connsiteY69" fmla="*/ 2381250 h 4889463"/>
            <a:gd name="connsiteX70" fmla="*/ 2571750 w 6275979"/>
            <a:gd name="connsiteY70" fmla="*/ 2390775 h 4889463"/>
            <a:gd name="connsiteX71" fmla="*/ 2552700 w 6275979"/>
            <a:gd name="connsiteY71" fmla="*/ 2419350 h 4889463"/>
            <a:gd name="connsiteX72" fmla="*/ 2533650 w 6275979"/>
            <a:gd name="connsiteY72" fmla="*/ 2476500 h 4889463"/>
            <a:gd name="connsiteX73" fmla="*/ 2447925 w 6275979"/>
            <a:gd name="connsiteY73" fmla="*/ 2543175 h 4889463"/>
            <a:gd name="connsiteX74" fmla="*/ 2428875 w 6275979"/>
            <a:gd name="connsiteY74" fmla="*/ 2571750 h 4889463"/>
            <a:gd name="connsiteX75" fmla="*/ 2419350 w 6275979"/>
            <a:gd name="connsiteY75" fmla="*/ 2600325 h 4889463"/>
            <a:gd name="connsiteX76" fmla="*/ 2381250 w 6275979"/>
            <a:gd name="connsiteY76" fmla="*/ 2657475 h 4889463"/>
            <a:gd name="connsiteX77" fmla="*/ 2333625 w 6275979"/>
            <a:gd name="connsiteY77" fmla="*/ 2733675 h 4889463"/>
            <a:gd name="connsiteX78" fmla="*/ 2295525 w 6275979"/>
            <a:gd name="connsiteY78" fmla="*/ 2790825 h 4889463"/>
            <a:gd name="connsiteX79" fmla="*/ 2286000 w 6275979"/>
            <a:gd name="connsiteY79" fmla="*/ 2819400 h 4889463"/>
            <a:gd name="connsiteX80" fmla="*/ 2257425 w 6275979"/>
            <a:gd name="connsiteY80" fmla="*/ 2838450 h 4889463"/>
            <a:gd name="connsiteX81" fmla="*/ 2219325 w 6275979"/>
            <a:gd name="connsiteY81" fmla="*/ 2828925 h 4889463"/>
            <a:gd name="connsiteX82" fmla="*/ 2209800 w 6275979"/>
            <a:gd name="connsiteY82" fmla="*/ 2790825 h 4889463"/>
            <a:gd name="connsiteX83" fmla="*/ 2200275 w 6275979"/>
            <a:gd name="connsiteY83" fmla="*/ 2762250 h 4889463"/>
            <a:gd name="connsiteX84" fmla="*/ 2171700 w 6275979"/>
            <a:gd name="connsiteY84" fmla="*/ 2752725 h 4889463"/>
            <a:gd name="connsiteX85" fmla="*/ 2143125 w 6275979"/>
            <a:gd name="connsiteY85" fmla="*/ 2724150 h 4889463"/>
            <a:gd name="connsiteX86" fmla="*/ 2133600 w 6275979"/>
            <a:gd name="connsiteY86" fmla="*/ 2695575 h 4889463"/>
            <a:gd name="connsiteX87" fmla="*/ 2076450 w 6275979"/>
            <a:gd name="connsiteY87" fmla="*/ 2667000 h 4889463"/>
            <a:gd name="connsiteX88" fmla="*/ 2047875 w 6275979"/>
            <a:gd name="connsiteY88" fmla="*/ 2647950 h 4889463"/>
            <a:gd name="connsiteX89" fmla="*/ 1924050 w 6275979"/>
            <a:gd name="connsiteY89" fmla="*/ 2628900 h 4889463"/>
            <a:gd name="connsiteX90" fmla="*/ 1895475 w 6275979"/>
            <a:gd name="connsiteY90" fmla="*/ 2609850 h 4889463"/>
            <a:gd name="connsiteX91" fmla="*/ 1885950 w 6275979"/>
            <a:gd name="connsiteY91" fmla="*/ 2581275 h 4889463"/>
            <a:gd name="connsiteX92" fmla="*/ 1857375 w 6275979"/>
            <a:gd name="connsiteY92" fmla="*/ 2571750 h 4889463"/>
            <a:gd name="connsiteX93" fmla="*/ 1828800 w 6275979"/>
            <a:gd name="connsiteY93" fmla="*/ 2552700 h 4889463"/>
            <a:gd name="connsiteX94" fmla="*/ 1743075 w 6275979"/>
            <a:gd name="connsiteY94" fmla="*/ 2533650 h 4889463"/>
            <a:gd name="connsiteX95" fmla="*/ 1714500 w 6275979"/>
            <a:gd name="connsiteY95" fmla="*/ 2524125 h 4889463"/>
            <a:gd name="connsiteX96" fmla="*/ 1657350 w 6275979"/>
            <a:gd name="connsiteY96" fmla="*/ 2514600 h 4889463"/>
            <a:gd name="connsiteX97" fmla="*/ 1609725 w 6275979"/>
            <a:gd name="connsiteY97" fmla="*/ 2505075 h 4889463"/>
            <a:gd name="connsiteX98" fmla="*/ 1581150 w 6275979"/>
            <a:gd name="connsiteY98" fmla="*/ 2486025 h 4889463"/>
            <a:gd name="connsiteX99" fmla="*/ 1400175 w 6275979"/>
            <a:gd name="connsiteY99" fmla="*/ 2466975 h 4889463"/>
            <a:gd name="connsiteX100" fmla="*/ 1285875 w 6275979"/>
            <a:gd name="connsiteY100" fmla="*/ 2476500 h 4889463"/>
            <a:gd name="connsiteX101" fmla="*/ 1228725 w 6275979"/>
            <a:gd name="connsiteY101" fmla="*/ 2505075 h 4889463"/>
            <a:gd name="connsiteX102" fmla="*/ 1085850 w 6275979"/>
            <a:gd name="connsiteY102" fmla="*/ 2514600 h 4889463"/>
            <a:gd name="connsiteX103" fmla="*/ 942975 w 6275979"/>
            <a:gd name="connsiteY103" fmla="*/ 2543175 h 4889463"/>
            <a:gd name="connsiteX104" fmla="*/ 914400 w 6275979"/>
            <a:gd name="connsiteY104" fmla="*/ 2562225 h 4889463"/>
            <a:gd name="connsiteX105" fmla="*/ 857250 w 6275979"/>
            <a:gd name="connsiteY105" fmla="*/ 2581275 h 4889463"/>
            <a:gd name="connsiteX106" fmla="*/ 828675 w 6275979"/>
            <a:gd name="connsiteY106" fmla="*/ 2609850 h 4889463"/>
            <a:gd name="connsiteX107" fmla="*/ 800100 w 6275979"/>
            <a:gd name="connsiteY107" fmla="*/ 2628900 h 4889463"/>
            <a:gd name="connsiteX108" fmla="*/ 771525 w 6275979"/>
            <a:gd name="connsiteY108" fmla="*/ 2686050 h 4889463"/>
            <a:gd name="connsiteX109" fmla="*/ 742950 w 6275979"/>
            <a:gd name="connsiteY109" fmla="*/ 2705100 h 4889463"/>
            <a:gd name="connsiteX110" fmla="*/ 723900 w 6275979"/>
            <a:gd name="connsiteY110" fmla="*/ 2781300 h 4889463"/>
            <a:gd name="connsiteX111" fmla="*/ 704850 w 6275979"/>
            <a:gd name="connsiteY111" fmla="*/ 2838450 h 4889463"/>
            <a:gd name="connsiteX112" fmla="*/ 695325 w 6275979"/>
            <a:gd name="connsiteY112" fmla="*/ 2867025 h 4889463"/>
            <a:gd name="connsiteX113" fmla="*/ 666750 w 6275979"/>
            <a:gd name="connsiteY113" fmla="*/ 2924175 h 4889463"/>
            <a:gd name="connsiteX114" fmla="*/ 647700 w 6275979"/>
            <a:gd name="connsiteY114" fmla="*/ 3067050 h 4889463"/>
            <a:gd name="connsiteX115" fmla="*/ 628650 w 6275979"/>
            <a:gd name="connsiteY115" fmla="*/ 3143250 h 4889463"/>
            <a:gd name="connsiteX116" fmla="*/ 590550 w 6275979"/>
            <a:gd name="connsiteY116" fmla="*/ 3248025 h 4889463"/>
            <a:gd name="connsiteX117" fmla="*/ 542925 w 6275979"/>
            <a:gd name="connsiteY117" fmla="*/ 3286125 h 4889463"/>
            <a:gd name="connsiteX118" fmla="*/ 476250 w 6275979"/>
            <a:gd name="connsiteY118" fmla="*/ 3371850 h 4889463"/>
            <a:gd name="connsiteX119" fmla="*/ 428625 w 6275979"/>
            <a:gd name="connsiteY119" fmla="*/ 3514725 h 4889463"/>
            <a:gd name="connsiteX120" fmla="*/ 419100 w 6275979"/>
            <a:gd name="connsiteY120" fmla="*/ 3543300 h 4889463"/>
            <a:gd name="connsiteX121" fmla="*/ 361950 w 6275979"/>
            <a:gd name="connsiteY121" fmla="*/ 3571875 h 4889463"/>
            <a:gd name="connsiteX122" fmla="*/ 295275 w 6275979"/>
            <a:gd name="connsiteY122" fmla="*/ 3590925 h 4889463"/>
            <a:gd name="connsiteX123" fmla="*/ 238125 w 6275979"/>
            <a:gd name="connsiteY123" fmla="*/ 3629025 h 4889463"/>
            <a:gd name="connsiteX124" fmla="*/ 219075 w 6275979"/>
            <a:gd name="connsiteY124" fmla="*/ 3657600 h 4889463"/>
            <a:gd name="connsiteX125" fmla="*/ 133350 w 6275979"/>
            <a:gd name="connsiteY125" fmla="*/ 3733800 h 4889463"/>
            <a:gd name="connsiteX126" fmla="*/ 114300 w 6275979"/>
            <a:gd name="connsiteY126" fmla="*/ 3762375 h 4889463"/>
            <a:gd name="connsiteX127" fmla="*/ 104775 w 6275979"/>
            <a:gd name="connsiteY127" fmla="*/ 3790950 h 4889463"/>
            <a:gd name="connsiteX128" fmla="*/ 47625 w 6275979"/>
            <a:gd name="connsiteY128" fmla="*/ 3848100 h 4889463"/>
            <a:gd name="connsiteX129" fmla="*/ 28575 w 6275979"/>
            <a:gd name="connsiteY129" fmla="*/ 3876675 h 4889463"/>
            <a:gd name="connsiteX130" fmla="*/ 0 w 6275979"/>
            <a:gd name="connsiteY130" fmla="*/ 3886200 h 4889463"/>
            <a:gd name="connsiteX131" fmla="*/ 9525 w 6275979"/>
            <a:gd name="connsiteY131" fmla="*/ 3971925 h 4889463"/>
            <a:gd name="connsiteX132" fmla="*/ 38100 w 6275979"/>
            <a:gd name="connsiteY132" fmla="*/ 3990975 h 4889463"/>
            <a:gd name="connsiteX133" fmla="*/ 161925 w 6275979"/>
            <a:gd name="connsiteY133" fmla="*/ 4019550 h 4889463"/>
            <a:gd name="connsiteX134" fmla="*/ 190500 w 6275979"/>
            <a:gd name="connsiteY134" fmla="*/ 4029075 h 4889463"/>
            <a:gd name="connsiteX135" fmla="*/ 171450 w 6275979"/>
            <a:gd name="connsiteY135" fmla="*/ 4086225 h 4889463"/>
            <a:gd name="connsiteX136" fmla="*/ 142875 w 6275979"/>
            <a:gd name="connsiteY136" fmla="*/ 4105275 h 4889463"/>
            <a:gd name="connsiteX137" fmla="*/ 133350 w 6275979"/>
            <a:gd name="connsiteY137" fmla="*/ 4200525 h 4889463"/>
            <a:gd name="connsiteX138" fmla="*/ 190500 w 6275979"/>
            <a:gd name="connsiteY138" fmla="*/ 4238625 h 4889463"/>
            <a:gd name="connsiteX139" fmla="*/ 228600 w 6275979"/>
            <a:gd name="connsiteY139" fmla="*/ 4371975 h 4889463"/>
            <a:gd name="connsiteX140" fmla="*/ 257175 w 6275979"/>
            <a:gd name="connsiteY140" fmla="*/ 4381500 h 4889463"/>
            <a:gd name="connsiteX141" fmla="*/ 285750 w 6275979"/>
            <a:gd name="connsiteY141" fmla="*/ 4438650 h 4889463"/>
            <a:gd name="connsiteX142" fmla="*/ 314325 w 6275979"/>
            <a:gd name="connsiteY142" fmla="*/ 4457700 h 4889463"/>
            <a:gd name="connsiteX143" fmla="*/ 371475 w 6275979"/>
            <a:gd name="connsiteY143" fmla="*/ 4495800 h 4889463"/>
            <a:gd name="connsiteX144" fmla="*/ 390525 w 6275979"/>
            <a:gd name="connsiteY144" fmla="*/ 4552950 h 4889463"/>
            <a:gd name="connsiteX145" fmla="*/ 371475 w 6275979"/>
            <a:gd name="connsiteY145" fmla="*/ 4638675 h 4889463"/>
            <a:gd name="connsiteX146" fmla="*/ 352425 w 6275979"/>
            <a:gd name="connsiteY146" fmla="*/ 4667250 h 4889463"/>
            <a:gd name="connsiteX147" fmla="*/ 361950 w 6275979"/>
            <a:gd name="connsiteY147" fmla="*/ 4752975 h 4889463"/>
            <a:gd name="connsiteX148" fmla="*/ 390525 w 6275979"/>
            <a:gd name="connsiteY148" fmla="*/ 4772025 h 4889463"/>
            <a:gd name="connsiteX149" fmla="*/ 447675 w 6275979"/>
            <a:gd name="connsiteY149" fmla="*/ 4800600 h 4889463"/>
            <a:gd name="connsiteX150" fmla="*/ 828675 w 6275979"/>
            <a:gd name="connsiteY150" fmla="*/ 4800600 h 4889463"/>
            <a:gd name="connsiteX151" fmla="*/ 2038350 w 6275979"/>
            <a:gd name="connsiteY151" fmla="*/ 4791075 h 4889463"/>
            <a:gd name="connsiteX152" fmla="*/ 2333625 w 6275979"/>
            <a:gd name="connsiteY152" fmla="*/ 4781550 h 4889463"/>
            <a:gd name="connsiteX153" fmla="*/ 2409825 w 6275979"/>
            <a:gd name="connsiteY153" fmla="*/ 4762500 h 4889463"/>
            <a:gd name="connsiteX154" fmla="*/ 2505075 w 6275979"/>
            <a:gd name="connsiteY154" fmla="*/ 4743450 h 4889463"/>
            <a:gd name="connsiteX155" fmla="*/ 2990850 w 6275979"/>
            <a:gd name="connsiteY155" fmla="*/ 4752975 h 4889463"/>
            <a:gd name="connsiteX156" fmla="*/ 3057525 w 6275979"/>
            <a:gd name="connsiteY156" fmla="*/ 4762500 h 4889463"/>
            <a:gd name="connsiteX157" fmla="*/ 3114675 w 6275979"/>
            <a:gd name="connsiteY157" fmla="*/ 4772025 h 4889463"/>
            <a:gd name="connsiteX158" fmla="*/ 5553075 w 6275979"/>
            <a:gd name="connsiteY158" fmla="*/ 4781550 h 4889463"/>
            <a:gd name="connsiteX159" fmla="*/ 6248400 w 6275979"/>
            <a:gd name="connsiteY159" fmla="*/ 4791075 h 4889463"/>
            <a:gd name="connsiteX160" fmla="*/ 6105525 w 6275979"/>
            <a:gd name="connsiteY160" fmla="*/ 4829175 h 4889463"/>
            <a:gd name="connsiteX161" fmla="*/ 5810250 w 6275979"/>
            <a:gd name="connsiteY161" fmla="*/ 4886325 h 4889463"/>
            <a:gd name="connsiteX162" fmla="*/ 5276850 w 6275979"/>
            <a:gd name="connsiteY162" fmla="*/ 4876800 h 4889463"/>
            <a:gd name="connsiteX163" fmla="*/ 5238750 w 6275979"/>
            <a:gd name="connsiteY163" fmla="*/ 4857750 h 4889463"/>
            <a:gd name="connsiteX164" fmla="*/ 5181600 w 6275979"/>
            <a:gd name="connsiteY164" fmla="*/ 4829175 h 4889463"/>
            <a:gd name="connsiteX165" fmla="*/ 5114925 w 6275979"/>
            <a:gd name="connsiteY165" fmla="*/ 4810125 h 4889463"/>
            <a:gd name="connsiteX166" fmla="*/ 5086350 w 6275979"/>
            <a:gd name="connsiteY166" fmla="*/ 4800600 h 4889463"/>
            <a:gd name="connsiteX167" fmla="*/ 5067300 w 6275979"/>
            <a:gd name="connsiteY167" fmla="*/ 4772025 h 4889463"/>
            <a:gd name="connsiteX168" fmla="*/ 5095875 w 6275979"/>
            <a:gd name="connsiteY168" fmla="*/ 4667250 h 4889463"/>
            <a:gd name="connsiteX169" fmla="*/ 5124450 w 6275979"/>
            <a:gd name="connsiteY169" fmla="*/ 4657725 h 4889463"/>
            <a:gd name="connsiteX170" fmla="*/ 5191125 w 6275979"/>
            <a:gd name="connsiteY170" fmla="*/ 4572000 h 4889463"/>
            <a:gd name="connsiteX171" fmla="*/ 5210175 w 6275979"/>
            <a:gd name="connsiteY171" fmla="*/ 4543425 h 4889463"/>
            <a:gd name="connsiteX172" fmla="*/ 5229225 w 6275979"/>
            <a:gd name="connsiteY172" fmla="*/ 4514850 h 4889463"/>
            <a:gd name="connsiteX173" fmla="*/ 5248275 w 6275979"/>
            <a:gd name="connsiteY173" fmla="*/ 4476750 h 4889463"/>
            <a:gd name="connsiteX174" fmla="*/ 5267325 w 6275979"/>
            <a:gd name="connsiteY174" fmla="*/ 4448175 h 4889463"/>
            <a:gd name="connsiteX175" fmla="*/ 5286375 w 6275979"/>
            <a:gd name="connsiteY175" fmla="*/ 4391025 h 4889463"/>
            <a:gd name="connsiteX176" fmla="*/ 5286375 w 6275979"/>
            <a:gd name="connsiteY176" fmla="*/ 4229100 h 4889463"/>
            <a:gd name="connsiteX177" fmla="*/ 5257800 w 6275979"/>
            <a:gd name="connsiteY177" fmla="*/ 4219575 h 4889463"/>
            <a:gd name="connsiteX178" fmla="*/ 5229225 w 6275979"/>
            <a:gd name="connsiteY178" fmla="*/ 4200525 h 4889463"/>
            <a:gd name="connsiteX179" fmla="*/ 5219700 w 6275979"/>
            <a:gd name="connsiteY179" fmla="*/ 4171950 h 4889463"/>
            <a:gd name="connsiteX180" fmla="*/ 5248275 w 6275979"/>
            <a:gd name="connsiteY180" fmla="*/ 4152900 h 4889463"/>
            <a:gd name="connsiteX181" fmla="*/ 5276850 w 6275979"/>
            <a:gd name="connsiteY181" fmla="*/ 4095750 h 4889463"/>
            <a:gd name="connsiteX182" fmla="*/ 5257800 w 6275979"/>
            <a:gd name="connsiteY182" fmla="*/ 4019550 h 4889463"/>
            <a:gd name="connsiteX183" fmla="*/ 5238750 w 6275979"/>
            <a:gd name="connsiteY183" fmla="*/ 3981450 h 4889463"/>
            <a:gd name="connsiteX184" fmla="*/ 5153025 w 6275979"/>
            <a:gd name="connsiteY184" fmla="*/ 3933825 h 4889463"/>
            <a:gd name="connsiteX185" fmla="*/ 5162550 w 6275979"/>
            <a:gd name="connsiteY185" fmla="*/ 3810000 h 4889463"/>
            <a:gd name="connsiteX186" fmla="*/ 5191125 w 6275979"/>
            <a:gd name="connsiteY186" fmla="*/ 3781425 h 4889463"/>
            <a:gd name="connsiteX187" fmla="*/ 5200650 w 6275979"/>
            <a:gd name="connsiteY187" fmla="*/ 3752850 h 4889463"/>
            <a:gd name="connsiteX188" fmla="*/ 5191125 w 6275979"/>
            <a:gd name="connsiteY188" fmla="*/ 3629025 h 4889463"/>
            <a:gd name="connsiteX189" fmla="*/ 5181600 w 6275979"/>
            <a:gd name="connsiteY189" fmla="*/ 3600450 h 4889463"/>
            <a:gd name="connsiteX190" fmla="*/ 5172075 w 6275979"/>
            <a:gd name="connsiteY190" fmla="*/ 3562350 h 4889463"/>
            <a:gd name="connsiteX191" fmla="*/ 5133975 w 6275979"/>
            <a:gd name="connsiteY191" fmla="*/ 3495675 h 4889463"/>
            <a:gd name="connsiteX192" fmla="*/ 5124450 w 6275979"/>
            <a:gd name="connsiteY192" fmla="*/ 3467100 h 4889463"/>
            <a:gd name="connsiteX193" fmla="*/ 5105400 w 6275979"/>
            <a:gd name="connsiteY193" fmla="*/ 3438525 h 4889463"/>
            <a:gd name="connsiteX194" fmla="*/ 5095875 w 6275979"/>
            <a:gd name="connsiteY194" fmla="*/ 3409950 h 4889463"/>
            <a:gd name="connsiteX195" fmla="*/ 5076825 w 6275979"/>
            <a:gd name="connsiteY195" fmla="*/ 3381375 h 4889463"/>
            <a:gd name="connsiteX196" fmla="*/ 5019675 w 6275979"/>
            <a:gd name="connsiteY196" fmla="*/ 3305175 h 4889463"/>
            <a:gd name="connsiteX197" fmla="*/ 4972050 w 6275979"/>
            <a:gd name="connsiteY197" fmla="*/ 3219450 h 4889463"/>
            <a:gd name="connsiteX198" fmla="*/ 4933950 w 6275979"/>
            <a:gd name="connsiteY198" fmla="*/ 3162300 h 4889463"/>
            <a:gd name="connsiteX199" fmla="*/ 4895850 w 6275979"/>
            <a:gd name="connsiteY199" fmla="*/ 3105150 h 4889463"/>
            <a:gd name="connsiteX200" fmla="*/ 4867275 w 6275979"/>
            <a:gd name="connsiteY200" fmla="*/ 3076575 h 4889463"/>
            <a:gd name="connsiteX201" fmla="*/ 4829175 w 6275979"/>
            <a:gd name="connsiteY201" fmla="*/ 3048000 h 4889463"/>
            <a:gd name="connsiteX202" fmla="*/ 4781550 w 6275979"/>
            <a:gd name="connsiteY202" fmla="*/ 3000375 h 4889463"/>
            <a:gd name="connsiteX203" fmla="*/ 4762500 w 6275979"/>
            <a:gd name="connsiteY203" fmla="*/ 2971800 h 4889463"/>
            <a:gd name="connsiteX204" fmla="*/ 4724400 w 6275979"/>
            <a:gd name="connsiteY204" fmla="*/ 2952750 h 4889463"/>
            <a:gd name="connsiteX205" fmla="*/ 4695825 w 6275979"/>
            <a:gd name="connsiteY205" fmla="*/ 2933700 h 4889463"/>
            <a:gd name="connsiteX206" fmla="*/ 4686300 w 6275979"/>
            <a:gd name="connsiteY206" fmla="*/ 2905125 h 4889463"/>
            <a:gd name="connsiteX207" fmla="*/ 4648200 w 6275979"/>
            <a:gd name="connsiteY207" fmla="*/ 2847975 h 4889463"/>
            <a:gd name="connsiteX208" fmla="*/ 4657725 w 6275979"/>
            <a:gd name="connsiteY208" fmla="*/ 2714625 h 4889463"/>
            <a:gd name="connsiteX209" fmla="*/ 4676775 w 6275979"/>
            <a:gd name="connsiteY209" fmla="*/ 2638425 h 4889463"/>
            <a:gd name="connsiteX210" fmla="*/ 4705350 w 6275979"/>
            <a:gd name="connsiteY210" fmla="*/ 2609850 h 4889463"/>
            <a:gd name="connsiteX211" fmla="*/ 4733925 w 6275979"/>
            <a:gd name="connsiteY211" fmla="*/ 2590800 h 4889463"/>
            <a:gd name="connsiteX212" fmla="*/ 4819650 w 6275979"/>
            <a:gd name="connsiteY212" fmla="*/ 2581275 h 4889463"/>
            <a:gd name="connsiteX213" fmla="*/ 4857750 w 6275979"/>
            <a:gd name="connsiteY213" fmla="*/ 2524125 h 4889463"/>
            <a:gd name="connsiteX214" fmla="*/ 4886325 w 6275979"/>
            <a:gd name="connsiteY214" fmla="*/ 2438400 h 4889463"/>
            <a:gd name="connsiteX215" fmla="*/ 4895850 w 6275979"/>
            <a:gd name="connsiteY215" fmla="*/ 2409825 h 4889463"/>
            <a:gd name="connsiteX216" fmla="*/ 4905375 w 6275979"/>
            <a:gd name="connsiteY216" fmla="*/ 2381250 h 4889463"/>
            <a:gd name="connsiteX217" fmla="*/ 4848225 w 6275979"/>
            <a:gd name="connsiteY217" fmla="*/ 2266950 h 4889463"/>
            <a:gd name="connsiteX218" fmla="*/ 4829175 w 6275979"/>
            <a:gd name="connsiteY218" fmla="*/ 2238375 h 4889463"/>
            <a:gd name="connsiteX219" fmla="*/ 4857750 w 6275979"/>
            <a:gd name="connsiteY219" fmla="*/ 2152650 h 4889463"/>
            <a:gd name="connsiteX220" fmla="*/ 4867275 w 6275979"/>
            <a:gd name="connsiteY220" fmla="*/ 2124075 h 4889463"/>
            <a:gd name="connsiteX221" fmla="*/ 4857750 w 6275979"/>
            <a:gd name="connsiteY221" fmla="*/ 1952625 h 4889463"/>
            <a:gd name="connsiteX222" fmla="*/ 4810125 w 6275979"/>
            <a:gd name="connsiteY222" fmla="*/ 1866900 h 4889463"/>
            <a:gd name="connsiteX223" fmla="*/ 4791075 w 6275979"/>
            <a:gd name="connsiteY223" fmla="*/ 1838325 h 4889463"/>
            <a:gd name="connsiteX224" fmla="*/ 4762500 w 6275979"/>
            <a:gd name="connsiteY224" fmla="*/ 1781175 h 4889463"/>
            <a:gd name="connsiteX225" fmla="*/ 4743450 w 6275979"/>
            <a:gd name="connsiteY225" fmla="*/ 1666875 h 4889463"/>
            <a:gd name="connsiteX226" fmla="*/ 4733925 w 6275979"/>
            <a:gd name="connsiteY226" fmla="*/ 1619250 h 4889463"/>
            <a:gd name="connsiteX227" fmla="*/ 4638675 w 6275979"/>
            <a:gd name="connsiteY227" fmla="*/ 1571625 h 4889463"/>
            <a:gd name="connsiteX228" fmla="*/ 4581525 w 6275979"/>
            <a:gd name="connsiteY228" fmla="*/ 1533525 h 4889463"/>
            <a:gd name="connsiteX229" fmla="*/ 4591050 w 6275979"/>
            <a:gd name="connsiteY229" fmla="*/ 1476375 h 4889463"/>
            <a:gd name="connsiteX230" fmla="*/ 4600575 w 6275979"/>
            <a:gd name="connsiteY230" fmla="*/ 1438275 h 4889463"/>
            <a:gd name="connsiteX231" fmla="*/ 4591050 w 6275979"/>
            <a:gd name="connsiteY231" fmla="*/ 1314450 h 4889463"/>
            <a:gd name="connsiteX232" fmla="*/ 4581525 w 6275979"/>
            <a:gd name="connsiteY232" fmla="*/ 1285875 h 4889463"/>
            <a:gd name="connsiteX233" fmla="*/ 4543425 w 6275979"/>
            <a:gd name="connsiteY233" fmla="*/ 1266825 h 4889463"/>
            <a:gd name="connsiteX234" fmla="*/ 4486275 w 6275979"/>
            <a:gd name="connsiteY234" fmla="*/ 1228725 h 4889463"/>
            <a:gd name="connsiteX235" fmla="*/ 4457700 w 6275979"/>
            <a:gd name="connsiteY235" fmla="*/ 1219200 h 4889463"/>
            <a:gd name="connsiteX236" fmla="*/ 4391025 w 6275979"/>
            <a:gd name="connsiteY236" fmla="*/ 1200150 h 4889463"/>
            <a:gd name="connsiteX237" fmla="*/ 4362450 w 6275979"/>
            <a:gd name="connsiteY237" fmla="*/ 1181100 h 4889463"/>
            <a:gd name="connsiteX238" fmla="*/ 4276725 w 6275979"/>
            <a:gd name="connsiteY238" fmla="*/ 1143000 h 4889463"/>
            <a:gd name="connsiteX239" fmla="*/ 4248150 w 6275979"/>
            <a:gd name="connsiteY239" fmla="*/ 1085850 h 4889463"/>
            <a:gd name="connsiteX240" fmla="*/ 4267200 w 6275979"/>
            <a:gd name="connsiteY240" fmla="*/ 981075 h 4889463"/>
            <a:gd name="connsiteX241" fmla="*/ 4257675 w 6275979"/>
            <a:gd name="connsiteY241" fmla="*/ 866775 h 4889463"/>
            <a:gd name="connsiteX242" fmla="*/ 4238625 w 6275979"/>
            <a:gd name="connsiteY242" fmla="*/ 809625 h 4889463"/>
            <a:gd name="connsiteX243" fmla="*/ 4286250 w 6275979"/>
            <a:gd name="connsiteY243" fmla="*/ 723900 h 4889463"/>
            <a:gd name="connsiteX244" fmla="*/ 4305300 w 6275979"/>
            <a:gd name="connsiteY244" fmla="*/ 666750 h 4889463"/>
            <a:gd name="connsiteX245" fmla="*/ 4324350 w 6275979"/>
            <a:gd name="connsiteY245" fmla="*/ 581025 h 4889463"/>
            <a:gd name="connsiteX246" fmla="*/ 4314825 w 6275979"/>
            <a:gd name="connsiteY246" fmla="*/ 495300 h 4889463"/>
            <a:gd name="connsiteX247" fmla="*/ 4305300 w 6275979"/>
            <a:gd name="connsiteY247" fmla="*/ 466725 h 4889463"/>
            <a:gd name="connsiteX248" fmla="*/ 4276725 w 6275979"/>
            <a:gd name="connsiteY248" fmla="*/ 457200 h 4889463"/>
            <a:gd name="connsiteX249" fmla="*/ 4257675 w 6275979"/>
            <a:gd name="connsiteY249" fmla="*/ 438150 h 4889463"/>
            <a:gd name="connsiteX250" fmla="*/ 4305300 w 6275979"/>
            <a:gd name="connsiteY250" fmla="*/ 457200 h 4889463"/>
            <a:gd name="connsiteX0" fmla="*/ 4305300 w 6111426"/>
            <a:gd name="connsiteY0" fmla="*/ 457200 h 4889463"/>
            <a:gd name="connsiteX1" fmla="*/ 4257675 w 6111426"/>
            <a:gd name="connsiteY1" fmla="*/ 438150 h 4889463"/>
            <a:gd name="connsiteX2" fmla="*/ 4229100 w 6111426"/>
            <a:gd name="connsiteY2" fmla="*/ 428625 h 4889463"/>
            <a:gd name="connsiteX3" fmla="*/ 4171950 w 6111426"/>
            <a:gd name="connsiteY3" fmla="*/ 390525 h 4889463"/>
            <a:gd name="connsiteX4" fmla="*/ 4105275 w 6111426"/>
            <a:gd name="connsiteY4" fmla="*/ 323850 h 4889463"/>
            <a:gd name="connsiteX5" fmla="*/ 4076700 w 6111426"/>
            <a:gd name="connsiteY5" fmla="*/ 295275 h 4889463"/>
            <a:gd name="connsiteX6" fmla="*/ 4067175 w 6111426"/>
            <a:gd name="connsiteY6" fmla="*/ 266700 h 4889463"/>
            <a:gd name="connsiteX7" fmla="*/ 4019550 w 6111426"/>
            <a:gd name="connsiteY7" fmla="*/ 219075 h 4889463"/>
            <a:gd name="connsiteX8" fmla="*/ 3971925 w 6111426"/>
            <a:gd name="connsiteY8" fmla="*/ 209550 h 4889463"/>
            <a:gd name="connsiteX9" fmla="*/ 3943350 w 6111426"/>
            <a:gd name="connsiteY9" fmla="*/ 190500 h 4889463"/>
            <a:gd name="connsiteX10" fmla="*/ 3905250 w 6111426"/>
            <a:gd name="connsiteY10" fmla="*/ 104775 h 4889463"/>
            <a:gd name="connsiteX11" fmla="*/ 3876675 w 6111426"/>
            <a:gd name="connsiteY11" fmla="*/ 95250 h 4889463"/>
            <a:gd name="connsiteX12" fmla="*/ 3829050 w 6111426"/>
            <a:gd name="connsiteY12" fmla="*/ 38100 h 4889463"/>
            <a:gd name="connsiteX13" fmla="*/ 3819525 w 6111426"/>
            <a:gd name="connsiteY13" fmla="*/ 9525 h 4889463"/>
            <a:gd name="connsiteX14" fmla="*/ 3790950 w 6111426"/>
            <a:gd name="connsiteY14" fmla="*/ 0 h 4889463"/>
            <a:gd name="connsiteX15" fmla="*/ 3705225 w 6111426"/>
            <a:gd name="connsiteY15" fmla="*/ 19050 h 4889463"/>
            <a:gd name="connsiteX16" fmla="*/ 3648075 w 6111426"/>
            <a:gd name="connsiteY16" fmla="*/ 76200 h 4889463"/>
            <a:gd name="connsiteX17" fmla="*/ 3638550 w 6111426"/>
            <a:gd name="connsiteY17" fmla="*/ 104775 h 4889463"/>
            <a:gd name="connsiteX18" fmla="*/ 3619500 w 6111426"/>
            <a:gd name="connsiteY18" fmla="*/ 133350 h 4889463"/>
            <a:gd name="connsiteX19" fmla="*/ 3581400 w 6111426"/>
            <a:gd name="connsiteY19" fmla="*/ 228600 h 4889463"/>
            <a:gd name="connsiteX20" fmla="*/ 3571875 w 6111426"/>
            <a:gd name="connsiteY20" fmla="*/ 257175 h 4889463"/>
            <a:gd name="connsiteX21" fmla="*/ 3533775 w 6111426"/>
            <a:gd name="connsiteY21" fmla="*/ 314325 h 4889463"/>
            <a:gd name="connsiteX22" fmla="*/ 3524250 w 6111426"/>
            <a:gd name="connsiteY22" fmla="*/ 342900 h 4889463"/>
            <a:gd name="connsiteX23" fmla="*/ 3495675 w 6111426"/>
            <a:gd name="connsiteY23" fmla="*/ 400050 h 4889463"/>
            <a:gd name="connsiteX24" fmla="*/ 3505200 w 6111426"/>
            <a:gd name="connsiteY24" fmla="*/ 466725 h 4889463"/>
            <a:gd name="connsiteX25" fmla="*/ 3524250 w 6111426"/>
            <a:gd name="connsiteY25" fmla="*/ 495300 h 4889463"/>
            <a:gd name="connsiteX26" fmla="*/ 3495675 w 6111426"/>
            <a:gd name="connsiteY26" fmla="*/ 523875 h 4889463"/>
            <a:gd name="connsiteX27" fmla="*/ 3486150 w 6111426"/>
            <a:gd name="connsiteY27" fmla="*/ 552450 h 4889463"/>
            <a:gd name="connsiteX28" fmla="*/ 3476625 w 6111426"/>
            <a:gd name="connsiteY28" fmla="*/ 600075 h 4889463"/>
            <a:gd name="connsiteX29" fmla="*/ 3400425 w 6111426"/>
            <a:gd name="connsiteY29" fmla="*/ 685800 h 4889463"/>
            <a:gd name="connsiteX30" fmla="*/ 3390900 w 6111426"/>
            <a:gd name="connsiteY30" fmla="*/ 714375 h 4889463"/>
            <a:gd name="connsiteX31" fmla="*/ 3381375 w 6111426"/>
            <a:gd name="connsiteY31" fmla="*/ 752475 h 4889463"/>
            <a:gd name="connsiteX32" fmla="*/ 3352800 w 6111426"/>
            <a:gd name="connsiteY32" fmla="*/ 762000 h 4889463"/>
            <a:gd name="connsiteX33" fmla="*/ 3343275 w 6111426"/>
            <a:gd name="connsiteY33" fmla="*/ 790575 h 4889463"/>
            <a:gd name="connsiteX34" fmla="*/ 3324225 w 6111426"/>
            <a:gd name="connsiteY34" fmla="*/ 819150 h 4889463"/>
            <a:gd name="connsiteX35" fmla="*/ 3352800 w 6111426"/>
            <a:gd name="connsiteY35" fmla="*/ 828675 h 4889463"/>
            <a:gd name="connsiteX36" fmla="*/ 3362325 w 6111426"/>
            <a:gd name="connsiteY36" fmla="*/ 857250 h 4889463"/>
            <a:gd name="connsiteX37" fmla="*/ 3400425 w 6111426"/>
            <a:gd name="connsiteY37" fmla="*/ 876300 h 4889463"/>
            <a:gd name="connsiteX38" fmla="*/ 3390900 w 6111426"/>
            <a:gd name="connsiteY38" fmla="*/ 1000125 h 4889463"/>
            <a:gd name="connsiteX39" fmla="*/ 3400425 w 6111426"/>
            <a:gd name="connsiteY39" fmla="*/ 1047750 h 4889463"/>
            <a:gd name="connsiteX40" fmla="*/ 3419475 w 6111426"/>
            <a:gd name="connsiteY40" fmla="*/ 1076325 h 4889463"/>
            <a:gd name="connsiteX41" fmla="*/ 3390900 w 6111426"/>
            <a:gd name="connsiteY41" fmla="*/ 1171575 h 4889463"/>
            <a:gd name="connsiteX42" fmla="*/ 3400425 w 6111426"/>
            <a:gd name="connsiteY42" fmla="*/ 1200150 h 4889463"/>
            <a:gd name="connsiteX43" fmla="*/ 3381375 w 6111426"/>
            <a:gd name="connsiteY43" fmla="*/ 1285875 h 4889463"/>
            <a:gd name="connsiteX44" fmla="*/ 3362325 w 6111426"/>
            <a:gd name="connsiteY44" fmla="*/ 1314450 h 4889463"/>
            <a:gd name="connsiteX45" fmla="*/ 3371850 w 6111426"/>
            <a:gd name="connsiteY45" fmla="*/ 1400175 h 4889463"/>
            <a:gd name="connsiteX46" fmla="*/ 3343275 w 6111426"/>
            <a:gd name="connsiteY46" fmla="*/ 1457325 h 4889463"/>
            <a:gd name="connsiteX47" fmla="*/ 3333750 w 6111426"/>
            <a:gd name="connsiteY47" fmla="*/ 1485900 h 4889463"/>
            <a:gd name="connsiteX48" fmla="*/ 3343275 w 6111426"/>
            <a:gd name="connsiteY48" fmla="*/ 1533525 h 4889463"/>
            <a:gd name="connsiteX49" fmla="*/ 3314700 w 6111426"/>
            <a:gd name="connsiteY49" fmla="*/ 1590675 h 4889463"/>
            <a:gd name="connsiteX50" fmla="*/ 3314700 w 6111426"/>
            <a:gd name="connsiteY50" fmla="*/ 1762125 h 4889463"/>
            <a:gd name="connsiteX51" fmla="*/ 3286125 w 6111426"/>
            <a:gd name="connsiteY51" fmla="*/ 1771650 h 4889463"/>
            <a:gd name="connsiteX52" fmla="*/ 3276600 w 6111426"/>
            <a:gd name="connsiteY52" fmla="*/ 1819275 h 4889463"/>
            <a:gd name="connsiteX53" fmla="*/ 3267075 w 6111426"/>
            <a:gd name="connsiteY53" fmla="*/ 1876425 h 4889463"/>
            <a:gd name="connsiteX54" fmla="*/ 3228975 w 6111426"/>
            <a:gd name="connsiteY54" fmla="*/ 1885950 h 4889463"/>
            <a:gd name="connsiteX55" fmla="*/ 3190875 w 6111426"/>
            <a:gd name="connsiteY55" fmla="*/ 1933575 h 4889463"/>
            <a:gd name="connsiteX56" fmla="*/ 3181350 w 6111426"/>
            <a:gd name="connsiteY56" fmla="*/ 1962150 h 4889463"/>
            <a:gd name="connsiteX57" fmla="*/ 3162300 w 6111426"/>
            <a:gd name="connsiteY57" fmla="*/ 1990725 h 4889463"/>
            <a:gd name="connsiteX58" fmla="*/ 3124200 w 6111426"/>
            <a:gd name="connsiteY58" fmla="*/ 1981200 h 4889463"/>
            <a:gd name="connsiteX59" fmla="*/ 3076575 w 6111426"/>
            <a:gd name="connsiteY59" fmla="*/ 2028825 h 4889463"/>
            <a:gd name="connsiteX60" fmla="*/ 3067050 w 6111426"/>
            <a:gd name="connsiteY60" fmla="*/ 2105025 h 4889463"/>
            <a:gd name="connsiteX61" fmla="*/ 3057525 w 6111426"/>
            <a:gd name="connsiteY61" fmla="*/ 2133600 h 4889463"/>
            <a:gd name="connsiteX62" fmla="*/ 3038475 w 6111426"/>
            <a:gd name="connsiteY62" fmla="*/ 2162175 h 4889463"/>
            <a:gd name="connsiteX63" fmla="*/ 2914650 w 6111426"/>
            <a:gd name="connsiteY63" fmla="*/ 2200275 h 4889463"/>
            <a:gd name="connsiteX64" fmla="*/ 2886075 w 6111426"/>
            <a:gd name="connsiteY64" fmla="*/ 2219325 h 4889463"/>
            <a:gd name="connsiteX65" fmla="*/ 2809875 w 6111426"/>
            <a:gd name="connsiteY65" fmla="*/ 2238375 h 4889463"/>
            <a:gd name="connsiteX66" fmla="*/ 2752725 w 6111426"/>
            <a:gd name="connsiteY66" fmla="*/ 2276475 h 4889463"/>
            <a:gd name="connsiteX67" fmla="*/ 2686050 w 6111426"/>
            <a:gd name="connsiteY67" fmla="*/ 2295525 h 4889463"/>
            <a:gd name="connsiteX68" fmla="*/ 2657475 w 6111426"/>
            <a:gd name="connsiteY68" fmla="*/ 2333625 h 4889463"/>
            <a:gd name="connsiteX69" fmla="*/ 2600325 w 6111426"/>
            <a:gd name="connsiteY69" fmla="*/ 2381250 h 4889463"/>
            <a:gd name="connsiteX70" fmla="*/ 2571750 w 6111426"/>
            <a:gd name="connsiteY70" fmla="*/ 2390775 h 4889463"/>
            <a:gd name="connsiteX71" fmla="*/ 2552700 w 6111426"/>
            <a:gd name="connsiteY71" fmla="*/ 2419350 h 4889463"/>
            <a:gd name="connsiteX72" fmla="*/ 2533650 w 6111426"/>
            <a:gd name="connsiteY72" fmla="*/ 2476500 h 4889463"/>
            <a:gd name="connsiteX73" fmla="*/ 2447925 w 6111426"/>
            <a:gd name="connsiteY73" fmla="*/ 2543175 h 4889463"/>
            <a:gd name="connsiteX74" fmla="*/ 2428875 w 6111426"/>
            <a:gd name="connsiteY74" fmla="*/ 2571750 h 4889463"/>
            <a:gd name="connsiteX75" fmla="*/ 2419350 w 6111426"/>
            <a:gd name="connsiteY75" fmla="*/ 2600325 h 4889463"/>
            <a:gd name="connsiteX76" fmla="*/ 2381250 w 6111426"/>
            <a:gd name="connsiteY76" fmla="*/ 2657475 h 4889463"/>
            <a:gd name="connsiteX77" fmla="*/ 2333625 w 6111426"/>
            <a:gd name="connsiteY77" fmla="*/ 2733675 h 4889463"/>
            <a:gd name="connsiteX78" fmla="*/ 2295525 w 6111426"/>
            <a:gd name="connsiteY78" fmla="*/ 2790825 h 4889463"/>
            <a:gd name="connsiteX79" fmla="*/ 2286000 w 6111426"/>
            <a:gd name="connsiteY79" fmla="*/ 2819400 h 4889463"/>
            <a:gd name="connsiteX80" fmla="*/ 2257425 w 6111426"/>
            <a:gd name="connsiteY80" fmla="*/ 2838450 h 4889463"/>
            <a:gd name="connsiteX81" fmla="*/ 2219325 w 6111426"/>
            <a:gd name="connsiteY81" fmla="*/ 2828925 h 4889463"/>
            <a:gd name="connsiteX82" fmla="*/ 2209800 w 6111426"/>
            <a:gd name="connsiteY82" fmla="*/ 2790825 h 4889463"/>
            <a:gd name="connsiteX83" fmla="*/ 2200275 w 6111426"/>
            <a:gd name="connsiteY83" fmla="*/ 2762250 h 4889463"/>
            <a:gd name="connsiteX84" fmla="*/ 2171700 w 6111426"/>
            <a:gd name="connsiteY84" fmla="*/ 2752725 h 4889463"/>
            <a:gd name="connsiteX85" fmla="*/ 2143125 w 6111426"/>
            <a:gd name="connsiteY85" fmla="*/ 2724150 h 4889463"/>
            <a:gd name="connsiteX86" fmla="*/ 2133600 w 6111426"/>
            <a:gd name="connsiteY86" fmla="*/ 2695575 h 4889463"/>
            <a:gd name="connsiteX87" fmla="*/ 2076450 w 6111426"/>
            <a:gd name="connsiteY87" fmla="*/ 2667000 h 4889463"/>
            <a:gd name="connsiteX88" fmla="*/ 2047875 w 6111426"/>
            <a:gd name="connsiteY88" fmla="*/ 2647950 h 4889463"/>
            <a:gd name="connsiteX89" fmla="*/ 1924050 w 6111426"/>
            <a:gd name="connsiteY89" fmla="*/ 2628900 h 4889463"/>
            <a:gd name="connsiteX90" fmla="*/ 1895475 w 6111426"/>
            <a:gd name="connsiteY90" fmla="*/ 2609850 h 4889463"/>
            <a:gd name="connsiteX91" fmla="*/ 1885950 w 6111426"/>
            <a:gd name="connsiteY91" fmla="*/ 2581275 h 4889463"/>
            <a:gd name="connsiteX92" fmla="*/ 1857375 w 6111426"/>
            <a:gd name="connsiteY92" fmla="*/ 2571750 h 4889463"/>
            <a:gd name="connsiteX93" fmla="*/ 1828800 w 6111426"/>
            <a:gd name="connsiteY93" fmla="*/ 2552700 h 4889463"/>
            <a:gd name="connsiteX94" fmla="*/ 1743075 w 6111426"/>
            <a:gd name="connsiteY94" fmla="*/ 2533650 h 4889463"/>
            <a:gd name="connsiteX95" fmla="*/ 1714500 w 6111426"/>
            <a:gd name="connsiteY95" fmla="*/ 2524125 h 4889463"/>
            <a:gd name="connsiteX96" fmla="*/ 1657350 w 6111426"/>
            <a:gd name="connsiteY96" fmla="*/ 2514600 h 4889463"/>
            <a:gd name="connsiteX97" fmla="*/ 1609725 w 6111426"/>
            <a:gd name="connsiteY97" fmla="*/ 2505075 h 4889463"/>
            <a:gd name="connsiteX98" fmla="*/ 1581150 w 6111426"/>
            <a:gd name="connsiteY98" fmla="*/ 2486025 h 4889463"/>
            <a:gd name="connsiteX99" fmla="*/ 1400175 w 6111426"/>
            <a:gd name="connsiteY99" fmla="*/ 2466975 h 4889463"/>
            <a:gd name="connsiteX100" fmla="*/ 1285875 w 6111426"/>
            <a:gd name="connsiteY100" fmla="*/ 2476500 h 4889463"/>
            <a:gd name="connsiteX101" fmla="*/ 1228725 w 6111426"/>
            <a:gd name="connsiteY101" fmla="*/ 2505075 h 4889463"/>
            <a:gd name="connsiteX102" fmla="*/ 1085850 w 6111426"/>
            <a:gd name="connsiteY102" fmla="*/ 2514600 h 4889463"/>
            <a:gd name="connsiteX103" fmla="*/ 942975 w 6111426"/>
            <a:gd name="connsiteY103" fmla="*/ 2543175 h 4889463"/>
            <a:gd name="connsiteX104" fmla="*/ 914400 w 6111426"/>
            <a:gd name="connsiteY104" fmla="*/ 2562225 h 4889463"/>
            <a:gd name="connsiteX105" fmla="*/ 857250 w 6111426"/>
            <a:gd name="connsiteY105" fmla="*/ 2581275 h 4889463"/>
            <a:gd name="connsiteX106" fmla="*/ 828675 w 6111426"/>
            <a:gd name="connsiteY106" fmla="*/ 2609850 h 4889463"/>
            <a:gd name="connsiteX107" fmla="*/ 800100 w 6111426"/>
            <a:gd name="connsiteY107" fmla="*/ 2628900 h 4889463"/>
            <a:gd name="connsiteX108" fmla="*/ 771525 w 6111426"/>
            <a:gd name="connsiteY108" fmla="*/ 2686050 h 4889463"/>
            <a:gd name="connsiteX109" fmla="*/ 742950 w 6111426"/>
            <a:gd name="connsiteY109" fmla="*/ 2705100 h 4889463"/>
            <a:gd name="connsiteX110" fmla="*/ 723900 w 6111426"/>
            <a:gd name="connsiteY110" fmla="*/ 2781300 h 4889463"/>
            <a:gd name="connsiteX111" fmla="*/ 704850 w 6111426"/>
            <a:gd name="connsiteY111" fmla="*/ 2838450 h 4889463"/>
            <a:gd name="connsiteX112" fmla="*/ 695325 w 6111426"/>
            <a:gd name="connsiteY112" fmla="*/ 2867025 h 4889463"/>
            <a:gd name="connsiteX113" fmla="*/ 666750 w 6111426"/>
            <a:gd name="connsiteY113" fmla="*/ 2924175 h 4889463"/>
            <a:gd name="connsiteX114" fmla="*/ 647700 w 6111426"/>
            <a:gd name="connsiteY114" fmla="*/ 3067050 h 4889463"/>
            <a:gd name="connsiteX115" fmla="*/ 628650 w 6111426"/>
            <a:gd name="connsiteY115" fmla="*/ 3143250 h 4889463"/>
            <a:gd name="connsiteX116" fmla="*/ 590550 w 6111426"/>
            <a:gd name="connsiteY116" fmla="*/ 3248025 h 4889463"/>
            <a:gd name="connsiteX117" fmla="*/ 542925 w 6111426"/>
            <a:gd name="connsiteY117" fmla="*/ 3286125 h 4889463"/>
            <a:gd name="connsiteX118" fmla="*/ 476250 w 6111426"/>
            <a:gd name="connsiteY118" fmla="*/ 3371850 h 4889463"/>
            <a:gd name="connsiteX119" fmla="*/ 428625 w 6111426"/>
            <a:gd name="connsiteY119" fmla="*/ 3514725 h 4889463"/>
            <a:gd name="connsiteX120" fmla="*/ 419100 w 6111426"/>
            <a:gd name="connsiteY120" fmla="*/ 3543300 h 4889463"/>
            <a:gd name="connsiteX121" fmla="*/ 361950 w 6111426"/>
            <a:gd name="connsiteY121" fmla="*/ 3571875 h 4889463"/>
            <a:gd name="connsiteX122" fmla="*/ 295275 w 6111426"/>
            <a:gd name="connsiteY122" fmla="*/ 3590925 h 4889463"/>
            <a:gd name="connsiteX123" fmla="*/ 238125 w 6111426"/>
            <a:gd name="connsiteY123" fmla="*/ 3629025 h 4889463"/>
            <a:gd name="connsiteX124" fmla="*/ 219075 w 6111426"/>
            <a:gd name="connsiteY124" fmla="*/ 3657600 h 4889463"/>
            <a:gd name="connsiteX125" fmla="*/ 133350 w 6111426"/>
            <a:gd name="connsiteY125" fmla="*/ 3733800 h 4889463"/>
            <a:gd name="connsiteX126" fmla="*/ 114300 w 6111426"/>
            <a:gd name="connsiteY126" fmla="*/ 3762375 h 4889463"/>
            <a:gd name="connsiteX127" fmla="*/ 104775 w 6111426"/>
            <a:gd name="connsiteY127" fmla="*/ 3790950 h 4889463"/>
            <a:gd name="connsiteX128" fmla="*/ 47625 w 6111426"/>
            <a:gd name="connsiteY128" fmla="*/ 3848100 h 4889463"/>
            <a:gd name="connsiteX129" fmla="*/ 28575 w 6111426"/>
            <a:gd name="connsiteY129" fmla="*/ 3876675 h 4889463"/>
            <a:gd name="connsiteX130" fmla="*/ 0 w 6111426"/>
            <a:gd name="connsiteY130" fmla="*/ 3886200 h 4889463"/>
            <a:gd name="connsiteX131" fmla="*/ 9525 w 6111426"/>
            <a:gd name="connsiteY131" fmla="*/ 3971925 h 4889463"/>
            <a:gd name="connsiteX132" fmla="*/ 38100 w 6111426"/>
            <a:gd name="connsiteY132" fmla="*/ 3990975 h 4889463"/>
            <a:gd name="connsiteX133" fmla="*/ 161925 w 6111426"/>
            <a:gd name="connsiteY133" fmla="*/ 4019550 h 4889463"/>
            <a:gd name="connsiteX134" fmla="*/ 190500 w 6111426"/>
            <a:gd name="connsiteY134" fmla="*/ 4029075 h 4889463"/>
            <a:gd name="connsiteX135" fmla="*/ 171450 w 6111426"/>
            <a:gd name="connsiteY135" fmla="*/ 4086225 h 4889463"/>
            <a:gd name="connsiteX136" fmla="*/ 142875 w 6111426"/>
            <a:gd name="connsiteY136" fmla="*/ 4105275 h 4889463"/>
            <a:gd name="connsiteX137" fmla="*/ 133350 w 6111426"/>
            <a:gd name="connsiteY137" fmla="*/ 4200525 h 4889463"/>
            <a:gd name="connsiteX138" fmla="*/ 190500 w 6111426"/>
            <a:gd name="connsiteY138" fmla="*/ 4238625 h 4889463"/>
            <a:gd name="connsiteX139" fmla="*/ 228600 w 6111426"/>
            <a:gd name="connsiteY139" fmla="*/ 4371975 h 4889463"/>
            <a:gd name="connsiteX140" fmla="*/ 257175 w 6111426"/>
            <a:gd name="connsiteY140" fmla="*/ 4381500 h 4889463"/>
            <a:gd name="connsiteX141" fmla="*/ 285750 w 6111426"/>
            <a:gd name="connsiteY141" fmla="*/ 4438650 h 4889463"/>
            <a:gd name="connsiteX142" fmla="*/ 314325 w 6111426"/>
            <a:gd name="connsiteY142" fmla="*/ 4457700 h 4889463"/>
            <a:gd name="connsiteX143" fmla="*/ 371475 w 6111426"/>
            <a:gd name="connsiteY143" fmla="*/ 4495800 h 4889463"/>
            <a:gd name="connsiteX144" fmla="*/ 390525 w 6111426"/>
            <a:gd name="connsiteY144" fmla="*/ 4552950 h 4889463"/>
            <a:gd name="connsiteX145" fmla="*/ 371475 w 6111426"/>
            <a:gd name="connsiteY145" fmla="*/ 4638675 h 4889463"/>
            <a:gd name="connsiteX146" fmla="*/ 352425 w 6111426"/>
            <a:gd name="connsiteY146" fmla="*/ 4667250 h 4889463"/>
            <a:gd name="connsiteX147" fmla="*/ 361950 w 6111426"/>
            <a:gd name="connsiteY147" fmla="*/ 4752975 h 4889463"/>
            <a:gd name="connsiteX148" fmla="*/ 390525 w 6111426"/>
            <a:gd name="connsiteY148" fmla="*/ 4772025 h 4889463"/>
            <a:gd name="connsiteX149" fmla="*/ 447675 w 6111426"/>
            <a:gd name="connsiteY149" fmla="*/ 4800600 h 4889463"/>
            <a:gd name="connsiteX150" fmla="*/ 828675 w 6111426"/>
            <a:gd name="connsiteY150" fmla="*/ 4800600 h 4889463"/>
            <a:gd name="connsiteX151" fmla="*/ 2038350 w 6111426"/>
            <a:gd name="connsiteY151" fmla="*/ 4791075 h 4889463"/>
            <a:gd name="connsiteX152" fmla="*/ 2333625 w 6111426"/>
            <a:gd name="connsiteY152" fmla="*/ 4781550 h 4889463"/>
            <a:gd name="connsiteX153" fmla="*/ 2409825 w 6111426"/>
            <a:gd name="connsiteY153" fmla="*/ 4762500 h 4889463"/>
            <a:gd name="connsiteX154" fmla="*/ 2505075 w 6111426"/>
            <a:gd name="connsiteY154" fmla="*/ 4743450 h 4889463"/>
            <a:gd name="connsiteX155" fmla="*/ 2990850 w 6111426"/>
            <a:gd name="connsiteY155" fmla="*/ 4752975 h 4889463"/>
            <a:gd name="connsiteX156" fmla="*/ 3057525 w 6111426"/>
            <a:gd name="connsiteY156" fmla="*/ 4762500 h 4889463"/>
            <a:gd name="connsiteX157" fmla="*/ 3114675 w 6111426"/>
            <a:gd name="connsiteY157" fmla="*/ 4772025 h 4889463"/>
            <a:gd name="connsiteX158" fmla="*/ 5553075 w 6111426"/>
            <a:gd name="connsiteY158" fmla="*/ 4781550 h 4889463"/>
            <a:gd name="connsiteX159" fmla="*/ 6105525 w 6111426"/>
            <a:gd name="connsiteY159" fmla="*/ 4829175 h 4889463"/>
            <a:gd name="connsiteX160" fmla="*/ 5810250 w 6111426"/>
            <a:gd name="connsiteY160" fmla="*/ 4886325 h 4889463"/>
            <a:gd name="connsiteX161" fmla="*/ 5276850 w 6111426"/>
            <a:gd name="connsiteY161" fmla="*/ 4876800 h 4889463"/>
            <a:gd name="connsiteX162" fmla="*/ 5238750 w 6111426"/>
            <a:gd name="connsiteY162" fmla="*/ 4857750 h 4889463"/>
            <a:gd name="connsiteX163" fmla="*/ 5181600 w 6111426"/>
            <a:gd name="connsiteY163" fmla="*/ 4829175 h 4889463"/>
            <a:gd name="connsiteX164" fmla="*/ 5114925 w 6111426"/>
            <a:gd name="connsiteY164" fmla="*/ 4810125 h 4889463"/>
            <a:gd name="connsiteX165" fmla="*/ 5086350 w 6111426"/>
            <a:gd name="connsiteY165" fmla="*/ 4800600 h 4889463"/>
            <a:gd name="connsiteX166" fmla="*/ 5067300 w 6111426"/>
            <a:gd name="connsiteY166" fmla="*/ 4772025 h 4889463"/>
            <a:gd name="connsiteX167" fmla="*/ 5095875 w 6111426"/>
            <a:gd name="connsiteY167" fmla="*/ 4667250 h 4889463"/>
            <a:gd name="connsiteX168" fmla="*/ 5124450 w 6111426"/>
            <a:gd name="connsiteY168" fmla="*/ 4657725 h 4889463"/>
            <a:gd name="connsiteX169" fmla="*/ 5191125 w 6111426"/>
            <a:gd name="connsiteY169" fmla="*/ 4572000 h 4889463"/>
            <a:gd name="connsiteX170" fmla="*/ 5210175 w 6111426"/>
            <a:gd name="connsiteY170" fmla="*/ 4543425 h 4889463"/>
            <a:gd name="connsiteX171" fmla="*/ 5229225 w 6111426"/>
            <a:gd name="connsiteY171" fmla="*/ 4514850 h 4889463"/>
            <a:gd name="connsiteX172" fmla="*/ 5248275 w 6111426"/>
            <a:gd name="connsiteY172" fmla="*/ 4476750 h 4889463"/>
            <a:gd name="connsiteX173" fmla="*/ 5267325 w 6111426"/>
            <a:gd name="connsiteY173" fmla="*/ 4448175 h 4889463"/>
            <a:gd name="connsiteX174" fmla="*/ 5286375 w 6111426"/>
            <a:gd name="connsiteY174" fmla="*/ 4391025 h 4889463"/>
            <a:gd name="connsiteX175" fmla="*/ 5286375 w 6111426"/>
            <a:gd name="connsiteY175" fmla="*/ 4229100 h 4889463"/>
            <a:gd name="connsiteX176" fmla="*/ 5257800 w 6111426"/>
            <a:gd name="connsiteY176" fmla="*/ 4219575 h 4889463"/>
            <a:gd name="connsiteX177" fmla="*/ 5229225 w 6111426"/>
            <a:gd name="connsiteY177" fmla="*/ 4200525 h 4889463"/>
            <a:gd name="connsiteX178" fmla="*/ 5219700 w 6111426"/>
            <a:gd name="connsiteY178" fmla="*/ 4171950 h 4889463"/>
            <a:gd name="connsiteX179" fmla="*/ 5248275 w 6111426"/>
            <a:gd name="connsiteY179" fmla="*/ 4152900 h 4889463"/>
            <a:gd name="connsiteX180" fmla="*/ 5276850 w 6111426"/>
            <a:gd name="connsiteY180" fmla="*/ 4095750 h 4889463"/>
            <a:gd name="connsiteX181" fmla="*/ 5257800 w 6111426"/>
            <a:gd name="connsiteY181" fmla="*/ 4019550 h 4889463"/>
            <a:gd name="connsiteX182" fmla="*/ 5238750 w 6111426"/>
            <a:gd name="connsiteY182" fmla="*/ 3981450 h 4889463"/>
            <a:gd name="connsiteX183" fmla="*/ 5153025 w 6111426"/>
            <a:gd name="connsiteY183" fmla="*/ 3933825 h 4889463"/>
            <a:gd name="connsiteX184" fmla="*/ 5162550 w 6111426"/>
            <a:gd name="connsiteY184" fmla="*/ 3810000 h 4889463"/>
            <a:gd name="connsiteX185" fmla="*/ 5191125 w 6111426"/>
            <a:gd name="connsiteY185" fmla="*/ 3781425 h 4889463"/>
            <a:gd name="connsiteX186" fmla="*/ 5200650 w 6111426"/>
            <a:gd name="connsiteY186" fmla="*/ 3752850 h 4889463"/>
            <a:gd name="connsiteX187" fmla="*/ 5191125 w 6111426"/>
            <a:gd name="connsiteY187" fmla="*/ 3629025 h 4889463"/>
            <a:gd name="connsiteX188" fmla="*/ 5181600 w 6111426"/>
            <a:gd name="connsiteY188" fmla="*/ 3600450 h 4889463"/>
            <a:gd name="connsiteX189" fmla="*/ 5172075 w 6111426"/>
            <a:gd name="connsiteY189" fmla="*/ 3562350 h 4889463"/>
            <a:gd name="connsiteX190" fmla="*/ 5133975 w 6111426"/>
            <a:gd name="connsiteY190" fmla="*/ 3495675 h 4889463"/>
            <a:gd name="connsiteX191" fmla="*/ 5124450 w 6111426"/>
            <a:gd name="connsiteY191" fmla="*/ 3467100 h 4889463"/>
            <a:gd name="connsiteX192" fmla="*/ 5105400 w 6111426"/>
            <a:gd name="connsiteY192" fmla="*/ 3438525 h 4889463"/>
            <a:gd name="connsiteX193" fmla="*/ 5095875 w 6111426"/>
            <a:gd name="connsiteY193" fmla="*/ 3409950 h 4889463"/>
            <a:gd name="connsiteX194" fmla="*/ 5076825 w 6111426"/>
            <a:gd name="connsiteY194" fmla="*/ 3381375 h 4889463"/>
            <a:gd name="connsiteX195" fmla="*/ 5019675 w 6111426"/>
            <a:gd name="connsiteY195" fmla="*/ 3305175 h 4889463"/>
            <a:gd name="connsiteX196" fmla="*/ 4972050 w 6111426"/>
            <a:gd name="connsiteY196" fmla="*/ 3219450 h 4889463"/>
            <a:gd name="connsiteX197" fmla="*/ 4933950 w 6111426"/>
            <a:gd name="connsiteY197" fmla="*/ 3162300 h 4889463"/>
            <a:gd name="connsiteX198" fmla="*/ 4895850 w 6111426"/>
            <a:gd name="connsiteY198" fmla="*/ 3105150 h 4889463"/>
            <a:gd name="connsiteX199" fmla="*/ 4867275 w 6111426"/>
            <a:gd name="connsiteY199" fmla="*/ 3076575 h 4889463"/>
            <a:gd name="connsiteX200" fmla="*/ 4829175 w 6111426"/>
            <a:gd name="connsiteY200" fmla="*/ 3048000 h 4889463"/>
            <a:gd name="connsiteX201" fmla="*/ 4781550 w 6111426"/>
            <a:gd name="connsiteY201" fmla="*/ 3000375 h 4889463"/>
            <a:gd name="connsiteX202" fmla="*/ 4762500 w 6111426"/>
            <a:gd name="connsiteY202" fmla="*/ 2971800 h 4889463"/>
            <a:gd name="connsiteX203" fmla="*/ 4724400 w 6111426"/>
            <a:gd name="connsiteY203" fmla="*/ 2952750 h 4889463"/>
            <a:gd name="connsiteX204" fmla="*/ 4695825 w 6111426"/>
            <a:gd name="connsiteY204" fmla="*/ 2933700 h 4889463"/>
            <a:gd name="connsiteX205" fmla="*/ 4686300 w 6111426"/>
            <a:gd name="connsiteY205" fmla="*/ 2905125 h 4889463"/>
            <a:gd name="connsiteX206" fmla="*/ 4648200 w 6111426"/>
            <a:gd name="connsiteY206" fmla="*/ 2847975 h 4889463"/>
            <a:gd name="connsiteX207" fmla="*/ 4657725 w 6111426"/>
            <a:gd name="connsiteY207" fmla="*/ 2714625 h 4889463"/>
            <a:gd name="connsiteX208" fmla="*/ 4676775 w 6111426"/>
            <a:gd name="connsiteY208" fmla="*/ 2638425 h 4889463"/>
            <a:gd name="connsiteX209" fmla="*/ 4705350 w 6111426"/>
            <a:gd name="connsiteY209" fmla="*/ 2609850 h 4889463"/>
            <a:gd name="connsiteX210" fmla="*/ 4733925 w 6111426"/>
            <a:gd name="connsiteY210" fmla="*/ 2590800 h 4889463"/>
            <a:gd name="connsiteX211" fmla="*/ 4819650 w 6111426"/>
            <a:gd name="connsiteY211" fmla="*/ 2581275 h 4889463"/>
            <a:gd name="connsiteX212" fmla="*/ 4857750 w 6111426"/>
            <a:gd name="connsiteY212" fmla="*/ 2524125 h 4889463"/>
            <a:gd name="connsiteX213" fmla="*/ 4886325 w 6111426"/>
            <a:gd name="connsiteY213" fmla="*/ 2438400 h 4889463"/>
            <a:gd name="connsiteX214" fmla="*/ 4895850 w 6111426"/>
            <a:gd name="connsiteY214" fmla="*/ 2409825 h 4889463"/>
            <a:gd name="connsiteX215" fmla="*/ 4905375 w 6111426"/>
            <a:gd name="connsiteY215" fmla="*/ 2381250 h 4889463"/>
            <a:gd name="connsiteX216" fmla="*/ 4848225 w 6111426"/>
            <a:gd name="connsiteY216" fmla="*/ 2266950 h 4889463"/>
            <a:gd name="connsiteX217" fmla="*/ 4829175 w 6111426"/>
            <a:gd name="connsiteY217" fmla="*/ 2238375 h 4889463"/>
            <a:gd name="connsiteX218" fmla="*/ 4857750 w 6111426"/>
            <a:gd name="connsiteY218" fmla="*/ 2152650 h 4889463"/>
            <a:gd name="connsiteX219" fmla="*/ 4867275 w 6111426"/>
            <a:gd name="connsiteY219" fmla="*/ 2124075 h 4889463"/>
            <a:gd name="connsiteX220" fmla="*/ 4857750 w 6111426"/>
            <a:gd name="connsiteY220" fmla="*/ 1952625 h 4889463"/>
            <a:gd name="connsiteX221" fmla="*/ 4810125 w 6111426"/>
            <a:gd name="connsiteY221" fmla="*/ 1866900 h 4889463"/>
            <a:gd name="connsiteX222" fmla="*/ 4791075 w 6111426"/>
            <a:gd name="connsiteY222" fmla="*/ 1838325 h 4889463"/>
            <a:gd name="connsiteX223" fmla="*/ 4762500 w 6111426"/>
            <a:gd name="connsiteY223" fmla="*/ 1781175 h 4889463"/>
            <a:gd name="connsiteX224" fmla="*/ 4743450 w 6111426"/>
            <a:gd name="connsiteY224" fmla="*/ 1666875 h 4889463"/>
            <a:gd name="connsiteX225" fmla="*/ 4733925 w 6111426"/>
            <a:gd name="connsiteY225" fmla="*/ 1619250 h 4889463"/>
            <a:gd name="connsiteX226" fmla="*/ 4638675 w 6111426"/>
            <a:gd name="connsiteY226" fmla="*/ 1571625 h 4889463"/>
            <a:gd name="connsiteX227" fmla="*/ 4581525 w 6111426"/>
            <a:gd name="connsiteY227" fmla="*/ 1533525 h 4889463"/>
            <a:gd name="connsiteX228" fmla="*/ 4591050 w 6111426"/>
            <a:gd name="connsiteY228" fmla="*/ 1476375 h 4889463"/>
            <a:gd name="connsiteX229" fmla="*/ 4600575 w 6111426"/>
            <a:gd name="connsiteY229" fmla="*/ 1438275 h 4889463"/>
            <a:gd name="connsiteX230" fmla="*/ 4591050 w 6111426"/>
            <a:gd name="connsiteY230" fmla="*/ 1314450 h 4889463"/>
            <a:gd name="connsiteX231" fmla="*/ 4581525 w 6111426"/>
            <a:gd name="connsiteY231" fmla="*/ 1285875 h 4889463"/>
            <a:gd name="connsiteX232" fmla="*/ 4543425 w 6111426"/>
            <a:gd name="connsiteY232" fmla="*/ 1266825 h 4889463"/>
            <a:gd name="connsiteX233" fmla="*/ 4486275 w 6111426"/>
            <a:gd name="connsiteY233" fmla="*/ 1228725 h 4889463"/>
            <a:gd name="connsiteX234" fmla="*/ 4457700 w 6111426"/>
            <a:gd name="connsiteY234" fmla="*/ 1219200 h 4889463"/>
            <a:gd name="connsiteX235" fmla="*/ 4391025 w 6111426"/>
            <a:gd name="connsiteY235" fmla="*/ 1200150 h 4889463"/>
            <a:gd name="connsiteX236" fmla="*/ 4362450 w 6111426"/>
            <a:gd name="connsiteY236" fmla="*/ 1181100 h 4889463"/>
            <a:gd name="connsiteX237" fmla="*/ 4276725 w 6111426"/>
            <a:gd name="connsiteY237" fmla="*/ 1143000 h 4889463"/>
            <a:gd name="connsiteX238" fmla="*/ 4248150 w 6111426"/>
            <a:gd name="connsiteY238" fmla="*/ 1085850 h 4889463"/>
            <a:gd name="connsiteX239" fmla="*/ 4267200 w 6111426"/>
            <a:gd name="connsiteY239" fmla="*/ 981075 h 4889463"/>
            <a:gd name="connsiteX240" fmla="*/ 4257675 w 6111426"/>
            <a:gd name="connsiteY240" fmla="*/ 866775 h 4889463"/>
            <a:gd name="connsiteX241" fmla="*/ 4238625 w 6111426"/>
            <a:gd name="connsiteY241" fmla="*/ 809625 h 4889463"/>
            <a:gd name="connsiteX242" fmla="*/ 4286250 w 6111426"/>
            <a:gd name="connsiteY242" fmla="*/ 723900 h 4889463"/>
            <a:gd name="connsiteX243" fmla="*/ 4305300 w 6111426"/>
            <a:gd name="connsiteY243" fmla="*/ 666750 h 4889463"/>
            <a:gd name="connsiteX244" fmla="*/ 4324350 w 6111426"/>
            <a:gd name="connsiteY244" fmla="*/ 581025 h 4889463"/>
            <a:gd name="connsiteX245" fmla="*/ 4314825 w 6111426"/>
            <a:gd name="connsiteY245" fmla="*/ 495300 h 4889463"/>
            <a:gd name="connsiteX246" fmla="*/ 4305300 w 6111426"/>
            <a:gd name="connsiteY246" fmla="*/ 466725 h 4889463"/>
            <a:gd name="connsiteX247" fmla="*/ 4276725 w 6111426"/>
            <a:gd name="connsiteY247" fmla="*/ 457200 h 4889463"/>
            <a:gd name="connsiteX248" fmla="*/ 4257675 w 6111426"/>
            <a:gd name="connsiteY248" fmla="*/ 438150 h 4889463"/>
            <a:gd name="connsiteX249" fmla="*/ 4305300 w 6111426"/>
            <a:gd name="connsiteY249" fmla="*/ 457200 h 4889463"/>
            <a:gd name="connsiteX0" fmla="*/ 4305300 w 5869877"/>
            <a:gd name="connsiteY0" fmla="*/ 457200 h 4892946"/>
            <a:gd name="connsiteX1" fmla="*/ 4257675 w 5869877"/>
            <a:gd name="connsiteY1" fmla="*/ 438150 h 4892946"/>
            <a:gd name="connsiteX2" fmla="*/ 4229100 w 5869877"/>
            <a:gd name="connsiteY2" fmla="*/ 428625 h 4892946"/>
            <a:gd name="connsiteX3" fmla="*/ 4171950 w 5869877"/>
            <a:gd name="connsiteY3" fmla="*/ 390525 h 4892946"/>
            <a:gd name="connsiteX4" fmla="*/ 4105275 w 5869877"/>
            <a:gd name="connsiteY4" fmla="*/ 323850 h 4892946"/>
            <a:gd name="connsiteX5" fmla="*/ 4076700 w 5869877"/>
            <a:gd name="connsiteY5" fmla="*/ 295275 h 4892946"/>
            <a:gd name="connsiteX6" fmla="*/ 4067175 w 5869877"/>
            <a:gd name="connsiteY6" fmla="*/ 266700 h 4892946"/>
            <a:gd name="connsiteX7" fmla="*/ 4019550 w 5869877"/>
            <a:gd name="connsiteY7" fmla="*/ 219075 h 4892946"/>
            <a:gd name="connsiteX8" fmla="*/ 3971925 w 5869877"/>
            <a:gd name="connsiteY8" fmla="*/ 209550 h 4892946"/>
            <a:gd name="connsiteX9" fmla="*/ 3943350 w 5869877"/>
            <a:gd name="connsiteY9" fmla="*/ 190500 h 4892946"/>
            <a:gd name="connsiteX10" fmla="*/ 3905250 w 5869877"/>
            <a:gd name="connsiteY10" fmla="*/ 104775 h 4892946"/>
            <a:gd name="connsiteX11" fmla="*/ 3876675 w 5869877"/>
            <a:gd name="connsiteY11" fmla="*/ 95250 h 4892946"/>
            <a:gd name="connsiteX12" fmla="*/ 3829050 w 5869877"/>
            <a:gd name="connsiteY12" fmla="*/ 38100 h 4892946"/>
            <a:gd name="connsiteX13" fmla="*/ 3819525 w 5869877"/>
            <a:gd name="connsiteY13" fmla="*/ 9525 h 4892946"/>
            <a:gd name="connsiteX14" fmla="*/ 3790950 w 5869877"/>
            <a:gd name="connsiteY14" fmla="*/ 0 h 4892946"/>
            <a:gd name="connsiteX15" fmla="*/ 3705225 w 5869877"/>
            <a:gd name="connsiteY15" fmla="*/ 19050 h 4892946"/>
            <a:gd name="connsiteX16" fmla="*/ 3648075 w 5869877"/>
            <a:gd name="connsiteY16" fmla="*/ 76200 h 4892946"/>
            <a:gd name="connsiteX17" fmla="*/ 3638550 w 5869877"/>
            <a:gd name="connsiteY17" fmla="*/ 104775 h 4892946"/>
            <a:gd name="connsiteX18" fmla="*/ 3619500 w 5869877"/>
            <a:gd name="connsiteY18" fmla="*/ 133350 h 4892946"/>
            <a:gd name="connsiteX19" fmla="*/ 3581400 w 5869877"/>
            <a:gd name="connsiteY19" fmla="*/ 228600 h 4892946"/>
            <a:gd name="connsiteX20" fmla="*/ 3571875 w 5869877"/>
            <a:gd name="connsiteY20" fmla="*/ 257175 h 4892946"/>
            <a:gd name="connsiteX21" fmla="*/ 3533775 w 5869877"/>
            <a:gd name="connsiteY21" fmla="*/ 314325 h 4892946"/>
            <a:gd name="connsiteX22" fmla="*/ 3524250 w 5869877"/>
            <a:gd name="connsiteY22" fmla="*/ 342900 h 4892946"/>
            <a:gd name="connsiteX23" fmla="*/ 3495675 w 5869877"/>
            <a:gd name="connsiteY23" fmla="*/ 400050 h 4892946"/>
            <a:gd name="connsiteX24" fmla="*/ 3505200 w 5869877"/>
            <a:gd name="connsiteY24" fmla="*/ 466725 h 4892946"/>
            <a:gd name="connsiteX25" fmla="*/ 3524250 w 5869877"/>
            <a:gd name="connsiteY25" fmla="*/ 495300 h 4892946"/>
            <a:gd name="connsiteX26" fmla="*/ 3495675 w 5869877"/>
            <a:gd name="connsiteY26" fmla="*/ 523875 h 4892946"/>
            <a:gd name="connsiteX27" fmla="*/ 3486150 w 5869877"/>
            <a:gd name="connsiteY27" fmla="*/ 552450 h 4892946"/>
            <a:gd name="connsiteX28" fmla="*/ 3476625 w 5869877"/>
            <a:gd name="connsiteY28" fmla="*/ 600075 h 4892946"/>
            <a:gd name="connsiteX29" fmla="*/ 3400425 w 5869877"/>
            <a:gd name="connsiteY29" fmla="*/ 685800 h 4892946"/>
            <a:gd name="connsiteX30" fmla="*/ 3390900 w 5869877"/>
            <a:gd name="connsiteY30" fmla="*/ 714375 h 4892946"/>
            <a:gd name="connsiteX31" fmla="*/ 3381375 w 5869877"/>
            <a:gd name="connsiteY31" fmla="*/ 752475 h 4892946"/>
            <a:gd name="connsiteX32" fmla="*/ 3352800 w 5869877"/>
            <a:gd name="connsiteY32" fmla="*/ 762000 h 4892946"/>
            <a:gd name="connsiteX33" fmla="*/ 3343275 w 5869877"/>
            <a:gd name="connsiteY33" fmla="*/ 790575 h 4892946"/>
            <a:gd name="connsiteX34" fmla="*/ 3324225 w 5869877"/>
            <a:gd name="connsiteY34" fmla="*/ 819150 h 4892946"/>
            <a:gd name="connsiteX35" fmla="*/ 3352800 w 5869877"/>
            <a:gd name="connsiteY35" fmla="*/ 828675 h 4892946"/>
            <a:gd name="connsiteX36" fmla="*/ 3362325 w 5869877"/>
            <a:gd name="connsiteY36" fmla="*/ 857250 h 4892946"/>
            <a:gd name="connsiteX37" fmla="*/ 3400425 w 5869877"/>
            <a:gd name="connsiteY37" fmla="*/ 876300 h 4892946"/>
            <a:gd name="connsiteX38" fmla="*/ 3390900 w 5869877"/>
            <a:gd name="connsiteY38" fmla="*/ 1000125 h 4892946"/>
            <a:gd name="connsiteX39" fmla="*/ 3400425 w 5869877"/>
            <a:gd name="connsiteY39" fmla="*/ 1047750 h 4892946"/>
            <a:gd name="connsiteX40" fmla="*/ 3419475 w 5869877"/>
            <a:gd name="connsiteY40" fmla="*/ 1076325 h 4892946"/>
            <a:gd name="connsiteX41" fmla="*/ 3390900 w 5869877"/>
            <a:gd name="connsiteY41" fmla="*/ 1171575 h 4892946"/>
            <a:gd name="connsiteX42" fmla="*/ 3400425 w 5869877"/>
            <a:gd name="connsiteY42" fmla="*/ 1200150 h 4892946"/>
            <a:gd name="connsiteX43" fmla="*/ 3381375 w 5869877"/>
            <a:gd name="connsiteY43" fmla="*/ 1285875 h 4892946"/>
            <a:gd name="connsiteX44" fmla="*/ 3362325 w 5869877"/>
            <a:gd name="connsiteY44" fmla="*/ 1314450 h 4892946"/>
            <a:gd name="connsiteX45" fmla="*/ 3371850 w 5869877"/>
            <a:gd name="connsiteY45" fmla="*/ 1400175 h 4892946"/>
            <a:gd name="connsiteX46" fmla="*/ 3343275 w 5869877"/>
            <a:gd name="connsiteY46" fmla="*/ 1457325 h 4892946"/>
            <a:gd name="connsiteX47" fmla="*/ 3333750 w 5869877"/>
            <a:gd name="connsiteY47" fmla="*/ 1485900 h 4892946"/>
            <a:gd name="connsiteX48" fmla="*/ 3343275 w 5869877"/>
            <a:gd name="connsiteY48" fmla="*/ 1533525 h 4892946"/>
            <a:gd name="connsiteX49" fmla="*/ 3314700 w 5869877"/>
            <a:gd name="connsiteY49" fmla="*/ 1590675 h 4892946"/>
            <a:gd name="connsiteX50" fmla="*/ 3314700 w 5869877"/>
            <a:gd name="connsiteY50" fmla="*/ 1762125 h 4892946"/>
            <a:gd name="connsiteX51" fmla="*/ 3286125 w 5869877"/>
            <a:gd name="connsiteY51" fmla="*/ 1771650 h 4892946"/>
            <a:gd name="connsiteX52" fmla="*/ 3276600 w 5869877"/>
            <a:gd name="connsiteY52" fmla="*/ 1819275 h 4892946"/>
            <a:gd name="connsiteX53" fmla="*/ 3267075 w 5869877"/>
            <a:gd name="connsiteY53" fmla="*/ 1876425 h 4892946"/>
            <a:gd name="connsiteX54" fmla="*/ 3228975 w 5869877"/>
            <a:gd name="connsiteY54" fmla="*/ 1885950 h 4892946"/>
            <a:gd name="connsiteX55" fmla="*/ 3190875 w 5869877"/>
            <a:gd name="connsiteY55" fmla="*/ 1933575 h 4892946"/>
            <a:gd name="connsiteX56" fmla="*/ 3181350 w 5869877"/>
            <a:gd name="connsiteY56" fmla="*/ 1962150 h 4892946"/>
            <a:gd name="connsiteX57" fmla="*/ 3162300 w 5869877"/>
            <a:gd name="connsiteY57" fmla="*/ 1990725 h 4892946"/>
            <a:gd name="connsiteX58" fmla="*/ 3124200 w 5869877"/>
            <a:gd name="connsiteY58" fmla="*/ 1981200 h 4892946"/>
            <a:gd name="connsiteX59" fmla="*/ 3076575 w 5869877"/>
            <a:gd name="connsiteY59" fmla="*/ 2028825 h 4892946"/>
            <a:gd name="connsiteX60" fmla="*/ 3067050 w 5869877"/>
            <a:gd name="connsiteY60" fmla="*/ 2105025 h 4892946"/>
            <a:gd name="connsiteX61" fmla="*/ 3057525 w 5869877"/>
            <a:gd name="connsiteY61" fmla="*/ 2133600 h 4892946"/>
            <a:gd name="connsiteX62" fmla="*/ 3038475 w 5869877"/>
            <a:gd name="connsiteY62" fmla="*/ 2162175 h 4892946"/>
            <a:gd name="connsiteX63" fmla="*/ 2914650 w 5869877"/>
            <a:gd name="connsiteY63" fmla="*/ 2200275 h 4892946"/>
            <a:gd name="connsiteX64" fmla="*/ 2886075 w 5869877"/>
            <a:gd name="connsiteY64" fmla="*/ 2219325 h 4892946"/>
            <a:gd name="connsiteX65" fmla="*/ 2809875 w 5869877"/>
            <a:gd name="connsiteY65" fmla="*/ 2238375 h 4892946"/>
            <a:gd name="connsiteX66" fmla="*/ 2752725 w 5869877"/>
            <a:gd name="connsiteY66" fmla="*/ 2276475 h 4892946"/>
            <a:gd name="connsiteX67" fmla="*/ 2686050 w 5869877"/>
            <a:gd name="connsiteY67" fmla="*/ 2295525 h 4892946"/>
            <a:gd name="connsiteX68" fmla="*/ 2657475 w 5869877"/>
            <a:gd name="connsiteY68" fmla="*/ 2333625 h 4892946"/>
            <a:gd name="connsiteX69" fmla="*/ 2600325 w 5869877"/>
            <a:gd name="connsiteY69" fmla="*/ 2381250 h 4892946"/>
            <a:gd name="connsiteX70" fmla="*/ 2571750 w 5869877"/>
            <a:gd name="connsiteY70" fmla="*/ 2390775 h 4892946"/>
            <a:gd name="connsiteX71" fmla="*/ 2552700 w 5869877"/>
            <a:gd name="connsiteY71" fmla="*/ 2419350 h 4892946"/>
            <a:gd name="connsiteX72" fmla="*/ 2533650 w 5869877"/>
            <a:gd name="connsiteY72" fmla="*/ 2476500 h 4892946"/>
            <a:gd name="connsiteX73" fmla="*/ 2447925 w 5869877"/>
            <a:gd name="connsiteY73" fmla="*/ 2543175 h 4892946"/>
            <a:gd name="connsiteX74" fmla="*/ 2428875 w 5869877"/>
            <a:gd name="connsiteY74" fmla="*/ 2571750 h 4892946"/>
            <a:gd name="connsiteX75" fmla="*/ 2419350 w 5869877"/>
            <a:gd name="connsiteY75" fmla="*/ 2600325 h 4892946"/>
            <a:gd name="connsiteX76" fmla="*/ 2381250 w 5869877"/>
            <a:gd name="connsiteY76" fmla="*/ 2657475 h 4892946"/>
            <a:gd name="connsiteX77" fmla="*/ 2333625 w 5869877"/>
            <a:gd name="connsiteY77" fmla="*/ 2733675 h 4892946"/>
            <a:gd name="connsiteX78" fmla="*/ 2295525 w 5869877"/>
            <a:gd name="connsiteY78" fmla="*/ 2790825 h 4892946"/>
            <a:gd name="connsiteX79" fmla="*/ 2286000 w 5869877"/>
            <a:gd name="connsiteY79" fmla="*/ 2819400 h 4892946"/>
            <a:gd name="connsiteX80" fmla="*/ 2257425 w 5869877"/>
            <a:gd name="connsiteY80" fmla="*/ 2838450 h 4892946"/>
            <a:gd name="connsiteX81" fmla="*/ 2219325 w 5869877"/>
            <a:gd name="connsiteY81" fmla="*/ 2828925 h 4892946"/>
            <a:gd name="connsiteX82" fmla="*/ 2209800 w 5869877"/>
            <a:gd name="connsiteY82" fmla="*/ 2790825 h 4892946"/>
            <a:gd name="connsiteX83" fmla="*/ 2200275 w 5869877"/>
            <a:gd name="connsiteY83" fmla="*/ 2762250 h 4892946"/>
            <a:gd name="connsiteX84" fmla="*/ 2171700 w 5869877"/>
            <a:gd name="connsiteY84" fmla="*/ 2752725 h 4892946"/>
            <a:gd name="connsiteX85" fmla="*/ 2143125 w 5869877"/>
            <a:gd name="connsiteY85" fmla="*/ 2724150 h 4892946"/>
            <a:gd name="connsiteX86" fmla="*/ 2133600 w 5869877"/>
            <a:gd name="connsiteY86" fmla="*/ 2695575 h 4892946"/>
            <a:gd name="connsiteX87" fmla="*/ 2076450 w 5869877"/>
            <a:gd name="connsiteY87" fmla="*/ 2667000 h 4892946"/>
            <a:gd name="connsiteX88" fmla="*/ 2047875 w 5869877"/>
            <a:gd name="connsiteY88" fmla="*/ 2647950 h 4892946"/>
            <a:gd name="connsiteX89" fmla="*/ 1924050 w 5869877"/>
            <a:gd name="connsiteY89" fmla="*/ 2628900 h 4892946"/>
            <a:gd name="connsiteX90" fmla="*/ 1895475 w 5869877"/>
            <a:gd name="connsiteY90" fmla="*/ 2609850 h 4892946"/>
            <a:gd name="connsiteX91" fmla="*/ 1885950 w 5869877"/>
            <a:gd name="connsiteY91" fmla="*/ 2581275 h 4892946"/>
            <a:gd name="connsiteX92" fmla="*/ 1857375 w 5869877"/>
            <a:gd name="connsiteY92" fmla="*/ 2571750 h 4892946"/>
            <a:gd name="connsiteX93" fmla="*/ 1828800 w 5869877"/>
            <a:gd name="connsiteY93" fmla="*/ 2552700 h 4892946"/>
            <a:gd name="connsiteX94" fmla="*/ 1743075 w 5869877"/>
            <a:gd name="connsiteY94" fmla="*/ 2533650 h 4892946"/>
            <a:gd name="connsiteX95" fmla="*/ 1714500 w 5869877"/>
            <a:gd name="connsiteY95" fmla="*/ 2524125 h 4892946"/>
            <a:gd name="connsiteX96" fmla="*/ 1657350 w 5869877"/>
            <a:gd name="connsiteY96" fmla="*/ 2514600 h 4892946"/>
            <a:gd name="connsiteX97" fmla="*/ 1609725 w 5869877"/>
            <a:gd name="connsiteY97" fmla="*/ 2505075 h 4892946"/>
            <a:gd name="connsiteX98" fmla="*/ 1581150 w 5869877"/>
            <a:gd name="connsiteY98" fmla="*/ 2486025 h 4892946"/>
            <a:gd name="connsiteX99" fmla="*/ 1400175 w 5869877"/>
            <a:gd name="connsiteY99" fmla="*/ 2466975 h 4892946"/>
            <a:gd name="connsiteX100" fmla="*/ 1285875 w 5869877"/>
            <a:gd name="connsiteY100" fmla="*/ 2476500 h 4892946"/>
            <a:gd name="connsiteX101" fmla="*/ 1228725 w 5869877"/>
            <a:gd name="connsiteY101" fmla="*/ 2505075 h 4892946"/>
            <a:gd name="connsiteX102" fmla="*/ 1085850 w 5869877"/>
            <a:gd name="connsiteY102" fmla="*/ 2514600 h 4892946"/>
            <a:gd name="connsiteX103" fmla="*/ 942975 w 5869877"/>
            <a:gd name="connsiteY103" fmla="*/ 2543175 h 4892946"/>
            <a:gd name="connsiteX104" fmla="*/ 914400 w 5869877"/>
            <a:gd name="connsiteY104" fmla="*/ 2562225 h 4892946"/>
            <a:gd name="connsiteX105" fmla="*/ 857250 w 5869877"/>
            <a:gd name="connsiteY105" fmla="*/ 2581275 h 4892946"/>
            <a:gd name="connsiteX106" fmla="*/ 828675 w 5869877"/>
            <a:gd name="connsiteY106" fmla="*/ 2609850 h 4892946"/>
            <a:gd name="connsiteX107" fmla="*/ 800100 w 5869877"/>
            <a:gd name="connsiteY107" fmla="*/ 2628900 h 4892946"/>
            <a:gd name="connsiteX108" fmla="*/ 771525 w 5869877"/>
            <a:gd name="connsiteY108" fmla="*/ 2686050 h 4892946"/>
            <a:gd name="connsiteX109" fmla="*/ 742950 w 5869877"/>
            <a:gd name="connsiteY109" fmla="*/ 2705100 h 4892946"/>
            <a:gd name="connsiteX110" fmla="*/ 723900 w 5869877"/>
            <a:gd name="connsiteY110" fmla="*/ 2781300 h 4892946"/>
            <a:gd name="connsiteX111" fmla="*/ 704850 w 5869877"/>
            <a:gd name="connsiteY111" fmla="*/ 2838450 h 4892946"/>
            <a:gd name="connsiteX112" fmla="*/ 695325 w 5869877"/>
            <a:gd name="connsiteY112" fmla="*/ 2867025 h 4892946"/>
            <a:gd name="connsiteX113" fmla="*/ 666750 w 5869877"/>
            <a:gd name="connsiteY113" fmla="*/ 2924175 h 4892946"/>
            <a:gd name="connsiteX114" fmla="*/ 647700 w 5869877"/>
            <a:gd name="connsiteY114" fmla="*/ 3067050 h 4892946"/>
            <a:gd name="connsiteX115" fmla="*/ 628650 w 5869877"/>
            <a:gd name="connsiteY115" fmla="*/ 3143250 h 4892946"/>
            <a:gd name="connsiteX116" fmla="*/ 590550 w 5869877"/>
            <a:gd name="connsiteY116" fmla="*/ 3248025 h 4892946"/>
            <a:gd name="connsiteX117" fmla="*/ 542925 w 5869877"/>
            <a:gd name="connsiteY117" fmla="*/ 3286125 h 4892946"/>
            <a:gd name="connsiteX118" fmla="*/ 476250 w 5869877"/>
            <a:gd name="connsiteY118" fmla="*/ 3371850 h 4892946"/>
            <a:gd name="connsiteX119" fmla="*/ 428625 w 5869877"/>
            <a:gd name="connsiteY119" fmla="*/ 3514725 h 4892946"/>
            <a:gd name="connsiteX120" fmla="*/ 419100 w 5869877"/>
            <a:gd name="connsiteY120" fmla="*/ 3543300 h 4892946"/>
            <a:gd name="connsiteX121" fmla="*/ 361950 w 5869877"/>
            <a:gd name="connsiteY121" fmla="*/ 3571875 h 4892946"/>
            <a:gd name="connsiteX122" fmla="*/ 295275 w 5869877"/>
            <a:gd name="connsiteY122" fmla="*/ 3590925 h 4892946"/>
            <a:gd name="connsiteX123" fmla="*/ 238125 w 5869877"/>
            <a:gd name="connsiteY123" fmla="*/ 3629025 h 4892946"/>
            <a:gd name="connsiteX124" fmla="*/ 219075 w 5869877"/>
            <a:gd name="connsiteY124" fmla="*/ 3657600 h 4892946"/>
            <a:gd name="connsiteX125" fmla="*/ 133350 w 5869877"/>
            <a:gd name="connsiteY125" fmla="*/ 3733800 h 4892946"/>
            <a:gd name="connsiteX126" fmla="*/ 114300 w 5869877"/>
            <a:gd name="connsiteY126" fmla="*/ 3762375 h 4892946"/>
            <a:gd name="connsiteX127" fmla="*/ 104775 w 5869877"/>
            <a:gd name="connsiteY127" fmla="*/ 3790950 h 4892946"/>
            <a:gd name="connsiteX128" fmla="*/ 47625 w 5869877"/>
            <a:gd name="connsiteY128" fmla="*/ 3848100 h 4892946"/>
            <a:gd name="connsiteX129" fmla="*/ 28575 w 5869877"/>
            <a:gd name="connsiteY129" fmla="*/ 3876675 h 4892946"/>
            <a:gd name="connsiteX130" fmla="*/ 0 w 5869877"/>
            <a:gd name="connsiteY130" fmla="*/ 3886200 h 4892946"/>
            <a:gd name="connsiteX131" fmla="*/ 9525 w 5869877"/>
            <a:gd name="connsiteY131" fmla="*/ 3971925 h 4892946"/>
            <a:gd name="connsiteX132" fmla="*/ 38100 w 5869877"/>
            <a:gd name="connsiteY132" fmla="*/ 3990975 h 4892946"/>
            <a:gd name="connsiteX133" fmla="*/ 161925 w 5869877"/>
            <a:gd name="connsiteY133" fmla="*/ 4019550 h 4892946"/>
            <a:gd name="connsiteX134" fmla="*/ 190500 w 5869877"/>
            <a:gd name="connsiteY134" fmla="*/ 4029075 h 4892946"/>
            <a:gd name="connsiteX135" fmla="*/ 171450 w 5869877"/>
            <a:gd name="connsiteY135" fmla="*/ 4086225 h 4892946"/>
            <a:gd name="connsiteX136" fmla="*/ 142875 w 5869877"/>
            <a:gd name="connsiteY136" fmla="*/ 4105275 h 4892946"/>
            <a:gd name="connsiteX137" fmla="*/ 133350 w 5869877"/>
            <a:gd name="connsiteY137" fmla="*/ 4200525 h 4892946"/>
            <a:gd name="connsiteX138" fmla="*/ 190500 w 5869877"/>
            <a:gd name="connsiteY138" fmla="*/ 4238625 h 4892946"/>
            <a:gd name="connsiteX139" fmla="*/ 228600 w 5869877"/>
            <a:gd name="connsiteY139" fmla="*/ 4371975 h 4892946"/>
            <a:gd name="connsiteX140" fmla="*/ 257175 w 5869877"/>
            <a:gd name="connsiteY140" fmla="*/ 4381500 h 4892946"/>
            <a:gd name="connsiteX141" fmla="*/ 285750 w 5869877"/>
            <a:gd name="connsiteY141" fmla="*/ 4438650 h 4892946"/>
            <a:gd name="connsiteX142" fmla="*/ 314325 w 5869877"/>
            <a:gd name="connsiteY142" fmla="*/ 4457700 h 4892946"/>
            <a:gd name="connsiteX143" fmla="*/ 371475 w 5869877"/>
            <a:gd name="connsiteY143" fmla="*/ 4495800 h 4892946"/>
            <a:gd name="connsiteX144" fmla="*/ 390525 w 5869877"/>
            <a:gd name="connsiteY144" fmla="*/ 4552950 h 4892946"/>
            <a:gd name="connsiteX145" fmla="*/ 371475 w 5869877"/>
            <a:gd name="connsiteY145" fmla="*/ 4638675 h 4892946"/>
            <a:gd name="connsiteX146" fmla="*/ 352425 w 5869877"/>
            <a:gd name="connsiteY146" fmla="*/ 4667250 h 4892946"/>
            <a:gd name="connsiteX147" fmla="*/ 361950 w 5869877"/>
            <a:gd name="connsiteY147" fmla="*/ 4752975 h 4892946"/>
            <a:gd name="connsiteX148" fmla="*/ 390525 w 5869877"/>
            <a:gd name="connsiteY148" fmla="*/ 4772025 h 4892946"/>
            <a:gd name="connsiteX149" fmla="*/ 447675 w 5869877"/>
            <a:gd name="connsiteY149" fmla="*/ 4800600 h 4892946"/>
            <a:gd name="connsiteX150" fmla="*/ 828675 w 5869877"/>
            <a:gd name="connsiteY150" fmla="*/ 4800600 h 4892946"/>
            <a:gd name="connsiteX151" fmla="*/ 2038350 w 5869877"/>
            <a:gd name="connsiteY151" fmla="*/ 4791075 h 4892946"/>
            <a:gd name="connsiteX152" fmla="*/ 2333625 w 5869877"/>
            <a:gd name="connsiteY152" fmla="*/ 4781550 h 4892946"/>
            <a:gd name="connsiteX153" fmla="*/ 2409825 w 5869877"/>
            <a:gd name="connsiteY153" fmla="*/ 4762500 h 4892946"/>
            <a:gd name="connsiteX154" fmla="*/ 2505075 w 5869877"/>
            <a:gd name="connsiteY154" fmla="*/ 4743450 h 4892946"/>
            <a:gd name="connsiteX155" fmla="*/ 2990850 w 5869877"/>
            <a:gd name="connsiteY155" fmla="*/ 4752975 h 4892946"/>
            <a:gd name="connsiteX156" fmla="*/ 3057525 w 5869877"/>
            <a:gd name="connsiteY156" fmla="*/ 4762500 h 4892946"/>
            <a:gd name="connsiteX157" fmla="*/ 3114675 w 5869877"/>
            <a:gd name="connsiteY157" fmla="*/ 4772025 h 4892946"/>
            <a:gd name="connsiteX158" fmla="*/ 5553075 w 5869877"/>
            <a:gd name="connsiteY158" fmla="*/ 4781550 h 4892946"/>
            <a:gd name="connsiteX159" fmla="*/ 5810250 w 5869877"/>
            <a:gd name="connsiteY159" fmla="*/ 4886325 h 4892946"/>
            <a:gd name="connsiteX160" fmla="*/ 5276850 w 5869877"/>
            <a:gd name="connsiteY160" fmla="*/ 4876800 h 4892946"/>
            <a:gd name="connsiteX161" fmla="*/ 5238750 w 5869877"/>
            <a:gd name="connsiteY161" fmla="*/ 4857750 h 4892946"/>
            <a:gd name="connsiteX162" fmla="*/ 5181600 w 5869877"/>
            <a:gd name="connsiteY162" fmla="*/ 4829175 h 4892946"/>
            <a:gd name="connsiteX163" fmla="*/ 5114925 w 5869877"/>
            <a:gd name="connsiteY163" fmla="*/ 4810125 h 4892946"/>
            <a:gd name="connsiteX164" fmla="*/ 5086350 w 5869877"/>
            <a:gd name="connsiteY164" fmla="*/ 4800600 h 4892946"/>
            <a:gd name="connsiteX165" fmla="*/ 5067300 w 5869877"/>
            <a:gd name="connsiteY165" fmla="*/ 4772025 h 4892946"/>
            <a:gd name="connsiteX166" fmla="*/ 5095875 w 5869877"/>
            <a:gd name="connsiteY166" fmla="*/ 4667250 h 4892946"/>
            <a:gd name="connsiteX167" fmla="*/ 5124450 w 5869877"/>
            <a:gd name="connsiteY167" fmla="*/ 4657725 h 4892946"/>
            <a:gd name="connsiteX168" fmla="*/ 5191125 w 5869877"/>
            <a:gd name="connsiteY168" fmla="*/ 4572000 h 4892946"/>
            <a:gd name="connsiteX169" fmla="*/ 5210175 w 5869877"/>
            <a:gd name="connsiteY169" fmla="*/ 4543425 h 4892946"/>
            <a:gd name="connsiteX170" fmla="*/ 5229225 w 5869877"/>
            <a:gd name="connsiteY170" fmla="*/ 4514850 h 4892946"/>
            <a:gd name="connsiteX171" fmla="*/ 5248275 w 5869877"/>
            <a:gd name="connsiteY171" fmla="*/ 4476750 h 4892946"/>
            <a:gd name="connsiteX172" fmla="*/ 5267325 w 5869877"/>
            <a:gd name="connsiteY172" fmla="*/ 4448175 h 4892946"/>
            <a:gd name="connsiteX173" fmla="*/ 5286375 w 5869877"/>
            <a:gd name="connsiteY173" fmla="*/ 4391025 h 4892946"/>
            <a:gd name="connsiteX174" fmla="*/ 5286375 w 5869877"/>
            <a:gd name="connsiteY174" fmla="*/ 4229100 h 4892946"/>
            <a:gd name="connsiteX175" fmla="*/ 5257800 w 5869877"/>
            <a:gd name="connsiteY175" fmla="*/ 4219575 h 4892946"/>
            <a:gd name="connsiteX176" fmla="*/ 5229225 w 5869877"/>
            <a:gd name="connsiteY176" fmla="*/ 4200525 h 4892946"/>
            <a:gd name="connsiteX177" fmla="*/ 5219700 w 5869877"/>
            <a:gd name="connsiteY177" fmla="*/ 4171950 h 4892946"/>
            <a:gd name="connsiteX178" fmla="*/ 5248275 w 5869877"/>
            <a:gd name="connsiteY178" fmla="*/ 4152900 h 4892946"/>
            <a:gd name="connsiteX179" fmla="*/ 5276850 w 5869877"/>
            <a:gd name="connsiteY179" fmla="*/ 4095750 h 4892946"/>
            <a:gd name="connsiteX180" fmla="*/ 5257800 w 5869877"/>
            <a:gd name="connsiteY180" fmla="*/ 4019550 h 4892946"/>
            <a:gd name="connsiteX181" fmla="*/ 5238750 w 5869877"/>
            <a:gd name="connsiteY181" fmla="*/ 3981450 h 4892946"/>
            <a:gd name="connsiteX182" fmla="*/ 5153025 w 5869877"/>
            <a:gd name="connsiteY182" fmla="*/ 3933825 h 4892946"/>
            <a:gd name="connsiteX183" fmla="*/ 5162550 w 5869877"/>
            <a:gd name="connsiteY183" fmla="*/ 3810000 h 4892946"/>
            <a:gd name="connsiteX184" fmla="*/ 5191125 w 5869877"/>
            <a:gd name="connsiteY184" fmla="*/ 3781425 h 4892946"/>
            <a:gd name="connsiteX185" fmla="*/ 5200650 w 5869877"/>
            <a:gd name="connsiteY185" fmla="*/ 3752850 h 4892946"/>
            <a:gd name="connsiteX186" fmla="*/ 5191125 w 5869877"/>
            <a:gd name="connsiteY186" fmla="*/ 3629025 h 4892946"/>
            <a:gd name="connsiteX187" fmla="*/ 5181600 w 5869877"/>
            <a:gd name="connsiteY187" fmla="*/ 3600450 h 4892946"/>
            <a:gd name="connsiteX188" fmla="*/ 5172075 w 5869877"/>
            <a:gd name="connsiteY188" fmla="*/ 3562350 h 4892946"/>
            <a:gd name="connsiteX189" fmla="*/ 5133975 w 5869877"/>
            <a:gd name="connsiteY189" fmla="*/ 3495675 h 4892946"/>
            <a:gd name="connsiteX190" fmla="*/ 5124450 w 5869877"/>
            <a:gd name="connsiteY190" fmla="*/ 3467100 h 4892946"/>
            <a:gd name="connsiteX191" fmla="*/ 5105400 w 5869877"/>
            <a:gd name="connsiteY191" fmla="*/ 3438525 h 4892946"/>
            <a:gd name="connsiteX192" fmla="*/ 5095875 w 5869877"/>
            <a:gd name="connsiteY192" fmla="*/ 3409950 h 4892946"/>
            <a:gd name="connsiteX193" fmla="*/ 5076825 w 5869877"/>
            <a:gd name="connsiteY193" fmla="*/ 3381375 h 4892946"/>
            <a:gd name="connsiteX194" fmla="*/ 5019675 w 5869877"/>
            <a:gd name="connsiteY194" fmla="*/ 3305175 h 4892946"/>
            <a:gd name="connsiteX195" fmla="*/ 4972050 w 5869877"/>
            <a:gd name="connsiteY195" fmla="*/ 3219450 h 4892946"/>
            <a:gd name="connsiteX196" fmla="*/ 4933950 w 5869877"/>
            <a:gd name="connsiteY196" fmla="*/ 3162300 h 4892946"/>
            <a:gd name="connsiteX197" fmla="*/ 4895850 w 5869877"/>
            <a:gd name="connsiteY197" fmla="*/ 3105150 h 4892946"/>
            <a:gd name="connsiteX198" fmla="*/ 4867275 w 5869877"/>
            <a:gd name="connsiteY198" fmla="*/ 3076575 h 4892946"/>
            <a:gd name="connsiteX199" fmla="*/ 4829175 w 5869877"/>
            <a:gd name="connsiteY199" fmla="*/ 3048000 h 4892946"/>
            <a:gd name="connsiteX200" fmla="*/ 4781550 w 5869877"/>
            <a:gd name="connsiteY200" fmla="*/ 3000375 h 4892946"/>
            <a:gd name="connsiteX201" fmla="*/ 4762500 w 5869877"/>
            <a:gd name="connsiteY201" fmla="*/ 2971800 h 4892946"/>
            <a:gd name="connsiteX202" fmla="*/ 4724400 w 5869877"/>
            <a:gd name="connsiteY202" fmla="*/ 2952750 h 4892946"/>
            <a:gd name="connsiteX203" fmla="*/ 4695825 w 5869877"/>
            <a:gd name="connsiteY203" fmla="*/ 2933700 h 4892946"/>
            <a:gd name="connsiteX204" fmla="*/ 4686300 w 5869877"/>
            <a:gd name="connsiteY204" fmla="*/ 2905125 h 4892946"/>
            <a:gd name="connsiteX205" fmla="*/ 4648200 w 5869877"/>
            <a:gd name="connsiteY205" fmla="*/ 2847975 h 4892946"/>
            <a:gd name="connsiteX206" fmla="*/ 4657725 w 5869877"/>
            <a:gd name="connsiteY206" fmla="*/ 2714625 h 4892946"/>
            <a:gd name="connsiteX207" fmla="*/ 4676775 w 5869877"/>
            <a:gd name="connsiteY207" fmla="*/ 2638425 h 4892946"/>
            <a:gd name="connsiteX208" fmla="*/ 4705350 w 5869877"/>
            <a:gd name="connsiteY208" fmla="*/ 2609850 h 4892946"/>
            <a:gd name="connsiteX209" fmla="*/ 4733925 w 5869877"/>
            <a:gd name="connsiteY209" fmla="*/ 2590800 h 4892946"/>
            <a:gd name="connsiteX210" fmla="*/ 4819650 w 5869877"/>
            <a:gd name="connsiteY210" fmla="*/ 2581275 h 4892946"/>
            <a:gd name="connsiteX211" fmla="*/ 4857750 w 5869877"/>
            <a:gd name="connsiteY211" fmla="*/ 2524125 h 4892946"/>
            <a:gd name="connsiteX212" fmla="*/ 4886325 w 5869877"/>
            <a:gd name="connsiteY212" fmla="*/ 2438400 h 4892946"/>
            <a:gd name="connsiteX213" fmla="*/ 4895850 w 5869877"/>
            <a:gd name="connsiteY213" fmla="*/ 2409825 h 4892946"/>
            <a:gd name="connsiteX214" fmla="*/ 4905375 w 5869877"/>
            <a:gd name="connsiteY214" fmla="*/ 2381250 h 4892946"/>
            <a:gd name="connsiteX215" fmla="*/ 4848225 w 5869877"/>
            <a:gd name="connsiteY215" fmla="*/ 2266950 h 4892946"/>
            <a:gd name="connsiteX216" fmla="*/ 4829175 w 5869877"/>
            <a:gd name="connsiteY216" fmla="*/ 2238375 h 4892946"/>
            <a:gd name="connsiteX217" fmla="*/ 4857750 w 5869877"/>
            <a:gd name="connsiteY217" fmla="*/ 2152650 h 4892946"/>
            <a:gd name="connsiteX218" fmla="*/ 4867275 w 5869877"/>
            <a:gd name="connsiteY218" fmla="*/ 2124075 h 4892946"/>
            <a:gd name="connsiteX219" fmla="*/ 4857750 w 5869877"/>
            <a:gd name="connsiteY219" fmla="*/ 1952625 h 4892946"/>
            <a:gd name="connsiteX220" fmla="*/ 4810125 w 5869877"/>
            <a:gd name="connsiteY220" fmla="*/ 1866900 h 4892946"/>
            <a:gd name="connsiteX221" fmla="*/ 4791075 w 5869877"/>
            <a:gd name="connsiteY221" fmla="*/ 1838325 h 4892946"/>
            <a:gd name="connsiteX222" fmla="*/ 4762500 w 5869877"/>
            <a:gd name="connsiteY222" fmla="*/ 1781175 h 4892946"/>
            <a:gd name="connsiteX223" fmla="*/ 4743450 w 5869877"/>
            <a:gd name="connsiteY223" fmla="*/ 1666875 h 4892946"/>
            <a:gd name="connsiteX224" fmla="*/ 4733925 w 5869877"/>
            <a:gd name="connsiteY224" fmla="*/ 1619250 h 4892946"/>
            <a:gd name="connsiteX225" fmla="*/ 4638675 w 5869877"/>
            <a:gd name="connsiteY225" fmla="*/ 1571625 h 4892946"/>
            <a:gd name="connsiteX226" fmla="*/ 4581525 w 5869877"/>
            <a:gd name="connsiteY226" fmla="*/ 1533525 h 4892946"/>
            <a:gd name="connsiteX227" fmla="*/ 4591050 w 5869877"/>
            <a:gd name="connsiteY227" fmla="*/ 1476375 h 4892946"/>
            <a:gd name="connsiteX228" fmla="*/ 4600575 w 5869877"/>
            <a:gd name="connsiteY228" fmla="*/ 1438275 h 4892946"/>
            <a:gd name="connsiteX229" fmla="*/ 4591050 w 5869877"/>
            <a:gd name="connsiteY229" fmla="*/ 1314450 h 4892946"/>
            <a:gd name="connsiteX230" fmla="*/ 4581525 w 5869877"/>
            <a:gd name="connsiteY230" fmla="*/ 1285875 h 4892946"/>
            <a:gd name="connsiteX231" fmla="*/ 4543425 w 5869877"/>
            <a:gd name="connsiteY231" fmla="*/ 1266825 h 4892946"/>
            <a:gd name="connsiteX232" fmla="*/ 4486275 w 5869877"/>
            <a:gd name="connsiteY232" fmla="*/ 1228725 h 4892946"/>
            <a:gd name="connsiteX233" fmla="*/ 4457700 w 5869877"/>
            <a:gd name="connsiteY233" fmla="*/ 1219200 h 4892946"/>
            <a:gd name="connsiteX234" fmla="*/ 4391025 w 5869877"/>
            <a:gd name="connsiteY234" fmla="*/ 1200150 h 4892946"/>
            <a:gd name="connsiteX235" fmla="*/ 4362450 w 5869877"/>
            <a:gd name="connsiteY235" fmla="*/ 1181100 h 4892946"/>
            <a:gd name="connsiteX236" fmla="*/ 4276725 w 5869877"/>
            <a:gd name="connsiteY236" fmla="*/ 1143000 h 4892946"/>
            <a:gd name="connsiteX237" fmla="*/ 4248150 w 5869877"/>
            <a:gd name="connsiteY237" fmla="*/ 1085850 h 4892946"/>
            <a:gd name="connsiteX238" fmla="*/ 4267200 w 5869877"/>
            <a:gd name="connsiteY238" fmla="*/ 981075 h 4892946"/>
            <a:gd name="connsiteX239" fmla="*/ 4257675 w 5869877"/>
            <a:gd name="connsiteY239" fmla="*/ 866775 h 4892946"/>
            <a:gd name="connsiteX240" fmla="*/ 4238625 w 5869877"/>
            <a:gd name="connsiteY240" fmla="*/ 809625 h 4892946"/>
            <a:gd name="connsiteX241" fmla="*/ 4286250 w 5869877"/>
            <a:gd name="connsiteY241" fmla="*/ 723900 h 4892946"/>
            <a:gd name="connsiteX242" fmla="*/ 4305300 w 5869877"/>
            <a:gd name="connsiteY242" fmla="*/ 666750 h 4892946"/>
            <a:gd name="connsiteX243" fmla="*/ 4324350 w 5869877"/>
            <a:gd name="connsiteY243" fmla="*/ 581025 h 4892946"/>
            <a:gd name="connsiteX244" fmla="*/ 4314825 w 5869877"/>
            <a:gd name="connsiteY244" fmla="*/ 495300 h 4892946"/>
            <a:gd name="connsiteX245" fmla="*/ 4305300 w 5869877"/>
            <a:gd name="connsiteY245" fmla="*/ 466725 h 4892946"/>
            <a:gd name="connsiteX246" fmla="*/ 4276725 w 5869877"/>
            <a:gd name="connsiteY246" fmla="*/ 457200 h 4892946"/>
            <a:gd name="connsiteX247" fmla="*/ 4257675 w 5869877"/>
            <a:gd name="connsiteY247" fmla="*/ 438150 h 4892946"/>
            <a:gd name="connsiteX248" fmla="*/ 4305300 w 5869877"/>
            <a:gd name="connsiteY248" fmla="*/ 457200 h 4892946"/>
            <a:gd name="connsiteX0" fmla="*/ 4305300 w 5669805"/>
            <a:gd name="connsiteY0" fmla="*/ 457200 h 4880238"/>
            <a:gd name="connsiteX1" fmla="*/ 4257675 w 5669805"/>
            <a:gd name="connsiteY1" fmla="*/ 438150 h 4880238"/>
            <a:gd name="connsiteX2" fmla="*/ 4229100 w 5669805"/>
            <a:gd name="connsiteY2" fmla="*/ 428625 h 4880238"/>
            <a:gd name="connsiteX3" fmla="*/ 4171950 w 5669805"/>
            <a:gd name="connsiteY3" fmla="*/ 390525 h 4880238"/>
            <a:gd name="connsiteX4" fmla="*/ 4105275 w 5669805"/>
            <a:gd name="connsiteY4" fmla="*/ 323850 h 4880238"/>
            <a:gd name="connsiteX5" fmla="*/ 4076700 w 5669805"/>
            <a:gd name="connsiteY5" fmla="*/ 295275 h 4880238"/>
            <a:gd name="connsiteX6" fmla="*/ 4067175 w 5669805"/>
            <a:gd name="connsiteY6" fmla="*/ 266700 h 4880238"/>
            <a:gd name="connsiteX7" fmla="*/ 4019550 w 5669805"/>
            <a:gd name="connsiteY7" fmla="*/ 219075 h 4880238"/>
            <a:gd name="connsiteX8" fmla="*/ 3971925 w 5669805"/>
            <a:gd name="connsiteY8" fmla="*/ 209550 h 4880238"/>
            <a:gd name="connsiteX9" fmla="*/ 3943350 w 5669805"/>
            <a:gd name="connsiteY9" fmla="*/ 190500 h 4880238"/>
            <a:gd name="connsiteX10" fmla="*/ 3905250 w 5669805"/>
            <a:gd name="connsiteY10" fmla="*/ 104775 h 4880238"/>
            <a:gd name="connsiteX11" fmla="*/ 3876675 w 5669805"/>
            <a:gd name="connsiteY11" fmla="*/ 95250 h 4880238"/>
            <a:gd name="connsiteX12" fmla="*/ 3829050 w 5669805"/>
            <a:gd name="connsiteY12" fmla="*/ 38100 h 4880238"/>
            <a:gd name="connsiteX13" fmla="*/ 3819525 w 5669805"/>
            <a:gd name="connsiteY13" fmla="*/ 9525 h 4880238"/>
            <a:gd name="connsiteX14" fmla="*/ 3790950 w 5669805"/>
            <a:gd name="connsiteY14" fmla="*/ 0 h 4880238"/>
            <a:gd name="connsiteX15" fmla="*/ 3705225 w 5669805"/>
            <a:gd name="connsiteY15" fmla="*/ 19050 h 4880238"/>
            <a:gd name="connsiteX16" fmla="*/ 3648075 w 5669805"/>
            <a:gd name="connsiteY16" fmla="*/ 76200 h 4880238"/>
            <a:gd name="connsiteX17" fmla="*/ 3638550 w 5669805"/>
            <a:gd name="connsiteY17" fmla="*/ 104775 h 4880238"/>
            <a:gd name="connsiteX18" fmla="*/ 3619500 w 5669805"/>
            <a:gd name="connsiteY18" fmla="*/ 133350 h 4880238"/>
            <a:gd name="connsiteX19" fmla="*/ 3581400 w 5669805"/>
            <a:gd name="connsiteY19" fmla="*/ 228600 h 4880238"/>
            <a:gd name="connsiteX20" fmla="*/ 3571875 w 5669805"/>
            <a:gd name="connsiteY20" fmla="*/ 257175 h 4880238"/>
            <a:gd name="connsiteX21" fmla="*/ 3533775 w 5669805"/>
            <a:gd name="connsiteY21" fmla="*/ 314325 h 4880238"/>
            <a:gd name="connsiteX22" fmla="*/ 3524250 w 5669805"/>
            <a:gd name="connsiteY22" fmla="*/ 342900 h 4880238"/>
            <a:gd name="connsiteX23" fmla="*/ 3495675 w 5669805"/>
            <a:gd name="connsiteY23" fmla="*/ 400050 h 4880238"/>
            <a:gd name="connsiteX24" fmla="*/ 3505200 w 5669805"/>
            <a:gd name="connsiteY24" fmla="*/ 466725 h 4880238"/>
            <a:gd name="connsiteX25" fmla="*/ 3524250 w 5669805"/>
            <a:gd name="connsiteY25" fmla="*/ 495300 h 4880238"/>
            <a:gd name="connsiteX26" fmla="*/ 3495675 w 5669805"/>
            <a:gd name="connsiteY26" fmla="*/ 523875 h 4880238"/>
            <a:gd name="connsiteX27" fmla="*/ 3486150 w 5669805"/>
            <a:gd name="connsiteY27" fmla="*/ 552450 h 4880238"/>
            <a:gd name="connsiteX28" fmla="*/ 3476625 w 5669805"/>
            <a:gd name="connsiteY28" fmla="*/ 600075 h 4880238"/>
            <a:gd name="connsiteX29" fmla="*/ 3400425 w 5669805"/>
            <a:gd name="connsiteY29" fmla="*/ 685800 h 4880238"/>
            <a:gd name="connsiteX30" fmla="*/ 3390900 w 5669805"/>
            <a:gd name="connsiteY30" fmla="*/ 714375 h 4880238"/>
            <a:gd name="connsiteX31" fmla="*/ 3381375 w 5669805"/>
            <a:gd name="connsiteY31" fmla="*/ 752475 h 4880238"/>
            <a:gd name="connsiteX32" fmla="*/ 3352800 w 5669805"/>
            <a:gd name="connsiteY32" fmla="*/ 762000 h 4880238"/>
            <a:gd name="connsiteX33" fmla="*/ 3343275 w 5669805"/>
            <a:gd name="connsiteY33" fmla="*/ 790575 h 4880238"/>
            <a:gd name="connsiteX34" fmla="*/ 3324225 w 5669805"/>
            <a:gd name="connsiteY34" fmla="*/ 819150 h 4880238"/>
            <a:gd name="connsiteX35" fmla="*/ 3352800 w 5669805"/>
            <a:gd name="connsiteY35" fmla="*/ 828675 h 4880238"/>
            <a:gd name="connsiteX36" fmla="*/ 3362325 w 5669805"/>
            <a:gd name="connsiteY36" fmla="*/ 857250 h 4880238"/>
            <a:gd name="connsiteX37" fmla="*/ 3400425 w 5669805"/>
            <a:gd name="connsiteY37" fmla="*/ 876300 h 4880238"/>
            <a:gd name="connsiteX38" fmla="*/ 3390900 w 5669805"/>
            <a:gd name="connsiteY38" fmla="*/ 1000125 h 4880238"/>
            <a:gd name="connsiteX39" fmla="*/ 3400425 w 5669805"/>
            <a:gd name="connsiteY39" fmla="*/ 1047750 h 4880238"/>
            <a:gd name="connsiteX40" fmla="*/ 3419475 w 5669805"/>
            <a:gd name="connsiteY40" fmla="*/ 1076325 h 4880238"/>
            <a:gd name="connsiteX41" fmla="*/ 3390900 w 5669805"/>
            <a:gd name="connsiteY41" fmla="*/ 1171575 h 4880238"/>
            <a:gd name="connsiteX42" fmla="*/ 3400425 w 5669805"/>
            <a:gd name="connsiteY42" fmla="*/ 1200150 h 4880238"/>
            <a:gd name="connsiteX43" fmla="*/ 3381375 w 5669805"/>
            <a:gd name="connsiteY43" fmla="*/ 1285875 h 4880238"/>
            <a:gd name="connsiteX44" fmla="*/ 3362325 w 5669805"/>
            <a:gd name="connsiteY44" fmla="*/ 1314450 h 4880238"/>
            <a:gd name="connsiteX45" fmla="*/ 3371850 w 5669805"/>
            <a:gd name="connsiteY45" fmla="*/ 1400175 h 4880238"/>
            <a:gd name="connsiteX46" fmla="*/ 3343275 w 5669805"/>
            <a:gd name="connsiteY46" fmla="*/ 1457325 h 4880238"/>
            <a:gd name="connsiteX47" fmla="*/ 3333750 w 5669805"/>
            <a:gd name="connsiteY47" fmla="*/ 1485900 h 4880238"/>
            <a:gd name="connsiteX48" fmla="*/ 3343275 w 5669805"/>
            <a:gd name="connsiteY48" fmla="*/ 1533525 h 4880238"/>
            <a:gd name="connsiteX49" fmla="*/ 3314700 w 5669805"/>
            <a:gd name="connsiteY49" fmla="*/ 1590675 h 4880238"/>
            <a:gd name="connsiteX50" fmla="*/ 3314700 w 5669805"/>
            <a:gd name="connsiteY50" fmla="*/ 1762125 h 4880238"/>
            <a:gd name="connsiteX51" fmla="*/ 3286125 w 5669805"/>
            <a:gd name="connsiteY51" fmla="*/ 1771650 h 4880238"/>
            <a:gd name="connsiteX52" fmla="*/ 3276600 w 5669805"/>
            <a:gd name="connsiteY52" fmla="*/ 1819275 h 4880238"/>
            <a:gd name="connsiteX53" fmla="*/ 3267075 w 5669805"/>
            <a:gd name="connsiteY53" fmla="*/ 1876425 h 4880238"/>
            <a:gd name="connsiteX54" fmla="*/ 3228975 w 5669805"/>
            <a:gd name="connsiteY54" fmla="*/ 1885950 h 4880238"/>
            <a:gd name="connsiteX55" fmla="*/ 3190875 w 5669805"/>
            <a:gd name="connsiteY55" fmla="*/ 1933575 h 4880238"/>
            <a:gd name="connsiteX56" fmla="*/ 3181350 w 5669805"/>
            <a:gd name="connsiteY56" fmla="*/ 1962150 h 4880238"/>
            <a:gd name="connsiteX57" fmla="*/ 3162300 w 5669805"/>
            <a:gd name="connsiteY57" fmla="*/ 1990725 h 4880238"/>
            <a:gd name="connsiteX58" fmla="*/ 3124200 w 5669805"/>
            <a:gd name="connsiteY58" fmla="*/ 1981200 h 4880238"/>
            <a:gd name="connsiteX59" fmla="*/ 3076575 w 5669805"/>
            <a:gd name="connsiteY59" fmla="*/ 2028825 h 4880238"/>
            <a:gd name="connsiteX60" fmla="*/ 3067050 w 5669805"/>
            <a:gd name="connsiteY60" fmla="*/ 2105025 h 4880238"/>
            <a:gd name="connsiteX61" fmla="*/ 3057525 w 5669805"/>
            <a:gd name="connsiteY61" fmla="*/ 2133600 h 4880238"/>
            <a:gd name="connsiteX62" fmla="*/ 3038475 w 5669805"/>
            <a:gd name="connsiteY62" fmla="*/ 2162175 h 4880238"/>
            <a:gd name="connsiteX63" fmla="*/ 2914650 w 5669805"/>
            <a:gd name="connsiteY63" fmla="*/ 2200275 h 4880238"/>
            <a:gd name="connsiteX64" fmla="*/ 2886075 w 5669805"/>
            <a:gd name="connsiteY64" fmla="*/ 2219325 h 4880238"/>
            <a:gd name="connsiteX65" fmla="*/ 2809875 w 5669805"/>
            <a:gd name="connsiteY65" fmla="*/ 2238375 h 4880238"/>
            <a:gd name="connsiteX66" fmla="*/ 2752725 w 5669805"/>
            <a:gd name="connsiteY66" fmla="*/ 2276475 h 4880238"/>
            <a:gd name="connsiteX67" fmla="*/ 2686050 w 5669805"/>
            <a:gd name="connsiteY67" fmla="*/ 2295525 h 4880238"/>
            <a:gd name="connsiteX68" fmla="*/ 2657475 w 5669805"/>
            <a:gd name="connsiteY68" fmla="*/ 2333625 h 4880238"/>
            <a:gd name="connsiteX69" fmla="*/ 2600325 w 5669805"/>
            <a:gd name="connsiteY69" fmla="*/ 2381250 h 4880238"/>
            <a:gd name="connsiteX70" fmla="*/ 2571750 w 5669805"/>
            <a:gd name="connsiteY70" fmla="*/ 2390775 h 4880238"/>
            <a:gd name="connsiteX71" fmla="*/ 2552700 w 5669805"/>
            <a:gd name="connsiteY71" fmla="*/ 2419350 h 4880238"/>
            <a:gd name="connsiteX72" fmla="*/ 2533650 w 5669805"/>
            <a:gd name="connsiteY72" fmla="*/ 2476500 h 4880238"/>
            <a:gd name="connsiteX73" fmla="*/ 2447925 w 5669805"/>
            <a:gd name="connsiteY73" fmla="*/ 2543175 h 4880238"/>
            <a:gd name="connsiteX74" fmla="*/ 2428875 w 5669805"/>
            <a:gd name="connsiteY74" fmla="*/ 2571750 h 4880238"/>
            <a:gd name="connsiteX75" fmla="*/ 2419350 w 5669805"/>
            <a:gd name="connsiteY75" fmla="*/ 2600325 h 4880238"/>
            <a:gd name="connsiteX76" fmla="*/ 2381250 w 5669805"/>
            <a:gd name="connsiteY76" fmla="*/ 2657475 h 4880238"/>
            <a:gd name="connsiteX77" fmla="*/ 2333625 w 5669805"/>
            <a:gd name="connsiteY77" fmla="*/ 2733675 h 4880238"/>
            <a:gd name="connsiteX78" fmla="*/ 2295525 w 5669805"/>
            <a:gd name="connsiteY78" fmla="*/ 2790825 h 4880238"/>
            <a:gd name="connsiteX79" fmla="*/ 2286000 w 5669805"/>
            <a:gd name="connsiteY79" fmla="*/ 2819400 h 4880238"/>
            <a:gd name="connsiteX80" fmla="*/ 2257425 w 5669805"/>
            <a:gd name="connsiteY80" fmla="*/ 2838450 h 4880238"/>
            <a:gd name="connsiteX81" fmla="*/ 2219325 w 5669805"/>
            <a:gd name="connsiteY81" fmla="*/ 2828925 h 4880238"/>
            <a:gd name="connsiteX82" fmla="*/ 2209800 w 5669805"/>
            <a:gd name="connsiteY82" fmla="*/ 2790825 h 4880238"/>
            <a:gd name="connsiteX83" fmla="*/ 2200275 w 5669805"/>
            <a:gd name="connsiteY83" fmla="*/ 2762250 h 4880238"/>
            <a:gd name="connsiteX84" fmla="*/ 2171700 w 5669805"/>
            <a:gd name="connsiteY84" fmla="*/ 2752725 h 4880238"/>
            <a:gd name="connsiteX85" fmla="*/ 2143125 w 5669805"/>
            <a:gd name="connsiteY85" fmla="*/ 2724150 h 4880238"/>
            <a:gd name="connsiteX86" fmla="*/ 2133600 w 5669805"/>
            <a:gd name="connsiteY86" fmla="*/ 2695575 h 4880238"/>
            <a:gd name="connsiteX87" fmla="*/ 2076450 w 5669805"/>
            <a:gd name="connsiteY87" fmla="*/ 2667000 h 4880238"/>
            <a:gd name="connsiteX88" fmla="*/ 2047875 w 5669805"/>
            <a:gd name="connsiteY88" fmla="*/ 2647950 h 4880238"/>
            <a:gd name="connsiteX89" fmla="*/ 1924050 w 5669805"/>
            <a:gd name="connsiteY89" fmla="*/ 2628900 h 4880238"/>
            <a:gd name="connsiteX90" fmla="*/ 1895475 w 5669805"/>
            <a:gd name="connsiteY90" fmla="*/ 2609850 h 4880238"/>
            <a:gd name="connsiteX91" fmla="*/ 1885950 w 5669805"/>
            <a:gd name="connsiteY91" fmla="*/ 2581275 h 4880238"/>
            <a:gd name="connsiteX92" fmla="*/ 1857375 w 5669805"/>
            <a:gd name="connsiteY92" fmla="*/ 2571750 h 4880238"/>
            <a:gd name="connsiteX93" fmla="*/ 1828800 w 5669805"/>
            <a:gd name="connsiteY93" fmla="*/ 2552700 h 4880238"/>
            <a:gd name="connsiteX94" fmla="*/ 1743075 w 5669805"/>
            <a:gd name="connsiteY94" fmla="*/ 2533650 h 4880238"/>
            <a:gd name="connsiteX95" fmla="*/ 1714500 w 5669805"/>
            <a:gd name="connsiteY95" fmla="*/ 2524125 h 4880238"/>
            <a:gd name="connsiteX96" fmla="*/ 1657350 w 5669805"/>
            <a:gd name="connsiteY96" fmla="*/ 2514600 h 4880238"/>
            <a:gd name="connsiteX97" fmla="*/ 1609725 w 5669805"/>
            <a:gd name="connsiteY97" fmla="*/ 2505075 h 4880238"/>
            <a:gd name="connsiteX98" fmla="*/ 1581150 w 5669805"/>
            <a:gd name="connsiteY98" fmla="*/ 2486025 h 4880238"/>
            <a:gd name="connsiteX99" fmla="*/ 1400175 w 5669805"/>
            <a:gd name="connsiteY99" fmla="*/ 2466975 h 4880238"/>
            <a:gd name="connsiteX100" fmla="*/ 1285875 w 5669805"/>
            <a:gd name="connsiteY100" fmla="*/ 2476500 h 4880238"/>
            <a:gd name="connsiteX101" fmla="*/ 1228725 w 5669805"/>
            <a:gd name="connsiteY101" fmla="*/ 2505075 h 4880238"/>
            <a:gd name="connsiteX102" fmla="*/ 1085850 w 5669805"/>
            <a:gd name="connsiteY102" fmla="*/ 2514600 h 4880238"/>
            <a:gd name="connsiteX103" fmla="*/ 942975 w 5669805"/>
            <a:gd name="connsiteY103" fmla="*/ 2543175 h 4880238"/>
            <a:gd name="connsiteX104" fmla="*/ 914400 w 5669805"/>
            <a:gd name="connsiteY104" fmla="*/ 2562225 h 4880238"/>
            <a:gd name="connsiteX105" fmla="*/ 857250 w 5669805"/>
            <a:gd name="connsiteY105" fmla="*/ 2581275 h 4880238"/>
            <a:gd name="connsiteX106" fmla="*/ 828675 w 5669805"/>
            <a:gd name="connsiteY106" fmla="*/ 2609850 h 4880238"/>
            <a:gd name="connsiteX107" fmla="*/ 800100 w 5669805"/>
            <a:gd name="connsiteY107" fmla="*/ 2628900 h 4880238"/>
            <a:gd name="connsiteX108" fmla="*/ 771525 w 5669805"/>
            <a:gd name="connsiteY108" fmla="*/ 2686050 h 4880238"/>
            <a:gd name="connsiteX109" fmla="*/ 742950 w 5669805"/>
            <a:gd name="connsiteY109" fmla="*/ 2705100 h 4880238"/>
            <a:gd name="connsiteX110" fmla="*/ 723900 w 5669805"/>
            <a:gd name="connsiteY110" fmla="*/ 2781300 h 4880238"/>
            <a:gd name="connsiteX111" fmla="*/ 704850 w 5669805"/>
            <a:gd name="connsiteY111" fmla="*/ 2838450 h 4880238"/>
            <a:gd name="connsiteX112" fmla="*/ 695325 w 5669805"/>
            <a:gd name="connsiteY112" fmla="*/ 2867025 h 4880238"/>
            <a:gd name="connsiteX113" fmla="*/ 666750 w 5669805"/>
            <a:gd name="connsiteY113" fmla="*/ 2924175 h 4880238"/>
            <a:gd name="connsiteX114" fmla="*/ 647700 w 5669805"/>
            <a:gd name="connsiteY114" fmla="*/ 3067050 h 4880238"/>
            <a:gd name="connsiteX115" fmla="*/ 628650 w 5669805"/>
            <a:gd name="connsiteY115" fmla="*/ 3143250 h 4880238"/>
            <a:gd name="connsiteX116" fmla="*/ 590550 w 5669805"/>
            <a:gd name="connsiteY116" fmla="*/ 3248025 h 4880238"/>
            <a:gd name="connsiteX117" fmla="*/ 542925 w 5669805"/>
            <a:gd name="connsiteY117" fmla="*/ 3286125 h 4880238"/>
            <a:gd name="connsiteX118" fmla="*/ 476250 w 5669805"/>
            <a:gd name="connsiteY118" fmla="*/ 3371850 h 4880238"/>
            <a:gd name="connsiteX119" fmla="*/ 428625 w 5669805"/>
            <a:gd name="connsiteY119" fmla="*/ 3514725 h 4880238"/>
            <a:gd name="connsiteX120" fmla="*/ 419100 w 5669805"/>
            <a:gd name="connsiteY120" fmla="*/ 3543300 h 4880238"/>
            <a:gd name="connsiteX121" fmla="*/ 361950 w 5669805"/>
            <a:gd name="connsiteY121" fmla="*/ 3571875 h 4880238"/>
            <a:gd name="connsiteX122" fmla="*/ 295275 w 5669805"/>
            <a:gd name="connsiteY122" fmla="*/ 3590925 h 4880238"/>
            <a:gd name="connsiteX123" fmla="*/ 238125 w 5669805"/>
            <a:gd name="connsiteY123" fmla="*/ 3629025 h 4880238"/>
            <a:gd name="connsiteX124" fmla="*/ 219075 w 5669805"/>
            <a:gd name="connsiteY124" fmla="*/ 3657600 h 4880238"/>
            <a:gd name="connsiteX125" fmla="*/ 133350 w 5669805"/>
            <a:gd name="connsiteY125" fmla="*/ 3733800 h 4880238"/>
            <a:gd name="connsiteX126" fmla="*/ 114300 w 5669805"/>
            <a:gd name="connsiteY126" fmla="*/ 3762375 h 4880238"/>
            <a:gd name="connsiteX127" fmla="*/ 104775 w 5669805"/>
            <a:gd name="connsiteY127" fmla="*/ 3790950 h 4880238"/>
            <a:gd name="connsiteX128" fmla="*/ 47625 w 5669805"/>
            <a:gd name="connsiteY128" fmla="*/ 3848100 h 4880238"/>
            <a:gd name="connsiteX129" fmla="*/ 28575 w 5669805"/>
            <a:gd name="connsiteY129" fmla="*/ 3876675 h 4880238"/>
            <a:gd name="connsiteX130" fmla="*/ 0 w 5669805"/>
            <a:gd name="connsiteY130" fmla="*/ 3886200 h 4880238"/>
            <a:gd name="connsiteX131" fmla="*/ 9525 w 5669805"/>
            <a:gd name="connsiteY131" fmla="*/ 3971925 h 4880238"/>
            <a:gd name="connsiteX132" fmla="*/ 38100 w 5669805"/>
            <a:gd name="connsiteY132" fmla="*/ 3990975 h 4880238"/>
            <a:gd name="connsiteX133" fmla="*/ 161925 w 5669805"/>
            <a:gd name="connsiteY133" fmla="*/ 4019550 h 4880238"/>
            <a:gd name="connsiteX134" fmla="*/ 190500 w 5669805"/>
            <a:gd name="connsiteY134" fmla="*/ 4029075 h 4880238"/>
            <a:gd name="connsiteX135" fmla="*/ 171450 w 5669805"/>
            <a:gd name="connsiteY135" fmla="*/ 4086225 h 4880238"/>
            <a:gd name="connsiteX136" fmla="*/ 142875 w 5669805"/>
            <a:gd name="connsiteY136" fmla="*/ 4105275 h 4880238"/>
            <a:gd name="connsiteX137" fmla="*/ 133350 w 5669805"/>
            <a:gd name="connsiteY137" fmla="*/ 4200525 h 4880238"/>
            <a:gd name="connsiteX138" fmla="*/ 190500 w 5669805"/>
            <a:gd name="connsiteY138" fmla="*/ 4238625 h 4880238"/>
            <a:gd name="connsiteX139" fmla="*/ 228600 w 5669805"/>
            <a:gd name="connsiteY139" fmla="*/ 4371975 h 4880238"/>
            <a:gd name="connsiteX140" fmla="*/ 257175 w 5669805"/>
            <a:gd name="connsiteY140" fmla="*/ 4381500 h 4880238"/>
            <a:gd name="connsiteX141" fmla="*/ 285750 w 5669805"/>
            <a:gd name="connsiteY141" fmla="*/ 4438650 h 4880238"/>
            <a:gd name="connsiteX142" fmla="*/ 314325 w 5669805"/>
            <a:gd name="connsiteY142" fmla="*/ 4457700 h 4880238"/>
            <a:gd name="connsiteX143" fmla="*/ 371475 w 5669805"/>
            <a:gd name="connsiteY143" fmla="*/ 4495800 h 4880238"/>
            <a:gd name="connsiteX144" fmla="*/ 390525 w 5669805"/>
            <a:gd name="connsiteY144" fmla="*/ 4552950 h 4880238"/>
            <a:gd name="connsiteX145" fmla="*/ 371475 w 5669805"/>
            <a:gd name="connsiteY145" fmla="*/ 4638675 h 4880238"/>
            <a:gd name="connsiteX146" fmla="*/ 352425 w 5669805"/>
            <a:gd name="connsiteY146" fmla="*/ 4667250 h 4880238"/>
            <a:gd name="connsiteX147" fmla="*/ 361950 w 5669805"/>
            <a:gd name="connsiteY147" fmla="*/ 4752975 h 4880238"/>
            <a:gd name="connsiteX148" fmla="*/ 390525 w 5669805"/>
            <a:gd name="connsiteY148" fmla="*/ 4772025 h 4880238"/>
            <a:gd name="connsiteX149" fmla="*/ 447675 w 5669805"/>
            <a:gd name="connsiteY149" fmla="*/ 4800600 h 4880238"/>
            <a:gd name="connsiteX150" fmla="*/ 828675 w 5669805"/>
            <a:gd name="connsiteY150" fmla="*/ 4800600 h 4880238"/>
            <a:gd name="connsiteX151" fmla="*/ 2038350 w 5669805"/>
            <a:gd name="connsiteY151" fmla="*/ 4791075 h 4880238"/>
            <a:gd name="connsiteX152" fmla="*/ 2333625 w 5669805"/>
            <a:gd name="connsiteY152" fmla="*/ 4781550 h 4880238"/>
            <a:gd name="connsiteX153" fmla="*/ 2409825 w 5669805"/>
            <a:gd name="connsiteY153" fmla="*/ 4762500 h 4880238"/>
            <a:gd name="connsiteX154" fmla="*/ 2505075 w 5669805"/>
            <a:gd name="connsiteY154" fmla="*/ 4743450 h 4880238"/>
            <a:gd name="connsiteX155" fmla="*/ 2990850 w 5669805"/>
            <a:gd name="connsiteY155" fmla="*/ 4752975 h 4880238"/>
            <a:gd name="connsiteX156" fmla="*/ 3057525 w 5669805"/>
            <a:gd name="connsiteY156" fmla="*/ 4762500 h 4880238"/>
            <a:gd name="connsiteX157" fmla="*/ 3114675 w 5669805"/>
            <a:gd name="connsiteY157" fmla="*/ 4772025 h 4880238"/>
            <a:gd name="connsiteX158" fmla="*/ 5553075 w 5669805"/>
            <a:gd name="connsiteY158" fmla="*/ 4781550 h 4880238"/>
            <a:gd name="connsiteX159" fmla="*/ 5276850 w 5669805"/>
            <a:gd name="connsiteY159" fmla="*/ 4876800 h 4880238"/>
            <a:gd name="connsiteX160" fmla="*/ 5238750 w 5669805"/>
            <a:gd name="connsiteY160" fmla="*/ 4857750 h 4880238"/>
            <a:gd name="connsiteX161" fmla="*/ 5181600 w 5669805"/>
            <a:gd name="connsiteY161" fmla="*/ 4829175 h 4880238"/>
            <a:gd name="connsiteX162" fmla="*/ 5114925 w 5669805"/>
            <a:gd name="connsiteY162" fmla="*/ 4810125 h 4880238"/>
            <a:gd name="connsiteX163" fmla="*/ 5086350 w 5669805"/>
            <a:gd name="connsiteY163" fmla="*/ 4800600 h 4880238"/>
            <a:gd name="connsiteX164" fmla="*/ 5067300 w 5669805"/>
            <a:gd name="connsiteY164" fmla="*/ 4772025 h 4880238"/>
            <a:gd name="connsiteX165" fmla="*/ 5095875 w 5669805"/>
            <a:gd name="connsiteY165" fmla="*/ 4667250 h 4880238"/>
            <a:gd name="connsiteX166" fmla="*/ 5124450 w 5669805"/>
            <a:gd name="connsiteY166" fmla="*/ 4657725 h 4880238"/>
            <a:gd name="connsiteX167" fmla="*/ 5191125 w 5669805"/>
            <a:gd name="connsiteY167" fmla="*/ 4572000 h 4880238"/>
            <a:gd name="connsiteX168" fmla="*/ 5210175 w 5669805"/>
            <a:gd name="connsiteY168" fmla="*/ 4543425 h 4880238"/>
            <a:gd name="connsiteX169" fmla="*/ 5229225 w 5669805"/>
            <a:gd name="connsiteY169" fmla="*/ 4514850 h 4880238"/>
            <a:gd name="connsiteX170" fmla="*/ 5248275 w 5669805"/>
            <a:gd name="connsiteY170" fmla="*/ 4476750 h 4880238"/>
            <a:gd name="connsiteX171" fmla="*/ 5267325 w 5669805"/>
            <a:gd name="connsiteY171" fmla="*/ 4448175 h 4880238"/>
            <a:gd name="connsiteX172" fmla="*/ 5286375 w 5669805"/>
            <a:gd name="connsiteY172" fmla="*/ 4391025 h 4880238"/>
            <a:gd name="connsiteX173" fmla="*/ 5286375 w 5669805"/>
            <a:gd name="connsiteY173" fmla="*/ 4229100 h 4880238"/>
            <a:gd name="connsiteX174" fmla="*/ 5257800 w 5669805"/>
            <a:gd name="connsiteY174" fmla="*/ 4219575 h 4880238"/>
            <a:gd name="connsiteX175" fmla="*/ 5229225 w 5669805"/>
            <a:gd name="connsiteY175" fmla="*/ 4200525 h 4880238"/>
            <a:gd name="connsiteX176" fmla="*/ 5219700 w 5669805"/>
            <a:gd name="connsiteY176" fmla="*/ 4171950 h 4880238"/>
            <a:gd name="connsiteX177" fmla="*/ 5248275 w 5669805"/>
            <a:gd name="connsiteY177" fmla="*/ 4152900 h 4880238"/>
            <a:gd name="connsiteX178" fmla="*/ 5276850 w 5669805"/>
            <a:gd name="connsiteY178" fmla="*/ 4095750 h 4880238"/>
            <a:gd name="connsiteX179" fmla="*/ 5257800 w 5669805"/>
            <a:gd name="connsiteY179" fmla="*/ 4019550 h 4880238"/>
            <a:gd name="connsiteX180" fmla="*/ 5238750 w 5669805"/>
            <a:gd name="connsiteY180" fmla="*/ 3981450 h 4880238"/>
            <a:gd name="connsiteX181" fmla="*/ 5153025 w 5669805"/>
            <a:gd name="connsiteY181" fmla="*/ 3933825 h 4880238"/>
            <a:gd name="connsiteX182" fmla="*/ 5162550 w 5669805"/>
            <a:gd name="connsiteY182" fmla="*/ 3810000 h 4880238"/>
            <a:gd name="connsiteX183" fmla="*/ 5191125 w 5669805"/>
            <a:gd name="connsiteY183" fmla="*/ 3781425 h 4880238"/>
            <a:gd name="connsiteX184" fmla="*/ 5200650 w 5669805"/>
            <a:gd name="connsiteY184" fmla="*/ 3752850 h 4880238"/>
            <a:gd name="connsiteX185" fmla="*/ 5191125 w 5669805"/>
            <a:gd name="connsiteY185" fmla="*/ 3629025 h 4880238"/>
            <a:gd name="connsiteX186" fmla="*/ 5181600 w 5669805"/>
            <a:gd name="connsiteY186" fmla="*/ 3600450 h 4880238"/>
            <a:gd name="connsiteX187" fmla="*/ 5172075 w 5669805"/>
            <a:gd name="connsiteY187" fmla="*/ 3562350 h 4880238"/>
            <a:gd name="connsiteX188" fmla="*/ 5133975 w 5669805"/>
            <a:gd name="connsiteY188" fmla="*/ 3495675 h 4880238"/>
            <a:gd name="connsiteX189" fmla="*/ 5124450 w 5669805"/>
            <a:gd name="connsiteY189" fmla="*/ 3467100 h 4880238"/>
            <a:gd name="connsiteX190" fmla="*/ 5105400 w 5669805"/>
            <a:gd name="connsiteY190" fmla="*/ 3438525 h 4880238"/>
            <a:gd name="connsiteX191" fmla="*/ 5095875 w 5669805"/>
            <a:gd name="connsiteY191" fmla="*/ 3409950 h 4880238"/>
            <a:gd name="connsiteX192" fmla="*/ 5076825 w 5669805"/>
            <a:gd name="connsiteY192" fmla="*/ 3381375 h 4880238"/>
            <a:gd name="connsiteX193" fmla="*/ 5019675 w 5669805"/>
            <a:gd name="connsiteY193" fmla="*/ 3305175 h 4880238"/>
            <a:gd name="connsiteX194" fmla="*/ 4972050 w 5669805"/>
            <a:gd name="connsiteY194" fmla="*/ 3219450 h 4880238"/>
            <a:gd name="connsiteX195" fmla="*/ 4933950 w 5669805"/>
            <a:gd name="connsiteY195" fmla="*/ 3162300 h 4880238"/>
            <a:gd name="connsiteX196" fmla="*/ 4895850 w 5669805"/>
            <a:gd name="connsiteY196" fmla="*/ 3105150 h 4880238"/>
            <a:gd name="connsiteX197" fmla="*/ 4867275 w 5669805"/>
            <a:gd name="connsiteY197" fmla="*/ 3076575 h 4880238"/>
            <a:gd name="connsiteX198" fmla="*/ 4829175 w 5669805"/>
            <a:gd name="connsiteY198" fmla="*/ 3048000 h 4880238"/>
            <a:gd name="connsiteX199" fmla="*/ 4781550 w 5669805"/>
            <a:gd name="connsiteY199" fmla="*/ 3000375 h 4880238"/>
            <a:gd name="connsiteX200" fmla="*/ 4762500 w 5669805"/>
            <a:gd name="connsiteY200" fmla="*/ 2971800 h 4880238"/>
            <a:gd name="connsiteX201" fmla="*/ 4724400 w 5669805"/>
            <a:gd name="connsiteY201" fmla="*/ 2952750 h 4880238"/>
            <a:gd name="connsiteX202" fmla="*/ 4695825 w 5669805"/>
            <a:gd name="connsiteY202" fmla="*/ 2933700 h 4880238"/>
            <a:gd name="connsiteX203" fmla="*/ 4686300 w 5669805"/>
            <a:gd name="connsiteY203" fmla="*/ 2905125 h 4880238"/>
            <a:gd name="connsiteX204" fmla="*/ 4648200 w 5669805"/>
            <a:gd name="connsiteY204" fmla="*/ 2847975 h 4880238"/>
            <a:gd name="connsiteX205" fmla="*/ 4657725 w 5669805"/>
            <a:gd name="connsiteY205" fmla="*/ 2714625 h 4880238"/>
            <a:gd name="connsiteX206" fmla="*/ 4676775 w 5669805"/>
            <a:gd name="connsiteY206" fmla="*/ 2638425 h 4880238"/>
            <a:gd name="connsiteX207" fmla="*/ 4705350 w 5669805"/>
            <a:gd name="connsiteY207" fmla="*/ 2609850 h 4880238"/>
            <a:gd name="connsiteX208" fmla="*/ 4733925 w 5669805"/>
            <a:gd name="connsiteY208" fmla="*/ 2590800 h 4880238"/>
            <a:gd name="connsiteX209" fmla="*/ 4819650 w 5669805"/>
            <a:gd name="connsiteY209" fmla="*/ 2581275 h 4880238"/>
            <a:gd name="connsiteX210" fmla="*/ 4857750 w 5669805"/>
            <a:gd name="connsiteY210" fmla="*/ 2524125 h 4880238"/>
            <a:gd name="connsiteX211" fmla="*/ 4886325 w 5669805"/>
            <a:gd name="connsiteY211" fmla="*/ 2438400 h 4880238"/>
            <a:gd name="connsiteX212" fmla="*/ 4895850 w 5669805"/>
            <a:gd name="connsiteY212" fmla="*/ 2409825 h 4880238"/>
            <a:gd name="connsiteX213" fmla="*/ 4905375 w 5669805"/>
            <a:gd name="connsiteY213" fmla="*/ 2381250 h 4880238"/>
            <a:gd name="connsiteX214" fmla="*/ 4848225 w 5669805"/>
            <a:gd name="connsiteY214" fmla="*/ 2266950 h 4880238"/>
            <a:gd name="connsiteX215" fmla="*/ 4829175 w 5669805"/>
            <a:gd name="connsiteY215" fmla="*/ 2238375 h 4880238"/>
            <a:gd name="connsiteX216" fmla="*/ 4857750 w 5669805"/>
            <a:gd name="connsiteY216" fmla="*/ 2152650 h 4880238"/>
            <a:gd name="connsiteX217" fmla="*/ 4867275 w 5669805"/>
            <a:gd name="connsiteY217" fmla="*/ 2124075 h 4880238"/>
            <a:gd name="connsiteX218" fmla="*/ 4857750 w 5669805"/>
            <a:gd name="connsiteY218" fmla="*/ 1952625 h 4880238"/>
            <a:gd name="connsiteX219" fmla="*/ 4810125 w 5669805"/>
            <a:gd name="connsiteY219" fmla="*/ 1866900 h 4880238"/>
            <a:gd name="connsiteX220" fmla="*/ 4791075 w 5669805"/>
            <a:gd name="connsiteY220" fmla="*/ 1838325 h 4880238"/>
            <a:gd name="connsiteX221" fmla="*/ 4762500 w 5669805"/>
            <a:gd name="connsiteY221" fmla="*/ 1781175 h 4880238"/>
            <a:gd name="connsiteX222" fmla="*/ 4743450 w 5669805"/>
            <a:gd name="connsiteY222" fmla="*/ 1666875 h 4880238"/>
            <a:gd name="connsiteX223" fmla="*/ 4733925 w 5669805"/>
            <a:gd name="connsiteY223" fmla="*/ 1619250 h 4880238"/>
            <a:gd name="connsiteX224" fmla="*/ 4638675 w 5669805"/>
            <a:gd name="connsiteY224" fmla="*/ 1571625 h 4880238"/>
            <a:gd name="connsiteX225" fmla="*/ 4581525 w 5669805"/>
            <a:gd name="connsiteY225" fmla="*/ 1533525 h 4880238"/>
            <a:gd name="connsiteX226" fmla="*/ 4591050 w 5669805"/>
            <a:gd name="connsiteY226" fmla="*/ 1476375 h 4880238"/>
            <a:gd name="connsiteX227" fmla="*/ 4600575 w 5669805"/>
            <a:gd name="connsiteY227" fmla="*/ 1438275 h 4880238"/>
            <a:gd name="connsiteX228" fmla="*/ 4591050 w 5669805"/>
            <a:gd name="connsiteY228" fmla="*/ 1314450 h 4880238"/>
            <a:gd name="connsiteX229" fmla="*/ 4581525 w 5669805"/>
            <a:gd name="connsiteY229" fmla="*/ 1285875 h 4880238"/>
            <a:gd name="connsiteX230" fmla="*/ 4543425 w 5669805"/>
            <a:gd name="connsiteY230" fmla="*/ 1266825 h 4880238"/>
            <a:gd name="connsiteX231" fmla="*/ 4486275 w 5669805"/>
            <a:gd name="connsiteY231" fmla="*/ 1228725 h 4880238"/>
            <a:gd name="connsiteX232" fmla="*/ 4457700 w 5669805"/>
            <a:gd name="connsiteY232" fmla="*/ 1219200 h 4880238"/>
            <a:gd name="connsiteX233" fmla="*/ 4391025 w 5669805"/>
            <a:gd name="connsiteY233" fmla="*/ 1200150 h 4880238"/>
            <a:gd name="connsiteX234" fmla="*/ 4362450 w 5669805"/>
            <a:gd name="connsiteY234" fmla="*/ 1181100 h 4880238"/>
            <a:gd name="connsiteX235" fmla="*/ 4276725 w 5669805"/>
            <a:gd name="connsiteY235" fmla="*/ 1143000 h 4880238"/>
            <a:gd name="connsiteX236" fmla="*/ 4248150 w 5669805"/>
            <a:gd name="connsiteY236" fmla="*/ 1085850 h 4880238"/>
            <a:gd name="connsiteX237" fmla="*/ 4267200 w 5669805"/>
            <a:gd name="connsiteY237" fmla="*/ 981075 h 4880238"/>
            <a:gd name="connsiteX238" fmla="*/ 4257675 w 5669805"/>
            <a:gd name="connsiteY238" fmla="*/ 866775 h 4880238"/>
            <a:gd name="connsiteX239" fmla="*/ 4238625 w 5669805"/>
            <a:gd name="connsiteY239" fmla="*/ 809625 h 4880238"/>
            <a:gd name="connsiteX240" fmla="*/ 4286250 w 5669805"/>
            <a:gd name="connsiteY240" fmla="*/ 723900 h 4880238"/>
            <a:gd name="connsiteX241" fmla="*/ 4305300 w 5669805"/>
            <a:gd name="connsiteY241" fmla="*/ 666750 h 4880238"/>
            <a:gd name="connsiteX242" fmla="*/ 4324350 w 5669805"/>
            <a:gd name="connsiteY242" fmla="*/ 581025 h 4880238"/>
            <a:gd name="connsiteX243" fmla="*/ 4314825 w 5669805"/>
            <a:gd name="connsiteY243" fmla="*/ 495300 h 4880238"/>
            <a:gd name="connsiteX244" fmla="*/ 4305300 w 5669805"/>
            <a:gd name="connsiteY244" fmla="*/ 466725 h 4880238"/>
            <a:gd name="connsiteX245" fmla="*/ 4276725 w 5669805"/>
            <a:gd name="connsiteY245" fmla="*/ 457200 h 4880238"/>
            <a:gd name="connsiteX246" fmla="*/ 4257675 w 5669805"/>
            <a:gd name="connsiteY246" fmla="*/ 438150 h 4880238"/>
            <a:gd name="connsiteX247" fmla="*/ 4305300 w 5669805"/>
            <a:gd name="connsiteY247" fmla="*/ 457200 h 4880238"/>
            <a:gd name="connsiteX0" fmla="*/ 4305300 w 5671008"/>
            <a:gd name="connsiteY0" fmla="*/ 457200 h 4877743"/>
            <a:gd name="connsiteX1" fmla="*/ 4257675 w 5671008"/>
            <a:gd name="connsiteY1" fmla="*/ 438150 h 4877743"/>
            <a:gd name="connsiteX2" fmla="*/ 4229100 w 5671008"/>
            <a:gd name="connsiteY2" fmla="*/ 428625 h 4877743"/>
            <a:gd name="connsiteX3" fmla="*/ 4171950 w 5671008"/>
            <a:gd name="connsiteY3" fmla="*/ 390525 h 4877743"/>
            <a:gd name="connsiteX4" fmla="*/ 4105275 w 5671008"/>
            <a:gd name="connsiteY4" fmla="*/ 323850 h 4877743"/>
            <a:gd name="connsiteX5" fmla="*/ 4076700 w 5671008"/>
            <a:gd name="connsiteY5" fmla="*/ 295275 h 4877743"/>
            <a:gd name="connsiteX6" fmla="*/ 4067175 w 5671008"/>
            <a:gd name="connsiteY6" fmla="*/ 266700 h 4877743"/>
            <a:gd name="connsiteX7" fmla="*/ 4019550 w 5671008"/>
            <a:gd name="connsiteY7" fmla="*/ 219075 h 4877743"/>
            <a:gd name="connsiteX8" fmla="*/ 3971925 w 5671008"/>
            <a:gd name="connsiteY8" fmla="*/ 209550 h 4877743"/>
            <a:gd name="connsiteX9" fmla="*/ 3943350 w 5671008"/>
            <a:gd name="connsiteY9" fmla="*/ 190500 h 4877743"/>
            <a:gd name="connsiteX10" fmla="*/ 3905250 w 5671008"/>
            <a:gd name="connsiteY10" fmla="*/ 104775 h 4877743"/>
            <a:gd name="connsiteX11" fmla="*/ 3876675 w 5671008"/>
            <a:gd name="connsiteY11" fmla="*/ 95250 h 4877743"/>
            <a:gd name="connsiteX12" fmla="*/ 3829050 w 5671008"/>
            <a:gd name="connsiteY12" fmla="*/ 38100 h 4877743"/>
            <a:gd name="connsiteX13" fmla="*/ 3819525 w 5671008"/>
            <a:gd name="connsiteY13" fmla="*/ 9525 h 4877743"/>
            <a:gd name="connsiteX14" fmla="*/ 3790950 w 5671008"/>
            <a:gd name="connsiteY14" fmla="*/ 0 h 4877743"/>
            <a:gd name="connsiteX15" fmla="*/ 3705225 w 5671008"/>
            <a:gd name="connsiteY15" fmla="*/ 19050 h 4877743"/>
            <a:gd name="connsiteX16" fmla="*/ 3648075 w 5671008"/>
            <a:gd name="connsiteY16" fmla="*/ 76200 h 4877743"/>
            <a:gd name="connsiteX17" fmla="*/ 3638550 w 5671008"/>
            <a:gd name="connsiteY17" fmla="*/ 104775 h 4877743"/>
            <a:gd name="connsiteX18" fmla="*/ 3619500 w 5671008"/>
            <a:gd name="connsiteY18" fmla="*/ 133350 h 4877743"/>
            <a:gd name="connsiteX19" fmla="*/ 3581400 w 5671008"/>
            <a:gd name="connsiteY19" fmla="*/ 228600 h 4877743"/>
            <a:gd name="connsiteX20" fmla="*/ 3571875 w 5671008"/>
            <a:gd name="connsiteY20" fmla="*/ 257175 h 4877743"/>
            <a:gd name="connsiteX21" fmla="*/ 3533775 w 5671008"/>
            <a:gd name="connsiteY21" fmla="*/ 314325 h 4877743"/>
            <a:gd name="connsiteX22" fmla="*/ 3524250 w 5671008"/>
            <a:gd name="connsiteY22" fmla="*/ 342900 h 4877743"/>
            <a:gd name="connsiteX23" fmla="*/ 3495675 w 5671008"/>
            <a:gd name="connsiteY23" fmla="*/ 400050 h 4877743"/>
            <a:gd name="connsiteX24" fmla="*/ 3505200 w 5671008"/>
            <a:gd name="connsiteY24" fmla="*/ 466725 h 4877743"/>
            <a:gd name="connsiteX25" fmla="*/ 3524250 w 5671008"/>
            <a:gd name="connsiteY25" fmla="*/ 495300 h 4877743"/>
            <a:gd name="connsiteX26" fmla="*/ 3495675 w 5671008"/>
            <a:gd name="connsiteY26" fmla="*/ 523875 h 4877743"/>
            <a:gd name="connsiteX27" fmla="*/ 3486150 w 5671008"/>
            <a:gd name="connsiteY27" fmla="*/ 552450 h 4877743"/>
            <a:gd name="connsiteX28" fmla="*/ 3476625 w 5671008"/>
            <a:gd name="connsiteY28" fmla="*/ 600075 h 4877743"/>
            <a:gd name="connsiteX29" fmla="*/ 3400425 w 5671008"/>
            <a:gd name="connsiteY29" fmla="*/ 685800 h 4877743"/>
            <a:gd name="connsiteX30" fmla="*/ 3390900 w 5671008"/>
            <a:gd name="connsiteY30" fmla="*/ 714375 h 4877743"/>
            <a:gd name="connsiteX31" fmla="*/ 3381375 w 5671008"/>
            <a:gd name="connsiteY31" fmla="*/ 752475 h 4877743"/>
            <a:gd name="connsiteX32" fmla="*/ 3352800 w 5671008"/>
            <a:gd name="connsiteY32" fmla="*/ 762000 h 4877743"/>
            <a:gd name="connsiteX33" fmla="*/ 3343275 w 5671008"/>
            <a:gd name="connsiteY33" fmla="*/ 790575 h 4877743"/>
            <a:gd name="connsiteX34" fmla="*/ 3324225 w 5671008"/>
            <a:gd name="connsiteY34" fmla="*/ 819150 h 4877743"/>
            <a:gd name="connsiteX35" fmla="*/ 3352800 w 5671008"/>
            <a:gd name="connsiteY35" fmla="*/ 828675 h 4877743"/>
            <a:gd name="connsiteX36" fmla="*/ 3362325 w 5671008"/>
            <a:gd name="connsiteY36" fmla="*/ 857250 h 4877743"/>
            <a:gd name="connsiteX37" fmla="*/ 3400425 w 5671008"/>
            <a:gd name="connsiteY37" fmla="*/ 876300 h 4877743"/>
            <a:gd name="connsiteX38" fmla="*/ 3390900 w 5671008"/>
            <a:gd name="connsiteY38" fmla="*/ 1000125 h 4877743"/>
            <a:gd name="connsiteX39" fmla="*/ 3400425 w 5671008"/>
            <a:gd name="connsiteY39" fmla="*/ 1047750 h 4877743"/>
            <a:gd name="connsiteX40" fmla="*/ 3419475 w 5671008"/>
            <a:gd name="connsiteY40" fmla="*/ 1076325 h 4877743"/>
            <a:gd name="connsiteX41" fmla="*/ 3390900 w 5671008"/>
            <a:gd name="connsiteY41" fmla="*/ 1171575 h 4877743"/>
            <a:gd name="connsiteX42" fmla="*/ 3400425 w 5671008"/>
            <a:gd name="connsiteY42" fmla="*/ 1200150 h 4877743"/>
            <a:gd name="connsiteX43" fmla="*/ 3381375 w 5671008"/>
            <a:gd name="connsiteY43" fmla="*/ 1285875 h 4877743"/>
            <a:gd name="connsiteX44" fmla="*/ 3362325 w 5671008"/>
            <a:gd name="connsiteY44" fmla="*/ 1314450 h 4877743"/>
            <a:gd name="connsiteX45" fmla="*/ 3371850 w 5671008"/>
            <a:gd name="connsiteY45" fmla="*/ 1400175 h 4877743"/>
            <a:gd name="connsiteX46" fmla="*/ 3343275 w 5671008"/>
            <a:gd name="connsiteY46" fmla="*/ 1457325 h 4877743"/>
            <a:gd name="connsiteX47" fmla="*/ 3333750 w 5671008"/>
            <a:gd name="connsiteY47" fmla="*/ 1485900 h 4877743"/>
            <a:gd name="connsiteX48" fmla="*/ 3343275 w 5671008"/>
            <a:gd name="connsiteY48" fmla="*/ 1533525 h 4877743"/>
            <a:gd name="connsiteX49" fmla="*/ 3314700 w 5671008"/>
            <a:gd name="connsiteY49" fmla="*/ 1590675 h 4877743"/>
            <a:gd name="connsiteX50" fmla="*/ 3314700 w 5671008"/>
            <a:gd name="connsiteY50" fmla="*/ 1762125 h 4877743"/>
            <a:gd name="connsiteX51" fmla="*/ 3286125 w 5671008"/>
            <a:gd name="connsiteY51" fmla="*/ 1771650 h 4877743"/>
            <a:gd name="connsiteX52" fmla="*/ 3276600 w 5671008"/>
            <a:gd name="connsiteY52" fmla="*/ 1819275 h 4877743"/>
            <a:gd name="connsiteX53" fmla="*/ 3267075 w 5671008"/>
            <a:gd name="connsiteY53" fmla="*/ 1876425 h 4877743"/>
            <a:gd name="connsiteX54" fmla="*/ 3228975 w 5671008"/>
            <a:gd name="connsiteY54" fmla="*/ 1885950 h 4877743"/>
            <a:gd name="connsiteX55" fmla="*/ 3190875 w 5671008"/>
            <a:gd name="connsiteY55" fmla="*/ 1933575 h 4877743"/>
            <a:gd name="connsiteX56" fmla="*/ 3181350 w 5671008"/>
            <a:gd name="connsiteY56" fmla="*/ 1962150 h 4877743"/>
            <a:gd name="connsiteX57" fmla="*/ 3162300 w 5671008"/>
            <a:gd name="connsiteY57" fmla="*/ 1990725 h 4877743"/>
            <a:gd name="connsiteX58" fmla="*/ 3124200 w 5671008"/>
            <a:gd name="connsiteY58" fmla="*/ 1981200 h 4877743"/>
            <a:gd name="connsiteX59" fmla="*/ 3076575 w 5671008"/>
            <a:gd name="connsiteY59" fmla="*/ 2028825 h 4877743"/>
            <a:gd name="connsiteX60" fmla="*/ 3067050 w 5671008"/>
            <a:gd name="connsiteY60" fmla="*/ 2105025 h 4877743"/>
            <a:gd name="connsiteX61" fmla="*/ 3057525 w 5671008"/>
            <a:gd name="connsiteY61" fmla="*/ 2133600 h 4877743"/>
            <a:gd name="connsiteX62" fmla="*/ 3038475 w 5671008"/>
            <a:gd name="connsiteY62" fmla="*/ 2162175 h 4877743"/>
            <a:gd name="connsiteX63" fmla="*/ 2914650 w 5671008"/>
            <a:gd name="connsiteY63" fmla="*/ 2200275 h 4877743"/>
            <a:gd name="connsiteX64" fmla="*/ 2886075 w 5671008"/>
            <a:gd name="connsiteY64" fmla="*/ 2219325 h 4877743"/>
            <a:gd name="connsiteX65" fmla="*/ 2809875 w 5671008"/>
            <a:gd name="connsiteY65" fmla="*/ 2238375 h 4877743"/>
            <a:gd name="connsiteX66" fmla="*/ 2752725 w 5671008"/>
            <a:gd name="connsiteY66" fmla="*/ 2276475 h 4877743"/>
            <a:gd name="connsiteX67" fmla="*/ 2686050 w 5671008"/>
            <a:gd name="connsiteY67" fmla="*/ 2295525 h 4877743"/>
            <a:gd name="connsiteX68" fmla="*/ 2657475 w 5671008"/>
            <a:gd name="connsiteY68" fmla="*/ 2333625 h 4877743"/>
            <a:gd name="connsiteX69" fmla="*/ 2600325 w 5671008"/>
            <a:gd name="connsiteY69" fmla="*/ 2381250 h 4877743"/>
            <a:gd name="connsiteX70" fmla="*/ 2571750 w 5671008"/>
            <a:gd name="connsiteY70" fmla="*/ 2390775 h 4877743"/>
            <a:gd name="connsiteX71" fmla="*/ 2552700 w 5671008"/>
            <a:gd name="connsiteY71" fmla="*/ 2419350 h 4877743"/>
            <a:gd name="connsiteX72" fmla="*/ 2533650 w 5671008"/>
            <a:gd name="connsiteY72" fmla="*/ 2476500 h 4877743"/>
            <a:gd name="connsiteX73" fmla="*/ 2447925 w 5671008"/>
            <a:gd name="connsiteY73" fmla="*/ 2543175 h 4877743"/>
            <a:gd name="connsiteX74" fmla="*/ 2428875 w 5671008"/>
            <a:gd name="connsiteY74" fmla="*/ 2571750 h 4877743"/>
            <a:gd name="connsiteX75" fmla="*/ 2419350 w 5671008"/>
            <a:gd name="connsiteY75" fmla="*/ 2600325 h 4877743"/>
            <a:gd name="connsiteX76" fmla="*/ 2381250 w 5671008"/>
            <a:gd name="connsiteY76" fmla="*/ 2657475 h 4877743"/>
            <a:gd name="connsiteX77" fmla="*/ 2333625 w 5671008"/>
            <a:gd name="connsiteY77" fmla="*/ 2733675 h 4877743"/>
            <a:gd name="connsiteX78" fmla="*/ 2295525 w 5671008"/>
            <a:gd name="connsiteY78" fmla="*/ 2790825 h 4877743"/>
            <a:gd name="connsiteX79" fmla="*/ 2286000 w 5671008"/>
            <a:gd name="connsiteY79" fmla="*/ 2819400 h 4877743"/>
            <a:gd name="connsiteX80" fmla="*/ 2257425 w 5671008"/>
            <a:gd name="connsiteY80" fmla="*/ 2838450 h 4877743"/>
            <a:gd name="connsiteX81" fmla="*/ 2219325 w 5671008"/>
            <a:gd name="connsiteY81" fmla="*/ 2828925 h 4877743"/>
            <a:gd name="connsiteX82" fmla="*/ 2209800 w 5671008"/>
            <a:gd name="connsiteY82" fmla="*/ 2790825 h 4877743"/>
            <a:gd name="connsiteX83" fmla="*/ 2200275 w 5671008"/>
            <a:gd name="connsiteY83" fmla="*/ 2762250 h 4877743"/>
            <a:gd name="connsiteX84" fmla="*/ 2171700 w 5671008"/>
            <a:gd name="connsiteY84" fmla="*/ 2752725 h 4877743"/>
            <a:gd name="connsiteX85" fmla="*/ 2143125 w 5671008"/>
            <a:gd name="connsiteY85" fmla="*/ 2724150 h 4877743"/>
            <a:gd name="connsiteX86" fmla="*/ 2133600 w 5671008"/>
            <a:gd name="connsiteY86" fmla="*/ 2695575 h 4877743"/>
            <a:gd name="connsiteX87" fmla="*/ 2076450 w 5671008"/>
            <a:gd name="connsiteY87" fmla="*/ 2667000 h 4877743"/>
            <a:gd name="connsiteX88" fmla="*/ 2047875 w 5671008"/>
            <a:gd name="connsiteY88" fmla="*/ 2647950 h 4877743"/>
            <a:gd name="connsiteX89" fmla="*/ 1924050 w 5671008"/>
            <a:gd name="connsiteY89" fmla="*/ 2628900 h 4877743"/>
            <a:gd name="connsiteX90" fmla="*/ 1895475 w 5671008"/>
            <a:gd name="connsiteY90" fmla="*/ 2609850 h 4877743"/>
            <a:gd name="connsiteX91" fmla="*/ 1885950 w 5671008"/>
            <a:gd name="connsiteY91" fmla="*/ 2581275 h 4877743"/>
            <a:gd name="connsiteX92" fmla="*/ 1857375 w 5671008"/>
            <a:gd name="connsiteY92" fmla="*/ 2571750 h 4877743"/>
            <a:gd name="connsiteX93" fmla="*/ 1828800 w 5671008"/>
            <a:gd name="connsiteY93" fmla="*/ 2552700 h 4877743"/>
            <a:gd name="connsiteX94" fmla="*/ 1743075 w 5671008"/>
            <a:gd name="connsiteY94" fmla="*/ 2533650 h 4877743"/>
            <a:gd name="connsiteX95" fmla="*/ 1714500 w 5671008"/>
            <a:gd name="connsiteY95" fmla="*/ 2524125 h 4877743"/>
            <a:gd name="connsiteX96" fmla="*/ 1657350 w 5671008"/>
            <a:gd name="connsiteY96" fmla="*/ 2514600 h 4877743"/>
            <a:gd name="connsiteX97" fmla="*/ 1609725 w 5671008"/>
            <a:gd name="connsiteY97" fmla="*/ 2505075 h 4877743"/>
            <a:gd name="connsiteX98" fmla="*/ 1581150 w 5671008"/>
            <a:gd name="connsiteY98" fmla="*/ 2486025 h 4877743"/>
            <a:gd name="connsiteX99" fmla="*/ 1400175 w 5671008"/>
            <a:gd name="connsiteY99" fmla="*/ 2466975 h 4877743"/>
            <a:gd name="connsiteX100" fmla="*/ 1285875 w 5671008"/>
            <a:gd name="connsiteY100" fmla="*/ 2476500 h 4877743"/>
            <a:gd name="connsiteX101" fmla="*/ 1228725 w 5671008"/>
            <a:gd name="connsiteY101" fmla="*/ 2505075 h 4877743"/>
            <a:gd name="connsiteX102" fmla="*/ 1085850 w 5671008"/>
            <a:gd name="connsiteY102" fmla="*/ 2514600 h 4877743"/>
            <a:gd name="connsiteX103" fmla="*/ 942975 w 5671008"/>
            <a:gd name="connsiteY103" fmla="*/ 2543175 h 4877743"/>
            <a:gd name="connsiteX104" fmla="*/ 914400 w 5671008"/>
            <a:gd name="connsiteY104" fmla="*/ 2562225 h 4877743"/>
            <a:gd name="connsiteX105" fmla="*/ 857250 w 5671008"/>
            <a:gd name="connsiteY105" fmla="*/ 2581275 h 4877743"/>
            <a:gd name="connsiteX106" fmla="*/ 828675 w 5671008"/>
            <a:gd name="connsiteY106" fmla="*/ 2609850 h 4877743"/>
            <a:gd name="connsiteX107" fmla="*/ 800100 w 5671008"/>
            <a:gd name="connsiteY107" fmla="*/ 2628900 h 4877743"/>
            <a:gd name="connsiteX108" fmla="*/ 771525 w 5671008"/>
            <a:gd name="connsiteY108" fmla="*/ 2686050 h 4877743"/>
            <a:gd name="connsiteX109" fmla="*/ 742950 w 5671008"/>
            <a:gd name="connsiteY109" fmla="*/ 2705100 h 4877743"/>
            <a:gd name="connsiteX110" fmla="*/ 723900 w 5671008"/>
            <a:gd name="connsiteY110" fmla="*/ 2781300 h 4877743"/>
            <a:gd name="connsiteX111" fmla="*/ 704850 w 5671008"/>
            <a:gd name="connsiteY111" fmla="*/ 2838450 h 4877743"/>
            <a:gd name="connsiteX112" fmla="*/ 695325 w 5671008"/>
            <a:gd name="connsiteY112" fmla="*/ 2867025 h 4877743"/>
            <a:gd name="connsiteX113" fmla="*/ 666750 w 5671008"/>
            <a:gd name="connsiteY113" fmla="*/ 2924175 h 4877743"/>
            <a:gd name="connsiteX114" fmla="*/ 647700 w 5671008"/>
            <a:gd name="connsiteY114" fmla="*/ 3067050 h 4877743"/>
            <a:gd name="connsiteX115" fmla="*/ 628650 w 5671008"/>
            <a:gd name="connsiteY115" fmla="*/ 3143250 h 4877743"/>
            <a:gd name="connsiteX116" fmla="*/ 590550 w 5671008"/>
            <a:gd name="connsiteY116" fmla="*/ 3248025 h 4877743"/>
            <a:gd name="connsiteX117" fmla="*/ 542925 w 5671008"/>
            <a:gd name="connsiteY117" fmla="*/ 3286125 h 4877743"/>
            <a:gd name="connsiteX118" fmla="*/ 476250 w 5671008"/>
            <a:gd name="connsiteY118" fmla="*/ 3371850 h 4877743"/>
            <a:gd name="connsiteX119" fmla="*/ 428625 w 5671008"/>
            <a:gd name="connsiteY119" fmla="*/ 3514725 h 4877743"/>
            <a:gd name="connsiteX120" fmla="*/ 419100 w 5671008"/>
            <a:gd name="connsiteY120" fmla="*/ 3543300 h 4877743"/>
            <a:gd name="connsiteX121" fmla="*/ 361950 w 5671008"/>
            <a:gd name="connsiteY121" fmla="*/ 3571875 h 4877743"/>
            <a:gd name="connsiteX122" fmla="*/ 295275 w 5671008"/>
            <a:gd name="connsiteY122" fmla="*/ 3590925 h 4877743"/>
            <a:gd name="connsiteX123" fmla="*/ 238125 w 5671008"/>
            <a:gd name="connsiteY123" fmla="*/ 3629025 h 4877743"/>
            <a:gd name="connsiteX124" fmla="*/ 219075 w 5671008"/>
            <a:gd name="connsiteY124" fmla="*/ 3657600 h 4877743"/>
            <a:gd name="connsiteX125" fmla="*/ 133350 w 5671008"/>
            <a:gd name="connsiteY125" fmla="*/ 3733800 h 4877743"/>
            <a:gd name="connsiteX126" fmla="*/ 114300 w 5671008"/>
            <a:gd name="connsiteY126" fmla="*/ 3762375 h 4877743"/>
            <a:gd name="connsiteX127" fmla="*/ 104775 w 5671008"/>
            <a:gd name="connsiteY127" fmla="*/ 3790950 h 4877743"/>
            <a:gd name="connsiteX128" fmla="*/ 47625 w 5671008"/>
            <a:gd name="connsiteY128" fmla="*/ 3848100 h 4877743"/>
            <a:gd name="connsiteX129" fmla="*/ 28575 w 5671008"/>
            <a:gd name="connsiteY129" fmla="*/ 3876675 h 4877743"/>
            <a:gd name="connsiteX130" fmla="*/ 0 w 5671008"/>
            <a:gd name="connsiteY130" fmla="*/ 3886200 h 4877743"/>
            <a:gd name="connsiteX131" fmla="*/ 9525 w 5671008"/>
            <a:gd name="connsiteY131" fmla="*/ 3971925 h 4877743"/>
            <a:gd name="connsiteX132" fmla="*/ 38100 w 5671008"/>
            <a:gd name="connsiteY132" fmla="*/ 3990975 h 4877743"/>
            <a:gd name="connsiteX133" fmla="*/ 161925 w 5671008"/>
            <a:gd name="connsiteY133" fmla="*/ 4019550 h 4877743"/>
            <a:gd name="connsiteX134" fmla="*/ 190500 w 5671008"/>
            <a:gd name="connsiteY134" fmla="*/ 4029075 h 4877743"/>
            <a:gd name="connsiteX135" fmla="*/ 171450 w 5671008"/>
            <a:gd name="connsiteY135" fmla="*/ 4086225 h 4877743"/>
            <a:gd name="connsiteX136" fmla="*/ 142875 w 5671008"/>
            <a:gd name="connsiteY136" fmla="*/ 4105275 h 4877743"/>
            <a:gd name="connsiteX137" fmla="*/ 133350 w 5671008"/>
            <a:gd name="connsiteY137" fmla="*/ 4200525 h 4877743"/>
            <a:gd name="connsiteX138" fmla="*/ 190500 w 5671008"/>
            <a:gd name="connsiteY138" fmla="*/ 4238625 h 4877743"/>
            <a:gd name="connsiteX139" fmla="*/ 228600 w 5671008"/>
            <a:gd name="connsiteY139" fmla="*/ 4371975 h 4877743"/>
            <a:gd name="connsiteX140" fmla="*/ 257175 w 5671008"/>
            <a:gd name="connsiteY140" fmla="*/ 4381500 h 4877743"/>
            <a:gd name="connsiteX141" fmla="*/ 285750 w 5671008"/>
            <a:gd name="connsiteY141" fmla="*/ 4438650 h 4877743"/>
            <a:gd name="connsiteX142" fmla="*/ 314325 w 5671008"/>
            <a:gd name="connsiteY142" fmla="*/ 4457700 h 4877743"/>
            <a:gd name="connsiteX143" fmla="*/ 371475 w 5671008"/>
            <a:gd name="connsiteY143" fmla="*/ 4495800 h 4877743"/>
            <a:gd name="connsiteX144" fmla="*/ 390525 w 5671008"/>
            <a:gd name="connsiteY144" fmla="*/ 4552950 h 4877743"/>
            <a:gd name="connsiteX145" fmla="*/ 371475 w 5671008"/>
            <a:gd name="connsiteY145" fmla="*/ 4638675 h 4877743"/>
            <a:gd name="connsiteX146" fmla="*/ 352425 w 5671008"/>
            <a:gd name="connsiteY146" fmla="*/ 4667250 h 4877743"/>
            <a:gd name="connsiteX147" fmla="*/ 361950 w 5671008"/>
            <a:gd name="connsiteY147" fmla="*/ 4752975 h 4877743"/>
            <a:gd name="connsiteX148" fmla="*/ 390525 w 5671008"/>
            <a:gd name="connsiteY148" fmla="*/ 4772025 h 4877743"/>
            <a:gd name="connsiteX149" fmla="*/ 447675 w 5671008"/>
            <a:gd name="connsiteY149" fmla="*/ 4800600 h 4877743"/>
            <a:gd name="connsiteX150" fmla="*/ 828675 w 5671008"/>
            <a:gd name="connsiteY150" fmla="*/ 4800600 h 4877743"/>
            <a:gd name="connsiteX151" fmla="*/ 2038350 w 5671008"/>
            <a:gd name="connsiteY151" fmla="*/ 4791075 h 4877743"/>
            <a:gd name="connsiteX152" fmla="*/ 2333625 w 5671008"/>
            <a:gd name="connsiteY152" fmla="*/ 4781550 h 4877743"/>
            <a:gd name="connsiteX153" fmla="*/ 2409825 w 5671008"/>
            <a:gd name="connsiteY153" fmla="*/ 4762500 h 4877743"/>
            <a:gd name="connsiteX154" fmla="*/ 2505075 w 5671008"/>
            <a:gd name="connsiteY154" fmla="*/ 4743450 h 4877743"/>
            <a:gd name="connsiteX155" fmla="*/ 2990850 w 5671008"/>
            <a:gd name="connsiteY155" fmla="*/ 4752975 h 4877743"/>
            <a:gd name="connsiteX156" fmla="*/ 3057525 w 5671008"/>
            <a:gd name="connsiteY156" fmla="*/ 4762500 h 4877743"/>
            <a:gd name="connsiteX157" fmla="*/ 3114675 w 5671008"/>
            <a:gd name="connsiteY157" fmla="*/ 4772025 h 4877743"/>
            <a:gd name="connsiteX158" fmla="*/ 5553075 w 5671008"/>
            <a:gd name="connsiteY158" fmla="*/ 4781550 h 4877743"/>
            <a:gd name="connsiteX159" fmla="*/ 5276850 w 5671008"/>
            <a:gd name="connsiteY159" fmla="*/ 4876800 h 4877743"/>
            <a:gd name="connsiteX160" fmla="*/ 5181600 w 5671008"/>
            <a:gd name="connsiteY160" fmla="*/ 4829175 h 4877743"/>
            <a:gd name="connsiteX161" fmla="*/ 5114925 w 5671008"/>
            <a:gd name="connsiteY161" fmla="*/ 4810125 h 4877743"/>
            <a:gd name="connsiteX162" fmla="*/ 5086350 w 5671008"/>
            <a:gd name="connsiteY162" fmla="*/ 4800600 h 4877743"/>
            <a:gd name="connsiteX163" fmla="*/ 5067300 w 5671008"/>
            <a:gd name="connsiteY163" fmla="*/ 4772025 h 4877743"/>
            <a:gd name="connsiteX164" fmla="*/ 5095875 w 5671008"/>
            <a:gd name="connsiteY164" fmla="*/ 4667250 h 4877743"/>
            <a:gd name="connsiteX165" fmla="*/ 5124450 w 5671008"/>
            <a:gd name="connsiteY165" fmla="*/ 4657725 h 4877743"/>
            <a:gd name="connsiteX166" fmla="*/ 5191125 w 5671008"/>
            <a:gd name="connsiteY166" fmla="*/ 4572000 h 4877743"/>
            <a:gd name="connsiteX167" fmla="*/ 5210175 w 5671008"/>
            <a:gd name="connsiteY167" fmla="*/ 4543425 h 4877743"/>
            <a:gd name="connsiteX168" fmla="*/ 5229225 w 5671008"/>
            <a:gd name="connsiteY168" fmla="*/ 4514850 h 4877743"/>
            <a:gd name="connsiteX169" fmla="*/ 5248275 w 5671008"/>
            <a:gd name="connsiteY169" fmla="*/ 4476750 h 4877743"/>
            <a:gd name="connsiteX170" fmla="*/ 5267325 w 5671008"/>
            <a:gd name="connsiteY170" fmla="*/ 4448175 h 4877743"/>
            <a:gd name="connsiteX171" fmla="*/ 5286375 w 5671008"/>
            <a:gd name="connsiteY171" fmla="*/ 4391025 h 4877743"/>
            <a:gd name="connsiteX172" fmla="*/ 5286375 w 5671008"/>
            <a:gd name="connsiteY172" fmla="*/ 4229100 h 4877743"/>
            <a:gd name="connsiteX173" fmla="*/ 5257800 w 5671008"/>
            <a:gd name="connsiteY173" fmla="*/ 4219575 h 4877743"/>
            <a:gd name="connsiteX174" fmla="*/ 5229225 w 5671008"/>
            <a:gd name="connsiteY174" fmla="*/ 4200525 h 4877743"/>
            <a:gd name="connsiteX175" fmla="*/ 5219700 w 5671008"/>
            <a:gd name="connsiteY175" fmla="*/ 4171950 h 4877743"/>
            <a:gd name="connsiteX176" fmla="*/ 5248275 w 5671008"/>
            <a:gd name="connsiteY176" fmla="*/ 4152900 h 4877743"/>
            <a:gd name="connsiteX177" fmla="*/ 5276850 w 5671008"/>
            <a:gd name="connsiteY177" fmla="*/ 4095750 h 4877743"/>
            <a:gd name="connsiteX178" fmla="*/ 5257800 w 5671008"/>
            <a:gd name="connsiteY178" fmla="*/ 4019550 h 4877743"/>
            <a:gd name="connsiteX179" fmla="*/ 5238750 w 5671008"/>
            <a:gd name="connsiteY179" fmla="*/ 3981450 h 4877743"/>
            <a:gd name="connsiteX180" fmla="*/ 5153025 w 5671008"/>
            <a:gd name="connsiteY180" fmla="*/ 3933825 h 4877743"/>
            <a:gd name="connsiteX181" fmla="*/ 5162550 w 5671008"/>
            <a:gd name="connsiteY181" fmla="*/ 3810000 h 4877743"/>
            <a:gd name="connsiteX182" fmla="*/ 5191125 w 5671008"/>
            <a:gd name="connsiteY182" fmla="*/ 3781425 h 4877743"/>
            <a:gd name="connsiteX183" fmla="*/ 5200650 w 5671008"/>
            <a:gd name="connsiteY183" fmla="*/ 3752850 h 4877743"/>
            <a:gd name="connsiteX184" fmla="*/ 5191125 w 5671008"/>
            <a:gd name="connsiteY184" fmla="*/ 3629025 h 4877743"/>
            <a:gd name="connsiteX185" fmla="*/ 5181600 w 5671008"/>
            <a:gd name="connsiteY185" fmla="*/ 3600450 h 4877743"/>
            <a:gd name="connsiteX186" fmla="*/ 5172075 w 5671008"/>
            <a:gd name="connsiteY186" fmla="*/ 3562350 h 4877743"/>
            <a:gd name="connsiteX187" fmla="*/ 5133975 w 5671008"/>
            <a:gd name="connsiteY187" fmla="*/ 3495675 h 4877743"/>
            <a:gd name="connsiteX188" fmla="*/ 5124450 w 5671008"/>
            <a:gd name="connsiteY188" fmla="*/ 3467100 h 4877743"/>
            <a:gd name="connsiteX189" fmla="*/ 5105400 w 5671008"/>
            <a:gd name="connsiteY189" fmla="*/ 3438525 h 4877743"/>
            <a:gd name="connsiteX190" fmla="*/ 5095875 w 5671008"/>
            <a:gd name="connsiteY190" fmla="*/ 3409950 h 4877743"/>
            <a:gd name="connsiteX191" fmla="*/ 5076825 w 5671008"/>
            <a:gd name="connsiteY191" fmla="*/ 3381375 h 4877743"/>
            <a:gd name="connsiteX192" fmla="*/ 5019675 w 5671008"/>
            <a:gd name="connsiteY192" fmla="*/ 3305175 h 4877743"/>
            <a:gd name="connsiteX193" fmla="*/ 4972050 w 5671008"/>
            <a:gd name="connsiteY193" fmla="*/ 3219450 h 4877743"/>
            <a:gd name="connsiteX194" fmla="*/ 4933950 w 5671008"/>
            <a:gd name="connsiteY194" fmla="*/ 3162300 h 4877743"/>
            <a:gd name="connsiteX195" fmla="*/ 4895850 w 5671008"/>
            <a:gd name="connsiteY195" fmla="*/ 3105150 h 4877743"/>
            <a:gd name="connsiteX196" fmla="*/ 4867275 w 5671008"/>
            <a:gd name="connsiteY196" fmla="*/ 3076575 h 4877743"/>
            <a:gd name="connsiteX197" fmla="*/ 4829175 w 5671008"/>
            <a:gd name="connsiteY197" fmla="*/ 3048000 h 4877743"/>
            <a:gd name="connsiteX198" fmla="*/ 4781550 w 5671008"/>
            <a:gd name="connsiteY198" fmla="*/ 3000375 h 4877743"/>
            <a:gd name="connsiteX199" fmla="*/ 4762500 w 5671008"/>
            <a:gd name="connsiteY199" fmla="*/ 2971800 h 4877743"/>
            <a:gd name="connsiteX200" fmla="*/ 4724400 w 5671008"/>
            <a:gd name="connsiteY200" fmla="*/ 2952750 h 4877743"/>
            <a:gd name="connsiteX201" fmla="*/ 4695825 w 5671008"/>
            <a:gd name="connsiteY201" fmla="*/ 2933700 h 4877743"/>
            <a:gd name="connsiteX202" fmla="*/ 4686300 w 5671008"/>
            <a:gd name="connsiteY202" fmla="*/ 2905125 h 4877743"/>
            <a:gd name="connsiteX203" fmla="*/ 4648200 w 5671008"/>
            <a:gd name="connsiteY203" fmla="*/ 2847975 h 4877743"/>
            <a:gd name="connsiteX204" fmla="*/ 4657725 w 5671008"/>
            <a:gd name="connsiteY204" fmla="*/ 2714625 h 4877743"/>
            <a:gd name="connsiteX205" fmla="*/ 4676775 w 5671008"/>
            <a:gd name="connsiteY205" fmla="*/ 2638425 h 4877743"/>
            <a:gd name="connsiteX206" fmla="*/ 4705350 w 5671008"/>
            <a:gd name="connsiteY206" fmla="*/ 2609850 h 4877743"/>
            <a:gd name="connsiteX207" fmla="*/ 4733925 w 5671008"/>
            <a:gd name="connsiteY207" fmla="*/ 2590800 h 4877743"/>
            <a:gd name="connsiteX208" fmla="*/ 4819650 w 5671008"/>
            <a:gd name="connsiteY208" fmla="*/ 2581275 h 4877743"/>
            <a:gd name="connsiteX209" fmla="*/ 4857750 w 5671008"/>
            <a:gd name="connsiteY209" fmla="*/ 2524125 h 4877743"/>
            <a:gd name="connsiteX210" fmla="*/ 4886325 w 5671008"/>
            <a:gd name="connsiteY210" fmla="*/ 2438400 h 4877743"/>
            <a:gd name="connsiteX211" fmla="*/ 4895850 w 5671008"/>
            <a:gd name="connsiteY211" fmla="*/ 2409825 h 4877743"/>
            <a:gd name="connsiteX212" fmla="*/ 4905375 w 5671008"/>
            <a:gd name="connsiteY212" fmla="*/ 2381250 h 4877743"/>
            <a:gd name="connsiteX213" fmla="*/ 4848225 w 5671008"/>
            <a:gd name="connsiteY213" fmla="*/ 2266950 h 4877743"/>
            <a:gd name="connsiteX214" fmla="*/ 4829175 w 5671008"/>
            <a:gd name="connsiteY214" fmla="*/ 2238375 h 4877743"/>
            <a:gd name="connsiteX215" fmla="*/ 4857750 w 5671008"/>
            <a:gd name="connsiteY215" fmla="*/ 2152650 h 4877743"/>
            <a:gd name="connsiteX216" fmla="*/ 4867275 w 5671008"/>
            <a:gd name="connsiteY216" fmla="*/ 2124075 h 4877743"/>
            <a:gd name="connsiteX217" fmla="*/ 4857750 w 5671008"/>
            <a:gd name="connsiteY217" fmla="*/ 1952625 h 4877743"/>
            <a:gd name="connsiteX218" fmla="*/ 4810125 w 5671008"/>
            <a:gd name="connsiteY218" fmla="*/ 1866900 h 4877743"/>
            <a:gd name="connsiteX219" fmla="*/ 4791075 w 5671008"/>
            <a:gd name="connsiteY219" fmla="*/ 1838325 h 4877743"/>
            <a:gd name="connsiteX220" fmla="*/ 4762500 w 5671008"/>
            <a:gd name="connsiteY220" fmla="*/ 1781175 h 4877743"/>
            <a:gd name="connsiteX221" fmla="*/ 4743450 w 5671008"/>
            <a:gd name="connsiteY221" fmla="*/ 1666875 h 4877743"/>
            <a:gd name="connsiteX222" fmla="*/ 4733925 w 5671008"/>
            <a:gd name="connsiteY222" fmla="*/ 1619250 h 4877743"/>
            <a:gd name="connsiteX223" fmla="*/ 4638675 w 5671008"/>
            <a:gd name="connsiteY223" fmla="*/ 1571625 h 4877743"/>
            <a:gd name="connsiteX224" fmla="*/ 4581525 w 5671008"/>
            <a:gd name="connsiteY224" fmla="*/ 1533525 h 4877743"/>
            <a:gd name="connsiteX225" fmla="*/ 4591050 w 5671008"/>
            <a:gd name="connsiteY225" fmla="*/ 1476375 h 4877743"/>
            <a:gd name="connsiteX226" fmla="*/ 4600575 w 5671008"/>
            <a:gd name="connsiteY226" fmla="*/ 1438275 h 4877743"/>
            <a:gd name="connsiteX227" fmla="*/ 4591050 w 5671008"/>
            <a:gd name="connsiteY227" fmla="*/ 1314450 h 4877743"/>
            <a:gd name="connsiteX228" fmla="*/ 4581525 w 5671008"/>
            <a:gd name="connsiteY228" fmla="*/ 1285875 h 4877743"/>
            <a:gd name="connsiteX229" fmla="*/ 4543425 w 5671008"/>
            <a:gd name="connsiteY229" fmla="*/ 1266825 h 4877743"/>
            <a:gd name="connsiteX230" fmla="*/ 4486275 w 5671008"/>
            <a:gd name="connsiteY230" fmla="*/ 1228725 h 4877743"/>
            <a:gd name="connsiteX231" fmla="*/ 4457700 w 5671008"/>
            <a:gd name="connsiteY231" fmla="*/ 1219200 h 4877743"/>
            <a:gd name="connsiteX232" fmla="*/ 4391025 w 5671008"/>
            <a:gd name="connsiteY232" fmla="*/ 1200150 h 4877743"/>
            <a:gd name="connsiteX233" fmla="*/ 4362450 w 5671008"/>
            <a:gd name="connsiteY233" fmla="*/ 1181100 h 4877743"/>
            <a:gd name="connsiteX234" fmla="*/ 4276725 w 5671008"/>
            <a:gd name="connsiteY234" fmla="*/ 1143000 h 4877743"/>
            <a:gd name="connsiteX235" fmla="*/ 4248150 w 5671008"/>
            <a:gd name="connsiteY235" fmla="*/ 1085850 h 4877743"/>
            <a:gd name="connsiteX236" fmla="*/ 4267200 w 5671008"/>
            <a:gd name="connsiteY236" fmla="*/ 981075 h 4877743"/>
            <a:gd name="connsiteX237" fmla="*/ 4257675 w 5671008"/>
            <a:gd name="connsiteY237" fmla="*/ 866775 h 4877743"/>
            <a:gd name="connsiteX238" fmla="*/ 4238625 w 5671008"/>
            <a:gd name="connsiteY238" fmla="*/ 809625 h 4877743"/>
            <a:gd name="connsiteX239" fmla="*/ 4286250 w 5671008"/>
            <a:gd name="connsiteY239" fmla="*/ 723900 h 4877743"/>
            <a:gd name="connsiteX240" fmla="*/ 4305300 w 5671008"/>
            <a:gd name="connsiteY240" fmla="*/ 666750 h 4877743"/>
            <a:gd name="connsiteX241" fmla="*/ 4324350 w 5671008"/>
            <a:gd name="connsiteY241" fmla="*/ 581025 h 4877743"/>
            <a:gd name="connsiteX242" fmla="*/ 4314825 w 5671008"/>
            <a:gd name="connsiteY242" fmla="*/ 495300 h 4877743"/>
            <a:gd name="connsiteX243" fmla="*/ 4305300 w 5671008"/>
            <a:gd name="connsiteY243" fmla="*/ 466725 h 4877743"/>
            <a:gd name="connsiteX244" fmla="*/ 4276725 w 5671008"/>
            <a:gd name="connsiteY244" fmla="*/ 457200 h 4877743"/>
            <a:gd name="connsiteX245" fmla="*/ 4257675 w 5671008"/>
            <a:gd name="connsiteY245" fmla="*/ 438150 h 4877743"/>
            <a:gd name="connsiteX246" fmla="*/ 4305300 w 5671008"/>
            <a:gd name="connsiteY246" fmla="*/ 457200 h 4877743"/>
            <a:gd name="connsiteX0" fmla="*/ 4305300 w 5653890"/>
            <a:gd name="connsiteY0" fmla="*/ 457200 h 4829911"/>
            <a:gd name="connsiteX1" fmla="*/ 4257675 w 5653890"/>
            <a:gd name="connsiteY1" fmla="*/ 438150 h 4829911"/>
            <a:gd name="connsiteX2" fmla="*/ 4229100 w 5653890"/>
            <a:gd name="connsiteY2" fmla="*/ 428625 h 4829911"/>
            <a:gd name="connsiteX3" fmla="*/ 4171950 w 5653890"/>
            <a:gd name="connsiteY3" fmla="*/ 390525 h 4829911"/>
            <a:gd name="connsiteX4" fmla="*/ 4105275 w 5653890"/>
            <a:gd name="connsiteY4" fmla="*/ 323850 h 4829911"/>
            <a:gd name="connsiteX5" fmla="*/ 4076700 w 5653890"/>
            <a:gd name="connsiteY5" fmla="*/ 295275 h 4829911"/>
            <a:gd name="connsiteX6" fmla="*/ 4067175 w 5653890"/>
            <a:gd name="connsiteY6" fmla="*/ 266700 h 4829911"/>
            <a:gd name="connsiteX7" fmla="*/ 4019550 w 5653890"/>
            <a:gd name="connsiteY7" fmla="*/ 219075 h 4829911"/>
            <a:gd name="connsiteX8" fmla="*/ 3971925 w 5653890"/>
            <a:gd name="connsiteY8" fmla="*/ 209550 h 4829911"/>
            <a:gd name="connsiteX9" fmla="*/ 3943350 w 5653890"/>
            <a:gd name="connsiteY9" fmla="*/ 190500 h 4829911"/>
            <a:gd name="connsiteX10" fmla="*/ 3905250 w 5653890"/>
            <a:gd name="connsiteY10" fmla="*/ 104775 h 4829911"/>
            <a:gd name="connsiteX11" fmla="*/ 3876675 w 5653890"/>
            <a:gd name="connsiteY11" fmla="*/ 95250 h 4829911"/>
            <a:gd name="connsiteX12" fmla="*/ 3829050 w 5653890"/>
            <a:gd name="connsiteY12" fmla="*/ 38100 h 4829911"/>
            <a:gd name="connsiteX13" fmla="*/ 3819525 w 5653890"/>
            <a:gd name="connsiteY13" fmla="*/ 9525 h 4829911"/>
            <a:gd name="connsiteX14" fmla="*/ 3790950 w 5653890"/>
            <a:gd name="connsiteY14" fmla="*/ 0 h 4829911"/>
            <a:gd name="connsiteX15" fmla="*/ 3705225 w 5653890"/>
            <a:gd name="connsiteY15" fmla="*/ 19050 h 4829911"/>
            <a:gd name="connsiteX16" fmla="*/ 3648075 w 5653890"/>
            <a:gd name="connsiteY16" fmla="*/ 76200 h 4829911"/>
            <a:gd name="connsiteX17" fmla="*/ 3638550 w 5653890"/>
            <a:gd name="connsiteY17" fmla="*/ 104775 h 4829911"/>
            <a:gd name="connsiteX18" fmla="*/ 3619500 w 5653890"/>
            <a:gd name="connsiteY18" fmla="*/ 133350 h 4829911"/>
            <a:gd name="connsiteX19" fmla="*/ 3581400 w 5653890"/>
            <a:gd name="connsiteY19" fmla="*/ 228600 h 4829911"/>
            <a:gd name="connsiteX20" fmla="*/ 3571875 w 5653890"/>
            <a:gd name="connsiteY20" fmla="*/ 257175 h 4829911"/>
            <a:gd name="connsiteX21" fmla="*/ 3533775 w 5653890"/>
            <a:gd name="connsiteY21" fmla="*/ 314325 h 4829911"/>
            <a:gd name="connsiteX22" fmla="*/ 3524250 w 5653890"/>
            <a:gd name="connsiteY22" fmla="*/ 342900 h 4829911"/>
            <a:gd name="connsiteX23" fmla="*/ 3495675 w 5653890"/>
            <a:gd name="connsiteY23" fmla="*/ 400050 h 4829911"/>
            <a:gd name="connsiteX24" fmla="*/ 3505200 w 5653890"/>
            <a:gd name="connsiteY24" fmla="*/ 466725 h 4829911"/>
            <a:gd name="connsiteX25" fmla="*/ 3524250 w 5653890"/>
            <a:gd name="connsiteY25" fmla="*/ 495300 h 4829911"/>
            <a:gd name="connsiteX26" fmla="*/ 3495675 w 5653890"/>
            <a:gd name="connsiteY26" fmla="*/ 523875 h 4829911"/>
            <a:gd name="connsiteX27" fmla="*/ 3486150 w 5653890"/>
            <a:gd name="connsiteY27" fmla="*/ 552450 h 4829911"/>
            <a:gd name="connsiteX28" fmla="*/ 3476625 w 5653890"/>
            <a:gd name="connsiteY28" fmla="*/ 600075 h 4829911"/>
            <a:gd name="connsiteX29" fmla="*/ 3400425 w 5653890"/>
            <a:gd name="connsiteY29" fmla="*/ 685800 h 4829911"/>
            <a:gd name="connsiteX30" fmla="*/ 3390900 w 5653890"/>
            <a:gd name="connsiteY30" fmla="*/ 714375 h 4829911"/>
            <a:gd name="connsiteX31" fmla="*/ 3381375 w 5653890"/>
            <a:gd name="connsiteY31" fmla="*/ 752475 h 4829911"/>
            <a:gd name="connsiteX32" fmla="*/ 3352800 w 5653890"/>
            <a:gd name="connsiteY32" fmla="*/ 762000 h 4829911"/>
            <a:gd name="connsiteX33" fmla="*/ 3343275 w 5653890"/>
            <a:gd name="connsiteY33" fmla="*/ 790575 h 4829911"/>
            <a:gd name="connsiteX34" fmla="*/ 3324225 w 5653890"/>
            <a:gd name="connsiteY34" fmla="*/ 819150 h 4829911"/>
            <a:gd name="connsiteX35" fmla="*/ 3352800 w 5653890"/>
            <a:gd name="connsiteY35" fmla="*/ 828675 h 4829911"/>
            <a:gd name="connsiteX36" fmla="*/ 3362325 w 5653890"/>
            <a:gd name="connsiteY36" fmla="*/ 857250 h 4829911"/>
            <a:gd name="connsiteX37" fmla="*/ 3400425 w 5653890"/>
            <a:gd name="connsiteY37" fmla="*/ 876300 h 4829911"/>
            <a:gd name="connsiteX38" fmla="*/ 3390900 w 5653890"/>
            <a:gd name="connsiteY38" fmla="*/ 1000125 h 4829911"/>
            <a:gd name="connsiteX39" fmla="*/ 3400425 w 5653890"/>
            <a:gd name="connsiteY39" fmla="*/ 1047750 h 4829911"/>
            <a:gd name="connsiteX40" fmla="*/ 3419475 w 5653890"/>
            <a:gd name="connsiteY40" fmla="*/ 1076325 h 4829911"/>
            <a:gd name="connsiteX41" fmla="*/ 3390900 w 5653890"/>
            <a:gd name="connsiteY41" fmla="*/ 1171575 h 4829911"/>
            <a:gd name="connsiteX42" fmla="*/ 3400425 w 5653890"/>
            <a:gd name="connsiteY42" fmla="*/ 1200150 h 4829911"/>
            <a:gd name="connsiteX43" fmla="*/ 3381375 w 5653890"/>
            <a:gd name="connsiteY43" fmla="*/ 1285875 h 4829911"/>
            <a:gd name="connsiteX44" fmla="*/ 3362325 w 5653890"/>
            <a:gd name="connsiteY44" fmla="*/ 1314450 h 4829911"/>
            <a:gd name="connsiteX45" fmla="*/ 3371850 w 5653890"/>
            <a:gd name="connsiteY45" fmla="*/ 1400175 h 4829911"/>
            <a:gd name="connsiteX46" fmla="*/ 3343275 w 5653890"/>
            <a:gd name="connsiteY46" fmla="*/ 1457325 h 4829911"/>
            <a:gd name="connsiteX47" fmla="*/ 3333750 w 5653890"/>
            <a:gd name="connsiteY47" fmla="*/ 1485900 h 4829911"/>
            <a:gd name="connsiteX48" fmla="*/ 3343275 w 5653890"/>
            <a:gd name="connsiteY48" fmla="*/ 1533525 h 4829911"/>
            <a:gd name="connsiteX49" fmla="*/ 3314700 w 5653890"/>
            <a:gd name="connsiteY49" fmla="*/ 1590675 h 4829911"/>
            <a:gd name="connsiteX50" fmla="*/ 3314700 w 5653890"/>
            <a:gd name="connsiteY50" fmla="*/ 1762125 h 4829911"/>
            <a:gd name="connsiteX51" fmla="*/ 3286125 w 5653890"/>
            <a:gd name="connsiteY51" fmla="*/ 1771650 h 4829911"/>
            <a:gd name="connsiteX52" fmla="*/ 3276600 w 5653890"/>
            <a:gd name="connsiteY52" fmla="*/ 1819275 h 4829911"/>
            <a:gd name="connsiteX53" fmla="*/ 3267075 w 5653890"/>
            <a:gd name="connsiteY53" fmla="*/ 1876425 h 4829911"/>
            <a:gd name="connsiteX54" fmla="*/ 3228975 w 5653890"/>
            <a:gd name="connsiteY54" fmla="*/ 1885950 h 4829911"/>
            <a:gd name="connsiteX55" fmla="*/ 3190875 w 5653890"/>
            <a:gd name="connsiteY55" fmla="*/ 1933575 h 4829911"/>
            <a:gd name="connsiteX56" fmla="*/ 3181350 w 5653890"/>
            <a:gd name="connsiteY56" fmla="*/ 1962150 h 4829911"/>
            <a:gd name="connsiteX57" fmla="*/ 3162300 w 5653890"/>
            <a:gd name="connsiteY57" fmla="*/ 1990725 h 4829911"/>
            <a:gd name="connsiteX58" fmla="*/ 3124200 w 5653890"/>
            <a:gd name="connsiteY58" fmla="*/ 1981200 h 4829911"/>
            <a:gd name="connsiteX59" fmla="*/ 3076575 w 5653890"/>
            <a:gd name="connsiteY59" fmla="*/ 2028825 h 4829911"/>
            <a:gd name="connsiteX60" fmla="*/ 3067050 w 5653890"/>
            <a:gd name="connsiteY60" fmla="*/ 2105025 h 4829911"/>
            <a:gd name="connsiteX61" fmla="*/ 3057525 w 5653890"/>
            <a:gd name="connsiteY61" fmla="*/ 2133600 h 4829911"/>
            <a:gd name="connsiteX62" fmla="*/ 3038475 w 5653890"/>
            <a:gd name="connsiteY62" fmla="*/ 2162175 h 4829911"/>
            <a:gd name="connsiteX63" fmla="*/ 2914650 w 5653890"/>
            <a:gd name="connsiteY63" fmla="*/ 2200275 h 4829911"/>
            <a:gd name="connsiteX64" fmla="*/ 2886075 w 5653890"/>
            <a:gd name="connsiteY64" fmla="*/ 2219325 h 4829911"/>
            <a:gd name="connsiteX65" fmla="*/ 2809875 w 5653890"/>
            <a:gd name="connsiteY65" fmla="*/ 2238375 h 4829911"/>
            <a:gd name="connsiteX66" fmla="*/ 2752725 w 5653890"/>
            <a:gd name="connsiteY66" fmla="*/ 2276475 h 4829911"/>
            <a:gd name="connsiteX67" fmla="*/ 2686050 w 5653890"/>
            <a:gd name="connsiteY67" fmla="*/ 2295525 h 4829911"/>
            <a:gd name="connsiteX68" fmla="*/ 2657475 w 5653890"/>
            <a:gd name="connsiteY68" fmla="*/ 2333625 h 4829911"/>
            <a:gd name="connsiteX69" fmla="*/ 2600325 w 5653890"/>
            <a:gd name="connsiteY69" fmla="*/ 2381250 h 4829911"/>
            <a:gd name="connsiteX70" fmla="*/ 2571750 w 5653890"/>
            <a:gd name="connsiteY70" fmla="*/ 2390775 h 4829911"/>
            <a:gd name="connsiteX71" fmla="*/ 2552700 w 5653890"/>
            <a:gd name="connsiteY71" fmla="*/ 2419350 h 4829911"/>
            <a:gd name="connsiteX72" fmla="*/ 2533650 w 5653890"/>
            <a:gd name="connsiteY72" fmla="*/ 2476500 h 4829911"/>
            <a:gd name="connsiteX73" fmla="*/ 2447925 w 5653890"/>
            <a:gd name="connsiteY73" fmla="*/ 2543175 h 4829911"/>
            <a:gd name="connsiteX74" fmla="*/ 2428875 w 5653890"/>
            <a:gd name="connsiteY74" fmla="*/ 2571750 h 4829911"/>
            <a:gd name="connsiteX75" fmla="*/ 2419350 w 5653890"/>
            <a:gd name="connsiteY75" fmla="*/ 2600325 h 4829911"/>
            <a:gd name="connsiteX76" fmla="*/ 2381250 w 5653890"/>
            <a:gd name="connsiteY76" fmla="*/ 2657475 h 4829911"/>
            <a:gd name="connsiteX77" fmla="*/ 2333625 w 5653890"/>
            <a:gd name="connsiteY77" fmla="*/ 2733675 h 4829911"/>
            <a:gd name="connsiteX78" fmla="*/ 2295525 w 5653890"/>
            <a:gd name="connsiteY78" fmla="*/ 2790825 h 4829911"/>
            <a:gd name="connsiteX79" fmla="*/ 2286000 w 5653890"/>
            <a:gd name="connsiteY79" fmla="*/ 2819400 h 4829911"/>
            <a:gd name="connsiteX80" fmla="*/ 2257425 w 5653890"/>
            <a:gd name="connsiteY80" fmla="*/ 2838450 h 4829911"/>
            <a:gd name="connsiteX81" fmla="*/ 2219325 w 5653890"/>
            <a:gd name="connsiteY81" fmla="*/ 2828925 h 4829911"/>
            <a:gd name="connsiteX82" fmla="*/ 2209800 w 5653890"/>
            <a:gd name="connsiteY82" fmla="*/ 2790825 h 4829911"/>
            <a:gd name="connsiteX83" fmla="*/ 2200275 w 5653890"/>
            <a:gd name="connsiteY83" fmla="*/ 2762250 h 4829911"/>
            <a:gd name="connsiteX84" fmla="*/ 2171700 w 5653890"/>
            <a:gd name="connsiteY84" fmla="*/ 2752725 h 4829911"/>
            <a:gd name="connsiteX85" fmla="*/ 2143125 w 5653890"/>
            <a:gd name="connsiteY85" fmla="*/ 2724150 h 4829911"/>
            <a:gd name="connsiteX86" fmla="*/ 2133600 w 5653890"/>
            <a:gd name="connsiteY86" fmla="*/ 2695575 h 4829911"/>
            <a:gd name="connsiteX87" fmla="*/ 2076450 w 5653890"/>
            <a:gd name="connsiteY87" fmla="*/ 2667000 h 4829911"/>
            <a:gd name="connsiteX88" fmla="*/ 2047875 w 5653890"/>
            <a:gd name="connsiteY88" fmla="*/ 2647950 h 4829911"/>
            <a:gd name="connsiteX89" fmla="*/ 1924050 w 5653890"/>
            <a:gd name="connsiteY89" fmla="*/ 2628900 h 4829911"/>
            <a:gd name="connsiteX90" fmla="*/ 1895475 w 5653890"/>
            <a:gd name="connsiteY90" fmla="*/ 2609850 h 4829911"/>
            <a:gd name="connsiteX91" fmla="*/ 1885950 w 5653890"/>
            <a:gd name="connsiteY91" fmla="*/ 2581275 h 4829911"/>
            <a:gd name="connsiteX92" fmla="*/ 1857375 w 5653890"/>
            <a:gd name="connsiteY92" fmla="*/ 2571750 h 4829911"/>
            <a:gd name="connsiteX93" fmla="*/ 1828800 w 5653890"/>
            <a:gd name="connsiteY93" fmla="*/ 2552700 h 4829911"/>
            <a:gd name="connsiteX94" fmla="*/ 1743075 w 5653890"/>
            <a:gd name="connsiteY94" fmla="*/ 2533650 h 4829911"/>
            <a:gd name="connsiteX95" fmla="*/ 1714500 w 5653890"/>
            <a:gd name="connsiteY95" fmla="*/ 2524125 h 4829911"/>
            <a:gd name="connsiteX96" fmla="*/ 1657350 w 5653890"/>
            <a:gd name="connsiteY96" fmla="*/ 2514600 h 4829911"/>
            <a:gd name="connsiteX97" fmla="*/ 1609725 w 5653890"/>
            <a:gd name="connsiteY97" fmla="*/ 2505075 h 4829911"/>
            <a:gd name="connsiteX98" fmla="*/ 1581150 w 5653890"/>
            <a:gd name="connsiteY98" fmla="*/ 2486025 h 4829911"/>
            <a:gd name="connsiteX99" fmla="*/ 1400175 w 5653890"/>
            <a:gd name="connsiteY99" fmla="*/ 2466975 h 4829911"/>
            <a:gd name="connsiteX100" fmla="*/ 1285875 w 5653890"/>
            <a:gd name="connsiteY100" fmla="*/ 2476500 h 4829911"/>
            <a:gd name="connsiteX101" fmla="*/ 1228725 w 5653890"/>
            <a:gd name="connsiteY101" fmla="*/ 2505075 h 4829911"/>
            <a:gd name="connsiteX102" fmla="*/ 1085850 w 5653890"/>
            <a:gd name="connsiteY102" fmla="*/ 2514600 h 4829911"/>
            <a:gd name="connsiteX103" fmla="*/ 942975 w 5653890"/>
            <a:gd name="connsiteY103" fmla="*/ 2543175 h 4829911"/>
            <a:gd name="connsiteX104" fmla="*/ 914400 w 5653890"/>
            <a:gd name="connsiteY104" fmla="*/ 2562225 h 4829911"/>
            <a:gd name="connsiteX105" fmla="*/ 857250 w 5653890"/>
            <a:gd name="connsiteY105" fmla="*/ 2581275 h 4829911"/>
            <a:gd name="connsiteX106" fmla="*/ 828675 w 5653890"/>
            <a:gd name="connsiteY106" fmla="*/ 2609850 h 4829911"/>
            <a:gd name="connsiteX107" fmla="*/ 800100 w 5653890"/>
            <a:gd name="connsiteY107" fmla="*/ 2628900 h 4829911"/>
            <a:gd name="connsiteX108" fmla="*/ 771525 w 5653890"/>
            <a:gd name="connsiteY108" fmla="*/ 2686050 h 4829911"/>
            <a:gd name="connsiteX109" fmla="*/ 742950 w 5653890"/>
            <a:gd name="connsiteY109" fmla="*/ 2705100 h 4829911"/>
            <a:gd name="connsiteX110" fmla="*/ 723900 w 5653890"/>
            <a:gd name="connsiteY110" fmla="*/ 2781300 h 4829911"/>
            <a:gd name="connsiteX111" fmla="*/ 704850 w 5653890"/>
            <a:gd name="connsiteY111" fmla="*/ 2838450 h 4829911"/>
            <a:gd name="connsiteX112" fmla="*/ 695325 w 5653890"/>
            <a:gd name="connsiteY112" fmla="*/ 2867025 h 4829911"/>
            <a:gd name="connsiteX113" fmla="*/ 666750 w 5653890"/>
            <a:gd name="connsiteY113" fmla="*/ 2924175 h 4829911"/>
            <a:gd name="connsiteX114" fmla="*/ 647700 w 5653890"/>
            <a:gd name="connsiteY114" fmla="*/ 3067050 h 4829911"/>
            <a:gd name="connsiteX115" fmla="*/ 628650 w 5653890"/>
            <a:gd name="connsiteY115" fmla="*/ 3143250 h 4829911"/>
            <a:gd name="connsiteX116" fmla="*/ 590550 w 5653890"/>
            <a:gd name="connsiteY116" fmla="*/ 3248025 h 4829911"/>
            <a:gd name="connsiteX117" fmla="*/ 542925 w 5653890"/>
            <a:gd name="connsiteY117" fmla="*/ 3286125 h 4829911"/>
            <a:gd name="connsiteX118" fmla="*/ 476250 w 5653890"/>
            <a:gd name="connsiteY118" fmla="*/ 3371850 h 4829911"/>
            <a:gd name="connsiteX119" fmla="*/ 428625 w 5653890"/>
            <a:gd name="connsiteY119" fmla="*/ 3514725 h 4829911"/>
            <a:gd name="connsiteX120" fmla="*/ 419100 w 5653890"/>
            <a:gd name="connsiteY120" fmla="*/ 3543300 h 4829911"/>
            <a:gd name="connsiteX121" fmla="*/ 361950 w 5653890"/>
            <a:gd name="connsiteY121" fmla="*/ 3571875 h 4829911"/>
            <a:gd name="connsiteX122" fmla="*/ 295275 w 5653890"/>
            <a:gd name="connsiteY122" fmla="*/ 3590925 h 4829911"/>
            <a:gd name="connsiteX123" fmla="*/ 238125 w 5653890"/>
            <a:gd name="connsiteY123" fmla="*/ 3629025 h 4829911"/>
            <a:gd name="connsiteX124" fmla="*/ 219075 w 5653890"/>
            <a:gd name="connsiteY124" fmla="*/ 3657600 h 4829911"/>
            <a:gd name="connsiteX125" fmla="*/ 133350 w 5653890"/>
            <a:gd name="connsiteY125" fmla="*/ 3733800 h 4829911"/>
            <a:gd name="connsiteX126" fmla="*/ 114300 w 5653890"/>
            <a:gd name="connsiteY126" fmla="*/ 3762375 h 4829911"/>
            <a:gd name="connsiteX127" fmla="*/ 104775 w 5653890"/>
            <a:gd name="connsiteY127" fmla="*/ 3790950 h 4829911"/>
            <a:gd name="connsiteX128" fmla="*/ 47625 w 5653890"/>
            <a:gd name="connsiteY128" fmla="*/ 3848100 h 4829911"/>
            <a:gd name="connsiteX129" fmla="*/ 28575 w 5653890"/>
            <a:gd name="connsiteY129" fmla="*/ 3876675 h 4829911"/>
            <a:gd name="connsiteX130" fmla="*/ 0 w 5653890"/>
            <a:gd name="connsiteY130" fmla="*/ 3886200 h 4829911"/>
            <a:gd name="connsiteX131" fmla="*/ 9525 w 5653890"/>
            <a:gd name="connsiteY131" fmla="*/ 3971925 h 4829911"/>
            <a:gd name="connsiteX132" fmla="*/ 38100 w 5653890"/>
            <a:gd name="connsiteY132" fmla="*/ 3990975 h 4829911"/>
            <a:gd name="connsiteX133" fmla="*/ 161925 w 5653890"/>
            <a:gd name="connsiteY133" fmla="*/ 4019550 h 4829911"/>
            <a:gd name="connsiteX134" fmla="*/ 190500 w 5653890"/>
            <a:gd name="connsiteY134" fmla="*/ 4029075 h 4829911"/>
            <a:gd name="connsiteX135" fmla="*/ 171450 w 5653890"/>
            <a:gd name="connsiteY135" fmla="*/ 4086225 h 4829911"/>
            <a:gd name="connsiteX136" fmla="*/ 142875 w 5653890"/>
            <a:gd name="connsiteY136" fmla="*/ 4105275 h 4829911"/>
            <a:gd name="connsiteX137" fmla="*/ 133350 w 5653890"/>
            <a:gd name="connsiteY137" fmla="*/ 4200525 h 4829911"/>
            <a:gd name="connsiteX138" fmla="*/ 190500 w 5653890"/>
            <a:gd name="connsiteY138" fmla="*/ 4238625 h 4829911"/>
            <a:gd name="connsiteX139" fmla="*/ 228600 w 5653890"/>
            <a:gd name="connsiteY139" fmla="*/ 4371975 h 4829911"/>
            <a:gd name="connsiteX140" fmla="*/ 257175 w 5653890"/>
            <a:gd name="connsiteY140" fmla="*/ 4381500 h 4829911"/>
            <a:gd name="connsiteX141" fmla="*/ 285750 w 5653890"/>
            <a:gd name="connsiteY141" fmla="*/ 4438650 h 4829911"/>
            <a:gd name="connsiteX142" fmla="*/ 314325 w 5653890"/>
            <a:gd name="connsiteY142" fmla="*/ 4457700 h 4829911"/>
            <a:gd name="connsiteX143" fmla="*/ 371475 w 5653890"/>
            <a:gd name="connsiteY143" fmla="*/ 4495800 h 4829911"/>
            <a:gd name="connsiteX144" fmla="*/ 390525 w 5653890"/>
            <a:gd name="connsiteY144" fmla="*/ 4552950 h 4829911"/>
            <a:gd name="connsiteX145" fmla="*/ 371475 w 5653890"/>
            <a:gd name="connsiteY145" fmla="*/ 4638675 h 4829911"/>
            <a:gd name="connsiteX146" fmla="*/ 352425 w 5653890"/>
            <a:gd name="connsiteY146" fmla="*/ 4667250 h 4829911"/>
            <a:gd name="connsiteX147" fmla="*/ 361950 w 5653890"/>
            <a:gd name="connsiteY147" fmla="*/ 4752975 h 4829911"/>
            <a:gd name="connsiteX148" fmla="*/ 390525 w 5653890"/>
            <a:gd name="connsiteY148" fmla="*/ 4772025 h 4829911"/>
            <a:gd name="connsiteX149" fmla="*/ 447675 w 5653890"/>
            <a:gd name="connsiteY149" fmla="*/ 4800600 h 4829911"/>
            <a:gd name="connsiteX150" fmla="*/ 828675 w 5653890"/>
            <a:gd name="connsiteY150" fmla="*/ 4800600 h 4829911"/>
            <a:gd name="connsiteX151" fmla="*/ 2038350 w 5653890"/>
            <a:gd name="connsiteY151" fmla="*/ 4791075 h 4829911"/>
            <a:gd name="connsiteX152" fmla="*/ 2333625 w 5653890"/>
            <a:gd name="connsiteY152" fmla="*/ 4781550 h 4829911"/>
            <a:gd name="connsiteX153" fmla="*/ 2409825 w 5653890"/>
            <a:gd name="connsiteY153" fmla="*/ 4762500 h 4829911"/>
            <a:gd name="connsiteX154" fmla="*/ 2505075 w 5653890"/>
            <a:gd name="connsiteY154" fmla="*/ 4743450 h 4829911"/>
            <a:gd name="connsiteX155" fmla="*/ 2990850 w 5653890"/>
            <a:gd name="connsiteY155" fmla="*/ 4752975 h 4829911"/>
            <a:gd name="connsiteX156" fmla="*/ 3057525 w 5653890"/>
            <a:gd name="connsiteY156" fmla="*/ 4762500 h 4829911"/>
            <a:gd name="connsiteX157" fmla="*/ 3114675 w 5653890"/>
            <a:gd name="connsiteY157" fmla="*/ 4772025 h 4829911"/>
            <a:gd name="connsiteX158" fmla="*/ 5553075 w 5653890"/>
            <a:gd name="connsiteY158" fmla="*/ 4781550 h 4829911"/>
            <a:gd name="connsiteX159" fmla="*/ 5181600 w 5653890"/>
            <a:gd name="connsiteY159" fmla="*/ 4829175 h 4829911"/>
            <a:gd name="connsiteX160" fmla="*/ 5114925 w 5653890"/>
            <a:gd name="connsiteY160" fmla="*/ 4810125 h 4829911"/>
            <a:gd name="connsiteX161" fmla="*/ 5086350 w 5653890"/>
            <a:gd name="connsiteY161" fmla="*/ 4800600 h 4829911"/>
            <a:gd name="connsiteX162" fmla="*/ 5067300 w 5653890"/>
            <a:gd name="connsiteY162" fmla="*/ 4772025 h 4829911"/>
            <a:gd name="connsiteX163" fmla="*/ 5095875 w 5653890"/>
            <a:gd name="connsiteY163" fmla="*/ 4667250 h 4829911"/>
            <a:gd name="connsiteX164" fmla="*/ 5124450 w 5653890"/>
            <a:gd name="connsiteY164" fmla="*/ 4657725 h 4829911"/>
            <a:gd name="connsiteX165" fmla="*/ 5191125 w 5653890"/>
            <a:gd name="connsiteY165" fmla="*/ 4572000 h 4829911"/>
            <a:gd name="connsiteX166" fmla="*/ 5210175 w 5653890"/>
            <a:gd name="connsiteY166" fmla="*/ 4543425 h 4829911"/>
            <a:gd name="connsiteX167" fmla="*/ 5229225 w 5653890"/>
            <a:gd name="connsiteY167" fmla="*/ 4514850 h 4829911"/>
            <a:gd name="connsiteX168" fmla="*/ 5248275 w 5653890"/>
            <a:gd name="connsiteY168" fmla="*/ 4476750 h 4829911"/>
            <a:gd name="connsiteX169" fmla="*/ 5267325 w 5653890"/>
            <a:gd name="connsiteY169" fmla="*/ 4448175 h 4829911"/>
            <a:gd name="connsiteX170" fmla="*/ 5286375 w 5653890"/>
            <a:gd name="connsiteY170" fmla="*/ 4391025 h 4829911"/>
            <a:gd name="connsiteX171" fmla="*/ 5286375 w 5653890"/>
            <a:gd name="connsiteY171" fmla="*/ 4229100 h 4829911"/>
            <a:gd name="connsiteX172" fmla="*/ 5257800 w 5653890"/>
            <a:gd name="connsiteY172" fmla="*/ 4219575 h 4829911"/>
            <a:gd name="connsiteX173" fmla="*/ 5229225 w 5653890"/>
            <a:gd name="connsiteY173" fmla="*/ 4200525 h 4829911"/>
            <a:gd name="connsiteX174" fmla="*/ 5219700 w 5653890"/>
            <a:gd name="connsiteY174" fmla="*/ 4171950 h 4829911"/>
            <a:gd name="connsiteX175" fmla="*/ 5248275 w 5653890"/>
            <a:gd name="connsiteY175" fmla="*/ 4152900 h 4829911"/>
            <a:gd name="connsiteX176" fmla="*/ 5276850 w 5653890"/>
            <a:gd name="connsiteY176" fmla="*/ 4095750 h 4829911"/>
            <a:gd name="connsiteX177" fmla="*/ 5257800 w 5653890"/>
            <a:gd name="connsiteY177" fmla="*/ 4019550 h 4829911"/>
            <a:gd name="connsiteX178" fmla="*/ 5238750 w 5653890"/>
            <a:gd name="connsiteY178" fmla="*/ 3981450 h 4829911"/>
            <a:gd name="connsiteX179" fmla="*/ 5153025 w 5653890"/>
            <a:gd name="connsiteY179" fmla="*/ 3933825 h 4829911"/>
            <a:gd name="connsiteX180" fmla="*/ 5162550 w 5653890"/>
            <a:gd name="connsiteY180" fmla="*/ 3810000 h 4829911"/>
            <a:gd name="connsiteX181" fmla="*/ 5191125 w 5653890"/>
            <a:gd name="connsiteY181" fmla="*/ 3781425 h 4829911"/>
            <a:gd name="connsiteX182" fmla="*/ 5200650 w 5653890"/>
            <a:gd name="connsiteY182" fmla="*/ 3752850 h 4829911"/>
            <a:gd name="connsiteX183" fmla="*/ 5191125 w 5653890"/>
            <a:gd name="connsiteY183" fmla="*/ 3629025 h 4829911"/>
            <a:gd name="connsiteX184" fmla="*/ 5181600 w 5653890"/>
            <a:gd name="connsiteY184" fmla="*/ 3600450 h 4829911"/>
            <a:gd name="connsiteX185" fmla="*/ 5172075 w 5653890"/>
            <a:gd name="connsiteY185" fmla="*/ 3562350 h 4829911"/>
            <a:gd name="connsiteX186" fmla="*/ 5133975 w 5653890"/>
            <a:gd name="connsiteY186" fmla="*/ 3495675 h 4829911"/>
            <a:gd name="connsiteX187" fmla="*/ 5124450 w 5653890"/>
            <a:gd name="connsiteY187" fmla="*/ 3467100 h 4829911"/>
            <a:gd name="connsiteX188" fmla="*/ 5105400 w 5653890"/>
            <a:gd name="connsiteY188" fmla="*/ 3438525 h 4829911"/>
            <a:gd name="connsiteX189" fmla="*/ 5095875 w 5653890"/>
            <a:gd name="connsiteY189" fmla="*/ 3409950 h 4829911"/>
            <a:gd name="connsiteX190" fmla="*/ 5076825 w 5653890"/>
            <a:gd name="connsiteY190" fmla="*/ 3381375 h 4829911"/>
            <a:gd name="connsiteX191" fmla="*/ 5019675 w 5653890"/>
            <a:gd name="connsiteY191" fmla="*/ 3305175 h 4829911"/>
            <a:gd name="connsiteX192" fmla="*/ 4972050 w 5653890"/>
            <a:gd name="connsiteY192" fmla="*/ 3219450 h 4829911"/>
            <a:gd name="connsiteX193" fmla="*/ 4933950 w 5653890"/>
            <a:gd name="connsiteY193" fmla="*/ 3162300 h 4829911"/>
            <a:gd name="connsiteX194" fmla="*/ 4895850 w 5653890"/>
            <a:gd name="connsiteY194" fmla="*/ 3105150 h 4829911"/>
            <a:gd name="connsiteX195" fmla="*/ 4867275 w 5653890"/>
            <a:gd name="connsiteY195" fmla="*/ 3076575 h 4829911"/>
            <a:gd name="connsiteX196" fmla="*/ 4829175 w 5653890"/>
            <a:gd name="connsiteY196" fmla="*/ 3048000 h 4829911"/>
            <a:gd name="connsiteX197" fmla="*/ 4781550 w 5653890"/>
            <a:gd name="connsiteY197" fmla="*/ 3000375 h 4829911"/>
            <a:gd name="connsiteX198" fmla="*/ 4762500 w 5653890"/>
            <a:gd name="connsiteY198" fmla="*/ 2971800 h 4829911"/>
            <a:gd name="connsiteX199" fmla="*/ 4724400 w 5653890"/>
            <a:gd name="connsiteY199" fmla="*/ 2952750 h 4829911"/>
            <a:gd name="connsiteX200" fmla="*/ 4695825 w 5653890"/>
            <a:gd name="connsiteY200" fmla="*/ 2933700 h 4829911"/>
            <a:gd name="connsiteX201" fmla="*/ 4686300 w 5653890"/>
            <a:gd name="connsiteY201" fmla="*/ 2905125 h 4829911"/>
            <a:gd name="connsiteX202" fmla="*/ 4648200 w 5653890"/>
            <a:gd name="connsiteY202" fmla="*/ 2847975 h 4829911"/>
            <a:gd name="connsiteX203" fmla="*/ 4657725 w 5653890"/>
            <a:gd name="connsiteY203" fmla="*/ 2714625 h 4829911"/>
            <a:gd name="connsiteX204" fmla="*/ 4676775 w 5653890"/>
            <a:gd name="connsiteY204" fmla="*/ 2638425 h 4829911"/>
            <a:gd name="connsiteX205" fmla="*/ 4705350 w 5653890"/>
            <a:gd name="connsiteY205" fmla="*/ 2609850 h 4829911"/>
            <a:gd name="connsiteX206" fmla="*/ 4733925 w 5653890"/>
            <a:gd name="connsiteY206" fmla="*/ 2590800 h 4829911"/>
            <a:gd name="connsiteX207" fmla="*/ 4819650 w 5653890"/>
            <a:gd name="connsiteY207" fmla="*/ 2581275 h 4829911"/>
            <a:gd name="connsiteX208" fmla="*/ 4857750 w 5653890"/>
            <a:gd name="connsiteY208" fmla="*/ 2524125 h 4829911"/>
            <a:gd name="connsiteX209" fmla="*/ 4886325 w 5653890"/>
            <a:gd name="connsiteY209" fmla="*/ 2438400 h 4829911"/>
            <a:gd name="connsiteX210" fmla="*/ 4895850 w 5653890"/>
            <a:gd name="connsiteY210" fmla="*/ 2409825 h 4829911"/>
            <a:gd name="connsiteX211" fmla="*/ 4905375 w 5653890"/>
            <a:gd name="connsiteY211" fmla="*/ 2381250 h 4829911"/>
            <a:gd name="connsiteX212" fmla="*/ 4848225 w 5653890"/>
            <a:gd name="connsiteY212" fmla="*/ 2266950 h 4829911"/>
            <a:gd name="connsiteX213" fmla="*/ 4829175 w 5653890"/>
            <a:gd name="connsiteY213" fmla="*/ 2238375 h 4829911"/>
            <a:gd name="connsiteX214" fmla="*/ 4857750 w 5653890"/>
            <a:gd name="connsiteY214" fmla="*/ 2152650 h 4829911"/>
            <a:gd name="connsiteX215" fmla="*/ 4867275 w 5653890"/>
            <a:gd name="connsiteY215" fmla="*/ 2124075 h 4829911"/>
            <a:gd name="connsiteX216" fmla="*/ 4857750 w 5653890"/>
            <a:gd name="connsiteY216" fmla="*/ 1952625 h 4829911"/>
            <a:gd name="connsiteX217" fmla="*/ 4810125 w 5653890"/>
            <a:gd name="connsiteY217" fmla="*/ 1866900 h 4829911"/>
            <a:gd name="connsiteX218" fmla="*/ 4791075 w 5653890"/>
            <a:gd name="connsiteY218" fmla="*/ 1838325 h 4829911"/>
            <a:gd name="connsiteX219" fmla="*/ 4762500 w 5653890"/>
            <a:gd name="connsiteY219" fmla="*/ 1781175 h 4829911"/>
            <a:gd name="connsiteX220" fmla="*/ 4743450 w 5653890"/>
            <a:gd name="connsiteY220" fmla="*/ 1666875 h 4829911"/>
            <a:gd name="connsiteX221" fmla="*/ 4733925 w 5653890"/>
            <a:gd name="connsiteY221" fmla="*/ 1619250 h 4829911"/>
            <a:gd name="connsiteX222" fmla="*/ 4638675 w 5653890"/>
            <a:gd name="connsiteY222" fmla="*/ 1571625 h 4829911"/>
            <a:gd name="connsiteX223" fmla="*/ 4581525 w 5653890"/>
            <a:gd name="connsiteY223" fmla="*/ 1533525 h 4829911"/>
            <a:gd name="connsiteX224" fmla="*/ 4591050 w 5653890"/>
            <a:gd name="connsiteY224" fmla="*/ 1476375 h 4829911"/>
            <a:gd name="connsiteX225" fmla="*/ 4600575 w 5653890"/>
            <a:gd name="connsiteY225" fmla="*/ 1438275 h 4829911"/>
            <a:gd name="connsiteX226" fmla="*/ 4591050 w 5653890"/>
            <a:gd name="connsiteY226" fmla="*/ 1314450 h 4829911"/>
            <a:gd name="connsiteX227" fmla="*/ 4581525 w 5653890"/>
            <a:gd name="connsiteY227" fmla="*/ 1285875 h 4829911"/>
            <a:gd name="connsiteX228" fmla="*/ 4543425 w 5653890"/>
            <a:gd name="connsiteY228" fmla="*/ 1266825 h 4829911"/>
            <a:gd name="connsiteX229" fmla="*/ 4486275 w 5653890"/>
            <a:gd name="connsiteY229" fmla="*/ 1228725 h 4829911"/>
            <a:gd name="connsiteX230" fmla="*/ 4457700 w 5653890"/>
            <a:gd name="connsiteY230" fmla="*/ 1219200 h 4829911"/>
            <a:gd name="connsiteX231" fmla="*/ 4391025 w 5653890"/>
            <a:gd name="connsiteY231" fmla="*/ 1200150 h 4829911"/>
            <a:gd name="connsiteX232" fmla="*/ 4362450 w 5653890"/>
            <a:gd name="connsiteY232" fmla="*/ 1181100 h 4829911"/>
            <a:gd name="connsiteX233" fmla="*/ 4276725 w 5653890"/>
            <a:gd name="connsiteY233" fmla="*/ 1143000 h 4829911"/>
            <a:gd name="connsiteX234" fmla="*/ 4248150 w 5653890"/>
            <a:gd name="connsiteY234" fmla="*/ 1085850 h 4829911"/>
            <a:gd name="connsiteX235" fmla="*/ 4267200 w 5653890"/>
            <a:gd name="connsiteY235" fmla="*/ 981075 h 4829911"/>
            <a:gd name="connsiteX236" fmla="*/ 4257675 w 5653890"/>
            <a:gd name="connsiteY236" fmla="*/ 866775 h 4829911"/>
            <a:gd name="connsiteX237" fmla="*/ 4238625 w 5653890"/>
            <a:gd name="connsiteY237" fmla="*/ 809625 h 4829911"/>
            <a:gd name="connsiteX238" fmla="*/ 4286250 w 5653890"/>
            <a:gd name="connsiteY238" fmla="*/ 723900 h 4829911"/>
            <a:gd name="connsiteX239" fmla="*/ 4305300 w 5653890"/>
            <a:gd name="connsiteY239" fmla="*/ 666750 h 4829911"/>
            <a:gd name="connsiteX240" fmla="*/ 4324350 w 5653890"/>
            <a:gd name="connsiteY240" fmla="*/ 581025 h 4829911"/>
            <a:gd name="connsiteX241" fmla="*/ 4314825 w 5653890"/>
            <a:gd name="connsiteY241" fmla="*/ 495300 h 4829911"/>
            <a:gd name="connsiteX242" fmla="*/ 4305300 w 5653890"/>
            <a:gd name="connsiteY242" fmla="*/ 466725 h 4829911"/>
            <a:gd name="connsiteX243" fmla="*/ 4276725 w 5653890"/>
            <a:gd name="connsiteY243" fmla="*/ 457200 h 4829911"/>
            <a:gd name="connsiteX244" fmla="*/ 4257675 w 5653890"/>
            <a:gd name="connsiteY244" fmla="*/ 438150 h 4829911"/>
            <a:gd name="connsiteX245" fmla="*/ 4305300 w 5653890"/>
            <a:gd name="connsiteY245" fmla="*/ 457200 h 4829911"/>
            <a:gd name="connsiteX0" fmla="*/ 4305300 w 5654385"/>
            <a:gd name="connsiteY0" fmla="*/ 457200 h 4829482"/>
            <a:gd name="connsiteX1" fmla="*/ 4257675 w 5654385"/>
            <a:gd name="connsiteY1" fmla="*/ 438150 h 4829482"/>
            <a:gd name="connsiteX2" fmla="*/ 4229100 w 5654385"/>
            <a:gd name="connsiteY2" fmla="*/ 428625 h 4829482"/>
            <a:gd name="connsiteX3" fmla="*/ 4171950 w 5654385"/>
            <a:gd name="connsiteY3" fmla="*/ 390525 h 4829482"/>
            <a:gd name="connsiteX4" fmla="*/ 4105275 w 5654385"/>
            <a:gd name="connsiteY4" fmla="*/ 323850 h 4829482"/>
            <a:gd name="connsiteX5" fmla="*/ 4076700 w 5654385"/>
            <a:gd name="connsiteY5" fmla="*/ 295275 h 4829482"/>
            <a:gd name="connsiteX6" fmla="*/ 4067175 w 5654385"/>
            <a:gd name="connsiteY6" fmla="*/ 266700 h 4829482"/>
            <a:gd name="connsiteX7" fmla="*/ 4019550 w 5654385"/>
            <a:gd name="connsiteY7" fmla="*/ 219075 h 4829482"/>
            <a:gd name="connsiteX8" fmla="*/ 3971925 w 5654385"/>
            <a:gd name="connsiteY8" fmla="*/ 209550 h 4829482"/>
            <a:gd name="connsiteX9" fmla="*/ 3943350 w 5654385"/>
            <a:gd name="connsiteY9" fmla="*/ 190500 h 4829482"/>
            <a:gd name="connsiteX10" fmla="*/ 3905250 w 5654385"/>
            <a:gd name="connsiteY10" fmla="*/ 104775 h 4829482"/>
            <a:gd name="connsiteX11" fmla="*/ 3876675 w 5654385"/>
            <a:gd name="connsiteY11" fmla="*/ 95250 h 4829482"/>
            <a:gd name="connsiteX12" fmla="*/ 3829050 w 5654385"/>
            <a:gd name="connsiteY12" fmla="*/ 38100 h 4829482"/>
            <a:gd name="connsiteX13" fmla="*/ 3819525 w 5654385"/>
            <a:gd name="connsiteY13" fmla="*/ 9525 h 4829482"/>
            <a:gd name="connsiteX14" fmla="*/ 3790950 w 5654385"/>
            <a:gd name="connsiteY14" fmla="*/ 0 h 4829482"/>
            <a:gd name="connsiteX15" fmla="*/ 3705225 w 5654385"/>
            <a:gd name="connsiteY15" fmla="*/ 19050 h 4829482"/>
            <a:gd name="connsiteX16" fmla="*/ 3648075 w 5654385"/>
            <a:gd name="connsiteY16" fmla="*/ 76200 h 4829482"/>
            <a:gd name="connsiteX17" fmla="*/ 3638550 w 5654385"/>
            <a:gd name="connsiteY17" fmla="*/ 104775 h 4829482"/>
            <a:gd name="connsiteX18" fmla="*/ 3619500 w 5654385"/>
            <a:gd name="connsiteY18" fmla="*/ 133350 h 4829482"/>
            <a:gd name="connsiteX19" fmla="*/ 3581400 w 5654385"/>
            <a:gd name="connsiteY19" fmla="*/ 228600 h 4829482"/>
            <a:gd name="connsiteX20" fmla="*/ 3571875 w 5654385"/>
            <a:gd name="connsiteY20" fmla="*/ 257175 h 4829482"/>
            <a:gd name="connsiteX21" fmla="*/ 3533775 w 5654385"/>
            <a:gd name="connsiteY21" fmla="*/ 314325 h 4829482"/>
            <a:gd name="connsiteX22" fmla="*/ 3524250 w 5654385"/>
            <a:gd name="connsiteY22" fmla="*/ 342900 h 4829482"/>
            <a:gd name="connsiteX23" fmla="*/ 3495675 w 5654385"/>
            <a:gd name="connsiteY23" fmla="*/ 400050 h 4829482"/>
            <a:gd name="connsiteX24" fmla="*/ 3505200 w 5654385"/>
            <a:gd name="connsiteY24" fmla="*/ 466725 h 4829482"/>
            <a:gd name="connsiteX25" fmla="*/ 3524250 w 5654385"/>
            <a:gd name="connsiteY25" fmla="*/ 495300 h 4829482"/>
            <a:gd name="connsiteX26" fmla="*/ 3495675 w 5654385"/>
            <a:gd name="connsiteY26" fmla="*/ 523875 h 4829482"/>
            <a:gd name="connsiteX27" fmla="*/ 3486150 w 5654385"/>
            <a:gd name="connsiteY27" fmla="*/ 552450 h 4829482"/>
            <a:gd name="connsiteX28" fmla="*/ 3476625 w 5654385"/>
            <a:gd name="connsiteY28" fmla="*/ 600075 h 4829482"/>
            <a:gd name="connsiteX29" fmla="*/ 3400425 w 5654385"/>
            <a:gd name="connsiteY29" fmla="*/ 685800 h 4829482"/>
            <a:gd name="connsiteX30" fmla="*/ 3390900 w 5654385"/>
            <a:gd name="connsiteY30" fmla="*/ 714375 h 4829482"/>
            <a:gd name="connsiteX31" fmla="*/ 3381375 w 5654385"/>
            <a:gd name="connsiteY31" fmla="*/ 752475 h 4829482"/>
            <a:gd name="connsiteX32" fmla="*/ 3352800 w 5654385"/>
            <a:gd name="connsiteY32" fmla="*/ 762000 h 4829482"/>
            <a:gd name="connsiteX33" fmla="*/ 3343275 w 5654385"/>
            <a:gd name="connsiteY33" fmla="*/ 790575 h 4829482"/>
            <a:gd name="connsiteX34" fmla="*/ 3324225 w 5654385"/>
            <a:gd name="connsiteY34" fmla="*/ 819150 h 4829482"/>
            <a:gd name="connsiteX35" fmla="*/ 3352800 w 5654385"/>
            <a:gd name="connsiteY35" fmla="*/ 828675 h 4829482"/>
            <a:gd name="connsiteX36" fmla="*/ 3362325 w 5654385"/>
            <a:gd name="connsiteY36" fmla="*/ 857250 h 4829482"/>
            <a:gd name="connsiteX37" fmla="*/ 3400425 w 5654385"/>
            <a:gd name="connsiteY37" fmla="*/ 876300 h 4829482"/>
            <a:gd name="connsiteX38" fmla="*/ 3390900 w 5654385"/>
            <a:gd name="connsiteY38" fmla="*/ 1000125 h 4829482"/>
            <a:gd name="connsiteX39" fmla="*/ 3400425 w 5654385"/>
            <a:gd name="connsiteY39" fmla="*/ 1047750 h 4829482"/>
            <a:gd name="connsiteX40" fmla="*/ 3419475 w 5654385"/>
            <a:gd name="connsiteY40" fmla="*/ 1076325 h 4829482"/>
            <a:gd name="connsiteX41" fmla="*/ 3390900 w 5654385"/>
            <a:gd name="connsiteY41" fmla="*/ 1171575 h 4829482"/>
            <a:gd name="connsiteX42" fmla="*/ 3400425 w 5654385"/>
            <a:gd name="connsiteY42" fmla="*/ 1200150 h 4829482"/>
            <a:gd name="connsiteX43" fmla="*/ 3381375 w 5654385"/>
            <a:gd name="connsiteY43" fmla="*/ 1285875 h 4829482"/>
            <a:gd name="connsiteX44" fmla="*/ 3362325 w 5654385"/>
            <a:gd name="connsiteY44" fmla="*/ 1314450 h 4829482"/>
            <a:gd name="connsiteX45" fmla="*/ 3371850 w 5654385"/>
            <a:gd name="connsiteY45" fmla="*/ 1400175 h 4829482"/>
            <a:gd name="connsiteX46" fmla="*/ 3343275 w 5654385"/>
            <a:gd name="connsiteY46" fmla="*/ 1457325 h 4829482"/>
            <a:gd name="connsiteX47" fmla="*/ 3333750 w 5654385"/>
            <a:gd name="connsiteY47" fmla="*/ 1485900 h 4829482"/>
            <a:gd name="connsiteX48" fmla="*/ 3343275 w 5654385"/>
            <a:gd name="connsiteY48" fmla="*/ 1533525 h 4829482"/>
            <a:gd name="connsiteX49" fmla="*/ 3314700 w 5654385"/>
            <a:gd name="connsiteY49" fmla="*/ 1590675 h 4829482"/>
            <a:gd name="connsiteX50" fmla="*/ 3314700 w 5654385"/>
            <a:gd name="connsiteY50" fmla="*/ 1762125 h 4829482"/>
            <a:gd name="connsiteX51" fmla="*/ 3286125 w 5654385"/>
            <a:gd name="connsiteY51" fmla="*/ 1771650 h 4829482"/>
            <a:gd name="connsiteX52" fmla="*/ 3276600 w 5654385"/>
            <a:gd name="connsiteY52" fmla="*/ 1819275 h 4829482"/>
            <a:gd name="connsiteX53" fmla="*/ 3267075 w 5654385"/>
            <a:gd name="connsiteY53" fmla="*/ 1876425 h 4829482"/>
            <a:gd name="connsiteX54" fmla="*/ 3228975 w 5654385"/>
            <a:gd name="connsiteY54" fmla="*/ 1885950 h 4829482"/>
            <a:gd name="connsiteX55" fmla="*/ 3190875 w 5654385"/>
            <a:gd name="connsiteY55" fmla="*/ 1933575 h 4829482"/>
            <a:gd name="connsiteX56" fmla="*/ 3181350 w 5654385"/>
            <a:gd name="connsiteY56" fmla="*/ 1962150 h 4829482"/>
            <a:gd name="connsiteX57" fmla="*/ 3162300 w 5654385"/>
            <a:gd name="connsiteY57" fmla="*/ 1990725 h 4829482"/>
            <a:gd name="connsiteX58" fmla="*/ 3124200 w 5654385"/>
            <a:gd name="connsiteY58" fmla="*/ 1981200 h 4829482"/>
            <a:gd name="connsiteX59" fmla="*/ 3076575 w 5654385"/>
            <a:gd name="connsiteY59" fmla="*/ 2028825 h 4829482"/>
            <a:gd name="connsiteX60" fmla="*/ 3067050 w 5654385"/>
            <a:gd name="connsiteY60" fmla="*/ 2105025 h 4829482"/>
            <a:gd name="connsiteX61" fmla="*/ 3057525 w 5654385"/>
            <a:gd name="connsiteY61" fmla="*/ 2133600 h 4829482"/>
            <a:gd name="connsiteX62" fmla="*/ 3038475 w 5654385"/>
            <a:gd name="connsiteY62" fmla="*/ 2162175 h 4829482"/>
            <a:gd name="connsiteX63" fmla="*/ 2914650 w 5654385"/>
            <a:gd name="connsiteY63" fmla="*/ 2200275 h 4829482"/>
            <a:gd name="connsiteX64" fmla="*/ 2886075 w 5654385"/>
            <a:gd name="connsiteY64" fmla="*/ 2219325 h 4829482"/>
            <a:gd name="connsiteX65" fmla="*/ 2809875 w 5654385"/>
            <a:gd name="connsiteY65" fmla="*/ 2238375 h 4829482"/>
            <a:gd name="connsiteX66" fmla="*/ 2752725 w 5654385"/>
            <a:gd name="connsiteY66" fmla="*/ 2276475 h 4829482"/>
            <a:gd name="connsiteX67" fmla="*/ 2686050 w 5654385"/>
            <a:gd name="connsiteY67" fmla="*/ 2295525 h 4829482"/>
            <a:gd name="connsiteX68" fmla="*/ 2657475 w 5654385"/>
            <a:gd name="connsiteY68" fmla="*/ 2333625 h 4829482"/>
            <a:gd name="connsiteX69" fmla="*/ 2600325 w 5654385"/>
            <a:gd name="connsiteY69" fmla="*/ 2381250 h 4829482"/>
            <a:gd name="connsiteX70" fmla="*/ 2571750 w 5654385"/>
            <a:gd name="connsiteY70" fmla="*/ 2390775 h 4829482"/>
            <a:gd name="connsiteX71" fmla="*/ 2552700 w 5654385"/>
            <a:gd name="connsiteY71" fmla="*/ 2419350 h 4829482"/>
            <a:gd name="connsiteX72" fmla="*/ 2533650 w 5654385"/>
            <a:gd name="connsiteY72" fmla="*/ 2476500 h 4829482"/>
            <a:gd name="connsiteX73" fmla="*/ 2447925 w 5654385"/>
            <a:gd name="connsiteY73" fmla="*/ 2543175 h 4829482"/>
            <a:gd name="connsiteX74" fmla="*/ 2428875 w 5654385"/>
            <a:gd name="connsiteY74" fmla="*/ 2571750 h 4829482"/>
            <a:gd name="connsiteX75" fmla="*/ 2419350 w 5654385"/>
            <a:gd name="connsiteY75" fmla="*/ 2600325 h 4829482"/>
            <a:gd name="connsiteX76" fmla="*/ 2381250 w 5654385"/>
            <a:gd name="connsiteY76" fmla="*/ 2657475 h 4829482"/>
            <a:gd name="connsiteX77" fmla="*/ 2333625 w 5654385"/>
            <a:gd name="connsiteY77" fmla="*/ 2733675 h 4829482"/>
            <a:gd name="connsiteX78" fmla="*/ 2295525 w 5654385"/>
            <a:gd name="connsiteY78" fmla="*/ 2790825 h 4829482"/>
            <a:gd name="connsiteX79" fmla="*/ 2286000 w 5654385"/>
            <a:gd name="connsiteY79" fmla="*/ 2819400 h 4829482"/>
            <a:gd name="connsiteX80" fmla="*/ 2257425 w 5654385"/>
            <a:gd name="connsiteY80" fmla="*/ 2838450 h 4829482"/>
            <a:gd name="connsiteX81" fmla="*/ 2219325 w 5654385"/>
            <a:gd name="connsiteY81" fmla="*/ 2828925 h 4829482"/>
            <a:gd name="connsiteX82" fmla="*/ 2209800 w 5654385"/>
            <a:gd name="connsiteY82" fmla="*/ 2790825 h 4829482"/>
            <a:gd name="connsiteX83" fmla="*/ 2200275 w 5654385"/>
            <a:gd name="connsiteY83" fmla="*/ 2762250 h 4829482"/>
            <a:gd name="connsiteX84" fmla="*/ 2171700 w 5654385"/>
            <a:gd name="connsiteY84" fmla="*/ 2752725 h 4829482"/>
            <a:gd name="connsiteX85" fmla="*/ 2143125 w 5654385"/>
            <a:gd name="connsiteY85" fmla="*/ 2724150 h 4829482"/>
            <a:gd name="connsiteX86" fmla="*/ 2133600 w 5654385"/>
            <a:gd name="connsiteY86" fmla="*/ 2695575 h 4829482"/>
            <a:gd name="connsiteX87" fmla="*/ 2076450 w 5654385"/>
            <a:gd name="connsiteY87" fmla="*/ 2667000 h 4829482"/>
            <a:gd name="connsiteX88" fmla="*/ 2047875 w 5654385"/>
            <a:gd name="connsiteY88" fmla="*/ 2647950 h 4829482"/>
            <a:gd name="connsiteX89" fmla="*/ 1924050 w 5654385"/>
            <a:gd name="connsiteY89" fmla="*/ 2628900 h 4829482"/>
            <a:gd name="connsiteX90" fmla="*/ 1895475 w 5654385"/>
            <a:gd name="connsiteY90" fmla="*/ 2609850 h 4829482"/>
            <a:gd name="connsiteX91" fmla="*/ 1885950 w 5654385"/>
            <a:gd name="connsiteY91" fmla="*/ 2581275 h 4829482"/>
            <a:gd name="connsiteX92" fmla="*/ 1857375 w 5654385"/>
            <a:gd name="connsiteY92" fmla="*/ 2571750 h 4829482"/>
            <a:gd name="connsiteX93" fmla="*/ 1828800 w 5654385"/>
            <a:gd name="connsiteY93" fmla="*/ 2552700 h 4829482"/>
            <a:gd name="connsiteX94" fmla="*/ 1743075 w 5654385"/>
            <a:gd name="connsiteY94" fmla="*/ 2533650 h 4829482"/>
            <a:gd name="connsiteX95" fmla="*/ 1714500 w 5654385"/>
            <a:gd name="connsiteY95" fmla="*/ 2524125 h 4829482"/>
            <a:gd name="connsiteX96" fmla="*/ 1657350 w 5654385"/>
            <a:gd name="connsiteY96" fmla="*/ 2514600 h 4829482"/>
            <a:gd name="connsiteX97" fmla="*/ 1609725 w 5654385"/>
            <a:gd name="connsiteY97" fmla="*/ 2505075 h 4829482"/>
            <a:gd name="connsiteX98" fmla="*/ 1581150 w 5654385"/>
            <a:gd name="connsiteY98" fmla="*/ 2486025 h 4829482"/>
            <a:gd name="connsiteX99" fmla="*/ 1400175 w 5654385"/>
            <a:gd name="connsiteY99" fmla="*/ 2466975 h 4829482"/>
            <a:gd name="connsiteX100" fmla="*/ 1285875 w 5654385"/>
            <a:gd name="connsiteY100" fmla="*/ 2476500 h 4829482"/>
            <a:gd name="connsiteX101" fmla="*/ 1228725 w 5654385"/>
            <a:gd name="connsiteY101" fmla="*/ 2505075 h 4829482"/>
            <a:gd name="connsiteX102" fmla="*/ 1085850 w 5654385"/>
            <a:gd name="connsiteY102" fmla="*/ 2514600 h 4829482"/>
            <a:gd name="connsiteX103" fmla="*/ 942975 w 5654385"/>
            <a:gd name="connsiteY103" fmla="*/ 2543175 h 4829482"/>
            <a:gd name="connsiteX104" fmla="*/ 914400 w 5654385"/>
            <a:gd name="connsiteY104" fmla="*/ 2562225 h 4829482"/>
            <a:gd name="connsiteX105" fmla="*/ 857250 w 5654385"/>
            <a:gd name="connsiteY105" fmla="*/ 2581275 h 4829482"/>
            <a:gd name="connsiteX106" fmla="*/ 828675 w 5654385"/>
            <a:gd name="connsiteY106" fmla="*/ 2609850 h 4829482"/>
            <a:gd name="connsiteX107" fmla="*/ 800100 w 5654385"/>
            <a:gd name="connsiteY107" fmla="*/ 2628900 h 4829482"/>
            <a:gd name="connsiteX108" fmla="*/ 771525 w 5654385"/>
            <a:gd name="connsiteY108" fmla="*/ 2686050 h 4829482"/>
            <a:gd name="connsiteX109" fmla="*/ 742950 w 5654385"/>
            <a:gd name="connsiteY109" fmla="*/ 2705100 h 4829482"/>
            <a:gd name="connsiteX110" fmla="*/ 723900 w 5654385"/>
            <a:gd name="connsiteY110" fmla="*/ 2781300 h 4829482"/>
            <a:gd name="connsiteX111" fmla="*/ 704850 w 5654385"/>
            <a:gd name="connsiteY111" fmla="*/ 2838450 h 4829482"/>
            <a:gd name="connsiteX112" fmla="*/ 695325 w 5654385"/>
            <a:gd name="connsiteY112" fmla="*/ 2867025 h 4829482"/>
            <a:gd name="connsiteX113" fmla="*/ 666750 w 5654385"/>
            <a:gd name="connsiteY113" fmla="*/ 2924175 h 4829482"/>
            <a:gd name="connsiteX114" fmla="*/ 647700 w 5654385"/>
            <a:gd name="connsiteY114" fmla="*/ 3067050 h 4829482"/>
            <a:gd name="connsiteX115" fmla="*/ 628650 w 5654385"/>
            <a:gd name="connsiteY115" fmla="*/ 3143250 h 4829482"/>
            <a:gd name="connsiteX116" fmla="*/ 590550 w 5654385"/>
            <a:gd name="connsiteY116" fmla="*/ 3248025 h 4829482"/>
            <a:gd name="connsiteX117" fmla="*/ 542925 w 5654385"/>
            <a:gd name="connsiteY117" fmla="*/ 3286125 h 4829482"/>
            <a:gd name="connsiteX118" fmla="*/ 476250 w 5654385"/>
            <a:gd name="connsiteY118" fmla="*/ 3371850 h 4829482"/>
            <a:gd name="connsiteX119" fmla="*/ 428625 w 5654385"/>
            <a:gd name="connsiteY119" fmla="*/ 3514725 h 4829482"/>
            <a:gd name="connsiteX120" fmla="*/ 419100 w 5654385"/>
            <a:gd name="connsiteY120" fmla="*/ 3543300 h 4829482"/>
            <a:gd name="connsiteX121" fmla="*/ 361950 w 5654385"/>
            <a:gd name="connsiteY121" fmla="*/ 3571875 h 4829482"/>
            <a:gd name="connsiteX122" fmla="*/ 295275 w 5654385"/>
            <a:gd name="connsiteY122" fmla="*/ 3590925 h 4829482"/>
            <a:gd name="connsiteX123" fmla="*/ 238125 w 5654385"/>
            <a:gd name="connsiteY123" fmla="*/ 3629025 h 4829482"/>
            <a:gd name="connsiteX124" fmla="*/ 219075 w 5654385"/>
            <a:gd name="connsiteY124" fmla="*/ 3657600 h 4829482"/>
            <a:gd name="connsiteX125" fmla="*/ 133350 w 5654385"/>
            <a:gd name="connsiteY125" fmla="*/ 3733800 h 4829482"/>
            <a:gd name="connsiteX126" fmla="*/ 114300 w 5654385"/>
            <a:gd name="connsiteY126" fmla="*/ 3762375 h 4829482"/>
            <a:gd name="connsiteX127" fmla="*/ 104775 w 5654385"/>
            <a:gd name="connsiteY127" fmla="*/ 3790950 h 4829482"/>
            <a:gd name="connsiteX128" fmla="*/ 47625 w 5654385"/>
            <a:gd name="connsiteY128" fmla="*/ 3848100 h 4829482"/>
            <a:gd name="connsiteX129" fmla="*/ 28575 w 5654385"/>
            <a:gd name="connsiteY129" fmla="*/ 3876675 h 4829482"/>
            <a:gd name="connsiteX130" fmla="*/ 0 w 5654385"/>
            <a:gd name="connsiteY130" fmla="*/ 3886200 h 4829482"/>
            <a:gd name="connsiteX131" fmla="*/ 9525 w 5654385"/>
            <a:gd name="connsiteY131" fmla="*/ 3971925 h 4829482"/>
            <a:gd name="connsiteX132" fmla="*/ 38100 w 5654385"/>
            <a:gd name="connsiteY132" fmla="*/ 3990975 h 4829482"/>
            <a:gd name="connsiteX133" fmla="*/ 161925 w 5654385"/>
            <a:gd name="connsiteY133" fmla="*/ 4019550 h 4829482"/>
            <a:gd name="connsiteX134" fmla="*/ 190500 w 5654385"/>
            <a:gd name="connsiteY134" fmla="*/ 4029075 h 4829482"/>
            <a:gd name="connsiteX135" fmla="*/ 171450 w 5654385"/>
            <a:gd name="connsiteY135" fmla="*/ 4086225 h 4829482"/>
            <a:gd name="connsiteX136" fmla="*/ 142875 w 5654385"/>
            <a:gd name="connsiteY136" fmla="*/ 4105275 h 4829482"/>
            <a:gd name="connsiteX137" fmla="*/ 133350 w 5654385"/>
            <a:gd name="connsiteY137" fmla="*/ 4200525 h 4829482"/>
            <a:gd name="connsiteX138" fmla="*/ 190500 w 5654385"/>
            <a:gd name="connsiteY138" fmla="*/ 4238625 h 4829482"/>
            <a:gd name="connsiteX139" fmla="*/ 228600 w 5654385"/>
            <a:gd name="connsiteY139" fmla="*/ 4371975 h 4829482"/>
            <a:gd name="connsiteX140" fmla="*/ 257175 w 5654385"/>
            <a:gd name="connsiteY140" fmla="*/ 4381500 h 4829482"/>
            <a:gd name="connsiteX141" fmla="*/ 285750 w 5654385"/>
            <a:gd name="connsiteY141" fmla="*/ 4438650 h 4829482"/>
            <a:gd name="connsiteX142" fmla="*/ 314325 w 5654385"/>
            <a:gd name="connsiteY142" fmla="*/ 4457700 h 4829482"/>
            <a:gd name="connsiteX143" fmla="*/ 371475 w 5654385"/>
            <a:gd name="connsiteY143" fmla="*/ 4495800 h 4829482"/>
            <a:gd name="connsiteX144" fmla="*/ 390525 w 5654385"/>
            <a:gd name="connsiteY144" fmla="*/ 4552950 h 4829482"/>
            <a:gd name="connsiteX145" fmla="*/ 371475 w 5654385"/>
            <a:gd name="connsiteY145" fmla="*/ 4638675 h 4829482"/>
            <a:gd name="connsiteX146" fmla="*/ 352425 w 5654385"/>
            <a:gd name="connsiteY146" fmla="*/ 4667250 h 4829482"/>
            <a:gd name="connsiteX147" fmla="*/ 361950 w 5654385"/>
            <a:gd name="connsiteY147" fmla="*/ 4752975 h 4829482"/>
            <a:gd name="connsiteX148" fmla="*/ 390525 w 5654385"/>
            <a:gd name="connsiteY148" fmla="*/ 4772025 h 4829482"/>
            <a:gd name="connsiteX149" fmla="*/ 447675 w 5654385"/>
            <a:gd name="connsiteY149" fmla="*/ 4800600 h 4829482"/>
            <a:gd name="connsiteX150" fmla="*/ 828675 w 5654385"/>
            <a:gd name="connsiteY150" fmla="*/ 4800600 h 4829482"/>
            <a:gd name="connsiteX151" fmla="*/ 2038350 w 5654385"/>
            <a:gd name="connsiteY151" fmla="*/ 4791075 h 4829482"/>
            <a:gd name="connsiteX152" fmla="*/ 2333625 w 5654385"/>
            <a:gd name="connsiteY152" fmla="*/ 4781550 h 4829482"/>
            <a:gd name="connsiteX153" fmla="*/ 2409825 w 5654385"/>
            <a:gd name="connsiteY153" fmla="*/ 4762500 h 4829482"/>
            <a:gd name="connsiteX154" fmla="*/ 2505075 w 5654385"/>
            <a:gd name="connsiteY154" fmla="*/ 4743450 h 4829482"/>
            <a:gd name="connsiteX155" fmla="*/ 2990850 w 5654385"/>
            <a:gd name="connsiteY155" fmla="*/ 4752975 h 4829482"/>
            <a:gd name="connsiteX156" fmla="*/ 3057525 w 5654385"/>
            <a:gd name="connsiteY156" fmla="*/ 4762500 h 4829482"/>
            <a:gd name="connsiteX157" fmla="*/ 3114675 w 5654385"/>
            <a:gd name="connsiteY157" fmla="*/ 4772025 h 4829482"/>
            <a:gd name="connsiteX158" fmla="*/ 5553075 w 5654385"/>
            <a:gd name="connsiteY158" fmla="*/ 4781550 h 4829482"/>
            <a:gd name="connsiteX159" fmla="*/ 5181600 w 5654385"/>
            <a:gd name="connsiteY159" fmla="*/ 4829175 h 4829482"/>
            <a:gd name="connsiteX160" fmla="*/ 5086350 w 5654385"/>
            <a:gd name="connsiteY160" fmla="*/ 4800600 h 4829482"/>
            <a:gd name="connsiteX161" fmla="*/ 5067300 w 5654385"/>
            <a:gd name="connsiteY161" fmla="*/ 4772025 h 4829482"/>
            <a:gd name="connsiteX162" fmla="*/ 5095875 w 5654385"/>
            <a:gd name="connsiteY162" fmla="*/ 4667250 h 4829482"/>
            <a:gd name="connsiteX163" fmla="*/ 5124450 w 5654385"/>
            <a:gd name="connsiteY163" fmla="*/ 4657725 h 4829482"/>
            <a:gd name="connsiteX164" fmla="*/ 5191125 w 5654385"/>
            <a:gd name="connsiteY164" fmla="*/ 4572000 h 4829482"/>
            <a:gd name="connsiteX165" fmla="*/ 5210175 w 5654385"/>
            <a:gd name="connsiteY165" fmla="*/ 4543425 h 4829482"/>
            <a:gd name="connsiteX166" fmla="*/ 5229225 w 5654385"/>
            <a:gd name="connsiteY166" fmla="*/ 4514850 h 4829482"/>
            <a:gd name="connsiteX167" fmla="*/ 5248275 w 5654385"/>
            <a:gd name="connsiteY167" fmla="*/ 4476750 h 4829482"/>
            <a:gd name="connsiteX168" fmla="*/ 5267325 w 5654385"/>
            <a:gd name="connsiteY168" fmla="*/ 4448175 h 4829482"/>
            <a:gd name="connsiteX169" fmla="*/ 5286375 w 5654385"/>
            <a:gd name="connsiteY169" fmla="*/ 4391025 h 4829482"/>
            <a:gd name="connsiteX170" fmla="*/ 5286375 w 5654385"/>
            <a:gd name="connsiteY170" fmla="*/ 4229100 h 4829482"/>
            <a:gd name="connsiteX171" fmla="*/ 5257800 w 5654385"/>
            <a:gd name="connsiteY171" fmla="*/ 4219575 h 4829482"/>
            <a:gd name="connsiteX172" fmla="*/ 5229225 w 5654385"/>
            <a:gd name="connsiteY172" fmla="*/ 4200525 h 4829482"/>
            <a:gd name="connsiteX173" fmla="*/ 5219700 w 5654385"/>
            <a:gd name="connsiteY173" fmla="*/ 4171950 h 4829482"/>
            <a:gd name="connsiteX174" fmla="*/ 5248275 w 5654385"/>
            <a:gd name="connsiteY174" fmla="*/ 4152900 h 4829482"/>
            <a:gd name="connsiteX175" fmla="*/ 5276850 w 5654385"/>
            <a:gd name="connsiteY175" fmla="*/ 4095750 h 4829482"/>
            <a:gd name="connsiteX176" fmla="*/ 5257800 w 5654385"/>
            <a:gd name="connsiteY176" fmla="*/ 4019550 h 4829482"/>
            <a:gd name="connsiteX177" fmla="*/ 5238750 w 5654385"/>
            <a:gd name="connsiteY177" fmla="*/ 3981450 h 4829482"/>
            <a:gd name="connsiteX178" fmla="*/ 5153025 w 5654385"/>
            <a:gd name="connsiteY178" fmla="*/ 3933825 h 4829482"/>
            <a:gd name="connsiteX179" fmla="*/ 5162550 w 5654385"/>
            <a:gd name="connsiteY179" fmla="*/ 3810000 h 4829482"/>
            <a:gd name="connsiteX180" fmla="*/ 5191125 w 5654385"/>
            <a:gd name="connsiteY180" fmla="*/ 3781425 h 4829482"/>
            <a:gd name="connsiteX181" fmla="*/ 5200650 w 5654385"/>
            <a:gd name="connsiteY181" fmla="*/ 3752850 h 4829482"/>
            <a:gd name="connsiteX182" fmla="*/ 5191125 w 5654385"/>
            <a:gd name="connsiteY182" fmla="*/ 3629025 h 4829482"/>
            <a:gd name="connsiteX183" fmla="*/ 5181600 w 5654385"/>
            <a:gd name="connsiteY183" fmla="*/ 3600450 h 4829482"/>
            <a:gd name="connsiteX184" fmla="*/ 5172075 w 5654385"/>
            <a:gd name="connsiteY184" fmla="*/ 3562350 h 4829482"/>
            <a:gd name="connsiteX185" fmla="*/ 5133975 w 5654385"/>
            <a:gd name="connsiteY185" fmla="*/ 3495675 h 4829482"/>
            <a:gd name="connsiteX186" fmla="*/ 5124450 w 5654385"/>
            <a:gd name="connsiteY186" fmla="*/ 3467100 h 4829482"/>
            <a:gd name="connsiteX187" fmla="*/ 5105400 w 5654385"/>
            <a:gd name="connsiteY187" fmla="*/ 3438525 h 4829482"/>
            <a:gd name="connsiteX188" fmla="*/ 5095875 w 5654385"/>
            <a:gd name="connsiteY188" fmla="*/ 3409950 h 4829482"/>
            <a:gd name="connsiteX189" fmla="*/ 5076825 w 5654385"/>
            <a:gd name="connsiteY189" fmla="*/ 3381375 h 4829482"/>
            <a:gd name="connsiteX190" fmla="*/ 5019675 w 5654385"/>
            <a:gd name="connsiteY190" fmla="*/ 3305175 h 4829482"/>
            <a:gd name="connsiteX191" fmla="*/ 4972050 w 5654385"/>
            <a:gd name="connsiteY191" fmla="*/ 3219450 h 4829482"/>
            <a:gd name="connsiteX192" fmla="*/ 4933950 w 5654385"/>
            <a:gd name="connsiteY192" fmla="*/ 3162300 h 4829482"/>
            <a:gd name="connsiteX193" fmla="*/ 4895850 w 5654385"/>
            <a:gd name="connsiteY193" fmla="*/ 3105150 h 4829482"/>
            <a:gd name="connsiteX194" fmla="*/ 4867275 w 5654385"/>
            <a:gd name="connsiteY194" fmla="*/ 3076575 h 4829482"/>
            <a:gd name="connsiteX195" fmla="*/ 4829175 w 5654385"/>
            <a:gd name="connsiteY195" fmla="*/ 3048000 h 4829482"/>
            <a:gd name="connsiteX196" fmla="*/ 4781550 w 5654385"/>
            <a:gd name="connsiteY196" fmla="*/ 3000375 h 4829482"/>
            <a:gd name="connsiteX197" fmla="*/ 4762500 w 5654385"/>
            <a:gd name="connsiteY197" fmla="*/ 2971800 h 4829482"/>
            <a:gd name="connsiteX198" fmla="*/ 4724400 w 5654385"/>
            <a:gd name="connsiteY198" fmla="*/ 2952750 h 4829482"/>
            <a:gd name="connsiteX199" fmla="*/ 4695825 w 5654385"/>
            <a:gd name="connsiteY199" fmla="*/ 2933700 h 4829482"/>
            <a:gd name="connsiteX200" fmla="*/ 4686300 w 5654385"/>
            <a:gd name="connsiteY200" fmla="*/ 2905125 h 4829482"/>
            <a:gd name="connsiteX201" fmla="*/ 4648200 w 5654385"/>
            <a:gd name="connsiteY201" fmla="*/ 2847975 h 4829482"/>
            <a:gd name="connsiteX202" fmla="*/ 4657725 w 5654385"/>
            <a:gd name="connsiteY202" fmla="*/ 2714625 h 4829482"/>
            <a:gd name="connsiteX203" fmla="*/ 4676775 w 5654385"/>
            <a:gd name="connsiteY203" fmla="*/ 2638425 h 4829482"/>
            <a:gd name="connsiteX204" fmla="*/ 4705350 w 5654385"/>
            <a:gd name="connsiteY204" fmla="*/ 2609850 h 4829482"/>
            <a:gd name="connsiteX205" fmla="*/ 4733925 w 5654385"/>
            <a:gd name="connsiteY205" fmla="*/ 2590800 h 4829482"/>
            <a:gd name="connsiteX206" fmla="*/ 4819650 w 5654385"/>
            <a:gd name="connsiteY206" fmla="*/ 2581275 h 4829482"/>
            <a:gd name="connsiteX207" fmla="*/ 4857750 w 5654385"/>
            <a:gd name="connsiteY207" fmla="*/ 2524125 h 4829482"/>
            <a:gd name="connsiteX208" fmla="*/ 4886325 w 5654385"/>
            <a:gd name="connsiteY208" fmla="*/ 2438400 h 4829482"/>
            <a:gd name="connsiteX209" fmla="*/ 4895850 w 5654385"/>
            <a:gd name="connsiteY209" fmla="*/ 2409825 h 4829482"/>
            <a:gd name="connsiteX210" fmla="*/ 4905375 w 5654385"/>
            <a:gd name="connsiteY210" fmla="*/ 2381250 h 4829482"/>
            <a:gd name="connsiteX211" fmla="*/ 4848225 w 5654385"/>
            <a:gd name="connsiteY211" fmla="*/ 2266950 h 4829482"/>
            <a:gd name="connsiteX212" fmla="*/ 4829175 w 5654385"/>
            <a:gd name="connsiteY212" fmla="*/ 2238375 h 4829482"/>
            <a:gd name="connsiteX213" fmla="*/ 4857750 w 5654385"/>
            <a:gd name="connsiteY213" fmla="*/ 2152650 h 4829482"/>
            <a:gd name="connsiteX214" fmla="*/ 4867275 w 5654385"/>
            <a:gd name="connsiteY214" fmla="*/ 2124075 h 4829482"/>
            <a:gd name="connsiteX215" fmla="*/ 4857750 w 5654385"/>
            <a:gd name="connsiteY215" fmla="*/ 1952625 h 4829482"/>
            <a:gd name="connsiteX216" fmla="*/ 4810125 w 5654385"/>
            <a:gd name="connsiteY216" fmla="*/ 1866900 h 4829482"/>
            <a:gd name="connsiteX217" fmla="*/ 4791075 w 5654385"/>
            <a:gd name="connsiteY217" fmla="*/ 1838325 h 4829482"/>
            <a:gd name="connsiteX218" fmla="*/ 4762500 w 5654385"/>
            <a:gd name="connsiteY218" fmla="*/ 1781175 h 4829482"/>
            <a:gd name="connsiteX219" fmla="*/ 4743450 w 5654385"/>
            <a:gd name="connsiteY219" fmla="*/ 1666875 h 4829482"/>
            <a:gd name="connsiteX220" fmla="*/ 4733925 w 5654385"/>
            <a:gd name="connsiteY220" fmla="*/ 1619250 h 4829482"/>
            <a:gd name="connsiteX221" fmla="*/ 4638675 w 5654385"/>
            <a:gd name="connsiteY221" fmla="*/ 1571625 h 4829482"/>
            <a:gd name="connsiteX222" fmla="*/ 4581525 w 5654385"/>
            <a:gd name="connsiteY222" fmla="*/ 1533525 h 4829482"/>
            <a:gd name="connsiteX223" fmla="*/ 4591050 w 5654385"/>
            <a:gd name="connsiteY223" fmla="*/ 1476375 h 4829482"/>
            <a:gd name="connsiteX224" fmla="*/ 4600575 w 5654385"/>
            <a:gd name="connsiteY224" fmla="*/ 1438275 h 4829482"/>
            <a:gd name="connsiteX225" fmla="*/ 4591050 w 5654385"/>
            <a:gd name="connsiteY225" fmla="*/ 1314450 h 4829482"/>
            <a:gd name="connsiteX226" fmla="*/ 4581525 w 5654385"/>
            <a:gd name="connsiteY226" fmla="*/ 1285875 h 4829482"/>
            <a:gd name="connsiteX227" fmla="*/ 4543425 w 5654385"/>
            <a:gd name="connsiteY227" fmla="*/ 1266825 h 4829482"/>
            <a:gd name="connsiteX228" fmla="*/ 4486275 w 5654385"/>
            <a:gd name="connsiteY228" fmla="*/ 1228725 h 4829482"/>
            <a:gd name="connsiteX229" fmla="*/ 4457700 w 5654385"/>
            <a:gd name="connsiteY229" fmla="*/ 1219200 h 4829482"/>
            <a:gd name="connsiteX230" fmla="*/ 4391025 w 5654385"/>
            <a:gd name="connsiteY230" fmla="*/ 1200150 h 4829482"/>
            <a:gd name="connsiteX231" fmla="*/ 4362450 w 5654385"/>
            <a:gd name="connsiteY231" fmla="*/ 1181100 h 4829482"/>
            <a:gd name="connsiteX232" fmla="*/ 4276725 w 5654385"/>
            <a:gd name="connsiteY232" fmla="*/ 1143000 h 4829482"/>
            <a:gd name="connsiteX233" fmla="*/ 4248150 w 5654385"/>
            <a:gd name="connsiteY233" fmla="*/ 1085850 h 4829482"/>
            <a:gd name="connsiteX234" fmla="*/ 4267200 w 5654385"/>
            <a:gd name="connsiteY234" fmla="*/ 981075 h 4829482"/>
            <a:gd name="connsiteX235" fmla="*/ 4257675 w 5654385"/>
            <a:gd name="connsiteY235" fmla="*/ 866775 h 4829482"/>
            <a:gd name="connsiteX236" fmla="*/ 4238625 w 5654385"/>
            <a:gd name="connsiteY236" fmla="*/ 809625 h 4829482"/>
            <a:gd name="connsiteX237" fmla="*/ 4286250 w 5654385"/>
            <a:gd name="connsiteY237" fmla="*/ 723900 h 4829482"/>
            <a:gd name="connsiteX238" fmla="*/ 4305300 w 5654385"/>
            <a:gd name="connsiteY238" fmla="*/ 666750 h 4829482"/>
            <a:gd name="connsiteX239" fmla="*/ 4324350 w 5654385"/>
            <a:gd name="connsiteY239" fmla="*/ 581025 h 4829482"/>
            <a:gd name="connsiteX240" fmla="*/ 4314825 w 5654385"/>
            <a:gd name="connsiteY240" fmla="*/ 495300 h 4829482"/>
            <a:gd name="connsiteX241" fmla="*/ 4305300 w 5654385"/>
            <a:gd name="connsiteY241" fmla="*/ 466725 h 4829482"/>
            <a:gd name="connsiteX242" fmla="*/ 4276725 w 5654385"/>
            <a:gd name="connsiteY242" fmla="*/ 457200 h 4829482"/>
            <a:gd name="connsiteX243" fmla="*/ 4257675 w 5654385"/>
            <a:gd name="connsiteY243" fmla="*/ 438150 h 4829482"/>
            <a:gd name="connsiteX244" fmla="*/ 4305300 w 5654385"/>
            <a:gd name="connsiteY244" fmla="*/ 457200 h 4829482"/>
            <a:gd name="connsiteX0" fmla="*/ 4305300 w 5296830"/>
            <a:gd name="connsiteY0" fmla="*/ 457200 h 4829482"/>
            <a:gd name="connsiteX1" fmla="*/ 4257675 w 5296830"/>
            <a:gd name="connsiteY1" fmla="*/ 438150 h 4829482"/>
            <a:gd name="connsiteX2" fmla="*/ 4229100 w 5296830"/>
            <a:gd name="connsiteY2" fmla="*/ 428625 h 4829482"/>
            <a:gd name="connsiteX3" fmla="*/ 4171950 w 5296830"/>
            <a:gd name="connsiteY3" fmla="*/ 390525 h 4829482"/>
            <a:gd name="connsiteX4" fmla="*/ 4105275 w 5296830"/>
            <a:gd name="connsiteY4" fmla="*/ 323850 h 4829482"/>
            <a:gd name="connsiteX5" fmla="*/ 4076700 w 5296830"/>
            <a:gd name="connsiteY5" fmla="*/ 295275 h 4829482"/>
            <a:gd name="connsiteX6" fmla="*/ 4067175 w 5296830"/>
            <a:gd name="connsiteY6" fmla="*/ 266700 h 4829482"/>
            <a:gd name="connsiteX7" fmla="*/ 4019550 w 5296830"/>
            <a:gd name="connsiteY7" fmla="*/ 219075 h 4829482"/>
            <a:gd name="connsiteX8" fmla="*/ 3971925 w 5296830"/>
            <a:gd name="connsiteY8" fmla="*/ 209550 h 4829482"/>
            <a:gd name="connsiteX9" fmla="*/ 3943350 w 5296830"/>
            <a:gd name="connsiteY9" fmla="*/ 190500 h 4829482"/>
            <a:gd name="connsiteX10" fmla="*/ 3905250 w 5296830"/>
            <a:gd name="connsiteY10" fmla="*/ 104775 h 4829482"/>
            <a:gd name="connsiteX11" fmla="*/ 3876675 w 5296830"/>
            <a:gd name="connsiteY11" fmla="*/ 95250 h 4829482"/>
            <a:gd name="connsiteX12" fmla="*/ 3829050 w 5296830"/>
            <a:gd name="connsiteY12" fmla="*/ 38100 h 4829482"/>
            <a:gd name="connsiteX13" fmla="*/ 3819525 w 5296830"/>
            <a:gd name="connsiteY13" fmla="*/ 9525 h 4829482"/>
            <a:gd name="connsiteX14" fmla="*/ 3790950 w 5296830"/>
            <a:gd name="connsiteY14" fmla="*/ 0 h 4829482"/>
            <a:gd name="connsiteX15" fmla="*/ 3705225 w 5296830"/>
            <a:gd name="connsiteY15" fmla="*/ 19050 h 4829482"/>
            <a:gd name="connsiteX16" fmla="*/ 3648075 w 5296830"/>
            <a:gd name="connsiteY16" fmla="*/ 76200 h 4829482"/>
            <a:gd name="connsiteX17" fmla="*/ 3638550 w 5296830"/>
            <a:gd name="connsiteY17" fmla="*/ 104775 h 4829482"/>
            <a:gd name="connsiteX18" fmla="*/ 3619500 w 5296830"/>
            <a:gd name="connsiteY18" fmla="*/ 133350 h 4829482"/>
            <a:gd name="connsiteX19" fmla="*/ 3581400 w 5296830"/>
            <a:gd name="connsiteY19" fmla="*/ 228600 h 4829482"/>
            <a:gd name="connsiteX20" fmla="*/ 3571875 w 5296830"/>
            <a:gd name="connsiteY20" fmla="*/ 257175 h 4829482"/>
            <a:gd name="connsiteX21" fmla="*/ 3533775 w 5296830"/>
            <a:gd name="connsiteY21" fmla="*/ 314325 h 4829482"/>
            <a:gd name="connsiteX22" fmla="*/ 3524250 w 5296830"/>
            <a:gd name="connsiteY22" fmla="*/ 342900 h 4829482"/>
            <a:gd name="connsiteX23" fmla="*/ 3495675 w 5296830"/>
            <a:gd name="connsiteY23" fmla="*/ 400050 h 4829482"/>
            <a:gd name="connsiteX24" fmla="*/ 3505200 w 5296830"/>
            <a:gd name="connsiteY24" fmla="*/ 466725 h 4829482"/>
            <a:gd name="connsiteX25" fmla="*/ 3524250 w 5296830"/>
            <a:gd name="connsiteY25" fmla="*/ 495300 h 4829482"/>
            <a:gd name="connsiteX26" fmla="*/ 3495675 w 5296830"/>
            <a:gd name="connsiteY26" fmla="*/ 523875 h 4829482"/>
            <a:gd name="connsiteX27" fmla="*/ 3486150 w 5296830"/>
            <a:gd name="connsiteY27" fmla="*/ 552450 h 4829482"/>
            <a:gd name="connsiteX28" fmla="*/ 3476625 w 5296830"/>
            <a:gd name="connsiteY28" fmla="*/ 600075 h 4829482"/>
            <a:gd name="connsiteX29" fmla="*/ 3400425 w 5296830"/>
            <a:gd name="connsiteY29" fmla="*/ 685800 h 4829482"/>
            <a:gd name="connsiteX30" fmla="*/ 3390900 w 5296830"/>
            <a:gd name="connsiteY30" fmla="*/ 714375 h 4829482"/>
            <a:gd name="connsiteX31" fmla="*/ 3381375 w 5296830"/>
            <a:gd name="connsiteY31" fmla="*/ 752475 h 4829482"/>
            <a:gd name="connsiteX32" fmla="*/ 3352800 w 5296830"/>
            <a:gd name="connsiteY32" fmla="*/ 762000 h 4829482"/>
            <a:gd name="connsiteX33" fmla="*/ 3343275 w 5296830"/>
            <a:gd name="connsiteY33" fmla="*/ 790575 h 4829482"/>
            <a:gd name="connsiteX34" fmla="*/ 3324225 w 5296830"/>
            <a:gd name="connsiteY34" fmla="*/ 819150 h 4829482"/>
            <a:gd name="connsiteX35" fmla="*/ 3352800 w 5296830"/>
            <a:gd name="connsiteY35" fmla="*/ 828675 h 4829482"/>
            <a:gd name="connsiteX36" fmla="*/ 3362325 w 5296830"/>
            <a:gd name="connsiteY36" fmla="*/ 857250 h 4829482"/>
            <a:gd name="connsiteX37" fmla="*/ 3400425 w 5296830"/>
            <a:gd name="connsiteY37" fmla="*/ 876300 h 4829482"/>
            <a:gd name="connsiteX38" fmla="*/ 3390900 w 5296830"/>
            <a:gd name="connsiteY38" fmla="*/ 1000125 h 4829482"/>
            <a:gd name="connsiteX39" fmla="*/ 3400425 w 5296830"/>
            <a:gd name="connsiteY39" fmla="*/ 1047750 h 4829482"/>
            <a:gd name="connsiteX40" fmla="*/ 3419475 w 5296830"/>
            <a:gd name="connsiteY40" fmla="*/ 1076325 h 4829482"/>
            <a:gd name="connsiteX41" fmla="*/ 3390900 w 5296830"/>
            <a:gd name="connsiteY41" fmla="*/ 1171575 h 4829482"/>
            <a:gd name="connsiteX42" fmla="*/ 3400425 w 5296830"/>
            <a:gd name="connsiteY42" fmla="*/ 1200150 h 4829482"/>
            <a:gd name="connsiteX43" fmla="*/ 3381375 w 5296830"/>
            <a:gd name="connsiteY43" fmla="*/ 1285875 h 4829482"/>
            <a:gd name="connsiteX44" fmla="*/ 3362325 w 5296830"/>
            <a:gd name="connsiteY44" fmla="*/ 1314450 h 4829482"/>
            <a:gd name="connsiteX45" fmla="*/ 3371850 w 5296830"/>
            <a:gd name="connsiteY45" fmla="*/ 1400175 h 4829482"/>
            <a:gd name="connsiteX46" fmla="*/ 3343275 w 5296830"/>
            <a:gd name="connsiteY46" fmla="*/ 1457325 h 4829482"/>
            <a:gd name="connsiteX47" fmla="*/ 3333750 w 5296830"/>
            <a:gd name="connsiteY47" fmla="*/ 1485900 h 4829482"/>
            <a:gd name="connsiteX48" fmla="*/ 3343275 w 5296830"/>
            <a:gd name="connsiteY48" fmla="*/ 1533525 h 4829482"/>
            <a:gd name="connsiteX49" fmla="*/ 3314700 w 5296830"/>
            <a:gd name="connsiteY49" fmla="*/ 1590675 h 4829482"/>
            <a:gd name="connsiteX50" fmla="*/ 3314700 w 5296830"/>
            <a:gd name="connsiteY50" fmla="*/ 1762125 h 4829482"/>
            <a:gd name="connsiteX51" fmla="*/ 3286125 w 5296830"/>
            <a:gd name="connsiteY51" fmla="*/ 1771650 h 4829482"/>
            <a:gd name="connsiteX52" fmla="*/ 3276600 w 5296830"/>
            <a:gd name="connsiteY52" fmla="*/ 1819275 h 4829482"/>
            <a:gd name="connsiteX53" fmla="*/ 3267075 w 5296830"/>
            <a:gd name="connsiteY53" fmla="*/ 1876425 h 4829482"/>
            <a:gd name="connsiteX54" fmla="*/ 3228975 w 5296830"/>
            <a:gd name="connsiteY54" fmla="*/ 1885950 h 4829482"/>
            <a:gd name="connsiteX55" fmla="*/ 3190875 w 5296830"/>
            <a:gd name="connsiteY55" fmla="*/ 1933575 h 4829482"/>
            <a:gd name="connsiteX56" fmla="*/ 3181350 w 5296830"/>
            <a:gd name="connsiteY56" fmla="*/ 1962150 h 4829482"/>
            <a:gd name="connsiteX57" fmla="*/ 3162300 w 5296830"/>
            <a:gd name="connsiteY57" fmla="*/ 1990725 h 4829482"/>
            <a:gd name="connsiteX58" fmla="*/ 3124200 w 5296830"/>
            <a:gd name="connsiteY58" fmla="*/ 1981200 h 4829482"/>
            <a:gd name="connsiteX59" fmla="*/ 3076575 w 5296830"/>
            <a:gd name="connsiteY59" fmla="*/ 2028825 h 4829482"/>
            <a:gd name="connsiteX60" fmla="*/ 3067050 w 5296830"/>
            <a:gd name="connsiteY60" fmla="*/ 2105025 h 4829482"/>
            <a:gd name="connsiteX61" fmla="*/ 3057525 w 5296830"/>
            <a:gd name="connsiteY61" fmla="*/ 2133600 h 4829482"/>
            <a:gd name="connsiteX62" fmla="*/ 3038475 w 5296830"/>
            <a:gd name="connsiteY62" fmla="*/ 2162175 h 4829482"/>
            <a:gd name="connsiteX63" fmla="*/ 2914650 w 5296830"/>
            <a:gd name="connsiteY63" fmla="*/ 2200275 h 4829482"/>
            <a:gd name="connsiteX64" fmla="*/ 2886075 w 5296830"/>
            <a:gd name="connsiteY64" fmla="*/ 2219325 h 4829482"/>
            <a:gd name="connsiteX65" fmla="*/ 2809875 w 5296830"/>
            <a:gd name="connsiteY65" fmla="*/ 2238375 h 4829482"/>
            <a:gd name="connsiteX66" fmla="*/ 2752725 w 5296830"/>
            <a:gd name="connsiteY66" fmla="*/ 2276475 h 4829482"/>
            <a:gd name="connsiteX67" fmla="*/ 2686050 w 5296830"/>
            <a:gd name="connsiteY67" fmla="*/ 2295525 h 4829482"/>
            <a:gd name="connsiteX68" fmla="*/ 2657475 w 5296830"/>
            <a:gd name="connsiteY68" fmla="*/ 2333625 h 4829482"/>
            <a:gd name="connsiteX69" fmla="*/ 2600325 w 5296830"/>
            <a:gd name="connsiteY69" fmla="*/ 2381250 h 4829482"/>
            <a:gd name="connsiteX70" fmla="*/ 2571750 w 5296830"/>
            <a:gd name="connsiteY70" fmla="*/ 2390775 h 4829482"/>
            <a:gd name="connsiteX71" fmla="*/ 2552700 w 5296830"/>
            <a:gd name="connsiteY71" fmla="*/ 2419350 h 4829482"/>
            <a:gd name="connsiteX72" fmla="*/ 2533650 w 5296830"/>
            <a:gd name="connsiteY72" fmla="*/ 2476500 h 4829482"/>
            <a:gd name="connsiteX73" fmla="*/ 2447925 w 5296830"/>
            <a:gd name="connsiteY73" fmla="*/ 2543175 h 4829482"/>
            <a:gd name="connsiteX74" fmla="*/ 2428875 w 5296830"/>
            <a:gd name="connsiteY74" fmla="*/ 2571750 h 4829482"/>
            <a:gd name="connsiteX75" fmla="*/ 2419350 w 5296830"/>
            <a:gd name="connsiteY75" fmla="*/ 2600325 h 4829482"/>
            <a:gd name="connsiteX76" fmla="*/ 2381250 w 5296830"/>
            <a:gd name="connsiteY76" fmla="*/ 2657475 h 4829482"/>
            <a:gd name="connsiteX77" fmla="*/ 2333625 w 5296830"/>
            <a:gd name="connsiteY77" fmla="*/ 2733675 h 4829482"/>
            <a:gd name="connsiteX78" fmla="*/ 2295525 w 5296830"/>
            <a:gd name="connsiteY78" fmla="*/ 2790825 h 4829482"/>
            <a:gd name="connsiteX79" fmla="*/ 2286000 w 5296830"/>
            <a:gd name="connsiteY79" fmla="*/ 2819400 h 4829482"/>
            <a:gd name="connsiteX80" fmla="*/ 2257425 w 5296830"/>
            <a:gd name="connsiteY80" fmla="*/ 2838450 h 4829482"/>
            <a:gd name="connsiteX81" fmla="*/ 2219325 w 5296830"/>
            <a:gd name="connsiteY81" fmla="*/ 2828925 h 4829482"/>
            <a:gd name="connsiteX82" fmla="*/ 2209800 w 5296830"/>
            <a:gd name="connsiteY82" fmla="*/ 2790825 h 4829482"/>
            <a:gd name="connsiteX83" fmla="*/ 2200275 w 5296830"/>
            <a:gd name="connsiteY83" fmla="*/ 2762250 h 4829482"/>
            <a:gd name="connsiteX84" fmla="*/ 2171700 w 5296830"/>
            <a:gd name="connsiteY84" fmla="*/ 2752725 h 4829482"/>
            <a:gd name="connsiteX85" fmla="*/ 2143125 w 5296830"/>
            <a:gd name="connsiteY85" fmla="*/ 2724150 h 4829482"/>
            <a:gd name="connsiteX86" fmla="*/ 2133600 w 5296830"/>
            <a:gd name="connsiteY86" fmla="*/ 2695575 h 4829482"/>
            <a:gd name="connsiteX87" fmla="*/ 2076450 w 5296830"/>
            <a:gd name="connsiteY87" fmla="*/ 2667000 h 4829482"/>
            <a:gd name="connsiteX88" fmla="*/ 2047875 w 5296830"/>
            <a:gd name="connsiteY88" fmla="*/ 2647950 h 4829482"/>
            <a:gd name="connsiteX89" fmla="*/ 1924050 w 5296830"/>
            <a:gd name="connsiteY89" fmla="*/ 2628900 h 4829482"/>
            <a:gd name="connsiteX90" fmla="*/ 1895475 w 5296830"/>
            <a:gd name="connsiteY90" fmla="*/ 2609850 h 4829482"/>
            <a:gd name="connsiteX91" fmla="*/ 1885950 w 5296830"/>
            <a:gd name="connsiteY91" fmla="*/ 2581275 h 4829482"/>
            <a:gd name="connsiteX92" fmla="*/ 1857375 w 5296830"/>
            <a:gd name="connsiteY92" fmla="*/ 2571750 h 4829482"/>
            <a:gd name="connsiteX93" fmla="*/ 1828800 w 5296830"/>
            <a:gd name="connsiteY93" fmla="*/ 2552700 h 4829482"/>
            <a:gd name="connsiteX94" fmla="*/ 1743075 w 5296830"/>
            <a:gd name="connsiteY94" fmla="*/ 2533650 h 4829482"/>
            <a:gd name="connsiteX95" fmla="*/ 1714500 w 5296830"/>
            <a:gd name="connsiteY95" fmla="*/ 2524125 h 4829482"/>
            <a:gd name="connsiteX96" fmla="*/ 1657350 w 5296830"/>
            <a:gd name="connsiteY96" fmla="*/ 2514600 h 4829482"/>
            <a:gd name="connsiteX97" fmla="*/ 1609725 w 5296830"/>
            <a:gd name="connsiteY97" fmla="*/ 2505075 h 4829482"/>
            <a:gd name="connsiteX98" fmla="*/ 1581150 w 5296830"/>
            <a:gd name="connsiteY98" fmla="*/ 2486025 h 4829482"/>
            <a:gd name="connsiteX99" fmla="*/ 1400175 w 5296830"/>
            <a:gd name="connsiteY99" fmla="*/ 2466975 h 4829482"/>
            <a:gd name="connsiteX100" fmla="*/ 1285875 w 5296830"/>
            <a:gd name="connsiteY100" fmla="*/ 2476500 h 4829482"/>
            <a:gd name="connsiteX101" fmla="*/ 1228725 w 5296830"/>
            <a:gd name="connsiteY101" fmla="*/ 2505075 h 4829482"/>
            <a:gd name="connsiteX102" fmla="*/ 1085850 w 5296830"/>
            <a:gd name="connsiteY102" fmla="*/ 2514600 h 4829482"/>
            <a:gd name="connsiteX103" fmla="*/ 942975 w 5296830"/>
            <a:gd name="connsiteY103" fmla="*/ 2543175 h 4829482"/>
            <a:gd name="connsiteX104" fmla="*/ 914400 w 5296830"/>
            <a:gd name="connsiteY104" fmla="*/ 2562225 h 4829482"/>
            <a:gd name="connsiteX105" fmla="*/ 857250 w 5296830"/>
            <a:gd name="connsiteY105" fmla="*/ 2581275 h 4829482"/>
            <a:gd name="connsiteX106" fmla="*/ 828675 w 5296830"/>
            <a:gd name="connsiteY106" fmla="*/ 2609850 h 4829482"/>
            <a:gd name="connsiteX107" fmla="*/ 800100 w 5296830"/>
            <a:gd name="connsiteY107" fmla="*/ 2628900 h 4829482"/>
            <a:gd name="connsiteX108" fmla="*/ 771525 w 5296830"/>
            <a:gd name="connsiteY108" fmla="*/ 2686050 h 4829482"/>
            <a:gd name="connsiteX109" fmla="*/ 742950 w 5296830"/>
            <a:gd name="connsiteY109" fmla="*/ 2705100 h 4829482"/>
            <a:gd name="connsiteX110" fmla="*/ 723900 w 5296830"/>
            <a:gd name="connsiteY110" fmla="*/ 2781300 h 4829482"/>
            <a:gd name="connsiteX111" fmla="*/ 704850 w 5296830"/>
            <a:gd name="connsiteY111" fmla="*/ 2838450 h 4829482"/>
            <a:gd name="connsiteX112" fmla="*/ 695325 w 5296830"/>
            <a:gd name="connsiteY112" fmla="*/ 2867025 h 4829482"/>
            <a:gd name="connsiteX113" fmla="*/ 666750 w 5296830"/>
            <a:gd name="connsiteY113" fmla="*/ 2924175 h 4829482"/>
            <a:gd name="connsiteX114" fmla="*/ 647700 w 5296830"/>
            <a:gd name="connsiteY114" fmla="*/ 3067050 h 4829482"/>
            <a:gd name="connsiteX115" fmla="*/ 628650 w 5296830"/>
            <a:gd name="connsiteY115" fmla="*/ 3143250 h 4829482"/>
            <a:gd name="connsiteX116" fmla="*/ 590550 w 5296830"/>
            <a:gd name="connsiteY116" fmla="*/ 3248025 h 4829482"/>
            <a:gd name="connsiteX117" fmla="*/ 542925 w 5296830"/>
            <a:gd name="connsiteY117" fmla="*/ 3286125 h 4829482"/>
            <a:gd name="connsiteX118" fmla="*/ 476250 w 5296830"/>
            <a:gd name="connsiteY118" fmla="*/ 3371850 h 4829482"/>
            <a:gd name="connsiteX119" fmla="*/ 428625 w 5296830"/>
            <a:gd name="connsiteY119" fmla="*/ 3514725 h 4829482"/>
            <a:gd name="connsiteX120" fmla="*/ 419100 w 5296830"/>
            <a:gd name="connsiteY120" fmla="*/ 3543300 h 4829482"/>
            <a:gd name="connsiteX121" fmla="*/ 361950 w 5296830"/>
            <a:gd name="connsiteY121" fmla="*/ 3571875 h 4829482"/>
            <a:gd name="connsiteX122" fmla="*/ 295275 w 5296830"/>
            <a:gd name="connsiteY122" fmla="*/ 3590925 h 4829482"/>
            <a:gd name="connsiteX123" fmla="*/ 238125 w 5296830"/>
            <a:gd name="connsiteY123" fmla="*/ 3629025 h 4829482"/>
            <a:gd name="connsiteX124" fmla="*/ 219075 w 5296830"/>
            <a:gd name="connsiteY124" fmla="*/ 3657600 h 4829482"/>
            <a:gd name="connsiteX125" fmla="*/ 133350 w 5296830"/>
            <a:gd name="connsiteY125" fmla="*/ 3733800 h 4829482"/>
            <a:gd name="connsiteX126" fmla="*/ 114300 w 5296830"/>
            <a:gd name="connsiteY126" fmla="*/ 3762375 h 4829482"/>
            <a:gd name="connsiteX127" fmla="*/ 104775 w 5296830"/>
            <a:gd name="connsiteY127" fmla="*/ 3790950 h 4829482"/>
            <a:gd name="connsiteX128" fmla="*/ 47625 w 5296830"/>
            <a:gd name="connsiteY128" fmla="*/ 3848100 h 4829482"/>
            <a:gd name="connsiteX129" fmla="*/ 28575 w 5296830"/>
            <a:gd name="connsiteY129" fmla="*/ 3876675 h 4829482"/>
            <a:gd name="connsiteX130" fmla="*/ 0 w 5296830"/>
            <a:gd name="connsiteY130" fmla="*/ 3886200 h 4829482"/>
            <a:gd name="connsiteX131" fmla="*/ 9525 w 5296830"/>
            <a:gd name="connsiteY131" fmla="*/ 3971925 h 4829482"/>
            <a:gd name="connsiteX132" fmla="*/ 38100 w 5296830"/>
            <a:gd name="connsiteY132" fmla="*/ 3990975 h 4829482"/>
            <a:gd name="connsiteX133" fmla="*/ 161925 w 5296830"/>
            <a:gd name="connsiteY133" fmla="*/ 4019550 h 4829482"/>
            <a:gd name="connsiteX134" fmla="*/ 190500 w 5296830"/>
            <a:gd name="connsiteY134" fmla="*/ 4029075 h 4829482"/>
            <a:gd name="connsiteX135" fmla="*/ 171450 w 5296830"/>
            <a:gd name="connsiteY135" fmla="*/ 4086225 h 4829482"/>
            <a:gd name="connsiteX136" fmla="*/ 142875 w 5296830"/>
            <a:gd name="connsiteY136" fmla="*/ 4105275 h 4829482"/>
            <a:gd name="connsiteX137" fmla="*/ 133350 w 5296830"/>
            <a:gd name="connsiteY137" fmla="*/ 4200525 h 4829482"/>
            <a:gd name="connsiteX138" fmla="*/ 190500 w 5296830"/>
            <a:gd name="connsiteY138" fmla="*/ 4238625 h 4829482"/>
            <a:gd name="connsiteX139" fmla="*/ 228600 w 5296830"/>
            <a:gd name="connsiteY139" fmla="*/ 4371975 h 4829482"/>
            <a:gd name="connsiteX140" fmla="*/ 257175 w 5296830"/>
            <a:gd name="connsiteY140" fmla="*/ 4381500 h 4829482"/>
            <a:gd name="connsiteX141" fmla="*/ 285750 w 5296830"/>
            <a:gd name="connsiteY141" fmla="*/ 4438650 h 4829482"/>
            <a:gd name="connsiteX142" fmla="*/ 314325 w 5296830"/>
            <a:gd name="connsiteY142" fmla="*/ 4457700 h 4829482"/>
            <a:gd name="connsiteX143" fmla="*/ 371475 w 5296830"/>
            <a:gd name="connsiteY143" fmla="*/ 4495800 h 4829482"/>
            <a:gd name="connsiteX144" fmla="*/ 390525 w 5296830"/>
            <a:gd name="connsiteY144" fmla="*/ 4552950 h 4829482"/>
            <a:gd name="connsiteX145" fmla="*/ 371475 w 5296830"/>
            <a:gd name="connsiteY145" fmla="*/ 4638675 h 4829482"/>
            <a:gd name="connsiteX146" fmla="*/ 352425 w 5296830"/>
            <a:gd name="connsiteY146" fmla="*/ 4667250 h 4829482"/>
            <a:gd name="connsiteX147" fmla="*/ 361950 w 5296830"/>
            <a:gd name="connsiteY147" fmla="*/ 4752975 h 4829482"/>
            <a:gd name="connsiteX148" fmla="*/ 390525 w 5296830"/>
            <a:gd name="connsiteY148" fmla="*/ 4772025 h 4829482"/>
            <a:gd name="connsiteX149" fmla="*/ 447675 w 5296830"/>
            <a:gd name="connsiteY149" fmla="*/ 4800600 h 4829482"/>
            <a:gd name="connsiteX150" fmla="*/ 828675 w 5296830"/>
            <a:gd name="connsiteY150" fmla="*/ 4800600 h 4829482"/>
            <a:gd name="connsiteX151" fmla="*/ 2038350 w 5296830"/>
            <a:gd name="connsiteY151" fmla="*/ 4791075 h 4829482"/>
            <a:gd name="connsiteX152" fmla="*/ 2333625 w 5296830"/>
            <a:gd name="connsiteY152" fmla="*/ 4781550 h 4829482"/>
            <a:gd name="connsiteX153" fmla="*/ 2409825 w 5296830"/>
            <a:gd name="connsiteY153" fmla="*/ 4762500 h 4829482"/>
            <a:gd name="connsiteX154" fmla="*/ 2505075 w 5296830"/>
            <a:gd name="connsiteY154" fmla="*/ 4743450 h 4829482"/>
            <a:gd name="connsiteX155" fmla="*/ 2990850 w 5296830"/>
            <a:gd name="connsiteY155" fmla="*/ 4752975 h 4829482"/>
            <a:gd name="connsiteX156" fmla="*/ 3057525 w 5296830"/>
            <a:gd name="connsiteY156" fmla="*/ 4762500 h 4829482"/>
            <a:gd name="connsiteX157" fmla="*/ 3114675 w 5296830"/>
            <a:gd name="connsiteY157" fmla="*/ 4772025 h 4829482"/>
            <a:gd name="connsiteX158" fmla="*/ 5181600 w 5296830"/>
            <a:gd name="connsiteY158" fmla="*/ 4829175 h 4829482"/>
            <a:gd name="connsiteX159" fmla="*/ 5086350 w 5296830"/>
            <a:gd name="connsiteY159" fmla="*/ 4800600 h 4829482"/>
            <a:gd name="connsiteX160" fmla="*/ 5067300 w 5296830"/>
            <a:gd name="connsiteY160" fmla="*/ 4772025 h 4829482"/>
            <a:gd name="connsiteX161" fmla="*/ 5095875 w 5296830"/>
            <a:gd name="connsiteY161" fmla="*/ 4667250 h 4829482"/>
            <a:gd name="connsiteX162" fmla="*/ 5124450 w 5296830"/>
            <a:gd name="connsiteY162" fmla="*/ 4657725 h 4829482"/>
            <a:gd name="connsiteX163" fmla="*/ 5191125 w 5296830"/>
            <a:gd name="connsiteY163" fmla="*/ 4572000 h 4829482"/>
            <a:gd name="connsiteX164" fmla="*/ 5210175 w 5296830"/>
            <a:gd name="connsiteY164" fmla="*/ 4543425 h 4829482"/>
            <a:gd name="connsiteX165" fmla="*/ 5229225 w 5296830"/>
            <a:gd name="connsiteY165" fmla="*/ 4514850 h 4829482"/>
            <a:gd name="connsiteX166" fmla="*/ 5248275 w 5296830"/>
            <a:gd name="connsiteY166" fmla="*/ 4476750 h 4829482"/>
            <a:gd name="connsiteX167" fmla="*/ 5267325 w 5296830"/>
            <a:gd name="connsiteY167" fmla="*/ 4448175 h 4829482"/>
            <a:gd name="connsiteX168" fmla="*/ 5286375 w 5296830"/>
            <a:gd name="connsiteY168" fmla="*/ 4391025 h 4829482"/>
            <a:gd name="connsiteX169" fmla="*/ 5286375 w 5296830"/>
            <a:gd name="connsiteY169" fmla="*/ 4229100 h 4829482"/>
            <a:gd name="connsiteX170" fmla="*/ 5257800 w 5296830"/>
            <a:gd name="connsiteY170" fmla="*/ 4219575 h 4829482"/>
            <a:gd name="connsiteX171" fmla="*/ 5229225 w 5296830"/>
            <a:gd name="connsiteY171" fmla="*/ 4200525 h 4829482"/>
            <a:gd name="connsiteX172" fmla="*/ 5219700 w 5296830"/>
            <a:gd name="connsiteY172" fmla="*/ 4171950 h 4829482"/>
            <a:gd name="connsiteX173" fmla="*/ 5248275 w 5296830"/>
            <a:gd name="connsiteY173" fmla="*/ 4152900 h 4829482"/>
            <a:gd name="connsiteX174" fmla="*/ 5276850 w 5296830"/>
            <a:gd name="connsiteY174" fmla="*/ 4095750 h 4829482"/>
            <a:gd name="connsiteX175" fmla="*/ 5257800 w 5296830"/>
            <a:gd name="connsiteY175" fmla="*/ 4019550 h 4829482"/>
            <a:gd name="connsiteX176" fmla="*/ 5238750 w 5296830"/>
            <a:gd name="connsiteY176" fmla="*/ 3981450 h 4829482"/>
            <a:gd name="connsiteX177" fmla="*/ 5153025 w 5296830"/>
            <a:gd name="connsiteY177" fmla="*/ 3933825 h 4829482"/>
            <a:gd name="connsiteX178" fmla="*/ 5162550 w 5296830"/>
            <a:gd name="connsiteY178" fmla="*/ 3810000 h 4829482"/>
            <a:gd name="connsiteX179" fmla="*/ 5191125 w 5296830"/>
            <a:gd name="connsiteY179" fmla="*/ 3781425 h 4829482"/>
            <a:gd name="connsiteX180" fmla="*/ 5200650 w 5296830"/>
            <a:gd name="connsiteY180" fmla="*/ 3752850 h 4829482"/>
            <a:gd name="connsiteX181" fmla="*/ 5191125 w 5296830"/>
            <a:gd name="connsiteY181" fmla="*/ 3629025 h 4829482"/>
            <a:gd name="connsiteX182" fmla="*/ 5181600 w 5296830"/>
            <a:gd name="connsiteY182" fmla="*/ 3600450 h 4829482"/>
            <a:gd name="connsiteX183" fmla="*/ 5172075 w 5296830"/>
            <a:gd name="connsiteY183" fmla="*/ 3562350 h 4829482"/>
            <a:gd name="connsiteX184" fmla="*/ 5133975 w 5296830"/>
            <a:gd name="connsiteY184" fmla="*/ 3495675 h 4829482"/>
            <a:gd name="connsiteX185" fmla="*/ 5124450 w 5296830"/>
            <a:gd name="connsiteY185" fmla="*/ 3467100 h 4829482"/>
            <a:gd name="connsiteX186" fmla="*/ 5105400 w 5296830"/>
            <a:gd name="connsiteY186" fmla="*/ 3438525 h 4829482"/>
            <a:gd name="connsiteX187" fmla="*/ 5095875 w 5296830"/>
            <a:gd name="connsiteY187" fmla="*/ 3409950 h 4829482"/>
            <a:gd name="connsiteX188" fmla="*/ 5076825 w 5296830"/>
            <a:gd name="connsiteY188" fmla="*/ 3381375 h 4829482"/>
            <a:gd name="connsiteX189" fmla="*/ 5019675 w 5296830"/>
            <a:gd name="connsiteY189" fmla="*/ 3305175 h 4829482"/>
            <a:gd name="connsiteX190" fmla="*/ 4972050 w 5296830"/>
            <a:gd name="connsiteY190" fmla="*/ 3219450 h 4829482"/>
            <a:gd name="connsiteX191" fmla="*/ 4933950 w 5296830"/>
            <a:gd name="connsiteY191" fmla="*/ 3162300 h 4829482"/>
            <a:gd name="connsiteX192" fmla="*/ 4895850 w 5296830"/>
            <a:gd name="connsiteY192" fmla="*/ 3105150 h 4829482"/>
            <a:gd name="connsiteX193" fmla="*/ 4867275 w 5296830"/>
            <a:gd name="connsiteY193" fmla="*/ 3076575 h 4829482"/>
            <a:gd name="connsiteX194" fmla="*/ 4829175 w 5296830"/>
            <a:gd name="connsiteY194" fmla="*/ 3048000 h 4829482"/>
            <a:gd name="connsiteX195" fmla="*/ 4781550 w 5296830"/>
            <a:gd name="connsiteY195" fmla="*/ 3000375 h 4829482"/>
            <a:gd name="connsiteX196" fmla="*/ 4762500 w 5296830"/>
            <a:gd name="connsiteY196" fmla="*/ 2971800 h 4829482"/>
            <a:gd name="connsiteX197" fmla="*/ 4724400 w 5296830"/>
            <a:gd name="connsiteY197" fmla="*/ 2952750 h 4829482"/>
            <a:gd name="connsiteX198" fmla="*/ 4695825 w 5296830"/>
            <a:gd name="connsiteY198" fmla="*/ 2933700 h 4829482"/>
            <a:gd name="connsiteX199" fmla="*/ 4686300 w 5296830"/>
            <a:gd name="connsiteY199" fmla="*/ 2905125 h 4829482"/>
            <a:gd name="connsiteX200" fmla="*/ 4648200 w 5296830"/>
            <a:gd name="connsiteY200" fmla="*/ 2847975 h 4829482"/>
            <a:gd name="connsiteX201" fmla="*/ 4657725 w 5296830"/>
            <a:gd name="connsiteY201" fmla="*/ 2714625 h 4829482"/>
            <a:gd name="connsiteX202" fmla="*/ 4676775 w 5296830"/>
            <a:gd name="connsiteY202" fmla="*/ 2638425 h 4829482"/>
            <a:gd name="connsiteX203" fmla="*/ 4705350 w 5296830"/>
            <a:gd name="connsiteY203" fmla="*/ 2609850 h 4829482"/>
            <a:gd name="connsiteX204" fmla="*/ 4733925 w 5296830"/>
            <a:gd name="connsiteY204" fmla="*/ 2590800 h 4829482"/>
            <a:gd name="connsiteX205" fmla="*/ 4819650 w 5296830"/>
            <a:gd name="connsiteY205" fmla="*/ 2581275 h 4829482"/>
            <a:gd name="connsiteX206" fmla="*/ 4857750 w 5296830"/>
            <a:gd name="connsiteY206" fmla="*/ 2524125 h 4829482"/>
            <a:gd name="connsiteX207" fmla="*/ 4886325 w 5296830"/>
            <a:gd name="connsiteY207" fmla="*/ 2438400 h 4829482"/>
            <a:gd name="connsiteX208" fmla="*/ 4895850 w 5296830"/>
            <a:gd name="connsiteY208" fmla="*/ 2409825 h 4829482"/>
            <a:gd name="connsiteX209" fmla="*/ 4905375 w 5296830"/>
            <a:gd name="connsiteY209" fmla="*/ 2381250 h 4829482"/>
            <a:gd name="connsiteX210" fmla="*/ 4848225 w 5296830"/>
            <a:gd name="connsiteY210" fmla="*/ 2266950 h 4829482"/>
            <a:gd name="connsiteX211" fmla="*/ 4829175 w 5296830"/>
            <a:gd name="connsiteY211" fmla="*/ 2238375 h 4829482"/>
            <a:gd name="connsiteX212" fmla="*/ 4857750 w 5296830"/>
            <a:gd name="connsiteY212" fmla="*/ 2152650 h 4829482"/>
            <a:gd name="connsiteX213" fmla="*/ 4867275 w 5296830"/>
            <a:gd name="connsiteY213" fmla="*/ 2124075 h 4829482"/>
            <a:gd name="connsiteX214" fmla="*/ 4857750 w 5296830"/>
            <a:gd name="connsiteY214" fmla="*/ 1952625 h 4829482"/>
            <a:gd name="connsiteX215" fmla="*/ 4810125 w 5296830"/>
            <a:gd name="connsiteY215" fmla="*/ 1866900 h 4829482"/>
            <a:gd name="connsiteX216" fmla="*/ 4791075 w 5296830"/>
            <a:gd name="connsiteY216" fmla="*/ 1838325 h 4829482"/>
            <a:gd name="connsiteX217" fmla="*/ 4762500 w 5296830"/>
            <a:gd name="connsiteY217" fmla="*/ 1781175 h 4829482"/>
            <a:gd name="connsiteX218" fmla="*/ 4743450 w 5296830"/>
            <a:gd name="connsiteY218" fmla="*/ 1666875 h 4829482"/>
            <a:gd name="connsiteX219" fmla="*/ 4733925 w 5296830"/>
            <a:gd name="connsiteY219" fmla="*/ 1619250 h 4829482"/>
            <a:gd name="connsiteX220" fmla="*/ 4638675 w 5296830"/>
            <a:gd name="connsiteY220" fmla="*/ 1571625 h 4829482"/>
            <a:gd name="connsiteX221" fmla="*/ 4581525 w 5296830"/>
            <a:gd name="connsiteY221" fmla="*/ 1533525 h 4829482"/>
            <a:gd name="connsiteX222" fmla="*/ 4591050 w 5296830"/>
            <a:gd name="connsiteY222" fmla="*/ 1476375 h 4829482"/>
            <a:gd name="connsiteX223" fmla="*/ 4600575 w 5296830"/>
            <a:gd name="connsiteY223" fmla="*/ 1438275 h 4829482"/>
            <a:gd name="connsiteX224" fmla="*/ 4591050 w 5296830"/>
            <a:gd name="connsiteY224" fmla="*/ 1314450 h 4829482"/>
            <a:gd name="connsiteX225" fmla="*/ 4581525 w 5296830"/>
            <a:gd name="connsiteY225" fmla="*/ 1285875 h 4829482"/>
            <a:gd name="connsiteX226" fmla="*/ 4543425 w 5296830"/>
            <a:gd name="connsiteY226" fmla="*/ 1266825 h 4829482"/>
            <a:gd name="connsiteX227" fmla="*/ 4486275 w 5296830"/>
            <a:gd name="connsiteY227" fmla="*/ 1228725 h 4829482"/>
            <a:gd name="connsiteX228" fmla="*/ 4457700 w 5296830"/>
            <a:gd name="connsiteY228" fmla="*/ 1219200 h 4829482"/>
            <a:gd name="connsiteX229" fmla="*/ 4391025 w 5296830"/>
            <a:gd name="connsiteY229" fmla="*/ 1200150 h 4829482"/>
            <a:gd name="connsiteX230" fmla="*/ 4362450 w 5296830"/>
            <a:gd name="connsiteY230" fmla="*/ 1181100 h 4829482"/>
            <a:gd name="connsiteX231" fmla="*/ 4276725 w 5296830"/>
            <a:gd name="connsiteY231" fmla="*/ 1143000 h 4829482"/>
            <a:gd name="connsiteX232" fmla="*/ 4248150 w 5296830"/>
            <a:gd name="connsiteY232" fmla="*/ 1085850 h 4829482"/>
            <a:gd name="connsiteX233" fmla="*/ 4267200 w 5296830"/>
            <a:gd name="connsiteY233" fmla="*/ 981075 h 4829482"/>
            <a:gd name="connsiteX234" fmla="*/ 4257675 w 5296830"/>
            <a:gd name="connsiteY234" fmla="*/ 866775 h 4829482"/>
            <a:gd name="connsiteX235" fmla="*/ 4238625 w 5296830"/>
            <a:gd name="connsiteY235" fmla="*/ 809625 h 4829482"/>
            <a:gd name="connsiteX236" fmla="*/ 4286250 w 5296830"/>
            <a:gd name="connsiteY236" fmla="*/ 723900 h 4829482"/>
            <a:gd name="connsiteX237" fmla="*/ 4305300 w 5296830"/>
            <a:gd name="connsiteY237" fmla="*/ 666750 h 4829482"/>
            <a:gd name="connsiteX238" fmla="*/ 4324350 w 5296830"/>
            <a:gd name="connsiteY238" fmla="*/ 581025 h 4829482"/>
            <a:gd name="connsiteX239" fmla="*/ 4314825 w 5296830"/>
            <a:gd name="connsiteY239" fmla="*/ 495300 h 4829482"/>
            <a:gd name="connsiteX240" fmla="*/ 4305300 w 5296830"/>
            <a:gd name="connsiteY240" fmla="*/ 466725 h 4829482"/>
            <a:gd name="connsiteX241" fmla="*/ 4276725 w 5296830"/>
            <a:gd name="connsiteY241" fmla="*/ 457200 h 4829482"/>
            <a:gd name="connsiteX242" fmla="*/ 4257675 w 5296830"/>
            <a:gd name="connsiteY242" fmla="*/ 438150 h 4829482"/>
            <a:gd name="connsiteX243" fmla="*/ 4305300 w 5296830"/>
            <a:gd name="connsiteY243" fmla="*/ 457200 h 4829482"/>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505075 w 5296830"/>
            <a:gd name="connsiteY154" fmla="*/ 474345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86350 w 5296830"/>
            <a:gd name="connsiteY158" fmla="*/ 4800600 h 4800600"/>
            <a:gd name="connsiteX159" fmla="*/ 5067300 w 5296830"/>
            <a:gd name="connsiteY159" fmla="*/ 4772025 h 4800600"/>
            <a:gd name="connsiteX160" fmla="*/ 5095875 w 5296830"/>
            <a:gd name="connsiteY160" fmla="*/ 4667250 h 4800600"/>
            <a:gd name="connsiteX161" fmla="*/ 5124450 w 5296830"/>
            <a:gd name="connsiteY161" fmla="*/ 4657725 h 4800600"/>
            <a:gd name="connsiteX162" fmla="*/ 5191125 w 5296830"/>
            <a:gd name="connsiteY162" fmla="*/ 4572000 h 4800600"/>
            <a:gd name="connsiteX163" fmla="*/ 5210175 w 5296830"/>
            <a:gd name="connsiteY163" fmla="*/ 4543425 h 4800600"/>
            <a:gd name="connsiteX164" fmla="*/ 5229225 w 5296830"/>
            <a:gd name="connsiteY164" fmla="*/ 4514850 h 4800600"/>
            <a:gd name="connsiteX165" fmla="*/ 5248275 w 5296830"/>
            <a:gd name="connsiteY165" fmla="*/ 4476750 h 4800600"/>
            <a:gd name="connsiteX166" fmla="*/ 5267325 w 5296830"/>
            <a:gd name="connsiteY166" fmla="*/ 4448175 h 4800600"/>
            <a:gd name="connsiteX167" fmla="*/ 5286375 w 5296830"/>
            <a:gd name="connsiteY167" fmla="*/ 4391025 h 4800600"/>
            <a:gd name="connsiteX168" fmla="*/ 5286375 w 5296830"/>
            <a:gd name="connsiteY168" fmla="*/ 4229100 h 4800600"/>
            <a:gd name="connsiteX169" fmla="*/ 5257800 w 5296830"/>
            <a:gd name="connsiteY169" fmla="*/ 4219575 h 4800600"/>
            <a:gd name="connsiteX170" fmla="*/ 5229225 w 5296830"/>
            <a:gd name="connsiteY170" fmla="*/ 4200525 h 4800600"/>
            <a:gd name="connsiteX171" fmla="*/ 5219700 w 5296830"/>
            <a:gd name="connsiteY171" fmla="*/ 4171950 h 4800600"/>
            <a:gd name="connsiteX172" fmla="*/ 5248275 w 5296830"/>
            <a:gd name="connsiteY172" fmla="*/ 4152900 h 4800600"/>
            <a:gd name="connsiteX173" fmla="*/ 5276850 w 5296830"/>
            <a:gd name="connsiteY173" fmla="*/ 4095750 h 4800600"/>
            <a:gd name="connsiteX174" fmla="*/ 5257800 w 5296830"/>
            <a:gd name="connsiteY174" fmla="*/ 4019550 h 4800600"/>
            <a:gd name="connsiteX175" fmla="*/ 5238750 w 5296830"/>
            <a:gd name="connsiteY175" fmla="*/ 3981450 h 4800600"/>
            <a:gd name="connsiteX176" fmla="*/ 5153025 w 5296830"/>
            <a:gd name="connsiteY176" fmla="*/ 3933825 h 4800600"/>
            <a:gd name="connsiteX177" fmla="*/ 5162550 w 5296830"/>
            <a:gd name="connsiteY177" fmla="*/ 3810000 h 4800600"/>
            <a:gd name="connsiteX178" fmla="*/ 5191125 w 5296830"/>
            <a:gd name="connsiteY178" fmla="*/ 3781425 h 4800600"/>
            <a:gd name="connsiteX179" fmla="*/ 5200650 w 5296830"/>
            <a:gd name="connsiteY179" fmla="*/ 3752850 h 4800600"/>
            <a:gd name="connsiteX180" fmla="*/ 5191125 w 5296830"/>
            <a:gd name="connsiteY180" fmla="*/ 3629025 h 4800600"/>
            <a:gd name="connsiteX181" fmla="*/ 5181600 w 5296830"/>
            <a:gd name="connsiteY181" fmla="*/ 3600450 h 4800600"/>
            <a:gd name="connsiteX182" fmla="*/ 5172075 w 5296830"/>
            <a:gd name="connsiteY182" fmla="*/ 3562350 h 4800600"/>
            <a:gd name="connsiteX183" fmla="*/ 5133975 w 5296830"/>
            <a:gd name="connsiteY183" fmla="*/ 3495675 h 4800600"/>
            <a:gd name="connsiteX184" fmla="*/ 5124450 w 5296830"/>
            <a:gd name="connsiteY184" fmla="*/ 3467100 h 4800600"/>
            <a:gd name="connsiteX185" fmla="*/ 5105400 w 5296830"/>
            <a:gd name="connsiteY185" fmla="*/ 3438525 h 4800600"/>
            <a:gd name="connsiteX186" fmla="*/ 5095875 w 5296830"/>
            <a:gd name="connsiteY186" fmla="*/ 3409950 h 4800600"/>
            <a:gd name="connsiteX187" fmla="*/ 5076825 w 5296830"/>
            <a:gd name="connsiteY187" fmla="*/ 3381375 h 4800600"/>
            <a:gd name="connsiteX188" fmla="*/ 5019675 w 5296830"/>
            <a:gd name="connsiteY188" fmla="*/ 3305175 h 4800600"/>
            <a:gd name="connsiteX189" fmla="*/ 4972050 w 5296830"/>
            <a:gd name="connsiteY189" fmla="*/ 3219450 h 4800600"/>
            <a:gd name="connsiteX190" fmla="*/ 4933950 w 5296830"/>
            <a:gd name="connsiteY190" fmla="*/ 3162300 h 4800600"/>
            <a:gd name="connsiteX191" fmla="*/ 4895850 w 5296830"/>
            <a:gd name="connsiteY191" fmla="*/ 3105150 h 4800600"/>
            <a:gd name="connsiteX192" fmla="*/ 4867275 w 5296830"/>
            <a:gd name="connsiteY192" fmla="*/ 3076575 h 4800600"/>
            <a:gd name="connsiteX193" fmla="*/ 4829175 w 5296830"/>
            <a:gd name="connsiteY193" fmla="*/ 3048000 h 4800600"/>
            <a:gd name="connsiteX194" fmla="*/ 4781550 w 5296830"/>
            <a:gd name="connsiteY194" fmla="*/ 3000375 h 4800600"/>
            <a:gd name="connsiteX195" fmla="*/ 4762500 w 5296830"/>
            <a:gd name="connsiteY195" fmla="*/ 2971800 h 4800600"/>
            <a:gd name="connsiteX196" fmla="*/ 4724400 w 5296830"/>
            <a:gd name="connsiteY196" fmla="*/ 2952750 h 4800600"/>
            <a:gd name="connsiteX197" fmla="*/ 4695825 w 5296830"/>
            <a:gd name="connsiteY197" fmla="*/ 2933700 h 4800600"/>
            <a:gd name="connsiteX198" fmla="*/ 4686300 w 5296830"/>
            <a:gd name="connsiteY198" fmla="*/ 2905125 h 4800600"/>
            <a:gd name="connsiteX199" fmla="*/ 4648200 w 5296830"/>
            <a:gd name="connsiteY199" fmla="*/ 2847975 h 4800600"/>
            <a:gd name="connsiteX200" fmla="*/ 4657725 w 5296830"/>
            <a:gd name="connsiteY200" fmla="*/ 2714625 h 4800600"/>
            <a:gd name="connsiteX201" fmla="*/ 4676775 w 5296830"/>
            <a:gd name="connsiteY201" fmla="*/ 2638425 h 4800600"/>
            <a:gd name="connsiteX202" fmla="*/ 4705350 w 5296830"/>
            <a:gd name="connsiteY202" fmla="*/ 2609850 h 4800600"/>
            <a:gd name="connsiteX203" fmla="*/ 4733925 w 5296830"/>
            <a:gd name="connsiteY203" fmla="*/ 2590800 h 4800600"/>
            <a:gd name="connsiteX204" fmla="*/ 4819650 w 5296830"/>
            <a:gd name="connsiteY204" fmla="*/ 2581275 h 4800600"/>
            <a:gd name="connsiteX205" fmla="*/ 4857750 w 5296830"/>
            <a:gd name="connsiteY205" fmla="*/ 2524125 h 4800600"/>
            <a:gd name="connsiteX206" fmla="*/ 4886325 w 5296830"/>
            <a:gd name="connsiteY206" fmla="*/ 2438400 h 4800600"/>
            <a:gd name="connsiteX207" fmla="*/ 4895850 w 5296830"/>
            <a:gd name="connsiteY207" fmla="*/ 2409825 h 4800600"/>
            <a:gd name="connsiteX208" fmla="*/ 4905375 w 5296830"/>
            <a:gd name="connsiteY208" fmla="*/ 2381250 h 4800600"/>
            <a:gd name="connsiteX209" fmla="*/ 4848225 w 5296830"/>
            <a:gd name="connsiteY209" fmla="*/ 2266950 h 4800600"/>
            <a:gd name="connsiteX210" fmla="*/ 4829175 w 5296830"/>
            <a:gd name="connsiteY210" fmla="*/ 2238375 h 4800600"/>
            <a:gd name="connsiteX211" fmla="*/ 4857750 w 5296830"/>
            <a:gd name="connsiteY211" fmla="*/ 2152650 h 4800600"/>
            <a:gd name="connsiteX212" fmla="*/ 4867275 w 5296830"/>
            <a:gd name="connsiteY212" fmla="*/ 2124075 h 4800600"/>
            <a:gd name="connsiteX213" fmla="*/ 4857750 w 5296830"/>
            <a:gd name="connsiteY213" fmla="*/ 1952625 h 4800600"/>
            <a:gd name="connsiteX214" fmla="*/ 4810125 w 5296830"/>
            <a:gd name="connsiteY214" fmla="*/ 1866900 h 4800600"/>
            <a:gd name="connsiteX215" fmla="*/ 4791075 w 5296830"/>
            <a:gd name="connsiteY215" fmla="*/ 1838325 h 4800600"/>
            <a:gd name="connsiteX216" fmla="*/ 4762500 w 5296830"/>
            <a:gd name="connsiteY216" fmla="*/ 1781175 h 4800600"/>
            <a:gd name="connsiteX217" fmla="*/ 4743450 w 5296830"/>
            <a:gd name="connsiteY217" fmla="*/ 1666875 h 4800600"/>
            <a:gd name="connsiteX218" fmla="*/ 4733925 w 5296830"/>
            <a:gd name="connsiteY218" fmla="*/ 1619250 h 4800600"/>
            <a:gd name="connsiteX219" fmla="*/ 4638675 w 5296830"/>
            <a:gd name="connsiteY219" fmla="*/ 1571625 h 4800600"/>
            <a:gd name="connsiteX220" fmla="*/ 4581525 w 5296830"/>
            <a:gd name="connsiteY220" fmla="*/ 1533525 h 4800600"/>
            <a:gd name="connsiteX221" fmla="*/ 4591050 w 5296830"/>
            <a:gd name="connsiteY221" fmla="*/ 1476375 h 4800600"/>
            <a:gd name="connsiteX222" fmla="*/ 4600575 w 5296830"/>
            <a:gd name="connsiteY222" fmla="*/ 1438275 h 4800600"/>
            <a:gd name="connsiteX223" fmla="*/ 4591050 w 5296830"/>
            <a:gd name="connsiteY223" fmla="*/ 1314450 h 4800600"/>
            <a:gd name="connsiteX224" fmla="*/ 4581525 w 5296830"/>
            <a:gd name="connsiteY224" fmla="*/ 1285875 h 4800600"/>
            <a:gd name="connsiteX225" fmla="*/ 4543425 w 5296830"/>
            <a:gd name="connsiteY225" fmla="*/ 1266825 h 4800600"/>
            <a:gd name="connsiteX226" fmla="*/ 4486275 w 5296830"/>
            <a:gd name="connsiteY226" fmla="*/ 1228725 h 4800600"/>
            <a:gd name="connsiteX227" fmla="*/ 4457700 w 5296830"/>
            <a:gd name="connsiteY227" fmla="*/ 1219200 h 4800600"/>
            <a:gd name="connsiteX228" fmla="*/ 4391025 w 5296830"/>
            <a:gd name="connsiteY228" fmla="*/ 1200150 h 4800600"/>
            <a:gd name="connsiteX229" fmla="*/ 4362450 w 5296830"/>
            <a:gd name="connsiteY229" fmla="*/ 1181100 h 4800600"/>
            <a:gd name="connsiteX230" fmla="*/ 4276725 w 5296830"/>
            <a:gd name="connsiteY230" fmla="*/ 1143000 h 4800600"/>
            <a:gd name="connsiteX231" fmla="*/ 4248150 w 5296830"/>
            <a:gd name="connsiteY231" fmla="*/ 1085850 h 4800600"/>
            <a:gd name="connsiteX232" fmla="*/ 4267200 w 5296830"/>
            <a:gd name="connsiteY232" fmla="*/ 981075 h 4800600"/>
            <a:gd name="connsiteX233" fmla="*/ 4257675 w 5296830"/>
            <a:gd name="connsiteY233" fmla="*/ 866775 h 4800600"/>
            <a:gd name="connsiteX234" fmla="*/ 4238625 w 5296830"/>
            <a:gd name="connsiteY234" fmla="*/ 809625 h 4800600"/>
            <a:gd name="connsiteX235" fmla="*/ 4286250 w 5296830"/>
            <a:gd name="connsiteY235" fmla="*/ 723900 h 4800600"/>
            <a:gd name="connsiteX236" fmla="*/ 4305300 w 5296830"/>
            <a:gd name="connsiteY236" fmla="*/ 666750 h 4800600"/>
            <a:gd name="connsiteX237" fmla="*/ 4324350 w 5296830"/>
            <a:gd name="connsiteY237" fmla="*/ 581025 h 4800600"/>
            <a:gd name="connsiteX238" fmla="*/ 4314825 w 5296830"/>
            <a:gd name="connsiteY238" fmla="*/ 495300 h 4800600"/>
            <a:gd name="connsiteX239" fmla="*/ 4305300 w 5296830"/>
            <a:gd name="connsiteY239" fmla="*/ 466725 h 4800600"/>
            <a:gd name="connsiteX240" fmla="*/ 4276725 w 5296830"/>
            <a:gd name="connsiteY240" fmla="*/ 457200 h 4800600"/>
            <a:gd name="connsiteX241" fmla="*/ 4257675 w 5296830"/>
            <a:gd name="connsiteY241" fmla="*/ 438150 h 4800600"/>
            <a:gd name="connsiteX242" fmla="*/ 4305300 w 5296830"/>
            <a:gd name="connsiteY242"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505075 w 5296830"/>
            <a:gd name="connsiteY154" fmla="*/ 474345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67300 w 5296830"/>
            <a:gd name="connsiteY158" fmla="*/ 4772025 h 4800600"/>
            <a:gd name="connsiteX159" fmla="*/ 5095875 w 5296830"/>
            <a:gd name="connsiteY159" fmla="*/ 4667250 h 4800600"/>
            <a:gd name="connsiteX160" fmla="*/ 5124450 w 5296830"/>
            <a:gd name="connsiteY160" fmla="*/ 4657725 h 4800600"/>
            <a:gd name="connsiteX161" fmla="*/ 5191125 w 5296830"/>
            <a:gd name="connsiteY161" fmla="*/ 4572000 h 4800600"/>
            <a:gd name="connsiteX162" fmla="*/ 5210175 w 5296830"/>
            <a:gd name="connsiteY162" fmla="*/ 4543425 h 4800600"/>
            <a:gd name="connsiteX163" fmla="*/ 5229225 w 5296830"/>
            <a:gd name="connsiteY163" fmla="*/ 4514850 h 4800600"/>
            <a:gd name="connsiteX164" fmla="*/ 5248275 w 5296830"/>
            <a:gd name="connsiteY164" fmla="*/ 4476750 h 4800600"/>
            <a:gd name="connsiteX165" fmla="*/ 5267325 w 5296830"/>
            <a:gd name="connsiteY165" fmla="*/ 4448175 h 4800600"/>
            <a:gd name="connsiteX166" fmla="*/ 5286375 w 5296830"/>
            <a:gd name="connsiteY166" fmla="*/ 4391025 h 4800600"/>
            <a:gd name="connsiteX167" fmla="*/ 5286375 w 5296830"/>
            <a:gd name="connsiteY167" fmla="*/ 4229100 h 4800600"/>
            <a:gd name="connsiteX168" fmla="*/ 5257800 w 5296830"/>
            <a:gd name="connsiteY168" fmla="*/ 4219575 h 4800600"/>
            <a:gd name="connsiteX169" fmla="*/ 5229225 w 5296830"/>
            <a:gd name="connsiteY169" fmla="*/ 4200525 h 4800600"/>
            <a:gd name="connsiteX170" fmla="*/ 5219700 w 5296830"/>
            <a:gd name="connsiteY170" fmla="*/ 4171950 h 4800600"/>
            <a:gd name="connsiteX171" fmla="*/ 5248275 w 5296830"/>
            <a:gd name="connsiteY171" fmla="*/ 4152900 h 4800600"/>
            <a:gd name="connsiteX172" fmla="*/ 5276850 w 5296830"/>
            <a:gd name="connsiteY172" fmla="*/ 4095750 h 4800600"/>
            <a:gd name="connsiteX173" fmla="*/ 5257800 w 5296830"/>
            <a:gd name="connsiteY173" fmla="*/ 4019550 h 4800600"/>
            <a:gd name="connsiteX174" fmla="*/ 5238750 w 5296830"/>
            <a:gd name="connsiteY174" fmla="*/ 3981450 h 4800600"/>
            <a:gd name="connsiteX175" fmla="*/ 5153025 w 5296830"/>
            <a:gd name="connsiteY175" fmla="*/ 3933825 h 4800600"/>
            <a:gd name="connsiteX176" fmla="*/ 5162550 w 5296830"/>
            <a:gd name="connsiteY176" fmla="*/ 3810000 h 4800600"/>
            <a:gd name="connsiteX177" fmla="*/ 5191125 w 5296830"/>
            <a:gd name="connsiteY177" fmla="*/ 3781425 h 4800600"/>
            <a:gd name="connsiteX178" fmla="*/ 5200650 w 5296830"/>
            <a:gd name="connsiteY178" fmla="*/ 3752850 h 4800600"/>
            <a:gd name="connsiteX179" fmla="*/ 5191125 w 5296830"/>
            <a:gd name="connsiteY179" fmla="*/ 3629025 h 4800600"/>
            <a:gd name="connsiteX180" fmla="*/ 5181600 w 5296830"/>
            <a:gd name="connsiteY180" fmla="*/ 3600450 h 4800600"/>
            <a:gd name="connsiteX181" fmla="*/ 5172075 w 5296830"/>
            <a:gd name="connsiteY181" fmla="*/ 3562350 h 4800600"/>
            <a:gd name="connsiteX182" fmla="*/ 5133975 w 5296830"/>
            <a:gd name="connsiteY182" fmla="*/ 3495675 h 4800600"/>
            <a:gd name="connsiteX183" fmla="*/ 5124450 w 5296830"/>
            <a:gd name="connsiteY183" fmla="*/ 3467100 h 4800600"/>
            <a:gd name="connsiteX184" fmla="*/ 5105400 w 5296830"/>
            <a:gd name="connsiteY184" fmla="*/ 3438525 h 4800600"/>
            <a:gd name="connsiteX185" fmla="*/ 5095875 w 5296830"/>
            <a:gd name="connsiteY185" fmla="*/ 3409950 h 4800600"/>
            <a:gd name="connsiteX186" fmla="*/ 5076825 w 5296830"/>
            <a:gd name="connsiteY186" fmla="*/ 3381375 h 4800600"/>
            <a:gd name="connsiteX187" fmla="*/ 5019675 w 5296830"/>
            <a:gd name="connsiteY187" fmla="*/ 3305175 h 4800600"/>
            <a:gd name="connsiteX188" fmla="*/ 4972050 w 5296830"/>
            <a:gd name="connsiteY188" fmla="*/ 3219450 h 4800600"/>
            <a:gd name="connsiteX189" fmla="*/ 4933950 w 5296830"/>
            <a:gd name="connsiteY189" fmla="*/ 3162300 h 4800600"/>
            <a:gd name="connsiteX190" fmla="*/ 4895850 w 5296830"/>
            <a:gd name="connsiteY190" fmla="*/ 3105150 h 4800600"/>
            <a:gd name="connsiteX191" fmla="*/ 4867275 w 5296830"/>
            <a:gd name="connsiteY191" fmla="*/ 3076575 h 4800600"/>
            <a:gd name="connsiteX192" fmla="*/ 4829175 w 5296830"/>
            <a:gd name="connsiteY192" fmla="*/ 3048000 h 4800600"/>
            <a:gd name="connsiteX193" fmla="*/ 4781550 w 5296830"/>
            <a:gd name="connsiteY193" fmla="*/ 3000375 h 4800600"/>
            <a:gd name="connsiteX194" fmla="*/ 4762500 w 5296830"/>
            <a:gd name="connsiteY194" fmla="*/ 2971800 h 4800600"/>
            <a:gd name="connsiteX195" fmla="*/ 4724400 w 5296830"/>
            <a:gd name="connsiteY195" fmla="*/ 2952750 h 4800600"/>
            <a:gd name="connsiteX196" fmla="*/ 4695825 w 5296830"/>
            <a:gd name="connsiteY196" fmla="*/ 2933700 h 4800600"/>
            <a:gd name="connsiteX197" fmla="*/ 4686300 w 5296830"/>
            <a:gd name="connsiteY197" fmla="*/ 2905125 h 4800600"/>
            <a:gd name="connsiteX198" fmla="*/ 4648200 w 5296830"/>
            <a:gd name="connsiteY198" fmla="*/ 2847975 h 4800600"/>
            <a:gd name="connsiteX199" fmla="*/ 4657725 w 5296830"/>
            <a:gd name="connsiteY199" fmla="*/ 2714625 h 4800600"/>
            <a:gd name="connsiteX200" fmla="*/ 4676775 w 5296830"/>
            <a:gd name="connsiteY200" fmla="*/ 2638425 h 4800600"/>
            <a:gd name="connsiteX201" fmla="*/ 4705350 w 5296830"/>
            <a:gd name="connsiteY201" fmla="*/ 2609850 h 4800600"/>
            <a:gd name="connsiteX202" fmla="*/ 4733925 w 5296830"/>
            <a:gd name="connsiteY202" fmla="*/ 2590800 h 4800600"/>
            <a:gd name="connsiteX203" fmla="*/ 4819650 w 5296830"/>
            <a:gd name="connsiteY203" fmla="*/ 2581275 h 4800600"/>
            <a:gd name="connsiteX204" fmla="*/ 4857750 w 5296830"/>
            <a:gd name="connsiteY204" fmla="*/ 2524125 h 4800600"/>
            <a:gd name="connsiteX205" fmla="*/ 4886325 w 5296830"/>
            <a:gd name="connsiteY205" fmla="*/ 2438400 h 4800600"/>
            <a:gd name="connsiteX206" fmla="*/ 4895850 w 5296830"/>
            <a:gd name="connsiteY206" fmla="*/ 2409825 h 4800600"/>
            <a:gd name="connsiteX207" fmla="*/ 4905375 w 5296830"/>
            <a:gd name="connsiteY207" fmla="*/ 2381250 h 4800600"/>
            <a:gd name="connsiteX208" fmla="*/ 4848225 w 5296830"/>
            <a:gd name="connsiteY208" fmla="*/ 2266950 h 4800600"/>
            <a:gd name="connsiteX209" fmla="*/ 4829175 w 5296830"/>
            <a:gd name="connsiteY209" fmla="*/ 2238375 h 4800600"/>
            <a:gd name="connsiteX210" fmla="*/ 4857750 w 5296830"/>
            <a:gd name="connsiteY210" fmla="*/ 2152650 h 4800600"/>
            <a:gd name="connsiteX211" fmla="*/ 4867275 w 5296830"/>
            <a:gd name="connsiteY211" fmla="*/ 2124075 h 4800600"/>
            <a:gd name="connsiteX212" fmla="*/ 4857750 w 5296830"/>
            <a:gd name="connsiteY212" fmla="*/ 1952625 h 4800600"/>
            <a:gd name="connsiteX213" fmla="*/ 4810125 w 5296830"/>
            <a:gd name="connsiteY213" fmla="*/ 1866900 h 4800600"/>
            <a:gd name="connsiteX214" fmla="*/ 4791075 w 5296830"/>
            <a:gd name="connsiteY214" fmla="*/ 1838325 h 4800600"/>
            <a:gd name="connsiteX215" fmla="*/ 4762500 w 5296830"/>
            <a:gd name="connsiteY215" fmla="*/ 1781175 h 4800600"/>
            <a:gd name="connsiteX216" fmla="*/ 4743450 w 5296830"/>
            <a:gd name="connsiteY216" fmla="*/ 1666875 h 4800600"/>
            <a:gd name="connsiteX217" fmla="*/ 4733925 w 5296830"/>
            <a:gd name="connsiteY217" fmla="*/ 1619250 h 4800600"/>
            <a:gd name="connsiteX218" fmla="*/ 4638675 w 5296830"/>
            <a:gd name="connsiteY218" fmla="*/ 1571625 h 4800600"/>
            <a:gd name="connsiteX219" fmla="*/ 4581525 w 5296830"/>
            <a:gd name="connsiteY219" fmla="*/ 1533525 h 4800600"/>
            <a:gd name="connsiteX220" fmla="*/ 4591050 w 5296830"/>
            <a:gd name="connsiteY220" fmla="*/ 1476375 h 4800600"/>
            <a:gd name="connsiteX221" fmla="*/ 4600575 w 5296830"/>
            <a:gd name="connsiteY221" fmla="*/ 1438275 h 4800600"/>
            <a:gd name="connsiteX222" fmla="*/ 4591050 w 5296830"/>
            <a:gd name="connsiteY222" fmla="*/ 1314450 h 4800600"/>
            <a:gd name="connsiteX223" fmla="*/ 4581525 w 5296830"/>
            <a:gd name="connsiteY223" fmla="*/ 1285875 h 4800600"/>
            <a:gd name="connsiteX224" fmla="*/ 4543425 w 5296830"/>
            <a:gd name="connsiteY224" fmla="*/ 1266825 h 4800600"/>
            <a:gd name="connsiteX225" fmla="*/ 4486275 w 5296830"/>
            <a:gd name="connsiteY225" fmla="*/ 1228725 h 4800600"/>
            <a:gd name="connsiteX226" fmla="*/ 4457700 w 5296830"/>
            <a:gd name="connsiteY226" fmla="*/ 1219200 h 4800600"/>
            <a:gd name="connsiteX227" fmla="*/ 4391025 w 5296830"/>
            <a:gd name="connsiteY227" fmla="*/ 1200150 h 4800600"/>
            <a:gd name="connsiteX228" fmla="*/ 4362450 w 5296830"/>
            <a:gd name="connsiteY228" fmla="*/ 1181100 h 4800600"/>
            <a:gd name="connsiteX229" fmla="*/ 4276725 w 5296830"/>
            <a:gd name="connsiteY229" fmla="*/ 1143000 h 4800600"/>
            <a:gd name="connsiteX230" fmla="*/ 4248150 w 5296830"/>
            <a:gd name="connsiteY230" fmla="*/ 1085850 h 4800600"/>
            <a:gd name="connsiteX231" fmla="*/ 4267200 w 5296830"/>
            <a:gd name="connsiteY231" fmla="*/ 981075 h 4800600"/>
            <a:gd name="connsiteX232" fmla="*/ 4257675 w 5296830"/>
            <a:gd name="connsiteY232" fmla="*/ 866775 h 4800600"/>
            <a:gd name="connsiteX233" fmla="*/ 4238625 w 5296830"/>
            <a:gd name="connsiteY233" fmla="*/ 809625 h 4800600"/>
            <a:gd name="connsiteX234" fmla="*/ 4286250 w 5296830"/>
            <a:gd name="connsiteY234" fmla="*/ 723900 h 4800600"/>
            <a:gd name="connsiteX235" fmla="*/ 4305300 w 5296830"/>
            <a:gd name="connsiteY235" fmla="*/ 666750 h 4800600"/>
            <a:gd name="connsiteX236" fmla="*/ 4324350 w 5296830"/>
            <a:gd name="connsiteY236" fmla="*/ 581025 h 4800600"/>
            <a:gd name="connsiteX237" fmla="*/ 4314825 w 5296830"/>
            <a:gd name="connsiteY237" fmla="*/ 495300 h 4800600"/>
            <a:gd name="connsiteX238" fmla="*/ 4305300 w 5296830"/>
            <a:gd name="connsiteY238" fmla="*/ 466725 h 4800600"/>
            <a:gd name="connsiteX239" fmla="*/ 4276725 w 5296830"/>
            <a:gd name="connsiteY239" fmla="*/ 457200 h 4800600"/>
            <a:gd name="connsiteX240" fmla="*/ 4257675 w 5296830"/>
            <a:gd name="connsiteY240" fmla="*/ 438150 h 4800600"/>
            <a:gd name="connsiteX241" fmla="*/ 4305300 w 5296830"/>
            <a:gd name="connsiteY241"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495550 w 5296830"/>
            <a:gd name="connsiteY154" fmla="*/ 476250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67300 w 5296830"/>
            <a:gd name="connsiteY158" fmla="*/ 4772025 h 4800600"/>
            <a:gd name="connsiteX159" fmla="*/ 5095875 w 5296830"/>
            <a:gd name="connsiteY159" fmla="*/ 4667250 h 4800600"/>
            <a:gd name="connsiteX160" fmla="*/ 5124450 w 5296830"/>
            <a:gd name="connsiteY160" fmla="*/ 4657725 h 4800600"/>
            <a:gd name="connsiteX161" fmla="*/ 5191125 w 5296830"/>
            <a:gd name="connsiteY161" fmla="*/ 4572000 h 4800600"/>
            <a:gd name="connsiteX162" fmla="*/ 5210175 w 5296830"/>
            <a:gd name="connsiteY162" fmla="*/ 4543425 h 4800600"/>
            <a:gd name="connsiteX163" fmla="*/ 5229225 w 5296830"/>
            <a:gd name="connsiteY163" fmla="*/ 4514850 h 4800600"/>
            <a:gd name="connsiteX164" fmla="*/ 5248275 w 5296830"/>
            <a:gd name="connsiteY164" fmla="*/ 4476750 h 4800600"/>
            <a:gd name="connsiteX165" fmla="*/ 5267325 w 5296830"/>
            <a:gd name="connsiteY165" fmla="*/ 4448175 h 4800600"/>
            <a:gd name="connsiteX166" fmla="*/ 5286375 w 5296830"/>
            <a:gd name="connsiteY166" fmla="*/ 4391025 h 4800600"/>
            <a:gd name="connsiteX167" fmla="*/ 5286375 w 5296830"/>
            <a:gd name="connsiteY167" fmla="*/ 4229100 h 4800600"/>
            <a:gd name="connsiteX168" fmla="*/ 5257800 w 5296830"/>
            <a:gd name="connsiteY168" fmla="*/ 4219575 h 4800600"/>
            <a:gd name="connsiteX169" fmla="*/ 5229225 w 5296830"/>
            <a:gd name="connsiteY169" fmla="*/ 4200525 h 4800600"/>
            <a:gd name="connsiteX170" fmla="*/ 5219700 w 5296830"/>
            <a:gd name="connsiteY170" fmla="*/ 4171950 h 4800600"/>
            <a:gd name="connsiteX171" fmla="*/ 5248275 w 5296830"/>
            <a:gd name="connsiteY171" fmla="*/ 4152900 h 4800600"/>
            <a:gd name="connsiteX172" fmla="*/ 5276850 w 5296830"/>
            <a:gd name="connsiteY172" fmla="*/ 4095750 h 4800600"/>
            <a:gd name="connsiteX173" fmla="*/ 5257800 w 5296830"/>
            <a:gd name="connsiteY173" fmla="*/ 4019550 h 4800600"/>
            <a:gd name="connsiteX174" fmla="*/ 5238750 w 5296830"/>
            <a:gd name="connsiteY174" fmla="*/ 3981450 h 4800600"/>
            <a:gd name="connsiteX175" fmla="*/ 5153025 w 5296830"/>
            <a:gd name="connsiteY175" fmla="*/ 3933825 h 4800600"/>
            <a:gd name="connsiteX176" fmla="*/ 5162550 w 5296830"/>
            <a:gd name="connsiteY176" fmla="*/ 3810000 h 4800600"/>
            <a:gd name="connsiteX177" fmla="*/ 5191125 w 5296830"/>
            <a:gd name="connsiteY177" fmla="*/ 3781425 h 4800600"/>
            <a:gd name="connsiteX178" fmla="*/ 5200650 w 5296830"/>
            <a:gd name="connsiteY178" fmla="*/ 3752850 h 4800600"/>
            <a:gd name="connsiteX179" fmla="*/ 5191125 w 5296830"/>
            <a:gd name="connsiteY179" fmla="*/ 3629025 h 4800600"/>
            <a:gd name="connsiteX180" fmla="*/ 5181600 w 5296830"/>
            <a:gd name="connsiteY180" fmla="*/ 3600450 h 4800600"/>
            <a:gd name="connsiteX181" fmla="*/ 5172075 w 5296830"/>
            <a:gd name="connsiteY181" fmla="*/ 3562350 h 4800600"/>
            <a:gd name="connsiteX182" fmla="*/ 5133975 w 5296830"/>
            <a:gd name="connsiteY182" fmla="*/ 3495675 h 4800600"/>
            <a:gd name="connsiteX183" fmla="*/ 5124450 w 5296830"/>
            <a:gd name="connsiteY183" fmla="*/ 3467100 h 4800600"/>
            <a:gd name="connsiteX184" fmla="*/ 5105400 w 5296830"/>
            <a:gd name="connsiteY184" fmla="*/ 3438525 h 4800600"/>
            <a:gd name="connsiteX185" fmla="*/ 5095875 w 5296830"/>
            <a:gd name="connsiteY185" fmla="*/ 3409950 h 4800600"/>
            <a:gd name="connsiteX186" fmla="*/ 5076825 w 5296830"/>
            <a:gd name="connsiteY186" fmla="*/ 3381375 h 4800600"/>
            <a:gd name="connsiteX187" fmla="*/ 5019675 w 5296830"/>
            <a:gd name="connsiteY187" fmla="*/ 3305175 h 4800600"/>
            <a:gd name="connsiteX188" fmla="*/ 4972050 w 5296830"/>
            <a:gd name="connsiteY188" fmla="*/ 3219450 h 4800600"/>
            <a:gd name="connsiteX189" fmla="*/ 4933950 w 5296830"/>
            <a:gd name="connsiteY189" fmla="*/ 3162300 h 4800600"/>
            <a:gd name="connsiteX190" fmla="*/ 4895850 w 5296830"/>
            <a:gd name="connsiteY190" fmla="*/ 3105150 h 4800600"/>
            <a:gd name="connsiteX191" fmla="*/ 4867275 w 5296830"/>
            <a:gd name="connsiteY191" fmla="*/ 3076575 h 4800600"/>
            <a:gd name="connsiteX192" fmla="*/ 4829175 w 5296830"/>
            <a:gd name="connsiteY192" fmla="*/ 3048000 h 4800600"/>
            <a:gd name="connsiteX193" fmla="*/ 4781550 w 5296830"/>
            <a:gd name="connsiteY193" fmla="*/ 3000375 h 4800600"/>
            <a:gd name="connsiteX194" fmla="*/ 4762500 w 5296830"/>
            <a:gd name="connsiteY194" fmla="*/ 2971800 h 4800600"/>
            <a:gd name="connsiteX195" fmla="*/ 4724400 w 5296830"/>
            <a:gd name="connsiteY195" fmla="*/ 2952750 h 4800600"/>
            <a:gd name="connsiteX196" fmla="*/ 4695825 w 5296830"/>
            <a:gd name="connsiteY196" fmla="*/ 2933700 h 4800600"/>
            <a:gd name="connsiteX197" fmla="*/ 4686300 w 5296830"/>
            <a:gd name="connsiteY197" fmla="*/ 2905125 h 4800600"/>
            <a:gd name="connsiteX198" fmla="*/ 4648200 w 5296830"/>
            <a:gd name="connsiteY198" fmla="*/ 2847975 h 4800600"/>
            <a:gd name="connsiteX199" fmla="*/ 4657725 w 5296830"/>
            <a:gd name="connsiteY199" fmla="*/ 2714625 h 4800600"/>
            <a:gd name="connsiteX200" fmla="*/ 4676775 w 5296830"/>
            <a:gd name="connsiteY200" fmla="*/ 2638425 h 4800600"/>
            <a:gd name="connsiteX201" fmla="*/ 4705350 w 5296830"/>
            <a:gd name="connsiteY201" fmla="*/ 2609850 h 4800600"/>
            <a:gd name="connsiteX202" fmla="*/ 4733925 w 5296830"/>
            <a:gd name="connsiteY202" fmla="*/ 2590800 h 4800600"/>
            <a:gd name="connsiteX203" fmla="*/ 4819650 w 5296830"/>
            <a:gd name="connsiteY203" fmla="*/ 2581275 h 4800600"/>
            <a:gd name="connsiteX204" fmla="*/ 4857750 w 5296830"/>
            <a:gd name="connsiteY204" fmla="*/ 2524125 h 4800600"/>
            <a:gd name="connsiteX205" fmla="*/ 4886325 w 5296830"/>
            <a:gd name="connsiteY205" fmla="*/ 2438400 h 4800600"/>
            <a:gd name="connsiteX206" fmla="*/ 4895850 w 5296830"/>
            <a:gd name="connsiteY206" fmla="*/ 2409825 h 4800600"/>
            <a:gd name="connsiteX207" fmla="*/ 4905375 w 5296830"/>
            <a:gd name="connsiteY207" fmla="*/ 2381250 h 4800600"/>
            <a:gd name="connsiteX208" fmla="*/ 4848225 w 5296830"/>
            <a:gd name="connsiteY208" fmla="*/ 2266950 h 4800600"/>
            <a:gd name="connsiteX209" fmla="*/ 4829175 w 5296830"/>
            <a:gd name="connsiteY209" fmla="*/ 2238375 h 4800600"/>
            <a:gd name="connsiteX210" fmla="*/ 4857750 w 5296830"/>
            <a:gd name="connsiteY210" fmla="*/ 2152650 h 4800600"/>
            <a:gd name="connsiteX211" fmla="*/ 4867275 w 5296830"/>
            <a:gd name="connsiteY211" fmla="*/ 2124075 h 4800600"/>
            <a:gd name="connsiteX212" fmla="*/ 4857750 w 5296830"/>
            <a:gd name="connsiteY212" fmla="*/ 1952625 h 4800600"/>
            <a:gd name="connsiteX213" fmla="*/ 4810125 w 5296830"/>
            <a:gd name="connsiteY213" fmla="*/ 1866900 h 4800600"/>
            <a:gd name="connsiteX214" fmla="*/ 4791075 w 5296830"/>
            <a:gd name="connsiteY214" fmla="*/ 1838325 h 4800600"/>
            <a:gd name="connsiteX215" fmla="*/ 4762500 w 5296830"/>
            <a:gd name="connsiteY215" fmla="*/ 1781175 h 4800600"/>
            <a:gd name="connsiteX216" fmla="*/ 4743450 w 5296830"/>
            <a:gd name="connsiteY216" fmla="*/ 1666875 h 4800600"/>
            <a:gd name="connsiteX217" fmla="*/ 4733925 w 5296830"/>
            <a:gd name="connsiteY217" fmla="*/ 1619250 h 4800600"/>
            <a:gd name="connsiteX218" fmla="*/ 4638675 w 5296830"/>
            <a:gd name="connsiteY218" fmla="*/ 1571625 h 4800600"/>
            <a:gd name="connsiteX219" fmla="*/ 4581525 w 5296830"/>
            <a:gd name="connsiteY219" fmla="*/ 1533525 h 4800600"/>
            <a:gd name="connsiteX220" fmla="*/ 4591050 w 5296830"/>
            <a:gd name="connsiteY220" fmla="*/ 1476375 h 4800600"/>
            <a:gd name="connsiteX221" fmla="*/ 4600575 w 5296830"/>
            <a:gd name="connsiteY221" fmla="*/ 1438275 h 4800600"/>
            <a:gd name="connsiteX222" fmla="*/ 4591050 w 5296830"/>
            <a:gd name="connsiteY222" fmla="*/ 1314450 h 4800600"/>
            <a:gd name="connsiteX223" fmla="*/ 4581525 w 5296830"/>
            <a:gd name="connsiteY223" fmla="*/ 1285875 h 4800600"/>
            <a:gd name="connsiteX224" fmla="*/ 4543425 w 5296830"/>
            <a:gd name="connsiteY224" fmla="*/ 1266825 h 4800600"/>
            <a:gd name="connsiteX225" fmla="*/ 4486275 w 5296830"/>
            <a:gd name="connsiteY225" fmla="*/ 1228725 h 4800600"/>
            <a:gd name="connsiteX226" fmla="*/ 4457700 w 5296830"/>
            <a:gd name="connsiteY226" fmla="*/ 1219200 h 4800600"/>
            <a:gd name="connsiteX227" fmla="*/ 4391025 w 5296830"/>
            <a:gd name="connsiteY227" fmla="*/ 1200150 h 4800600"/>
            <a:gd name="connsiteX228" fmla="*/ 4362450 w 5296830"/>
            <a:gd name="connsiteY228" fmla="*/ 1181100 h 4800600"/>
            <a:gd name="connsiteX229" fmla="*/ 4276725 w 5296830"/>
            <a:gd name="connsiteY229" fmla="*/ 1143000 h 4800600"/>
            <a:gd name="connsiteX230" fmla="*/ 4248150 w 5296830"/>
            <a:gd name="connsiteY230" fmla="*/ 1085850 h 4800600"/>
            <a:gd name="connsiteX231" fmla="*/ 4267200 w 5296830"/>
            <a:gd name="connsiteY231" fmla="*/ 981075 h 4800600"/>
            <a:gd name="connsiteX232" fmla="*/ 4257675 w 5296830"/>
            <a:gd name="connsiteY232" fmla="*/ 866775 h 4800600"/>
            <a:gd name="connsiteX233" fmla="*/ 4238625 w 5296830"/>
            <a:gd name="connsiteY233" fmla="*/ 809625 h 4800600"/>
            <a:gd name="connsiteX234" fmla="*/ 4286250 w 5296830"/>
            <a:gd name="connsiteY234" fmla="*/ 723900 h 4800600"/>
            <a:gd name="connsiteX235" fmla="*/ 4305300 w 5296830"/>
            <a:gd name="connsiteY235" fmla="*/ 666750 h 4800600"/>
            <a:gd name="connsiteX236" fmla="*/ 4324350 w 5296830"/>
            <a:gd name="connsiteY236" fmla="*/ 581025 h 4800600"/>
            <a:gd name="connsiteX237" fmla="*/ 4314825 w 5296830"/>
            <a:gd name="connsiteY237" fmla="*/ 495300 h 4800600"/>
            <a:gd name="connsiteX238" fmla="*/ 4305300 w 5296830"/>
            <a:gd name="connsiteY238" fmla="*/ 466725 h 4800600"/>
            <a:gd name="connsiteX239" fmla="*/ 4276725 w 5296830"/>
            <a:gd name="connsiteY239" fmla="*/ 457200 h 4800600"/>
            <a:gd name="connsiteX240" fmla="*/ 4257675 w 5296830"/>
            <a:gd name="connsiteY240" fmla="*/ 438150 h 4800600"/>
            <a:gd name="connsiteX241" fmla="*/ 4305300 w 5296830"/>
            <a:gd name="connsiteY241"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495550 w 5296830"/>
            <a:gd name="connsiteY154" fmla="*/ 4762500 h 4800600"/>
            <a:gd name="connsiteX155" fmla="*/ 2990850 w 5296830"/>
            <a:gd name="connsiteY155" fmla="*/ 4752975 h 4800600"/>
            <a:gd name="connsiteX156" fmla="*/ 3057525 w 5296830"/>
            <a:gd name="connsiteY156" fmla="*/ 4762500 h 4800600"/>
            <a:gd name="connsiteX157" fmla="*/ 3114675 w 5296830"/>
            <a:gd name="connsiteY157" fmla="*/ 4772025 h 4800600"/>
            <a:gd name="connsiteX158" fmla="*/ 5067300 w 5296830"/>
            <a:gd name="connsiteY158" fmla="*/ 4772025 h 4800600"/>
            <a:gd name="connsiteX159" fmla="*/ 5095875 w 5296830"/>
            <a:gd name="connsiteY159" fmla="*/ 4667250 h 4800600"/>
            <a:gd name="connsiteX160" fmla="*/ 5124450 w 5296830"/>
            <a:gd name="connsiteY160" fmla="*/ 4657725 h 4800600"/>
            <a:gd name="connsiteX161" fmla="*/ 5191125 w 5296830"/>
            <a:gd name="connsiteY161" fmla="*/ 4572000 h 4800600"/>
            <a:gd name="connsiteX162" fmla="*/ 5210175 w 5296830"/>
            <a:gd name="connsiteY162" fmla="*/ 4543425 h 4800600"/>
            <a:gd name="connsiteX163" fmla="*/ 5229225 w 5296830"/>
            <a:gd name="connsiteY163" fmla="*/ 4514850 h 4800600"/>
            <a:gd name="connsiteX164" fmla="*/ 5248275 w 5296830"/>
            <a:gd name="connsiteY164" fmla="*/ 4476750 h 4800600"/>
            <a:gd name="connsiteX165" fmla="*/ 5267325 w 5296830"/>
            <a:gd name="connsiteY165" fmla="*/ 4448175 h 4800600"/>
            <a:gd name="connsiteX166" fmla="*/ 5286375 w 5296830"/>
            <a:gd name="connsiteY166" fmla="*/ 4391025 h 4800600"/>
            <a:gd name="connsiteX167" fmla="*/ 5286375 w 5296830"/>
            <a:gd name="connsiteY167" fmla="*/ 4229100 h 4800600"/>
            <a:gd name="connsiteX168" fmla="*/ 5257800 w 5296830"/>
            <a:gd name="connsiteY168" fmla="*/ 4219575 h 4800600"/>
            <a:gd name="connsiteX169" fmla="*/ 5229225 w 5296830"/>
            <a:gd name="connsiteY169" fmla="*/ 4200525 h 4800600"/>
            <a:gd name="connsiteX170" fmla="*/ 5219700 w 5296830"/>
            <a:gd name="connsiteY170" fmla="*/ 4171950 h 4800600"/>
            <a:gd name="connsiteX171" fmla="*/ 5248275 w 5296830"/>
            <a:gd name="connsiteY171" fmla="*/ 4152900 h 4800600"/>
            <a:gd name="connsiteX172" fmla="*/ 5276850 w 5296830"/>
            <a:gd name="connsiteY172" fmla="*/ 4095750 h 4800600"/>
            <a:gd name="connsiteX173" fmla="*/ 5257800 w 5296830"/>
            <a:gd name="connsiteY173" fmla="*/ 4019550 h 4800600"/>
            <a:gd name="connsiteX174" fmla="*/ 5238750 w 5296830"/>
            <a:gd name="connsiteY174" fmla="*/ 3981450 h 4800600"/>
            <a:gd name="connsiteX175" fmla="*/ 5153025 w 5296830"/>
            <a:gd name="connsiteY175" fmla="*/ 3933825 h 4800600"/>
            <a:gd name="connsiteX176" fmla="*/ 5162550 w 5296830"/>
            <a:gd name="connsiteY176" fmla="*/ 3810000 h 4800600"/>
            <a:gd name="connsiteX177" fmla="*/ 5191125 w 5296830"/>
            <a:gd name="connsiteY177" fmla="*/ 3781425 h 4800600"/>
            <a:gd name="connsiteX178" fmla="*/ 5200650 w 5296830"/>
            <a:gd name="connsiteY178" fmla="*/ 3752850 h 4800600"/>
            <a:gd name="connsiteX179" fmla="*/ 5191125 w 5296830"/>
            <a:gd name="connsiteY179" fmla="*/ 3629025 h 4800600"/>
            <a:gd name="connsiteX180" fmla="*/ 5181600 w 5296830"/>
            <a:gd name="connsiteY180" fmla="*/ 3600450 h 4800600"/>
            <a:gd name="connsiteX181" fmla="*/ 5172075 w 5296830"/>
            <a:gd name="connsiteY181" fmla="*/ 3562350 h 4800600"/>
            <a:gd name="connsiteX182" fmla="*/ 5133975 w 5296830"/>
            <a:gd name="connsiteY182" fmla="*/ 3495675 h 4800600"/>
            <a:gd name="connsiteX183" fmla="*/ 5124450 w 5296830"/>
            <a:gd name="connsiteY183" fmla="*/ 3467100 h 4800600"/>
            <a:gd name="connsiteX184" fmla="*/ 5105400 w 5296830"/>
            <a:gd name="connsiteY184" fmla="*/ 3438525 h 4800600"/>
            <a:gd name="connsiteX185" fmla="*/ 5095875 w 5296830"/>
            <a:gd name="connsiteY185" fmla="*/ 3409950 h 4800600"/>
            <a:gd name="connsiteX186" fmla="*/ 5076825 w 5296830"/>
            <a:gd name="connsiteY186" fmla="*/ 3381375 h 4800600"/>
            <a:gd name="connsiteX187" fmla="*/ 5019675 w 5296830"/>
            <a:gd name="connsiteY187" fmla="*/ 3305175 h 4800600"/>
            <a:gd name="connsiteX188" fmla="*/ 4972050 w 5296830"/>
            <a:gd name="connsiteY188" fmla="*/ 3219450 h 4800600"/>
            <a:gd name="connsiteX189" fmla="*/ 4933950 w 5296830"/>
            <a:gd name="connsiteY189" fmla="*/ 3162300 h 4800600"/>
            <a:gd name="connsiteX190" fmla="*/ 4895850 w 5296830"/>
            <a:gd name="connsiteY190" fmla="*/ 3105150 h 4800600"/>
            <a:gd name="connsiteX191" fmla="*/ 4867275 w 5296830"/>
            <a:gd name="connsiteY191" fmla="*/ 3076575 h 4800600"/>
            <a:gd name="connsiteX192" fmla="*/ 4829175 w 5296830"/>
            <a:gd name="connsiteY192" fmla="*/ 3048000 h 4800600"/>
            <a:gd name="connsiteX193" fmla="*/ 4781550 w 5296830"/>
            <a:gd name="connsiteY193" fmla="*/ 3000375 h 4800600"/>
            <a:gd name="connsiteX194" fmla="*/ 4762500 w 5296830"/>
            <a:gd name="connsiteY194" fmla="*/ 2971800 h 4800600"/>
            <a:gd name="connsiteX195" fmla="*/ 4724400 w 5296830"/>
            <a:gd name="connsiteY195" fmla="*/ 2952750 h 4800600"/>
            <a:gd name="connsiteX196" fmla="*/ 4695825 w 5296830"/>
            <a:gd name="connsiteY196" fmla="*/ 2933700 h 4800600"/>
            <a:gd name="connsiteX197" fmla="*/ 4686300 w 5296830"/>
            <a:gd name="connsiteY197" fmla="*/ 2905125 h 4800600"/>
            <a:gd name="connsiteX198" fmla="*/ 4648200 w 5296830"/>
            <a:gd name="connsiteY198" fmla="*/ 2847975 h 4800600"/>
            <a:gd name="connsiteX199" fmla="*/ 4657725 w 5296830"/>
            <a:gd name="connsiteY199" fmla="*/ 2714625 h 4800600"/>
            <a:gd name="connsiteX200" fmla="*/ 4676775 w 5296830"/>
            <a:gd name="connsiteY200" fmla="*/ 2638425 h 4800600"/>
            <a:gd name="connsiteX201" fmla="*/ 4705350 w 5296830"/>
            <a:gd name="connsiteY201" fmla="*/ 2609850 h 4800600"/>
            <a:gd name="connsiteX202" fmla="*/ 4733925 w 5296830"/>
            <a:gd name="connsiteY202" fmla="*/ 2590800 h 4800600"/>
            <a:gd name="connsiteX203" fmla="*/ 4819650 w 5296830"/>
            <a:gd name="connsiteY203" fmla="*/ 2581275 h 4800600"/>
            <a:gd name="connsiteX204" fmla="*/ 4857750 w 5296830"/>
            <a:gd name="connsiteY204" fmla="*/ 2524125 h 4800600"/>
            <a:gd name="connsiteX205" fmla="*/ 4886325 w 5296830"/>
            <a:gd name="connsiteY205" fmla="*/ 2438400 h 4800600"/>
            <a:gd name="connsiteX206" fmla="*/ 4895850 w 5296830"/>
            <a:gd name="connsiteY206" fmla="*/ 2409825 h 4800600"/>
            <a:gd name="connsiteX207" fmla="*/ 4905375 w 5296830"/>
            <a:gd name="connsiteY207" fmla="*/ 2381250 h 4800600"/>
            <a:gd name="connsiteX208" fmla="*/ 4848225 w 5296830"/>
            <a:gd name="connsiteY208" fmla="*/ 2266950 h 4800600"/>
            <a:gd name="connsiteX209" fmla="*/ 4829175 w 5296830"/>
            <a:gd name="connsiteY209" fmla="*/ 2238375 h 4800600"/>
            <a:gd name="connsiteX210" fmla="*/ 4857750 w 5296830"/>
            <a:gd name="connsiteY210" fmla="*/ 2152650 h 4800600"/>
            <a:gd name="connsiteX211" fmla="*/ 4867275 w 5296830"/>
            <a:gd name="connsiteY211" fmla="*/ 2124075 h 4800600"/>
            <a:gd name="connsiteX212" fmla="*/ 4857750 w 5296830"/>
            <a:gd name="connsiteY212" fmla="*/ 1952625 h 4800600"/>
            <a:gd name="connsiteX213" fmla="*/ 4810125 w 5296830"/>
            <a:gd name="connsiteY213" fmla="*/ 1866900 h 4800600"/>
            <a:gd name="connsiteX214" fmla="*/ 4791075 w 5296830"/>
            <a:gd name="connsiteY214" fmla="*/ 1838325 h 4800600"/>
            <a:gd name="connsiteX215" fmla="*/ 4762500 w 5296830"/>
            <a:gd name="connsiteY215" fmla="*/ 1781175 h 4800600"/>
            <a:gd name="connsiteX216" fmla="*/ 4743450 w 5296830"/>
            <a:gd name="connsiteY216" fmla="*/ 1666875 h 4800600"/>
            <a:gd name="connsiteX217" fmla="*/ 4733925 w 5296830"/>
            <a:gd name="connsiteY217" fmla="*/ 1619250 h 4800600"/>
            <a:gd name="connsiteX218" fmla="*/ 4638675 w 5296830"/>
            <a:gd name="connsiteY218" fmla="*/ 1571625 h 4800600"/>
            <a:gd name="connsiteX219" fmla="*/ 4581525 w 5296830"/>
            <a:gd name="connsiteY219" fmla="*/ 1533525 h 4800600"/>
            <a:gd name="connsiteX220" fmla="*/ 4591050 w 5296830"/>
            <a:gd name="connsiteY220" fmla="*/ 1476375 h 4800600"/>
            <a:gd name="connsiteX221" fmla="*/ 4600575 w 5296830"/>
            <a:gd name="connsiteY221" fmla="*/ 1438275 h 4800600"/>
            <a:gd name="connsiteX222" fmla="*/ 4591050 w 5296830"/>
            <a:gd name="connsiteY222" fmla="*/ 1314450 h 4800600"/>
            <a:gd name="connsiteX223" fmla="*/ 4581525 w 5296830"/>
            <a:gd name="connsiteY223" fmla="*/ 1285875 h 4800600"/>
            <a:gd name="connsiteX224" fmla="*/ 4543425 w 5296830"/>
            <a:gd name="connsiteY224" fmla="*/ 1266825 h 4800600"/>
            <a:gd name="connsiteX225" fmla="*/ 4486275 w 5296830"/>
            <a:gd name="connsiteY225" fmla="*/ 1228725 h 4800600"/>
            <a:gd name="connsiteX226" fmla="*/ 4457700 w 5296830"/>
            <a:gd name="connsiteY226" fmla="*/ 1219200 h 4800600"/>
            <a:gd name="connsiteX227" fmla="*/ 4391025 w 5296830"/>
            <a:gd name="connsiteY227" fmla="*/ 1200150 h 4800600"/>
            <a:gd name="connsiteX228" fmla="*/ 4362450 w 5296830"/>
            <a:gd name="connsiteY228" fmla="*/ 1181100 h 4800600"/>
            <a:gd name="connsiteX229" fmla="*/ 4276725 w 5296830"/>
            <a:gd name="connsiteY229" fmla="*/ 1143000 h 4800600"/>
            <a:gd name="connsiteX230" fmla="*/ 4248150 w 5296830"/>
            <a:gd name="connsiteY230" fmla="*/ 1085850 h 4800600"/>
            <a:gd name="connsiteX231" fmla="*/ 4267200 w 5296830"/>
            <a:gd name="connsiteY231" fmla="*/ 981075 h 4800600"/>
            <a:gd name="connsiteX232" fmla="*/ 4257675 w 5296830"/>
            <a:gd name="connsiteY232" fmla="*/ 866775 h 4800600"/>
            <a:gd name="connsiteX233" fmla="*/ 4238625 w 5296830"/>
            <a:gd name="connsiteY233" fmla="*/ 809625 h 4800600"/>
            <a:gd name="connsiteX234" fmla="*/ 4286250 w 5296830"/>
            <a:gd name="connsiteY234" fmla="*/ 723900 h 4800600"/>
            <a:gd name="connsiteX235" fmla="*/ 4305300 w 5296830"/>
            <a:gd name="connsiteY235" fmla="*/ 666750 h 4800600"/>
            <a:gd name="connsiteX236" fmla="*/ 4324350 w 5296830"/>
            <a:gd name="connsiteY236" fmla="*/ 581025 h 4800600"/>
            <a:gd name="connsiteX237" fmla="*/ 4314825 w 5296830"/>
            <a:gd name="connsiteY237" fmla="*/ 495300 h 4800600"/>
            <a:gd name="connsiteX238" fmla="*/ 4305300 w 5296830"/>
            <a:gd name="connsiteY238" fmla="*/ 466725 h 4800600"/>
            <a:gd name="connsiteX239" fmla="*/ 4276725 w 5296830"/>
            <a:gd name="connsiteY239" fmla="*/ 457200 h 4800600"/>
            <a:gd name="connsiteX240" fmla="*/ 4257675 w 5296830"/>
            <a:gd name="connsiteY240" fmla="*/ 438150 h 4800600"/>
            <a:gd name="connsiteX241" fmla="*/ 4305300 w 5296830"/>
            <a:gd name="connsiteY241"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409825 w 5296830"/>
            <a:gd name="connsiteY153" fmla="*/ 4762500 h 4800600"/>
            <a:gd name="connsiteX154" fmla="*/ 2990850 w 5296830"/>
            <a:gd name="connsiteY154" fmla="*/ 4752975 h 4800600"/>
            <a:gd name="connsiteX155" fmla="*/ 3057525 w 5296830"/>
            <a:gd name="connsiteY155" fmla="*/ 4762500 h 4800600"/>
            <a:gd name="connsiteX156" fmla="*/ 3114675 w 5296830"/>
            <a:gd name="connsiteY156" fmla="*/ 4772025 h 4800600"/>
            <a:gd name="connsiteX157" fmla="*/ 5067300 w 5296830"/>
            <a:gd name="connsiteY157" fmla="*/ 4772025 h 4800600"/>
            <a:gd name="connsiteX158" fmla="*/ 5095875 w 5296830"/>
            <a:gd name="connsiteY158" fmla="*/ 4667250 h 4800600"/>
            <a:gd name="connsiteX159" fmla="*/ 5124450 w 5296830"/>
            <a:gd name="connsiteY159" fmla="*/ 4657725 h 4800600"/>
            <a:gd name="connsiteX160" fmla="*/ 5191125 w 5296830"/>
            <a:gd name="connsiteY160" fmla="*/ 4572000 h 4800600"/>
            <a:gd name="connsiteX161" fmla="*/ 5210175 w 5296830"/>
            <a:gd name="connsiteY161" fmla="*/ 4543425 h 4800600"/>
            <a:gd name="connsiteX162" fmla="*/ 5229225 w 5296830"/>
            <a:gd name="connsiteY162" fmla="*/ 4514850 h 4800600"/>
            <a:gd name="connsiteX163" fmla="*/ 5248275 w 5296830"/>
            <a:gd name="connsiteY163" fmla="*/ 4476750 h 4800600"/>
            <a:gd name="connsiteX164" fmla="*/ 5267325 w 5296830"/>
            <a:gd name="connsiteY164" fmla="*/ 4448175 h 4800600"/>
            <a:gd name="connsiteX165" fmla="*/ 5286375 w 5296830"/>
            <a:gd name="connsiteY165" fmla="*/ 4391025 h 4800600"/>
            <a:gd name="connsiteX166" fmla="*/ 5286375 w 5296830"/>
            <a:gd name="connsiteY166" fmla="*/ 4229100 h 4800600"/>
            <a:gd name="connsiteX167" fmla="*/ 5257800 w 5296830"/>
            <a:gd name="connsiteY167" fmla="*/ 4219575 h 4800600"/>
            <a:gd name="connsiteX168" fmla="*/ 5229225 w 5296830"/>
            <a:gd name="connsiteY168" fmla="*/ 4200525 h 4800600"/>
            <a:gd name="connsiteX169" fmla="*/ 5219700 w 5296830"/>
            <a:gd name="connsiteY169" fmla="*/ 4171950 h 4800600"/>
            <a:gd name="connsiteX170" fmla="*/ 5248275 w 5296830"/>
            <a:gd name="connsiteY170" fmla="*/ 4152900 h 4800600"/>
            <a:gd name="connsiteX171" fmla="*/ 5276850 w 5296830"/>
            <a:gd name="connsiteY171" fmla="*/ 4095750 h 4800600"/>
            <a:gd name="connsiteX172" fmla="*/ 5257800 w 5296830"/>
            <a:gd name="connsiteY172" fmla="*/ 4019550 h 4800600"/>
            <a:gd name="connsiteX173" fmla="*/ 5238750 w 5296830"/>
            <a:gd name="connsiteY173" fmla="*/ 3981450 h 4800600"/>
            <a:gd name="connsiteX174" fmla="*/ 5153025 w 5296830"/>
            <a:gd name="connsiteY174" fmla="*/ 3933825 h 4800600"/>
            <a:gd name="connsiteX175" fmla="*/ 5162550 w 5296830"/>
            <a:gd name="connsiteY175" fmla="*/ 3810000 h 4800600"/>
            <a:gd name="connsiteX176" fmla="*/ 5191125 w 5296830"/>
            <a:gd name="connsiteY176" fmla="*/ 3781425 h 4800600"/>
            <a:gd name="connsiteX177" fmla="*/ 5200650 w 5296830"/>
            <a:gd name="connsiteY177" fmla="*/ 3752850 h 4800600"/>
            <a:gd name="connsiteX178" fmla="*/ 5191125 w 5296830"/>
            <a:gd name="connsiteY178" fmla="*/ 3629025 h 4800600"/>
            <a:gd name="connsiteX179" fmla="*/ 5181600 w 5296830"/>
            <a:gd name="connsiteY179" fmla="*/ 3600450 h 4800600"/>
            <a:gd name="connsiteX180" fmla="*/ 5172075 w 5296830"/>
            <a:gd name="connsiteY180" fmla="*/ 3562350 h 4800600"/>
            <a:gd name="connsiteX181" fmla="*/ 5133975 w 5296830"/>
            <a:gd name="connsiteY181" fmla="*/ 3495675 h 4800600"/>
            <a:gd name="connsiteX182" fmla="*/ 5124450 w 5296830"/>
            <a:gd name="connsiteY182" fmla="*/ 3467100 h 4800600"/>
            <a:gd name="connsiteX183" fmla="*/ 5105400 w 5296830"/>
            <a:gd name="connsiteY183" fmla="*/ 3438525 h 4800600"/>
            <a:gd name="connsiteX184" fmla="*/ 5095875 w 5296830"/>
            <a:gd name="connsiteY184" fmla="*/ 3409950 h 4800600"/>
            <a:gd name="connsiteX185" fmla="*/ 5076825 w 5296830"/>
            <a:gd name="connsiteY185" fmla="*/ 3381375 h 4800600"/>
            <a:gd name="connsiteX186" fmla="*/ 5019675 w 5296830"/>
            <a:gd name="connsiteY186" fmla="*/ 3305175 h 4800600"/>
            <a:gd name="connsiteX187" fmla="*/ 4972050 w 5296830"/>
            <a:gd name="connsiteY187" fmla="*/ 3219450 h 4800600"/>
            <a:gd name="connsiteX188" fmla="*/ 4933950 w 5296830"/>
            <a:gd name="connsiteY188" fmla="*/ 3162300 h 4800600"/>
            <a:gd name="connsiteX189" fmla="*/ 4895850 w 5296830"/>
            <a:gd name="connsiteY189" fmla="*/ 3105150 h 4800600"/>
            <a:gd name="connsiteX190" fmla="*/ 4867275 w 5296830"/>
            <a:gd name="connsiteY190" fmla="*/ 3076575 h 4800600"/>
            <a:gd name="connsiteX191" fmla="*/ 4829175 w 5296830"/>
            <a:gd name="connsiteY191" fmla="*/ 3048000 h 4800600"/>
            <a:gd name="connsiteX192" fmla="*/ 4781550 w 5296830"/>
            <a:gd name="connsiteY192" fmla="*/ 3000375 h 4800600"/>
            <a:gd name="connsiteX193" fmla="*/ 4762500 w 5296830"/>
            <a:gd name="connsiteY193" fmla="*/ 2971800 h 4800600"/>
            <a:gd name="connsiteX194" fmla="*/ 4724400 w 5296830"/>
            <a:gd name="connsiteY194" fmla="*/ 2952750 h 4800600"/>
            <a:gd name="connsiteX195" fmla="*/ 4695825 w 5296830"/>
            <a:gd name="connsiteY195" fmla="*/ 2933700 h 4800600"/>
            <a:gd name="connsiteX196" fmla="*/ 4686300 w 5296830"/>
            <a:gd name="connsiteY196" fmla="*/ 2905125 h 4800600"/>
            <a:gd name="connsiteX197" fmla="*/ 4648200 w 5296830"/>
            <a:gd name="connsiteY197" fmla="*/ 2847975 h 4800600"/>
            <a:gd name="connsiteX198" fmla="*/ 4657725 w 5296830"/>
            <a:gd name="connsiteY198" fmla="*/ 2714625 h 4800600"/>
            <a:gd name="connsiteX199" fmla="*/ 4676775 w 5296830"/>
            <a:gd name="connsiteY199" fmla="*/ 2638425 h 4800600"/>
            <a:gd name="connsiteX200" fmla="*/ 4705350 w 5296830"/>
            <a:gd name="connsiteY200" fmla="*/ 2609850 h 4800600"/>
            <a:gd name="connsiteX201" fmla="*/ 4733925 w 5296830"/>
            <a:gd name="connsiteY201" fmla="*/ 2590800 h 4800600"/>
            <a:gd name="connsiteX202" fmla="*/ 4819650 w 5296830"/>
            <a:gd name="connsiteY202" fmla="*/ 2581275 h 4800600"/>
            <a:gd name="connsiteX203" fmla="*/ 4857750 w 5296830"/>
            <a:gd name="connsiteY203" fmla="*/ 2524125 h 4800600"/>
            <a:gd name="connsiteX204" fmla="*/ 4886325 w 5296830"/>
            <a:gd name="connsiteY204" fmla="*/ 2438400 h 4800600"/>
            <a:gd name="connsiteX205" fmla="*/ 4895850 w 5296830"/>
            <a:gd name="connsiteY205" fmla="*/ 2409825 h 4800600"/>
            <a:gd name="connsiteX206" fmla="*/ 4905375 w 5296830"/>
            <a:gd name="connsiteY206" fmla="*/ 2381250 h 4800600"/>
            <a:gd name="connsiteX207" fmla="*/ 4848225 w 5296830"/>
            <a:gd name="connsiteY207" fmla="*/ 2266950 h 4800600"/>
            <a:gd name="connsiteX208" fmla="*/ 4829175 w 5296830"/>
            <a:gd name="connsiteY208" fmla="*/ 2238375 h 4800600"/>
            <a:gd name="connsiteX209" fmla="*/ 4857750 w 5296830"/>
            <a:gd name="connsiteY209" fmla="*/ 2152650 h 4800600"/>
            <a:gd name="connsiteX210" fmla="*/ 4867275 w 5296830"/>
            <a:gd name="connsiteY210" fmla="*/ 2124075 h 4800600"/>
            <a:gd name="connsiteX211" fmla="*/ 4857750 w 5296830"/>
            <a:gd name="connsiteY211" fmla="*/ 1952625 h 4800600"/>
            <a:gd name="connsiteX212" fmla="*/ 4810125 w 5296830"/>
            <a:gd name="connsiteY212" fmla="*/ 1866900 h 4800600"/>
            <a:gd name="connsiteX213" fmla="*/ 4791075 w 5296830"/>
            <a:gd name="connsiteY213" fmla="*/ 1838325 h 4800600"/>
            <a:gd name="connsiteX214" fmla="*/ 4762500 w 5296830"/>
            <a:gd name="connsiteY214" fmla="*/ 1781175 h 4800600"/>
            <a:gd name="connsiteX215" fmla="*/ 4743450 w 5296830"/>
            <a:gd name="connsiteY215" fmla="*/ 1666875 h 4800600"/>
            <a:gd name="connsiteX216" fmla="*/ 4733925 w 5296830"/>
            <a:gd name="connsiteY216" fmla="*/ 1619250 h 4800600"/>
            <a:gd name="connsiteX217" fmla="*/ 4638675 w 5296830"/>
            <a:gd name="connsiteY217" fmla="*/ 1571625 h 4800600"/>
            <a:gd name="connsiteX218" fmla="*/ 4581525 w 5296830"/>
            <a:gd name="connsiteY218" fmla="*/ 1533525 h 4800600"/>
            <a:gd name="connsiteX219" fmla="*/ 4591050 w 5296830"/>
            <a:gd name="connsiteY219" fmla="*/ 1476375 h 4800600"/>
            <a:gd name="connsiteX220" fmla="*/ 4600575 w 5296830"/>
            <a:gd name="connsiteY220" fmla="*/ 1438275 h 4800600"/>
            <a:gd name="connsiteX221" fmla="*/ 4591050 w 5296830"/>
            <a:gd name="connsiteY221" fmla="*/ 1314450 h 4800600"/>
            <a:gd name="connsiteX222" fmla="*/ 4581525 w 5296830"/>
            <a:gd name="connsiteY222" fmla="*/ 1285875 h 4800600"/>
            <a:gd name="connsiteX223" fmla="*/ 4543425 w 5296830"/>
            <a:gd name="connsiteY223" fmla="*/ 1266825 h 4800600"/>
            <a:gd name="connsiteX224" fmla="*/ 4486275 w 5296830"/>
            <a:gd name="connsiteY224" fmla="*/ 1228725 h 4800600"/>
            <a:gd name="connsiteX225" fmla="*/ 4457700 w 5296830"/>
            <a:gd name="connsiteY225" fmla="*/ 1219200 h 4800600"/>
            <a:gd name="connsiteX226" fmla="*/ 4391025 w 5296830"/>
            <a:gd name="connsiteY226" fmla="*/ 1200150 h 4800600"/>
            <a:gd name="connsiteX227" fmla="*/ 4362450 w 5296830"/>
            <a:gd name="connsiteY227" fmla="*/ 1181100 h 4800600"/>
            <a:gd name="connsiteX228" fmla="*/ 4276725 w 5296830"/>
            <a:gd name="connsiteY228" fmla="*/ 1143000 h 4800600"/>
            <a:gd name="connsiteX229" fmla="*/ 4248150 w 5296830"/>
            <a:gd name="connsiteY229" fmla="*/ 1085850 h 4800600"/>
            <a:gd name="connsiteX230" fmla="*/ 4267200 w 5296830"/>
            <a:gd name="connsiteY230" fmla="*/ 981075 h 4800600"/>
            <a:gd name="connsiteX231" fmla="*/ 4257675 w 5296830"/>
            <a:gd name="connsiteY231" fmla="*/ 866775 h 4800600"/>
            <a:gd name="connsiteX232" fmla="*/ 4238625 w 5296830"/>
            <a:gd name="connsiteY232" fmla="*/ 809625 h 4800600"/>
            <a:gd name="connsiteX233" fmla="*/ 4286250 w 5296830"/>
            <a:gd name="connsiteY233" fmla="*/ 723900 h 4800600"/>
            <a:gd name="connsiteX234" fmla="*/ 4305300 w 5296830"/>
            <a:gd name="connsiteY234" fmla="*/ 666750 h 4800600"/>
            <a:gd name="connsiteX235" fmla="*/ 4324350 w 5296830"/>
            <a:gd name="connsiteY235" fmla="*/ 581025 h 4800600"/>
            <a:gd name="connsiteX236" fmla="*/ 4314825 w 5296830"/>
            <a:gd name="connsiteY236" fmla="*/ 495300 h 4800600"/>
            <a:gd name="connsiteX237" fmla="*/ 4305300 w 5296830"/>
            <a:gd name="connsiteY237" fmla="*/ 466725 h 4800600"/>
            <a:gd name="connsiteX238" fmla="*/ 4276725 w 5296830"/>
            <a:gd name="connsiteY238" fmla="*/ 457200 h 4800600"/>
            <a:gd name="connsiteX239" fmla="*/ 4257675 w 5296830"/>
            <a:gd name="connsiteY239" fmla="*/ 438150 h 4800600"/>
            <a:gd name="connsiteX240" fmla="*/ 4305300 w 5296830"/>
            <a:gd name="connsiteY240"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333625 w 5296830"/>
            <a:gd name="connsiteY152" fmla="*/ 4781550 h 4800600"/>
            <a:gd name="connsiteX153" fmla="*/ 2990850 w 5296830"/>
            <a:gd name="connsiteY153" fmla="*/ 4752975 h 4800600"/>
            <a:gd name="connsiteX154" fmla="*/ 3057525 w 5296830"/>
            <a:gd name="connsiteY154" fmla="*/ 4762500 h 4800600"/>
            <a:gd name="connsiteX155" fmla="*/ 3114675 w 5296830"/>
            <a:gd name="connsiteY155" fmla="*/ 4772025 h 4800600"/>
            <a:gd name="connsiteX156" fmla="*/ 5067300 w 5296830"/>
            <a:gd name="connsiteY156" fmla="*/ 4772025 h 4800600"/>
            <a:gd name="connsiteX157" fmla="*/ 5095875 w 5296830"/>
            <a:gd name="connsiteY157" fmla="*/ 4667250 h 4800600"/>
            <a:gd name="connsiteX158" fmla="*/ 5124450 w 5296830"/>
            <a:gd name="connsiteY158" fmla="*/ 4657725 h 4800600"/>
            <a:gd name="connsiteX159" fmla="*/ 5191125 w 5296830"/>
            <a:gd name="connsiteY159" fmla="*/ 4572000 h 4800600"/>
            <a:gd name="connsiteX160" fmla="*/ 5210175 w 5296830"/>
            <a:gd name="connsiteY160" fmla="*/ 4543425 h 4800600"/>
            <a:gd name="connsiteX161" fmla="*/ 5229225 w 5296830"/>
            <a:gd name="connsiteY161" fmla="*/ 4514850 h 4800600"/>
            <a:gd name="connsiteX162" fmla="*/ 5248275 w 5296830"/>
            <a:gd name="connsiteY162" fmla="*/ 4476750 h 4800600"/>
            <a:gd name="connsiteX163" fmla="*/ 5267325 w 5296830"/>
            <a:gd name="connsiteY163" fmla="*/ 4448175 h 4800600"/>
            <a:gd name="connsiteX164" fmla="*/ 5286375 w 5296830"/>
            <a:gd name="connsiteY164" fmla="*/ 4391025 h 4800600"/>
            <a:gd name="connsiteX165" fmla="*/ 5286375 w 5296830"/>
            <a:gd name="connsiteY165" fmla="*/ 4229100 h 4800600"/>
            <a:gd name="connsiteX166" fmla="*/ 5257800 w 5296830"/>
            <a:gd name="connsiteY166" fmla="*/ 4219575 h 4800600"/>
            <a:gd name="connsiteX167" fmla="*/ 5229225 w 5296830"/>
            <a:gd name="connsiteY167" fmla="*/ 4200525 h 4800600"/>
            <a:gd name="connsiteX168" fmla="*/ 5219700 w 5296830"/>
            <a:gd name="connsiteY168" fmla="*/ 4171950 h 4800600"/>
            <a:gd name="connsiteX169" fmla="*/ 5248275 w 5296830"/>
            <a:gd name="connsiteY169" fmla="*/ 4152900 h 4800600"/>
            <a:gd name="connsiteX170" fmla="*/ 5276850 w 5296830"/>
            <a:gd name="connsiteY170" fmla="*/ 4095750 h 4800600"/>
            <a:gd name="connsiteX171" fmla="*/ 5257800 w 5296830"/>
            <a:gd name="connsiteY171" fmla="*/ 4019550 h 4800600"/>
            <a:gd name="connsiteX172" fmla="*/ 5238750 w 5296830"/>
            <a:gd name="connsiteY172" fmla="*/ 3981450 h 4800600"/>
            <a:gd name="connsiteX173" fmla="*/ 5153025 w 5296830"/>
            <a:gd name="connsiteY173" fmla="*/ 3933825 h 4800600"/>
            <a:gd name="connsiteX174" fmla="*/ 5162550 w 5296830"/>
            <a:gd name="connsiteY174" fmla="*/ 3810000 h 4800600"/>
            <a:gd name="connsiteX175" fmla="*/ 5191125 w 5296830"/>
            <a:gd name="connsiteY175" fmla="*/ 3781425 h 4800600"/>
            <a:gd name="connsiteX176" fmla="*/ 5200650 w 5296830"/>
            <a:gd name="connsiteY176" fmla="*/ 3752850 h 4800600"/>
            <a:gd name="connsiteX177" fmla="*/ 5191125 w 5296830"/>
            <a:gd name="connsiteY177" fmla="*/ 3629025 h 4800600"/>
            <a:gd name="connsiteX178" fmla="*/ 5181600 w 5296830"/>
            <a:gd name="connsiteY178" fmla="*/ 3600450 h 4800600"/>
            <a:gd name="connsiteX179" fmla="*/ 5172075 w 5296830"/>
            <a:gd name="connsiteY179" fmla="*/ 3562350 h 4800600"/>
            <a:gd name="connsiteX180" fmla="*/ 5133975 w 5296830"/>
            <a:gd name="connsiteY180" fmla="*/ 3495675 h 4800600"/>
            <a:gd name="connsiteX181" fmla="*/ 5124450 w 5296830"/>
            <a:gd name="connsiteY181" fmla="*/ 3467100 h 4800600"/>
            <a:gd name="connsiteX182" fmla="*/ 5105400 w 5296830"/>
            <a:gd name="connsiteY182" fmla="*/ 3438525 h 4800600"/>
            <a:gd name="connsiteX183" fmla="*/ 5095875 w 5296830"/>
            <a:gd name="connsiteY183" fmla="*/ 3409950 h 4800600"/>
            <a:gd name="connsiteX184" fmla="*/ 5076825 w 5296830"/>
            <a:gd name="connsiteY184" fmla="*/ 3381375 h 4800600"/>
            <a:gd name="connsiteX185" fmla="*/ 5019675 w 5296830"/>
            <a:gd name="connsiteY185" fmla="*/ 3305175 h 4800600"/>
            <a:gd name="connsiteX186" fmla="*/ 4972050 w 5296830"/>
            <a:gd name="connsiteY186" fmla="*/ 3219450 h 4800600"/>
            <a:gd name="connsiteX187" fmla="*/ 4933950 w 5296830"/>
            <a:gd name="connsiteY187" fmla="*/ 3162300 h 4800600"/>
            <a:gd name="connsiteX188" fmla="*/ 4895850 w 5296830"/>
            <a:gd name="connsiteY188" fmla="*/ 3105150 h 4800600"/>
            <a:gd name="connsiteX189" fmla="*/ 4867275 w 5296830"/>
            <a:gd name="connsiteY189" fmla="*/ 3076575 h 4800600"/>
            <a:gd name="connsiteX190" fmla="*/ 4829175 w 5296830"/>
            <a:gd name="connsiteY190" fmla="*/ 3048000 h 4800600"/>
            <a:gd name="connsiteX191" fmla="*/ 4781550 w 5296830"/>
            <a:gd name="connsiteY191" fmla="*/ 3000375 h 4800600"/>
            <a:gd name="connsiteX192" fmla="*/ 4762500 w 5296830"/>
            <a:gd name="connsiteY192" fmla="*/ 2971800 h 4800600"/>
            <a:gd name="connsiteX193" fmla="*/ 4724400 w 5296830"/>
            <a:gd name="connsiteY193" fmla="*/ 2952750 h 4800600"/>
            <a:gd name="connsiteX194" fmla="*/ 4695825 w 5296830"/>
            <a:gd name="connsiteY194" fmla="*/ 2933700 h 4800600"/>
            <a:gd name="connsiteX195" fmla="*/ 4686300 w 5296830"/>
            <a:gd name="connsiteY195" fmla="*/ 2905125 h 4800600"/>
            <a:gd name="connsiteX196" fmla="*/ 4648200 w 5296830"/>
            <a:gd name="connsiteY196" fmla="*/ 2847975 h 4800600"/>
            <a:gd name="connsiteX197" fmla="*/ 4657725 w 5296830"/>
            <a:gd name="connsiteY197" fmla="*/ 2714625 h 4800600"/>
            <a:gd name="connsiteX198" fmla="*/ 4676775 w 5296830"/>
            <a:gd name="connsiteY198" fmla="*/ 2638425 h 4800600"/>
            <a:gd name="connsiteX199" fmla="*/ 4705350 w 5296830"/>
            <a:gd name="connsiteY199" fmla="*/ 2609850 h 4800600"/>
            <a:gd name="connsiteX200" fmla="*/ 4733925 w 5296830"/>
            <a:gd name="connsiteY200" fmla="*/ 2590800 h 4800600"/>
            <a:gd name="connsiteX201" fmla="*/ 4819650 w 5296830"/>
            <a:gd name="connsiteY201" fmla="*/ 2581275 h 4800600"/>
            <a:gd name="connsiteX202" fmla="*/ 4857750 w 5296830"/>
            <a:gd name="connsiteY202" fmla="*/ 2524125 h 4800600"/>
            <a:gd name="connsiteX203" fmla="*/ 4886325 w 5296830"/>
            <a:gd name="connsiteY203" fmla="*/ 2438400 h 4800600"/>
            <a:gd name="connsiteX204" fmla="*/ 4895850 w 5296830"/>
            <a:gd name="connsiteY204" fmla="*/ 2409825 h 4800600"/>
            <a:gd name="connsiteX205" fmla="*/ 4905375 w 5296830"/>
            <a:gd name="connsiteY205" fmla="*/ 2381250 h 4800600"/>
            <a:gd name="connsiteX206" fmla="*/ 4848225 w 5296830"/>
            <a:gd name="connsiteY206" fmla="*/ 2266950 h 4800600"/>
            <a:gd name="connsiteX207" fmla="*/ 4829175 w 5296830"/>
            <a:gd name="connsiteY207" fmla="*/ 2238375 h 4800600"/>
            <a:gd name="connsiteX208" fmla="*/ 4857750 w 5296830"/>
            <a:gd name="connsiteY208" fmla="*/ 2152650 h 4800600"/>
            <a:gd name="connsiteX209" fmla="*/ 4867275 w 5296830"/>
            <a:gd name="connsiteY209" fmla="*/ 2124075 h 4800600"/>
            <a:gd name="connsiteX210" fmla="*/ 4857750 w 5296830"/>
            <a:gd name="connsiteY210" fmla="*/ 1952625 h 4800600"/>
            <a:gd name="connsiteX211" fmla="*/ 4810125 w 5296830"/>
            <a:gd name="connsiteY211" fmla="*/ 1866900 h 4800600"/>
            <a:gd name="connsiteX212" fmla="*/ 4791075 w 5296830"/>
            <a:gd name="connsiteY212" fmla="*/ 1838325 h 4800600"/>
            <a:gd name="connsiteX213" fmla="*/ 4762500 w 5296830"/>
            <a:gd name="connsiteY213" fmla="*/ 1781175 h 4800600"/>
            <a:gd name="connsiteX214" fmla="*/ 4743450 w 5296830"/>
            <a:gd name="connsiteY214" fmla="*/ 1666875 h 4800600"/>
            <a:gd name="connsiteX215" fmla="*/ 4733925 w 5296830"/>
            <a:gd name="connsiteY215" fmla="*/ 1619250 h 4800600"/>
            <a:gd name="connsiteX216" fmla="*/ 4638675 w 5296830"/>
            <a:gd name="connsiteY216" fmla="*/ 1571625 h 4800600"/>
            <a:gd name="connsiteX217" fmla="*/ 4581525 w 5296830"/>
            <a:gd name="connsiteY217" fmla="*/ 1533525 h 4800600"/>
            <a:gd name="connsiteX218" fmla="*/ 4591050 w 5296830"/>
            <a:gd name="connsiteY218" fmla="*/ 1476375 h 4800600"/>
            <a:gd name="connsiteX219" fmla="*/ 4600575 w 5296830"/>
            <a:gd name="connsiteY219" fmla="*/ 1438275 h 4800600"/>
            <a:gd name="connsiteX220" fmla="*/ 4591050 w 5296830"/>
            <a:gd name="connsiteY220" fmla="*/ 1314450 h 4800600"/>
            <a:gd name="connsiteX221" fmla="*/ 4581525 w 5296830"/>
            <a:gd name="connsiteY221" fmla="*/ 1285875 h 4800600"/>
            <a:gd name="connsiteX222" fmla="*/ 4543425 w 5296830"/>
            <a:gd name="connsiteY222" fmla="*/ 1266825 h 4800600"/>
            <a:gd name="connsiteX223" fmla="*/ 4486275 w 5296830"/>
            <a:gd name="connsiteY223" fmla="*/ 1228725 h 4800600"/>
            <a:gd name="connsiteX224" fmla="*/ 4457700 w 5296830"/>
            <a:gd name="connsiteY224" fmla="*/ 1219200 h 4800600"/>
            <a:gd name="connsiteX225" fmla="*/ 4391025 w 5296830"/>
            <a:gd name="connsiteY225" fmla="*/ 1200150 h 4800600"/>
            <a:gd name="connsiteX226" fmla="*/ 4362450 w 5296830"/>
            <a:gd name="connsiteY226" fmla="*/ 1181100 h 4800600"/>
            <a:gd name="connsiteX227" fmla="*/ 4276725 w 5296830"/>
            <a:gd name="connsiteY227" fmla="*/ 1143000 h 4800600"/>
            <a:gd name="connsiteX228" fmla="*/ 4248150 w 5296830"/>
            <a:gd name="connsiteY228" fmla="*/ 1085850 h 4800600"/>
            <a:gd name="connsiteX229" fmla="*/ 4267200 w 5296830"/>
            <a:gd name="connsiteY229" fmla="*/ 981075 h 4800600"/>
            <a:gd name="connsiteX230" fmla="*/ 4257675 w 5296830"/>
            <a:gd name="connsiteY230" fmla="*/ 866775 h 4800600"/>
            <a:gd name="connsiteX231" fmla="*/ 4238625 w 5296830"/>
            <a:gd name="connsiteY231" fmla="*/ 809625 h 4800600"/>
            <a:gd name="connsiteX232" fmla="*/ 4286250 w 5296830"/>
            <a:gd name="connsiteY232" fmla="*/ 723900 h 4800600"/>
            <a:gd name="connsiteX233" fmla="*/ 4305300 w 5296830"/>
            <a:gd name="connsiteY233" fmla="*/ 666750 h 4800600"/>
            <a:gd name="connsiteX234" fmla="*/ 4324350 w 5296830"/>
            <a:gd name="connsiteY234" fmla="*/ 581025 h 4800600"/>
            <a:gd name="connsiteX235" fmla="*/ 4314825 w 5296830"/>
            <a:gd name="connsiteY235" fmla="*/ 495300 h 4800600"/>
            <a:gd name="connsiteX236" fmla="*/ 4305300 w 5296830"/>
            <a:gd name="connsiteY236" fmla="*/ 466725 h 4800600"/>
            <a:gd name="connsiteX237" fmla="*/ 4276725 w 5296830"/>
            <a:gd name="connsiteY237" fmla="*/ 457200 h 4800600"/>
            <a:gd name="connsiteX238" fmla="*/ 4257675 w 5296830"/>
            <a:gd name="connsiteY238" fmla="*/ 438150 h 4800600"/>
            <a:gd name="connsiteX239" fmla="*/ 4305300 w 5296830"/>
            <a:gd name="connsiteY239"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2990850 w 5296830"/>
            <a:gd name="connsiteY152" fmla="*/ 4752975 h 4800600"/>
            <a:gd name="connsiteX153" fmla="*/ 3057525 w 5296830"/>
            <a:gd name="connsiteY153" fmla="*/ 4762500 h 4800600"/>
            <a:gd name="connsiteX154" fmla="*/ 3114675 w 5296830"/>
            <a:gd name="connsiteY154" fmla="*/ 4772025 h 4800600"/>
            <a:gd name="connsiteX155" fmla="*/ 5067300 w 5296830"/>
            <a:gd name="connsiteY155" fmla="*/ 4772025 h 4800600"/>
            <a:gd name="connsiteX156" fmla="*/ 5095875 w 5296830"/>
            <a:gd name="connsiteY156" fmla="*/ 4667250 h 4800600"/>
            <a:gd name="connsiteX157" fmla="*/ 5124450 w 5296830"/>
            <a:gd name="connsiteY157" fmla="*/ 4657725 h 4800600"/>
            <a:gd name="connsiteX158" fmla="*/ 5191125 w 5296830"/>
            <a:gd name="connsiteY158" fmla="*/ 4572000 h 4800600"/>
            <a:gd name="connsiteX159" fmla="*/ 5210175 w 5296830"/>
            <a:gd name="connsiteY159" fmla="*/ 4543425 h 4800600"/>
            <a:gd name="connsiteX160" fmla="*/ 5229225 w 5296830"/>
            <a:gd name="connsiteY160" fmla="*/ 4514850 h 4800600"/>
            <a:gd name="connsiteX161" fmla="*/ 5248275 w 5296830"/>
            <a:gd name="connsiteY161" fmla="*/ 4476750 h 4800600"/>
            <a:gd name="connsiteX162" fmla="*/ 5267325 w 5296830"/>
            <a:gd name="connsiteY162" fmla="*/ 4448175 h 4800600"/>
            <a:gd name="connsiteX163" fmla="*/ 5286375 w 5296830"/>
            <a:gd name="connsiteY163" fmla="*/ 4391025 h 4800600"/>
            <a:gd name="connsiteX164" fmla="*/ 5286375 w 5296830"/>
            <a:gd name="connsiteY164" fmla="*/ 4229100 h 4800600"/>
            <a:gd name="connsiteX165" fmla="*/ 5257800 w 5296830"/>
            <a:gd name="connsiteY165" fmla="*/ 4219575 h 4800600"/>
            <a:gd name="connsiteX166" fmla="*/ 5229225 w 5296830"/>
            <a:gd name="connsiteY166" fmla="*/ 4200525 h 4800600"/>
            <a:gd name="connsiteX167" fmla="*/ 5219700 w 5296830"/>
            <a:gd name="connsiteY167" fmla="*/ 4171950 h 4800600"/>
            <a:gd name="connsiteX168" fmla="*/ 5248275 w 5296830"/>
            <a:gd name="connsiteY168" fmla="*/ 4152900 h 4800600"/>
            <a:gd name="connsiteX169" fmla="*/ 5276850 w 5296830"/>
            <a:gd name="connsiteY169" fmla="*/ 4095750 h 4800600"/>
            <a:gd name="connsiteX170" fmla="*/ 5257800 w 5296830"/>
            <a:gd name="connsiteY170" fmla="*/ 4019550 h 4800600"/>
            <a:gd name="connsiteX171" fmla="*/ 5238750 w 5296830"/>
            <a:gd name="connsiteY171" fmla="*/ 3981450 h 4800600"/>
            <a:gd name="connsiteX172" fmla="*/ 5153025 w 5296830"/>
            <a:gd name="connsiteY172" fmla="*/ 3933825 h 4800600"/>
            <a:gd name="connsiteX173" fmla="*/ 5162550 w 5296830"/>
            <a:gd name="connsiteY173" fmla="*/ 3810000 h 4800600"/>
            <a:gd name="connsiteX174" fmla="*/ 5191125 w 5296830"/>
            <a:gd name="connsiteY174" fmla="*/ 3781425 h 4800600"/>
            <a:gd name="connsiteX175" fmla="*/ 5200650 w 5296830"/>
            <a:gd name="connsiteY175" fmla="*/ 3752850 h 4800600"/>
            <a:gd name="connsiteX176" fmla="*/ 5191125 w 5296830"/>
            <a:gd name="connsiteY176" fmla="*/ 3629025 h 4800600"/>
            <a:gd name="connsiteX177" fmla="*/ 5181600 w 5296830"/>
            <a:gd name="connsiteY177" fmla="*/ 3600450 h 4800600"/>
            <a:gd name="connsiteX178" fmla="*/ 5172075 w 5296830"/>
            <a:gd name="connsiteY178" fmla="*/ 3562350 h 4800600"/>
            <a:gd name="connsiteX179" fmla="*/ 5133975 w 5296830"/>
            <a:gd name="connsiteY179" fmla="*/ 3495675 h 4800600"/>
            <a:gd name="connsiteX180" fmla="*/ 5124450 w 5296830"/>
            <a:gd name="connsiteY180" fmla="*/ 3467100 h 4800600"/>
            <a:gd name="connsiteX181" fmla="*/ 5105400 w 5296830"/>
            <a:gd name="connsiteY181" fmla="*/ 3438525 h 4800600"/>
            <a:gd name="connsiteX182" fmla="*/ 5095875 w 5296830"/>
            <a:gd name="connsiteY182" fmla="*/ 3409950 h 4800600"/>
            <a:gd name="connsiteX183" fmla="*/ 5076825 w 5296830"/>
            <a:gd name="connsiteY183" fmla="*/ 3381375 h 4800600"/>
            <a:gd name="connsiteX184" fmla="*/ 5019675 w 5296830"/>
            <a:gd name="connsiteY184" fmla="*/ 3305175 h 4800600"/>
            <a:gd name="connsiteX185" fmla="*/ 4972050 w 5296830"/>
            <a:gd name="connsiteY185" fmla="*/ 3219450 h 4800600"/>
            <a:gd name="connsiteX186" fmla="*/ 4933950 w 5296830"/>
            <a:gd name="connsiteY186" fmla="*/ 3162300 h 4800600"/>
            <a:gd name="connsiteX187" fmla="*/ 4895850 w 5296830"/>
            <a:gd name="connsiteY187" fmla="*/ 3105150 h 4800600"/>
            <a:gd name="connsiteX188" fmla="*/ 4867275 w 5296830"/>
            <a:gd name="connsiteY188" fmla="*/ 3076575 h 4800600"/>
            <a:gd name="connsiteX189" fmla="*/ 4829175 w 5296830"/>
            <a:gd name="connsiteY189" fmla="*/ 3048000 h 4800600"/>
            <a:gd name="connsiteX190" fmla="*/ 4781550 w 5296830"/>
            <a:gd name="connsiteY190" fmla="*/ 3000375 h 4800600"/>
            <a:gd name="connsiteX191" fmla="*/ 4762500 w 5296830"/>
            <a:gd name="connsiteY191" fmla="*/ 2971800 h 4800600"/>
            <a:gd name="connsiteX192" fmla="*/ 4724400 w 5296830"/>
            <a:gd name="connsiteY192" fmla="*/ 2952750 h 4800600"/>
            <a:gd name="connsiteX193" fmla="*/ 4695825 w 5296830"/>
            <a:gd name="connsiteY193" fmla="*/ 2933700 h 4800600"/>
            <a:gd name="connsiteX194" fmla="*/ 4686300 w 5296830"/>
            <a:gd name="connsiteY194" fmla="*/ 2905125 h 4800600"/>
            <a:gd name="connsiteX195" fmla="*/ 4648200 w 5296830"/>
            <a:gd name="connsiteY195" fmla="*/ 2847975 h 4800600"/>
            <a:gd name="connsiteX196" fmla="*/ 4657725 w 5296830"/>
            <a:gd name="connsiteY196" fmla="*/ 2714625 h 4800600"/>
            <a:gd name="connsiteX197" fmla="*/ 4676775 w 5296830"/>
            <a:gd name="connsiteY197" fmla="*/ 2638425 h 4800600"/>
            <a:gd name="connsiteX198" fmla="*/ 4705350 w 5296830"/>
            <a:gd name="connsiteY198" fmla="*/ 2609850 h 4800600"/>
            <a:gd name="connsiteX199" fmla="*/ 4733925 w 5296830"/>
            <a:gd name="connsiteY199" fmla="*/ 2590800 h 4800600"/>
            <a:gd name="connsiteX200" fmla="*/ 4819650 w 5296830"/>
            <a:gd name="connsiteY200" fmla="*/ 2581275 h 4800600"/>
            <a:gd name="connsiteX201" fmla="*/ 4857750 w 5296830"/>
            <a:gd name="connsiteY201" fmla="*/ 2524125 h 4800600"/>
            <a:gd name="connsiteX202" fmla="*/ 4886325 w 5296830"/>
            <a:gd name="connsiteY202" fmla="*/ 2438400 h 4800600"/>
            <a:gd name="connsiteX203" fmla="*/ 4895850 w 5296830"/>
            <a:gd name="connsiteY203" fmla="*/ 2409825 h 4800600"/>
            <a:gd name="connsiteX204" fmla="*/ 4905375 w 5296830"/>
            <a:gd name="connsiteY204" fmla="*/ 2381250 h 4800600"/>
            <a:gd name="connsiteX205" fmla="*/ 4848225 w 5296830"/>
            <a:gd name="connsiteY205" fmla="*/ 2266950 h 4800600"/>
            <a:gd name="connsiteX206" fmla="*/ 4829175 w 5296830"/>
            <a:gd name="connsiteY206" fmla="*/ 2238375 h 4800600"/>
            <a:gd name="connsiteX207" fmla="*/ 4857750 w 5296830"/>
            <a:gd name="connsiteY207" fmla="*/ 2152650 h 4800600"/>
            <a:gd name="connsiteX208" fmla="*/ 4867275 w 5296830"/>
            <a:gd name="connsiteY208" fmla="*/ 2124075 h 4800600"/>
            <a:gd name="connsiteX209" fmla="*/ 4857750 w 5296830"/>
            <a:gd name="connsiteY209" fmla="*/ 1952625 h 4800600"/>
            <a:gd name="connsiteX210" fmla="*/ 4810125 w 5296830"/>
            <a:gd name="connsiteY210" fmla="*/ 1866900 h 4800600"/>
            <a:gd name="connsiteX211" fmla="*/ 4791075 w 5296830"/>
            <a:gd name="connsiteY211" fmla="*/ 1838325 h 4800600"/>
            <a:gd name="connsiteX212" fmla="*/ 4762500 w 5296830"/>
            <a:gd name="connsiteY212" fmla="*/ 1781175 h 4800600"/>
            <a:gd name="connsiteX213" fmla="*/ 4743450 w 5296830"/>
            <a:gd name="connsiteY213" fmla="*/ 1666875 h 4800600"/>
            <a:gd name="connsiteX214" fmla="*/ 4733925 w 5296830"/>
            <a:gd name="connsiteY214" fmla="*/ 1619250 h 4800600"/>
            <a:gd name="connsiteX215" fmla="*/ 4638675 w 5296830"/>
            <a:gd name="connsiteY215" fmla="*/ 1571625 h 4800600"/>
            <a:gd name="connsiteX216" fmla="*/ 4581525 w 5296830"/>
            <a:gd name="connsiteY216" fmla="*/ 1533525 h 4800600"/>
            <a:gd name="connsiteX217" fmla="*/ 4591050 w 5296830"/>
            <a:gd name="connsiteY217" fmla="*/ 1476375 h 4800600"/>
            <a:gd name="connsiteX218" fmla="*/ 4600575 w 5296830"/>
            <a:gd name="connsiteY218" fmla="*/ 1438275 h 4800600"/>
            <a:gd name="connsiteX219" fmla="*/ 4591050 w 5296830"/>
            <a:gd name="connsiteY219" fmla="*/ 1314450 h 4800600"/>
            <a:gd name="connsiteX220" fmla="*/ 4581525 w 5296830"/>
            <a:gd name="connsiteY220" fmla="*/ 1285875 h 4800600"/>
            <a:gd name="connsiteX221" fmla="*/ 4543425 w 5296830"/>
            <a:gd name="connsiteY221" fmla="*/ 1266825 h 4800600"/>
            <a:gd name="connsiteX222" fmla="*/ 4486275 w 5296830"/>
            <a:gd name="connsiteY222" fmla="*/ 1228725 h 4800600"/>
            <a:gd name="connsiteX223" fmla="*/ 4457700 w 5296830"/>
            <a:gd name="connsiteY223" fmla="*/ 1219200 h 4800600"/>
            <a:gd name="connsiteX224" fmla="*/ 4391025 w 5296830"/>
            <a:gd name="connsiteY224" fmla="*/ 1200150 h 4800600"/>
            <a:gd name="connsiteX225" fmla="*/ 4362450 w 5296830"/>
            <a:gd name="connsiteY225" fmla="*/ 1181100 h 4800600"/>
            <a:gd name="connsiteX226" fmla="*/ 4276725 w 5296830"/>
            <a:gd name="connsiteY226" fmla="*/ 1143000 h 4800600"/>
            <a:gd name="connsiteX227" fmla="*/ 4248150 w 5296830"/>
            <a:gd name="connsiteY227" fmla="*/ 1085850 h 4800600"/>
            <a:gd name="connsiteX228" fmla="*/ 4267200 w 5296830"/>
            <a:gd name="connsiteY228" fmla="*/ 981075 h 4800600"/>
            <a:gd name="connsiteX229" fmla="*/ 4257675 w 5296830"/>
            <a:gd name="connsiteY229" fmla="*/ 866775 h 4800600"/>
            <a:gd name="connsiteX230" fmla="*/ 4238625 w 5296830"/>
            <a:gd name="connsiteY230" fmla="*/ 809625 h 4800600"/>
            <a:gd name="connsiteX231" fmla="*/ 4286250 w 5296830"/>
            <a:gd name="connsiteY231" fmla="*/ 723900 h 4800600"/>
            <a:gd name="connsiteX232" fmla="*/ 4305300 w 5296830"/>
            <a:gd name="connsiteY232" fmla="*/ 666750 h 4800600"/>
            <a:gd name="connsiteX233" fmla="*/ 4324350 w 5296830"/>
            <a:gd name="connsiteY233" fmla="*/ 581025 h 4800600"/>
            <a:gd name="connsiteX234" fmla="*/ 4314825 w 5296830"/>
            <a:gd name="connsiteY234" fmla="*/ 495300 h 4800600"/>
            <a:gd name="connsiteX235" fmla="*/ 4305300 w 5296830"/>
            <a:gd name="connsiteY235" fmla="*/ 466725 h 4800600"/>
            <a:gd name="connsiteX236" fmla="*/ 4276725 w 5296830"/>
            <a:gd name="connsiteY236" fmla="*/ 457200 h 4800600"/>
            <a:gd name="connsiteX237" fmla="*/ 4257675 w 5296830"/>
            <a:gd name="connsiteY237" fmla="*/ 438150 h 4800600"/>
            <a:gd name="connsiteX238" fmla="*/ 4305300 w 5296830"/>
            <a:gd name="connsiteY238"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3057525 w 5296830"/>
            <a:gd name="connsiteY152" fmla="*/ 4762500 h 4800600"/>
            <a:gd name="connsiteX153" fmla="*/ 3114675 w 5296830"/>
            <a:gd name="connsiteY153" fmla="*/ 4772025 h 4800600"/>
            <a:gd name="connsiteX154" fmla="*/ 5067300 w 5296830"/>
            <a:gd name="connsiteY154" fmla="*/ 4772025 h 4800600"/>
            <a:gd name="connsiteX155" fmla="*/ 5095875 w 5296830"/>
            <a:gd name="connsiteY155" fmla="*/ 4667250 h 4800600"/>
            <a:gd name="connsiteX156" fmla="*/ 5124450 w 5296830"/>
            <a:gd name="connsiteY156" fmla="*/ 4657725 h 4800600"/>
            <a:gd name="connsiteX157" fmla="*/ 5191125 w 5296830"/>
            <a:gd name="connsiteY157" fmla="*/ 4572000 h 4800600"/>
            <a:gd name="connsiteX158" fmla="*/ 5210175 w 5296830"/>
            <a:gd name="connsiteY158" fmla="*/ 4543425 h 4800600"/>
            <a:gd name="connsiteX159" fmla="*/ 5229225 w 5296830"/>
            <a:gd name="connsiteY159" fmla="*/ 4514850 h 4800600"/>
            <a:gd name="connsiteX160" fmla="*/ 5248275 w 5296830"/>
            <a:gd name="connsiteY160" fmla="*/ 4476750 h 4800600"/>
            <a:gd name="connsiteX161" fmla="*/ 5267325 w 5296830"/>
            <a:gd name="connsiteY161" fmla="*/ 4448175 h 4800600"/>
            <a:gd name="connsiteX162" fmla="*/ 5286375 w 5296830"/>
            <a:gd name="connsiteY162" fmla="*/ 4391025 h 4800600"/>
            <a:gd name="connsiteX163" fmla="*/ 5286375 w 5296830"/>
            <a:gd name="connsiteY163" fmla="*/ 4229100 h 4800600"/>
            <a:gd name="connsiteX164" fmla="*/ 5257800 w 5296830"/>
            <a:gd name="connsiteY164" fmla="*/ 4219575 h 4800600"/>
            <a:gd name="connsiteX165" fmla="*/ 5229225 w 5296830"/>
            <a:gd name="connsiteY165" fmla="*/ 4200525 h 4800600"/>
            <a:gd name="connsiteX166" fmla="*/ 5219700 w 5296830"/>
            <a:gd name="connsiteY166" fmla="*/ 4171950 h 4800600"/>
            <a:gd name="connsiteX167" fmla="*/ 5248275 w 5296830"/>
            <a:gd name="connsiteY167" fmla="*/ 4152900 h 4800600"/>
            <a:gd name="connsiteX168" fmla="*/ 5276850 w 5296830"/>
            <a:gd name="connsiteY168" fmla="*/ 4095750 h 4800600"/>
            <a:gd name="connsiteX169" fmla="*/ 5257800 w 5296830"/>
            <a:gd name="connsiteY169" fmla="*/ 4019550 h 4800600"/>
            <a:gd name="connsiteX170" fmla="*/ 5238750 w 5296830"/>
            <a:gd name="connsiteY170" fmla="*/ 3981450 h 4800600"/>
            <a:gd name="connsiteX171" fmla="*/ 5153025 w 5296830"/>
            <a:gd name="connsiteY171" fmla="*/ 3933825 h 4800600"/>
            <a:gd name="connsiteX172" fmla="*/ 5162550 w 5296830"/>
            <a:gd name="connsiteY172" fmla="*/ 3810000 h 4800600"/>
            <a:gd name="connsiteX173" fmla="*/ 5191125 w 5296830"/>
            <a:gd name="connsiteY173" fmla="*/ 3781425 h 4800600"/>
            <a:gd name="connsiteX174" fmla="*/ 5200650 w 5296830"/>
            <a:gd name="connsiteY174" fmla="*/ 3752850 h 4800600"/>
            <a:gd name="connsiteX175" fmla="*/ 5191125 w 5296830"/>
            <a:gd name="connsiteY175" fmla="*/ 3629025 h 4800600"/>
            <a:gd name="connsiteX176" fmla="*/ 5181600 w 5296830"/>
            <a:gd name="connsiteY176" fmla="*/ 3600450 h 4800600"/>
            <a:gd name="connsiteX177" fmla="*/ 5172075 w 5296830"/>
            <a:gd name="connsiteY177" fmla="*/ 3562350 h 4800600"/>
            <a:gd name="connsiteX178" fmla="*/ 5133975 w 5296830"/>
            <a:gd name="connsiteY178" fmla="*/ 3495675 h 4800600"/>
            <a:gd name="connsiteX179" fmla="*/ 5124450 w 5296830"/>
            <a:gd name="connsiteY179" fmla="*/ 3467100 h 4800600"/>
            <a:gd name="connsiteX180" fmla="*/ 5105400 w 5296830"/>
            <a:gd name="connsiteY180" fmla="*/ 3438525 h 4800600"/>
            <a:gd name="connsiteX181" fmla="*/ 5095875 w 5296830"/>
            <a:gd name="connsiteY181" fmla="*/ 3409950 h 4800600"/>
            <a:gd name="connsiteX182" fmla="*/ 5076825 w 5296830"/>
            <a:gd name="connsiteY182" fmla="*/ 3381375 h 4800600"/>
            <a:gd name="connsiteX183" fmla="*/ 5019675 w 5296830"/>
            <a:gd name="connsiteY183" fmla="*/ 3305175 h 4800600"/>
            <a:gd name="connsiteX184" fmla="*/ 4972050 w 5296830"/>
            <a:gd name="connsiteY184" fmla="*/ 3219450 h 4800600"/>
            <a:gd name="connsiteX185" fmla="*/ 4933950 w 5296830"/>
            <a:gd name="connsiteY185" fmla="*/ 3162300 h 4800600"/>
            <a:gd name="connsiteX186" fmla="*/ 4895850 w 5296830"/>
            <a:gd name="connsiteY186" fmla="*/ 3105150 h 4800600"/>
            <a:gd name="connsiteX187" fmla="*/ 4867275 w 5296830"/>
            <a:gd name="connsiteY187" fmla="*/ 3076575 h 4800600"/>
            <a:gd name="connsiteX188" fmla="*/ 4829175 w 5296830"/>
            <a:gd name="connsiteY188" fmla="*/ 3048000 h 4800600"/>
            <a:gd name="connsiteX189" fmla="*/ 4781550 w 5296830"/>
            <a:gd name="connsiteY189" fmla="*/ 3000375 h 4800600"/>
            <a:gd name="connsiteX190" fmla="*/ 4762500 w 5296830"/>
            <a:gd name="connsiteY190" fmla="*/ 2971800 h 4800600"/>
            <a:gd name="connsiteX191" fmla="*/ 4724400 w 5296830"/>
            <a:gd name="connsiteY191" fmla="*/ 2952750 h 4800600"/>
            <a:gd name="connsiteX192" fmla="*/ 4695825 w 5296830"/>
            <a:gd name="connsiteY192" fmla="*/ 2933700 h 4800600"/>
            <a:gd name="connsiteX193" fmla="*/ 4686300 w 5296830"/>
            <a:gd name="connsiteY193" fmla="*/ 2905125 h 4800600"/>
            <a:gd name="connsiteX194" fmla="*/ 4648200 w 5296830"/>
            <a:gd name="connsiteY194" fmla="*/ 2847975 h 4800600"/>
            <a:gd name="connsiteX195" fmla="*/ 4657725 w 5296830"/>
            <a:gd name="connsiteY195" fmla="*/ 2714625 h 4800600"/>
            <a:gd name="connsiteX196" fmla="*/ 4676775 w 5296830"/>
            <a:gd name="connsiteY196" fmla="*/ 2638425 h 4800600"/>
            <a:gd name="connsiteX197" fmla="*/ 4705350 w 5296830"/>
            <a:gd name="connsiteY197" fmla="*/ 2609850 h 4800600"/>
            <a:gd name="connsiteX198" fmla="*/ 4733925 w 5296830"/>
            <a:gd name="connsiteY198" fmla="*/ 2590800 h 4800600"/>
            <a:gd name="connsiteX199" fmla="*/ 4819650 w 5296830"/>
            <a:gd name="connsiteY199" fmla="*/ 2581275 h 4800600"/>
            <a:gd name="connsiteX200" fmla="*/ 4857750 w 5296830"/>
            <a:gd name="connsiteY200" fmla="*/ 2524125 h 4800600"/>
            <a:gd name="connsiteX201" fmla="*/ 4886325 w 5296830"/>
            <a:gd name="connsiteY201" fmla="*/ 2438400 h 4800600"/>
            <a:gd name="connsiteX202" fmla="*/ 4895850 w 5296830"/>
            <a:gd name="connsiteY202" fmla="*/ 2409825 h 4800600"/>
            <a:gd name="connsiteX203" fmla="*/ 4905375 w 5296830"/>
            <a:gd name="connsiteY203" fmla="*/ 2381250 h 4800600"/>
            <a:gd name="connsiteX204" fmla="*/ 4848225 w 5296830"/>
            <a:gd name="connsiteY204" fmla="*/ 2266950 h 4800600"/>
            <a:gd name="connsiteX205" fmla="*/ 4829175 w 5296830"/>
            <a:gd name="connsiteY205" fmla="*/ 2238375 h 4800600"/>
            <a:gd name="connsiteX206" fmla="*/ 4857750 w 5296830"/>
            <a:gd name="connsiteY206" fmla="*/ 2152650 h 4800600"/>
            <a:gd name="connsiteX207" fmla="*/ 4867275 w 5296830"/>
            <a:gd name="connsiteY207" fmla="*/ 2124075 h 4800600"/>
            <a:gd name="connsiteX208" fmla="*/ 4857750 w 5296830"/>
            <a:gd name="connsiteY208" fmla="*/ 1952625 h 4800600"/>
            <a:gd name="connsiteX209" fmla="*/ 4810125 w 5296830"/>
            <a:gd name="connsiteY209" fmla="*/ 1866900 h 4800600"/>
            <a:gd name="connsiteX210" fmla="*/ 4791075 w 5296830"/>
            <a:gd name="connsiteY210" fmla="*/ 1838325 h 4800600"/>
            <a:gd name="connsiteX211" fmla="*/ 4762500 w 5296830"/>
            <a:gd name="connsiteY211" fmla="*/ 1781175 h 4800600"/>
            <a:gd name="connsiteX212" fmla="*/ 4743450 w 5296830"/>
            <a:gd name="connsiteY212" fmla="*/ 1666875 h 4800600"/>
            <a:gd name="connsiteX213" fmla="*/ 4733925 w 5296830"/>
            <a:gd name="connsiteY213" fmla="*/ 1619250 h 4800600"/>
            <a:gd name="connsiteX214" fmla="*/ 4638675 w 5296830"/>
            <a:gd name="connsiteY214" fmla="*/ 1571625 h 4800600"/>
            <a:gd name="connsiteX215" fmla="*/ 4581525 w 5296830"/>
            <a:gd name="connsiteY215" fmla="*/ 1533525 h 4800600"/>
            <a:gd name="connsiteX216" fmla="*/ 4591050 w 5296830"/>
            <a:gd name="connsiteY216" fmla="*/ 1476375 h 4800600"/>
            <a:gd name="connsiteX217" fmla="*/ 4600575 w 5296830"/>
            <a:gd name="connsiteY217" fmla="*/ 1438275 h 4800600"/>
            <a:gd name="connsiteX218" fmla="*/ 4591050 w 5296830"/>
            <a:gd name="connsiteY218" fmla="*/ 1314450 h 4800600"/>
            <a:gd name="connsiteX219" fmla="*/ 4581525 w 5296830"/>
            <a:gd name="connsiteY219" fmla="*/ 1285875 h 4800600"/>
            <a:gd name="connsiteX220" fmla="*/ 4543425 w 5296830"/>
            <a:gd name="connsiteY220" fmla="*/ 1266825 h 4800600"/>
            <a:gd name="connsiteX221" fmla="*/ 4486275 w 5296830"/>
            <a:gd name="connsiteY221" fmla="*/ 1228725 h 4800600"/>
            <a:gd name="connsiteX222" fmla="*/ 4457700 w 5296830"/>
            <a:gd name="connsiteY222" fmla="*/ 1219200 h 4800600"/>
            <a:gd name="connsiteX223" fmla="*/ 4391025 w 5296830"/>
            <a:gd name="connsiteY223" fmla="*/ 1200150 h 4800600"/>
            <a:gd name="connsiteX224" fmla="*/ 4362450 w 5296830"/>
            <a:gd name="connsiteY224" fmla="*/ 1181100 h 4800600"/>
            <a:gd name="connsiteX225" fmla="*/ 4276725 w 5296830"/>
            <a:gd name="connsiteY225" fmla="*/ 1143000 h 4800600"/>
            <a:gd name="connsiteX226" fmla="*/ 4248150 w 5296830"/>
            <a:gd name="connsiteY226" fmla="*/ 1085850 h 4800600"/>
            <a:gd name="connsiteX227" fmla="*/ 4267200 w 5296830"/>
            <a:gd name="connsiteY227" fmla="*/ 981075 h 4800600"/>
            <a:gd name="connsiteX228" fmla="*/ 4257675 w 5296830"/>
            <a:gd name="connsiteY228" fmla="*/ 866775 h 4800600"/>
            <a:gd name="connsiteX229" fmla="*/ 4238625 w 5296830"/>
            <a:gd name="connsiteY229" fmla="*/ 809625 h 4800600"/>
            <a:gd name="connsiteX230" fmla="*/ 4286250 w 5296830"/>
            <a:gd name="connsiteY230" fmla="*/ 723900 h 4800600"/>
            <a:gd name="connsiteX231" fmla="*/ 4305300 w 5296830"/>
            <a:gd name="connsiteY231" fmla="*/ 666750 h 4800600"/>
            <a:gd name="connsiteX232" fmla="*/ 4324350 w 5296830"/>
            <a:gd name="connsiteY232" fmla="*/ 581025 h 4800600"/>
            <a:gd name="connsiteX233" fmla="*/ 4314825 w 5296830"/>
            <a:gd name="connsiteY233" fmla="*/ 495300 h 4800600"/>
            <a:gd name="connsiteX234" fmla="*/ 4305300 w 5296830"/>
            <a:gd name="connsiteY234" fmla="*/ 466725 h 4800600"/>
            <a:gd name="connsiteX235" fmla="*/ 4276725 w 5296830"/>
            <a:gd name="connsiteY235" fmla="*/ 457200 h 4800600"/>
            <a:gd name="connsiteX236" fmla="*/ 4257675 w 5296830"/>
            <a:gd name="connsiteY236" fmla="*/ 438150 h 4800600"/>
            <a:gd name="connsiteX237" fmla="*/ 4305300 w 5296830"/>
            <a:gd name="connsiteY237"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3057525 w 5296830"/>
            <a:gd name="connsiteY152" fmla="*/ 4762500 h 4800600"/>
            <a:gd name="connsiteX153" fmla="*/ 5067300 w 5296830"/>
            <a:gd name="connsiteY153" fmla="*/ 4772025 h 4800600"/>
            <a:gd name="connsiteX154" fmla="*/ 5095875 w 5296830"/>
            <a:gd name="connsiteY154" fmla="*/ 4667250 h 4800600"/>
            <a:gd name="connsiteX155" fmla="*/ 5124450 w 5296830"/>
            <a:gd name="connsiteY155" fmla="*/ 4657725 h 4800600"/>
            <a:gd name="connsiteX156" fmla="*/ 5191125 w 5296830"/>
            <a:gd name="connsiteY156" fmla="*/ 4572000 h 4800600"/>
            <a:gd name="connsiteX157" fmla="*/ 5210175 w 5296830"/>
            <a:gd name="connsiteY157" fmla="*/ 4543425 h 4800600"/>
            <a:gd name="connsiteX158" fmla="*/ 5229225 w 5296830"/>
            <a:gd name="connsiteY158" fmla="*/ 4514850 h 4800600"/>
            <a:gd name="connsiteX159" fmla="*/ 5248275 w 5296830"/>
            <a:gd name="connsiteY159" fmla="*/ 4476750 h 4800600"/>
            <a:gd name="connsiteX160" fmla="*/ 5267325 w 5296830"/>
            <a:gd name="connsiteY160" fmla="*/ 4448175 h 4800600"/>
            <a:gd name="connsiteX161" fmla="*/ 5286375 w 5296830"/>
            <a:gd name="connsiteY161" fmla="*/ 4391025 h 4800600"/>
            <a:gd name="connsiteX162" fmla="*/ 5286375 w 5296830"/>
            <a:gd name="connsiteY162" fmla="*/ 4229100 h 4800600"/>
            <a:gd name="connsiteX163" fmla="*/ 5257800 w 5296830"/>
            <a:gd name="connsiteY163" fmla="*/ 4219575 h 4800600"/>
            <a:gd name="connsiteX164" fmla="*/ 5229225 w 5296830"/>
            <a:gd name="connsiteY164" fmla="*/ 4200525 h 4800600"/>
            <a:gd name="connsiteX165" fmla="*/ 5219700 w 5296830"/>
            <a:gd name="connsiteY165" fmla="*/ 4171950 h 4800600"/>
            <a:gd name="connsiteX166" fmla="*/ 5248275 w 5296830"/>
            <a:gd name="connsiteY166" fmla="*/ 4152900 h 4800600"/>
            <a:gd name="connsiteX167" fmla="*/ 5276850 w 5296830"/>
            <a:gd name="connsiteY167" fmla="*/ 4095750 h 4800600"/>
            <a:gd name="connsiteX168" fmla="*/ 5257800 w 5296830"/>
            <a:gd name="connsiteY168" fmla="*/ 4019550 h 4800600"/>
            <a:gd name="connsiteX169" fmla="*/ 5238750 w 5296830"/>
            <a:gd name="connsiteY169" fmla="*/ 3981450 h 4800600"/>
            <a:gd name="connsiteX170" fmla="*/ 5153025 w 5296830"/>
            <a:gd name="connsiteY170" fmla="*/ 3933825 h 4800600"/>
            <a:gd name="connsiteX171" fmla="*/ 5162550 w 5296830"/>
            <a:gd name="connsiteY171" fmla="*/ 3810000 h 4800600"/>
            <a:gd name="connsiteX172" fmla="*/ 5191125 w 5296830"/>
            <a:gd name="connsiteY172" fmla="*/ 3781425 h 4800600"/>
            <a:gd name="connsiteX173" fmla="*/ 5200650 w 5296830"/>
            <a:gd name="connsiteY173" fmla="*/ 3752850 h 4800600"/>
            <a:gd name="connsiteX174" fmla="*/ 5191125 w 5296830"/>
            <a:gd name="connsiteY174" fmla="*/ 3629025 h 4800600"/>
            <a:gd name="connsiteX175" fmla="*/ 5181600 w 5296830"/>
            <a:gd name="connsiteY175" fmla="*/ 3600450 h 4800600"/>
            <a:gd name="connsiteX176" fmla="*/ 5172075 w 5296830"/>
            <a:gd name="connsiteY176" fmla="*/ 3562350 h 4800600"/>
            <a:gd name="connsiteX177" fmla="*/ 5133975 w 5296830"/>
            <a:gd name="connsiteY177" fmla="*/ 3495675 h 4800600"/>
            <a:gd name="connsiteX178" fmla="*/ 5124450 w 5296830"/>
            <a:gd name="connsiteY178" fmla="*/ 3467100 h 4800600"/>
            <a:gd name="connsiteX179" fmla="*/ 5105400 w 5296830"/>
            <a:gd name="connsiteY179" fmla="*/ 3438525 h 4800600"/>
            <a:gd name="connsiteX180" fmla="*/ 5095875 w 5296830"/>
            <a:gd name="connsiteY180" fmla="*/ 3409950 h 4800600"/>
            <a:gd name="connsiteX181" fmla="*/ 5076825 w 5296830"/>
            <a:gd name="connsiteY181" fmla="*/ 3381375 h 4800600"/>
            <a:gd name="connsiteX182" fmla="*/ 5019675 w 5296830"/>
            <a:gd name="connsiteY182" fmla="*/ 3305175 h 4800600"/>
            <a:gd name="connsiteX183" fmla="*/ 4972050 w 5296830"/>
            <a:gd name="connsiteY183" fmla="*/ 3219450 h 4800600"/>
            <a:gd name="connsiteX184" fmla="*/ 4933950 w 5296830"/>
            <a:gd name="connsiteY184" fmla="*/ 3162300 h 4800600"/>
            <a:gd name="connsiteX185" fmla="*/ 4895850 w 5296830"/>
            <a:gd name="connsiteY185" fmla="*/ 3105150 h 4800600"/>
            <a:gd name="connsiteX186" fmla="*/ 4867275 w 5296830"/>
            <a:gd name="connsiteY186" fmla="*/ 3076575 h 4800600"/>
            <a:gd name="connsiteX187" fmla="*/ 4829175 w 5296830"/>
            <a:gd name="connsiteY187" fmla="*/ 3048000 h 4800600"/>
            <a:gd name="connsiteX188" fmla="*/ 4781550 w 5296830"/>
            <a:gd name="connsiteY188" fmla="*/ 3000375 h 4800600"/>
            <a:gd name="connsiteX189" fmla="*/ 4762500 w 5296830"/>
            <a:gd name="connsiteY189" fmla="*/ 2971800 h 4800600"/>
            <a:gd name="connsiteX190" fmla="*/ 4724400 w 5296830"/>
            <a:gd name="connsiteY190" fmla="*/ 2952750 h 4800600"/>
            <a:gd name="connsiteX191" fmla="*/ 4695825 w 5296830"/>
            <a:gd name="connsiteY191" fmla="*/ 2933700 h 4800600"/>
            <a:gd name="connsiteX192" fmla="*/ 4686300 w 5296830"/>
            <a:gd name="connsiteY192" fmla="*/ 2905125 h 4800600"/>
            <a:gd name="connsiteX193" fmla="*/ 4648200 w 5296830"/>
            <a:gd name="connsiteY193" fmla="*/ 2847975 h 4800600"/>
            <a:gd name="connsiteX194" fmla="*/ 4657725 w 5296830"/>
            <a:gd name="connsiteY194" fmla="*/ 2714625 h 4800600"/>
            <a:gd name="connsiteX195" fmla="*/ 4676775 w 5296830"/>
            <a:gd name="connsiteY195" fmla="*/ 2638425 h 4800600"/>
            <a:gd name="connsiteX196" fmla="*/ 4705350 w 5296830"/>
            <a:gd name="connsiteY196" fmla="*/ 2609850 h 4800600"/>
            <a:gd name="connsiteX197" fmla="*/ 4733925 w 5296830"/>
            <a:gd name="connsiteY197" fmla="*/ 2590800 h 4800600"/>
            <a:gd name="connsiteX198" fmla="*/ 4819650 w 5296830"/>
            <a:gd name="connsiteY198" fmla="*/ 2581275 h 4800600"/>
            <a:gd name="connsiteX199" fmla="*/ 4857750 w 5296830"/>
            <a:gd name="connsiteY199" fmla="*/ 2524125 h 4800600"/>
            <a:gd name="connsiteX200" fmla="*/ 4886325 w 5296830"/>
            <a:gd name="connsiteY200" fmla="*/ 2438400 h 4800600"/>
            <a:gd name="connsiteX201" fmla="*/ 4895850 w 5296830"/>
            <a:gd name="connsiteY201" fmla="*/ 2409825 h 4800600"/>
            <a:gd name="connsiteX202" fmla="*/ 4905375 w 5296830"/>
            <a:gd name="connsiteY202" fmla="*/ 2381250 h 4800600"/>
            <a:gd name="connsiteX203" fmla="*/ 4848225 w 5296830"/>
            <a:gd name="connsiteY203" fmla="*/ 2266950 h 4800600"/>
            <a:gd name="connsiteX204" fmla="*/ 4829175 w 5296830"/>
            <a:gd name="connsiteY204" fmla="*/ 2238375 h 4800600"/>
            <a:gd name="connsiteX205" fmla="*/ 4857750 w 5296830"/>
            <a:gd name="connsiteY205" fmla="*/ 2152650 h 4800600"/>
            <a:gd name="connsiteX206" fmla="*/ 4867275 w 5296830"/>
            <a:gd name="connsiteY206" fmla="*/ 2124075 h 4800600"/>
            <a:gd name="connsiteX207" fmla="*/ 4857750 w 5296830"/>
            <a:gd name="connsiteY207" fmla="*/ 1952625 h 4800600"/>
            <a:gd name="connsiteX208" fmla="*/ 4810125 w 5296830"/>
            <a:gd name="connsiteY208" fmla="*/ 1866900 h 4800600"/>
            <a:gd name="connsiteX209" fmla="*/ 4791075 w 5296830"/>
            <a:gd name="connsiteY209" fmla="*/ 1838325 h 4800600"/>
            <a:gd name="connsiteX210" fmla="*/ 4762500 w 5296830"/>
            <a:gd name="connsiteY210" fmla="*/ 1781175 h 4800600"/>
            <a:gd name="connsiteX211" fmla="*/ 4743450 w 5296830"/>
            <a:gd name="connsiteY211" fmla="*/ 1666875 h 4800600"/>
            <a:gd name="connsiteX212" fmla="*/ 4733925 w 5296830"/>
            <a:gd name="connsiteY212" fmla="*/ 1619250 h 4800600"/>
            <a:gd name="connsiteX213" fmla="*/ 4638675 w 5296830"/>
            <a:gd name="connsiteY213" fmla="*/ 1571625 h 4800600"/>
            <a:gd name="connsiteX214" fmla="*/ 4581525 w 5296830"/>
            <a:gd name="connsiteY214" fmla="*/ 1533525 h 4800600"/>
            <a:gd name="connsiteX215" fmla="*/ 4591050 w 5296830"/>
            <a:gd name="connsiteY215" fmla="*/ 1476375 h 4800600"/>
            <a:gd name="connsiteX216" fmla="*/ 4600575 w 5296830"/>
            <a:gd name="connsiteY216" fmla="*/ 1438275 h 4800600"/>
            <a:gd name="connsiteX217" fmla="*/ 4591050 w 5296830"/>
            <a:gd name="connsiteY217" fmla="*/ 1314450 h 4800600"/>
            <a:gd name="connsiteX218" fmla="*/ 4581525 w 5296830"/>
            <a:gd name="connsiteY218" fmla="*/ 1285875 h 4800600"/>
            <a:gd name="connsiteX219" fmla="*/ 4543425 w 5296830"/>
            <a:gd name="connsiteY219" fmla="*/ 1266825 h 4800600"/>
            <a:gd name="connsiteX220" fmla="*/ 4486275 w 5296830"/>
            <a:gd name="connsiteY220" fmla="*/ 1228725 h 4800600"/>
            <a:gd name="connsiteX221" fmla="*/ 4457700 w 5296830"/>
            <a:gd name="connsiteY221" fmla="*/ 1219200 h 4800600"/>
            <a:gd name="connsiteX222" fmla="*/ 4391025 w 5296830"/>
            <a:gd name="connsiteY222" fmla="*/ 1200150 h 4800600"/>
            <a:gd name="connsiteX223" fmla="*/ 4362450 w 5296830"/>
            <a:gd name="connsiteY223" fmla="*/ 1181100 h 4800600"/>
            <a:gd name="connsiteX224" fmla="*/ 4276725 w 5296830"/>
            <a:gd name="connsiteY224" fmla="*/ 1143000 h 4800600"/>
            <a:gd name="connsiteX225" fmla="*/ 4248150 w 5296830"/>
            <a:gd name="connsiteY225" fmla="*/ 1085850 h 4800600"/>
            <a:gd name="connsiteX226" fmla="*/ 4267200 w 5296830"/>
            <a:gd name="connsiteY226" fmla="*/ 981075 h 4800600"/>
            <a:gd name="connsiteX227" fmla="*/ 4257675 w 5296830"/>
            <a:gd name="connsiteY227" fmla="*/ 866775 h 4800600"/>
            <a:gd name="connsiteX228" fmla="*/ 4238625 w 5296830"/>
            <a:gd name="connsiteY228" fmla="*/ 809625 h 4800600"/>
            <a:gd name="connsiteX229" fmla="*/ 4286250 w 5296830"/>
            <a:gd name="connsiteY229" fmla="*/ 723900 h 4800600"/>
            <a:gd name="connsiteX230" fmla="*/ 4305300 w 5296830"/>
            <a:gd name="connsiteY230" fmla="*/ 666750 h 4800600"/>
            <a:gd name="connsiteX231" fmla="*/ 4324350 w 5296830"/>
            <a:gd name="connsiteY231" fmla="*/ 581025 h 4800600"/>
            <a:gd name="connsiteX232" fmla="*/ 4314825 w 5296830"/>
            <a:gd name="connsiteY232" fmla="*/ 495300 h 4800600"/>
            <a:gd name="connsiteX233" fmla="*/ 4305300 w 5296830"/>
            <a:gd name="connsiteY233" fmla="*/ 466725 h 4800600"/>
            <a:gd name="connsiteX234" fmla="*/ 4276725 w 5296830"/>
            <a:gd name="connsiteY234" fmla="*/ 457200 h 4800600"/>
            <a:gd name="connsiteX235" fmla="*/ 4257675 w 5296830"/>
            <a:gd name="connsiteY235" fmla="*/ 438150 h 4800600"/>
            <a:gd name="connsiteX236" fmla="*/ 4305300 w 5296830"/>
            <a:gd name="connsiteY236"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2038350 w 5296830"/>
            <a:gd name="connsiteY151" fmla="*/ 4791075 h 4800600"/>
            <a:gd name="connsiteX152" fmla="*/ 5067300 w 5296830"/>
            <a:gd name="connsiteY152" fmla="*/ 4772025 h 4800600"/>
            <a:gd name="connsiteX153" fmla="*/ 5095875 w 5296830"/>
            <a:gd name="connsiteY153" fmla="*/ 4667250 h 4800600"/>
            <a:gd name="connsiteX154" fmla="*/ 5124450 w 5296830"/>
            <a:gd name="connsiteY154" fmla="*/ 4657725 h 4800600"/>
            <a:gd name="connsiteX155" fmla="*/ 5191125 w 5296830"/>
            <a:gd name="connsiteY155" fmla="*/ 4572000 h 4800600"/>
            <a:gd name="connsiteX156" fmla="*/ 5210175 w 5296830"/>
            <a:gd name="connsiteY156" fmla="*/ 4543425 h 4800600"/>
            <a:gd name="connsiteX157" fmla="*/ 5229225 w 5296830"/>
            <a:gd name="connsiteY157" fmla="*/ 4514850 h 4800600"/>
            <a:gd name="connsiteX158" fmla="*/ 5248275 w 5296830"/>
            <a:gd name="connsiteY158" fmla="*/ 4476750 h 4800600"/>
            <a:gd name="connsiteX159" fmla="*/ 5267325 w 5296830"/>
            <a:gd name="connsiteY159" fmla="*/ 4448175 h 4800600"/>
            <a:gd name="connsiteX160" fmla="*/ 5286375 w 5296830"/>
            <a:gd name="connsiteY160" fmla="*/ 4391025 h 4800600"/>
            <a:gd name="connsiteX161" fmla="*/ 5286375 w 5296830"/>
            <a:gd name="connsiteY161" fmla="*/ 4229100 h 4800600"/>
            <a:gd name="connsiteX162" fmla="*/ 5257800 w 5296830"/>
            <a:gd name="connsiteY162" fmla="*/ 4219575 h 4800600"/>
            <a:gd name="connsiteX163" fmla="*/ 5229225 w 5296830"/>
            <a:gd name="connsiteY163" fmla="*/ 4200525 h 4800600"/>
            <a:gd name="connsiteX164" fmla="*/ 5219700 w 5296830"/>
            <a:gd name="connsiteY164" fmla="*/ 4171950 h 4800600"/>
            <a:gd name="connsiteX165" fmla="*/ 5248275 w 5296830"/>
            <a:gd name="connsiteY165" fmla="*/ 4152900 h 4800600"/>
            <a:gd name="connsiteX166" fmla="*/ 5276850 w 5296830"/>
            <a:gd name="connsiteY166" fmla="*/ 4095750 h 4800600"/>
            <a:gd name="connsiteX167" fmla="*/ 5257800 w 5296830"/>
            <a:gd name="connsiteY167" fmla="*/ 4019550 h 4800600"/>
            <a:gd name="connsiteX168" fmla="*/ 5238750 w 5296830"/>
            <a:gd name="connsiteY168" fmla="*/ 3981450 h 4800600"/>
            <a:gd name="connsiteX169" fmla="*/ 5153025 w 5296830"/>
            <a:gd name="connsiteY169" fmla="*/ 3933825 h 4800600"/>
            <a:gd name="connsiteX170" fmla="*/ 5162550 w 5296830"/>
            <a:gd name="connsiteY170" fmla="*/ 3810000 h 4800600"/>
            <a:gd name="connsiteX171" fmla="*/ 5191125 w 5296830"/>
            <a:gd name="connsiteY171" fmla="*/ 3781425 h 4800600"/>
            <a:gd name="connsiteX172" fmla="*/ 5200650 w 5296830"/>
            <a:gd name="connsiteY172" fmla="*/ 3752850 h 4800600"/>
            <a:gd name="connsiteX173" fmla="*/ 5191125 w 5296830"/>
            <a:gd name="connsiteY173" fmla="*/ 3629025 h 4800600"/>
            <a:gd name="connsiteX174" fmla="*/ 5181600 w 5296830"/>
            <a:gd name="connsiteY174" fmla="*/ 3600450 h 4800600"/>
            <a:gd name="connsiteX175" fmla="*/ 5172075 w 5296830"/>
            <a:gd name="connsiteY175" fmla="*/ 3562350 h 4800600"/>
            <a:gd name="connsiteX176" fmla="*/ 5133975 w 5296830"/>
            <a:gd name="connsiteY176" fmla="*/ 3495675 h 4800600"/>
            <a:gd name="connsiteX177" fmla="*/ 5124450 w 5296830"/>
            <a:gd name="connsiteY177" fmla="*/ 3467100 h 4800600"/>
            <a:gd name="connsiteX178" fmla="*/ 5105400 w 5296830"/>
            <a:gd name="connsiteY178" fmla="*/ 3438525 h 4800600"/>
            <a:gd name="connsiteX179" fmla="*/ 5095875 w 5296830"/>
            <a:gd name="connsiteY179" fmla="*/ 3409950 h 4800600"/>
            <a:gd name="connsiteX180" fmla="*/ 5076825 w 5296830"/>
            <a:gd name="connsiteY180" fmla="*/ 3381375 h 4800600"/>
            <a:gd name="connsiteX181" fmla="*/ 5019675 w 5296830"/>
            <a:gd name="connsiteY181" fmla="*/ 3305175 h 4800600"/>
            <a:gd name="connsiteX182" fmla="*/ 4972050 w 5296830"/>
            <a:gd name="connsiteY182" fmla="*/ 3219450 h 4800600"/>
            <a:gd name="connsiteX183" fmla="*/ 4933950 w 5296830"/>
            <a:gd name="connsiteY183" fmla="*/ 3162300 h 4800600"/>
            <a:gd name="connsiteX184" fmla="*/ 4895850 w 5296830"/>
            <a:gd name="connsiteY184" fmla="*/ 3105150 h 4800600"/>
            <a:gd name="connsiteX185" fmla="*/ 4867275 w 5296830"/>
            <a:gd name="connsiteY185" fmla="*/ 3076575 h 4800600"/>
            <a:gd name="connsiteX186" fmla="*/ 4829175 w 5296830"/>
            <a:gd name="connsiteY186" fmla="*/ 3048000 h 4800600"/>
            <a:gd name="connsiteX187" fmla="*/ 4781550 w 5296830"/>
            <a:gd name="connsiteY187" fmla="*/ 3000375 h 4800600"/>
            <a:gd name="connsiteX188" fmla="*/ 4762500 w 5296830"/>
            <a:gd name="connsiteY188" fmla="*/ 2971800 h 4800600"/>
            <a:gd name="connsiteX189" fmla="*/ 4724400 w 5296830"/>
            <a:gd name="connsiteY189" fmla="*/ 2952750 h 4800600"/>
            <a:gd name="connsiteX190" fmla="*/ 4695825 w 5296830"/>
            <a:gd name="connsiteY190" fmla="*/ 2933700 h 4800600"/>
            <a:gd name="connsiteX191" fmla="*/ 4686300 w 5296830"/>
            <a:gd name="connsiteY191" fmla="*/ 2905125 h 4800600"/>
            <a:gd name="connsiteX192" fmla="*/ 4648200 w 5296830"/>
            <a:gd name="connsiteY192" fmla="*/ 2847975 h 4800600"/>
            <a:gd name="connsiteX193" fmla="*/ 4657725 w 5296830"/>
            <a:gd name="connsiteY193" fmla="*/ 2714625 h 4800600"/>
            <a:gd name="connsiteX194" fmla="*/ 4676775 w 5296830"/>
            <a:gd name="connsiteY194" fmla="*/ 2638425 h 4800600"/>
            <a:gd name="connsiteX195" fmla="*/ 4705350 w 5296830"/>
            <a:gd name="connsiteY195" fmla="*/ 2609850 h 4800600"/>
            <a:gd name="connsiteX196" fmla="*/ 4733925 w 5296830"/>
            <a:gd name="connsiteY196" fmla="*/ 2590800 h 4800600"/>
            <a:gd name="connsiteX197" fmla="*/ 4819650 w 5296830"/>
            <a:gd name="connsiteY197" fmla="*/ 2581275 h 4800600"/>
            <a:gd name="connsiteX198" fmla="*/ 4857750 w 5296830"/>
            <a:gd name="connsiteY198" fmla="*/ 2524125 h 4800600"/>
            <a:gd name="connsiteX199" fmla="*/ 4886325 w 5296830"/>
            <a:gd name="connsiteY199" fmla="*/ 2438400 h 4800600"/>
            <a:gd name="connsiteX200" fmla="*/ 4895850 w 5296830"/>
            <a:gd name="connsiteY200" fmla="*/ 2409825 h 4800600"/>
            <a:gd name="connsiteX201" fmla="*/ 4905375 w 5296830"/>
            <a:gd name="connsiteY201" fmla="*/ 2381250 h 4800600"/>
            <a:gd name="connsiteX202" fmla="*/ 4848225 w 5296830"/>
            <a:gd name="connsiteY202" fmla="*/ 2266950 h 4800600"/>
            <a:gd name="connsiteX203" fmla="*/ 4829175 w 5296830"/>
            <a:gd name="connsiteY203" fmla="*/ 2238375 h 4800600"/>
            <a:gd name="connsiteX204" fmla="*/ 4857750 w 5296830"/>
            <a:gd name="connsiteY204" fmla="*/ 2152650 h 4800600"/>
            <a:gd name="connsiteX205" fmla="*/ 4867275 w 5296830"/>
            <a:gd name="connsiteY205" fmla="*/ 2124075 h 4800600"/>
            <a:gd name="connsiteX206" fmla="*/ 4857750 w 5296830"/>
            <a:gd name="connsiteY206" fmla="*/ 1952625 h 4800600"/>
            <a:gd name="connsiteX207" fmla="*/ 4810125 w 5296830"/>
            <a:gd name="connsiteY207" fmla="*/ 1866900 h 4800600"/>
            <a:gd name="connsiteX208" fmla="*/ 4791075 w 5296830"/>
            <a:gd name="connsiteY208" fmla="*/ 1838325 h 4800600"/>
            <a:gd name="connsiteX209" fmla="*/ 4762500 w 5296830"/>
            <a:gd name="connsiteY209" fmla="*/ 1781175 h 4800600"/>
            <a:gd name="connsiteX210" fmla="*/ 4743450 w 5296830"/>
            <a:gd name="connsiteY210" fmla="*/ 1666875 h 4800600"/>
            <a:gd name="connsiteX211" fmla="*/ 4733925 w 5296830"/>
            <a:gd name="connsiteY211" fmla="*/ 1619250 h 4800600"/>
            <a:gd name="connsiteX212" fmla="*/ 4638675 w 5296830"/>
            <a:gd name="connsiteY212" fmla="*/ 1571625 h 4800600"/>
            <a:gd name="connsiteX213" fmla="*/ 4581525 w 5296830"/>
            <a:gd name="connsiteY213" fmla="*/ 1533525 h 4800600"/>
            <a:gd name="connsiteX214" fmla="*/ 4591050 w 5296830"/>
            <a:gd name="connsiteY214" fmla="*/ 1476375 h 4800600"/>
            <a:gd name="connsiteX215" fmla="*/ 4600575 w 5296830"/>
            <a:gd name="connsiteY215" fmla="*/ 1438275 h 4800600"/>
            <a:gd name="connsiteX216" fmla="*/ 4591050 w 5296830"/>
            <a:gd name="connsiteY216" fmla="*/ 1314450 h 4800600"/>
            <a:gd name="connsiteX217" fmla="*/ 4581525 w 5296830"/>
            <a:gd name="connsiteY217" fmla="*/ 1285875 h 4800600"/>
            <a:gd name="connsiteX218" fmla="*/ 4543425 w 5296830"/>
            <a:gd name="connsiteY218" fmla="*/ 1266825 h 4800600"/>
            <a:gd name="connsiteX219" fmla="*/ 4486275 w 5296830"/>
            <a:gd name="connsiteY219" fmla="*/ 1228725 h 4800600"/>
            <a:gd name="connsiteX220" fmla="*/ 4457700 w 5296830"/>
            <a:gd name="connsiteY220" fmla="*/ 1219200 h 4800600"/>
            <a:gd name="connsiteX221" fmla="*/ 4391025 w 5296830"/>
            <a:gd name="connsiteY221" fmla="*/ 1200150 h 4800600"/>
            <a:gd name="connsiteX222" fmla="*/ 4362450 w 5296830"/>
            <a:gd name="connsiteY222" fmla="*/ 1181100 h 4800600"/>
            <a:gd name="connsiteX223" fmla="*/ 4276725 w 5296830"/>
            <a:gd name="connsiteY223" fmla="*/ 1143000 h 4800600"/>
            <a:gd name="connsiteX224" fmla="*/ 4248150 w 5296830"/>
            <a:gd name="connsiteY224" fmla="*/ 1085850 h 4800600"/>
            <a:gd name="connsiteX225" fmla="*/ 4267200 w 5296830"/>
            <a:gd name="connsiteY225" fmla="*/ 981075 h 4800600"/>
            <a:gd name="connsiteX226" fmla="*/ 4257675 w 5296830"/>
            <a:gd name="connsiteY226" fmla="*/ 866775 h 4800600"/>
            <a:gd name="connsiteX227" fmla="*/ 4238625 w 5296830"/>
            <a:gd name="connsiteY227" fmla="*/ 809625 h 4800600"/>
            <a:gd name="connsiteX228" fmla="*/ 4286250 w 5296830"/>
            <a:gd name="connsiteY228" fmla="*/ 723900 h 4800600"/>
            <a:gd name="connsiteX229" fmla="*/ 4305300 w 5296830"/>
            <a:gd name="connsiteY229" fmla="*/ 666750 h 4800600"/>
            <a:gd name="connsiteX230" fmla="*/ 4324350 w 5296830"/>
            <a:gd name="connsiteY230" fmla="*/ 581025 h 4800600"/>
            <a:gd name="connsiteX231" fmla="*/ 4314825 w 5296830"/>
            <a:gd name="connsiteY231" fmla="*/ 495300 h 4800600"/>
            <a:gd name="connsiteX232" fmla="*/ 4305300 w 5296830"/>
            <a:gd name="connsiteY232" fmla="*/ 466725 h 4800600"/>
            <a:gd name="connsiteX233" fmla="*/ 4276725 w 5296830"/>
            <a:gd name="connsiteY233" fmla="*/ 457200 h 4800600"/>
            <a:gd name="connsiteX234" fmla="*/ 4257675 w 5296830"/>
            <a:gd name="connsiteY234" fmla="*/ 438150 h 4800600"/>
            <a:gd name="connsiteX235" fmla="*/ 4305300 w 5296830"/>
            <a:gd name="connsiteY235"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828675 w 5296830"/>
            <a:gd name="connsiteY150" fmla="*/ 4800600 h 4800600"/>
            <a:gd name="connsiteX151" fmla="*/ 5067300 w 5296830"/>
            <a:gd name="connsiteY151" fmla="*/ 4772025 h 4800600"/>
            <a:gd name="connsiteX152" fmla="*/ 5095875 w 5296830"/>
            <a:gd name="connsiteY152" fmla="*/ 4667250 h 4800600"/>
            <a:gd name="connsiteX153" fmla="*/ 5124450 w 5296830"/>
            <a:gd name="connsiteY153" fmla="*/ 4657725 h 4800600"/>
            <a:gd name="connsiteX154" fmla="*/ 5191125 w 5296830"/>
            <a:gd name="connsiteY154" fmla="*/ 4572000 h 4800600"/>
            <a:gd name="connsiteX155" fmla="*/ 5210175 w 5296830"/>
            <a:gd name="connsiteY155" fmla="*/ 4543425 h 4800600"/>
            <a:gd name="connsiteX156" fmla="*/ 5229225 w 5296830"/>
            <a:gd name="connsiteY156" fmla="*/ 4514850 h 4800600"/>
            <a:gd name="connsiteX157" fmla="*/ 5248275 w 5296830"/>
            <a:gd name="connsiteY157" fmla="*/ 4476750 h 4800600"/>
            <a:gd name="connsiteX158" fmla="*/ 5267325 w 5296830"/>
            <a:gd name="connsiteY158" fmla="*/ 4448175 h 4800600"/>
            <a:gd name="connsiteX159" fmla="*/ 5286375 w 5296830"/>
            <a:gd name="connsiteY159" fmla="*/ 4391025 h 4800600"/>
            <a:gd name="connsiteX160" fmla="*/ 5286375 w 5296830"/>
            <a:gd name="connsiteY160" fmla="*/ 4229100 h 4800600"/>
            <a:gd name="connsiteX161" fmla="*/ 5257800 w 5296830"/>
            <a:gd name="connsiteY161" fmla="*/ 4219575 h 4800600"/>
            <a:gd name="connsiteX162" fmla="*/ 5229225 w 5296830"/>
            <a:gd name="connsiteY162" fmla="*/ 4200525 h 4800600"/>
            <a:gd name="connsiteX163" fmla="*/ 5219700 w 5296830"/>
            <a:gd name="connsiteY163" fmla="*/ 4171950 h 4800600"/>
            <a:gd name="connsiteX164" fmla="*/ 5248275 w 5296830"/>
            <a:gd name="connsiteY164" fmla="*/ 4152900 h 4800600"/>
            <a:gd name="connsiteX165" fmla="*/ 5276850 w 5296830"/>
            <a:gd name="connsiteY165" fmla="*/ 4095750 h 4800600"/>
            <a:gd name="connsiteX166" fmla="*/ 5257800 w 5296830"/>
            <a:gd name="connsiteY166" fmla="*/ 4019550 h 4800600"/>
            <a:gd name="connsiteX167" fmla="*/ 5238750 w 5296830"/>
            <a:gd name="connsiteY167" fmla="*/ 3981450 h 4800600"/>
            <a:gd name="connsiteX168" fmla="*/ 5153025 w 5296830"/>
            <a:gd name="connsiteY168" fmla="*/ 3933825 h 4800600"/>
            <a:gd name="connsiteX169" fmla="*/ 5162550 w 5296830"/>
            <a:gd name="connsiteY169" fmla="*/ 3810000 h 4800600"/>
            <a:gd name="connsiteX170" fmla="*/ 5191125 w 5296830"/>
            <a:gd name="connsiteY170" fmla="*/ 3781425 h 4800600"/>
            <a:gd name="connsiteX171" fmla="*/ 5200650 w 5296830"/>
            <a:gd name="connsiteY171" fmla="*/ 3752850 h 4800600"/>
            <a:gd name="connsiteX172" fmla="*/ 5191125 w 5296830"/>
            <a:gd name="connsiteY172" fmla="*/ 3629025 h 4800600"/>
            <a:gd name="connsiteX173" fmla="*/ 5181600 w 5296830"/>
            <a:gd name="connsiteY173" fmla="*/ 3600450 h 4800600"/>
            <a:gd name="connsiteX174" fmla="*/ 5172075 w 5296830"/>
            <a:gd name="connsiteY174" fmla="*/ 3562350 h 4800600"/>
            <a:gd name="connsiteX175" fmla="*/ 5133975 w 5296830"/>
            <a:gd name="connsiteY175" fmla="*/ 3495675 h 4800600"/>
            <a:gd name="connsiteX176" fmla="*/ 5124450 w 5296830"/>
            <a:gd name="connsiteY176" fmla="*/ 3467100 h 4800600"/>
            <a:gd name="connsiteX177" fmla="*/ 5105400 w 5296830"/>
            <a:gd name="connsiteY177" fmla="*/ 3438525 h 4800600"/>
            <a:gd name="connsiteX178" fmla="*/ 5095875 w 5296830"/>
            <a:gd name="connsiteY178" fmla="*/ 3409950 h 4800600"/>
            <a:gd name="connsiteX179" fmla="*/ 5076825 w 5296830"/>
            <a:gd name="connsiteY179" fmla="*/ 3381375 h 4800600"/>
            <a:gd name="connsiteX180" fmla="*/ 5019675 w 5296830"/>
            <a:gd name="connsiteY180" fmla="*/ 3305175 h 4800600"/>
            <a:gd name="connsiteX181" fmla="*/ 4972050 w 5296830"/>
            <a:gd name="connsiteY181" fmla="*/ 3219450 h 4800600"/>
            <a:gd name="connsiteX182" fmla="*/ 4933950 w 5296830"/>
            <a:gd name="connsiteY182" fmla="*/ 3162300 h 4800600"/>
            <a:gd name="connsiteX183" fmla="*/ 4895850 w 5296830"/>
            <a:gd name="connsiteY183" fmla="*/ 3105150 h 4800600"/>
            <a:gd name="connsiteX184" fmla="*/ 4867275 w 5296830"/>
            <a:gd name="connsiteY184" fmla="*/ 3076575 h 4800600"/>
            <a:gd name="connsiteX185" fmla="*/ 4829175 w 5296830"/>
            <a:gd name="connsiteY185" fmla="*/ 3048000 h 4800600"/>
            <a:gd name="connsiteX186" fmla="*/ 4781550 w 5296830"/>
            <a:gd name="connsiteY186" fmla="*/ 3000375 h 4800600"/>
            <a:gd name="connsiteX187" fmla="*/ 4762500 w 5296830"/>
            <a:gd name="connsiteY187" fmla="*/ 2971800 h 4800600"/>
            <a:gd name="connsiteX188" fmla="*/ 4724400 w 5296830"/>
            <a:gd name="connsiteY188" fmla="*/ 2952750 h 4800600"/>
            <a:gd name="connsiteX189" fmla="*/ 4695825 w 5296830"/>
            <a:gd name="connsiteY189" fmla="*/ 2933700 h 4800600"/>
            <a:gd name="connsiteX190" fmla="*/ 4686300 w 5296830"/>
            <a:gd name="connsiteY190" fmla="*/ 2905125 h 4800600"/>
            <a:gd name="connsiteX191" fmla="*/ 4648200 w 5296830"/>
            <a:gd name="connsiteY191" fmla="*/ 2847975 h 4800600"/>
            <a:gd name="connsiteX192" fmla="*/ 4657725 w 5296830"/>
            <a:gd name="connsiteY192" fmla="*/ 2714625 h 4800600"/>
            <a:gd name="connsiteX193" fmla="*/ 4676775 w 5296830"/>
            <a:gd name="connsiteY193" fmla="*/ 2638425 h 4800600"/>
            <a:gd name="connsiteX194" fmla="*/ 4705350 w 5296830"/>
            <a:gd name="connsiteY194" fmla="*/ 2609850 h 4800600"/>
            <a:gd name="connsiteX195" fmla="*/ 4733925 w 5296830"/>
            <a:gd name="connsiteY195" fmla="*/ 2590800 h 4800600"/>
            <a:gd name="connsiteX196" fmla="*/ 4819650 w 5296830"/>
            <a:gd name="connsiteY196" fmla="*/ 2581275 h 4800600"/>
            <a:gd name="connsiteX197" fmla="*/ 4857750 w 5296830"/>
            <a:gd name="connsiteY197" fmla="*/ 2524125 h 4800600"/>
            <a:gd name="connsiteX198" fmla="*/ 4886325 w 5296830"/>
            <a:gd name="connsiteY198" fmla="*/ 2438400 h 4800600"/>
            <a:gd name="connsiteX199" fmla="*/ 4895850 w 5296830"/>
            <a:gd name="connsiteY199" fmla="*/ 2409825 h 4800600"/>
            <a:gd name="connsiteX200" fmla="*/ 4905375 w 5296830"/>
            <a:gd name="connsiteY200" fmla="*/ 2381250 h 4800600"/>
            <a:gd name="connsiteX201" fmla="*/ 4848225 w 5296830"/>
            <a:gd name="connsiteY201" fmla="*/ 2266950 h 4800600"/>
            <a:gd name="connsiteX202" fmla="*/ 4829175 w 5296830"/>
            <a:gd name="connsiteY202" fmla="*/ 2238375 h 4800600"/>
            <a:gd name="connsiteX203" fmla="*/ 4857750 w 5296830"/>
            <a:gd name="connsiteY203" fmla="*/ 2152650 h 4800600"/>
            <a:gd name="connsiteX204" fmla="*/ 4867275 w 5296830"/>
            <a:gd name="connsiteY204" fmla="*/ 2124075 h 4800600"/>
            <a:gd name="connsiteX205" fmla="*/ 4857750 w 5296830"/>
            <a:gd name="connsiteY205" fmla="*/ 1952625 h 4800600"/>
            <a:gd name="connsiteX206" fmla="*/ 4810125 w 5296830"/>
            <a:gd name="connsiteY206" fmla="*/ 1866900 h 4800600"/>
            <a:gd name="connsiteX207" fmla="*/ 4791075 w 5296830"/>
            <a:gd name="connsiteY207" fmla="*/ 1838325 h 4800600"/>
            <a:gd name="connsiteX208" fmla="*/ 4762500 w 5296830"/>
            <a:gd name="connsiteY208" fmla="*/ 1781175 h 4800600"/>
            <a:gd name="connsiteX209" fmla="*/ 4743450 w 5296830"/>
            <a:gd name="connsiteY209" fmla="*/ 1666875 h 4800600"/>
            <a:gd name="connsiteX210" fmla="*/ 4733925 w 5296830"/>
            <a:gd name="connsiteY210" fmla="*/ 1619250 h 4800600"/>
            <a:gd name="connsiteX211" fmla="*/ 4638675 w 5296830"/>
            <a:gd name="connsiteY211" fmla="*/ 1571625 h 4800600"/>
            <a:gd name="connsiteX212" fmla="*/ 4581525 w 5296830"/>
            <a:gd name="connsiteY212" fmla="*/ 1533525 h 4800600"/>
            <a:gd name="connsiteX213" fmla="*/ 4591050 w 5296830"/>
            <a:gd name="connsiteY213" fmla="*/ 1476375 h 4800600"/>
            <a:gd name="connsiteX214" fmla="*/ 4600575 w 5296830"/>
            <a:gd name="connsiteY214" fmla="*/ 1438275 h 4800600"/>
            <a:gd name="connsiteX215" fmla="*/ 4591050 w 5296830"/>
            <a:gd name="connsiteY215" fmla="*/ 1314450 h 4800600"/>
            <a:gd name="connsiteX216" fmla="*/ 4581525 w 5296830"/>
            <a:gd name="connsiteY216" fmla="*/ 1285875 h 4800600"/>
            <a:gd name="connsiteX217" fmla="*/ 4543425 w 5296830"/>
            <a:gd name="connsiteY217" fmla="*/ 1266825 h 4800600"/>
            <a:gd name="connsiteX218" fmla="*/ 4486275 w 5296830"/>
            <a:gd name="connsiteY218" fmla="*/ 1228725 h 4800600"/>
            <a:gd name="connsiteX219" fmla="*/ 4457700 w 5296830"/>
            <a:gd name="connsiteY219" fmla="*/ 1219200 h 4800600"/>
            <a:gd name="connsiteX220" fmla="*/ 4391025 w 5296830"/>
            <a:gd name="connsiteY220" fmla="*/ 1200150 h 4800600"/>
            <a:gd name="connsiteX221" fmla="*/ 4362450 w 5296830"/>
            <a:gd name="connsiteY221" fmla="*/ 1181100 h 4800600"/>
            <a:gd name="connsiteX222" fmla="*/ 4276725 w 5296830"/>
            <a:gd name="connsiteY222" fmla="*/ 1143000 h 4800600"/>
            <a:gd name="connsiteX223" fmla="*/ 4248150 w 5296830"/>
            <a:gd name="connsiteY223" fmla="*/ 1085850 h 4800600"/>
            <a:gd name="connsiteX224" fmla="*/ 4267200 w 5296830"/>
            <a:gd name="connsiteY224" fmla="*/ 981075 h 4800600"/>
            <a:gd name="connsiteX225" fmla="*/ 4257675 w 5296830"/>
            <a:gd name="connsiteY225" fmla="*/ 866775 h 4800600"/>
            <a:gd name="connsiteX226" fmla="*/ 4238625 w 5296830"/>
            <a:gd name="connsiteY226" fmla="*/ 809625 h 4800600"/>
            <a:gd name="connsiteX227" fmla="*/ 4286250 w 5296830"/>
            <a:gd name="connsiteY227" fmla="*/ 723900 h 4800600"/>
            <a:gd name="connsiteX228" fmla="*/ 4305300 w 5296830"/>
            <a:gd name="connsiteY228" fmla="*/ 666750 h 4800600"/>
            <a:gd name="connsiteX229" fmla="*/ 4324350 w 5296830"/>
            <a:gd name="connsiteY229" fmla="*/ 581025 h 4800600"/>
            <a:gd name="connsiteX230" fmla="*/ 4314825 w 5296830"/>
            <a:gd name="connsiteY230" fmla="*/ 495300 h 4800600"/>
            <a:gd name="connsiteX231" fmla="*/ 4305300 w 5296830"/>
            <a:gd name="connsiteY231" fmla="*/ 466725 h 4800600"/>
            <a:gd name="connsiteX232" fmla="*/ 4276725 w 5296830"/>
            <a:gd name="connsiteY232" fmla="*/ 457200 h 4800600"/>
            <a:gd name="connsiteX233" fmla="*/ 4257675 w 5296830"/>
            <a:gd name="connsiteY233" fmla="*/ 438150 h 4800600"/>
            <a:gd name="connsiteX234" fmla="*/ 4305300 w 5296830"/>
            <a:gd name="connsiteY234" fmla="*/ 457200 h 4800600"/>
            <a:gd name="connsiteX0" fmla="*/ 4305300 w 5412956"/>
            <a:gd name="connsiteY0" fmla="*/ 457200 h 4800600"/>
            <a:gd name="connsiteX1" fmla="*/ 4257675 w 5412956"/>
            <a:gd name="connsiteY1" fmla="*/ 438150 h 4800600"/>
            <a:gd name="connsiteX2" fmla="*/ 4229100 w 5412956"/>
            <a:gd name="connsiteY2" fmla="*/ 428625 h 4800600"/>
            <a:gd name="connsiteX3" fmla="*/ 4171950 w 5412956"/>
            <a:gd name="connsiteY3" fmla="*/ 390525 h 4800600"/>
            <a:gd name="connsiteX4" fmla="*/ 4105275 w 5412956"/>
            <a:gd name="connsiteY4" fmla="*/ 323850 h 4800600"/>
            <a:gd name="connsiteX5" fmla="*/ 4076700 w 5412956"/>
            <a:gd name="connsiteY5" fmla="*/ 295275 h 4800600"/>
            <a:gd name="connsiteX6" fmla="*/ 4067175 w 5412956"/>
            <a:gd name="connsiteY6" fmla="*/ 266700 h 4800600"/>
            <a:gd name="connsiteX7" fmla="*/ 4019550 w 5412956"/>
            <a:gd name="connsiteY7" fmla="*/ 219075 h 4800600"/>
            <a:gd name="connsiteX8" fmla="*/ 3971925 w 5412956"/>
            <a:gd name="connsiteY8" fmla="*/ 209550 h 4800600"/>
            <a:gd name="connsiteX9" fmla="*/ 3943350 w 5412956"/>
            <a:gd name="connsiteY9" fmla="*/ 190500 h 4800600"/>
            <a:gd name="connsiteX10" fmla="*/ 3905250 w 5412956"/>
            <a:gd name="connsiteY10" fmla="*/ 104775 h 4800600"/>
            <a:gd name="connsiteX11" fmla="*/ 3876675 w 5412956"/>
            <a:gd name="connsiteY11" fmla="*/ 95250 h 4800600"/>
            <a:gd name="connsiteX12" fmla="*/ 3829050 w 5412956"/>
            <a:gd name="connsiteY12" fmla="*/ 38100 h 4800600"/>
            <a:gd name="connsiteX13" fmla="*/ 3819525 w 5412956"/>
            <a:gd name="connsiteY13" fmla="*/ 9525 h 4800600"/>
            <a:gd name="connsiteX14" fmla="*/ 3790950 w 5412956"/>
            <a:gd name="connsiteY14" fmla="*/ 0 h 4800600"/>
            <a:gd name="connsiteX15" fmla="*/ 3705225 w 5412956"/>
            <a:gd name="connsiteY15" fmla="*/ 19050 h 4800600"/>
            <a:gd name="connsiteX16" fmla="*/ 3648075 w 5412956"/>
            <a:gd name="connsiteY16" fmla="*/ 76200 h 4800600"/>
            <a:gd name="connsiteX17" fmla="*/ 3638550 w 5412956"/>
            <a:gd name="connsiteY17" fmla="*/ 104775 h 4800600"/>
            <a:gd name="connsiteX18" fmla="*/ 3619500 w 5412956"/>
            <a:gd name="connsiteY18" fmla="*/ 133350 h 4800600"/>
            <a:gd name="connsiteX19" fmla="*/ 3581400 w 5412956"/>
            <a:gd name="connsiteY19" fmla="*/ 228600 h 4800600"/>
            <a:gd name="connsiteX20" fmla="*/ 3571875 w 5412956"/>
            <a:gd name="connsiteY20" fmla="*/ 257175 h 4800600"/>
            <a:gd name="connsiteX21" fmla="*/ 3533775 w 5412956"/>
            <a:gd name="connsiteY21" fmla="*/ 314325 h 4800600"/>
            <a:gd name="connsiteX22" fmla="*/ 3524250 w 5412956"/>
            <a:gd name="connsiteY22" fmla="*/ 342900 h 4800600"/>
            <a:gd name="connsiteX23" fmla="*/ 3495675 w 5412956"/>
            <a:gd name="connsiteY23" fmla="*/ 400050 h 4800600"/>
            <a:gd name="connsiteX24" fmla="*/ 3505200 w 5412956"/>
            <a:gd name="connsiteY24" fmla="*/ 466725 h 4800600"/>
            <a:gd name="connsiteX25" fmla="*/ 3524250 w 5412956"/>
            <a:gd name="connsiteY25" fmla="*/ 495300 h 4800600"/>
            <a:gd name="connsiteX26" fmla="*/ 3495675 w 5412956"/>
            <a:gd name="connsiteY26" fmla="*/ 523875 h 4800600"/>
            <a:gd name="connsiteX27" fmla="*/ 3486150 w 5412956"/>
            <a:gd name="connsiteY27" fmla="*/ 552450 h 4800600"/>
            <a:gd name="connsiteX28" fmla="*/ 3476625 w 5412956"/>
            <a:gd name="connsiteY28" fmla="*/ 600075 h 4800600"/>
            <a:gd name="connsiteX29" fmla="*/ 3400425 w 5412956"/>
            <a:gd name="connsiteY29" fmla="*/ 685800 h 4800600"/>
            <a:gd name="connsiteX30" fmla="*/ 3390900 w 5412956"/>
            <a:gd name="connsiteY30" fmla="*/ 714375 h 4800600"/>
            <a:gd name="connsiteX31" fmla="*/ 3381375 w 5412956"/>
            <a:gd name="connsiteY31" fmla="*/ 752475 h 4800600"/>
            <a:gd name="connsiteX32" fmla="*/ 3352800 w 5412956"/>
            <a:gd name="connsiteY32" fmla="*/ 762000 h 4800600"/>
            <a:gd name="connsiteX33" fmla="*/ 3343275 w 5412956"/>
            <a:gd name="connsiteY33" fmla="*/ 790575 h 4800600"/>
            <a:gd name="connsiteX34" fmla="*/ 3324225 w 5412956"/>
            <a:gd name="connsiteY34" fmla="*/ 819150 h 4800600"/>
            <a:gd name="connsiteX35" fmla="*/ 3352800 w 5412956"/>
            <a:gd name="connsiteY35" fmla="*/ 828675 h 4800600"/>
            <a:gd name="connsiteX36" fmla="*/ 3362325 w 5412956"/>
            <a:gd name="connsiteY36" fmla="*/ 857250 h 4800600"/>
            <a:gd name="connsiteX37" fmla="*/ 3400425 w 5412956"/>
            <a:gd name="connsiteY37" fmla="*/ 876300 h 4800600"/>
            <a:gd name="connsiteX38" fmla="*/ 3390900 w 5412956"/>
            <a:gd name="connsiteY38" fmla="*/ 1000125 h 4800600"/>
            <a:gd name="connsiteX39" fmla="*/ 3400425 w 5412956"/>
            <a:gd name="connsiteY39" fmla="*/ 1047750 h 4800600"/>
            <a:gd name="connsiteX40" fmla="*/ 3419475 w 5412956"/>
            <a:gd name="connsiteY40" fmla="*/ 1076325 h 4800600"/>
            <a:gd name="connsiteX41" fmla="*/ 3390900 w 5412956"/>
            <a:gd name="connsiteY41" fmla="*/ 1171575 h 4800600"/>
            <a:gd name="connsiteX42" fmla="*/ 3400425 w 5412956"/>
            <a:gd name="connsiteY42" fmla="*/ 1200150 h 4800600"/>
            <a:gd name="connsiteX43" fmla="*/ 3381375 w 5412956"/>
            <a:gd name="connsiteY43" fmla="*/ 1285875 h 4800600"/>
            <a:gd name="connsiteX44" fmla="*/ 3362325 w 5412956"/>
            <a:gd name="connsiteY44" fmla="*/ 1314450 h 4800600"/>
            <a:gd name="connsiteX45" fmla="*/ 3371850 w 5412956"/>
            <a:gd name="connsiteY45" fmla="*/ 1400175 h 4800600"/>
            <a:gd name="connsiteX46" fmla="*/ 3343275 w 5412956"/>
            <a:gd name="connsiteY46" fmla="*/ 1457325 h 4800600"/>
            <a:gd name="connsiteX47" fmla="*/ 3333750 w 5412956"/>
            <a:gd name="connsiteY47" fmla="*/ 1485900 h 4800600"/>
            <a:gd name="connsiteX48" fmla="*/ 3343275 w 5412956"/>
            <a:gd name="connsiteY48" fmla="*/ 1533525 h 4800600"/>
            <a:gd name="connsiteX49" fmla="*/ 3314700 w 5412956"/>
            <a:gd name="connsiteY49" fmla="*/ 1590675 h 4800600"/>
            <a:gd name="connsiteX50" fmla="*/ 3314700 w 5412956"/>
            <a:gd name="connsiteY50" fmla="*/ 1762125 h 4800600"/>
            <a:gd name="connsiteX51" fmla="*/ 3286125 w 5412956"/>
            <a:gd name="connsiteY51" fmla="*/ 1771650 h 4800600"/>
            <a:gd name="connsiteX52" fmla="*/ 3276600 w 5412956"/>
            <a:gd name="connsiteY52" fmla="*/ 1819275 h 4800600"/>
            <a:gd name="connsiteX53" fmla="*/ 3267075 w 5412956"/>
            <a:gd name="connsiteY53" fmla="*/ 1876425 h 4800600"/>
            <a:gd name="connsiteX54" fmla="*/ 3228975 w 5412956"/>
            <a:gd name="connsiteY54" fmla="*/ 1885950 h 4800600"/>
            <a:gd name="connsiteX55" fmla="*/ 3190875 w 5412956"/>
            <a:gd name="connsiteY55" fmla="*/ 1933575 h 4800600"/>
            <a:gd name="connsiteX56" fmla="*/ 3181350 w 5412956"/>
            <a:gd name="connsiteY56" fmla="*/ 1962150 h 4800600"/>
            <a:gd name="connsiteX57" fmla="*/ 3162300 w 5412956"/>
            <a:gd name="connsiteY57" fmla="*/ 1990725 h 4800600"/>
            <a:gd name="connsiteX58" fmla="*/ 3124200 w 5412956"/>
            <a:gd name="connsiteY58" fmla="*/ 1981200 h 4800600"/>
            <a:gd name="connsiteX59" fmla="*/ 3076575 w 5412956"/>
            <a:gd name="connsiteY59" fmla="*/ 2028825 h 4800600"/>
            <a:gd name="connsiteX60" fmla="*/ 3067050 w 5412956"/>
            <a:gd name="connsiteY60" fmla="*/ 2105025 h 4800600"/>
            <a:gd name="connsiteX61" fmla="*/ 3057525 w 5412956"/>
            <a:gd name="connsiteY61" fmla="*/ 2133600 h 4800600"/>
            <a:gd name="connsiteX62" fmla="*/ 3038475 w 5412956"/>
            <a:gd name="connsiteY62" fmla="*/ 2162175 h 4800600"/>
            <a:gd name="connsiteX63" fmla="*/ 2914650 w 5412956"/>
            <a:gd name="connsiteY63" fmla="*/ 2200275 h 4800600"/>
            <a:gd name="connsiteX64" fmla="*/ 2886075 w 5412956"/>
            <a:gd name="connsiteY64" fmla="*/ 2219325 h 4800600"/>
            <a:gd name="connsiteX65" fmla="*/ 2809875 w 5412956"/>
            <a:gd name="connsiteY65" fmla="*/ 2238375 h 4800600"/>
            <a:gd name="connsiteX66" fmla="*/ 2752725 w 5412956"/>
            <a:gd name="connsiteY66" fmla="*/ 2276475 h 4800600"/>
            <a:gd name="connsiteX67" fmla="*/ 2686050 w 5412956"/>
            <a:gd name="connsiteY67" fmla="*/ 2295525 h 4800600"/>
            <a:gd name="connsiteX68" fmla="*/ 2657475 w 5412956"/>
            <a:gd name="connsiteY68" fmla="*/ 2333625 h 4800600"/>
            <a:gd name="connsiteX69" fmla="*/ 2600325 w 5412956"/>
            <a:gd name="connsiteY69" fmla="*/ 2381250 h 4800600"/>
            <a:gd name="connsiteX70" fmla="*/ 2571750 w 5412956"/>
            <a:gd name="connsiteY70" fmla="*/ 2390775 h 4800600"/>
            <a:gd name="connsiteX71" fmla="*/ 2552700 w 5412956"/>
            <a:gd name="connsiteY71" fmla="*/ 2419350 h 4800600"/>
            <a:gd name="connsiteX72" fmla="*/ 2533650 w 5412956"/>
            <a:gd name="connsiteY72" fmla="*/ 2476500 h 4800600"/>
            <a:gd name="connsiteX73" fmla="*/ 2447925 w 5412956"/>
            <a:gd name="connsiteY73" fmla="*/ 2543175 h 4800600"/>
            <a:gd name="connsiteX74" fmla="*/ 2428875 w 5412956"/>
            <a:gd name="connsiteY74" fmla="*/ 2571750 h 4800600"/>
            <a:gd name="connsiteX75" fmla="*/ 2419350 w 5412956"/>
            <a:gd name="connsiteY75" fmla="*/ 2600325 h 4800600"/>
            <a:gd name="connsiteX76" fmla="*/ 2381250 w 5412956"/>
            <a:gd name="connsiteY76" fmla="*/ 2657475 h 4800600"/>
            <a:gd name="connsiteX77" fmla="*/ 2333625 w 5412956"/>
            <a:gd name="connsiteY77" fmla="*/ 2733675 h 4800600"/>
            <a:gd name="connsiteX78" fmla="*/ 2295525 w 5412956"/>
            <a:gd name="connsiteY78" fmla="*/ 2790825 h 4800600"/>
            <a:gd name="connsiteX79" fmla="*/ 2286000 w 5412956"/>
            <a:gd name="connsiteY79" fmla="*/ 2819400 h 4800600"/>
            <a:gd name="connsiteX80" fmla="*/ 2257425 w 5412956"/>
            <a:gd name="connsiteY80" fmla="*/ 2838450 h 4800600"/>
            <a:gd name="connsiteX81" fmla="*/ 2219325 w 5412956"/>
            <a:gd name="connsiteY81" fmla="*/ 2828925 h 4800600"/>
            <a:gd name="connsiteX82" fmla="*/ 2209800 w 5412956"/>
            <a:gd name="connsiteY82" fmla="*/ 2790825 h 4800600"/>
            <a:gd name="connsiteX83" fmla="*/ 2200275 w 5412956"/>
            <a:gd name="connsiteY83" fmla="*/ 2762250 h 4800600"/>
            <a:gd name="connsiteX84" fmla="*/ 2171700 w 5412956"/>
            <a:gd name="connsiteY84" fmla="*/ 2752725 h 4800600"/>
            <a:gd name="connsiteX85" fmla="*/ 2143125 w 5412956"/>
            <a:gd name="connsiteY85" fmla="*/ 2724150 h 4800600"/>
            <a:gd name="connsiteX86" fmla="*/ 2133600 w 5412956"/>
            <a:gd name="connsiteY86" fmla="*/ 2695575 h 4800600"/>
            <a:gd name="connsiteX87" fmla="*/ 2076450 w 5412956"/>
            <a:gd name="connsiteY87" fmla="*/ 2667000 h 4800600"/>
            <a:gd name="connsiteX88" fmla="*/ 2047875 w 5412956"/>
            <a:gd name="connsiteY88" fmla="*/ 2647950 h 4800600"/>
            <a:gd name="connsiteX89" fmla="*/ 1924050 w 5412956"/>
            <a:gd name="connsiteY89" fmla="*/ 2628900 h 4800600"/>
            <a:gd name="connsiteX90" fmla="*/ 1895475 w 5412956"/>
            <a:gd name="connsiteY90" fmla="*/ 2609850 h 4800600"/>
            <a:gd name="connsiteX91" fmla="*/ 1885950 w 5412956"/>
            <a:gd name="connsiteY91" fmla="*/ 2581275 h 4800600"/>
            <a:gd name="connsiteX92" fmla="*/ 1857375 w 5412956"/>
            <a:gd name="connsiteY92" fmla="*/ 2571750 h 4800600"/>
            <a:gd name="connsiteX93" fmla="*/ 1828800 w 5412956"/>
            <a:gd name="connsiteY93" fmla="*/ 2552700 h 4800600"/>
            <a:gd name="connsiteX94" fmla="*/ 1743075 w 5412956"/>
            <a:gd name="connsiteY94" fmla="*/ 2533650 h 4800600"/>
            <a:gd name="connsiteX95" fmla="*/ 1714500 w 5412956"/>
            <a:gd name="connsiteY95" fmla="*/ 2524125 h 4800600"/>
            <a:gd name="connsiteX96" fmla="*/ 1657350 w 5412956"/>
            <a:gd name="connsiteY96" fmla="*/ 2514600 h 4800600"/>
            <a:gd name="connsiteX97" fmla="*/ 1609725 w 5412956"/>
            <a:gd name="connsiteY97" fmla="*/ 2505075 h 4800600"/>
            <a:gd name="connsiteX98" fmla="*/ 1581150 w 5412956"/>
            <a:gd name="connsiteY98" fmla="*/ 2486025 h 4800600"/>
            <a:gd name="connsiteX99" fmla="*/ 1400175 w 5412956"/>
            <a:gd name="connsiteY99" fmla="*/ 2466975 h 4800600"/>
            <a:gd name="connsiteX100" fmla="*/ 1285875 w 5412956"/>
            <a:gd name="connsiteY100" fmla="*/ 2476500 h 4800600"/>
            <a:gd name="connsiteX101" fmla="*/ 1228725 w 5412956"/>
            <a:gd name="connsiteY101" fmla="*/ 2505075 h 4800600"/>
            <a:gd name="connsiteX102" fmla="*/ 1085850 w 5412956"/>
            <a:gd name="connsiteY102" fmla="*/ 2514600 h 4800600"/>
            <a:gd name="connsiteX103" fmla="*/ 942975 w 5412956"/>
            <a:gd name="connsiteY103" fmla="*/ 2543175 h 4800600"/>
            <a:gd name="connsiteX104" fmla="*/ 914400 w 5412956"/>
            <a:gd name="connsiteY104" fmla="*/ 2562225 h 4800600"/>
            <a:gd name="connsiteX105" fmla="*/ 857250 w 5412956"/>
            <a:gd name="connsiteY105" fmla="*/ 2581275 h 4800600"/>
            <a:gd name="connsiteX106" fmla="*/ 828675 w 5412956"/>
            <a:gd name="connsiteY106" fmla="*/ 2609850 h 4800600"/>
            <a:gd name="connsiteX107" fmla="*/ 800100 w 5412956"/>
            <a:gd name="connsiteY107" fmla="*/ 2628900 h 4800600"/>
            <a:gd name="connsiteX108" fmla="*/ 771525 w 5412956"/>
            <a:gd name="connsiteY108" fmla="*/ 2686050 h 4800600"/>
            <a:gd name="connsiteX109" fmla="*/ 742950 w 5412956"/>
            <a:gd name="connsiteY109" fmla="*/ 2705100 h 4800600"/>
            <a:gd name="connsiteX110" fmla="*/ 723900 w 5412956"/>
            <a:gd name="connsiteY110" fmla="*/ 2781300 h 4800600"/>
            <a:gd name="connsiteX111" fmla="*/ 704850 w 5412956"/>
            <a:gd name="connsiteY111" fmla="*/ 2838450 h 4800600"/>
            <a:gd name="connsiteX112" fmla="*/ 695325 w 5412956"/>
            <a:gd name="connsiteY112" fmla="*/ 2867025 h 4800600"/>
            <a:gd name="connsiteX113" fmla="*/ 666750 w 5412956"/>
            <a:gd name="connsiteY113" fmla="*/ 2924175 h 4800600"/>
            <a:gd name="connsiteX114" fmla="*/ 647700 w 5412956"/>
            <a:gd name="connsiteY114" fmla="*/ 3067050 h 4800600"/>
            <a:gd name="connsiteX115" fmla="*/ 628650 w 5412956"/>
            <a:gd name="connsiteY115" fmla="*/ 3143250 h 4800600"/>
            <a:gd name="connsiteX116" fmla="*/ 590550 w 5412956"/>
            <a:gd name="connsiteY116" fmla="*/ 3248025 h 4800600"/>
            <a:gd name="connsiteX117" fmla="*/ 542925 w 5412956"/>
            <a:gd name="connsiteY117" fmla="*/ 3286125 h 4800600"/>
            <a:gd name="connsiteX118" fmla="*/ 476250 w 5412956"/>
            <a:gd name="connsiteY118" fmla="*/ 3371850 h 4800600"/>
            <a:gd name="connsiteX119" fmla="*/ 428625 w 5412956"/>
            <a:gd name="connsiteY119" fmla="*/ 3514725 h 4800600"/>
            <a:gd name="connsiteX120" fmla="*/ 419100 w 5412956"/>
            <a:gd name="connsiteY120" fmla="*/ 3543300 h 4800600"/>
            <a:gd name="connsiteX121" fmla="*/ 361950 w 5412956"/>
            <a:gd name="connsiteY121" fmla="*/ 3571875 h 4800600"/>
            <a:gd name="connsiteX122" fmla="*/ 295275 w 5412956"/>
            <a:gd name="connsiteY122" fmla="*/ 3590925 h 4800600"/>
            <a:gd name="connsiteX123" fmla="*/ 238125 w 5412956"/>
            <a:gd name="connsiteY123" fmla="*/ 3629025 h 4800600"/>
            <a:gd name="connsiteX124" fmla="*/ 219075 w 5412956"/>
            <a:gd name="connsiteY124" fmla="*/ 3657600 h 4800600"/>
            <a:gd name="connsiteX125" fmla="*/ 133350 w 5412956"/>
            <a:gd name="connsiteY125" fmla="*/ 3733800 h 4800600"/>
            <a:gd name="connsiteX126" fmla="*/ 114300 w 5412956"/>
            <a:gd name="connsiteY126" fmla="*/ 3762375 h 4800600"/>
            <a:gd name="connsiteX127" fmla="*/ 104775 w 5412956"/>
            <a:gd name="connsiteY127" fmla="*/ 3790950 h 4800600"/>
            <a:gd name="connsiteX128" fmla="*/ 47625 w 5412956"/>
            <a:gd name="connsiteY128" fmla="*/ 3848100 h 4800600"/>
            <a:gd name="connsiteX129" fmla="*/ 28575 w 5412956"/>
            <a:gd name="connsiteY129" fmla="*/ 3876675 h 4800600"/>
            <a:gd name="connsiteX130" fmla="*/ 0 w 5412956"/>
            <a:gd name="connsiteY130" fmla="*/ 3886200 h 4800600"/>
            <a:gd name="connsiteX131" fmla="*/ 9525 w 5412956"/>
            <a:gd name="connsiteY131" fmla="*/ 3971925 h 4800600"/>
            <a:gd name="connsiteX132" fmla="*/ 38100 w 5412956"/>
            <a:gd name="connsiteY132" fmla="*/ 3990975 h 4800600"/>
            <a:gd name="connsiteX133" fmla="*/ 161925 w 5412956"/>
            <a:gd name="connsiteY133" fmla="*/ 4019550 h 4800600"/>
            <a:gd name="connsiteX134" fmla="*/ 190500 w 5412956"/>
            <a:gd name="connsiteY134" fmla="*/ 4029075 h 4800600"/>
            <a:gd name="connsiteX135" fmla="*/ 171450 w 5412956"/>
            <a:gd name="connsiteY135" fmla="*/ 4086225 h 4800600"/>
            <a:gd name="connsiteX136" fmla="*/ 142875 w 5412956"/>
            <a:gd name="connsiteY136" fmla="*/ 4105275 h 4800600"/>
            <a:gd name="connsiteX137" fmla="*/ 133350 w 5412956"/>
            <a:gd name="connsiteY137" fmla="*/ 4200525 h 4800600"/>
            <a:gd name="connsiteX138" fmla="*/ 190500 w 5412956"/>
            <a:gd name="connsiteY138" fmla="*/ 4238625 h 4800600"/>
            <a:gd name="connsiteX139" fmla="*/ 228600 w 5412956"/>
            <a:gd name="connsiteY139" fmla="*/ 4371975 h 4800600"/>
            <a:gd name="connsiteX140" fmla="*/ 257175 w 5412956"/>
            <a:gd name="connsiteY140" fmla="*/ 4381500 h 4800600"/>
            <a:gd name="connsiteX141" fmla="*/ 285750 w 5412956"/>
            <a:gd name="connsiteY141" fmla="*/ 4438650 h 4800600"/>
            <a:gd name="connsiteX142" fmla="*/ 314325 w 5412956"/>
            <a:gd name="connsiteY142" fmla="*/ 4457700 h 4800600"/>
            <a:gd name="connsiteX143" fmla="*/ 371475 w 5412956"/>
            <a:gd name="connsiteY143" fmla="*/ 4495800 h 4800600"/>
            <a:gd name="connsiteX144" fmla="*/ 390525 w 5412956"/>
            <a:gd name="connsiteY144" fmla="*/ 4552950 h 4800600"/>
            <a:gd name="connsiteX145" fmla="*/ 371475 w 5412956"/>
            <a:gd name="connsiteY145" fmla="*/ 4638675 h 4800600"/>
            <a:gd name="connsiteX146" fmla="*/ 352425 w 5412956"/>
            <a:gd name="connsiteY146" fmla="*/ 4667250 h 4800600"/>
            <a:gd name="connsiteX147" fmla="*/ 361950 w 5412956"/>
            <a:gd name="connsiteY147" fmla="*/ 4752975 h 4800600"/>
            <a:gd name="connsiteX148" fmla="*/ 390525 w 5412956"/>
            <a:gd name="connsiteY148" fmla="*/ 4772025 h 4800600"/>
            <a:gd name="connsiteX149" fmla="*/ 447675 w 5412956"/>
            <a:gd name="connsiteY149" fmla="*/ 4800600 h 4800600"/>
            <a:gd name="connsiteX150" fmla="*/ 5067300 w 5412956"/>
            <a:gd name="connsiteY150" fmla="*/ 4772025 h 4800600"/>
            <a:gd name="connsiteX151" fmla="*/ 5095875 w 5412956"/>
            <a:gd name="connsiteY151" fmla="*/ 4667250 h 4800600"/>
            <a:gd name="connsiteX152" fmla="*/ 5124450 w 5412956"/>
            <a:gd name="connsiteY152" fmla="*/ 4657725 h 4800600"/>
            <a:gd name="connsiteX153" fmla="*/ 5191125 w 5412956"/>
            <a:gd name="connsiteY153" fmla="*/ 4572000 h 4800600"/>
            <a:gd name="connsiteX154" fmla="*/ 5210175 w 5412956"/>
            <a:gd name="connsiteY154" fmla="*/ 4543425 h 4800600"/>
            <a:gd name="connsiteX155" fmla="*/ 5229225 w 5412956"/>
            <a:gd name="connsiteY155" fmla="*/ 4514850 h 4800600"/>
            <a:gd name="connsiteX156" fmla="*/ 5248275 w 5412956"/>
            <a:gd name="connsiteY156" fmla="*/ 4476750 h 4800600"/>
            <a:gd name="connsiteX157" fmla="*/ 5267325 w 5412956"/>
            <a:gd name="connsiteY157" fmla="*/ 4448175 h 4800600"/>
            <a:gd name="connsiteX158" fmla="*/ 5286375 w 5412956"/>
            <a:gd name="connsiteY158" fmla="*/ 4391025 h 4800600"/>
            <a:gd name="connsiteX159" fmla="*/ 5286375 w 5412956"/>
            <a:gd name="connsiteY159" fmla="*/ 4229100 h 4800600"/>
            <a:gd name="connsiteX160" fmla="*/ 5257800 w 5412956"/>
            <a:gd name="connsiteY160" fmla="*/ 4219575 h 4800600"/>
            <a:gd name="connsiteX161" fmla="*/ 5229225 w 5412956"/>
            <a:gd name="connsiteY161" fmla="*/ 4200525 h 4800600"/>
            <a:gd name="connsiteX162" fmla="*/ 5219700 w 5412956"/>
            <a:gd name="connsiteY162" fmla="*/ 4171950 h 4800600"/>
            <a:gd name="connsiteX163" fmla="*/ 5248275 w 5412956"/>
            <a:gd name="connsiteY163" fmla="*/ 4152900 h 4800600"/>
            <a:gd name="connsiteX164" fmla="*/ 5276850 w 5412956"/>
            <a:gd name="connsiteY164" fmla="*/ 4095750 h 4800600"/>
            <a:gd name="connsiteX165" fmla="*/ 5257800 w 5412956"/>
            <a:gd name="connsiteY165" fmla="*/ 4019550 h 4800600"/>
            <a:gd name="connsiteX166" fmla="*/ 5238750 w 5412956"/>
            <a:gd name="connsiteY166" fmla="*/ 3981450 h 4800600"/>
            <a:gd name="connsiteX167" fmla="*/ 5153025 w 5412956"/>
            <a:gd name="connsiteY167" fmla="*/ 3933825 h 4800600"/>
            <a:gd name="connsiteX168" fmla="*/ 5162550 w 5412956"/>
            <a:gd name="connsiteY168" fmla="*/ 3810000 h 4800600"/>
            <a:gd name="connsiteX169" fmla="*/ 5191125 w 5412956"/>
            <a:gd name="connsiteY169" fmla="*/ 3781425 h 4800600"/>
            <a:gd name="connsiteX170" fmla="*/ 5200650 w 5412956"/>
            <a:gd name="connsiteY170" fmla="*/ 3752850 h 4800600"/>
            <a:gd name="connsiteX171" fmla="*/ 5191125 w 5412956"/>
            <a:gd name="connsiteY171" fmla="*/ 3629025 h 4800600"/>
            <a:gd name="connsiteX172" fmla="*/ 5181600 w 5412956"/>
            <a:gd name="connsiteY172" fmla="*/ 3600450 h 4800600"/>
            <a:gd name="connsiteX173" fmla="*/ 5172075 w 5412956"/>
            <a:gd name="connsiteY173" fmla="*/ 3562350 h 4800600"/>
            <a:gd name="connsiteX174" fmla="*/ 5133975 w 5412956"/>
            <a:gd name="connsiteY174" fmla="*/ 3495675 h 4800600"/>
            <a:gd name="connsiteX175" fmla="*/ 5124450 w 5412956"/>
            <a:gd name="connsiteY175" fmla="*/ 3467100 h 4800600"/>
            <a:gd name="connsiteX176" fmla="*/ 5105400 w 5412956"/>
            <a:gd name="connsiteY176" fmla="*/ 3438525 h 4800600"/>
            <a:gd name="connsiteX177" fmla="*/ 5095875 w 5412956"/>
            <a:gd name="connsiteY177" fmla="*/ 3409950 h 4800600"/>
            <a:gd name="connsiteX178" fmla="*/ 5076825 w 5412956"/>
            <a:gd name="connsiteY178" fmla="*/ 3381375 h 4800600"/>
            <a:gd name="connsiteX179" fmla="*/ 5019675 w 5412956"/>
            <a:gd name="connsiteY179" fmla="*/ 3305175 h 4800600"/>
            <a:gd name="connsiteX180" fmla="*/ 4972050 w 5412956"/>
            <a:gd name="connsiteY180" fmla="*/ 3219450 h 4800600"/>
            <a:gd name="connsiteX181" fmla="*/ 4933950 w 5412956"/>
            <a:gd name="connsiteY181" fmla="*/ 3162300 h 4800600"/>
            <a:gd name="connsiteX182" fmla="*/ 4895850 w 5412956"/>
            <a:gd name="connsiteY182" fmla="*/ 3105150 h 4800600"/>
            <a:gd name="connsiteX183" fmla="*/ 4867275 w 5412956"/>
            <a:gd name="connsiteY183" fmla="*/ 3076575 h 4800600"/>
            <a:gd name="connsiteX184" fmla="*/ 4829175 w 5412956"/>
            <a:gd name="connsiteY184" fmla="*/ 3048000 h 4800600"/>
            <a:gd name="connsiteX185" fmla="*/ 4781550 w 5412956"/>
            <a:gd name="connsiteY185" fmla="*/ 3000375 h 4800600"/>
            <a:gd name="connsiteX186" fmla="*/ 4762500 w 5412956"/>
            <a:gd name="connsiteY186" fmla="*/ 2971800 h 4800600"/>
            <a:gd name="connsiteX187" fmla="*/ 4724400 w 5412956"/>
            <a:gd name="connsiteY187" fmla="*/ 2952750 h 4800600"/>
            <a:gd name="connsiteX188" fmla="*/ 4695825 w 5412956"/>
            <a:gd name="connsiteY188" fmla="*/ 2933700 h 4800600"/>
            <a:gd name="connsiteX189" fmla="*/ 4686300 w 5412956"/>
            <a:gd name="connsiteY189" fmla="*/ 2905125 h 4800600"/>
            <a:gd name="connsiteX190" fmla="*/ 4648200 w 5412956"/>
            <a:gd name="connsiteY190" fmla="*/ 2847975 h 4800600"/>
            <a:gd name="connsiteX191" fmla="*/ 4657725 w 5412956"/>
            <a:gd name="connsiteY191" fmla="*/ 2714625 h 4800600"/>
            <a:gd name="connsiteX192" fmla="*/ 4676775 w 5412956"/>
            <a:gd name="connsiteY192" fmla="*/ 2638425 h 4800600"/>
            <a:gd name="connsiteX193" fmla="*/ 4705350 w 5412956"/>
            <a:gd name="connsiteY193" fmla="*/ 2609850 h 4800600"/>
            <a:gd name="connsiteX194" fmla="*/ 4733925 w 5412956"/>
            <a:gd name="connsiteY194" fmla="*/ 2590800 h 4800600"/>
            <a:gd name="connsiteX195" fmla="*/ 4819650 w 5412956"/>
            <a:gd name="connsiteY195" fmla="*/ 2581275 h 4800600"/>
            <a:gd name="connsiteX196" fmla="*/ 4857750 w 5412956"/>
            <a:gd name="connsiteY196" fmla="*/ 2524125 h 4800600"/>
            <a:gd name="connsiteX197" fmla="*/ 4886325 w 5412956"/>
            <a:gd name="connsiteY197" fmla="*/ 2438400 h 4800600"/>
            <a:gd name="connsiteX198" fmla="*/ 4895850 w 5412956"/>
            <a:gd name="connsiteY198" fmla="*/ 2409825 h 4800600"/>
            <a:gd name="connsiteX199" fmla="*/ 4905375 w 5412956"/>
            <a:gd name="connsiteY199" fmla="*/ 2381250 h 4800600"/>
            <a:gd name="connsiteX200" fmla="*/ 4848225 w 5412956"/>
            <a:gd name="connsiteY200" fmla="*/ 2266950 h 4800600"/>
            <a:gd name="connsiteX201" fmla="*/ 4829175 w 5412956"/>
            <a:gd name="connsiteY201" fmla="*/ 2238375 h 4800600"/>
            <a:gd name="connsiteX202" fmla="*/ 4857750 w 5412956"/>
            <a:gd name="connsiteY202" fmla="*/ 2152650 h 4800600"/>
            <a:gd name="connsiteX203" fmla="*/ 4867275 w 5412956"/>
            <a:gd name="connsiteY203" fmla="*/ 2124075 h 4800600"/>
            <a:gd name="connsiteX204" fmla="*/ 4857750 w 5412956"/>
            <a:gd name="connsiteY204" fmla="*/ 1952625 h 4800600"/>
            <a:gd name="connsiteX205" fmla="*/ 4810125 w 5412956"/>
            <a:gd name="connsiteY205" fmla="*/ 1866900 h 4800600"/>
            <a:gd name="connsiteX206" fmla="*/ 4791075 w 5412956"/>
            <a:gd name="connsiteY206" fmla="*/ 1838325 h 4800600"/>
            <a:gd name="connsiteX207" fmla="*/ 4762500 w 5412956"/>
            <a:gd name="connsiteY207" fmla="*/ 1781175 h 4800600"/>
            <a:gd name="connsiteX208" fmla="*/ 4743450 w 5412956"/>
            <a:gd name="connsiteY208" fmla="*/ 1666875 h 4800600"/>
            <a:gd name="connsiteX209" fmla="*/ 4733925 w 5412956"/>
            <a:gd name="connsiteY209" fmla="*/ 1619250 h 4800600"/>
            <a:gd name="connsiteX210" fmla="*/ 4638675 w 5412956"/>
            <a:gd name="connsiteY210" fmla="*/ 1571625 h 4800600"/>
            <a:gd name="connsiteX211" fmla="*/ 4581525 w 5412956"/>
            <a:gd name="connsiteY211" fmla="*/ 1533525 h 4800600"/>
            <a:gd name="connsiteX212" fmla="*/ 4591050 w 5412956"/>
            <a:gd name="connsiteY212" fmla="*/ 1476375 h 4800600"/>
            <a:gd name="connsiteX213" fmla="*/ 4600575 w 5412956"/>
            <a:gd name="connsiteY213" fmla="*/ 1438275 h 4800600"/>
            <a:gd name="connsiteX214" fmla="*/ 4591050 w 5412956"/>
            <a:gd name="connsiteY214" fmla="*/ 1314450 h 4800600"/>
            <a:gd name="connsiteX215" fmla="*/ 4581525 w 5412956"/>
            <a:gd name="connsiteY215" fmla="*/ 1285875 h 4800600"/>
            <a:gd name="connsiteX216" fmla="*/ 4543425 w 5412956"/>
            <a:gd name="connsiteY216" fmla="*/ 1266825 h 4800600"/>
            <a:gd name="connsiteX217" fmla="*/ 4486275 w 5412956"/>
            <a:gd name="connsiteY217" fmla="*/ 1228725 h 4800600"/>
            <a:gd name="connsiteX218" fmla="*/ 4457700 w 5412956"/>
            <a:gd name="connsiteY218" fmla="*/ 1219200 h 4800600"/>
            <a:gd name="connsiteX219" fmla="*/ 4391025 w 5412956"/>
            <a:gd name="connsiteY219" fmla="*/ 1200150 h 4800600"/>
            <a:gd name="connsiteX220" fmla="*/ 4362450 w 5412956"/>
            <a:gd name="connsiteY220" fmla="*/ 1181100 h 4800600"/>
            <a:gd name="connsiteX221" fmla="*/ 4276725 w 5412956"/>
            <a:gd name="connsiteY221" fmla="*/ 1143000 h 4800600"/>
            <a:gd name="connsiteX222" fmla="*/ 4248150 w 5412956"/>
            <a:gd name="connsiteY222" fmla="*/ 1085850 h 4800600"/>
            <a:gd name="connsiteX223" fmla="*/ 4267200 w 5412956"/>
            <a:gd name="connsiteY223" fmla="*/ 981075 h 4800600"/>
            <a:gd name="connsiteX224" fmla="*/ 4257675 w 5412956"/>
            <a:gd name="connsiteY224" fmla="*/ 866775 h 4800600"/>
            <a:gd name="connsiteX225" fmla="*/ 4238625 w 5412956"/>
            <a:gd name="connsiteY225" fmla="*/ 809625 h 4800600"/>
            <a:gd name="connsiteX226" fmla="*/ 4286250 w 5412956"/>
            <a:gd name="connsiteY226" fmla="*/ 723900 h 4800600"/>
            <a:gd name="connsiteX227" fmla="*/ 4305300 w 5412956"/>
            <a:gd name="connsiteY227" fmla="*/ 666750 h 4800600"/>
            <a:gd name="connsiteX228" fmla="*/ 4324350 w 5412956"/>
            <a:gd name="connsiteY228" fmla="*/ 581025 h 4800600"/>
            <a:gd name="connsiteX229" fmla="*/ 4314825 w 5412956"/>
            <a:gd name="connsiteY229" fmla="*/ 495300 h 4800600"/>
            <a:gd name="connsiteX230" fmla="*/ 4305300 w 5412956"/>
            <a:gd name="connsiteY230" fmla="*/ 466725 h 4800600"/>
            <a:gd name="connsiteX231" fmla="*/ 4276725 w 5412956"/>
            <a:gd name="connsiteY231" fmla="*/ 457200 h 4800600"/>
            <a:gd name="connsiteX232" fmla="*/ 4257675 w 5412956"/>
            <a:gd name="connsiteY232" fmla="*/ 438150 h 4800600"/>
            <a:gd name="connsiteX233" fmla="*/ 4305300 w 5412956"/>
            <a:gd name="connsiteY233"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5095875 w 5296830"/>
            <a:gd name="connsiteY150" fmla="*/ 4667250 h 4800600"/>
            <a:gd name="connsiteX151" fmla="*/ 5124450 w 5296830"/>
            <a:gd name="connsiteY151" fmla="*/ 4657725 h 4800600"/>
            <a:gd name="connsiteX152" fmla="*/ 5191125 w 5296830"/>
            <a:gd name="connsiteY152" fmla="*/ 4572000 h 4800600"/>
            <a:gd name="connsiteX153" fmla="*/ 5210175 w 5296830"/>
            <a:gd name="connsiteY153" fmla="*/ 4543425 h 4800600"/>
            <a:gd name="connsiteX154" fmla="*/ 5229225 w 5296830"/>
            <a:gd name="connsiteY154" fmla="*/ 4514850 h 4800600"/>
            <a:gd name="connsiteX155" fmla="*/ 5248275 w 5296830"/>
            <a:gd name="connsiteY155" fmla="*/ 4476750 h 4800600"/>
            <a:gd name="connsiteX156" fmla="*/ 5267325 w 5296830"/>
            <a:gd name="connsiteY156" fmla="*/ 4448175 h 4800600"/>
            <a:gd name="connsiteX157" fmla="*/ 5286375 w 5296830"/>
            <a:gd name="connsiteY157" fmla="*/ 4391025 h 4800600"/>
            <a:gd name="connsiteX158" fmla="*/ 5286375 w 5296830"/>
            <a:gd name="connsiteY158" fmla="*/ 4229100 h 4800600"/>
            <a:gd name="connsiteX159" fmla="*/ 5257800 w 5296830"/>
            <a:gd name="connsiteY159" fmla="*/ 4219575 h 4800600"/>
            <a:gd name="connsiteX160" fmla="*/ 5229225 w 5296830"/>
            <a:gd name="connsiteY160" fmla="*/ 4200525 h 4800600"/>
            <a:gd name="connsiteX161" fmla="*/ 5219700 w 5296830"/>
            <a:gd name="connsiteY161" fmla="*/ 4171950 h 4800600"/>
            <a:gd name="connsiteX162" fmla="*/ 5248275 w 5296830"/>
            <a:gd name="connsiteY162" fmla="*/ 4152900 h 4800600"/>
            <a:gd name="connsiteX163" fmla="*/ 5276850 w 5296830"/>
            <a:gd name="connsiteY163" fmla="*/ 4095750 h 4800600"/>
            <a:gd name="connsiteX164" fmla="*/ 5257800 w 5296830"/>
            <a:gd name="connsiteY164" fmla="*/ 4019550 h 4800600"/>
            <a:gd name="connsiteX165" fmla="*/ 5238750 w 5296830"/>
            <a:gd name="connsiteY165" fmla="*/ 3981450 h 4800600"/>
            <a:gd name="connsiteX166" fmla="*/ 5153025 w 5296830"/>
            <a:gd name="connsiteY166" fmla="*/ 3933825 h 4800600"/>
            <a:gd name="connsiteX167" fmla="*/ 5162550 w 5296830"/>
            <a:gd name="connsiteY167" fmla="*/ 3810000 h 4800600"/>
            <a:gd name="connsiteX168" fmla="*/ 5191125 w 5296830"/>
            <a:gd name="connsiteY168" fmla="*/ 3781425 h 4800600"/>
            <a:gd name="connsiteX169" fmla="*/ 5200650 w 5296830"/>
            <a:gd name="connsiteY169" fmla="*/ 3752850 h 4800600"/>
            <a:gd name="connsiteX170" fmla="*/ 5191125 w 5296830"/>
            <a:gd name="connsiteY170" fmla="*/ 3629025 h 4800600"/>
            <a:gd name="connsiteX171" fmla="*/ 5181600 w 5296830"/>
            <a:gd name="connsiteY171" fmla="*/ 3600450 h 4800600"/>
            <a:gd name="connsiteX172" fmla="*/ 5172075 w 5296830"/>
            <a:gd name="connsiteY172" fmla="*/ 3562350 h 4800600"/>
            <a:gd name="connsiteX173" fmla="*/ 5133975 w 5296830"/>
            <a:gd name="connsiteY173" fmla="*/ 3495675 h 4800600"/>
            <a:gd name="connsiteX174" fmla="*/ 5124450 w 5296830"/>
            <a:gd name="connsiteY174" fmla="*/ 3467100 h 4800600"/>
            <a:gd name="connsiteX175" fmla="*/ 5105400 w 5296830"/>
            <a:gd name="connsiteY175" fmla="*/ 3438525 h 4800600"/>
            <a:gd name="connsiteX176" fmla="*/ 5095875 w 5296830"/>
            <a:gd name="connsiteY176" fmla="*/ 3409950 h 4800600"/>
            <a:gd name="connsiteX177" fmla="*/ 5076825 w 5296830"/>
            <a:gd name="connsiteY177" fmla="*/ 3381375 h 4800600"/>
            <a:gd name="connsiteX178" fmla="*/ 5019675 w 5296830"/>
            <a:gd name="connsiteY178" fmla="*/ 3305175 h 4800600"/>
            <a:gd name="connsiteX179" fmla="*/ 4972050 w 5296830"/>
            <a:gd name="connsiteY179" fmla="*/ 3219450 h 4800600"/>
            <a:gd name="connsiteX180" fmla="*/ 4933950 w 5296830"/>
            <a:gd name="connsiteY180" fmla="*/ 3162300 h 4800600"/>
            <a:gd name="connsiteX181" fmla="*/ 4895850 w 5296830"/>
            <a:gd name="connsiteY181" fmla="*/ 3105150 h 4800600"/>
            <a:gd name="connsiteX182" fmla="*/ 4867275 w 5296830"/>
            <a:gd name="connsiteY182" fmla="*/ 3076575 h 4800600"/>
            <a:gd name="connsiteX183" fmla="*/ 4829175 w 5296830"/>
            <a:gd name="connsiteY183" fmla="*/ 3048000 h 4800600"/>
            <a:gd name="connsiteX184" fmla="*/ 4781550 w 5296830"/>
            <a:gd name="connsiteY184" fmla="*/ 3000375 h 4800600"/>
            <a:gd name="connsiteX185" fmla="*/ 4762500 w 5296830"/>
            <a:gd name="connsiteY185" fmla="*/ 2971800 h 4800600"/>
            <a:gd name="connsiteX186" fmla="*/ 4724400 w 5296830"/>
            <a:gd name="connsiteY186" fmla="*/ 2952750 h 4800600"/>
            <a:gd name="connsiteX187" fmla="*/ 4695825 w 5296830"/>
            <a:gd name="connsiteY187" fmla="*/ 2933700 h 4800600"/>
            <a:gd name="connsiteX188" fmla="*/ 4686300 w 5296830"/>
            <a:gd name="connsiteY188" fmla="*/ 2905125 h 4800600"/>
            <a:gd name="connsiteX189" fmla="*/ 4648200 w 5296830"/>
            <a:gd name="connsiteY189" fmla="*/ 2847975 h 4800600"/>
            <a:gd name="connsiteX190" fmla="*/ 4657725 w 5296830"/>
            <a:gd name="connsiteY190" fmla="*/ 2714625 h 4800600"/>
            <a:gd name="connsiteX191" fmla="*/ 4676775 w 5296830"/>
            <a:gd name="connsiteY191" fmla="*/ 2638425 h 4800600"/>
            <a:gd name="connsiteX192" fmla="*/ 4705350 w 5296830"/>
            <a:gd name="connsiteY192" fmla="*/ 2609850 h 4800600"/>
            <a:gd name="connsiteX193" fmla="*/ 4733925 w 5296830"/>
            <a:gd name="connsiteY193" fmla="*/ 2590800 h 4800600"/>
            <a:gd name="connsiteX194" fmla="*/ 4819650 w 5296830"/>
            <a:gd name="connsiteY194" fmla="*/ 2581275 h 4800600"/>
            <a:gd name="connsiteX195" fmla="*/ 4857750 w 5296830"/>
            <a:gd name="connsiteY195" fmla="*/ 2524125 h 4800600"/>
            <a:gd name="connsiteX196" fmla="*/ 4886325 w 5296830"/>
            <a:gd name="connsiteY196" fmla="*/ 2438400 h 4800600"/>
            <a:gd name="connsiteX197" fmla="*/ 4895850 w 5296830"/>
            <a:gd name="connsiteY197" fmla="*/ 2409825 h 4800600"/>
            <a:gd name="connsiteX198" fmla="*/ 4905375 w 5296830"/>
            <a:gd name="connsiteY198" fmla="*/ 2381250 h 4800600"/>
            <a:gd name="connsiteX199" fmla="*/ 4848225 w 5296830"/>
            <a:gd name="connsiteY199" fmla="*/ 2266950 h 4800600"/>
            <a:gd name="connsiteX200" fmla="*/ 4829175 w 5296830"/>
            <a:gd name="connsiteY200" fmla="*/ 2238375 h 4800600"/>
            <a:gd name="connsiteX201" fmla="*/ 4857750 w 5296830"/>
            <a:gd name="connsiteY201" fmla="*/ 2152650 h 4800600"/>
            <a:gd name="connsiteX202" fmla="*/ 4867275 w 5296830"/>
            <a:gd name="connsiteY202" fmla="*/ 2124075 h 4800600"/>
            <a:gd name="connsiteX203" fmla="*/ 4857750 w 5296830"/>
            <a:gd name="connsiteY203" fmla="*/ 1952625 h 4800600"/>
            <a:gd name="connsiteX204" fmla="*/ 4810125 w 5296830"/>
            <a:gd name="connsiteY204" fmla="*/ 1866900 h 4800600"/>
            <a:gd name="connsiteX205" fmla="*/ 4791075 w 5296830"/>
            <a:gd name="connsiteY205" fmla="*/ 1838325 h 4800600"/>
            <a:gd name="connsiteX206" fmla="*/ 4762500 w 5296830"/>
            <a:gd name="connsiteY206" fmla="*/ 1781175 h 4800600"/>
            <a:gd name="connsiteX207" fmla="*/ 4743450 w 5296830"/>
            <a:gd name="connsiteY207" fmla="*/ 1666875 h 4800600"/>
            <a:gd name="connsiteX208" fmla="*/ 4733925 w 5296830"/>
            <a:gd name="connsiteY208" fmla="*/ 1619250 h 4800600"/>
            <a:gd name="connsiteX209" fmla="*/ 4638675 w 5296830"/>
            <a:gd name="connsiteY209" fmla="*/ 1571625 h 4800600"/>
            <a:gd name="connsiteX210" fmla="*/ 4581525 w 5296830"/>
            <a:gd name="connsiteY210" fmla="*/ 1533525 h 4800600"/>
            <a:gd name="connsiteX211" fmla="*/ 4591050 w 5296830"/>
            <a:gd name="connsiteY211" fmla="*/ 1476375 h 4800600"/>
            <a:gd name="connsiteX212" fmla="*/ 4600575 w 5296830"/>
            <a:gd name="connsiteY212" fmla="*/ 1438275 h 4800600"/>
            <a:gd name="connsiteX213" fmla="*/ 4591050 w 5296830"/>
            <a:gd name="connsiteY213" fmla="*/ 1314450 h 4800600"/>
            <a:gd name="connsiteX214" fmla="*/ 4581525 w 5296830"/>
            <a:gd name="connsiteY214" fmla="*/ 1285875 h 4800600"/>
            <a:gd name="connsiteX215" fmla="*/ 4543425 w 5296830"/>
            <a:gd name="connsiteY215" fmla="*/ 1266825 h 4800600"/>
            <a:gd name="connsiteX216" fmla="*/ 4486275 w 5296830"/>
            <a:gd name="connsiteY216" fmla="*/ 1228725 h 4800600"/>
            <a:gd name="connsiteX217" fmla="*/ 4457700 w 5296830"/>
            <a:gd name="connsiteY217" fmla="*/ 1219200 h 4800600"/>
            <a:gd name="connsiteX218" fmla="*/ 4391025 w 5296830"/>
            <a:gd name="connsiteY218" fmla="*/ 1200150 h 4800600"/>
            <a:gd name="connsiteX219" fmla="*/ 4362450 w 5296830"/>
            <a:gd name="connsiteY219" fmla="*/ 1181100 h 4800600"/>
            <a:gd name="connsiteX220" fmla="*/ 4276725 w 5296830"/>
            <a:gd name="connsiteY220" fmla="*/ 1143000 h 4800600"/>
            <a:gd name="connsiteX221" fmla="*/ 4248150 w 5296830"/>
            <a:gd name="connsiteY221" fmla="*/ 1085850 h 4800600"/>
            <a:gd name="connsiteX222" fmla="*/ 4267200 w 5296830"/>
            <a:gd name="connsiteY222" fmla="*/ 981075 h 4800600"/>
            <a:gd name="connsiteX223" fmla="*/ 4257675 w 5296830"/>
            <a:gd name="connsiteY223" fmla="*/ 866775 h 4800600"/>
            <a:gd name="connsiteX224" fmla="*/ 4238625 w 5296830"/>
            <a:gd name="connsiteY224" fmla="*/ 809625 h 4800600"/>
            <a:gd name="connsiteX225" fmla="*/ 4286250 w 5296830"/>
            <a:gd name="connsiteY225" fmla="*/ 723900 h 4800600"/>
            <a:gd name="connsiteX226" fmla="*/ 4305300 w 5296830"/>
            <a:gd name="connsiteY226" fmla="*/ 666750 h 4800600"/>
            <a:gd name="connsiteX227" fmla="*/ 4324350 w 5296830"/>
            <a:gd name="connsiteY227" fmla="*/ 581025 h 4800600"/>
            <a:gd name="connsiteX228" fmla="*/ 4314825 w 5296830"/>
            <a:gd name="connsiteY228" fmla="*/ 495300 h 4800600"/>
            <a:gd name="connsiteX229" fmla="*/ 4305300 w 5296830"/>
            <a:gd name="connsiteY229" fmla="*/ 466725 h 4800600"/>
            <a:gd name="connsiteX230" fmla="*/ 4276725 w 5296830"/>
            <a:gd name="connsiteY230" fmla="*/ 457200 h 4800600"/>
            <a:gd name="connsiteX231" fmla="*/ 4257675 w 5296830"/>
            <a:gd name="connsiteY231" fmla="*/ 438150 h 4800600"/>
            <a:gd name="connsiteX232" fmla="*/ 4305300 w 5296830"/>
            <a:gd name="connsiteY232" fmla="*/ 457200 h 4800600"/>
            <a:gd name="connsiteX0" fmla="*/ 4305300 w 5296830"/>
            <a:gd name="connsiteY0" fmla="*/ 457200 h 4800600"/>
            <a:gd name="connsiteX1" fmla="*/ 4257675 w 5296830"/>
            <a:gd name="connsiteY1" fmla="*/ 438150 h 4800600"/>
            <a:gd name="connsiteX2" fmla="*/ 4229100 w 5296830"/>
            <a:gd name="connsiteY2" fmla="*/ 428625 h 4800600"/>
            <a:gd name="connsiteX3" fmla="*/ 4171950 w 5296830"/>
            <a:gd name="connsiteY3" fmla="*/ 390525 h 4800600"/>
            <a:gd name="connsiteX4" fmla="*/ 4105275 w 5296830"/>
            <a:gd name="connsiteY4" fmla="*/ 323850 h 4800600"/>
            <a:gd name="connsiteX5" fmla="*/ 4076700 w 5296830"/>
            <a:gd name="connsiteY5" fmla="*/ 295275 h 4800600"/>
            <a:gd name="connsiteX6" fmla="*/ 4067175 w 5296830"/>
            <a:gd name="connsiteY6" fmla="*/ 266700 h 4800600"/>
            <a:gd name="connsiteX7" fmla="*/ 4019550 w 5296830"/>
            <a:gd name="connsiteY7" fmla="*/ 219075 h 4800600"/>
            <a:gd name="connsiteX8" fmla="*/ 3971925 w 5296830"/>
            <a:gd name="connsiteY8" fmla="*/ 209550 h 4800600"/>
            <a:gd name="connsiteX9" fmla="*/ 3943350 w 5296830"/>
            <a:gd name="connsiteY9" fmla="*/ 190500 h 4800600"/>
            <a:gd name="connsiteX10" fmla="*/ 3905250 w 5296830"/>
            <a:gd name="connsiteY10" fmla="*/ 104775 h 4800600"/>
            <a:gd name="connsiteX11" fmla="*/ 3876675 w 5296830"/>
            <a:gd name="connsiteY11" fmla="*/ 95250 h 4800600"/>
            <a:gd name="connsiteX12" fmla="*/ 3829050 w 5296830"/>
            <a:gd name="connsiteY12" fmla="*/ 38100 h 4800600"/>
            <a:gd name="connsiteX13" fmla="*/ 3819525 w 5296830"/>
            <a:gd name="connsiteY13" fmla="*/ 9525 h 4800600"/>
            <a:gd name="connsiteX14" fmla="*/ 3790950 w 5296830"/>
            <a:gd name="connsiteY14" fmla="*/ 0 h 4800600"/>
            <a:gd name="connsiteX15" fmla="*/ 3705225 w 5296830"/>
            <a:gd name="connsiteY15" fmla="*/ 19050 h 4800600"/>
            <a:gd name="connsiteX16" fmla="*/ 3648075 w 5296830"/>
            <a:gd name="connsiteY16" fmla="*/ 76200 h 4800600"/>
            <a:gd name="connsiteX17" fmla="*/ 3638550 w 5296830"/>
            <a:gd name="connsiteY17" fmla="*/ 104775 h 4800600"/>
            <a:gd name="connsiteX18" fmla="*/ 3619500 w 5296830"/>
            <a:gd name="connsiteY18" fmla="*/ 133350 h 4800600"/>
            <a:gd name="connsiteX19" fmla="*/ 3581400 w 5296830"/>
            <a:gd name="connsiteY19" fmla="*/ 228600 h 4800600"/>
            <a:gd name="connsiteX20" fmla="*/ 3571875 w 5296830"/>
            <a:gd name="connsiteY20" fmla="*/ 257175 h 4800600"/>
            <a:gd name="connsiteX21" fmla="*/ 3533775 w 5296830"/>
            <a:gd name="connsiteY21" fmla="*/ 314325 h 4800600"/>
            <a:gd name="connsiteX22" fmla="*/ 3524250 w 5296830"/>
            <a:gd name="connsiteY22" fmla="*/ 342900 h 4800600"/>
            <a:gd name="connsiteX23" fmla="*/ 3495675 w 5296830"/>
            <a:gd name="connsiteY23" fmla="*/ 400050 h 4800600"/>
            <a:gd name="connsiteX24" fmla="*/ 3505200 w 5296830"/>
            <a:gd name="connsiteY24" fmla="*/ 466725 h 4800600"/>
            <a:gd name="connsiteX25" fmla="*/ 3524250 w 5296830"/>
            <a:gd name="connsiteY25" fmla="*/ 495300 h 4800600"/>
            <a:gd name="connsiteX26" fmla="*/ 3495675 w 5296830"/>
            <a:gd name="connsiteY26" fmla="*/ 523875 h 4800600"/>
            <a:gd name="connsiteX27" fmla="*/ 3486150 w 5296830"/>
            <a:gd name="connsiteY27" fmla="*/ 552450 h 4800600"/>
            <a:gd name="connsiteX28" fmla="*/ 3476625 w 5296830"/>
            <a:gd name="connsiteY28" fmla="*/ 600075 h 4800600"/>
            <a:gd name="connsiteX29" fmla="*/ 3400425 w 5296830"/>
            <a:gd name="connsiteY29" fmla="*/ 685800 h 4800600"/>
            <a:gd name="connsiteX30" fmla="*/ 3390900 w 5296830"/>
            <a:gd name="connsiteY30" fmla="*/ 714375 h 4800600"/>
            <a:gd name="connsiteX31" fmla="*/ 3381375 w 5296830"/>
            <a:gd name="connsiteY31" fmla="*/ 752475 h 4800600"/>
            <a:gd name="connsiteX32" fmla="*/ 3352800 w 5296830"/>
            <a:gd name="connsiteY32" fmla="*/ 762000 h 4800600"/>
            <a:gd name="connsiteX33" fmla="*/ 3343275 w 5296830"/>
            <a:gd name="connsiteY33" fmla="*/ 790575 h 4800600"/>
            <a:gd name="connsiteX34" fmla="*/ 3324225 w 5296830"/>
            <a:gd name="connsiteY34" fmla="*/ 819150 h 4800600"/>
            <a:gd name="connsiteX35" fmla="*/ 3352800 w 5296830"/>
            <a:gd name="connsiteY35" fmla="*/ 828675 h 4800600"/>
            <a:gd name="connsiteX36" fmla="*/ 3362325 w 5296830"/>
            <a:gd name="connsiteY36" fmla="*/ 857250 h 4800600"/>
            <a:gd name="connsiteX37" fmla="*/ 3400425 w 5296830"/>
            <a:gd name="connsiteY37" fmla="*/ 876300 h 4800600"/>
            <a:gd name="connsiteX38" fmla="*/ 3390900 w 5296830"/>
            <a:gd name="connsiteY38" fmla="*/ 1000125 h 4800600"/>
            <a:gd name="connsiteX39" fmla="*/ 3400425 w 5296830"/>
            <a:gd name="connsiteY39" fmla="*/ 1047750 h 4800600"/>
            <a:gd name="connsiteX40" fmla="*/ 3419475 w 5296830"/>
            <a:gd name="connsiteY40" fmla="*/ 1076325 h 4800600"/>
            <a:gd name="connsiteX41" fmla="*/ 3390900 w 5296830"/>
            <a:gd name="connsiteY41" fmla="*/ 1171575 h 4800600"/>
            <a:gd name="connsiteX42" fmla="*/ 3400425 w 5296830"/>
            <a:gd name="connsiteY42" fmla="*/ 1200150 h 4800600"/>
            <a:gd name="connsiteX43" fmla="*/ 3381375 w 5296830"/>
            <a:gd name="connsiteY43" fmla="*/ 1285875 h 4800600"/>
            <a:gd name="connsiteX44" fmla="*/ 3362325 w 5296830"/>
            <a:gd name="connsiteY44" fmla="*/ 1314450 h 4800600"/>
            <a:gd name="connsiteX45" fmla="*/ 3371850 w 5296830"/>
            <a:gd name="connsiteY45" fmla="*/ 1400175 h 4800600"/>
            <a:gd name="connsiteX46" fmla="*/ 3343275 w 5296830"/>
            <a:gd name="connsiteY46" fmla="*/ 1457325 h 4800600"/>
            <a:gd name="connsiteX47" fmla="*/ 3333750 w 5296830"/>
            <a:gd name="connsiteY47" fmla="*/ 1485900 h 4800600"/>
            <a:gd name="connsiteX48" fmla="*/ 3343275 w 5296830"/>
            <a:gd name="connsiteY48" fmla="*/ 1533525 h 4800600"/>
            <a:gd name="connsiteX49" fmla="*/ 3314700 w 5296830"/>
            <a:gd name="connsiteY49" fmla="*/ 1590675 h 4800600"/>
            <a:gd name="connsiteX50" fmla="*/ 3314700 w 5296830"/>
            <a:gd name="connsiteY50" fmla="*/ 1762125 h 4800600"/>
            <a:gd name="connsiteX51" fmla="*/ 3286125 w 5296830"/>
            <a:gd name="connsiteY51" fmla="*/ 1771650 h 4800600"/>
            <a:gd name="connsiteX52" fmla="*/ 3276600 w 5296830"/>
            <a:gd name="connsiteY52" fmla="*/ 1819275 h 4800600"/>
            <a:gd name="connsiteX53" fmla="*/ 3267075 w 5296830"/>
            <a:gd name="connsiteY53" fmla="*/ 1876425 h 4800600"/>
            <a:gd name="connsiteX54" fmla="*/ 3228975 w 5296830"/>
            <a:gd name="connsiteY54" fmla="*/ 1885950 h 4800600"/>
            <a:gd name="connsiteX55" fmla="*/ 3190875 w 5296830"/>
            <a:gd name="connsiteY55" fmla="*/ 1933575 h 4800600"/>
            <a:gd name="connsiteX56" fmla="*/ 3181350 w 5296830"/>
            <a:gd name="connsiteY56" fmla="*/ 1962150 h 4800600"/>
            <a:gd name="connsiteX57" fmla="*/ 3162300 w 5296830"/>
            <a:gd name="connsiteY57" fmla="*/ 1990725 h 4800600"/>
            <a:gd name="connsiteX58" fmla="*/ 3124200 w 5296830"/>
            <a:gd name="connsiteY58" fmla="*/ 1981200 h 4800600"/>
            <a:gd name="connsiteX59" fmla="*/ 3076575 w 5296830"/>
            <a:gd name="connsiteY59" fmla="*/ 2028825 h 4800600"/>
            <a:gd name="connsiteX60" fmla="*/ 3067050 w 5296830"/>
            <a:gd name="connsiteY60" fmla="*/ 2105025 h 4800600"/>
            <a:gd name="connsiteX61" fmla="*/ 3057525 w 5296830"/>
            <a:gd name="connsiteY61" fmla="*/ 2133600 h 4800600"/>
            <a:gd name="connsiteX62" fmla="*/ 3038475 w 5296830"/>
            <a:gd name="connsiteY62" fmla="*/ 2162175 h 4800600"/>
            <a:gd name="connsiteX63" fmla="*/ 2914650 w 5296830"/>
            <a:gd name="connsiteY63" fmla="*/ 2200275 h 4800600"/>
            <a:gd name="connsiteX64" fmla="*/ 2886075 w 5296830"/>
            <a:gd name="connsiteY64" fmla="*/ 2219325 h 4800600"/>
            <a:gd name="connsiteX65" fmla="*/ 2809875 w 5296830"/>
            <a:gd name="connsiteY65" fmla="*/ 2238375 h 4800600"/>
            <a:gd name="connsiteX66" fmla="*/ 2752725 w 5296830"/>
            <a:gd name="connsiteY66" fmla="*/ 2276475 h 4800600"/>
            <a:gd name="connsiteX67" fmla="*/ 2686050 w 5296830"/>
            <a:gd name="connsiteY67" fmla="*/ 2295525 h 4800600"/>
            <a:gd name="connsiteX68" fmla="*/ 2657475 w 5296830"/>
            <a:gd name="connsiteY68" fmla="*/ 2333625 h 4800600"/>
            <a:gd name="connsiteX69" fmla="*/ 2600325 w 5296830"/>
            <a:gd name="connsiteY69" fmla="*/ 2381250 h 4800600"/>
            <a:gd name="connsiteX70" fmla="*/ 2571750 w 5296830"/>
            <a:gd name="connsiteY70" fmla="*/ 2390775 h 4800600"/>
            <a:gd name="connsiteX71" fmla="*/ 2552700 w 5296830"/>
            <a:gd name="connsiteY71" fmla="*/ 2419350 h 4800600"/>
            <a:gd name="connsiteX72" fmla="*/ 2533650 w 5296830"/>
            <a:gd name="connsiteY72" fmla="*/ 2476500 h 4800600"/>
            <a:gd name="connsiteX73" fmla="*/ 2447925 w 5296830"/>
            <a:gd name="connsiteY73" fmla="*/ 2543175 h 4800600"/>
            <a:gd name="connsiteX74" fmla="*/ 2428875 w 5296830"/>
            <a:gd name="connsiteY74" fmla="*/ 2571750 h 4800600"/>
            <a:gd name="connsiteX75" fmla="*/ 2419350 w 5296830"/>
            <a:gd name="connsiteY75" fmla="*/ 2600325 h 4800600"/>
            <a:gd name="connsiteX76" fmla="*/ 2381250 w 5296830"/>
            <a:gd name="connsiteY76" fmla="*/ 2657475 h 4800600"/>
            <a:gd name="connsiteX77" fmla="*/ 2333625 w 5296830"/>
            <a:gd name="connsiteY77" fmla="*/ 2733675 h 4800600"/>
            <a:gd name="connsiteX78" fmla="*/ 2295525 w 5296830"/>
            <a:gd name="connsiteY78" fmla="*/ 2790825 h 4800600"/>
            <a:gd name="connsiteX79" fmla="*/ 2286000 w 5296830"/>
            <a:gd name="connsiteY79" fmla="*/ 2819400 h 4800600"/>
            <a:gd name="connsiteX80" fmla="*/ 2257425 w 5296830"/>
            <a:gd name="connsiteY80" fmla="*/ 2838450 h 4800600"/>
            <a:gd name="connsiteX81" fmla="*/ 2219325 w 5296830"/>
            <a:gd name="connsiteY81" fmla="*/ 2828925 h 4800600"/>
            <a:gd name="connsiteX82" fmla="*/ 2209800 w 5296830"/>
            <a:gd name="connsiteY82" fmla="*/ 2790825 h 4800600"/>
            <a:gd name="connsiteX83" fmla="*/ 2200275 w 5296830"/>
            <a:gd name="connsiteY83" fmla="*/ 2762250 h 4800600"/>
            <a:gd name="connsiteX84" fmla="*/ 2171700 w 5296830"/>
            <a:gd name="connsiteY84" fmla="*/ 2752725 h 4800600"/>
            <a:gd name="connsiteX85" fmla="*/ 2143125 w 5296830"/>
            <a:gd name="connsiteY85" fmla="*/ 2724150 h 4800600"/>
            <a:gd name="connsiteX86" fmla="*/ 2133600 w 5296830"/>
            <a:gd name="connsiteY86" fmla="*/ 2695575 h 4800600"/>
            <a:gd name="connsiteX87" fmla="*/ 2076450 w 5296830"/>
            <a:gd name="connsiteY87" fmla="*/ 2667000 h 4800600"/>
            <a:gd name="connsiteX88" fmla="*/ 2047875 w 5296830"/>
            <a:gd name="connsiteY88" fmla="*/ 2647950 h 4800600"/>
            <a:gd name="connsiteX89" fmla="*/ 1924050 w 5296830"/>
            <a:gd name="connsiteY89" fmla="*/ 2628900 h 4800600"/>
            <a:gd name="connsiteX90" fmla="*/ 1895475 w 5296830"/>
            <a:gd name="connsiteY90" fmla="*/ 2609850 h 4800600"/>
            <a:gd name="connsiteX91" fmla="*/ 1885950 w 5296830"/>
            <a:gd name="connsiteY91" fmla="*/ 2581275 h 4800600"/>
            <a:gd name="connsiteX92" fmla="*/ 1857375 w 5296830"/>
            <a:gd name="connsiteY92" fmla="*/ 2571750 h 4800600"/>
            <a:gd name="connsiteX93" fmla="*/ 1828800 w 5296830"/>
            <a:gd name="connsiteY93" fmla="*/ 2552700 h 4800600"/>
            <a:gd name="connsiteX94" fmla="*/ 1743075 w 5296830"/>
            <a:gd name="connsiteY94" fmla="*/ 2533650 h 4800600"/>
            <a:gd name="connsiteX95" fmla="*/ 1714500 w 5296830"/>
            <a:gd name="connsiteY95" fmla="*/ 2524125 h 4800600"/>
            <a:gd name="connsiteX96" fmla="*/ 1657350 w 5296830"/>
            <a:gd name="connsiteY96" fmla="*/ 2514600 h 4800600"/>
            <a:gd name="connsiteX97" fmla="*/ 1609725 w 5296830"/>
            <a:gd name="connsiteY97" fmla="*/ 2505075 h 4800600"/>
            <a:gd name="connsiteX98" fmla="*/ 1581150 w 5296830"/>
            <a:gd name="connsiteY98" fmla="*/ 2486025 h 4800600"/>
            <a:gd name="connsiteX99" fmla="*/ 1400175 w 5296830"/>
            <a:gd name="connsiteY99" fmla="*/ 2466975 h 4800600"/>
            <a:gd name="connsiteX100" fmla="*/ 1285875 w 5296830"/>
            <a:gd name="connsiteY100" fmla="*/ 2476500 h 4800600"/>
            <a:gd name="connsiteX101" fmla="*/ 1228725 w 5296830"/>
            <a:gd name="connsiteY101" fmla="*/ 2505075 h 4800600"/>
            <a:gd name="connsiteX102" fmla="*/ 1085850 w 5296830"/>
            <a:gd name="connsiteY102" fmla="*/ 2514600 h 4800600"/>
            <a:gd name="connsiteX103" fmla="*/ 942975 w 5296830"/>
            <a:gd name="connsiteY103" fmla="*/ 2543175 h 4800600"/>
            <a:gd name="connsiteX104" fmla="*/ 914400 w 5296830"/>
            <a:gd name="connsiteY104" fmla="*/ 2562225 h 4800600"/>
            <a:gd name="connsiteX105" fmla="*/ 857250 w 5296830"/>
            <a:gd name="connsiteY105" fmla="*/ 2581275 h 4800600"/>
            <a:gd name="connsiteX106" fmla="*/ 828675 w 5296830"/>
            <a:gd name="connsiteY106" fmla="*/ 2609850 h 4800600"/>
            <a:gd name="connsiteX107" fmla="*/ 800100 w 5296830"/>
            <a:gd name="connsiteY107" fmla="*/ 2628900 h 4800600"/>
            <a:gd name="connsiteX108" fmla="*/ 771525 w 5296830"/>
            <a:gd name="connsiteY108" fmla="*/ 2686050 h 4800600"/>
            <a:gd name="connsiteX109" fmla="*/ 742950 w 5296830"/>
            <a:gd name="connsiteY109" fmla="*/ 2705100 h 4800600"/>
            <a:gd name="connsiteX110" fmla="*/ 723900 w 5296830"/>
            <a:gd name="connsiteY110" fmla="*/ 2781300 h 4800600"/>
            <a:gd name="connsiteX111" fmla="*/ 704850 w 5296830"/>
            <a:gd name="connsiteY111" fmla="*/ 2838450 h 4800600"/>
            <a:gd name="connsiteX112" fmla="*/ 695325 w 5296830"/>
            <a:gd name="connsiteY112" fmla="*/ 2867025 h 4800600"/>
            <a:gd name="connsiteX113" fmla="*/ 666750 w 5296830"/>
            <a:gd name="connsiteY113" fmla="*/ 2924175 h 4800600"/>
            <a:gd name="connsiteX114" fmla="*/ 647700 w 5296830"/>
            <a:gd name="connsiteY114" fmla="*/ 3067050 h 4800600"/>
            <a:gd name="connsiteX115" fmla="*/ 628650 w 5296830"/>
            <a:gd name="connsiteY115" fmla="*/ 3143250 h 4800600"/>
            <a:gd name="connsiteX116" fmla="*/ 590550 w 5296830"/>
            <a:gd name="connsiteY116" fmla="*/ 3248025 h 4800600"/>
            <a:gd name="connsiteX117" fmla="*/ 542925 w 5296830"/>
            <a:gd name="connsiteY117" fmla="*/ 3286125 h 4800600"/>
            <a:gd name="connsiteX118" fmla="*/ 476250 w 5296830"/>
            <a:gd name="connsiteY118" fmla="*/ 3371850 h 4800600"/>
            <a:gd name="connsiteX119" fmla="*/ 428625 w 5296830"/>
            <a:gd name="connsiteY119" fmla="*/ 3514725 h 4800600"/>
            <a:gd name="connsiteX120" fmla="*/ 419100 w 5296830"/>
            <a:gd name="connsiteY120" fmla="*/ 3543300 h 4800600"/>
            <a:gd name="connsiteX121" fmla="*/ 361950 w 5296830"/>
            <a:gd name="connsiteY121" fmla="*/ 3571875 h 4800600"/>
            <a:gd name="connsiteX122" fmla="*/ 295275 w 5296830"/>
            <a:gd name="connsiteY122" fmla="*/ 3590925 h 4800600"/>
            <a:gd name="connsiteX123" fmla="*/ 238125 w 5296830"/>
            <a:gd name="connsiteY123" fmla="*/ 3629025 h 4800600"/>
            <a:gd name="connsiteX124" fmla="*/ 219075 w 5296830"/>
            <a:gd name="connsiteY124" fmla="*/ 3657600 h 4800600"/>
            <a:gd name="connsiteX125" fmla="*/ 133350 w 5296830"/>
            <a:gd name="connsiteY125" fmla="*/ 3733800 h 4800600"/>
            <a:gd name="connsiteX126" fmla="*/ 114300 w 5296830"/>
            <a:gd name="connsiteY126" fmla="*/ 3762375 h 4800600"/>
            <a:gd name="connsiteX127" fmla="*/ 104775 w 5296830"/>
            <a:gd name="connsiteY127" fmla="*/ 3790950 h 4800600"/>
            <a:gd name="connsiteX128" fmla="*/ 47625 w 5296830"/>
            <a:gd name="connsiteY128" fmla="*/ 3848100 h 4800600"/>
            <a:gd name="connsiteX129" fmla="*/ 28575 w 5296830"/>
            <a:gd name="connsiteY129" fmla="*/ 3876675 h 4800600"/>
            <a:gd name="connsiteX130" fmla="*/ 0 w 5296830"/>
            <a:gd name="connsiteY130" fmla="*/ 3886200 h 4800600"/>
            <a:gd name="connsiteX131" fmla="*/ 9525 w 5296830"/>
            <a:gd name="connsiteY131" fmla="*/ 3971925 h 4800600"/>
            <a:gd name="connsiteX132" fmla="*/ 38100 w 5296830"/>
            <a:gd name="connsiteY132" fmla="*/ 3990975 h 4800600"/>
            <a:gd name="connsiteX133" fmla="*/ 161925 w 5296830"/>
            <a:gd name="connsiteY133" fmla="*/ 4019550 h 4800600"/>
            <a:gd name="connsiteX134" fmla="*/ 190500 w 5296830"/>
            <a:gd name="connsiteY134" fmla="*/ 4029075 h 4800600"/>
            <a:gd name="connsiteX135" fmla="*/ 171450 w 5296830"/>
            <a:gd name="connsiteY135" fmla="*/ 4086225 h 4800600"/>
            <a:gd name="connsiteX136" fmla="*/ 142875 w 5296830"/>
            <a:gd name="connsiteY136" fmla="*/ 4105275 h 4800600"/>
            <a:gd name="connsiteX137" fmla="*/ 133350 w 5296830"/>
            <a:gd name="connsiteY137" fmla="*/ 4200525 h 4800600"/>
            <a:gd name="connsiteX138" fmla="*/ 190500 w 5296830"/>
            <a:gd name="connsiteY138" fmla="*/ 4238625 h 4800600"/>
            <a:gd name="connsiteX139" fmla="*/ 228600 w 5296830"/>
            <a:gd name="connsiteY139" fmla="*/ 4371975 h 4800600"/>
            <a:gd name="connsiteX140" fmla="*/ 257175 w 5296830"/>
            <a:gd name="connsiteY140" fmla="*/ 4381500 h 4800600"/>
            <a:gd name="connsiteX141" fmla="*/ 285750 w 5296830"/>
            <a:gd name="connsiteY141" fmla="*/ 4438650 h 4800600"/>
            <a:gd name="connsiteX142" fmla="*/ 314325 w 5296830"/>
            <a:gd name="connsiteY142" fmla="*/ 4457700 h 4800600"/>
            <a:gd name="connsiteX143" fmla="*/ 371475 w 5296830"/>
            <a:gd name="connsiteY143" fmla="*/ 4495800 h 4800600"/>
            <a:gd name="connsiteX144" fmla="*/ 390525 w 5296830"/>
            <a:gd name="connsiteY144" fmla="*/ 4552950 h 4800600"/>
            <a:gd name="connsiteX145" fmla="*/ 371475 w 5296830"/>
            <a:gd name="connsiteY145" fmla="*/ 4638675 h 4800600"/>
            <a:gd name="connsiteX146" fmla="*/ 352425 w 5296830"/>
            <a:gd name="connsiteY146" fmla="*/ 4667250 h 4800600"/>
            <a:gd name="connsiteX147" fmla="*/ 361950 w 5296830"/>
            <a:gd name="connsiteY147" fmla="*/ 4752975 h 4800600"/>
            <a:gd name="connsiteX148" fmla="*/ 390525 w 5296830"/>
            <a:gd name="connsiteY148" fmla="*/ 4772025 h 4800600"/>
            <a:gd name="connsiteX149" fmla="*/ 447675 w 5296830"/>
            <a:gd name="connsiteY149" fmla="*/ 4800600 h 4800600"/>
            <a:gd name="connsiteX150" fmla="*/ 5095875 w 5296830"/>
            <a:gd name="connsiteY150" fmla="*/ 4772025 h 4800600"/>
            <a:gd name="connsiteX151" fmla="*/ 5124450 w 5296830"/>
            <a:gd name="connsiteY151" fmla="*/ 4657725 h 4800600"/>
            <a:gd name="connsiteX152" fmla="*/ 5191125 w 5296830"/>
            <a:gd name="connsiteY152" fmla="*/ 4572000 h 4800600"/>
            <a:gd name="connsiteX153" fmla="*/ 5210175 w 5296830"/>
            <a:gd name="connsiteY153" fmla="*/ 4543425 h 4800600"/>
            <a:gd name="connsiteX154" fmla="*/ 5229225 w 5296830"/>
            <a:gd name="connsiteY154" fmla="*/ 4514850 h 4800600"/>
            <a:gd name="connsiteX155" fmla="*/ 5248275 w 5296830"/>
            <a:gd name="connsiteY155" fmla="*/ 4476750 h 4800600"/>
            <a:gd name="connsiteX156" fmla="*/ 5267325 w 5296830"/>
            <a:gd name="connsiteY156" fmla="*/ 4448175 h 4800600"/>
            <a:gd name="connsiteX157" fmla="*/ 5286375 w 5296830"/>
            <a:gd name="connsiteY157" fmla="*/ 4391025 h 4800600"/>
            <a:gd name="connsiteX158" fmla="*/ 5286375 w 5296830"/>
            <a:gd name="connsiteY158" fmla="*/ 4229100 h 4800600"/>
            <a:gd name="connsiteX159" fmla="*/ 5257800 w 5296830"/>
            <a:gd name="connsiteY159" fmla="*/ 4219575 h 4800600"/>
            <a:gd name="connsiteX160" fmla="*/ 5229225 w 5296830"/>
            <a:gd name="connsiteY160" fmla="*/ 4200525 h 4800600"/>
            <a:gd name="connsiteX161" fmla="*/ 5219700 w 5296830"/>
            <a:gd name="connsiteY161" fmla="*/ 4171950 h 4800600"/>
            <a:gd name="connsiteX162" fmla="*/ 5248275 w 5296830"/>
            <a:gd name="connsiteY162" fmla="*/ 4152900 h 4800600"/>
            <a:gd name="connsiteX163" fmla="*/ 5276850 w 5296830"/>
            <a:gd name="connsiteY163" fmla="*/ 4095750 h 4800600"/>
            <a:gd name="connsiteX164" fmla="*/ 5257800 w 5296830"/>
            <a:gd name="connsiteY164" fmla="*/ 4019550 h 4800600"/>
            <a:gd name="connsiteX165" fmla="*/ 5238750 w 5296830"/>
            <a:gd name="connsiteY165" fmla="*/ 3981450 h 4800600"/>
            <a:gd name="connsiteX166" fmla="*/ 5153025 w 5296830"/>
            <a:gd name="connsiteY166" fmla="*/ 3933825 h 4800600"/>
            <a:gd name="connsiteX167" fmla="*/ 5162550 w 5296830"/>
            <a:gd name="connsiteY167" fmla="*/ 3810000 h 4800600"/>
            <a:gd name="connsiteX168" fmla="*/ 5191125 w 5296830"/>
            <a:gd name="connsiteY168" fmla="*/ 3781425 h 4800600"/>
            <a:gd name="connsiteX169" fmla="*/ 5200650 w 5296830"/>
            <a:gd name="connsiteY169" fmla="*/ 3752850 h 4800600"/>
            <a:gd name="connsiteX170" fmla="*/ 5191125 w 5296830"/>
            <a:gd name="connsiteY170" fmla="*/ 3629025 h 4800600"/>
            <a:gd name="connsiteX171" fmla="*/ 5181600 w 5296830"/>
            <a:gd name="connsiteY171" fmla="*/ 3600450 h 4800600"/>
            <a:gd name="connsiteX172" fmla="*/ 5172075 w 5296830"/>
            <a:gd name="connsiteY172" fmla="*/ 3562350 h 4800600"/>
            <a:gd name="connsiteX173" fmla="*/ 5133975 w 5296830"/>
            <a:gd name="connsiteY173" fmla="*/ 3495675 h 4800600"/>
            <a:gd name="connsiteX174" fmla="*/ 5124450 w 5296830"/>
            <a:gd name="connsiteY174" fmla="*/ 3467100 h 4800600"/>
            <a:gd name="connsiteX175" fmla="*/ 5105400 w 5296830"/>
            <a:gd name="connsiteY175" fmla="*/ 3438525 h 4800600"/>
            <a:gd name="connsiteX176" fmla="*/ 5095875 w 5296830"/>
            <a:gd name="connsiteY176" fmla="*/ 3409950 h 4800600"/>
            <a:gd name="connsiteX177" fmla="*/ 5076825 w 5296830"/>
            <a:gd name="connsiteY177" fmla="*/ 3381375 h 4800600"/>
            <a:gd name="connsiteX178" fmla="*/ 5019675 w 5296830"/>
            <a:gd name="connsiteY178" fmla="*/ 3305175 h 4800600"/>
            <a:gd name="connsiteX179" fmla="*/ 4972050 w 5296830"/>
            <a:gd name="connsiteY179" fmla="*/ 3219450 h 4800600"/>
            <a:gd name="connsiteX180" fmla="*/ 4933950 w 5296830"/>
            <a:gd name="connsiteY180" fmla="*/ 3162300 h 4800600"/>
            <a:gd name="connsiteX181" fmla="*/ 4895850 w 5296830"/>
            <a:gd name="connsiteY181" fmla="*/ 3105150 h 4800600"/>
            <a:gd name="connsiteX182" fmla="*/ 4867275 w 5296830"/>
            <a:gd name="connsiteY182" fmla="*/ 3076575 h 4800600"/>
            <a:gd name="connsiteX183" fmla="*/ 4829175 w 5296830"/>
            <a:gd name="connsiteY183" fmla="*/ 3048000 h 4800600"/>
            <a:gd name="connsiteX184" fmla="*/ 4781550 w 5296830"/>
            <a:gd name="connsiteY184" fmla="*/ 3000375 h 4800600"/>
            <a:gd name="connsiteX185" fmla="*/ 4762500 w 5296830"/>
            <a:gd name="connsiteY185" fmla="*/ 2971800 h 4800600"/>
            <a:gd name="connsiteX186" fmla="*/ 4724400 w 5296830"/>
            <a:gd name="connsiteY186" fmla="*/ 2952750 h 4800600"/>
            <a:gd name="connsiteX187" fmla="*/ 4695825 w 5296830"/>
            <a:gd name="connsiteY187" fmla="*/ 2933700 h 4800600"/>
            <a:gd name="connsiteX188" fmla="*/ 4686300 w 5296830"/>
            <a:gd name="connsiteY188" fmla="*/ 2905125 h 4800600"/>
            <a:gd name="connsiteX189" fmla="*/ 4648200 w 5296830"/>
            <a:gd name="connsiteY189" fmla="*/ 2847975 h 4800600"/>
            <a:gd name="connsiteX190" fmla="*/ 4657725 w 5296830"/>
            <a:gd name="connsiteY190" fmla="*/ 2714625 h 4800600"/>
            <a:gd name="connsiteX191" fmla="*/ 4676775 w 5296830"/>
            <a:gd name="connsiteY191" fmla="*/ 2638425 h 4800600"/>
            <a:gd name="connsiteX192" fmla="*/ 4705350 w 5296830"/>
            <a:gd name="connsiteY192" fmla="*/ 2609850 h 4800600"/>
            <a:gd name="connsiteX193" fmla="*/ 4733925 w 5296830"/>
            <a:gd name="connsiteY193" fmla="*/ 2590800 h 4800600"/>
            <a:gd name="connsiteX194" fmla="*/ 4819650 w 5296830"/>
            <a:gd name="connsiteY194" fmla="*/ 2581275 h 4800600"/>
            <a:gd name="connsiteX195" fmla="*/ 4857750 w 5296830"/>
            <a:gd name="connsiteY195" fmla="*/ 2524125 h 4800600"/>
            <a:gd name="connsiteX196" fmla="*/ 4886325 w 5296830"/>
            <a:gd name="connsiteY196" fmla="*/ 2438400 h 4800600"/>
            <a:gd name="connsiteX197" fmla="*/ 4895850 w 5296830"/>
            <a:gd name="connsiteY197" fmla="*/ 2409825 h 4800600"/>
            <a:gd name="connsiteX198" fmla="*/ 4905375 w 5296830"/>
            <a:gd name="connsiteY198" fmla="*/ 2381250 h 4800600"/>
            <a:gd name="connsiteX199" fmla="*/ 4848225 w 5296830"/>
            <a:gd name="connsiteY199" fmla="*/ 2266950 h 4800600"/>
            <a:gd name="connsiteX200" fmla="*/ 4829175 w 5296830"/>
            <a:gd name="connsiteY200" fmla="*/ 2238375 h 4800600"/>
            <a:gd name="connsiteX201" fmla="*/ 4857750 w 5296830"/>
            <a:gd name="connsiteY201" fmla="*/ 2152650 h 4800600"/>
            <a:gd name="connsiteX202" fmla="*/ 4867275 w 5296830"/>
            <a:gd name="connsiteY202" fmla="*/ 2124075 h 4800600"/>
            <a:gd name="connsiteX203" fmla="*/ 4857750 w 5296830"/>
            <a:gd name="connsiteY203" fmla="*/ 1952625 h 4800600"/>
            <a:gd name="connsiteX204" fmla="*/ 4810125 w 5296830"/>
            <a:gd name="connsiteY204" fmla="*/ 1866900 h 4800600"/>
            <a:gd name="connsiteX205" fmla="*/ 4791075 w 5296830"/>
            <a:gd name="connsiteY205" fmla="*/ 1838325 h 4800600"/>
            <a:gd name="connsiteX206" fmla="*/ 4762500 w 5296830"/>
            <a:gd name="connsiteY206" fmla="*/ 1781175 h 4800600"/>
            <a:gd name="connsiteX207" fmla="*/ 4743450 w 5296830"/>
            <a:gd name="connsiteY207" fmla="*/ 1666875 h 4800600"/>
            <a:gd name="connsiteX208" fmla="*/ 4733925 w 5296830"/>
            <a:gd name="connsiteY208" fmla="*/ 1619250 h 4800600"/>
            <a:gd name="connsiteX209" fmla="*/ 4638675 w 5296830"/>
            <a:gd name="connsiteY209" fmla="*/ 1571625 h 4800600"/>
            <a:gd name="connsiteX210" fmla="*/ 4581525 w 5296830"/>
            <a:gd name="connsiteY210" fmla="*/ 1533525 h 4800600"/>
            <a:gd name="connsiteX211" fmla="*/ 4591050 w 5296830"/>
            <a:gd name="connsiteY211" fmla="*/ 1476375 h 4800600"/>
            <a:gd name="connsiteX212" fmla="*/ 4600575 w 5296830"/>
            <a:gd name="connsiteY212" fmla="*/ 1438275 h 4800600"/>
            <a:gd name="connsiteX213" fmla="*/ 4591050 w 5296830"/>
            <a:gd name="connsiteY213" fmla="*/ 1314450 h 4800600"/>
            <a:gd name="connsiteX214" fmla="*/ 4581525 w 5296830"/>
            <a:gd name="connsiteY214" fmla="*/ 1285875 h 4800600"/>
            <a:gd name="connsiteX215" fmla="*/ 4543425 w 5296830"/>
            <a:gd name="connsiteY215" fmla="*/ 1266825 h 4800600"/>
            <a:gd name="connsiteX216" fmla="*/ 4486275 w 5296830"/>
            <a:gd name="connsiteY216" fmla="*/ 1228725 h 4800600"/>
            <a:gd name="connsiteX217" fmla="*/ 4457700 w 5296830"/>
            <a:gd name="connsiteY217" fmla="*/ 1219200 h 4800600"/>
            <a:gd name="connsiteX218" fmla="*/ 4391025 w 5296830"/>
            <a:gd name="connsiteY218" fmla="*/ 1200150 h 4800600"/>
            <a:gd name="connsiteX219" fmla="*/ 4362450 w 5296830"/>
            <a:gd name="connsiteY219" fmla="*/ 1181100 h 4800600"/>
            <a:gd name="connsiteX220" fmla="*/ 4276725 w 5296830"/>
            <a:gd name="connsiteY220" fmla="*/ 1143000 h 4800600"/>
            <a:gd name="connsiteX221" fmla="*/ 4248150 w 5296830"/>
            <a:gd name="connsiteY221" fmla="*/ 1085850 h 4800600"/>
            <a:gd name="connsiteX222" fmla="*/ 4267200 w 5296830"/>
            <a:gd name="connsiteY222" fmla="*/ 981075 h 4800600"/>
            <a:gd name="connsiteX223" fmla="*/ 4257675 w 5296830"/>
            <a:gd name="connsiteY223" fmla="*/ 866775 h 4800600"/>
            <a:gd name="connsiteX224" fmla="*/ 4238625 w 5296830"/>
            <a:gd name="connsiteY224" fmla="*/ 809625 h 4800600"/>
            <a:gd name="connsiteX225" fmla="*/ 4286250 w 5296830"/>
            <a:gd name="connsiteY225" fmla="*/ 723900 h 4800600"/>
            <a:gd name="connsiteX226" fmla="*/ 4305300 w 5296830"/>
            <a:gd name="connsiteY226" fmla="*/ 666750 h 4800600"/>
            <a:gd name="connsiteX227" fmla="*/ 4324350 w 5296830"/>
            <a:gd name="connsiteY227" fmla="*/ 581025 h 4800600"/>
            <a:gd name="connsiteX228" fmla="*/ 4314825 w 5296830"/>
            <a:gd name="connsiteY228" fmla="*/ 495300 h 4800600"/>
            <a:gd name="connsiteX229" fmla="*/ 4305300 w 5296830"/>
            <a:gd name="connsiteY229" fmla="*/ 466725 h 4800600"/>
            <a:gd name="connsiteX230" fmla="*/ 4276725 w 5296830"/>
            <a:gd name="connsiteY230" fmla="*/ 457200 h 4800600"/>
            <a:gd name="connsiteX231" fmla="*/ 4257675 w 5296830"/>
            <a:gd name="connsiteY231" fmla="*/ 438150 h 4800600"/>
            <a:gd name="connsiteX232" fmla="*/ 4305300 w 5296830"/>
            <a:gd name="connsiteY232" fmla="*/ 457200 h 48006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Lst>
          <a:rect l="l" t="t" r="r" b="b"/>
          <a:pathLst>
            <a:path w="5296830" h="4800600">
              <a:moveTo>
                <a:pt x="4305300" y="457200"/>
              </a:moveTo>
              <a:cubicBezTo>
                <a:pt x="4289425" y="450850"/>
                <a:pt x="4273684" y="444153"/>
                <a:pt x="4257675" y="438150"/>
              </a:cubicBezTo>
              <a:cubicBezTo>
                <a:pt x="4248274" y="434625"/>
                <a:pt x="4237877" y="433501"/>
                <a:pt x="4229100" y="428625"/>
              </a:cubicBezTo>
              <a:cubicBezTo>
                <a:pt x="4209086" y="417506"/>
                <a:pt x="4171950" y="390525"/>
                <a:pt x="4171950" y="390525"/>
              </a:cubicBezTo>
              <a:cubicBezTo>
                <a:pt x="4128281" y="325021"/>
                <a:pt x="4155570" y="340615"/>
                <a:pt x="4105275" y="323850"/>
              </a:cubicBezTo>
              <a:cubicBezTo>
                <a:pt x="4095750" y="314325"/>
                <a:pt x="4084172" y="306483"/>
                <a:pt x="4076700" y="295275"/>
              </a:cubicBezTo>
              <a:cubicBezTo>
                <a:pt x="4071131" y="286921"/>
                <a:pt x="4071665" y="275680"/>
                <a:pt x="4067175" y="266700"/>
              </a:cubicBezTo>
              <a:cubicBezTo>
                <a:pt x="4056429" y="245208"/>
                <a:pt x="4042996" y="227867"/>
                <a:pt x="4019550" y="219075"/>
              </a:cubicBezTo>
              <a:cubicBezTo>
                <a:pt x="4004391" y="213391"/>
                <a:pt x="3987800" y="212725"/>
                <a:pt x="3971925" y="209550"/>
              </a:cubicBezTo>
              <a:cubicBezTo>
                <a:pt x="3962400" y="203200"/>
                <a:pt x="3949417" y="200208"/>
                <a:pt x="3943350" y="190500"/>
              </a:cubicBezTo>
              <a:cubicBezTo>
                <a:pt x="3927342" y="164888"/>
                <a:pt x="3931640" y="125887"/>
                <a:pt x="3905250" y="104775"/>
              </a:cubicBezTo>
              <a:cubicBezTo>
                <a:pt x="3897410" y="98503"/>
                <a:pt x="3886200" y="98425"/>
                <a:pt x="3876675" y="95250"/>
              </a:cubicBezTo>
              <a:cubicBezTo>
                <a:pt x="3855609" y="74184"/>
                <a:pt x="3842311" y="64622"/>
                <a:pt x="3829050" y="38100"/>
              </a:cubicBezTo>
              <a:cubicBezTo>
                <a:pt x="3824560" y="29120"/>
                <a:pt x="3826625" y="16625"/>
                <a:pt x="3819525" y="9525"/>
              </a:cubicBezTo>
              <a:cubicBezTo>
                <a:pt x="3812425" y="2425"/>
                <a:pt x="3800475" y="3175"/>
                <a:pt x="3790950" y="0"/>
              </a:cubicBezTo>
              <a:cubicBezTo>
                <a:pt x="3789502" y="241"/>
                <a:pt x="3718015" y="9102"/>
                <a:pt x="3705225" y="19050"/>
              </a:cubicBezTo>
              <a:cubicBezTo>
                <a:pt x="3683959" y="35590"/>
                <a:pt x="3648075" y="76200"/>
                <a:pt x="3648075" y="76200"/>
              </a:cubicBezTo>
              <a:cubicBezTo>
                <a:pt x="3644900" y="85725"/>
                <a:pt x="3643040" y="95795"/>
                <a:pt x="3638550" y="104775"/>
              </a:cubicBezTo>
              <a:cubicBezTo>
                <a:pt x="3633430" y="115014"/>
                <a:pt x="3622512" y="122306"/>
                <a:pt x="3619500" y="133350"/>
              </a:cubicBezTo>
              <a:cubicBezTo>
                <a:pt x="3592746" y="231449"/>
                <a:pt x="3638344" y="190638"/>
                <a:pt x="3581400" y="228600"/>
              </a:cubicBezTo>
              <a:cubicBezTo>
                <a:pt x="3578225" y="238125"/>
                <a:pt x="3576751" y="248398"/>
                <a:pt x="3571875" y="257175"/>
              </a:cubicBezTo>
              <a:cubicBezTo>
                <a:pt x="3560756" y="277189"/>
                <a:pt x="3541015" y="292605"/>
                <a:pt x="3533775" y="314325"/>
              </a:cubicBezTo>
              <a:cubicBezTo>
                <a:pt x="3530600" y="323850"/>
                <a:pt x="3528740" y="333920"/>
                <a:pt x="3524250" y="342900"/>
              </a:cubicBezTo>
              <a:cubicBezTo>
                <a:pt x="3487321" y="416758"/>
                <a:pt x="3519616" y="328226"/>
                <a:pt x="3495675" y="400050"/>
              </a:cubicBezTo>
              <a:cubicBezTo>
                <a:pt x="3498850" y="422275"/>
                <a:pt x="3498749" y="445221"/>
                <a:pt x="3505200" y="466725"/>
              </a:cubicBezTo>
              <a:cubicBezTo>
                <a:pt x="3508489" y="477690"/>
                <a:pt x="3526132" y="484008"/>
                <a:pt x="3524250" y="495300"/>
              </a:cubicBezTo>
              <a:cubicBezTo>
                <a:pt x="3522035" y="508587"/>
                <a:pt x="3505200" y="514350"/>
                <a:pt x="3495675" y="523875"/>
              </a:cubicBezTo>
              <a:cubicBezTo>
                <a:pt x="3492500" y="533400"/>
                <a:pt x="3488585" y="542710"/>
                <a:pt x="3486150" y="552450"/>
              </a:cubicBezTo>
              <a:cubicBezTo>
                <a:pt x="3482223" y="568156"/>
                <a:pt x="3483324" y="585337"/>
                <a:pt x="3476625" y="600075"/>
              </a:cubicBezTo>
              <a:cubicBezTo>
                <a:pt x="3452363" y="653451"/>
                <a:pt x="3441140" y="655264"/>
                <a:pt x="3400425" y="685800"/>
              </a:cubicBezTo>
              <a:cubicBezTo>
                <a:pt x="3397250" y="695325"/>
                <a:pt x="3393658" y="704721"/>
                <a:pt x="3390900" y="714375"/>
              </a:cubicBezTo>
              <a:cubicBezTo>
                <a:pt x="3387304" y="726962"/>
                <a:pt x="3389553" y="742253"/>
                <a:pt x="3381375" y="752475"/>
              </a:cubicBezTo>
              <a:cubicBezTo>
                <a:pt x="3375103" y="760315"/>
                <a:pt x="3362325" y="758825"/>
                <a:pt x="3352800" y="762000"/>
              </a:cubicBezTo>
              <a:cubicBezTo>
                <a:pt x="3349625" y="771525"/>
                <a:pt x="3347765" y="781595"/>
                <a:pt x="3343275" y="790575"/>
              </a:cubicBezTo>
              <a:cubicBezTo>
                <a:pt x="3338155" y="800814"/>
                <a:pt x="3321449" y="808044"/>
                <a:pt x="3324225" y="819150"/>
              </a:cubicBezTo>
              <a:cubicBezTo>
                <a:pt x="3326660" y="828890"/>
                <a:pt x="3343275" y="825500"/>
                <a:pt x="3352800" y="828675"/>
              </a:cubicBezTo>
              <a:cubicBezTo>
                <a:pt x="3355975" y="838200"/>
                <a:pt x="3355225" y="850150"/>
                <a:pt x="3362325" y="857250"/>
              </a:cubicBezTo>
              <a:cubicBezTo>
                <a:pt x="3372365" y="867290"/>
                <a:pt x="3397640" y="862377"/>
                <a:pt x="3400425" y="876300"/>
              </a:cubicBezTo>
              <a:cubicBezTo>
                <a:pt x="3408544" y="916893"/>
                <a:pt x="3394075" y="958850"/>
                <a:pt x="3390900" y="1000125"/>
              </a:cubicBezTo>
              <a:cubicBezTo>
                <a:pt x="3394075" y="1016000"/>
                <a:pt x="3394741" y="1032591"/>
                <a:pt x="3400425" y="1047750"/>
              </a:cubicBezTo>
              <a:cubicBezTo>
                <a:pt x="3404445" y="1058469"/>
                <a:pt x="3418336" y="1064934"/>
                <a:pt x="3419475" y="1076325"/>
              </a:cubicBezTo>
              <a:cubicBezTo>
                <a:pt x="3424805" y="1129622"/>
                <a:pt x="3414003" y="1136920"/>
                <a:pt x="3390900" y="1171575"/>
              </a:cubicBezTo>
              <a:cubicBezTo>
                <a:pt x="3394075" y="1181100"/>
                <a:pt x="3400425" y="1190110"/>
                <a:pt x="3400425" y="1200150"/>
              </a:cubicBezTo>
              <a:cubicBezTo>
                <a:pt x="3400425" y="1214783"/>
                <a:pt x="3391197" y="1266230"/>
                <a:pt x="3381375" y="1285875"/>
              </a:cubicBezTo>
              <a:cubicBezTo>
                <a:pt x="3376255" y="1296114"/>
                <a:pt x="3368675" y="1304925"/>
                <a:pt x="3362325" y="1314450"/>
              </a:cubicBezTo>
              <a:cubicBezTo>
                <a:pt x="3365500" y="1343025"/>
                <a:pt x="3371850" y="1371424"/>
                <a:pt x="3371850" y="1400175"/>
              </a:cubicBezTo>
              <a:cubicBezTo>
                <a:pt x="3371850" y="1424116"/>
                <a:pt x="3352907" y="1438062"/>
                <a:pt x="3343275" y="1457325"/>
              </a:cubicBezTo>
              <a:cubicBezTo>
                <a:pt x="3338785" y="1466305"/>
                <a:pt x="3336925" y="1476375"/>
                <a:pt x="3333750" y="1485900"/>
              </a:cubicBezTo>
              <a:cubicBezTo>
                <a:pt x="3336925" y="1501775"/>
                <a:pt x="3343275" y="1517336"/>
                <a:pt x="3343275" y="1533525"/>
              </a:cubicBezTo>
              <a:cubicBezTo>
                <a:pt x="3343275" y="1553243"/>
                <a:pt x="3324332" y="1576228"/>
                <a:pt x="3314700" y="1590675"/>
              </a:cubicBezTo>
              <a:cubicBezTo>
                <a:pt x="3321651" y="1646286"/>
                <a:pt x="3334914" y="1706537"/>
                <a:pt x="3314700" y="1762125"/>
              </a:cubicBezTo>
              <a:cubicBezTo>
                <a:pt x="3311269" y="1771561"/>
                <a:pt x="3295650" y="1768475"/>
                <a:pt x="3286125" y="1771650"/>
              </a:cubicBezTo>
              <a:cubicBezTo>
                <a:pt x="3282950" y="1787525"/>
                <a:pt x="3279496" y="1803347"/>
                <a:pt x="3276600" y="1819275"/>
              </a:cubicBezTo>
              <a:cubicBezTo>
                <a:pt x="3273145" y="1838276"/>
                <a:pt x="3278300" y="1860710"/>
                <a:pt x="3267075" y="1876425"/>
              </a:cubicBezTo>
              <a:cubicBezTo>
                <a:pt x="3259466" y="1887077"/>
                <a:pt x="3241675" y="1882775"/>
                <a:pt x="3228975" y="1885950"/>
              </a:cubicBezTo>
              <a:cubicBezTo>
                <a:pt x="3205034" y="1957774"/>
                <a:pt x="3240114" y="1872027"/>
                <a:pt x="3190875" y="1933575"/>
              </a:cubicBezTo>
              <a:cubicBezTo>
                <a:pt x="3184603" y="1941415"/>
                <a:pt x="3185840" y="1953170"/>
                <a:pt x="3181350" y="1962150"/>
              </a:cubicBezTo>
              <a:cubicBezTo>
                <a:pt x="3176230" y="1972389"/>
                <a:pt x="3168650" y="1981200"/>
                <a:pt x="3162300" y="1990725"/>
              </a:cubicBezTo>
              <a:cubicBezTo>
                <a:pt x="3149600" y="1987550"/>
                <a:pt x="3137159" y="1979349"/>
                <a:pt x="3124200" y="1981200"/>
              </a:cubicBezTo>
              <a:cubicBezTo>
                <a:pt x="3100805" y="1984542"/>
                <a:pt x="3087270" y="2012783"/>
                <a:pt x="3076575" y="2028825"/>
              </a:cubicBezTo>
              <a:cubicBezTo>
                <a:pt x="3073400" y="2054225"/>
                <a:pt x="3071629" y="2079840"/>
                <a:pt x="3067050" y="2105025"/>
              </a:cubicBezTo>
              <a:cubicBezTo>
                <a:pt x="3065254" y="2114903"/>
                <a:pt x="3062015" y="2124620"/>
                <a:pt x="3057525" y="2133600"/>
              </a:cubicBezTo>
              <a:cubicBezTo>
                <a:pt x="3052405" y="2143839"/>
                <a:pt x="3046570" y="2154080"/>
                <a:pt x="3038475" y="2162175"/>
              </a:cubicBezTo>
              <a:cubicBezTo>
                <a:pt x="3006639" y="2194011"/>
                <a:pt x="2955041" y="2194505"/>
                <a:pt x="2914650" y="2200275"/>
              </a:cubicBezTo>
              <a:cubicBezTo>
                <a:pt x="2905125" y="2206625"/>
                <a:pt x="2896314" y="2214205"/>
                <a:pt x="2886075" y="2219325"/>
              </a:cubicBezTo>
              <a:cubicBezTo>
                <a:pt x="2866549" y="2229088"/>
                <a:pt x="2827989" y="2234752"/>
                <a:pt x="2809875" y="2238375"/>
              </a:cubicBezTo>
              <a:cubicBezTo>
                <a:pt x="2790825" y="2251075"/>
                <a:pt x="2774937" y="2270922"/>
                <a:pt x="2752725" y="2276475"/>
              </a:cubicBezTo>
              <a:cubicBezTo>
                <a:pt x="2704885" y="2288435"/>
                <a:pt x="2727044" y="2281860"/>
                <a:pt x="2686050" y="2295525"/>
              </a:cubicBezTo>
              <a:cubicBezTo>
                <a:pt x="2676525" y="2308225"/>
                <a:pt x="2667806" y="2321572"/>
                <a:pt x="2657475" y="2333625"/>
              </a:cubicBezTo>
              <a:cubicBezTo>
                <a:pt x="2641676" y="2352057"/>
                <a:pt x="2622371" y="2370227"/>
                <a:pt x="2600325" y="2381250"/>
              </a:cubicBezTo>
              <a:cubicBezTo>
                <a:pt x="2591345" y="2385740"/>
                <a:pt x="2581275" y="2387600"/>
                <a:pt x="2571750" y="2390775"/>
              </a:cubicBezTo>
              <a:cubicBezTo>
                <a:pt x="2565400" y="2400300"/>
                <a:pt x="2557349" y="2408889"/>
                <a:pt x="2552700" y="2419350"/>
              </a:cubicBezTo>
              <a:cubicBezTo>
                <a:pt x="2544545" y="2437700"/>
                <a:pt x="2550358" y="2465361"/>
                <a:pt x="2533650" y="2476500"/>
              </a:cubicBezTo>
              <a:cubicBezTo>
                <a:pt x="2493824" y="2503051"/>
                <a:pt x="2475903" y="2509602"/>
                <a:pt x="2447925" y="2543175"/>
              </a:cubicBezTo>
              <a:cubicBezTo>
                <a:pt x="2440596" y="2551969"/>
                <a:pt x="2433995" y="2561511"/>
                <a:pt x="2428875" y="2571750"/>
              </a:cubicBezTo>
              <a:cubicBezTo>
                <a:pt x="2424385" y="2580730"/>
                <a:pt x="2424226" y="2591548"/>
                <a:pt x="2419350" y="2600325"/>
              </a:cubicBezTo>
              <a:cubicBezTo>
                <a:pt x="2408231" y="2620339"/>
                <a:pt x="2388490" y="2635755"/>
                <a:pt x="2381250" y="2657475"/>
              </a:cubicBezTo>
              <a:cubicBezTo>
                <a:pt x="2358580" y="2725485"/>
                <a:pt x="2378908" y="2703486"/>
                <a:pt x="2333625" y="2733675"/>
              </a:cubicBezTo>
              <a:cubicBezTo>
                <a:pt x="2320925" y="2752725"/>
                <a:pt x="2302765" y="2769105"/>
                <a:pt x="2295525" y="2790825"/>
              </a:cubicBezTo>
              <a:cubicBezTo>
                <a:pt x="2292350" y="2800350"/>
                <a:pt x="2292272" y="2811560"/>
                <a:pt x="2286000" y="2819400"/>
              </a:cubicBezTo>
              <a:cubicBezTo>
                <a:pt x="2278849" y="2828339"/>
                <a:pt x="2266950" y="2832100"/>
                <a:pt x="2257425" y="2838450"/>
              </a:cubicBezTo>
              <a:cubicBezTo>
                <a:pt x="2244725" y="2835275"/>
                <a:pt x="2228582" y="2838182"/>
                <a:pt x="2219325" y="2828925"/>
              </a:cubicBezTo>
              <a:cubicBezTo>
                <a:pt x="2210068" y="2819668"/>
                <a:pt x="2213396" y="2803412"/>
                <a:pt x="2209800" y="2790825"/>
              </a:cubicBezTo>
              <a:cubicBezTo>
                <a:pt x="2207042" y="2781171"/>
                <a:pt x="2207375" y="2769350"/>
                <a:pt x="2200275" y="2762250"/>
              </a:cubicBezTo>
              <a:cubicBezTo>
                <a:pt x="2193175" y="2755150"/>
                <a:pt x="2181225" y="2755900"/>
                <a:pt x="2171700" y="2752725"/>
              </a:cubicBezTo>
              <a:cubicBezTo>
                <a:pt x="2162175" y="2743200"/>
                <a:pt x="2150597" y="2735358"/>
                <a:pt x="2143125" y="2724150"/>
              </a:cubicBezTo>
              <a:cubicBezTo>
                <a:pt x="2137556" y="2715796"/>
                <a:pt x="2139872" y="2703415"/>
                <a:pt x="2133600" y="2695575"/>
              </a:cubicBezTo>
              <a:cubicBezTo>
                <a:pt x="2115402" y="2672827"/>
                <a:pt x="2099457" y="2678504"/>
                <a:pt x="2076450" y="2667000"/>
              </a:cubicBezTo>
              <a:cubicBezTo>
                <a:pt x="2066211" y="2661880"/>
                <a:pt x="2058114" y="2653070"/>
                <a:pt x="2047875" y="2647950"/>
              </a:cubicBezTo>
              <a:cubicBezTo>
                <a:pt x="2013548" y="2630787"/>
                <a:pt x="1951367" y="2631632"/>
                <a:pt x="1924050" y="2628900"/>
              </a:cubicBezTo>
              <a:cubicBezTo>
                <a:pt x="1914525" y="2622550"/>
                <a:pt x="1902626" y="2618789"/>
                <a:pt x="1895475" y="2609850"/>
              </a:cubicBezTo>
              <a:cubicBezTo>
                <a:pt x="1889203" y="2602010"/>
                <a:pt x="1893050" y="2588375"/>
                <a:pt x="1885950" y="2581275"/>
              </a:cubicBezTo>
              <a:cubicBezTo>
                <a:pt x="1878850" y="2574175"/>
                <a:pt x="1866355" y="2576240"/>
                <a:pt x="1857375" y="2571750"/>
              </a:cubicBezTo>
              <a:cubicBezTo>
                <a:pt x="1847136" y="2566630"/>
                <a:pt x="1839039" y="2557820"/>
                <a:pt x="1828800" y="2552700"/>
              </a:cubicBezTo>
              <a:cubicBezTo>
                <a:pt x="1803069" y="2539835"/>
                <a:pt x="1769415" y="2539503"/>
                <a:pt x="1743075" y="2533650"/>
              </a:cubicBezTo>
              <a:cubicBezTo>
                <a:pt x="1733274" y="2531472"/>
                <a:pt x="1724301" y="2526303"/>
                <a:pt x="1714500" y="2524125"/>
              </a:cubicBezTo>
              <a:cubicBezTo>
                <a:pt x="1695647" y="2519935"/>
                <a:pt x="1676351" y="2518055"/>
                <a:pt x="1657350" y="2514600"/>
              </a:cubicBezTo>
              <a:cubicBezTo>
                <a:pt x="1641422" y="2511704"/>
                <a:pt x="1625600" y="2508250"/>
                <a:pt x="1609725" y="2505075"/>
              </a:cubicBezTo>
              <a:cubicBezTo>
                <a:pt x="1600200" y="2498725"/>
                <a:pt x="1591389" y="2491145"/>
                <a:pt x="1581150" y="2486025"/>
              </a:cubicBezTo>
              <a:cubicBezTo>
                <a:pt x="1533569" y="2462234"/>
                <a:pt x="1414156" y="2467849"/>
                <a:pt x="1400175" y="2466975"/>
              </a:cubicBezTo>
              <a:cubicBezTo>
                <a:pt x="1362075" y="2470150"/>
                <a:pt x="1323365" y="2469002"/>
                <a:pt x="1285875" y="2476500"/>
              </a:cubicBezTo>
              <a:cubicBezTo>
                <a:pt x="1167476" y="2500180"/>
                <a:pt x="1339614" y="2492754"/>
                <a:pt x="1228725" y="2505075"/>
              </a:cubicBezTo>
              <a:cubicBezTo>
                <a:pt x="1181286" y="2510346"/>
                <a:pt x="1133475" y="2511425"/>
                <a:pt x="1085850" y="2514600"/>
              </a:cubicBezTo>
              <a:cubicBezTo>
                <a:pt x="1001425" y="2542742"/>
                <a:pt x="1048658" y="2531432"/>
                <a:pt x="942975" y="2543175"/>
              </a:cubicBezTo>
              <a:cubicBezTo>
                <a:pt x="933450" y="2549525"/>
                <a:pt x="924861" y="2557576"/>
                <a:pt x="914400" y="2562225"/>
              </a:cubicBezTo>
              <a:cubicBezTo>
                <a:pt x="896050" y="2570380"/>
                <a:pt x="857250" y="2581275"/>
                <a:pt x="857250" y="2581275"/>
              </a:cubicBezTo>
              <a:cubicBezTo>
                <a:pt x="847725" y="2590800"/>
                <a:pt x="839023" y="2601226"/>
                <a:pt x="828675" y="2609850"/>
              </a:cubicBezTo>
              <a:cubicBezTo>
                <a:pt x="819881" y="2617179"/>
                <a:pt x="808195" y="2620805"/>
                <a:pt x="800100" y="2628900"/>
              </a:cubicBezTo>
              <a:cubicBezTo>
                <a:pt x="719806" y="2709194"/>
                <a:pt x="833500" y="2608581"/>
                <a:pt x="771525" y="2686050"/>
              </a:cubicBezTo>
              <a:cubicBezTo>
                <a:pt x="764374" y="2694989"/>
                <a:pt x="752475" y="2698750"/>
                <a:pt x="742950" y="2705100"/>
              </a:cubicBezTo>
              <a:cubicBezTo>
                <a:pt x="714049" y="2791803"/>
                <a:pt x="758382" y="2654865"/>
                <a:pt x="723900" y="2781300"/>
              </a:cubicBezTo>
              <a:cubicBezTo>
                <a:pt x="718616" y="2800673"/>
                <a:pt x="711200" y="2819400"/>
                <a:pt x="704850" y="2838450"/>
              </a:cubicBezTo>
              <a:cubicBezTo>
                <a:pt x="701675" y="2847975"/>
                <a:pt x="700894" y="2858671"/>
                <a:pt x="695325" y="2867025"/>
              </a:cubicBezTo>
              <a:cubicBezTo>
                <a:pt x="670706" y="2903954"/>
                <a:pt x="679895" y="2884740"/>
                <a:pt x="666750" y="2924175"/>
              </a:cubicBezTo>
              <a:cubicBezTo>
                <a:pt x="662164" y="2965446"/>
                <a:pt x="657201" y="3024295"/>
                <a:pt x="647700" y="3067050"/>
              </a:cubicBezTo>
              <a:cubicBezTo>
                <a:pt x="629971" y="3146829"/>
                <a:pt x="645117" y="3027981"/>
                <a:pt x="628650" y="3143250"/>
              </a:cubicBezTo>
              <a:cubicBezTo>
                <a:pt x="614454" y="3242624"/>
                <a:pt x="644404" y="3212123"/>
                <a:pt x="590550" y="3248025"/>
              </a:cubicBezTo>
              <a:cubicBezTo>
                <a:pt x="547945" y="3311932"/>
                <a:pt x="598134" y="3249319"/>
                <a:pt x="542925" y="3286125"/>
              </a:cubicBezTo>
              <a:cubicBezTo>
                <a:pt x="521792" y="3300214"/>
                <a:pt x="481656" y="3355631"/>
                <a:pt x="476250" y="3371850"/>
              </a:cubicBezTo>
              <a:lnTo>
                <a:pt x="428625" y="3514725"/>
              </a:lnTo>
              <a:cubicBezTo>
                <a:pt x="425450" y="3524250"/>
                <a:pt x="427454" y="3537731"/>
                <a:pt x="419100" y="3543300"/>
              </a:cubicBezTo>
              <a:cubicBezTo>
                <a:pt x="387791" y="3564172"/>
                <a:pt x="396456" y="3562016"/>
                <a:pt x="361950" y="3571875"/>
              </a:cubicBezTo>
              <a:cubicBezTo>
                <a:pt x="351795" y="3574776"/>
                <a:pt x="307366" y="3584208"/>
                <a:pt x="295275" y="3590925"/>
              </a:cubicBezTo>
              <a:cubicBezTo>
                <a:pt x="275261" y="3602044"/>
                <a:pt x="238125" y="3629025"/>
                <a:pt x="238125" y="3629025"/>
              </a:cubicBezTo>
              <a:cubicBezTo>
                <a:pt x="231775" y="3638550"/>
                <a:pt x="226680" y="3649044"/>
                <a:pt x="219075" y="3657600"/>
              </a:cubicBezTo>
              <a:cubicBezTo>
                <a:pt x="171624" y="3710982"/>
                <a:pt x="176780" y="3704847"/>
                <a:pt x="133350" y="3733800"/>
              </a:cubicBezTo>
              <a:cubicBezTo>
                <a:pt x="127000" y="3743325"/>
                <a:pt x="119420" y="3752136"/>
                <a:pt x="114300" y="3762375"/>
              </a:cubicBezTo>
              <a:cubicBezTo>
                <a:pt x="109810" y="3771355"/>
                <a:pt x="110939" y="3783025"/>
                <a:pt x="104775" y="3790950"/>
              </a:cubicBezTo>
              <a:cubicBezTo>
                <a:pt x="88235" y="3812216"/>
                <a:pt x="62569" y="3825684"/>
                <a:pt x="47625" y="3848100"/>
              </a:cubicBezTo>
              <a:cubicBezTo>
                <a:pt x="41275" y="3857625"/>
                <a:pt x="37514" y="3869524"/>
                <a:pt x="28575" y="3876675"/>
              </a:cubicBezTo>
              <a:cubicBezTo>
                <a:pt x="20735" y="3882947"/>
                <a:pt x="9525" y="3883025"/>
                <a:pt x="0" y="3886200"/>
              </a:cubicBezTo>
              <a:cubicBezTo>
                <a:pt x="3175" y="3914775"/>
                <a:pt x="-300" y="3944905"/>
                <a:pt x="9525" y="3971925"/>
              </a:cubicBezTo>
              <a:cubicBezTo>
                <a:pt x="13437" y="3982683"/>
                <a:pt x="27639" y="3986326"/>
                <a:pt x="38100" y="3990975"/>
              </a:cubicBezTo>
              <a:cubicBezTo>
                <a:pt x="87646" y="4012996"/>
                <a:pt x="107685" y="4011801"/>
                <a:pt x="161925" y="4019550"/>
              </a:cubicBezTo>
              <a:cubicBezTo>
                <a:pt x="171450" y="4022725"/>
                <a:pt x="182660" y="4022803"/>
                <a:pt x="190500" y="4029075"/>
              </a:cubicBezTo>
              <a:cubicBezTo>
                <a:pt x="230429" y="4061018"/>
                <a:pt x="201966" y="4064428"/>
                <a:pt x="171450" y="4086225"/>
              </a:cubicBezTo>
              <a:cubicBezTo>
                <a:pt x="162135" y="4092879"/>
                <a:pt x="152400" y="4098925"/>
                <a:pt x="142875" y="4105275"/>
              </a:cubicBezTo>
              <a:cubicBezTo>
                <a:pt x="121415" y="4137465"/>
                <a:pt x="102510" y="4152062"/>
                <a:pt x="133350" y="4200525"/>
              </a:cubicBezTo>
              <a:cubicBezTo>
                <a:pt x="145642" y="4219841"/>
                <a:pt x="190500" y="4238625"/>
                <a:pt x="190500" y="4238625"/>
              </a:cubicBezTo>
              <a:cubicBezTo>
                <a:pt x="198053" y="4329259"/>
                <a:pt x="169089" y="4342220"/>
                <a:pt x="228600" y="4371975"/>
              </a:cubicBezTo>
              <a:cubicBezTo>
                <a:pt x="237580" y="4376465"/>
                <a:pt x="247650" y="4378325"/>
                <a:pt x="257175" y="4381500"/>
              </a:cubicBezTo>
              <a:cubicBezTo>
                <a:pt x="264922" y="4404741"/>
                <a:pt x="267286" y="4420186"/>
                <a:pt x="285750" y="4438650"/>
              </a:cubicBezTo>
              <a:cubicBezTo>
                <a:pt x="293845" y="4446745"/>
                <a:pt x="305531" y="4450371"/>
                <a:pt x="314325" y="4457700"/>
              </a:cubicBezTo>
              <a:cubicBezTo>
                <a:pt x="361891" y="4497338"/>
                <a:pt x="321257" y="4479061"/>
                <a:pt x="371475" y="4495800"/>
              </a:cubicBezTo>
              <a:cubicBezTo>
                <a:pt x="377825" y="4514850"/>
                <a:pt x="393826" y="4533143"/>
                <a:pt x="390525" y="4552950"/>
              </a:cubicBezTo>
              <a:cubicBezTo>
                <a:pt x="386867" y="4574900"/>
                <a:pt x="383199" y="4615227"/>
                <a:pt x="371475" y="4638675"/>
              </a:cubicBezTo>
              <a:cubicBezTo>
                <a:pt x="366355" y="4648914"/>
                <a:pt x="358775" y="4657725"/>
                <a:pt x="352425" y="4667250"/>
              </a:cubicBezTo>
              <a:cubicBezTo>
                <a:pt x="355600" y="4695825"/>
                <a:pt x="352125" y="4725955"/>
                <a:pt x="361950" y="4752975"/>
              </a:cubicBezTo>
              <a:cubicBezTo>
                <a:pt x="365862" y="4763733"/>
                <a:pt x="380286" y="4766905"/>
                <a:pt x="390525" y="4772025"/>
              </a:cubicBezTo>
              <a:cubicBezTo>
                <a:pt x="469395" y="4811460"/>
                <a:pt x="365783" y="4746005"/>
                <a:pt x="447675" y="4800600"/>
              </a:cubicBezTo>
              <a:lnTo>
                <a:pt x="5095875" y="4772025"/>
              </a:lnTo>
              <a:cubicBezTo>
                <a:pt x="5103715" y="4765753"/>
                <a:pt x="5114925" y="4660900"/>
                <a:pt x="5124450" y="4657725"/>
              </a:cubicBezTo>
              <a:cubicBezTo>
                <a:pt x="5169214" y="4612961"/>
                <a:pt x="5145553" y="4640358"/>
                <a:pt x="5191125" y="4572000"/>
              </a:cubicBezTo>
              <a:lnTo>
                <a:pt x="5210175" y="4543425"/>
              </a:lnTo>
              <a:cubicBezTo>
                <a:pt x="5216525" y="4533900"/>
                <a:pt x="5224105" y="4525089"/>
                <a:pt x="5229225" y="4514850"/>
              </a:cubicBezTo>
              <a:cubicBezTo>
                <a:pt x="5235575" y="4502150"/>
                <a:pt x="5241230" y="4489078"/>
                <a:pt x="5248275" y="4476750"/>
              </a:cubicBezTo>
              <a:cubicBezTo>
                <a:pt x="5253955" y="4466811"/>
                <a:pt x="5262676" y="4458636"/>
                <a:pt x="5267325" y="4448175"/>
              </a:cubicBezTo>
              <a:cubicBezTo>
                <a:pt x="5275480" y="4429825"/>
                <a:pt x="5286375" y="4391025"/>
                <a:pt x="5286375" y="4391025"/>
              </a:cubicBezTo>
              <a:cubicBezTo>
                <a:pt x="5292658" y="4340758"/>
                <a:pt x="5306373" y="4279095"/>
                <a:pt x="5286375" y="4229100"/>
              </a:cubicBezTo>
              <a:cubicBezTo>
                <a:pt x="5282646" y="4219778"/>
                <a:pt x="5266780" y="4224065"/>
                <a:pt x="5257800" y="4219575"/>
              </a:cubicBezTo>
              <a:cubicBezTo>
                <a:pt x="5247561" y="4214455"/>
                <a:pt x="5238750" y="4206875"/>
                <a:pt x="5229225" y="4200525"/>
              </a:cubicBezTo>
              <a:cubicBezTo>
                <a:pt x="5226050" y="4191000"/>
                <a:pt x="5215971" y="4181272"/>
                <a:pt x="5219700" y="4171950"/>
              </a:cubicBezTo>
              <a:cubicBezTo>
                <a:pt x="5223952" y="4161321"/>
                <a:pt x="5240180" y="4160995"/>
                <a:pt x="5248275" y="4152900"/>
              </a:cubicBezTo>
              <a:cubicBezTo>
                <a:pt x="5266739" y="4134436"/>
                <a:pt x="5269103" y="4118991"/>
                <a:pt x="5276850" y="4095750"/>
              </a:cubicBezTo>
              <a:cubicBezTo>
                <a:pt x="5271259" y="4067797"/>
                <a:pt x="5268783" y="4045178"/>
                <a:pt x="5257800" y="4019550"/>
              </a:cubicBezTo>
              <a:cubicBezTo>
                <a:pt x="5252207" y="4006499"/>
                <a:pt x="5248790" y="3991490"/>
                <a:pt x="5238750" y="3981450"/>
              </a:cubicBezTo>
              <a:cubicBezTo>
                <a:pt x="5205998" y="3948698"/>
                <a:pt x="5188958" y="3945803"/>
                <a:pt x="5153025" y="3933825"/>
              </a:cubicBezTo>
              <a:cubicBezTo>
                <a:pt x="5156200" y="3892550"/>
                <a:pt x="5152510" y="3850161"/>
                <a:pt x="5162550" y="3810000"/>
              </a:cubicBezTo>
              <a:cubicBezTo>
                <a:pt x="5165817" y="3796932"/>
                <a:pt x="5183653" y="3792633"/>
                <a:pt x="5191125" y="3781425"/>
              </a:cubicBezTo>
              <a:cubicBezTo>
                <a:pt x="5196694" y="3773071"/>
                <a:pt x="5197475" y="3762375"/>
                <a:pt x="5200650" y="3752850"/>
              </a:cubicBezTo>
              <a:cubicBezTo>
                <a:pt x="5197475" y="3711575"/>
                <a:pt x="5196260" y="3670102"/>
                <a:pt x="5191125" y="3629025"/>
              </a:cubicBezTo>
              <a:cubicBezTo>
                <a:pt x="5189880" y="3619062"/>
                <a:pt x="5184358" y="3610104"/>
                <a:pt x="5181600" y="3600450"/>
              </a:cubicBezTo>
              <a:cubicBezTo>
                <a:pt x="5178004" y="3587863"/>
                <a:pt x="5176672" y="3574607"/>
                <a:pt x="5172075" y="3562350"/>
              </a:cubicBezTo>
              <a:cubicBezTo>
                <a:pt x="5147027" y="3495554"/>
                <a:pt x="5161610" y="3550945"/>
                <a:pt x="5133975" y="3495675"/>
              </a:cubicBezTo>
              <a:cubicBezTo>
                <a:pt x="5129485" y="3486695"/>
                <a:pt x="5128940" y="3476080"/>
                <a:pt x="5124450" y="3467100"/>
              </a:cubicBezTo>
              <a:cubicBezTo>
                <a:pt x="5119330" y="3456861"/>
                <a:pt x="5110520" y="3448764"/>
                <a:pt x="5105400" y="3438525"/>
              </a:cubicBezTo>
              <a:cubicBezTo>
                <a:pt x="5100910" y="3429545"/>
                <a:pt x="5100365" y="3418930"/>
                <a:pt x="5095875" y="3409950"/>
              </a:cubicBezTo>
              <a:cubicBezTo>
                <a:pt x="5090755" y="3399711"/>
                <a:pt x="5082892" y="3391083"/>
                <a:pt x="5076825" y="3381375"/>
              </a:cubicBezTo>
              <a:cubicBezTo>
                <a:pt x="5037374" y="3318254"/>
                <a:pt x="5064211" y="3349711"/>
                <a:pt x="5019675" y="3305175"/>
              </a:cubicBezTo>
              <a:cubicBezTo>
                <a:pt x="4996365" y="3235246"/>
                <a:pt x="5014824" y="3262224"/>
                <a:pt x="4972050" y="3219450"/>
              </a:cubicBezTo>
              <a:cubicBezTo>
                <a:pt x="4953834" y="3164801"/>
                <a:pt x="4975570" y="3215812"/>
                <a:pt x="4933950" y="3162300"/>
              </a:cubicBezTo>
              <a:cubicBezTo>
                <a:pt x="4919894" y="3144228"/>
                <a:pt x="4912039" y="3121339"/>
                <a:pt x="4895850" y="3105150"/>
              </a:cubicBezTo>
              <a:cubicBezTo>
                <a:pt x="4886325" y="3095625"/>
                <a:pt x="4877502" y="3085341"/>
                <a:pt x="4867275" y="3076575"/>
              </a:cubicBezTo>
              <a:cubicBezTo>
                <a:pt x="4855222" y="3066244"/>
                <a:pt x="4840400" y="3059225"/>
                <a:pt x="4829175" y="3048000"/>
              </a:cubicBezTo>
              <a:cubicBezTo>
                <a:pt x="4765675" y="2984500"/>
                <a:pt x="4857750" y="3051175"/>
                <a:pt x="4781550" y="3000375"/>
              </a:cubicBezTo>
              <a:cubicBezTo>
                <a:pt x="4775200" y="2990850"/>
                <a:pt x="4771294" y="2979129"/>
                <a:pt x="4762500" y="2971800"/>
              </a:cubicBezTo>
              <a:cubicBezTo>
                <a:pt x="4751592" y="2962710"/>
                <a:pt x="4736728" y="2959795"/>
                <a:pt x="4724400" y="2952750"/>
              </a:cubicBezTo>
              <a:cubicBezTo>
                <a:pt x="4714461" y="2947070"/>
                <a:pt x="4705350" y="2940050"/>
                <a:pt x="4695825" y="2933700"/>
              </a:cubicBezTo>
              <a:cubicBezTo>
                <a:pt x="4692650" y="2924175"/>
                <a:pt x="4691176" y="2913902"/>
                <a:pt x="4686300" y="2905125"/>
              </a:cubicBezTo>
              <a:cubicBezTo>
                <a:pt x="4675181" y="2885111"/>
                <a:pt x="4648200" y="2847975"/>
                <a:pt x="4648200" y="2847975"/>
              </a:cubicBezTo>
              <a:cubicBezTo>
                <a:pt x="4651375" y="2803525"/>
                <a:pt x="4651704" y="2758780"/>
                <a:pt x="4657725" y="2714625"/>
              </a:cubicBezTo>
              <a:cubicBezTo>
                <a:pt x="4661262" y="2688683"/>
                <a:pt x="4658262" y="2656938"/>
                <a:pt x="4676775" y="2638425"/>
              </a:cubicBezTo>
              <a:cubicBezTo>
                <a:pt x="4686300" y="2628900"/>
                <a:pt x="4695002" y="2618474"/>
                <a:pt x="4705350" y="2609850"/>
              </a:cubicBezTo>
              <a:cubicBezTo>
                <a:pt x="4714144" y="2602521"/>
                <a:pt x="4722819" y="2593576"/>
                <a:pt x="4733925" y="2590800"/>
              </a:cubicBezTo>
              <a:cubicBezTo>
                <a:pt x="4761817" y="2583827"/>
                <a:pt x="4791075" y="2584450"/>
                <a:pt x="4819650" y="2581275"/>
              </a:cubicBezTo>
              <a:cubicBezTo>
                <a:pt x="4832350" y="2562225"/>
                <a:pt x="4850510" y="2545845"/>
                <a:pt x="4857750" y="2524125"/>
              </a:cubicBezTo>
              <a:lnTo>
                <a:pt x="4886325" y="2438400"/>
              </a:lnTo>
              <a:lnTo>
                <a:pt x="4895850" y="2409825"/>
              </a:lnTo>
              <a:lnTo>
                <a:pt x="4905375" y="2381250"/>
              </a:lnTo>
              <a:cubicBezTo>
                <a:pt x="4879085" y="2302380"/>
                <a:pt x="4897464" y="2340808"/>
                <a:pt x="4848225" y="2266950"/>
              </a:cubicBezTo>
              <a:lnTo>
                <a:pt x="4829175" y="2238375"/>
              </a:lnTo>
              <a:lnTo>
                <a:pt x="4857750" y="2152650"/>
              </a:lnTo>
              <a:lnTo>
                <a:pt x="4867275" y="2124075"/>
              </a:lnTo>
              <a:cubicBezTo>
                <a:pt x="4864100" y="2066925"/>
                <a:pt x="4863177" y="2009605"/>
                <a:pt x="4857750" y="1952625"/>
              </a:cubicBezTo>
              <a:cubicBezTo>
                <a:pt x="4854956" y="1923286"/>
                <a:pt x="4821936" y="1884616"/>
                <a:pt x="4810125" y="1866900"/>
              </a:cubicBezTo>
              <a:cubicBezTo>
                <a:pt x="4803775" y="1857375"/>
                <a:pt x="4794695" y="1849185"/>
                <a:pt x="4791075" y="1838325"/>
              </a:cubicBezTo>
              <a:cubicBezTo>
                <a:pt x="4777930" y="1798890"/>
                <a:pt x="4787119" y="1818104"/>
                <a:pt x="4762500" y="1781175"/>
              </a:cubicBezTo>
              <a:cubicBezTo>
                <a:pt x="4746956" y="1656826"/>
                <a:pt x="4761431" y="1747789"/>
                <a:pt x="4743450" y="1666875"/>
              </a:cubicBezTo>
              <a:cubicBezTo>
                <a:pt x="4739938" y="1651071"/>
                <a:pt x="4742505" y="1632979"/>
                <a:pt x="4733925" y="1619250"/>
              </a:cubicBezTo>
              <a:cubicBezTo>
                <a:pt x="4708701" y="1578891"/>
                <a:pt x="4674279" y="1595361"/>
                <a:pt x="4638675" y="1571625"/>
              </a:cubicBezTo>
              <a:lnTo>
                <a:pt x="4581525" y="1533525"/>
              </a:lnTo>
              <a:cubicBezTo>
                <a:pt x="4584700" y="1514475"/>
                <a:pt x="4587262" y="1495313"/>
                <a:pt x="4591050" y="1476375"/>
              </a:cubicBezTo>
              <a:cubicBezTo>
                <a:pt x="4593617" y="1463538"/>
                <a:pt x="4600575" y="1451366"/>
                <a:pt x="4600575" y="1438275"/>
              </a:cubicBezTo>
              <a:cubicBezTo>
                <a:pt x="4600575" y="1396878"/>
                <a:pt x="4596185" y="1355527"/>
                <a:pt x="4591050" y="1314450"/>
              </a:cubicBezTo>
              <a:cubicBezTo>
                <a:pt x="4589805" y="1304487"/>
                <a:pt x="4588625" y="1292975"/>
                <a:pt x="4581525" y="1285875"/>
              </a:cubicBezTo>
              <a:cubicBezTo>
                <a:pt x="4571485" y="1275835"/>
                <a:pt x="4555601" y="1274130"/>
                <a:pt x="4543425" y="1266825"/>
              </a:cubicBezTo>
              <a:cubicBezTo>
                <a:pt x="4523792" y="1255045"/>
                <a:pt x="4507995" y="1235965"/>
                <a:pt x="4486275" y="1228725"/>
              </a:cubicBezTo>
              <a:cubicBezTo>
                <a:pt x="4476750" y="1225550"/>
                <a:pt x="4467354" y="1221958"/>
                <a:pt x="4457700" y="1219200"/>
              </a:cubicBezTo>
              <a:cubicBezTo>
                <a:pt x="4443458" y="1215131"/>
                <a:pt x="4406250" y="1207763"/>
                <a:pt x="4391025" y="1200150"/>
              </a:cubicBezTo>
              <a:cubicBezTo>
                <a:pt x="4380786" y="1195030"/>
                <a:pt x="4372911" y="1185749"/>
                <a:pt x="4362450" y="1181100"/>
              </a:cubicBezTo>
              <a:cubicBezTo>
                <a:pt x="4260435" y="1135760"/>
                <a:pt x="4341394" y="1186113"/>
                <a:pt x="4276725" y="1143000"/>
              </a:cubicBezTo>
              <a:cubicBezTo>
                <a:pt x="4267093" y="1128553"/>
                <a:pt x="4248150" y="1105568"/>
                <a:pt x="4248150" y="1085850"/>
              </a:cubicBezTo>
              <a:cubicBezTo>
                <a:pt x="4248150" y="1051721"/>
                <a:pt x="4258863" y="1014421"/>
                <a:pt x="4267200" y="981075"/>
              </a:cubicBezTo>
              <a:cubicBezTo>
                <a:pt x="4264025" y="942975"/>
                <a:pt x="4263960" y="904487"/>
                <a:pt x="4257675" y="866775"/>
              </a:cubicBezTo>
              <a:cubicBezTo>
                <a:pt x="4254374" y="846968"/>
                <a:pt x="4238625" y="809625"/>
                <a:pt x="4238625" y="809625"/>
              </a:cubicBezTo>
              <a:cubicBezTo>
                <a:pt x="4261935" y="739696"/>
                <a:pt x="4243476" y="766674"/>
                <a:pt x="4286250" y="723900"/>
              </a:cubicBezTo>
              <a:cubicBezTo>
                <a:pt x="4292600" y="704850"/>
                <a:pt x="4301362" y="686441"/>
                <a:pt x="4305300" y="666750"/>
              </a:cubicBezTo>
              <a:cubicBezTo>
                <a:pt x="4317392" y="606288"/>
                <a:pt x="4310898" y="634831"/>
                <a:pt x="4324350" y="581025"/>
              </a:cubicBezTo>
              <a:cubicBezTo>
                <a:pt x="4321175" y="552450"/>
                <a:pt x="4319552" y="523660"/>
                <a:pt x="4314825" y="495300"/>
              </a:cubicBezTo>
              <a:cubicBezTo>
                <a:pt x="4313174" y="485396"/>
                <a:pt x="4312400" y="473825"/>
                <a:pt x="4305300" y="466725"/>
              </a:cubicBezTo>
              <a:cubicBezTo>
                <a:pt x="4298200" y="459625"/>
                <a:pt x="4285334" y="462366"/>
                <a:pt x="4276725" y="457200"/>
              </a:cubicBezTo>
              <a:cubicBezTo>
                <a:pt x="4269024" y="452580"/>
                <a:pt x="4264025" y="444500"/>
                <a:pt x="4257675" y="438150"/>
              </a:cubicBezTo>
              <a:lnTo>
                <a:pt x="4305300" y="457200"/>
              </a:lnTo>
              <a:close/>
            </a:path>
          </a:pathLst>
        </a:custGeom>
        <a:solidFill>
          <a:srgbClr val="FFC000">
            <a:alpha val="50000"/>
          </a:srgb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r>
            <a:rPr lang="en-US" altLang="zh-CN" sz="1100" b="1">
              <a:solidFill>
                <a:schemeClr val="tx1"/>
              </a:solidFill>
            </a:rPr>
            <a:t>                                        </a:t>
          </a:r>
          <a:r>
            <a:rPr lang="zh-CN" altLang="en-US" sz="1100" b="1">
              <a:solidFill>
                <a:schemeClr val="tx1"/>
              </a:solidFill>
            </a:rPr>
            <a:t>石头峡谷</a:t>
          </a:r>
        </a:p>
      </xdr:txBody>
    </xdr:sp>
    <xdr:clientData/>
  </xdr:twoCellAnchor>
  <xdr:twoCellAnchor>
    <xdr:from>
      <xdr:col>0</xdr:col>
      <xdr:colOff>38100</xdr:colOff>
      <xdr:row>0</xdr:row>
      <xdr:rowOff>0</xdr:rowOff>
    </xdr:from>
    <xdr:to>
      <xdr:col>26</xdr:col>
      <xdr:colOff>76200</xdr:colOff>
      <xdr:row>15</xdr:row>
      <xdr:rowOff>28823</xdr:rowOff>
    </xdr:to>
    <xdr:sp macro="" textlink="">
      <xdr:nvSpPr>
        <xdr:cNvPr id="7" name="任意多边形 6">
          <a:extLst>
            <a:ext uri="{FF2B5EF4-FFF2-40B4-BE49-F238E27FC236}">
              <a16:creationId xmlns:a16="http://schemas.microsoft.com/office/drawing/2014/main" id="{00000000-0008-0000-0400-000007000000}"/>
            </a:ext>
          </a:extLst>
        </xdr:cNvPr>
        <xdr:cNvSpPr/>
      </xdr:nvSpPr>
      <xdr:spPr>
        <a:xfrm>
          <a:off x="38100" y="0"/>
          <a:ext cx="4248150" cy="1886198"/>
        </a:xfrm>
        <a:custGeom>
          <a:avLst/>
          <a:gdLst>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85950 w 4219575"/>
            <a:gd name="connsiteY37" fmla="*/ 178117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790950 w 4219575"/>
            <a:gd name="connsiteY62" fmla="*/ 1714500 h 1895475"/>
            <a:gd name="connsiteX63" fmla="*/ 3886200 w 4219575"/>
            <a:gd name="connsiteY63" fmla="*/ 167640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85950 w 4219575"/>
            <a:gd name="connsiteY37" fmla="*/ 178117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790950 w 4219575"/>
            <a:gd name="connsiteY62" fmla="*/ 1714500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85950 w 4219575"/>
            <a:gd name="connsiteY37" fmla="*/ 178117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895475 w 4219575"/>
            <a:gd name="connsiteY37" fmla="*/ 1790700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733550 w 4219575"/>
            <a:gd name="connsiteY36" fmla="*/ 17907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2432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71950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43375 w 4219575"/>
            <a:gd name="connsiteY76" fmla="*/ 885825 h 1895475"/>
            <a:gd name="connsiteX77" fmla="*/ 4105275 w 4219575"/>
            <a:gd name="connsiteY77" fmla="*/ 828675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33850 w 4219575"/>
            <a:gd name="connsiteY75" fmla="*/ 1028700 h 1895475"/>
            <a:gd name="connsiteX76" fmla="*/ 4143375 w 4219575"/>
            <a:gd name="connsiteY76" fmla="*/ 885825 h 1895475"/>
            <a:gd name="connsiteX77" fmla="*/ 4133850 w 4219575"/>
            <a:gd name="connsiteY77" fmla="*/ 781050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19575"/>
            <a:gd name="connsiteY0" fmla="*/ 742950 h 1895475"/>
            <a:gd name="connsiteX1" fmla="*/ 180975 w 4219575"/>
            <a:gd name="connsiteY1" fmla="*/ 752475 h 1895475"/>
            <a:gd name="connsiteX2" fmla="*/ 209550 w 4219575"/>
            <a:gd name="connsiteY2" fmla="*/ 762000 h 1895475"/>
            <a:gd name="connsiteX3" fmla="*/ 247650 w 4219575"/>
            <a:gd name="connsiteY3" fmla="*/ 771525 h 1895475"/>
            <a:gd name="connsiteX4" fmla="*/ 304800 w 4219575"/>
            <a:gd name="connsiteY4" fmla="*/ 790575 h 1895475"/>
            <a:gd name="connsiteX5" fmla="*/ 390525 w 4219575"/>
            <a:gd name="connsiteY5" fmla="*/ 828675 h 1895475"/>
            <a:gd name="connsiteX6" fmla="*/ 533400 w 4219575"/>
            <a:gd name="connsiteY6" fmla="*/ 838200 h 1895475"/>
            <a:gd name="connsiteX7" fmla="*/ 581025 w 4219575"/>
            <a:gd name="connsiteY7" fmla="*/ 876300 h 1895475"/>
            <a:gd name="connsiteX8" fmla="*/ 657225 w 4219575"/>
            <a:gd name="connsiteY8" fmla="*/ 962025 h 1895475"/>
            <a:gd name="connsiteX9" fmla="*/ 676275 w 4219575"/>
            <a:gd name="connsiteY9" fmla="*/ 1028700 h 1895475"/>
            <a:gd name="connsiteX10" fmla="*/ 809625 w 4219575"/>
            <a:gd name="connsiteY10" fmla="*/ 1019175 h 1895475"/>
            <a:gd name="connsiteX11" fmla="*/ 876300 w 4219575"/>
            <a:gd name="connsiteY11" fmla="*/ 1076325 h 1895475"/>
            <a:gd name="connsiteX12" fmla="*/ 904875 w 4219575"/>
            <a:gd name="connsiteY12" fmla="*/ 1104900 h 1895475"/>
            <a:gd name="connsiteX13" fmla="*/ 952500 w 4219575"/>
            <a:gd name="connsiteY13" fmla="*/ 1162050 h 1895475"/>
            <a:gd name="connsiteX14" fmla="*/ 962025 w 4219575"/>
            <a:gd name="connsiteY14" fmla="*/ 1190625 h 1895475"/>
            <a:gd name="connsiteX15" fmla="*/ 1000125 w 4219575"/>
            <a:gd name="connsiteY15" fmla="*/ 1200150 h 1895475"/>
            <a:gd name="connsiteX16" fmla="*/ 1076325 w 4219575"/>
            <a:gd name="connsiteY16" fmla="*/ 1209675 h 1895475"/>
            <a:gd name="connsiteX17" fmla="*/ 1209675 w 4219575"/>
            <a:gd name="connsiteY17" fmla="*/ 1228725 h 1895475"/>
            <a:gd name="connsiteX18" fmla="*/ 1266825 w 4219575"/>
            <a:gd name="connsiteY18" fmla="*/ 1257300 h 1895475"/>
            <a:gd name="connsiteX19" fmla="*/ 1304925 w 4219575"/>
            <a:gd name="connsiteY19" fmla="*/ 1266825 h 1895475"/>
            <a:gd name="connsiteX20" fmla="*/ 1333500 w 4219575"/>
            <a:gd name="connsiteY20" fmla="*/ 1285875 h 1895475"/>
            <a:gd name="connsiteX21" fmla="*/ 1362075 w 4219575"/>
            <a:gd name="connsiteY21" fmla="*/ 1295400 h 1895475"/>
            <a:gd name="connsiteX22" fmla="*/ 1390650 w 4219575"/>
            <a:gd name="connsiteY22" fmla="*/ 1323975 h 1895475"/>
            <a:gd name="connsiteX23" fmla="*/ 1428750 w 4219575"/>
            <a:gd name="connsiteY23" fmla="*/ 1343025 h 1895475"/>
            <a:gd name="connsiteX24" fmla="*/ 1457325 w 4219575"/>
            <a:gd name="connsiteY24" fmla="*/ 1371600 h 1895475"/>
            <a:gd name="connsiteX25" fmla="*/ 1485900 w 4219575"/>
            <a:gd name="connsiteY25" fmla="*/ 1390650 h 1895475"/>
            <a:gd name="connsiteX26" fmla="*/ 1533525 w 4219575"/>
            <a:gd name="connsiteY26" fmla="*/ 1447800 h 1895475"/>
            <a:gd name="connsiteX27" fmla="*/ 1552575 w 4219575"/>
            <a:gd name="connsiteY27" fmla="*/ 1476375 h 1895475"/>
            <a:gd name="connsiteX28" fmla="*/ 1581150 w 4219575"/>
            <a:gd name="connsiteY28" fmla="*/ 1504950 h 1895475"/>
            <a:gd name="connsiteX29" fmla="*/ 1600200 w 4219575"/>
            <a:gd name="connsiteY29" fmla="*/ 1533525 h 1895475"/>
            <a:gd name="connsiteX30" fmla="*/ 1628775 w 4219575"/>
            <a:gd name="connsiteY30" fmla="*/ 1543050 h 1895475"/>
            <a:gd name="connsiteX31" fmla="*/ 1657350 w 4219575"/>
            <a:gd name="connsiteY31" fmla="*/ 1600200 h 1895475"/>
            <a:gd name="connsiteX32" fmla="*/ 1676400 w 4219575"/>
            <a:gd name="connsiteY32" fmla="*/ 1657350 h 1895475"/>
            <a:gd name="connsiteX33" fmla="*/ 1685925 w 4219575"/>
            <a:gd name="connsiteY33" fmla="*/ 1685925 h 1895475"/>
            <a:gd name="connsiteX34" fmla="*/ 1695450 w 4219575"/>
            <a:gd name="connsiteY34" fmla="*/ 1714500 h 1895475"/>
            <a:gd name="connsiteX35" fmla="*/ 1704975 w 4219575"/>
            <a:gd name="connsiteY35" fmla="*/ 1771650 h 1895475"/>
            <a:gd name="connsiteX36" fmla="*/ 1809750 w 4219575"/>
            <a:gd name="connsiteY36" fmla="*/ 1828800 h 1895475"/>
            <a:gd name="connsiteX37" fmla="*/ 1924050 w 4219575"/>
            <a:gd name="connsiteY37" fmla="*/ 1800225 h 1895475"/>
            <a:gd name="connsiteX38" fmla="*/ 2219325 w 4219575"/>
            <a:gd name="connsiteY38" fmla="*/ 1762125 h 1895475"/>
            <a:gd name="connsiteX39" fmla="*/ 2314575 w 4219575"/>
            <a:gd name="connsiteY39" fmla="*/ 1781175 h 1895475"/>
            <a:gd name="connsiteX40" fmla="*/ 2343150 w 4219575"/>
            <a:gd name="connsiteY40" fmla="*/ 1790700 h 1895475"/>
            <a:gd name="connsiteX41" fmla="*/ 2419350 w 4219575"/>
            <a:gd name="connsiteY41" fmla="*/ 1781175 h 1895475"/>
            <a:gd name="connsiteX42" fmla="*/ 2447925 w 4219575"/>
            <a:gd name="connsiteY42" fmla="*/ 1771650 h 1895475"/>
            <a:gd name="connsiteX43" fmla="*/ 2486025 w 4219575"/>
            <a:gd name="connsiteY43" fmla="*/ 1762125 h 1895475"/>
            <a:gd name="connsiteX44" fmla="*/ 2543175 w 4219575"/>
            <a:gd name="connsiteY44" fmla="*/ 1743075 h 1895475"/>
            <a:gd name="connsiteX45" fmla="*/ 2609850 w 4219575"/>
            <a:gd name="connsiteY45" fmla="*/ 1733550 h 1895475"/>
            <a:gd name="connsiteX46" fmla="*/ 2686050 w 4219575"/>
            <a:gd name="connsiteY46" fmla="*/ 1714500 h 1895475"/>
            <a:gd name="connsiteX47" fmla="*/ 2714625 w 4219575"/>
            <a:gd name="connsiteY47" fmla="*/ 1704975 h 1895475"/>
            <a:gd name="connsiteX48" fmla="*/ 2781300 w 4219575"/>
            <a:gd name="connsiteY48" fmla="*/ 1685925 h 1895475"/>
            <a:gd name="connsiteX49" fmla="*/ 2886075 w 4219575"/>
            <a:gd name="connsiteY49" fmla="*/ 1714500 h 1895475"/>
            <a:gd name="connsiteX50" fmla="*/ 2971800 w 4219575"/>
            <a:gd name="connsiteY50" fmla="*/ 1733550 h 1895475"/>
            <a:gd name="connsiteX51" fmla="*/ 3000375 w 4219575"/>
            <a:gd name="connsiteY51" fmla="*/ 1743075 h 1895475"/>
            <a:gd name="connsiteX52" fmla="*/ 3048000 w 4219575"/>
            <a:gd name="connsiteY52" fmla="*/ 1752600 h 1895475"/>
            <a:gd name="connsiteX53" fmla="*/ 3076575 w 4219575"/>
            <a:gd name="connsiteY53" fmla="*/ 1809750 h 1895475"/>
            <a:gd name="connsiteX54" fmla="*/ 3143250 w 4219575"/>
            <a:gd name="connsiteY54" fmla="*/ 1847850 h 1895475"/>
            <a:gd name="connsiteX55" fmla="*/ 3209925 w 4219575"/>
            <a:gd name="connsiteY55" fmla="*/ 1885950 h 1895475"/>
            <a:gd name="connsiteX56" fmla="*/ 3248025 w 4219575"/>
            <a:gd name="connsiteY56" fmla="*/ 1895475 h 1895475"/>
            <a:gd name="connsiteX57" fmla="*/ 3324225 w 4219575"/>
            <a:gd name="connsiteY57" fmla="*/ 1885950 h 1895475"/>
            <a:gd name="connsiteX58" fmla="*/ 3371850 w 4219575"/>
            <a:gd name="connsiteY58" fmla="*/ 1828800 h 1895475"/>
            <a:gd name="connsiteX59" fmla="*/ 3400425 w 4219575"/>
            <a:gd name="connsiteY59" fmla="*/ 1819275 h 1895475"/>
            <a:gd name="connsiteX60" fmla="*/ 3629025 w 4219575"/>
            <a:gd name="connsiteY60" fmla="*/ 1800225 h 1895475"/>
            <a:gd name="connsiteX61" fmla="*/ 3667125 w 4219575"/>
            <a:gd name="connsiteY61" fmla="*/ 1771650 h 1895475"/>
            <a:gd name="connsiteX62" fmla="*/ 3800475 w 4219575"/>
            <a:gd name="connsiteY62" fmla="*/ 1819275 h 1895475"/>
            <a:gd name="connsiteX63" fmla="*/ 3933825 w 4219575"/>
            <a:gd name="connsiteY63" fmla="*/ 1771650 h 1895475"/>
            <a:gd name="connsiteX64" fmla="*/ 4029075 w 4219575"/>
            <a:gd name="connsiteY64" fmla="*/ 1685925 h 1895475"/>
            <a:gd name="connsiteX65" fmla="*/ 4057650 w 4219575"/>
            <a:gd name="connsiteY65" fmla="*/ 1695450 h 1895475"/>
            <a:gd name="connsiteX66" fmla="*/ 4143375 w 4219575"/>
            <a:gd name="connsiteY66" fmla="*/ 1666875 h 1895475"/>
            <a:gd name="connsiteX67" fmla="*/ 4181475 w 4219575"/>
            <a:gd name="connsiteY67" fmla="*/ 1657350 h 1895475"/>
            <a:gd name="connsiteX68" fmla="*/ 4210050 w 4219575"/>
            <a:gd name="connsiteY68" fmla="*/ 1571625 h 1895475"/>
            <a:gd name="connsiteX69" fmla="*/ 4219575 w 4219575"/>
            <a:gd name="connsiteY69" fmla="*/ 1543050 h 1895475"/>
            <a:gd name="connsiteX70" fmla="*/ 4210050 w 4219575"/>
            <a:gd name="connsiteY70" fmla="*/ 1476375 h 1895475"/>
            <a:gd name="connsiteX71" fmla="*/ 4191000 w 4219575"/>
            <a:gd name="connsiteY71" fmla="*/ 1447800 h 1895475"/>
            <a:gd name="connsiteX72" fmla="*/ 4171950 w 4219575"/>
            <a:gd name="connsiteY72" fmla="*/ 1247775 h 1895475"/>
            <a:gd name="connsiteX73" fmla="*/ 4162425 w 4219575"/>
            <a:gd name="connsiteY73" fmla="*/ 1114425 h 1895475"/>
            <a:gd name="connsiteX74" fmla="*/ 4143375 w 4219575"/>
            <a:gd name="connsiteY74" fmla="*/ 1057275 h 1895475"/>
            <a:gd name="connsiteX75" fmla="*/ 4171950 w 4219575"/>
            <a:gd name="connsiteY75" fmla="*/ 1009650 h 1895475"/>
            <a:gd name="connsiteX76" fmla="*/ 4143375 w 4219575"/>
            <a:gd name="connsiteY76" fmla="*/ 885825 h 1895475"/>
            <a:gd name="connsiteX77" fmla="*/ 4133850 w 4219575"/>
            <a:gd name="connsiteY77" fmla="*/ 781050 h 1895475"/>
            <a:gd name="connsiteX78" fmla="*/ 4114800 w 4219575"/>
            <a:gd name="connsiteY78" fmla="*/ 590550 h 1895475"/>
            <a:gd name="connsiteX79" fmla="*/ 4152900 w 4219575"/>
            <a:gd name="connsiteY79" fmla="*/ 523875 h 1895475"/>
            <a:gd name="connsiteX80" fmla="*/ 4162425 w 4219575"/>
            <a:gd name="connsiteY80" fmla="*/ 495300 h 1895475"/>
            <a:gd name="connsiteX81" fmla="*/ 4152900 w 4219575"/>
            <a:gd name="connsiteY81" fmla="*/ 323850 h 1895475"/>
            <a:gd name="connsiteX82" fmla="*/ 4124325 w 4219575"/>
            <a:gd name="connsiteY82" fmla="*/ 238125 h 1895475"/>
            <a:gd name="connsiteX83" fmla="*/ 4105275 w 4219575"/>
            <a:gd name="connsiteY83" fmla="*/ 161925 h 1895475"/>
            <a:gd name="connsiteX84" fmla="*/ 4076700 w 4219575"/>
            <a:gd name="connsiteY84" fmla="*/ 133350 h 1895475"/>
            <a:gd name="connsiteX85" fmla="*/ 4038600 w 4219575"/>
            <a:gd name="connsiteY85" fmla="*/ 76200 h 1895475"/>
            <a:gd name="connsiteX86" fmla="*/ 3914775 w 4219575"/>
            <a:gd name="connsiteY86" fmla="*/ 47625 h 1895475"/>
            <a:gd name="connsiteX87" fmla="*/ 3867150 w 4219575"/>
            <a:gd name="connsiteY87" fmla="*/ 38100 h 1895475"/>
            <a:gd name="connsiteX88" fmla="*/ 3324225 w 4219575"/>
            <a:gd name="connsiteY88" fmla="*/ 47625 h 1895475"/>
            <a:gd name="connsiteX89" fmla="*/ 2228850 w 4219575"/>
            <a:gd name="connsiteY89" fmla="*/ 38100 h 1895475"/>
            <a:gd name="connsiteX90" fmla="*/ 2162175 w 4219575"/>
            <a:gd name="connsiteY90" fmla="*/ 28575 h 1895475"/>
            <a:gd name="connsiteX91" fmla="*/ 2133600 w 4219575"/>
            <a:gd name="connsiteY91" fmla="*/ 19050 h 1895475"/>
            <a:gd name="connsiteX92" fmla="*/ 1743075 w 4219575"/>
            <a:gd name="connsiteY92" fmla="*/ 9525 h 1895475"/>
            <a:gd name="connsiteX93" fmla="*/ 800100 w 4219575"/>
            <a:gd name="connsiteY93" fmla="*/ 0 h 1895475"/>
            <a:gd name="connsiteX94" fmla="*/ 47625 w 4219575"/>
            <a:gd name="connsiteY94" fmla="*/ 9525 h 1895475"/>
            <a:gd name="connsiteX95" fmla="*/ 19050 w 4219575"/>
            <a:gd name="connsiteY95" fmla="*/ 28575 h 1895475"/>
            <a:gd name="connsiteX96" fmla="*/ 0 w 4219575"/>
            <a:gd name="connsiteY96" fmla="*/ 57150 h 1895475"/>
            <a:gd name="connsiteX97" fmla="*/ 9525 w 4219575"/>
            <a:gd name="connsiteY97" fmla="*/ 695325 h 1895475"/>
            <a:gd name="connsiteX98" fmla="*/ 19050 w 4219575"/>
            <a:gd name="connsiteY98" fmla="*/ 752475 h 1895475"/>
            <a:gd name="connsiteX99" fmla="*/ 76200 w 4219575"/>
            <a:gd name="connsiteY99" fmla="*/ 742950 h 1895475"/>
            <a:gd name="connsiteX0" fmla="*/ 76200 w 4248150"/>
            <a:gd name="connsiteY0" fmla="*/ 742950 h 1895475"/>
            <a:gd name="connsiteX1" fmla="*/ 180975 w 4248150"/>
            <a:gd name="connsiteY1" fmla="*/ 752475 h 1895475"/>
            <a:gd name="connsiteX2" fmla="*/ 209550 w 4248150"/>
            <a:gd name="connsiteY2" fmla="*/ 762000 h 1895475"/>
            <a:gd name="connsiteX3" fmla="*/ 247650 w 4248150"/>
            <a:gd name="connsiteY3" fmla="*/ 771525 h 1895475"/>
            <a:gd name="connsiteX4" fmla="*/ 304800 w 4248150"/>
            <a:gd name="connsiteY4" fmla="*/ 790575 h 1895475"/>
            <a:gd name="connsiteX5" fmla="*/ 390525 w 4248150"/>
            <a:gd name="connsiteY5" fmla="*/ 828675 h 1895475"/>
            <a:gd name="connsiteX6" fmla="*/ 533400 w 4248150"/>
            <a:gd name="connsiteY6" fmla="*/ 838200 h 1895475"/>
            <a:gd name="connsiteX7" fmla="*/ 581025 w 4248150"/>
            <a:gd name="connsiteY7" fmla="*/ 876300 h 1895475"/>
            <a:gd name="connsiteX8" fmla="*/ 657225 w 4248150"/>
            <a:gd name="connsiteY8" fmla="*/ 962025 h 1895475"/>
            <a:gd name="connsiteX9" fmla="*/ 676275 w 4248150"/>
            <a:gd name="connsiteY9" fmla="*/ 1028700 h 1895475"/>
            <a:gd name="connsiteX10" fmla="*/ 809625 w 4248150"/>
            <a:gd name="connsiteY10" fmla="*/ 1019175 h 1895475"/>
            <a:gd name="connsiteX11" fmla="*/ 876300 w 4248150"/>
            <a:gd name="connsiteY11" fmla="*/ 1076325 h 1895475"/>
            <a:gd name="connsiteX12" fmla="*/ 904875 w 4248150"/>
            <a:gd name="connsiteY12" fmla="*/ 1104900 h 1895475"/>
            <a:gd name="connsiteX13" fmla="*/ 952500 w 4248150"/>
            <a:gd name="connsiteY13" fmla="*/ 1162050 h 1895475"/>
            <a:gd name="connsiteX14" fmla="*/ 962025 w 4248150"/>
            <a:gd name="connsiteY14" fmla="*/ 1190625 h 1895475"/>
            <a:gd name="connsiteX15" fmla="*/ 1000125 w 4248150"/>
            <a:gd name="connsiteY15" fmla="*/ 1200150 h 1895475"/>
            <a:gd name="connsiteX16" fmla="*/ 1076325 w 4248150"/>
            <a:gd name="connsiteY16" fmla="*/ 1209675 h 1895475"/>
            <a:gd name="connsiteX17" fmla="*/ 1209675 w 4248150"/>
            <a:gd name="connsiteY17" fmla="*/ 1228725 h 1895475"/>
            <a:gd name="connsiteX18" fmla="*/ 1266825 w 4248150"/>
            <a:gd name="connsiteY18" fmla="*/ 1257300 h 1895475"/>
            <a:gd name="connsiteX19" fmla="*/ 1304925 w 4248150"/>
            <a:gd name="connsiteY19" fmla="*/ 1266825 h 1895475"/>
            <a:gd name="connsiteX20" fmla="*/ 1333500 w 4248150"/>
            <a:gd name="connsiteY20" fmla="*/ 1285875 h 1895475"/>
            <a:gd name="connsiteX21" fmla="*/ 1362075 w 4248150"/>
            <a:gd name="connsiteY21" fmla="*/ 1295400 h 1895475"/>
            <a:gd name="connsiteX22" fmla="*/ 1390650 w 4248150"/>
            <a:gd name="connsiteY22" fmla="*/ 1323975 h 1895475"/>
            <a:gd name="connsiteX23" fmla="*/ 1428750 w 4248150"/>
            <a:gd name="connsiteY23" fmla="*/ 1343025 h 1895475"/>
            <a:gd name="connsiteX24" fmla="*/ 1457325 w 4248150"/>
            <a:gd name="connsiteY24" fmla="*/ 1371600 h 1895475"/>
            <a:gd name="connsiteX25" fmla="*/ 1485900 w 4248150"/>
            <a:gd name="connsiteY25" fmla="*/ 1390650 h 1895475"/>
            <a:gd name="connsiteX26" fmla="*/ 1533525 w 4248150"/>
            <a:gd name="connsiteY26" fmla="*/ 1447800 h 1895475"/>
            <a:gd name="connsiteX27" fmla="*/ 1552575 w 4248150"/>
            <a:gd name="connsiteY27" fmla="*/ 1476375 h 1895475"/>
            <a:gd name="connsiteX28" fmla="*/ 1581150 w 4248150"/>
            <a:gd name="connsiteY28" fmla="*/ 1504950 h 1895475"/>
            <a:gd name="connsiteX29" fmla="*/ 1600200 w 4248150"/>
            <a:gd name="connsiteY29" fmla="*/ 1533525 h 1895475"/>
            <a:gd name="connsiteX30" fmla="*/ 1628775 w 4248150"/>
            <a:gd name="connsiteY30" fmla="*/ 1543050 h 1895475"/>
            <a:gd name="connsiteX31" fmla="*/ 1657350 w 4248150"/>
            <a:gd name="connsiteY31" fmla="*/ 1600200 h 1895475"/>
            <a:gd name="connsiteX32" fmla="*/ 1676400 w 4248150"/>
            <a:gd name="connsiteY32" fmla="*/ 1657350 h 1895475"/>
            <a:gd name="connsiteX33" fmla="*/ 1685925 w 4248150"/>
            <a:gd name="connsiteY33" fmla="*/ 1685925 h 1895475"/>
            <a:gd name="connsiteX34" fmla="*/ 1695450 w 4248150"/>
            <a:gd name="connsiteY34" fmla="*/ 1714500 h 1895475"/>
            <a:gd name="connsiteX35" fmla="*/ 1704975 w 4248150"/>
            <a:gd name="connsiteY35" fmla="*/ 1771650 h 1895475"/>
            <a:gd name="connsiteX36" fmla="*/ 1809750 w 4248150"/>
            <a:gd name="connsiteY36" fmla="*/ 1828800 h 1895475"/>
            <a:gd name="connsiteX37" fmla="*/ 1924050 w 4248150"/>
            <a:gd name="connsiteY37" fmla="*/ 1800225 h 1895475"/>
            <a:gd name="connsiteX38" fmla="*/ 2219325 w 4248150"/>
            <a:gd name="connsiteY38" fmla="*/ 1762125 h 1895475"/>
            <a:gd name="connsiteX39" fmla="*/ 2314575 w 4248150"/>
            <a:gd name="connsiteY39" fmla="*/ 1781175 h 1895475"/>
            <a:gd name="connsiteX40" fmla="*/ 2343150 w 4248150"/>
            <a:gd name="connsiteY40" fmla="*/ 1790700 h 1895475"/>
            <a:gd name="connsiteX41" fmla="*/ 2419350 w 4248150"/>
            <a:gd name="connsiteY41" fmla="*/ 1781175 h 1895475"/>
            <a:gd name="connsiteX42" fmla="*/ 2447925 w 4248150"/>
            <a:gd name="connsiteY42" fmla="*/ 1771650 h 1895475"/>
            <a:gd name="connsiteX43" fmla="*/ 2486025 w 4248150"/>
            <a:gd name="connsiteY43" fmla="*/ 1762125 h 1895475"/>
            <a:gd name="connsiteX44" fmla="*/ 2543175 w 4248150"/>
            <a:gd name="connsiteY44" fmla="*/ 1743075 h 1895475"/>
            <a:gd name="connsiteX45" fmla="*/ 2609850 w 4248150"/>
            <a:gd name="connsiteY45" fmla="*/ 1733550 h 1895475"/>
            <a:gd name="connsiteX46" fmla="*/ 2686050 w 4248150"/>
            <a:gd name="connsiteY46" fmla="*/ 1714500 h 1895475"/>
            <a:gd name="connsiteX47" fmla="*/ 2714625 w 4248150"/>
            <a:gd name="connsiteY47" fmla="*/ 1704975 h 1895475"/>
            <a:gd name="connsiteX48" fmla="*/ 2781300 w 4248150"/>
            <a:gd name="connsiteY48" fmla="*/ 1685925 h 1895475"/>
            <a:gd name="connsiteX49" fmla="*/ 2886075 w 4248150"/>
            <a:gd name="connsiteY49" fmla="*/ 1714500 h 1895475"/>
            <a:gd name="connsiteX50" fmla="*/ 2971800 w 4248150"/>
            <a:gd name="connsiteY50" fmla="*/ 1733550 h 1895475"/>
            <a:gd name="connsiteX51" fmla="*/ 3000375 w 4248150"/>
            <a:gd name="connsiteY51" fmla="*/ 1743075 h 1895475"/>
            <a:gd name="connsiteX52" fmla="*/ 3048000 w 4248150"/>
            <a:gd name="connsiteY52" fmla="*/ 1752600 h 1895475"/>
            <a:gd name="connsiteX53" fmla="*/ 3076575 w 4248150"/>
            <a:gd name="connsiteY53" fmla="*/ 1809750 h 1895475"/>
            <a:gd name="connsiteX54" fmla="*/ 3143250 w 4248150"/>
            <a:gd name="connsiteY54" fmla="*/ 1847850 h 1895475"/>
            <a:gd name="connsiteX55" fmla="*/ 3209925 w 4248150"/>
            <a:gd name="connsiteY55" fmla="*/ 1885950 h 1895475"/>
            <a:gd name="connsiteX56" fmla="*/ 3248025 w 4248150"/>
            <a:gd name="connsiteY56" fmla="*/ 1895475 h 1895475"/>
            <a:gd name="connsiteX57" fmla="*/ 3324225 w 4248150"/>
            <a:gd name="connsiteY57" fmla="*/ 1885950 h 1895475"/>
            <a:gd name="connsiteX58" fmla="*/ 3371850 w 4248150"/>
            <a:gd name="connsiteY58" fmla="*/ 1828800 h 1895475"/>
            <a:gd name="connsiteX59" fmla="*/ 3400425 w 4248150"/>
            <a:gd name="connsiteY59" fmla="*/ 1819275 h 1895475"/>
            <a:gd name="connsiteX60" fmla="*/ 3629025 w 4248150"/>
            <a:gd name="connsiteY60" fmla="*/ 1800225 h 1895475"/>
            <a:gd name="connsiteX61" fmla="*/ 3667125 w 4248150"/>
            <a:gd name="connsiteY61" fmla="*/ 1771650 h 1895475"/>
            <a:gd name="connsiteX62" fmla="*/ 3800475 w 4248150"/>
            <a:gd name="connsiteY62" fmla="*/ 1819275 h 1895475"/>
            <a:gd name="connsiteX63" fmla="*/ 3933825 w 4248150"/>
            <a:gd name="connsiteY63" fmla="*/ 1771650 h 1895475"/>
            <a:gd name="connsiteX64" fmla="*/ 4029075 w 4248150"/>
            <a:gd name="connsiteY64" fmla="*/ 1685925 h 1895475"/>
            <a:gd name="connsiteX65" fmla="*/ 4057650 w 4248150"/>
            <a:gd name="connsiteY65" fmla="*/ 1695450 h 1895475"/>
            <a:gd name="connsiteX66" fmla="*/ 4143375 w 4248150"/>
            <a:gd name="connsiteY66" fmla="*/ 1666875 h 1895475"/>
            <a:gd name="connsiteX67" fmla="*/ 4181475 w 4248150"/>
            <a:gd name="connsiteY67" fmla="*/ 1657350 h 1895475"/>
            <a:gd name="connsiteX68" fmla="*/ 4210050 w 4248150"/>
            <a:gd name="connsiteY68" fmla="*/ 1571625 h 1895475"/>
            <a:gd name="connsiteX69" fmla="*/ 4248150 w 4248150"/>
            <a:gd name="connsiteY69" fmla="*/ 1543050 h 1895475"/>
            <a:gd name="connsiteX70" fmla="*/ 4210050 w 4248150"/>
            <a:gd name="connsiteY70" fmla="*/ 1476375 h 1895475"/>
            <a:gd name="connsiteX71" fmla="*/ 4191000 w 4248150"/>
            <a:gd name="connsiteY71" fmla="*/ 1447800 h 1895475"/>
            <a:gd name="connsiteX72" fmla="*/ 4171950 w 4248150"/>
            <a:gd name="connsiteY72" fmla="*/ 1247775 h 1895475"/>
            <a:gd name="connsiteX73" fmla="*/ 4162425 w 4248150"/>
            <a:gd name="connsiteY73" fmla="*/ 1114425 h 1895475"/>
            <a:gd name="connsiteX74" fmla="*/ 4143375 w 4248150"/>
            <a:gd name="connsiteY74" fmla="*/ 1057275 h 1895475"/>
            <a:gd name="connsiteX75" fmla="*/ 4171950 w 4248150"/>
            <a:gd name="connsiteY75" fmla="*/ 1009650 h 1895475"/>
            <a:gd name="connsiteX76" fmla="*/ 4143375 w 4248150"/>
            <a:gd name="connsiteY76" fmla="*/ 885825 h 1895475"/>
            <a:gd name="connsiteX77" fmla="*/ 4133850 w 4248150"/>
            <a:gd name="connsiteY77" fmla="*/ 781050 h 1895475"/>
            <a:gd name="connsiteX78" fmla="*/ 4114800 w 4248150"/>
            <a:gd name="connsiteY78" fmla="*/ 590550 h 1895475"/>
            <a:gd name="connsiteX79" fmla="*/ 4152900 w 4248150"/>
            <a:gd name="connsiteY79" fmla="*/ 523875 h 1895475"/>
            <a:gd name="connsiteX80" fmla="*/ 4162425 w 4248150"/>
            <a:gd name="connsiteY80" fmla="*/ 495300 h 1895475"/>
            <a:gd name="connsiteX81" fmla="*/ 4152900 w 4248150"/>
            <a:gd name="connsiteY81" fmla="*/ 323850 h 1895475"/>
            <a:gd name="connsiteX82" fmla="*/ 4124325 w 4248150"/>
            <a:gd name="connsiteY82" fmla="*/ 238125 h 1895475"/>
            <a:gd name="connsiteX83" fmla="*/ 4105275 w 4248150"/>
            <a:gd name="connsiteY83" fmla="*/ 161925 h 1895475"/>
            <a:gd name="connsiteX84" fmla="*/ 4076700 w 4248150"/>
            <a:gd name="connsiteY84" fmla="*/ 133350 h 1895475"/>
            <a:gd name="connsiteX85" fmla="*/ 4038600 w 4248150"/>
            <a:gd name="connsiteY85" fmla="*/ 76200 h 1895475"/>
            <a:gd name="connsiteX86" fmla="*/ 3914775 w 4248150"/>
            <a:gd name="connsiteY86" fmla="*/ 47625 h 1895475"/>
            <a:gd name="connsiteX87" fmla="*/ 3867150 w 4248150"/>
            <a:gd name="connsiteY87" fmla="*/ 38100 h 1895475"/>
            <a:gd name="connsiteX88" fmla="*/ 3324225 w 4248150"/>
            <a:gd name="connsiteY88" fmla="*/ 47625 h 1895475"/>
            <a:gd name="connsiteX89" fmla="*/ 2228850 w 4248150"/>
            <a:gd name="connsiteY89" fmla="*/ 38100 h 1895475"/>
            <a:gd name="connsiteX90" fmla="*/ 2162175 w 4248150"/>
            <a:gd name="connsiteY90" fmla="*/ 28575 h 1895475"/>
            <a:gd name="connsiteX91" fmla="*/ 2133600 w 4248150"/>
            <a:gd name="connsiteY91" fmla="*/ 19050 h 1895475"/>
            <a:gd name="connsiteX92" fmla="*/ 1743075 w 4248150"/>
            <a:gd name="connsiteY92" fmla="*/ 9525 h 1895475"/>
            <a:gd name="connsiteX93" fmla="*/ 800100 w 4248150"/>
            <a:gd name="connsiteY93" fmla="*/ 0 h 1895475"/>
            <a:gd name="connsiteX94" fmla="*/ 47625 w 4248150"/>
            <a:gd name="connsiteY94" fmla="*/ 9525 h 1895475"/>
            <a:gd name="connsiteX95" fmla="*/ 19050 w 4248150"/>
            <a:gd name="connsiteY95" fmla="*/ 28575 h 1895475"/>
            <a:gd name="connsiteX96" fmla="*/ 0 w 4248150"/>
            <a:gd name="connsiteY96" fmla="*/ 57150 h 1895475"/>
            <a:gd name="connsiteX97" fmla="*/ 9525 w 4248150"/>
            <a:gd name="connsiteY97" fmla="*/ 695325 h 1895475"/>
            <a:gd name="connsiteX98" fmla="*/ 19050 w 4248150"/>
            <a:gd name="connsiteY98" fmla="*/ 752475 h 1895475"/>
            <a:gd name="connsiteX99" fmla="*/ 76200 w 4248150"/>
            <a:gd name="connsiteY99" fmla="*/ 742950 h 1895475"/>
            <a:gd name="connsiteX0" fmla="*/ 76200 w 4248150"/>
            <a:gd name="connsiteY0" fmla="*/ 742950 h 1895475"/>
            <a:gd name="connsiteX1" fmla="*/ 180975 w 4248150"/>
            <a:gd name="connsiteY1" fmla="*/ 752475 h 1895475"/>
            <a:gd name="connsiteX2" fmla="*/ 209550 w 4248150"/>
            <a:gd name="connsiteY2" fmla="*/ 762000 h 1895475"/>
            <a:gd name="connsiteX3" fmla="*/ 247650 w 4248150"/>
            <a:gd name="connsiteY3" fmla="*/ 771525 h 1895475"/>
            <a:gd name="connsiteX4" fmla="*/ 304800 w 4248150"/>
            <a:gd name="connsiteY4" fmla="*/ 790575 h 1895475"/>
            <a:gd name="connsiteX5" fmla="*/ 390525 w 4248150"/>
            <a:gd name="connsiteY5" fmla="*/ 828675 h 1895475"/>
            <a:gd name="connsiteX6" fmla="*/ 533400 w 4248150"/>
            <a:gd name="connsiteY6" fmla="*/ 838200 h 1895475"/>
            <a:gd name="connsiteX7" fmla="*/ 581025 w 4248150"/>
            <a:gd name="connsiteY7" fmla="*/ 876300 h 1895475"/>
            <a:gd name="connsiteX8" fmla="*/ 657225 w 4248150"/>
            <a:gd name="connsiteY8" fmla="*/ 962025 h 1895475"/>
            <a:gd name="connsiteX9" fmla="*/ 676275 w 4248150"/>
            <a:gd name="connsiteY9" fmla="*/ 1028700 h 1895475"/>
            <a:gd name="connsiteX10" fmla="*/ 809625 w 4248150"/>
            <a:gd name="connsiteY10" fmla="*/ 1019175 h 1895475"/>
            <a:gd name="connsiteX11" fmla="*/ 876300 w 4248150"/>
            <a:gd name="connsiteY11" fmla="*/ 1076325 h 1895475"/>
            <a:gd name="connsiteX12" fmla="*/ 904875 w 4248150"/>
            <a:gd name="connsiteY12" fmla="*/ 1104900 h 1895475"/>
            <a:gd name="connsiteX13" fmla="*/ 952500 w 4248150"/>
            <a:gd name="connsiteY13" fmla="*/ 1162050 h 1895475"/>
            <a:gd name="connsiteX14" fmla="*/ 962025 w 4248150"/>
            <a:gd name="connsiteY14" fmla="*/ 1190625 h 1895475"/>
            <a:gd name="connsiteX15" fmla="*/ 1000125 w 4248150"/>
            <a:gd name="connsiteY15" fmla="*/ 1200150 h 1895475"/>
            <a:gd name="connsiteX16" fmla="*/ 1076325 w 4248150"/>
            <a:gd name="connsiteY16" fmla="*/ 1209675 h 1895475"/>
            <a:gd name="connsiteX17" fmla="*/ 1209675 w 4248150"/>
            <a:gd name="connsiteY17" fmla="*/ 1228725 h 1895475"/>
            <a:gd name="connsiteX18" fmla="*/ 1266825 w 4248150"/>
            <a:gd name="connsiteY18" fmla="*/ 1257300 h 1895475"/>
            <a:gd name="connsiteX19" fmla="*/ 1304925 w 4248150"/>
            <a:gd name="connsiteY19" fmla="*/ 1266825 h 1895475"/>
            <a:gd name="connsiteX20" fmla="*/ 1333500 w 4248150"/>
            <a:gd name="connsiteY20" fmla="*/ 1285875 h 1895475"/>
            <a:gd name="connsiteX21" fmla="*/ 1362075 w 4248150"/>
            <a:gd name="connsiteY21" fmla="*/ 1295400 h 1895475"/>
            <a:gd name="connsiteX22" fmla="*/ 1390650 w 4248150"/>
            <a:gd name="connsiteY22" fmla="*/ 1323975 h 1895475"/>
            <a:gd name="connsiteX23" fmla="*/ 1428750 w 4248150"/>
            <a:gd name="connsiteY23" fmla="*/ 1343025 h 1895475"/>
            <a:gd name="connsiteX24" fmla="*/ 1457325 w 4248150"/>
            <a:gd name="connsiteY24" fmla="*/ 1371600 h 1895475"/>
            <a:gd name="connsiteX25" fmla="*/ 1485900 w 4248150"/>
            <a:gd name="connsiteY25" fmla="*/ 1390650 h 1895475"/>
            <a:gd name="connsiteX26" fmla="*/ 1533525 w 4248150"/>
            <a:gd name="connsiteY26" fmla="*/ 1447800 h 1895475"/>
            <a:gd name="connsiteX27" fmla="*/ 1552575 w 4248150"/>
            <a:gd name="connsiteY27" fmla="*/ 1476375 h 1895475"/>
            <a:gd name="connsiteX28" fmla="*/ 1581150 w 4248150"/>
            <a:gd name="connsiteY28" fmla="*/ 1504950 h 1895475"/>
            <a:gd name="connsiteX29" fmla="*/ 1600200 w 4248150"/>
            <a:gd name="connsiteY29" fmla="*/ 1533525 h 1895475"/>
            <a:gd name="connsiteX30" fmla="*/ 1628775 w 4248150"/>
            <a:gd name="connsiteY30" fmla="*/ 1543050 h 1895475"/>
            <a:gd name="connsiteX31" fmla="*/ 1657350 w 4248150"/>
            <a:gd name="connsiteY31" fmla="*/ 1600200 h 1895475"/>
            <a:gd name="connsiteX32" fmla="*/ 1676400 w 4248150"/>
            <a:gd name="connsiteY32" fmla="*/ 1657350 h 1895475"/>
            <a:gd name="connsiteX33" fmla="*/ 1685925 w 4248150"/>
            <a:gd name="connsiteY33" fmla="*/ 1685925 h 1895475"/>
            <a:gd name="connsiteX34" fmla="*/ 1695450 w 4248150"/>
            <a:gd name="connsiteY34" fmla="*/ 1714500 h 1895475"/>
            <a:gd name="connsiteX35" fmla="*/ 1704975 w 4248150"/>
            <a:gd name="connsiteY35" fmla="*/ 1771650 h 1895475"/>
            <a:gd name="connsiteX36" fmla="*/ 1809750 w 4248150"/>
            <a:gd name="connsiteY36" fmla="*/ 1828800 h 1895475"/>
            <a:gd name="connsiteX37" fmla="*/ 1924050 w 4248150"/>
            <a:gd name="connsiteY37" fmla="*/ 1800225 h 1895475"/>
            <a:gd name="connsiteX38" fmla="*/ 2219325 w 4248150"/>
            <a:gd name="connsiteY38" fmla="*/ 1762125 h 1895475"/>
            <a:gd name="connsiteX39" fmla="*/ 2314575 w 4248150"/>
            <a:gd name="connsiteY39" fmla="*/ 1781175 h 1895475"/>
            <a:gd name="connsiteX40" fmla="*/ 2343150 w 4248150"/>
            <a:gd name="connsiteY40" fmla="*/ 1790700 h 1895475"/>
            <a:gd name="connsiteX41" fmla="*/ 2419350 w 4248150"/>
            <a:gd name="connsiteY41" fmla="*/ 1781175 h 1895475"/>
            <a:gd name="connsiteX42" fmla="*/ 2447925 w 4248150"/>
            <a:gd name="connsiteY42" fmla="*/ 1771650 h 1895475"/>
            <a:gd name="connsiteX43" fmla="*/ 2486025 w 4248150"/>
            <a:gd name="connsiteY43" fmla="*/ 1762125 h 1895475"/>
            <a:gd name="connsiteX44" fmla="*/ 2543175 w 4248150"/>
            <a:gd name="connsiteY44" fmla="*/ 1743075 h 1895475"/>
            <a:gd name="connsiteX45" fmla="*/ 2609850 w 4248150"/>
            <a:gd name="connsiteY45" fmla="*/ 1733550 h 1895475"/>
            <a:gd name="connsiteX46" fmla="*/ 2686050 w 4248150"/>
            <a:gd name="connsiteY46" fmla="*/ 1714500 h 1895475"/>
            <a:gd name="connsiteX47" fmla="*/ 2714625 w 4248150"/>
            <a:gd name="connsiteY47" fmla="*/ 1704975 h 1895475"/>
            <a:gd name="connsiteX48" fmla="*/ 2781300 w 4248150"/>
            <a:gd name="connsiteY48" fmla="*/ 1685925 h 1895475"/>
            <a:gd name="connsiteX49" fmla="*/ 2886075 w 4248150"/>
            <a:gd name="connsiteY49" fmla="*/ 1714500 h 1895475"/>
            <a:gd name="connsiteX50" fmla="*/ 2971800 w 4248150"/>
            <a:gd name="connsiteY50" fmla="*/ 1733550 h 1895475"/>
            <a:gd name="connsiteX51" fmla="*/ 3000375 w 4248150"/>
            <a:gd name="connsiteY51" fmla="*/ 1743075 h 1895475"/>
            <a:gd name="connsiteX52" fmla="*/ 3048000 w 4248150"/>
            <a:gd name="connsiteY52" fmla="*/ 1752600 h 1895475"/>
            <a:gd name="connsiteX53" fmla="*/ 3076575 w 4248150"/>
            <a:gd name="connsiteY53" fmla="*/ 1809750 h 1895475"/>
            <a:gd name="connsiteX54" fmla="*/ 3143250 w 4248150"/>
            <a:gd name="connsiteY54" fmla="*/ 1847850 h 1895475"/>
            <a:gd name="connsiteX55" fmla="*/ 3209925 w 4248150"/>
            <a:gd name="connsiteY55" fmla="*/ 1885950 h 1895475"/>
            <a:gd name="connsiteX56" fmla="*/ 3248025 w 4248150"/>
            <a:gd name="connsiteY56" fmla="*/ 1895475 h 1895475"/>
            <a:gd name="connsiteX57" fmla="*/ 3324225 w 4248150"/>
            <a:gd name="connsiteY57" fmla="*/ 1885950 h 1895475"/>
            <a:gd name="connsiteX58" fmla="*/ 3371850 w 4248150"/>
            <a:gd name="connsiteY58" fmla="*/ 1828800 h 1895475"/>
            <a:gd name="connsiteX59" fmla="*/ 3400425 w 4248150"/>
            <a:gd name="connsiteY59" fmla="*/ 1819275 h 1895475"/>
            <a:gd name="connsiteX60" fmla="*/ 3629025 w 4248150"/>
            <a:gd name="connsiteY60" fmla="*/ 1800225 h 1895475"/>
            <a:gd name="connsiteX61" fmla="*/ 3667125 w 4248150"/>
            <a:gd name="connsiteY61" fmla="*/ 1771650 h 1895475"/>
            <a:gd name="connsiteX62" fmla="*/ 3800475 w 4248150"/>
            <a:gd name="connsiteY62" fmla="*/ 1819275 h 1895475"/>
            <a:gd name="connsiteX63" fmla="*/ 3933825 w 4248150"/>
            <a:gd name="connsiteY63" fmla="*/ 1771650 h 1895475"/>
            <a:gd name="connsiteX64" fmla="*/ 4029075 w 4248150"/>
            <a:gd name="connsiteY64" fmla="*/ 1685925 h 1895475"/>
            <a:gd name="connsiteX65" fmla="*/ 4057650 w 4248150"/>
            <a:gd name="connsiteY65" fmla="*/ 1695450 h 1895475"/>
            <a:gd name="connsiteX66" fmla="*/ 4143375 w 4248150"/>
            <a:gd name="connsiteY66" fmla="*/ 1666875 h 1895475"/>
            <a:gd name="connsiteX67" fmla="*/ 4181475 w 4248150"/>
            <a:gd name="connsiteY67" fmla="*/ 1657350 h 1895475"/>
            <a:gd name="connsiteX68" fmla="*/ 4210050 w 4248150"/>
            <a:gd name="connsiteY68" fmla="*/ 1571625 h 1895475"/>
            <a:gd name="connsiteX69" fmla="*/ 4248150 w 4248150"/>
            <a:gd name="connsiteY69" fmla="*/ 1543050 h 1895475"/>
            <a:gd name="connsiteX70" fmla="*/ 4210050 w 4248150"/>
            <a:gd name="connsiteY70" fmla="*/ 1476375 h 1895475"/>
            <a:gd name="connsiteX71" fmla="*/ 4191000 w 4248150"/>
            <a:gd name="connsiteY71" fmla="*/ 1447800 h 1895475"/>
            <a:gd name="connsiteX72" fmla="*/ 4171950 w 4248150"/>
            <a:gd name="connsiteY72" fmla="*/ 1247775 h 1895475"/>
            <a:gd name="connsiteX73" fmla="*/ 4162425 w 4248150"/>
            <a:gd name="connsiteY73" fmla="*/ 1114425 h 1895475"/>
            <a:gd name="connsiteX74" fmla="*/ 4143375 w 4248150"/>
            <a:gd name="connsiteY74" fmla="*/ 1057275 h 1895475"/>
            <a:gd name="connsiteX75" fmla="*/ 4171950 w 4248150"/>
            <a:gd name="connsiteY75" fmla="*/ 1009650 h 1895475"/>
            <a:gd name="connsiteX76" fmla="*/ 4143375 w 4248150"/>
            <a:gd name="connsiteY76" fmla="*/ 885825 h 1895475"/>
            <a:gd name="connsiteX77" fmla="*/ 4133850 w 4248150"/>
            <a:gd name="connsiteY77" fmla="*/ 781050 h 1895475"/>
            <a:gd name="connsiteX78" fmla="*/ 4114800 w 4248150"/>
            <a:gd name="connsiteY78" fmla="*/ 590550 h 1895475"/>
            <a:gd name="connsiteX79" fmla="*/ 4152900 w 4248150"/>
            <a:gd name="connsiteY79" fmla="*/ 523875 h 1895475"/>
            <a:gd name="connsiteX80" fmla="*/ 4162425 w 4248150"/>
            <a:gd name="connsiteY80" fmla="*/ 495300 h 1895475"/>
            <a:gd name="connsiteX81" fmla="*/ 4152900 w 4248150"/>
            <a:gd name="connsiteY81" fmla="*/ 323850 h 1895475"/>
            <a:gd name="connsiteX82" fmla="*/ 4124325 w 4248150"/>
            <a:gd name="connsiteY82" fmla="*/ 238125 h 1895475"/>
            <a:gd name="connsiteX83" fmla="*/ 4105275 w 4248150"/>
            <a:gd name="connsiteY83" fmla="*/ 161925 h 1895475"/>
            <a:gd name="connsiteX84" fmla="*/ 4076700 w 4248150"/>
            <a:gd name="connsiteY84" fmla="*/ 133350 h 1895475"/>
            <a:gd name="connsiteX85" fmla="*/ 4038600 w 4248150"/>
            <a:gd name="connsiteY85" fmla="*/ 76200 h 1895475"/>
            <a:gd name="connsiteX86" fmla="*/ 3914775 w 4248150"/>
            <a:gd name="connsiteY86" fmla="*/ 47625 h 1895475"/>
            <a:gd name="connsiteX87" fmla="*/ 3867150 w 4248150"/>
            <a:gd name="connsiteY87" fmla="*/ 38100 h 1895475"/>
            <a:gd name="connsiteX88" fmla="*/ 3724274 w 4248150"/>
            <a:gd name="connsiteY88" fmla="*/ 57150 h 1895475"/>
            <a:gd name="connsiteX89" fmla="*/ 3324225 w 4248150"/>
            <a:gd name="connsiteY89" fmla="*/ 47625 h 1895475"/>
            <a:gd name="connsiteX90" fmla="*/ 2228850 w 4248150"/>
            <a:gd name="connsiteY90" fmla="*/ 38100 h 1895475"/>
            <a:gd name="connsiteX91" fmla="*/ 2162175 w 4248150"/>
            <a:gd name="connsiteY91" fmla="*/ 28575 h 1895475"/>
            <a:gd name="connsiteX92" fmla="*/ 2133600 w 4248150"/>
            <a:gd name="connsiteY92" fmla="*/ 19050 h 1895475"/>
            <a:gd name="connsiteX93" fmla="*/ 1743075 w 4248150"/>
            <a:gd name="connsiteY93" fmla="*/ 9525 h 1895475"/>
            <a:gd name="connsiteX94" fmla="*/ 800100 w 4248150"/>
            <a:gd name="connsiteY94" fmla="*/ 0 h 1895475"/>
            <a:gd name="connsiteX95" fmla="*/ 47625 w 4248150"/>
            <a:gd name="connsiteY95" fmla="*/ 9525 h 1895475"/>
            <a:gd name="connsiteX96" fmla="*/ 19050 w 4248150"/>
            <a:gd name="connsiteY96" fmla="*/ 28575 h 1895475"/>
            <a:gd name="connsiteX97" fmla="*/ 0 w 4248150"/>
            <a:gd name="connsiteY97" fmla="*/ 57150 h 1895475"/>
            <a:gd name="connsiteX98" fmla="*/ 9525 w 4248150"/>
            <a:gd name="connsiteY98" fmla="*/ 695325 h 1895475"/>
            <a:gd name="connsiteX99" fmla="*/ 19050 w 4248150"/>
            <a:gd name="connsiteY99" fmla="*/ 752475 h 1895475"/>
            <a:gd name="connsiteX100" fmla="*/ 76200 w 4248150"/>
            <a:gd name="connsiteY100" fmla="*/ 742950 h 1895475"/>
            <a:gd name="connsiteX0" fmla="*/ 76200 w 4248150"/>
            <a:gd name="connsiteY0" fmla="*/ 742950 h 1895475"/>
            <a:gd name="connsiteX1" fmla="*/ 180975 w 4248150"/>
            <a:gd name="connsiteY1" fmla="*/ 752475 h 1895475"/>
            <a:gd name="connsiteX2" fmla="*/ 209550 w 4248150"/>
            <a:gd name="connsiteY2" fmla="*/ 762000 h 1895475"/>
            <a:gd name="connsiteX3" fmla="*/ 247650 w 4248150"/>
            <a:gd name="connsiteY3" fmla="*/ 771525 h 1895475"/>
            <a:gd name="connsiteX4" fmla="*/ 304800 w 4248150"/>
            <a:gd name="connsiteY4" fmla="*/ 790575 h 1895475"/>
            <a:gd name="connsiteX5" fmla="*/ 390525 w 4248150"/>
            <a:gd name="connsiteY5" fmla="*/ 828675 h 1895475"/>
            <a:gd name="connsiteX6" fmla="*/ 533400 w 4248150"/>
            <a:gd name="connsiteY6" fmla="*/ 838200 h 1895475"/>
            <a:gd name="connsiteX7" fmla="*/ 581025 w 4248150"/>
            <a:gd name="connsiteY7" fmla="*/ 876300 h 1895475"/>
            <a:gd name="connsiteX8" fmla="*/ 657225 w 4248150"/>
            <a:gd name="connsiteY8" fmla="*/ 962025 h 1895475"/>
            <a:gd name="connsiteX9" fmla="*/ 676275 w 4248150"/>
            <a:gd name="connsiteY9" fmla="*/ 1028700 h 1895475"/>
            <a:gd name="connsiteX10" fmla="*/ 809625 w 4248150"/>
            <a:gd name="connsiteY10" fmla="*/ 1019175 h 1895475"/>
            <a:gd name="connsiteX11" fmla="*/ 876300 w 4248150"/>
            <a:gd name="connsiteY11" fmla="*/ 1076325 h 1895475"/>
            <a:gd name="connsiteX12" fmla="*/ 904875 w 4248150"/>
            <a:gd name="connsiteY12" fmla="*/ 1104900 h 1895475"/>
            <a:gd name="connsiteX13" fmla="*/ 952500 w 4248150"/>
            <a:gd name="connsiteY13" fmla="*/ 1162050 h 1895475"/>
            <a:gd name="connsiteX14" fmla="*/ 962025 w 4248150"/>
            <a:gd name="connsiteY14" fmla="*/ 1190625 h 1895475"/>
            <a:gd name="connsiteX15" fmla="*/ 1000125 w 4248150"/>
            <a:gd name="connsiteY15" fmla="*/ 1200150 h 1895475"/>
            <a:gd name="connsiteX16" fmla="*/ 1076325 w 4248150"/>
            <a:gd name="connsiteY16" fmla="*/ 1209675 h 1895475"/>
            <a:gd name="connsiteX17" fmla="*/ 1209675 w 4248150"/>
            <a:gd name="connsiteY17" fmla="*/ 1228725 h 1895475"/>
            <a:gd name="connsiteX18" fmla="*/ 1266825 w 4248150"/>
            <a:gd name="connsiteY18" fmla="*/ 1257300 h 1895475"/>
            <a:gd name="connsiteX19" fmla="*/ 1304925 w 4248150"/>
            <a:gd name="connsiteY19" fmla="*/ 1266825 h 1895475"/>
            <a:gd name="connsiteX20" fmla="*/ 1333500 w 4248150"/>
            <a:gd name="connsiteY20" fmla="*/ 1285875 h 1895475"/>
            <a:gd name="connsiteX21" fmla="*/ 1362075 w 4248150"/>
            <a:gd name="connsiteY21" fmla="*/ 1295400 h 1895475"/>
            <a:gd name="connsiteX22" fmla="*/ 1390650 w 4248150"/>
            <a:gd name="connsiteY22" fmla="*/ 1323975 h 1895475"/>
            <a:gd name="connsiteX23" fmla="*/ 1428750 w 4248150"/>
            <a:gd name="connsiteY23" fmla="*/ 1343025 h 1895475"/>
            <a:gd name="connsiteX24" fmla="*/ 1457325 w 4248150"/>
            <a:gd name="connsiteY24" fmla="*/ 1371600 h 1895475"/>
            <a:gd name="connsiteX25" fmla="*/ 1485900 w 4248150"/>
            <a:gd name="connsiteY25" fmla="*/ 1390650 h 1895475"/>
            <a:gd name="connsiteX26" fmla="*/ 1533525 w 4248150"/>
            <a:gd name="connsiteY26" fmla="*/ 1447800 h 1895475"/>
            <a:gd name="connsiteX27" fmla="*/ 1552575 w 4248150"/>
            <a:gd name="connsiteY27" fmla="*/ 1476375 h 1895475"/>
            <a:gd name="connsiteX28" fmla="*/ 1581150 w 4248150"/>
            <a:gd name="connsiteY28" fmla="*/ 1504950 h 1895475"/>
            <a:gd name="connsiteX29" fmla="*/ 1600200 w 4248150"/>
            <a:gd name="connsiteY29" fmla="*/ 1533525 h 1895475"/>
            <a:gd name="connsiteX30" fmla="*/ 1628775 w 4248150"/>
            <a:gd name="connsiteY30" fmla="*/ 1543050 h 1895475"/>
            <a:gd name="connsiteX31" fmla="*/ 1657350 w 4248150"/>
            <a:gd name="connsiteY31" fmla="*/ 1600200 h 1895475"/>
            <a:gd name="connsiteX32" fmla="*/ 1676400 w 4248150"/>
            <a:gd name="connsiteY32" fmla="*/ 1657350 h 1895475"/>
            <a:gd name="connsiteX33" fmla="*/ 1685925 w 4248150"/>
            <a:gd name="connsiteY33" fmla="*/ 1685925 h 1895475"/>
            <a:gd name="connsiteX34" fmla="*/ 1695450 w 4248150"/>
            <a:gd name="connsiteY34" fmla="*/ 1714500 h 1895475"/>
            <a:gd name="connsiteX35" fmla="*/ 1704975 w 4248150"/>
            <a:gd name="connsiteY35" fmla="*/ 1771650 h 1895475"/>
            <a:gd name="connsiteX36" fmla="*/ 1809750 w 4248150"/>
            <a:gd name="connsiteY36" fmla="*/ 1828800 h 1895475"/>
            <a:gd name="connsiteX37" fmla="*/ 1924050 w 4248150"/>
            <a:gd name="connsiteY37" fmla="*/ 1800225 h 1895475"/>
            <a:gd name="connsiteX38" fmla="*/ 2219325 w 4248150"/>
            <a:gd name="connsiteY38" fmla="*/ 1762125 h 1895475"/>
            <a:gd name="connsiteX39" fmla="*/ 2314575 w 4248150"/>
            <a:gd name="connsiteY39" fmla="*/ 1781175 h 1895475"/>
            <a:gd name="connsiteX40" fmla="*/ 2343150 w 4248150"/>
            <a:gd name="connsiteY40" fmla="*/ 1790700 h 1895475"/>
            <a:gd name="connsiteX41" fmla="*/ 2419350 w 4248150"/>
            <a:gd name="connsiteY41" fmla="*/ 1781175 h 1895475"/>
            <a:gd name="connsiteX42" fmla="*/ 2447925 w 4248150"/>
            <a:gd name="connsiteY42" fmla="*/ 1771650 h 1895475"/>
            <a:gd name="connsiteX43" fmla="*/ 2486025 w 4248150"/>
            <a:gd name="connsiteY43" fmla="*/ 1762125 h 1895475"/>
            <a:gd name="connsiteX44" fmla="*/ 2543175 w 4248150"/>
            <a:gd name="connsiteY44" fmla="*/ 1743075 h 1895475"/>
            <a:gd name="connsiteX45" fmla="*/ 2609850 w 4248150"/>
            <a:gd name="connsiteY45" fmla="*/ 1733550 h 1895475"/>
            <a:gd name="connsiteX46" fmla="*/ 2686050 w 4248150"/>
            <a:gd name="connsiteY46" fmla="*/ 1714500 h 1895475"/>
            <a:gd name="connsiteX47" fmla="*/ 2714625 w 4248150"/>
            <a:gd name="connsiteY47" fmla="*/ 1704975 h 1895475"/>
            <a:gd name="connsiteX48" fmla="*/ 2781300 w 4248150"/>
            <a:gd name="connsiteY48" fmla="*/ 1685925 h 1895475"/>
            <a:gd name="connsiteX49" fmla="*/ 2886075 w 4248150"/>
            <a:gd name="connsiteY49" fmla="*/ 1714500 h 1895475"/>
            <a:gd name="connsiteX50" fmla="*/ 2971800 w 4248150"/>
            <a:gd name="connsiteY50" fmla="*/ 1733550 h 1895475"/>
            <a:gd name="connsiteX51" fmla="*/ 3000375 w 4248150"/>
            <a:gd name="connsiteY51" fmla="*/ 1743075 h 1895475"/>
            <a:gd name="connsiteX52" fmla="*/ 3048000 w 4248150"/>
            <a:gd name="connsiteY52" fmla="*/ 1752600 h 1895475"/>
            <a:gd name="connsiteX53" fmla="*/ 3076575 w 4248150"/>
            <a:gd name="connsiteY53" fmla="*/ 1809750 h 1895475"/>
            <a:gd name="connsiteX54" fmla="*/ 3143250 w 4248150"/>
            <a:gd name="connsiteY54" fmla="*/ 1847850 h 1895475"/>
            <a:gd name="connsiteX55" fmla="*/ 3209925 w 4248150"/>
            <a:gd name="connsiteY55" fmla="*/ 1885950 h 1895475"/>
            <a:gd name="connsiteX56" fmla="*/ 3248025 w 4248150"/>
            <a:gd name="connsiteY56" fmla="*/ 1895475 h 1895475"/>
            <a:gd name="connsiteX57" fmla="*/ 3324225 w 4248150"/>
            <a:gd name="connsiteY57" fmla="*/ 1885950 h 1895475"/>
            <a:gd name="connsiteX58" fmla="*/ 3371850 w 4248150"/>
            <a:gd name="connsiteY58" fmla="*/ 1828800 h 1895475"/>
            <a:gd name="connsiteX59" fmla="*/ 3400425 w 4248150"/>
            <a:gd name="connsiteY59" fmla="*/ 1819275 h 1895475"/>
            <a:gd name="connsiteX60" fmla="*/ 3629025 w 4248150"/>
            <a:gd name="connsiteY60" fmla="*/ 1800225 h 1895475"/>
            <a:gd name="connsiteX61" fmla="*/ 3667125 w 4248150"/>
            <a:gd name="connsiteY61" fmla="*/ 1771650 h 1895475"/>
            <a:gd name="connsiteX62" fmla="*/ 3800475 w 4248150"/>
            <a:gd name="connsiteY62" fmla="*/ 1819275 h 1895475"/>
            <a:gd name="connsiteX63" fmla="*/ 3933825 w 4248150"/>
            <a:gd name="connsiteY63" fmla="*/ 1771650 h 1895475"/>
            <a:gd name="connsiteX64" fmla="*/ 4029075 w 4248150"/>
            <a:gd name="connsiteY64" fmla="*/ 1685925 h 1895475"/>
            <a:gd name="connsiteX65" fmla="*/ 4057650 w 4248150"/>
            <a:gd name="connsiteY65" fmla="*/ 1695450 h 1895475"/>
            <a:gd name="connsiteX66" fmla="*/ 4143375 w 4248150"/>
            <a:gd name="connsiteY66" fmla="*/ 1666875 h 1895475"/>
            <a:gd name="connsiteX67" fmla="*/ 4181475 w 4248150"/>
            <a:gd name="connsiteY67" fmla="*/ 1657350 h 1895475"/>
            <a:gd name="connsiteX68" fmla="*/ 4210050 w 4248150"/>
            <a:gd name="connsiteY68" fmla="*/ 1571625 h 1895475"/>
            <a:gd name="connsiteX69" fmla="*/ 4248150 w 4248150"/>
            <a:gd name="connsiteY69" fmla="*/ 1543050 h 1895475"/>
            <a:gd name="connsiteX70" fmla="*/ 4210050 w 4248150"/>
            <a:gd name="connsiteY70" fmla="*/ 1476375 h 1895475"/>
            <a:gd name="connsiteX71" fmla="*/ 4191000 w 4248150"/>
            <a:gd name="connsiteY71" fmla="*/ 1447800 h 1895475"/>
            <a:gd name="connsiteX72" fmla="*/ 4171950 w 4248150"/>
            <a:gd name="connsiteY72" fmla="*/ 1247775 h 1895475"/>
            <a:gd name="connsiteX73" fmla="*/ 4162425 w 4248150"/>
            <a:gd name="connsiteY73" fmla="*/ 1114425 h 1895475"/>
            <a:gd name="connsiteX74" fmla="*/ 4143375 w 4248150"/>
            <a:gd name="connsiteY74" fmla="*/ 1057275 h 1895475"/>
            <a:gd name="connsiteX75" fmla="*/ 4171950 w 4248150"/>
            <a:gd name="connsiteY75" fmla="*/ 1009650 h 1895475"/>
            <a:gd name="connsiteX76" fmla="*/ 4143375 w 4248150"/>
            <a:gd name="connsiteY76" fmla="*/ 885825 h 1895475"/>
            <a:gd name="connsiteX77" fmla="*/ 4133850 w 4248150"/>
            <a:gd name="connsiteY77" fmla="*/ 781050 h 1895475"/>
            <a:gd name="connsiteX78" fmla="*/ 4114800 w 4248150"/>
            <a:gd name="connsiteY78" fmla="*/ 590550 h 1895475"/>
            <a:gd name="connsiteX79" fmla="*/ 4152900 w 4248150"/>
            <a:gd name="connsiteY79" fmla="*/ 523875 h 1895475"/>
            <a:gd name="connsiteX80" fmla="*/ 4162425 w 4248150"/>
            <a:gd name="connsiteY80" fmla="*/ 495300 h 1895475"/>
            <a:gd name="connsiteX81" fmla="*/ 4152900 w 4248150"/>
            <a:gd name="connsiteY81" fmla="*/ 323850 h 1895475"/>
            <a:gd name="connsiteX82" fmla="*/ 4124325 w 4248150"/>
            <a:gd name="connsiteY82" fmla="*/ 238125 h 1895475"/>
            <a:gd name="connsiteX83" fmla="*/ 4105275 w 4248150"/>
            <a:gd name="connsiteY83" fmla="*/ 161925 h 1895475"/>
            <a:gd name="connsiteX84" fmla="*/ 4076700 w 4248150"/>
            <a:gd name="connsiteY84" fmla="*/ 133350 h 1895475"/>
            <a:gd name="connsiteX85" fmla="*/ 4038600 w 4248150"/>
            <a:gd name="connsiteY85" fmla="*/ 76200 h 1895475"/>
            <a:gd name="connsiteX86" fmla="*/ 3914775 w 4248150"/>
            <a:gd name="connsiteY86" fmla="*/ 47625 h 1895475"/>
            <a:gd name="connsiteX87" fmla="*/ 3867150 w 4248150"/>
            <a:gd name="connsiteY87" fmla="*/ 38100 h 1895475"/>
            <a:gd name="connsiteX88" fmla="*/ 3724274 w 4248150"/>
            <a:gd name="connsiteY88" fmla="*/ 57150 h 1895475"/>
            <a:gd name="connsiteX89" fmla="*/ 3324225 w 4248150"/>
            <a:gd name="connsiteY89" fmla="*/ 47625 h 1895475"/>
            <a:gd name="connsiteX90" fmla="*/ 2228850 w 4248150"/>
            <a:gd name="connsiteY90" fmla="*/ 38100 h 1895475"/>
            <a:gd name="connsiteX91" fmla="*/ 2162175 w 4248150"/>
            <a:gd name="connsiteY91" fmla="*/ 28575 h 1895475"/>
            <a:gd name="connsiteX92" fmla="*/ 2133600 w 4248150"/>
            <a:gd name="connsiteY92" fmla="*/ 19050 h 1895475"/>
            <a:gd name="connsiteX93" fmla="*/ 1733550 w 4248150"/>
            <a:gd name="connsiteY93" fmla="*/ 38100 h 1895475"/>
            <a:gd name="connsiteX94" fmla="*/ 800100 w 4248150"/>
            <a:gd name="connsiteY94" fmla="*/ 0 h 1895475"/>
            <a:gd name="connsiteX95" fmla="*/ 47625 w 4248150"/>
            <a:gd name="connsiteY95" fmla="*/ 9525 h 1895475"/>
            <a:gd name="connsiteX96" fmla="*/ 19050 w 4248150"/>
            <a:gd name="connsiteY96" fmla="*/ 28575 h 1895475"/>
            <a:gd name="connsiteX97" fmla="*/ 0 w 4248150"/>
            <a:gd name="connsiteY97" fmla="*/ 57150 h 1895475"/>
            <a:gd name="connsiteX98" fmla="*/ 9525 w 4248150"/>
            <a:gd name="connsiteY98" fmla="*/ 695325 h 1895475"/>
            <a:gd name="connsiteX99" fmla="*/ 19050 w 4248150"/>
            <a:gd name="connsiteY99" fmla="*/ 752475 h 1895475"/>
            <a:gd name="connsiteX100" fmla="*/ 76200 w 4248150"/>
            <a:gd name="connsiteY100" fmla="*/ 742950 h 1895475"/>
            <a:gd name="connsiteX0" fmla="*/ 92689 w 4264639"/>
            <a:gd name="connsiteY0" fmla="*/ 733563 h 1886088"/>
            <a:gd name="connsiteX1" fmla="*/ 197464 w 4264639"/>
            <a:gd name="connsiteY1" fmla="*/ 743088 h 1886088"/>
            <a:gd name="connsiteX2" fmla="*/ 226039 w 4264639"/>
            <a:gd name="connsiteY2" fmla="*/ 752613 h 1886088"/>
            <a:gd name="connsiteX3" fmla="*/ 264139 w 4264639"/>
            <a:gd name="connsiteY3" fmla="*/ 762138 h 1886088"/>
            <a:gd name="connsiteX4" fmla="*/ 321289 w 4264639"/>
            <a:gd name="connsiteY4" fmla="*/ 781188 h 1886088"/>
            <a:gd name="connsiteX5" fmla="*/ 407014 w 4264639"/>
            <a:gd name="connsiteY5" fmla="*/ 819288 h 1886088"/>
            <a:gd name="connsiteX6" fmla="*/ 549889 w 4264639"/>
            <a:gd name="connsiteY6" fmla="*/ 828813 h 1886088"/>
            <a:gd name="connsiteX7" fmla="*/ 597514 w 4264639"/>
            <a:gd name="connsiteY7" fmla="*/ 866913 h 1886088"/>
            <a:gd name="connsiteX8" fmla="*/ 673714 w 4264639"/>
            <a:gd name="connsiteY8" fmla="*/ 952638 h 1886088"/>
            <a:gd name="connsiteX9" fmla="*/ 692764 w 4264639"/>
            <a:gd name="connsiteY9" fmla="*/ 1019313 h 1886088"/>
            <a:gd name="connsiteX10" fmla="*/ 826114 w 4264639"/>
            <a:gd name="connsiteY10" fmla="*/ 1009788 h 1886088"/>
            <a:gd name="connsiteX11" fmla="*/ 892789 w 4264639"/>
            <a:gd name="connsiteY11" fmla="*/ 1066938 h 1886088"/>
            <a:gd name="connsiteX12" fmla="*/ 921364 w 4264639"/>
            <a:gd name="connsiteY12" fmla="*/ 1095513 h 1886088"/>
            <a:gd name="connsiteX13" fmla="*/ 968989 w 4264639"/>
            <a:gd name="connsiteY13" fmla="*/ 1152663 h 1886088"/>
            <a:gd name="connsiteX14" fmla="*/ 978514 w 4264639"/>
            <a:gd name="connsiteY14" fmla="*/ 1181238 h 1886088"/>
            <a:gd name="connsiteX15" fmla="*/ 1016614 w 4264639"/>
            <a:gd name="connsiteY15" fmla="*/ 1190763 h 1886088"/>
            <a:gd name="connsiteX16" fmla="*/ 1092814 w 4264639"/>
            <a:gd name="connsiteY16" fmla="*/ 1200288 h 1886088"/>
            <a:gd name="connsiteX17" fmla="*/ 1226164 w 4264639"/>
            <a:gd name="connsiteY17" fmla="*/ 1219338 h 1886088"/>
            <a:gd name="connsiteX18" fmla="*/ 1283314 w 4264639"/>
            <a:gd name="connsiteY18" fmla="*/ 1247913 h 1886088"/>
            <a:gd name="connsiteX19" fmla="*/ 1321414 w 4264639"/>
            <a:gd name="connsiteY19" fmla="*/ 1257438 h 1886088"/>
            <a:gd name="connsiteX20" fmla="*/ 1349989 w 4264639"/>
            <a:gd name="connsiteY20" fmla="*/ 1276488 h 1886088"/>
            <a:gd name="connsiteX21" fmla="*/ 1378564 w 4264639"/>
            <a:gd name="connsiteY21" fmla="*/ 1286013 h 1886088"/>
            <a:gd name="connsiteX22" fmla="*/ 1407139 w 4264639"/>
            <a:gd name="connsiteY22" fmla="*/ 1314588 h 1886088"/>
            <a:gd name="connsiteX23" fmla="*/ 1445239 w 4264639"/>
            <a:gd name="connsiteY23" fmla="*/ 1333638 h 1886088"/>
            <a:gd name="connsiteX24" fmla="*/ 1473814 w 4264639"/>
            <a:gd name="connsiteY24" fmla="*/ 1362213 h 1886088"/>
            <a:gd name="connsiteX25" fmla="*/ 1502389 w 4264639"/>
            <a:gd name="connsiteY25" fmla="*/ 1381263 h 1886088"/>
            <a:gd name="connsiteX26" fmla="*/ 1550014 w 4264639"/>
            <a:gd name="connsiteY26" fmla="*/ 1438413 h 1886088"/>
            <a:gd name="connsiteX27" fmla="*/ 1569064 w 4264639"/>
            <a:gd name="connsiteY27" fmla="*/ 1466988 h 1886088"/>
            <a:gd name="connsiteX28" fmla="*/ 1597639 w 4264639"/>
            <a:gd name="connsiteY28" fmla="*/ 1495563 h 1886088"/>
            <a:gd name="connsiteX29" fmla="*/ 1616689 w 4264639"/>
            <a:gd name="connsiteY29" fmla="*/ 1524138 h 1886088"/>
            <a:gd name="connsiteX30" fmla="*/ 1645264 w 4264639"/>
            <a:gd name="connsiteY30" fmla="*/ 1533663 h 1886088"/>
            <a:gd name="connsiteX31" fmla="*/ 1673839 w 4264639"/>
            <a:gd name="connsiteY31" fmla="*/ 1590813 h 1886088"/>
            <a:gd name="connsiteX32" fmla="*/ 1692889 w 4264639"/>
            <a:gd name="connsiteY32" fmla="*/ 1647963 h 1886088"/>
            <a:gd name="connsiteX33" fmla="*/ 1702414 w 4264639"/>
            <a:gd name="connsiteY33" fmla="*/ 1676538 h 1886088"/>
            <a:gd name="connsiteX34" fmla="*/ 1711939 w 4264639"/>
            <a:gd name="connsiteY34" fmla="*/ 1705113 h 1886088"/>
            <a:gd name="connsiteX35" fmla="*/ 1721464 w 4264639"/>
            <a:gd name="connsiteY35" fmla="*/ 1762263 h 1886088"/>
            <a:gd name="connsiteX36" fmla="*/ 1826239 w 4264639"/>
            <a:gd name="connsiteY36" fmla="*/ 1819413 h 1886088"/>
            <a:gd name="connsiteX37" fmla="*/ 1940539 w 4264639"/>
            <a:gd name="connsiteY37" fmla="*/ 1790838 h 1886088"/>
            <a:gd name="connsiteX38" fmla="*/ 2235814 w 4264639"/>
            <a:gd name="connsiteY38" fmla="*/ 1752738 h 1886088"/>
            <a:gd name="connsiteX39" fmla="*/ 2331064 w 4264639"/>
            <a:gd name="connsiteY39" fmla="*/ 1771788 h 1886088"/>
            <a:gd name="connsiteX40" fmla="*/ 2359639 w 4264639"/>
            <a:gd name="connsiteY40" fmla="*/ 1781313 h 1886088"/>
            <a:gd name="connsiteX41" fmla="*/ 2435839 w 4264639"/>
            <a:gd name="connsiteY41" fmla="*/ 1771788 h 1886088"/>
            <a:gd name="connsiteX42" fmla="*/ 2464414 w 4264639"/>
            <a:gd name="connsiteY42" fmla="*/ 1762263 h 1886088"/>
            <a:gd name="connsiteX43" fmla="*/ 2502514 w 4264639"/>
            <a:gd name="connsiteY43" fmla="*/ 1752738 h 1886088"/>
            <a:gd name="connsiteX44" fmla="*/ 2559664 w 4264639"/>
            <a:gd name="connsiteY44" fmla="*/ 1733688 h 1886088"/>
            <a:gd name="connsiteX45" fmla="*/ 2626339 w 4264639"/>
            <a:gd name="connsiteY45" fmla="*/ 1724163 h 1886088"/>
            <a:gd name="connsiteX46" fmla="*/ 2702539 w 4264639"/>
            <a:gd name="connsiteY46" fmla="*/ 1705113 h 1886088"/>
            <a:gd name="connsiteX47" fmla="*/ 2731114 w 4264639"/>
            <a:gd name="connsiteY47" fmla="*/ 1695588 h 1886088"/>
            <a:gd name="connsiteX48" fmla="*/ 2797789 w 4264639"/>
            <a:gd name="connsiteY48" fmla="*/ 1676538 h 1886088"/>
            <a:gd name="connsiteX49" fmla="*/ 2902564 w 4264639"/>
            <a:gd name="connsiteY49" fmla="*/ 1705113 h 1886088"/>
            <a:gd name="connsiteX50" fmla="*/ 2988289 w 4264639"/>
            <a:gd name="connsiteY50" fmla="*/ 1724163 h 1886088"/>
            <a:gd name="connsiteX51" fmla="*/ 3016864 w 4264639"/>
            <a:gd name="connsiteY51" fmla="*/ 1733688 h 1886088"/>
            <a:gd name="connsiteX52" fmla="*/ 3064489 w 4264639"/>
            <a:gd name="connsiteY52" fmla="*/ 1743213 h 1886088"/>
            <a:gd name="connsiteX53" fmla="*/ 3093064 w 4264639"/>
            <a:gd name="connsiteY53" fmla="*/ 1800363 h 1886088"/>
            <a:gd name="connsiteX54" fmla="*/ 3159739 w 4264639"/>
            <a:gd name="connsiteY54" fmla="*/ 1838463 h 1886088"/>
            <a:gd name="connsiteX55" fmla="*/ 3226414 w 4264639"/>
            <a:gd name="connsiteY55" fmla="*/ 1876563 h 1886088"/>
            <a:gd name="connsiteX56" fmla="*/ 3264514 w 4264639"/>
            <a:gd name="connsiteY56" fmla="*/ 1886088 h 1886088"/>
            <a:gd name="connsiteX57" fmla="*/ 3340714 w 4264639"/>
            <a:gd name="connsiteY57" fmla="*/ 1876563 h 1886088"/>
            <a:gd name="connsiteX58" fmla="*/ 3388339 w 4264639"/>
            <a:gd name="connsiteY58" fmla="*/ 1819413 h 1886088"/>
            <a:gd name="connsiteX59" fmla="*/ 3416914 w 4264639"/>
            <a:gd name="connsiteY59" fmla="*/ 1809888 h 1886088"/>
            <a:gd name="connsiteX60" fmla="*/ 3645514 w 4264639"/>
            <a:gd name="connsiteY60" fmla="*/ 1790838 h 1886088"/>
            <a:gd name="connsiteX61" fmla="*/ 3683614 w 4264639"/>
            <a:gd name="connsiteY61" fmla="*/ 1762263 h 1886088"/>
            <a:gd name="connsiteX62" fmla="*/ 3816964 w 4264639"/>
            <a:gd name="connsiteY62" fmla="*/ 1809888 h 1886088"/>
            <a:gd name="connsiteX63" fmla="*/ 3950314 w 4264639"/>
            <a:gd name="connsiteY63" fmla="*/ 1762263 h 1886088"/>
            <a:gd name="connsiteX64" fmla="*/ 4045564 w 4264639"/>
            <a:gd name="connsiteY64" fmla="*/ 1676538 h 1886088"/>
            <a:gd name="connsiteX65" fmla="*/ 4074139 w 4264639"/>
            <a:gd name="connsiteY65" fmla="*/ 1686063 h 1886088"/>
            <a:gd name="connsiteX66" fmla="*/ 4159864 w 4264639"/>
            <a:gd name="connsiteY66" fmla="*/ 1657488 h 1886088"/>
            <a:gd name="connsiteX67" fmla="*/ 4197964 w 4264639"/>
            <a:gd name="connsiteY67" fmla="*/ 1647963 h 1886088"/>
            <a:gd name="connsiteX68" fmla="*/ 4226539 w 4264639"/>
            <a:gd name="connsiteY68" fmla="*/ 1562238 h 1886088"/>
            <a:gd name="connsiteX69" fmla="*/ 4264639 w 4264639"/>
            <a:gd name="connsiteY69" fmla="*/ 1533663 h 1886088"/>
            <a:gd name="connsiteX70" fmla="*/ 4226539 w 4264639"/>
            <a:gd name="connsiteY70" fmla="*/ 1466988 h 1886088"/>
            <a:gd name="connsiteX71" fmla="*/ 4207489 w 4264639"/>
            <a:gd name="connsiteY71" fmla="*/ 1438413 h 1886088"/>
            <a:gd name="connsiteX72" fmla="*/ 4188439 w 4264639"/>
            <a:gd name="connsiteY72" fmla="*/ 1238388 h 1886088"/>
            <a:gd name="connsiteX73" fmla="*/ 4178914 w 4264639"/>
            <a:gd name="connsiteY73" fmla="*/ 1105038 h 1886088"/>
            <a:gd name="connsiteX74" fmla="*/ 4159864 w 4264639"/>
            <a:gd name="connsiteY74" fmla="*/ 1047888 h 1886088"/>
            <a:gd name="connsiteX75" fmla="*/ 4188439 w 4264639"/>
            <a:gd name="connsiteY75" fmla="*/ 1000263 h 1886088"/>
            <a:gd name="connsiteX76" fmla="*/ 4159864 w 4264639"/>
            <a:gd name="connsiteY76" fmla="*/ 876438 h 1886088"/>
            <a:gd name="connsiteX77" fmla="*/ 4150339 w 4264639"/>
            <a:gd name="connsiteY77" fmla="*/ 771663 h 1886088"/>
            <a:gd name="connsiteX78" fmla="*/ 4131289 w 4264639"/>
            <a:gd name="connsiteY78" fmla="*/ 581163 h 1886088"/>
            <a:gd name="connsiteX79" fmla="*/ 4169389 w 4264639"/>
            <a:gd name="connsiteY79" fmla="*/ 514488 h 1886088"/>
            <a:gd name="connsiteX80" fmla="*/ 4178914 w 4264639"/>
            <a:gd name="connsiteY80" fmla="*/ 485913 h 1886088"/>
            <a:gd name="connsiteX81" fmla="*/ 4169389 w 4264639"/>
            <a:gd name="connsiteY81" fmla="*/ 314463 h 1886088"/>
            <a:gd name="connsiteX82" fmla="*/ 4140814 w 4264639"/>
            <a:gd name="connsiteY82" fmla="*/ 228738 h 1886088"/>
            <a:gd name="connsiteX83" fmla="*/ 4121764 w 4264639"/>
            <a:gd name="connsiteY83" fmla="*/ 152538 h 1886088"/>
            <a:gd name="connsiteX84" fmla="*/ 4093189 w 4264639"/>
            <a:gd name="connsiteY84" fmla="*/ 123963 h 1886088"/>
            <a:gd name="connsiteX85" fmla="*/ 4055089 w 4264639"/>
            <a:gd name="connsiteY85" fmla="*/ 66813 h 1886088"/>
            <a:gd name="connsiteX86" fmla="*/ 3931264 w 4264639"/>
            <a:gd name="connsiteY86" fmla="*/ 38238 h 1886088"/>
            <a:gd name="connsiteX87" fmla="*/ 3883639 w 4264639"/>
            <a:gd name="connsiteY87" fmla="*/ 28713 h 1886088"/>
            <a:gd name="connsiteX88" fmla="*/ 3740763 w 4264639"/>
            <a:gd name="connsiteY88" fmla="*/ 47763 h 1886088"/>
            <a:gd name="connsiteX89" fmla="*/ 3340714 w 4264639"/>
            <a:gd name="connsiteY89" fmla="*/ 38238 h 1886088"/>
            <a:gd name="connsiteX90" fmla="*/ 2245339 w 4264639"/>
            <a:gd name="connsiteY90" fmla="*/ 28713 h 1886088"/>
            <a:gd name="connsiteX91" fmla="*/ 2178664 w 4264639"/>
            <a:gd name="connsiteY91" fmla="*/ 19188 h 1886088"/>
            <a:gd name="connsiteX92" fmla="*/ 2150089 w 4264639"/>
            <a:gd name="connsiteY92" fmla="*/ 9663 h 1886088"/>
            <a:gd name="connsiteX93" fmla="*/ 1750039 w 4264639"/>
            <a:gd name="connsiteY93" fmla="*/ 28713 h 1886088"/>
            <a:gd name="connsiteX94" fmla="*/ 816589 w 4264639"/>
            <a:gd name="connsiteY94" fmla="*/ 28713 h 1886088"/>
            <a:gd name="connsiteX95" fmla="*/ 64114 w 4264639"/>
            <a:gd name="connsiteY95" fmla="*/ 138 h 1886088"/>
            <a:gd name="connsiteX96" fmla="*/ 35539 w 4264639"/>
            <a:gd name="connsiteY96" fmla="*/ 19188 h 1886088"/>
            <a:gd name="connsiteX97" fmla="*/ 16489 w 4264639"/>
            <a:gd name="connsiteY97" fmla="*/ 47763 h 1886088"/>
            <a:gd name="connsiteX98" fmla="*/ 26014 w 4264639"/>
            <a:gd name="connsiteY98" fmla="*/ 685938 h 1886088"/>
            <a:gd name="connsiteX99" fmla="*/ 35539 w 4264639"/>
            <a:gd name="connsiteY99" fmla="*/ 743088 h 1886088"/>
            <a:gd name="connsiteX100" fmla="*/ 92689 w 4264639"/>
            <a:gd name="connsiteY100" fmla="*/ 733563 h 188608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57350 w 4248150"/>
            <a:gd name="connsiteY31" fmla="*/ 1590923 h 1886198"/>
            <a:gd name="connsiteX32" fmla="*/ 1676400 w 4248150"/>
            <a:gd name="connsiteY32" fmla="*/ 1648073 h 1886198"/>
            <a:gd name="connsiteX33" fmla="*/ 1685925 w 4248150"/>
            <a:gd name="connsiteY33" fmla="*/ 1676648 h 1886198"/>
            <a:gd name="connsiteX34" fmla="*/ 1695450 w 4248150"/>
            <a:gd name="connsiteY34" fmla="*/ 1705223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57350 w 4248150"/>
            <a:gd name="connsiteY31" fmla="*/ 1590923 h 1886198"/>
            <a:gd name="connsiteX32" fmla="*/ 1647825 w 4248150"/>
            <a:gd name="connsiteY32" fmla="*/ 1648073 h 1886198"/>
            <a:gd name="connsiteX33" fmla="*/ 1685925 w 4248150"/>
            <a:gd name="connsiteY33" fmla="*/ 1676648 h 1886198"/>
            <a:gd name="connsiteX34" fmla="*/ 1695450 w 4248150"/>
            <a:gd name="connsiteY34" fmla="*/ 1705223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95450 w 4248150"/>
            <a:gd name="connsiteY34" fmla="*/ 1705223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628775 w 4248150"/>
            <a:gd name="connsiteY30" fmla="*/ 1533773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590675 w 4248150"/>
            <a:gd name="connsiteY30" fmla="*/ 1562348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2133600 w 4248150"/>
            <a:gd name="connsiteY92" fmla="*/ 9773 h 1886198"/>
            <a:gd name="connsiteX93" fmla="*/ 1733550 w 4248150"/>
            <a:gd name="connsiteY93" fmla="*/ 28823 h 1886198"/>
            <a:gd name="connsiteX94" fmla="*/ 800100 w 4248150"/>
            <a:gd name="connsiteY94" fmla="*/ 28823 h 1886198"/>
            <a:gd name="connsiteX95" fmla="*/ 114300 w 4248150"/>
            <a:gd name="connsiteY95" fmla="*/ 9772 h 1886198"/>
            <a:gd name="connsiteX96" fmla="*/ 47625 w 4248150"/>
            <a:gd name="connsiteY96" fmla="*/ 248 h 1886198"/>
            <a:gd name="connsiteX97" fmla="*/ 19050 w 4248150"/>
            <a:gd name="connsiteY97" fmla="*/ 19298 h 1886198"/>
            <a:gd name="connsiteX98" fmla="*/ 0 w 4248150"/>
            <a:gd name="connsiteY98" fmla="*/ 47873 h 1886198"/>
            <a:gd name="connsiteX99" fmla="*/ 9525 w 4248150"/>
            <a:gd name="connsiteY99" fmla="*/ 686048 h 1886198"/>
            <a:gd name="connsiteX100" fmla="*/ 19050 w 4248150"/>
            <a:gd name="connsiteY100" fmla="*/ 743198 h 1886198"/>
            <a:gd name="connsiteX101" fmla="*/ 76200 w 4248150"/>
            <a:gd name="connsiteY101"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590675 w 4248150"/>
            <a:gd name="connsiteY30" fmla="*/ 1562348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2162175 w 4248150"/>
            <a:gd name="connsiteY91" fmla="*/ 19298 h 1886198"/>
            <a:gd name="connsiteX92" fmla="*/ 1733550 w 4248150"/>
            <a:gd name="connsiteY92" fmla="*/ 28823 h 1886198"/>
            <a:gd name="connsiteX93" fmla="*/ 800100 w 4248150"/>
            <a:gd name="connsiteY93" fmla="*/ 28823 h 1886198"/>
            <a:gd name="connsiteX94" fmla="*/ 114300 w 4248150"/>
            <a:gd name="connsiteY94" fmla="*/ 9772 h 1886198"/>
            <a:gd name="connsiteX95" fmla="*/ 47625 w 4248150"/>
            <a:gd name="connsiteY95" fmla="*/ 248 h 1886198"/>
            <a:gd name="connsiteX96" fmla="*/ 19050 w 4248150"/>
            <a:gd name="connsiteY96" fmla="*/ 19298 h 1886198"/>
            <a:gd name="connsiteX97" fmla="*/ 0 w 4248150"/>
            <a:gd name="connsiteY97" fmla="*/ 47873 h 1886198"/>
            <a:gd name="connsiteX98" fmla="*/ 9525 w 4248150"/>
            <a:gd name="connsiteY98" fmla="*/ 686048 h 1886198"/>
            <a:gd name="connsiteX99" fmla="*/ 19050 w 4248150"/>
            <a:gd name="connsiteY99" fmla="*/ 743198 h 1886198"/>
            <a:gd name="connsiteX100" fmla="*/ 76200 w 4248150"/>
            <a:gd name="connsiteY100" fmla="*/ 733673 h 1886198"/>
            <a:gd name="connsiteX0" fmla="*/ 76200 w 4248150"/>
            <a:gd name="connsiteY0" fmla="*/ 733673 h 1886198"/>
            <a:gd name="connsiteX1" fmla="*/ 180975 w 4248150"/>
            <a:gd name="connsiteY1" fmla="*/ 743198 h 1886198"/>
            <a:gd name="connsiteX2" fmla="*/ 209550 w 4248150"/>
            <a:gd name="connsiteY2" fmla="*/ 752723 h 1886198"/>
            <a:gd name="connsiteX3" fmla="*/ 247650 w 4248150"/>
            <a:gd name="connsiteY3" fmla="*/ 762248 h 1886198"/>
            <a:gd name="connsiteX4" fmla="*/ 304800 w 4248150"/>
            <a:gd name="connsiteY4" fmla="*/ 781298 h 1886198"/>
            <a:gd name="connsiteX5" fmla="*/ 390525 w 4248150"/>
            <a:gd name="connsiteY5" fmla="*/ 819398 h 1886198"/>
            <a:gd name="connsiteX6" fmla="*/ 533400 w 4248150"/>
            <a:gd name="connsiteY6" fmla="*/ 828923 h 1886198"/>
            <a:gd name="connsiteX7" fmla="*/ 581025 w 4248150"/>
            <a:gd name="connsiteY7" fmla="*/ 867023 h 1886198"/>
            <a:gd name="connsiteX8" fmla="*/ 657225 w 4248150"/>
            <a:gd name="connsiteY8" fmla="*/ 952748 h 1886198"/>
            <a:gd name="connsiteX9" fmla="*/ 676275 w 4248150"/>
            <a:gd name="connsiteY9" fmla="*/ 1019423 h 1886198"/>
            <a:gd name="connsiteX10" fmla="*/ 809625 w 4248150"/>
            <a:gd name="connsiteY10" fmla="*/ 1009898 h 1886198"/>
            <a:gd name="connsiteX11" fmla="*/ 876300 w 4248150"/>
            <a:gd name="connsiteY11" fmla="*/ 1067048 h 1886198"/>
            <a:gd name="connsiteX12" fmla="*/ 904875 w 4248150"/>
            <a:gd name="connsiteY12" fmla="*/ 1095623 h 1886198"/>
            <a:gd name="connsiteX13" fmla="*/ 952500 w 4248150"/>
            <a:gd name="connsiteY13" fmla="*/ 1152773 h 1886198"/>
            <a:gd name="connsiteX14" fmla="*/ 962025 w 4248150"/>
            <a:gd name="connsiteY14" fmla="*/ 1181348 h 1886198"/>
            <a:gd name="connsiteX15" fmla="*/ 1000125 w 4248150"/>
            <a:gd name="connsiteY15" fmla="*/ 1190873 h 1886198"/>
            <a:gd name="connsiteX16" fmla="*/ 1076325 w 4248150"/>
            <a:gd name="connsiteY16" fmla="*/ 1200398 h 1886198"/>
            <a:gd name="connsiteX17" fmla="*/ 1209675 w 4248150"/>
            <a:gd name="connsiteY17" fmla="*/ 1219448 h 1886198"/>
            <a:gd name="connsiteX18" fmla="*/ 1266825 w 4248150"/>
            <a:gd name="connsiteY18" fmla="*/ 1248023 h 1886198"/>
            <a:gd name="connsiteX19" fmla="*/ 1304925 w 4248150"/>
            <a:gd name="connsiteY19" fmla="*/ 1257548 h 1886198"/>
            <a:gd name="connsiteX20" fmla="*/ 1333500 w 4248150"/>
            <a:gd name="connsiteY20" fmla="*/ 1276598 h 1886198"/>
            <a:gd name="connsiteX21" fmla="*/ 1362075 w 4248150"/>
            <a:gd name="connsiteY21" fmla="*/ 1286123 h 1886198"/>
            <a:gd name="connsiteX22" fmla="*/ 1390650 w 4248150"/>
            <a:gd name="connsiteY22" fmla="*/ 1314698 h 1886198"/>
            <a:gd name="connsiteX23" fmla="*/ 1428750 w 4248150"/>
            <a:gd name="connsiteY23" fmla="*/ 1333748 h 1886198"/>
            <a:gd name="connsiteX24" fmla="*/ 1457325 w 4248150"/>
            <a:gd name="connsiteY24" fmla="*/ 1362323 h 1886198"/>
            <a:gd name="connsiteX25" fmla="*/ 1485900 w 4248150"/>
            <a:gd name="connsiteY25" fmla="*/ 1381373 h 1886198"/>
            <a:gd name="connsiteX26" fmla="*/ 1533525 w 4248150"/>
            <a:gd name="connsiteY26" fmla="*/ 1438523 h 1886198"/>
            <a:gd name="connsiteX27" fmla="*/ 1552575 w 4248150"/>
            <a:gd name="connsiteY27" fmla="*/ 1467098 h 1886198"/>
            <a:gd name="connsiteX28" fmla="*/ 1581150 w 4248150"/>
            <a:gd name="connsiteY28" fmla="*/ 1495673 h 1886198"/>
            <a:gd name="connsiteX29" fmla="*/ 1600200 w 4248150"/>
            <a:gd name="connsiteY29" fmla="*/ 1524248 h 1886198"/>
            <a:gd name="connsiteX30" fmla="*/ 1590675 w 4248150"/>
            <a:gd name="connsiteY30" fmla="*/ 1562348 h 1886198"/>
            <a:gd name="connsiteX31" fmla="*/ 1628775 w 4248150"/>
            <a:gd name="connsiteY31" fmla="*/ 1590923 h 1886198"/>
            <a:gd name="connsiteX32" fmla="*/ 1647825 w 4248150"/>
            <a:gd name="connsiteY32" fmla="*/ 1648073 h 1886198"/>
            <a:gd name="connsiteX33" fmla="*/ 1685925 w 4248150"/>
            <a:gd name="connsiteY33" fmla="*/ 1676648 h 1886198"/>
            <a:gd name="connsiteX34" fmla="*/ 1657350 w 4248150"/>
            <a:gd name="connsiteY34" fmla="*/ 1714748 h 1886198"/>
            <a:gd name="connsiteX35" fmla="*/ 1704975 w 4248150"/>
            <a:gd name="connsiteY35" fmla="*/ 1762373 h 1886198"/>
            <a:gd name="connsiteX36" fmla="*/ 1809750 w 4248150"/>
            <a:gd name="connsiteY36" fmla="*/ 1819523 h 1886198"/>
            <a:gd name="connsiteX37" fmla="*/ 1924050 w 4248150"/>
            <a:gd name="connsiteY37" fmla="*/ 1790948 h 1886198"/>
            <a:gd name="connsiteX38" fmla="*/ 2219325 w 4248150"/>
            <a:gd name="connsiteY38" fmla="*/ 1752848 h 1886198"/>
            <a:gd name="connsiteX39" fmla="*/ 2314575 w 4248150"/>
            <a:gd name="connsiteY39" fmla="*/ 1771898 h 1886198"/>
            <a:gd name="connsiteX40" fmla="*/ 2343150 w 4248150"/>
            <a:gd name="connsiteY40" fmla="*/ 1781423 h 1886198"/>
            <a:gd name="connsiteX41" fmla="*/ 2419350 w 4248150"/>
            <a:gd name="connsiteY41" fmla="*/ 1771898 h 1886198"/>
            <a:gd name="connsiteX42" fmla="*/ 2447925 w 4248150"/>
            <a:gd name="connsiteY42" fmla="*/ 1762373 h 1886198"/>
            <a:gd name="connsiteX43" fmla="*/ 2486025 w 4248150"/>
            <a:gd name="connsiteY43" fmla="*/ 1752848 h 1886198"/>
            <a:gd name="connsiteX44" fmla="*/ 2543175 w 4248150"/>
            <a:gd name="connsiteY44" fmla="*/ 1733798 h 1886198"/>
            <a:gd name="connsiteX45" fmla="*/ 2609850 w 4248150"/>
            <a:gd name="connsiteY45" fmla="*/ 1724273 h 1886198"/>
            <a:gd name="connsiteX46" fmla="*/ 2686050 w 4248150"/>
            <a:gd name="connsiteY46" fmla="*/ 1705223 h 1886198"/>
            <a:gd name="connsiteX47" fmla="*/ 2714625 w 4248150"/>
            <a:gd name="connsiteY47" fmla="*/ 1695698 h 1886198"/>
            <a:gd name="connsiteX48" fmla="*/ 2781300 w 4248150"/>
            <a:gd name="connsiteY48" fmla="*/ 1676648 h 1886198"/>
            <a:gd name="connsiteX49" fmla="*/ 2886075 w 4248150"/>
            <a:gd name="connsiteY49" fmla="*/ 1705223 h 1886198"/>
            <a:gd name="connsiteX50" fmla="*/ 2971800 w 4248150"/>
            <a:gd name="connsiteY50" fmla="*/ 1724273 h 1886198"/>
            <a:gd name="connsiteX51" fmla="*/ 3000375 w 4248150"/>
            <a:gd name="connsiteY51" fmla="*/ 1733798 h 1886198"/>
            <a:gd name="connsiteX52" fmla="*/ 3048000 w 4248150"/>
            <a:gd name="connsiteY52" fmla="*/ 1743323 h 1886198"/>
            <a:gd name="connsiteX53" fmla="*/ 3076575 w 4248150"/>
            <a:gd name="connsiteY53" fmla="*/ 1800473 h 1886198"/>
            <a:gd name="connsiteX54" fmla="*/ 3143250 w 4248150"/>
            <a:gd name="connsiteY54" fmla="*/ 1838573 h 1886198"/>
            <a:gd name="connsiteX55" fmla="*/ 3209925 w 4248150"/>
            <a:gd name="connsiteY55" fmla="*/ 1876673 h 1886198"/>
            <a:gd name="connsiteX56" fmla="*/ 3248025 w 4248150"/>
            <a:gd name="connsiteY56" fmla="*/ 1886198 h 1886198"/>
            <a:gd name="connsiteX57" fmla="*/ 3324225 w 4248150"/>
            <a:gd name="connsiteY57" fmla="*/ 1876673 h 1886198"/>
            <a:gd name="connsiteX58" fmla="*/ 3371850 w 4248150"/>
            <a:gd name="connsiteY58" fmla="*/ 1819523 h 1886198"/>
            <a:gd name="connsiteX59" fmla="*/ 3400425 w 4248150"/>
            <a:gd name="connsiteY59" fmla="*/ 1809998 h 1886198"/>
            <a:gd name="connsiteX60" fmla="*/ 3629025 w 4248150"/>
            <a:gd name="connsiteY60" fmla="*/ 1790948 h 1886198"/>
            <a:gd name="connsiteX61" fmla="*/ 3667125 w 4248150"/>
            <a:gd name="connsiteY61" fmla="*/ 1762373 h 1886198"/>
            <a:gd name="connsiteX62" fmla="*/ 3800475 w 4248150"/>
            <a:gd name="connsiteY62" fmla="*/ 1809998 h 1886198"/>
            <a:gd name="connsiteX63" fmla="*/ 3933825 w 4248150"/>
            <a:gd name="connsiteY63" fmla="*/ 1762373 h 1886198"/>
            <a:gd name="connsiteX64" fmla="*/ 4029075 w 4248150"/>
            <a:gd name="connsiteY64" fmla="*/ 1676648 h 1886198"/>
            <a:gd name="connsiteX65" fmla="*/ 4057650 w 4248150"/>
            <a:gd name="connsiteY65" fmla="*/ 1686173 h 1886198"/>
            <a:gd name="connsiteX66" fmla="*/ 4143375 w 4248150"/>
            <a:gd name="connsiteY66" fmla="*/ 1657598 h 1886198"/>
            <a:gd name="connsiteX67" fmla="*/ 4181475 w 4248150"/>
            <a:gd name="connsiteY67" fmla="*/ 1648073 h 1886198"/>
            <a:gd name="connsiteX68" fmla="*/ 4210050 w 4248150"/>
            <a:gd name="connsiteY68" fmla="*/ 1562348 h 1886198"/>
            <a:gd name="connsiteX69" fmla="*/ 4248150 w 4248150"/>
            <a:gd name="connsiteY69" fmla="*/ 1533773 h 1886198"/>
            <a:gd name="connsiteX70" fmla="*/ 4210050 w 4248150"/>
            <a:gd name="connsiteY70" fmla="*/ 1467098 h 1886198"/>
            <a:gd name="connsiteX71" fmla="*/ 4191000 w 4248150"/>
            <a:gd name="connsiteY71" fmla="*/ 1438523 h 1886198"/>
            <a:gd name="connsiteX72" fmla="*/ 4171950 w 4248150"/>
            <a:gd name="connsiteY72" fmla="*/ 1238498 h 1886198"/>
            <a:gd name="connsiteX73" fmla="*/ 4162425 w 4248150"/>
            <a:gd name="connsiteY73" fmla="*/ 1105148 h 1886198"/>
            <a:gd name="connsiteX74" fmla="*/ 4143375 w 4248150"/>
            <a:gd name="connsiteY74" fmla="*/ 1047998 h 1886198"/>
            <a:gd name="connsiteX75" fmla="*/ 4171950 w 4248150"/>
            <a:gd name="connsiteY75" fmla="*/ 1000373 h 1886198"/>
            <a:gd name="connsiteX76" fmla="*/ 4143375 w 4248150"/>
            <a:gd name="connsiteY76" fmla="*/ 876548 h 1886198"/>
            <a:gd name="connsiteX77" fmla="*/ 4133850 w 4248150"/>
            <a:gd name="connsiteY77" fmla="*/ 771773 h 1886198"/>
            <a:gd name="connsiteX78" fmla="*/ 4114800 w 4248150"/>
            <a:gd name="connsiteY78" fmla="*/ 581273 h 1886198"/>
            <a:gd name="connsiteX79" fmla="*/ 4152900 w 4248150"/>
            <a:gd name="connsiteY79" fmla="*/ 514598 h 1886198"/>
            <a:gd name="connsiteX80" fmla="*/ 4162425 w 4248150"/>
            <a:gd name="connsiteY80" fmla="*/ 486023 h 1886198"/>
            <a:gd name="connsiteX81" fmla="*/ 4152900 w 4248150"/>
            <a:gd name="connsiteY81" fmla="*/ 314573 h 1886198"/>
            <a:gd name="connsiteX82" fmla="*/ 4124325 w 4248150"/>
            <a:gd name="connsiteY82" fmla="*/ 228848 h 1886198"/>
            <a:gd name="connsiteX83" fmla="*/ 4105275 w 4248150"/>
            <a:gd name="connsiteY83" fmla="*/ 152648 h 1886198"/>
            <a:gd name="connsiteX84" fmla="*/ 4076700 w 4248150"/>
            <a:gd name="connsiteY84" fmla="*/ 124073 h 1886198"/>
            <a:gd name="connsiteX85" fmla="*/ 4038600 w 4248150"/>
            <a:gd name="connsiteY85" fmla="*/ 66923 h 1886198"/>
            <a:gd name="connsiteX86" fmla="*/ 3914775 w 4248150"/>
            <a:gd name="connsiteY86" fmla="*/ 38348 h 1886198"/>
            <a:gd name="connsiteX87" fmla="*/ 3867150 w 4248150"/>
            <a:gd name="connsiteY87" fmla="*/ 28823 h 1886198"/>
            <a:gd name="connsiteX88" fmla="*/ 3724274 w 4248150"/>
            <a:gd name="connsiteY88" fmla="*/ 47873 h 1886198"/>
            <a:gd name="connsiteX89" fmla="*/ 3324225 w 4248150"/>
            <a:gd name="connsiteY89" fmla="*/ 38348 h 1886198"/>
            <a:gd name="connsiteX90" fmla="*/ 2228850 w 4248150"/>
            <a:gd name="connsiteY90" fmla="*/ 28823 h 1886198"/>
            <a:gd name="connsiteX91" fmla="*/ 1733550 w 4248150"/>
            <a:gd name="connsiteY91" fmla="*/ 28823 h 1886198"/>
            <a:gd name="connsiteX92" fmla="*/ 800100 w 4248150"/>
            <a:gd name="connsiteY92" fmla="*/ 28823 h 1886198"/>
            <a:gd name="connsiteX93" fmla="*/ 114300 w 4248150"/>
            <a:gd name="connsiteY93" fmla="*/ 9772 h 1886198"/>
            <a:gd name="connsiteX94" fmla="*/ 47625 w 4248150"/>
            <a:gd name="connsiteY94" fmla="*/ 248 h 1886198"/>
            <a:gd name="connsiteX95" fmla="*/ 19050 w 4248150"/>
            <a:gd name="connsiteY95" fmla="*/ 19298 h 1886198"/>
            <a:gd name="connsiteX96" fmla="*/ 0 w 4248150"/>
            <a:gd name="connsiteY96" fmla="*/ 47873 h 1886198"/>
            <a:gd name="connsiteX97" fmla="*/ 9525 w 4248150"/>
            <a:gd name="connsiteY97" fmla="*/ 686048 h 1886198"/>
            <a:gd name="connsiteX98" fmla="*/ 19050 w 4248150"/>
            <a:gd name="connsiteY98" fmla="*/ 743198 h 1886198"/>
            <a:gd name="connsiteX99" fmla="*/ 76200 w 4248150"/>
            <a:gd name="connsiteY99" fmla="*/ 733673 h 188619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248150" h="1886198">
              <a:moveTo>
                <a:pt x="76200" y="733673"/>
              </a:moveTo>
              <a:cubicBezTo>
                <a:pt x="103187" y="733673"/>
                <a:pt x="146258" y="738238"/>
                <a:pt x="180975" y="743198"/>
              </a:cubicBezTo>
              <a:cubicBezTo>
                <a:pt x="190914" y="744618"/>
                <a:pt x="199896" y="749965"/>
                <a:pt x="209550" y="752723"/>
              </a:cubicBezTo>
              <a:cubicBezTo>
                <a:pt x="222137" y="756319"/>
                <a:pt x="235111" y="758486"/>
                <a:pt x="247650" y="762248"/>
              </a:cubicBezTo>
              <a:cubicBezTo>
                <a:pt x="266884" y="768018"/>
                <a:pt x="288092" y="770159"/>
                <a:pt x="304800" y="781298"/>
              </a:cubicBezTo>
              <a:cubicBezTo>
                <a:pt x="332851" y="799999"/>
                <a:pt x="352742" y="816879"/>
                <a:pt x="390525" y="819398"/>
              </a:cubicBezTo>
              <a:lnTo>
                <a:pt x="533400" y="828923"/>
              </a:lnTo>
              <a:cubicBezTo>
                <a:pt x="585689" y="907356"/>
                <a:pt x="517322" y="817476"/>
                <a:pt x="581025" y="867023"/>
              </a:cubicBezTo>
              <a:cubicBezTo>
                <a:pt x="601679" y="883087"/>
                <a:pt x="642178" y="922655"/>
                <a:pt x="657225" y="952748"/>
              </a:cubicBezTo>
              <a:cubicBezTo>
                <a:pt x="664057" y="966413"/>
                <a:pt x="673223" y="1007216"/>
                <a:pt x="676275" y="1019423"/>
              </a:cubicBezTo>
              <a:cubicBezTo>
                <a:pt x="720725" y="1016248"/>
                <a:pt x="765117" y="1007673"/>
                <a:pt x="809625" y="1009898"/>
              </a:cubicBezTo>
              <a:cubicBezTo>
                <a:pt x="896824" y="1014258"/>
                <a:pt x="850411" y="1021743"/>
                <a:pt x="876300" y="1067048"/>
              </a:cubicBezTo>
              <a:cubicBezTo>
                <a:pt x="882983" y="1078744"/>
                <a:pt x="896251" y="1085275"/>
                <a:pt x="904875" y="1095623"/>
              </a:cubicBezTo>
              <a:cubicBezTo>
                <a:pt x="971180" y="1175189"/>
                <a:pt x="869018" y="1069291"/>
                <a:pt x="952500" y="1152773"/>
              </a:cubicBezTo>
              <a:cubicBezTo>
                <a:pt x="955675" y="1162298"/>
                <a:pt x="954185" y="1175076"/>
                <a:pt x="962025" y="1181348"/>
              </a:cubicBezTo>
              <a:cubicBezTo>
                <a:pt x="972247" y="1189526"/>
                <a:pt x="987212" y="1188721"/>
                <a:pt x="1000125" y="1190873"/>
              </a:cubicBezTo>
              <a:cubicBezTo>
                <a:pt x="1025374" y="1195081"/>
                <a:pt x="1050925" y="1197223"/>
                <a:pt x="1076325" y="1200398"/>
              </a:cubicBezTo>
              <a:cubicBezTo>
                <a:pt x="1147131" y="1224000"/>
                <a:pt x="1063599" y="1198580"/>
                <a:pt x="1209675" y="1219448"/>
              </a:cubicBezTo>
              <a:cubicBezTo>
                <a:pt x="1249811" y="1225182"/>
                <a:pt x="1229097" y="1231854"/>
                <a:pt x="1266825" y="1248023"/>
              </a:cubicBezTo>
              <a:cubicBezTo>
                <a:pt x="1278857" y="1253180"/>
                <a:pt x="1292225" y="1254373"/>
                <a:pt x="1304925" y="1257548"/>
              </a:cubicBezTo>
              <a:cubicBezTo>
                <a:pt x="1314450" y="1263898"/>
                <a:pt x="1323261" y="1271478"/>
                <a:pt x="1333500" y="1276598"/>
              </a:cubicBezTo>
              <a:cubicBezTo>
                <a:pt x="1342480" y="1281088"/>
                <a:pt x="1353721" y="1280554"/>
                <a:pt x="1362075" y="1286123"/>
              </a:cubicBezTo>
              <a:cubicBezTo>
                <a:pt x="1373283" y="1293595"/>
                <a:pt x="1379689" y="1306868"/>
                <a:pt x="1390650" y="1314698"/>
              </a:cubicBezTo>
              <a:cubicBezTo>
                <a:pt x="1402204" y="1322951"/>
                <a:pt x="1417196" y="1325495"/>
                <a:pt x="1428750" y="1333748"/>
              </a:cubicBezTo>
              <a:cubicBezTo>
                <a:pt x="1439711" y="1341578"/>
                <a:pt x="1446977" y="1353699"/>
                <a:pt x="1457325" y="1362323"/>
              </a:cubicBezTo>
              <a:cubicBezTo>
                <a:pt x="1466119" y="1369652"/>
                <a:pt x="1476375" y="1375023"/>
                <a:pt x="1485900" y="1381373"/>
              </a:cubicBezTo>
              <a:cubicBezTo>
                <a:pt x="1533198" y="1452319"/>
                <a:pt x="1472409" y="1365184"/>
                <a:pt x="1533525" y="1438523"/>
              </a:cubicBezTo>
              <a:cubicBezTo>
                <a:pt x="1540854" y="1447317"/>
                <a:pt x="1545246" y="1458304"/>
                <a:pt x="1552575" y="1467098"/>
              </a:cubicBezTo>
              <a:cubicBezTo>
                <a:pt x="1561199" y="1477446"/>
                <a:pt x="1572526" y="1485325"/>
                <a:pt x="1581150" y="1495673"/>
              </a:cubicBezTo>
              <a:cubicBezTo>
                <a:pt x="1588479" y="1504467"/>
                <a:pt x="1598613" y="1513136"/>
                <a:pt x="1600200" y="1524248"/>
              </a:cubicBezTo>
              <a:cubicBezTo>
                <a:pt x="1601787" y="1535360"/>
                <a:pt x="1581150" y="1559173"/>
                <a:pt x="1590675" y="1562348"/>
              </a:cubicBezTo>
              <a:cubicBezTo>
                <a:pt x="1625413" y="1666561"/>
                <a:pt x="1619250" y="1576636"/>
                <a:pt x="1628775" y="1590923"/>
              </a:cubicBezTo>
              <a:cubicBezTo>
                <a:pt x="1638300" y="1605210"/>
                <a:pt x="1641475" y="1629023"/>
                <a:pt x="1647825" y="1648073"/>
              </a:cubicBezTo>
              <a:cubicBezTo>
                <a:pt x="1651000" y="1657598"/>
                <a:pt x="1682750" y="1667123"/>
                <a:pt x="1685925" y="1676648"/>
              </a:cubicBezTo>
              <a:cubicBezTo>
                <a:pt x="1689100" y="1686173"/>
                <a:pt x="1655699" y="1704844"/>
                <a:pt x="1657350" y="1714748"/>
              </a:cubicBezTo>
              <a:cubicBezTo>
                <a:pt x="1660525" y="1733798"/>
                <a:pt x="1679575" y="1744910"/>
                <a:pt x="1704975" y="1762373"/>
              </a:cubicBezTo>
              <a:cubicBezTo>
                <a:pt x="1730375" y="1779836"/>
                <a:pt x="1773238" y="1814761"/>
                <a:pt x="1809750" y="1819523"/>
              </a:cubicBezTo>
              <a:cubicBezTo>
                <a:pt x="1846263" y="1824286"/>
                <a:pt x="1855788" y="1802060"/>
                <a:pt x="1924050" y="1790948"/>
              </a:cubicBezTo>
              <a:cubicBezTo>
                <a:pt x="1992312" y="1779836"/>
                <a:pt x="2093206" y="1794888"/>
                <a:pt x="2219325" y="1752848"/>
              </a:cubicBezTo>
              <a:cubicBezTo>
                <a:pt x="2283883" y="1774367"/>
                <a:pt x="2205126" y="1750008"/>
                <a:pt x="2314575" y="1771898"/>
              </a:cubicBezTo>
              <a:cubicBezTo>
                <a:pt x="2324420" y="1773867"/>
                <a:pt x="2333625" y="1778248"/>
                <a:pt x="2343150" y="1781423"/>
              </a:cubicBezTo>
              <a:cubicBezTo>
                <a:pt x="2368550" y="1778248"/>
                <a:pt x="2394165" y="1776477"/>
                <a:pt x="2419350" y="1771898"/>
              </a:cubicBezTo>
              <a:cubicBezTo>
                <a:pt x="2429228" y="1770102"/>
                <a:pt x="2438271" y="1765131"/>
                <a:pt x="2447925" y="1762373"/>
              </a:cubicBezTo>
              <a:cubicBezTo>
                <a:pt x="2460512" y="1758777"/>
                <a:pt x="2473486" y="1756610"/>
                <a:pt x="2486025" y="1752848"/>
              </a:cubicBezTo>
              <a:cubicBezTo>
                <a:pt x="2505259" y="1747078"/>
                <a:pt x="2523296" y="1736638"/>
                <a:pt x="2543175" y="1733798"/>
              </a:cubicBezTo>
              <a:lnTo>
                <a:pt x="2609850" y="1724273"/>
              </a:lnTo>
              <a:cubicBezTo>
                <a:pt x="2675169" y="1702500"/>
                <a:pt x="2594098" y="1728211"/>
                <a:pt x="2686050" y="1705223"/>
              </a:cubicBezTo>
              <a:cubicBezTo>
                <a:pt x="2695790" y="1702788"/>
                <a:pt x="2705008" y="1698583"/>
                <a:pt x="2714625" y="1695698"/>
              </a:cubicBezTo>
              <a:cubicBezTo>
                <a:pt x="2736765" y="1689056"/>
                <a:pt x="2759075" y="1682998"/>
                <a:pt x="2781300" y="1676648"/>
              </a:cubicBezTo>
              <a:cubicBezTo>
                <a:pt x="2956326" y="1698526"/>
                <a:pt x="2797085" y="1667084"/>
                <a:pt x="2886075" y="1705223"/>
              </a:cubicBezTo>
              <a:cubicBezTo>
                <a:pt x="2899764" y="1711090"/>
                <a:pt x="2960951" y="1721561"/>
                <a:pt x="2971800" y="1724273"/>
              </a:cubicBezTo>
              <a:cubicBezTo>
                <a:pt x="2981540" y="1726708"/>
                <a:pt x="2990635" y="1731363"/>
                <a:pt x="3000375" y="1733798"/>
              </a:cubicBezTo>
              <a:cubicBezTo>
                <a:pt x="3016081" y="1737725"/>
                <a:pt x="3032125" y="1740148"/>
                <a:pt x="3048000" y="1743323"/>
              </a:cubicBezTo>
              <a:cubicBezTo>
                <a:pt x="3055747" y="1766564"/>
                <a:pt x="3058111" y="1782009"/>
                <a:pt x="3076575" y="1800473"/>
              </a:cubicBezTo>
              <a:cubicBezTo>
                <a:pt x="3092046" y="1815944"/>
                <a:pt x="3125819" y="1828612"/>
                <a:pt x="3143250" y="1838573"/>
              </a:cubicBezTo>
              <a:cubicBezTo>
                <a:pt x="3178422" y="1858671"/>
                <a:pt x="3168058" y="1860973"/>
                <a:pt x="3209925" y="1876673"/>
              </a:cubicBezTo>
              <a:cubicBezTo>
                <a:pt x="3222182" y="1881270"/>
                <a:pt x="3235325" y="1883023"/>
                <a:pt x="3248025" y="1886198"/>
              </a:cubicBezTo>
              <a:cubicBezTo>
                <a:pt x="3273425" y="1883023"/>
                <a:pt x="3300168" y="1885421"/>
                <a:pt x="3324225" y="1876673"/>
              </a:cubicBezTo>
              <a:cubicBezTo>
                <a:pt x="3357482" y="1864580"/>
                <a:pt x="3348229" y="1838420"/>
                <a:pt x="3371850" y="1819523"/>
              </a:cubicBezTo>
              <a:cubicBezTo>
                <a:pt x="3379690" y="1813251"/>
                <a:pt x="3390624" y="1812176"/>
                <a:pt x="3400425" y="1809998"/>
              </a:cubicBezTo>
              <a:cubicBezTo>
                <a:pt x="3476165" y="1793167"/>
                <a:pt x="3550528" y="1795309"/>
                <a:pt x="3629025" y="1790948"/>
              </a:cubicBezTo>
              <a:cubicBezTo>
                <a:pt x="3641725" y="1781423"/>
                <a:pt x="3638550" y="1759198"/>
                <a:pt x="3667125" y="1762373"/>
              </a:cubicBezTo>
              <a:cubicBezTo>
                <a:pt x="3695700" y="1765548"/>
                <a:pt x="3756025" y="1809998"/>
                <a:pt x="3800475" y="1809998"/>
              </a:cubicBezTo>
              <a:cubicBezTo>
                <a:pt x="3844925" y="1809998"/>
                <a:pt x="3895725" y="1784598"/>
                <a:pt x="3933825" y="1762373"/>
              </a:cubicBezTo>
              <a:cubicBezTo>
                <a:pt x="3971925" y="1740148"/>
                <a:pt x="4008438" y="1689348"/>
                <a:pt x="4029075" y="1676648"/>
              </a:cubicBezTo>
              <a:cubicBezTo>
                <a:pt x="4049712" y="1663948"/>
                <a:pt x="4047610" y="1686173"/>
                <a:pt x="4057650" y="1686173"/>
              </a:cubicBezTo>
              <a:cubicBezTo>
                <a:pt x="4080476" y="1686173"/>
                <a:pt x="4125210" y="1663653"/>
                <a:pt x="4143375" y="1657598"/>
              </a:cubicBezTo>
              <a:cubicBezTo>
                <a:pt x="4155794" y="1653458"/>
                <a:pt x="4168775" y="1651248"/>
                <a:pt x="4181475" y="1648073"/>
              </a:cubicBezTo>
              <a:cubicBezTo>
                <a:pt x="4191000" y="1619498"/>
                <a:pt x="4198938" y="1581398"/>
                <a:pt x="4210050" y="1562348"/>
              </a:cubicBezTo>
              <a:cubicBezTo>
                <a:pt x="4221162" y="1543298"/>
                <a:pt x="4235450" y="1543298"/>
                <a:pt x="4248150" y="1533773"/>
              </a:cubicBezTo>
              <a:cubicBezTo>
                <a:pt x="4244975" y="1511548"/>
                <a:pt x="4219575" y="1482973"/>
                <a:pt x="4210050" y="1467098"/>
              </a:cubicBezTo>
              <a:cubicBezTo>
                <a:pt x="4200525" y="1451223"/>
                <a:pt x="4192619" y="1449856"/>
                <a:pt x="4191000" y="1438523"/>
              </a:cubicBezTo>
              <a:cubicBezTo>
                <a:pt x="4153193" y="1173872"/>
                <a:pt x="4204439" y="1335964"/>
                <a:pt x="4171950" y="1238498"/>
              </a:cubicBezTo>
              <a:cubicBezTo>
                <a:pt x="4168775" y="1194048"/>
                <a:pt x="4169036" y="1149218"/>
                <a:pt x="4162425" y="1105148"/>
              </a:cubicBezTo>
              <a:cubicBezTo>
                <a:pt x="4159446" y="1085290"/>
                <a:pt x="4141788" y="1065460"/>
                <a:pt x="4143375" y="1047998"/>
              </a:cubicBezTo>
              <a:cubicBezTo>
                <a:pt x="4144962" y="1030536"/>
                <a:pt x="4171950" y="1028948"/>
                <a:pt x="4171950" y="1000373"/>
              </a:cubicBezTo>
              <a:cubicBezTo>
                <a:pt x="4171950" y="971798"/>
                <a:pt x="4149725" y="914648"/>
                <a:pt x="4143375" y="876548"/>
              </a:cubicBezTo>
              <a:cubicBezTo>
                <a:pt x="4137025" y="838448"/>
                <a:pt x="4138613" y="820986"/>
                <a:pt x="4133850" y="771773"/>
              </a:cubicBezTo>
              <a:cubicBezTo>
                <a:pt x="4129088" y="722561"/>
                <a:pt x="4111625" y="624135"/>
                <a:pt x="4114800" y="581273"/>
              </a:cubicBezTo>
              <a:cubicBezTo>
                <a:pt x="4117975" y="538411"/>
                <a:pt x="4143704" y="532990"/>
                <a:pt x="4152900" y="514598"/>
              </a:cubicBezTo>
              <a:cubicBezTo>
                <a:pt x="4157390" y="505618"/>
                <a:pt x="4159250" y="495548"/>
                <a:pt x="4162425" y="486023"/>
              </a:cubicBezTo>
              <a:cubicBezTo>
                <a:pt x="4159250" y="428873"/>
                <a:pt x="4160000" y="371369"/>
                <a:pt x="4152900" y="314573"/>
              </a:cubicBezTo>
              <a:cubicBezTo>
                <a:pt x="4150519" y="295523"/>
                <a:pt x="4130278" y="252661"/>
                <a:pt x="4124325" y="228848"/>
              </a:cubicBezTo>
              <a:cubicBezTo>
                <a:pt x="4117975" y="203448"/>
                <a:pt x="4123788" y="171161"/>
                <a:pt x="4105275" y="152648"/>
              </a:cubicBezTo>
              <a:cubicBezTo>
                <a:pt x="4095750" y="143123"/>
                <a:pt x="4084970" y="134706"/>
                <a:pt x="4076700" y="124073"/>
              </a:cubicBezTo>
              <a:cubicBezTo>
                <a:pt x="4062644" y="106001"/>
                <a:pt x="4060320" y="74163"/>
                <a:pt x="4038600" y="66923"/>
              </a:cubicBezTo>
              <a:cubicBezTo>
                <a:pt x="3979308" y="47159"/>
                <a:pt x="4019870" y="59367"/>
                <a:pt x="3914775" y="38348"/>
              </a:cubicBezTo>
              <a:cubicBezTo>
                <a:pt x="3898900" y="35173"/>
                <a:pt x="3898900" y="27236"/>
                <a:pt x="3867150" y="28823"/>
              </a:cubicBezTo>
              <a:cubicBezTo>
                <a:pt x="3835400" y="30410"/>
                <a:pt x="3814761" y="46286"/>
                <a:pt x="3724274" y="47873"/>
              </a:cubicBezTo>
              <a:cubicBezTo>
                <a:pt x="3633787" y="49460"/>
                <a:pt x="3573462" y="41523"/>
                <a:pt x="3324225" y="38348"/>
              </a:cubicBezTo>
              <a:lnTo>
                <a:pt x="2228850" y="28823"/>
              </a:lnTo>
              <a:lnTo>
                <a:pt x="1733550" y="28823"/>
              </a:lnTo>
              <a:cubicBezTo>
                <a:pt x="1511300" y="31998"/>
                <a:pt x="1069975" y="38348"/>
                <a:pt x="800100" y="28823"/>
              </a:cubicBezTo>
              <a:lnTo>
                <a:pt x="114300" y="9772"/>
              </a:lnTo>
              <a:cubicBezTo>
                <a:pt x="-11112" y="5010"/>
                <a:pt x="63500" y="-1340"/>
                <a:pt x="47625" y="248"/>
              </a:cubicBezTo>
              <a:cubicBezTo>
                <a:pt x="31750" y="1836"/>
                <a:pt x="27145" y="11203"/>
                <a:pt x="19050" y="19298"/>
              </a:cubicBezTo>
              <a:cubicBezTo>
                <a:pt x="10955" y="27393"/>
                <a:pt x="6350" y="38348"/>
                <a:pt x="0" y="47873"/>
              </a:cubicBezTo>
              <a:cubicBezTo>
                <a:pt x="3175" y="260598"/>
                <a:pt x="3698" y="473379"/>
                <a:pt x="9525" y="686048"/>
              </a:cubicBezTo>
              <a:cubicBezTo>
                <a:pt x="10054" y="705354"/>
                <a:pt x="6332" y="728664"/>
                <a:pt x="19050" y="743198"/>
              </a:cubicBezTo>
              <a:cubicBezTo>
                <a:pt x="32273" y="758310"/>
                <a:pt x="49213" y="733673"/>
                <a:pt x="76200" y="733673"/>
              </a:cubicBezTo>
              <a:close/>
            </a:path>
          </a:pathLst>
        </a:custGeom>
        <a:solidFill>
          <a:schemeClr val="accent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                           雪原</a:t>
          </a:r>
          <a:endParaRPr lang="en-US" altLang="zh-CN" sz="1100" b="1">
            <a:solidFill>
              <a:schemeClr val="tx1"/>
            </a:solidFill>
          </a:endParaRPr>
        </a:p>
        <a:p>
          <a:pPr algn="ctr"/>
          <a:endParaRPr lang="en-US" altLang="zh-CN" sz="1100" b="1">
            <a:solidFill>
              <a:schemeClr val="tx1"/>
            </a:solidFill>
          </a:endParaRPr>
        </a:p>
      </xdr:txBody>
    </xdr:sp>
    <xdr:clientData/>
  </xdr:twoCellAnchor>
  <xdr:twoCellAnchor>
    <xdr:from>
      <xdr:col>12</xdr:col>
      <xdr:colOff>123825</xdr:colOff>
      <xdr:row>33</xdr:row>
      <xdr:rowOff>47625</xdr:rowOff>
    </xdr:from>
    <xdr:to>
      <xdr:col>27</xdr:col>
      <xdr:colOff>0</xdr:colOff>
      <xdr:row>61</xdr:row>
      <xdr:rowOff>19050</xdr:rowOff>
    </xdr:to>
    <xdr:sp macro="" textlink="">
      <xdr:nvSpPr>
        <xdr:cNvPr id="8" name="任意多边形 7">
          <a:extLst>
            <a:ext uri="{FF2B5EF4-FFF2-40B4-BE49-F238E27FC236}">
              <a16:creationId xmlns:a16="http://schemas.microsoft.com/office/drawing/2014/main" id="{00000000-0008-0000-0400-000008000000}"/>
            </a:ext>
          </a:extLst>
        </xdr:cNvPr>
        <xdr:cNvSpPr/>
      </xdr:nvSpPr>
      <xdr:spPr>
        <a:xfrm>
          <a:off x="2066925" y="4133850"/>
          <a:ext cx="2305050" cy="3438525"/>
        </a:xfrm>
        <a:custGeom>
          <a:avLst/>
          <a:gdLst>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57400 w 2305050"/>
            <a:gd name="connsiteY56" fmla="*/ 2362200 h 3438525"/>
            <a:gd name="connsiteX57" fmla="*/ 2000250 w 2305050"/>
            <a:gd name="connsiteY57" fmla="*/ 2400300 h 3438525"/>
            <a:gd name="connsiteX58" fmla="*/ 1971675 w 2305050"/>
            <a:gd name="connsiteY58" fmla="*/ 24193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57400 w 2305050"/>
            <a:gd name="connsiteY56" fmla="*/ 2362200 h 3438525"/>
            <a:gd name="connsiteX57" fmla="*/ 2047875 w 2305050"/>
            <a:gd name="connsiteY57" fmla="*/ 2419350 h 3438525"/>
            <a:gd name="connsiteX58" fmla="*/ 1971675 w 2305050"/>
            <a:gd name="connsiteY58" fmla="*/ 24193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85975 w 2305050"/>
            <a:gd name="connsiteY56" fmla="*/ 2362200 h 3438525"/>
            <a:gd name="connsiteX57" fmla="*/ 2047875 w 2305050"/>
            <a:gd name="connsiteY57" fmla="*/ 2419350 h 3438525"/>
            <a:gd name="connsiteX58" fmla="*/ 1971675 w 2305050"/>
            <a:gd name="connsiteY58" fmla="*/ 24193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38375 w 2305050"/>
            <a:gd name="connsiteY47" fmla="*/ 1714500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85975 w 2305050"/>
            <a:gd name="connsiteY56" fmla="*/ 2362200 h 3438525"/>
            <a:gd name="connsiteX57" fmla="*/ 2047875 w 2305050"/>
            <a:gd name="connsiteY57" fmla="*/ 2419350 h 3438525"/>
            <a:gd name="connsiteX58" fmla="*/ 1981200 w 2305050"/>
            <a:gd name="connsiteY58" fmla="*/ 24574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 name="connsiteX0" fmla="*/ 19050 w 2305050"/>
            <a:gd name="connsiteY0" fmla="*/ 285750 h 3438525"/>
            <a:gd name="connsiteX1" fmla="*/ 161925 w 2305050"/>
            <a:gd name="connsiteY1" fmla="*/ 276225 h 3438525"/>
            <a:gd name="connsiteX2" fmla="*/ 247650 w 2305050"/>
            <a:gd name="connsiteY2" fmla="*/ 228600 h 3438525"/>
            <a:gd name="connsiteX3" fmla="*/ 276225 w 2305050"/>
            <a:gd name="connsiteY3" fmla="*/ 219075 h 3438525"/>
            <a:gd name="connsiteX4" fmla="*/ 342900 w 2305050"/>
            <a:gd name="connsiteY4" fmla="*/ 200025 h 3438525"/>
            <a:gd name="connsiteX5" fmla="*/ 533400 w 2305050"/>
            <a:gd name="connsiteY5" fmla="*/ 219075 h 3438525"/>
            <a:gd name="connsiteX6" fmla="*/ 561975 w 2305050"/>
            <a:gd name="connsiteY6" fmla="*/ 238125 h 3438525"/>
            <a:gd name="connsiteX7" fmla="*/ 695325 w 2305050"/>
            <a:gd name="connsiteY7" fmla="*/ 219075 h 3438525"/>
            <a:gd name="connsiteX8" fmla="*/ 752475 w 2305050"/>
            <a:gd name="connsiteY8" fmla="*/ 180975 h 3438525"/>
            <a:gd name="connsiteX9" fmla="*/ 781050 w 2305050"/>
            <a:gd name="connsiteY9" fmla="*/ 161925 h 3438525"/>
            <a:gd name="connsiteX10" fmla="*/ 1314450 w 2305050"/>
            <a:gd name="connsiteY10" fmla="*/ 161925 h 3438525"/>
            <a:gd name="connsiteX11" fmla="*/ 1343025 w 2305050"/>
            <a:gd name="connsiteY11" fmla="*/ 152400 h 3438525"/>
            <a:gd name="connsiteX12" fmla="*/ 1600200 w 2305050"/>
            <a:gd name="connsiteY12" fmla="*/ 142875 h 3438525"/>
            <a:gd name="connsiteX13" fmla="*/ 1628775 w 2305050"/>
            <a:gd name="connsiteY13" fmla="*/ 133350 h 3438525"/>
            <a:gd name="connsiteX14" fmla="*/ 1695450 w 2305050"/>
            <a:gd name="connsiteY14" fmla="*/ 142875 h 3438525"/>
            <a:gd name="connsiteX15" fmla="*/ 1762125 w 2305050"/>
            <a:gd name="connsiteY15" fmla="*/ 161925 h 3438525"/>
            <a:gd name="connsiteX16" fmla="*/ 1914525 w 2305050"/>
            <a:gd name="connsiteY16" fmla="*/ 152400 h 3438525"/>
            <a:gd name="connsiteX17" fmla="*/ 2009775 w 2305050"/>
            <a:gd name="connsiteY17" fmla="*/ 114300 h 3438525"/>
            <a:gd name="connsiteX18" fmla="*/ 2047875 w 2305050"/>
            <a:gd name="connsiteY18" fmla="*/ 57150 h 3438525"/>
            <a:gd name="connsiteX19" fmla="*/ 2066925 w 2305050"/>
            <a:gd name="connsiteY19" fmla="*/ 28575 h 3438525"/>
            <a:gd name="connsiteX20" fmla="*/ 2133600 w 2305050"/>
            <a:gd name="connsiteY20" fmla="*/ 0 h 3438525"/>
            <a:gd name="connsiteX21" fmla="*/ 2247900 w 2305050"/>
            <a:gd name="connsiteY21" fmla="*/ 9525 h 3438525"/>
            <a:gd name="connsiteX22" fmla="*/ 2257425 w 2305050"/>
            <a:gd name="connsiteY22" fmla="*/ 38100 h 3438525"/>
            <a:gd name="connsiteX23" fmla="*/ 2266950 w 2305050"/>
            <a:gd name="connsiteY23" fmla="*/ 142875 h 3438525"/>
            <a:gd name="connsiteX24" fmla="*/ 2286000 w 2305050"/>
            <a:gd name="connsiteY24" fmla="*/ 200025 h 3438525"/>
            <a:gd name="connsiteX25" fmla="*/ 2295525 w 2305050"/>
            <a:gd name="connsiteY25" fmla="*/ 238125 h 3438525"/>
            <a:gd name="connsiteX26" fmla="*/ 2295525 w 2305050"/>
            <a:gd name="connsiteY26" fmla="*/ 476250 h 3438525"/>
            <a:gd name="connsiteX27" fmla="*/ 2305050 w 2305050"/>
            <a:gd name="connsiteY27" fmla="*/ 504825 h 3438525"/>
            <a:gd name="connsiteX28" fmla="*/ 2286000 w 2305050"/>
            <a:gd name="connsiteY28" fmla="*/ 666750 h 3438525"/>
            <a:gd name="connsiteX29" fmla="*/ 2266950 w 2305050"/>
            <a:gd name="connsiteY29" fmla="*/ 695325 h 3438525"/>
            <a:gd name="connsiteX30" fmla="*/ 2257425 w 2305050"/>
            <a:gd name="connsiteY30" fmla="*/ 771525 h 3438525"/>
            <a:gd name="connsiteX31" fmla="*/ 2238375 w 2305050"/>
            <a:gd name="connsiteY31" fmla="*/ 800100 h 3438525"/>
            <a:gd name="connsiteX32" fmla="*/ 2219325 w 2305050"/>
            <a:gd name="connsiteY32" fmla="*/ 857250 h 3438525"/>
            <a:gd name="connsiteX33" fmla="*/ 2209800 w 2305050"/>
            <a:gd name="connsiteY33" fmla="*/ 885825 h 3438525"/>
            <a:gd name="connsiteX34" fmla="*/ 2200275 w 2305050"/>
            <a:gd name="connsiteY34" fmla="*/ 923925 h 3438525"/>
            <a:gd name="connsiteX35" fmla="*/ 2181225 w 2305050"/>
            <a:gd name="connsiteY35" fmla="*/ 962025 h 3438525"/>
            <a:gd name="connsiteX36" fmla="*/ 2152650 w 2305050"/>
            <a:gd name="connsiteY36" fmla="*/ 1066800 h 3438525"/>
            <a:gd name="connsiteX37" fmla="*/ 2143125 w 2305050"/>
            <a:gd name="connsiteY37" fmla="*/ 1095375 h 3438525"/>
            <a:gd name="connsiteX38" fmla="*/ 2114550 w 2305050"/>
            <a:gd name="connsiteY38" fmla="*/ 1152525 h 3438525"/>
            <a:gd name="connsiteX39" fmla="*/ 2114550 w 2305050"/>
            <a:gd name="connsiteY39" fmla="*/ 1285875 h 3438525"/>
            <a:gd name="connsiteX40" fmla="*/ 2133600 w 2305050"/>
            <a:gd name="connsiteY40" fmla="*/ 1314450 h 3438525"/>
            <a:gd name="connsiteX41" fmla="*/ 2152650 w 2305050"/>
            <a:gd name="connsiteY41" fmla="*/ 1371600 h 3438525"/>
            <a:gd name="connsiteX42" fmla="*/ 2181225 w 2305050"/>
            <a:gd name="connsiteY42" fmla="*/ 1428750 h 3438525"/>
            <a:gd name="connsiteX43" fmla="*/ 2190750 w 2305050"/>
            <a:gd name="connsiteY43" fmla="*/ 1457325 h 3438525"/>
            <a:gd name="connsiteX44" fmla="*/ 2219325 w 2305050"/>
            <a:gd name="connsiteY44" fmla="*/ 1476375 h 3438525"/>
            <a:gd name="connsiteX45" fmla="*/ 2247900 w 2305050"/>
            <a:gd name="connsiteY45" fmla="*/ 1504950 h 3438525"/>
            <a:gd name="connsiteX46" fmla="*/ 2257425 w 2305050"/>
            <a:gd name="connsiteY46" fmla="*/ 1657350 h 3438525"/>
            <a:gd name="connsiteX47" fmla="*/ 2286000 w 2305050"/>
            <a:gd name="connsiteY47" fmla="*/ 1743075 h 3438525"/>
            <a:gd name="connsiteX48" fmla="*/ 2209800 w 2305050"/>
            <a:gd name="connsiteY48" fmla="*/ 1895475 h 3438525"/>
            <a:gd name="connsiteX49" fmla="*/ 2190750 w 2305050"/>
            <a:gd name="connsiteY49" fmla="*/ 1952625 h 3438525"/>
            <a:gd name="connsiteX50" fmla="*/ 2171700 w 2305050"/>
            <a:gd name="connsiteY50" fmla="*/ 1981200 h 3438525"/>
            <a:gd name="connsiteX51" fmla="*/ 2152650 w 2305050"/>
            <a:gd name="connsiteY51" fmla="*/ 2066925 h 3438525"/>
            <a:gd name="connsiteX52" fmla="*/ 2133600 w 2305050"/>
            <a:gd name="connsiteY52" fmla="*/ 2095500 h 3438525"/>
            <a:gd name="connsiteX53" fmla="*/ 2124075 w 2305050"/>
            <a:gd name="connsiteY53" fmla="*/ 2124075 h 3438525"/>
            <a:gd name="connsiteX54" fmla="*/ 2105025 w 2305050"/>
            <a:gd name="connsiteY54" fmla="*/ 2266950 h 3438525"/>
            <a:gd name="connsiteX55" fmla="*/ 2085975 w 2305050"/>
            <a:gd name="connsiteY55" fmla="*/ 2295525 h 3438525"/>
            <a:gd name="connsiteX56" fmla="*/ 2085975 w 2305050"/>
            <a:gd name="connsiteY56" fmla="*/ 2362200 h 3438525"/>
            <a:gd name="connsiteX57" fmla="*/ 2047875 w 2305050"/>
            <a:gd name="connsiteY57" fmla="*/ 2419350 h 3438525"/>
            <a:gd name="connsiteX58" fmla="*/ 1981200 w 2305050"/>
            <a:gd name="connsiteY58" fmla="*/ 2457450 h 3438525"/>
            <a:gd name="connsiteX59" fmla="*/ 1914525 w 2305050"/>
            <a:gd name="connsiteY59" fmla="*/ 2447925 h 3438525"/>
            <a:gd name="connsiteX60" fmla="*/ 1905000 w 2305050"/>
            <a:gd name="connsiteY60" fmla="*/ 2476500 h 3438525"/>
            <a:gd name="connsiteX61" fmla="*/ 1800225 w 2305050"/>
            <a:gd name="connsiteY61" fmla="*/ 2524125 h 3438525"/>
            <a:gd name="connsiteX62" fmla="*/ 1743075 w 2305050"/>
            <a:gd name="connsiteY62" fmla="*/ 2543175 h 3438525"/>
            <a:gd name="connsiteX63" fmla="*/ 1714500 w 2305050"/>
            <a:gd name="connsiteY63" fmla="*/ 2552700 h 3438525"/>
            <a:gd name="connsiteX64" fmla="*/ 1685925 w 2305050"/>
            <a:gd name="connsiteY64" fmla="*/ 2571750 h 3438525"/>
            <a:gd name="connsiteX65" fmla="*/ 1666875 w 2305050"/>
            <a:gd name="connsiteY65" fmla="*/ 2600325 h 3438525"/>
            <a:gd name="connsiteX66" fmla="*/ 1581150 w 2305050"/>
            <a:gd name="connsiteY66" fmla="*/ 2676525 h 3438525"/>
            <a:gd name="connsiteX67" fmla="*/ 1543050 w 2305050"/>
            <a:gd name="connsiteY67" fmla="*/ 2733675 h 3438525"/>
            <a:gd name="connsiteX68" fmla="*/ 1533525 w 2305050"/>
            <a:gd name="connsiteY68" fmla="*/ 2762250 h 3438525"/>
            <a:gd name="connsiteX69" fmla="*/ 1514475 w 2305050"/>
            <a:gd name="connsiteY69" fmla="*/ 2790825 h 3438525"/>
            <a:gd name="connsiteX70" fmla="*/ 1495425 w 2305050"/>
            <a:gd name="connsiteY70" fmla="*/ 2867025 h 3438525"/>
            <a:gd name="connsiteX71" fmla="*/ 1476375 w 2305050"/>
            <a:gd name="connsiteY71" fmla="*/ 2924175 h 3438525"/>
            <a:gd name="connsiteX72" fmla="*/ 1466850 w 2305050"/>
            <a:gd name="connsiteY72" fmla="*/ 2952750 h 3438525"/>
            <a:gd name="connsiteX73" fmla="*/ 1457325 w 2305050"/>
            <a:gd name="connsiteY73" fmla="*/ 3038475 h 3438525"/>
            <a:gd name="connsiteX74" fmla="*/ 1438275 w 2305050"/>
            <a:gd name="connsiteY74" fmla="*/ 3067050 h 3438525"/>
            <a:gd name="connsiteX75" fmla="*/ 1428750 w 2305050"/>
            <a:gd name="connsiteY75" fmla="*/ 3105150 h 3438525"/>
            <a:gd name="connsiteX76" fmla="*/ 1409700 w 2305050"/>
            <a:gd name="connsiteY76" fmla="*/ 3133725 h 3438525"/>
            <a:gd name="connsiteX77" fmla="*/ 1400175 w 2305050"/>
            <a:gd name="connsiteY77" fmla="*/ 3162300 h 3438525"/>
            <a:gd name="connsiteX78" fmla="*/ 1371600 w 2305050"/>
            <a:gd name="connsiteY78" fmla="*/ 3181350 h 3438525"/>
            <a:gd name="connsiteX79" fmla="*/ 1333500 w 2305050"/>
            <a:gd name="connsiteY79" fmla="*/ 3228975 h 3438525"/>
            <a:gd name="connsiteX80" fmla="*/ 1323975 w 2305050"/>
            <a:gd name="connsiteY80" fmla="*/ 3257550 h 3438525"/>
            <a:gd name="connsiteX81" fmla="*/ 1266825 w 2305050"/>
            <a:gd name="connsiteY81" fmla="*/ 3295650 h 3438525"/>
            <a:gd name="connsiteX82" fmla="*/ 1238250 w 2305050"/>
            <a:gd name="connsiteY82" fmla="*/ 3324225 h 3438525"/>
            <a:gd name="connsiteX83" fmla="*/ 1200150 w 2305050"/>
            <a:gd name="connsiteY83" fmla="*/ 3333750 h 3438525"/>
            <a:gd name="connsiteX84" fmla="*/ 1143000 w 2305050"/>
            <a:gd name="connsiteY84" fmla="*/ 3352800 h 3438525"/>
            <a:gd name="connsiteX85" fmla="*/ 1104900 w 2305050"/>
            <a:gd name="connsiteY85" fmla="*/ 3362325 h 3438525"/>
            <a:gd name="connsiteX86" fmla="*/ 1076325 w 2305050"/>
            <a:gd name="connsiteY86" fmla="*/ 3371850 h 3438525"/>
            <a:gd name="connsiteX87" fmla="*/ 962025 w 2305050"/>
            <a:gd name="connsiteY87" fmla="*/ 3381375 h 3438525"/>
            <a:gd name="connsiteX88" fmla="*/ 933450 w 2305050"/>
            <a:gd name="connsiteY88" fmla="*/ 3390900 h 3438525"/>
            <a:gd name="connsiteX89" fmla="*/ 904875 w 2305050"/>
            <a:gd name="connsiteY89" fmla="*/ 3409950 h 3438525"/>
            <a:gd name="connsiteX90" fmla="*/ 847725 w 2305050"/>
            <a:gd name="connsiteY90" fmla="*/ 3429000 h 3438525"/>
            <a:gd name="connsiteX91" fmla="*/ 819150 w 2305050"/>
            <a:gd name="connsiteY91" fmla="*/ 3438525 h 3438525"/>
            <a:gd name="connsiteX92" fmla="*/ 752475 w 2305050"/>
            <a:gd name="connsiteY92" fmla="*/ 3429000 h 3438525"/>
            <a:gd name="connsiteX93" fmla="*/ 733425 w 2305050"/>
            <a:gd name="connsiteY93" fmla="*/ 3400425 h 3438525"/>
            <a:gd name="connsiteX94" fmla="*/ 704850 w 2305050"/>
            <a:gd name="connsiteY94" fmla="*/ 3381375 h 3438525"/>
            <a:gd name="connsiteX95" fmla="*/ 638175 w 2305050"/>
            <a:gd name="connsiteY95" fmla="*/ 3305175 h 3438525"/>
            <a:gd name="connsiteX96" fmla="*/ 609600 w 2305050"/>
            <a:gd name="connsiteY96" fmla="*/ 3286125 h 3438525"/>
            <a:gd name="connsiteX97" fmla="*/ 552450 w 2305050"/>
            <a:gd name="connsiteY97" fmla="*/ 3276600 h 3438525"/>
            <a:gd name="connsiteX98" fmla="*/ 504825 w 2305050"/>
            <a:gd name="connsiteY98" fmla="*/ 3228975 h 3438525"/>
            <a:gd name="connsiteX99" fmla="*/ 476250 w 2305050"/>
            <a:gd name="connsiteY99" fmla="*/ 3171825 h 3438525"/>
            <a:gd name="connsiteX100" fmla="*/ 466725 w 2305050"/>
            <a:gd name="connsiteY100" fmla="*/ 3057525 h 3438525"/>
            <a:gd name="connsiteX101" fmla="*/ 447675 w 2305050"/>
            <a:gd name="connsiteY101" fmla="*/ 3000375 h 3438525"/>
            <a:gd name="connsiteX102" fmla="*/ 457200 w 2305050"/>
            <a:gd name="connsiteY102" fmla="*/ 2876550 h 3438525"/>
            <a:gd name="connsiteX103" fmla="*/ 476250 w 2305050"/>
            <a:gd name="connsiteY103" fmla="*/ 2819400 h 3438525"/>
            <a:gd name="connsiteX104" fmla="*/ 447675 w 2305050"/>
            <a:gd name="connsiteY104" fmla="*/ 2800350 h 3438525"/>
            <a:gd name="connsiteX105" fmla="*/ 438150 w 2305050"/>
            <a:gd name="connsiteY105" fmla="*/ 2771775 h 3438525"/>
            <a:gd name="connsiteX106" fmla="*/ 466725 w 2305050"/>
            <a:gd name="connsiteY106" fmla="*/ 2638425 h 3438525"/>
            <a:gd name="connsiteX107" fmla="*/ 495300 w 2305050"/>
            <a:gd name="connsiteY107" fmla="*/ 2619375 h 3438525"/>
            <a:gd name="connsiteX108" fmla="*/ 504825 w 2305050"/>
            <a:gd name="connsiteY108" fmla="*/ 2581275 h 3438525"/>
            <a:gd name="connsiteX109" fmla="*/ 514350 w 2305050"/>
            <a:gd name="connsiteY109" fmla="*/ 2552700 h 3438525"/>
            <a:gd name="connsiteX110" fmla="*/ 485775 w 2305050"/>
            <a:gd name="connsiteY110" fmla="*/ 2543175 h 3438525"/>
            <a:gd name="connsiteX111" fmla="*/ 457200 w 2305050"/>
            <a:gd name="connsiteY111" fmla="*/ 2524125 h 3438525"/>
            <a:gd name="connsiteX112" fmla="*/ 409575 w 2305050"/>
            <a:gd name="connsiteY112" fmla="*/ 2466975 h 3438525"/>
            <a:gd name="connsiteX113" fmla="*/ 390525 w 2305050"/>
            <a:gd name="connsiteY113" fmla="*/ 2438400 h 3438525"/>
            <a:gd name="connsiteX114" fmla="*/ 361950 w 2305050"/>
            <a:gd name="connsiteY114" fmla="*/ 2400300 h 3438525"/>
            <a:gd name="connsiteX115" fmla="*/ 342900 w 2305050"/>
            <a:gd name="connsiteY115" fmla="*/ 2371725 h 3438525"/>
            <a:gd name="connsiteX116" fmla="*/ 314325 w 2305050"/>
            <a:gd name="connsiteY116" fmla="*/ 2333625 h 3438525"/>
            <a:gd name="connsiteX117" fmla="*/ 295275 w 2305050"/>
            <a:gd name="connsiteY117" fmla="*/ 2305050 h 3438525"/>
            <a:gd name="connsiteX118" fmla="*/ 247650 w 2305050"/>
            <a:gd name="connsiteY118" fmla="*/ 2247900 h 3438525"/>
            <a:gd name="connsiteX119" fmla="*/ 238125 w 2305050"/>
            <a:gd name="connsiteY119" fmla="*/ 2219325 h 3438525"/>
            <a:gd name="connsiteX120" fmla="*/ 200025 w 2305050"/>
            <a:gd name="connsiteY120" fmla="*/ 2162175 h 3438525"/>
            <a:gd name="connsiteX121" fmla="*/ 180975 w 2305050"/>
            <a:gd name="connsiteY121" fmla="*/ 2105025 h 3438525"/>
            <a:gd name="connsiteX122" fmla="*/ 152400 w 2305050"/>
            <a:gd name="connsiteY122" fmla="*/ 2047875 h 3438525"/>
            <a:gd name="connsiteX123" fmla="*/ 133350 w 2305050"/>
            <a:gd name="connsiteY123" fmla="*/ 2019300 h 3438525"/>
            <a:gd name="connsiteX124" fmla="*/ 114300 w 2305050"/>
            <a:gd name="connsiteY124" fmla="*/ 1962150 h 3438525"/>
            <a:gd name="connsiteX125" fmla="*/ 85725 w 2305050"/>
            <a:gd name="connsiteY125" fmla="*/ 1866900 h 3438525"/>
            <a:gd name="connsiteX126" fmla="*/ 76200 w 2305050"/>
            <a:gd name="connsiteY126" fmla="*/ 1809750 h 3438525"/>
            <a:gd name="connsiteX127" fmla="*/ 57150 w 2305050"/>
            <a:gd name="connsiteY127" fmla="*/ 1752600 h 3438525"/>
            <a:gd name="connsiteX128" fmla="*/ 38100 w 2305050"/>
            <a:gd name="connsiteY128" fmla="*/ 1695450 h 3438525"/>
            <a:gd name="connsiteX129" fmla="*/ 28575 w 2305050"/>
            <a:gd name="connsiteY129" fmla="*/ 1666875 h 3438525"/>
            <a:gd name="connsiteX130" fmla="*/ 19050 w 2305050"/>
            <a:gd name="connsiteY130" fmla="*/ 1628775 h 3438525"/>
            <a:gd name="connsiteX131" fmla="*/ 9525 w 2305050"/>
            <a:gd name="connsiteY131" fmla="*/ 1543050 h 3438525"/>
            <a:gd name="connsiteX132" fmla="*/ 0 w 2305050"/>
            <a:gd name="connsiteY132" fmla="*/ 1514475 h 3438525"/>
            <a:gd name="connsiteX133" fmla="*/ 9525 w 2305050"/>
            <a:gd name="connsiteY133" fmla="*/ 1123950 h 3438525"/>
            <a:gd name="connsiteX134" fmla="*/ 19050 w 2305050"/>
            <a:gd name="connsiteY134" fmla="*/ 1085850 h 3438525"/>
            <a:gd name="connsiteX135" fmla="*/ 38100 w 2305050"/>
            <a:gd name="connsiteY135" fmla="*/ 1028700 h 3438525"/>
            <a:gd name="connsiteX136" fmla="*/ 28575 w 2305050"/>
            <a:gd name="connsiteY136" fmla="*/ 866775 h 3438525"/>
            <a:gd name="connsiteX137" fmla="*/ 0 w 2305050"/>
            <a:gd name="connsiteY137" fmla="*/ 752475 h 3438525"/>
            <a:gd name="connsiteX138" fmla="*/ 19050 w 2305050"/>
            <a:gd name="connsiteY138" fmla="*/ 419100 h 3438525"/>
            <a:gd name="connsiteX139" fmla="*/ 19050 w 2305050"/>
            <a:gd name="connsiteY139" fmla="*/ 285750 h 34385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Lst>
          <a:rect l="l" t="t" r="r" b="b"/>
          <a:pathLst>
            <a:path w="2305050" h="3438525">
              <a:moveTo>
                <a:pt x="19050" y="285750"/>
              </a:moveTo>
              <a:cubicBezTo>
                <a:pt x="42862" y="261938"/>
                <a:pt x="114486" y="281496"/>
                <a:pt x="161925" y="276225"/>
              </a:cubicBezTo>
              <a:cubicBezTo>
                <a:pt x="205013" y="271437"/>
                <a:pt x="198581" y="244956"/>
                <a:pt x="247650" y="228600"/>
              </a:cubicBezTo>
              <a:cubicBezTo>
                <a:pt x="257175" y="225425"/>
                <a:pt x="266571" y="221833"/>
                <a:pt x="276225" y="219075"/>
              </a:cubicBezTo>
              <a:cubicBezTo>
                <a:pt x="359946" y="195155"/>
                <a:pt x="274387" y="222863"/>
                <a:pt x="342900" y="200025"/>
              </a:cubicBezTo>
              <a:cubicBezTo>
                <a:pt x="343917" y="200093"/>
                <a:pt x="492566" y="203762"/>
                <a:pt x="533400" y="219075"/>
              </a:cubicBezTo>
              <a:cubicBezTo>
                <a:pt x="544119" y="223095"/>
                <a:pt x="552450" y="231775"/>
                <a:pt x="561975" y="238125"/>
              </a:cubicBezTo>
              <a:cubicBezTo>
                <a:pt x="573438" y="237083"/>
                <a:pt x="663058" y="237001"/>
                <a:pt x="695325" y="219075"/>
              </a:cubicBezTo>
              <a:cubicBezTo>
                <a:pt x="715339" y="207956"/>
                <a:pt x="733425" y="193675"/>
                <a:pt x="752475" y="180975"/>
              </a:cubicBezTo>
              <a:lnTo>
                <a:pt x="781050" y="161925"/>
              </a:lnTo>
              <a:cubicBezTo>
                <a:pt x="989591" y="196682"/>
                <a:pt x="861890" y="179003"/>
                <a:pt x="1314450" y="161925"/>
              </a:cubicBezTo>
              <a:cubicBezTo>
                <a:pt x="1324483" y="161546"/>
                <a:pt x="1333007" y="153068"/>
                <a:pt x="1343025" y="152400"/>
              </a:cubicBezTo>
              <a:cubicBezTo>
                <a:pt x="1428619" y="146694"/>
                <a:pt x="1514475" y="146050"/>
                <a:pt x="1600200" y="142875"/>
              </a:cubicBezTo>
              <a:cubicBezTo>
                <a:pt x="1609725" y="139700"/>
                <a:pt x="1618735" y="133350"/>
                <a:pt x="1628775" y="133350"/>
              </a:cubicBezTo>
              <a:cubicBezTo>
                <a:pt x="1651226" y="133350"/>
                <a:pt x="1673361" y="138859"/>
                <a:pt x="1695450" y="142875"/>
              </a:cubicBezTo>
              <a:cubicBezTo>
                <a:pt x="1721762" y="147659"/>
                <a:pt x="1737642" y="153764"/>
                <a:pt x="1762125" y="161925"/>
              </a:cubicBezTo>
              <a:cubicBezTo>
                <a:pt x="1812925" y="158750"/>
                <a:pt x="1864093" y="159277"/>
                <a:pt x="1914525" y="152400"/>
              </a:cubicBezTo>
              <a:cubicBezTo>
                <a:pt x="1946893" y="147986"/>
                <a:pt x="1980763" y="128806"/>
                <a:pt x="2009775" y="114300"/>
              </a:cubicBezTo>
              <a:lnTo>
                <a:pt x="2047875" y="57150"/>
              </a:lnTo>
              <a:cubicBezTo>
                <a:pt x="2054225" y="47625"/>
                <a:pt x="2056065" y="32195"/>
                <a:pt x="2066925" y="28575"/>
              </a:cubicBezTo>
              <a:cubicBezTo>
                <a:pt x="2108970" y="14560"/>
                <a:pt x="2086520" y="23540"/>
                <a:pt x="2133600" y="0"/>
              </a:cubicBezTo>
              <a:cubicBezTo>
                <a:pt x="2171700" y="3175"/>
                <a:pt x="2211359" y="-1719"/>
                <a:pt x="2247900" y="9525"/>
              </a:cubicBezTo>
              <a:cubicBezTo>
                <a:pt x="2257496" y="12478"/>
                <a:pt x="2256005" y="28161"/>
                <a:pt x="2257425" y="38100"/>
              </a:cubicBezTo>
              <a:cubicBezTo>
                <a:pt x="2262385" y="72817"/>
                <a:pt x="2260856" y="108340"/>
                <a:pt x="2266950" y="142875"/>
              </a:cubicBezTo>
              <a:cubicBezTo>
                <a:pt x="2270440" y="162650"/>
                <a:pt x="2281130" y="180544"/>
                <a:pt x="2286000" y="200025"/>
              </a:cubicBezTo>
              <a:lnTo>
                <a:pt x="2295525" y="238125"/>
              </a:lnTo>
              <a:cubicBezTo>
                <a:pt x="2288661" y="361679"/>
                <a:pt x="2276373" y="380491"/>
                <a:pt x="2295525" y="476250"/>
              </a:cubicBezTo>
              <a:cubicBezTo>
                <a:pt x="2297494" y="486095"/>
                <a:pt x="2301875" y="495300"/>
                <a:pt x="2305050" y="504825"/>
              </a:cubicBezTo>
              <a:cubicBezTo>
                <a:pt x="2303545" y="525895"/>
                <a:pt x="2307649" y="623452"/>
                <a:pt x="2286000" y="666750"/>
              </a:cubicBezTo>
              <a:cubicBezTo>
                <a:pt x="2280880" y="676989"/>
                <a:pt x="2273300" y="685800"/>
                <a:pt x="2266950" y="695325"/>
              </a:cubicBezTo>
              <a:cubicBezTo>
                <a:pt x="2263775" y="720725"/>
                <a:pt x="2264160" y="746829"/>
                <a:pt x="2257425" y="771525"/>
              </a:cubicBezTo>
              <a:cubicBezTo>
                <a:pt x="2254413" y="782569"/>
                <a:pt x="2243024" y="789639"/>
                <a:pt x="2238375" y="800100"/>
              </a:cubicBezTo>
              <a:cubicBezTo>
                <a:pt x="2230220" y="818450"/>
                <a:pt x="2225675" y="838200"/>
                <a:pt x="2219325" y="857250"/>
              </a:cubicBezTo>
              <a:cubicBezTo>
                <a:pt x="2216150" y="866775"/>
                <a:pt x="2212235" y="876085"/>
                <a:pt x="2209800" y="885825"/>
              </a:cubicBezTo>
              <a:cubicBezTo>
                <a:pt x="2206625" y="898525"/>
                <a:pt x="2204872" y="911668"/>
                <a:pt x="2200275" y="923925"/>
              </a:cubicBezTo>
              <a:cubicBezTo>
                <a:pt x="2195289" y="937220"/>
                <a:pt x="2186818" y="948974"/>
                <a:pt x="2181225" y="962025"/>
              </a:cubicBezTo>
              <a:cubicBezTo>
                <a:pt x="2168866" y="990862"/>
                <a:pt x="2159935" y="1044946"/>
                <a:pt x="2152650" y="1066800"/>
              </a:cubicBezTo>
              <a:cubicBezTo>
                <a:pt x="2149475" y="1076325"/>
                <a:pt x="2147615" y="1086395"/>
                <a:pt x="2143125" y="1095375"/>
              </a:cubicBezTo>
              <a:cubicBezTo>
                <a:pt x="2106196" y="1169233"/>
                <a:pt x="2138491" y="1080701"/>
                <a:pt x="2114550" y="1152525"/>
              </a:cubicBezTo>
              <a:cubicBezTo>
                <a:pt x="2106356" y="1209880"/>
                <a:pt x="2097344" y="1228520"/>
                <a:pt x="2114550" y="1285875"/>
              </a:cubicBezTo>
              <a:cubicBezTo>
                <a:pt x="2117839" y="1296840"/>
                <a:pt x="2128951" y="1303989"/>
                <a:pt x="2133600" y="1314450"/>
              </a:cubicBezTo>
              <a:cubicBezTo>
                <a:pt x="2141755" y="1332800"/>
                <a:pt x="2146300" y="1352550"/>
                <a:pt x="2152650" y="1371600"/>
              </a:cubicBezTo>
              <a:cubicBezTo>
                <a:pt x="2176591" y="1443424"/>
                <a:pt x="2144296" y="1354892"/>
                <a:pt x="2181225" y="1428750"/>
              </a:cubicBezTo>
              <a:cubicBezTo>
                <a:pt x="2185715" y="1437730"/>
                <a:pt x="2184478" y="1449485"/>
                <a:pt x="2190750" y="1457325"/>
              </a:cubicBezTo>
              <a:cubicBezTo>
                <a:pt x="2197901" y="1466264"/>
                <a:pt x="2210531" y="1469046"/>
                <a:pt x="2219325" y="1476375"/>
              </a:cubicBezTo>
              <a:cubicBezTo>
                <a:pt x="2229673" y="1484999"/>
                <a:pt x="2238375" y="1495425"/>
                <a:pt x="2247900" y="1504950"/>
              </a:cubicBezTo>
              <a:cubicBezTo>
                <a:pt x="2272979" y="1580188"/>
                <a:pt x="2251075" y="1617663"/>
                <a:pt x="2257425" y="1657350"/>
              </a:cubicBezTo>
              <a:cubicBezTo>
                <a:pt x="2263775" y="1697037"/>
                <a:pt x="2286000" y="1743075"/>
                <a:pt x="2286000" y="1743075"/>
              </a:cubicBezTo>
              <a:cubicBezTo>
                <a:pt x="2279285" y="1803512"/>
                <a:pt x="2225675" y="1860550"/>
                <a:pt x="2209800" y="1895475"/>
              </a:cubicBezTo>
              <a:cubicBezTo>
                <a:pt x="2193925" y="1930400"/>
                <a:pt x="2201889" y="1935917"/>
                <a:pt x="2190750" y="1952625"/>
              </a:cubicBezTo>
              <a:lnTo>
                <a:pt x="2171700" y="1981200"/>
              </a:lnTo>
              <a:cubicBezTo>
                <a:pt x="2170005" y="1989676"/>
                <a:pt x="2157694" y="2055155"/>
                <a:pt x="2152650" y="2066925"/>
              </a:cubicBezTo>
              <a:cubicBezTo>
                <a:pt x="2148141" y="2077447"/>
                <a:pt x="2138720" y="2085261"/>
                <a:pt x="2133600" y="2095500"/>
              </a:cubicBezTo>
              <a:cubicBezTo>
                <a:pt x="2129110" y="2104480"/>
                <a:pt x="2127250" y="2114550"/>
                <a:pt x="2124075" y="2124075"/>
              </a:cubicBezTo>
              <a:cubicBezTo>
                <a:pt x="2121947" y="2149611"/>
                <a:pt x="2124479" y="2228043"/>
                <a:pt x="2105025" y="2266950"/>
              </a:cubicBezTo>
              <a:cubicBezTo>
                <a:pt x="2099905" y="2277189"/>
                <a:pt x="2089150" y="2279650"/>
                <a:pt x="2085975" y="2295525"/>
              </a:cubicBezTo>
              <a:cubicBezTo>
                <a:pt x="2082800" y="2311400"/>
                <a:pt x="2092325" y="2341563"/>
                <a:pt x="2085975" y="2362200"/>
              </a:cubicBezTo>
              <a:cubicBezTo>
                <a:pt x="2079625" y="2382837"/>
                <a:pt x="2065337" y="2403475"/>
                <a:pt x="2047875" y="2419350"/>
              </a:cubicBezTo>
              <a:cubicBezTo>
                <a:pt x="2030413" y="2435225"/>
                <a:pt x="2003425" y="2452688"/>
                <a:pt x="1981200" y="2457450"/>
              </a:cubicBezTo>
              <a:cubicBezTo>
                <a:pt x="1958975" y="2462213"/>
                <a:pt x="1951454" y="2423306"/>
                <a:pt x="1914525" y="2447925"/>
              </a:cubicBezTo>
              <a:cubicBezTo>
                <a:pt x="1911350" y="2457450"/>
                <a:pt x="1912100" y="2469400"/>
                <a:pt x="1905000" y="2476500"/>
              </a:cubicBezTo>
              <a:cubicBezTo>
                <a:pt x="1856837" y="2524663"/>
                <a:pt x="1854421" y="2509344"/>
                <a:pt x="1800225" y="2524125"/>
              </a:cubicBezTo>
              <a:cubicBezTo>
                <a:pt x="1780852" y="2529409"/>
                <a:pt x="1762125" y="2536825"/>
                <a:pt x="1743075" y="2543175"/>
              </a:cubicBezTo>
              <a:cubicBezTo>
                <a:pt x="1733550" y="2546350"/>
                <a:pt x="1722854" y="2547131"/>
                <a:pt x="1714500" y="2552700"/>
              </a:cubicBezTo>
              <a:lnTo>
                <a:pt x="1685925" y="2571750"/>
              </a:lnTo>
              <a:cubicBezTo>
                <a:pt x="1679575" y="2581275"/>
                <a:pt x="1674970" y="2592230"/>
                <a:pt x="1666875" y="2600325"/>
              </a:cubicBezTo>
              <a:cubicBezTo>
                <a:pt x="1609614" y="2657586"/>
                <a:pt x="1661151" y="2556523"/>
                <a:pt x="1581150" y="2676525"/>
              </a:cubicBezTo>
              <a:cubicBezTo>
                <a:pt x="1568450" y="2695575"/>
                <a:pt x="1550290" y="2711955"/>
                <a:pt x="1543050" y="2733675"/>
              </a:cubicBezTo>
              <a:cubicBezTo>
                <a:pt x="1539875" y="2743200"/>
                <a:pt x="1538015" y="2753270"/>
                <a:pt x="1533525" y="2762250"/>
              </a:cubicBezTo>
              <a:cubicBezTo>
                <a:pt x="1528405" y="2772489"/>
                <a:pt x="1519595" y="2780586"/>
                <a:pt x="1514475" y="2790825"/>
              </a:cubicBezTo>
              <a:cubicBezTo>
                <a:pt x="1502915" y="2813946"/>
                <a:pt x="1501946" y="2843114"/>
                <a:pt x="1495425" y="2867025"/>
              </a:cubicBezTo>
              <a:cubicBezTo>
                <a:pt x="1490141" y="2886398"/>
                <a:pt x="1482725" y="2905125"/>
                <a:pt x="1476375" y="2924175"/>
              </a:cubicBezTo>
              <a:lnTo>
                <a:pt x="1466850" y="2952750"/>
              </a:lnTo>
              <a:cubicBezTo>
                <a:pt x="1463675" y="2981325"/>
                <a:pt x="1464298" y="3010583"/>
                <a:pt x="1457325" y="3038475"/>
              </a:cubicBezTo>
              <a:cubicBezTo>
                <a:pt x="1454549" y="3049581"/>
                <a:pt x="1442784" y="3056528"/>
                <a:pt x="1438275" y="3067050"/>
              </a:cubicBezTo>
              <a:cubicBezTo>
                <a:pt x="1433118" y="3079082"/>
                <a:pt x="1433907" y="3093118"/>
                <a:pt x="1428750" y="3105150"/>
              </a:cubicBezTo>
              <a:cubicBezTo>
                <a:pt x="1424241" y="3115672"/>
                <a:pt x="1414820" y="3123486"/>
                <a:pt x="1409700" y="3133725"/>
              </a:cubicBezTo>
              <a:cubicBezTo>
                <a:pt x="1405210" y="3142705"/>
                <a:pt x="1406447" y="3154460"/>
                <a:pt x="1400175" y="3162300"/>
              </a:cubicBezTo>
              <a:cubicBezTo>
                <a:pt x="1393024" y="3171239"/>
                <a:pt x="1381125" y="3175000"/>
                <a:pt x="1371600" y="3181350"/>
              </a:cubicBezTo>
              <a:cubicBezTo>
                <a:pt x="1347659" y="3253174"/>
                <a:pt x="1382739" y="3167427"/>
                <a:pt x="1333500" y="3228975"/>
              </a:cubicBezTo>
              <a:cubicBezTo>
                <a:pt x="1327228" y="3236815"/>
                <a:pt x="1329544" y="3249196"/>
                <a:pt x="1323975" y="3257550"/>
              </a:cubicBezTo>
              <a:cubicBezTo>
                <a:pt x="1303590" y="3288128"/>
                <a:pt x="1296783" y="3285664"/>
                <a:pt x="1266825" y="3295650"/>
              </a:cubicBezTo>
              <a:cubicBezTo>
                <a:pt x="1257300" y="3305175"/>
                <a:pt x="1249946" y="3317542"/>
                <a:pt x="1238250" y="3324225"/>
              </a:cubicBezTo>
              <a:cubicBezTo>
                <a:pt x="1226884" y="3330720"/>
                <a:pt x="1212689" y="3329988"/>
                <a:pt x="1200150" y="3333750"/>
              </a:cubicBezTo>
              <a:cubicBezTo>
                <a:pt x="1180916" y="3339520"/>
                <a:pt x="1162050" y="3346450"/>
                <a:pt x="1143000" y="3352800"/>
              </a:cubicBezTo>
              <a:cubicBezTo>
                <a:pt x="1130581" y="3356940"/>
                <a:pt x="1117487" y="3358729"/>
                <a:pt x="1104900" y="3362325"/>
              </a:cubicBezTo>
              <a:cubicBezTo>
                <a:pt x="1095246" y="3365083"/>
                <a:pt x="1086277" y="3370523"/>
                <a:pt x="1076325" y="3371850"/>
              </a:cubicBezTo>
              <a:cubicBezTo>
                <a:pt x="1038428" y="3376903"/>
                <a:pt x="1000125" y="3378200"/>
                <a:pt x="962025" y="3381375"/>
              </a:cubicBezTo>
              <a:cubicBezTo>
                <a:pt x="952500" y="3384550"/>
                <a:pt x="942430" y="3386410"/>
                <a:pt x="933450" y="3390900"/>
              </a:cubicBezTo>
              <a:cubicBezTo>
                <a:pt x="923211" y="3396020"/>
                <a:pt x="915336" y="3405301"/>
                <a:pt x="904875" y="3409950"/>
              </a:cubicBezTo>
              <a:cubicBezTo>
                <a:pt x="886525" y="3418105"/>
                <a:pt x="866775" y="3422650"/>
                <a:pt x="847725" y="3429000"/>
              </a:cubicBezTo>
              <a:lnTo>
                <a:pt x="819150" y="3438525"/>
              </a:lnTo>
              <a:cubicBezTo>
                <a:pt x="796925" y="3435350"/>
                <a:pt x="772991" y="3438118"/>
                <a:pt x="752475" y="3429000"/>
              </a:cubicBezTo>
              <a:cubicBezTo>
                <a:pt x="742014" y="3424351"/>
                <a:pt x="741520" y="3408520"/>
                <a:pt x="733425" y="3400425"/>
              </a:cubicBezTo>
              <a:cubicBezTo>
                <a:pt x="725330" y="3392330"/>
                <a:pt x="714375" y="3387725"/>
                <a:pt x="704850" y="3381375"/>
              </a:cubicBezTo>
              <a:cubicBezTo>
                <a:pt x="670421" y="3323994"/>
                <a:pt x="689101" y="3341551"/>
                <a:pt x="638175" y="3305175"/>
              </a:cubicBezTo>
              <a:cubicBezTo>
                <a:pt x="628860" y="3298521"/>
                <a:pt x="620460" y="3289745"/>
                <a:pt x="609600" y="3286125"/>
              </a:cubicBezTo>
              <a:cubicBezTo>
                <a:pt x="591278" y="3280018"/>
                <a:pt x="571500" y="3279775"/>
                <a:pt x="552450" y="3276600"/>
              </a:cubicBezTo>
              <a:cubicBezTo>
                <a:pt x="501650" y="3200400"/>
                <a:pt x="568325" y="3292475"/>
                <a:pt x="504825" y="3228975"/>
              </a:cubicBezTo>
              <a:cubicBezTo>
                <a:pt x="486361" y="3210511"/>
                <a:pt x="483997" y="3195066"/>
                <a:pt x="476250" y="3171825"/>
              </a:cubicBezTo>
              <a:cubicBezTo>
                <a:pt x="473075" y="3133725"/>
                <a:pt x="473010" y="3095237"/>
                <a:pt x="466725" y="3057525"/>
              </a:cubicBezTo>
              <a:cubicBezTo>
                <a:pt x="463424" y="3037718"/>
                <a:pt x="447675" y="3000375"/>
                <a:pt x="447675" y="3000375"/>
              </a:cubicBezTo>
              <a:cubicBezTo>
                <a:pt x="450850" y="2959100"/>
                <a:pt x="450744" y="2917440"/>
                <a:pt x="457200" y="2876550"/>
              </a:cubicBezTo>
              <a:cubicBezTo>
                <a:pt x="460332" y="2856715"/>
                <a:pt x="476250" y="2819400"/>
                <a:pt x="476250" y="2819400"/>
              </a:cubicBezTo>
              <a:cubicBezTo>
                <a:pt x="466725" y="2813050"/>
                <a:pt x="454826" y="2809289"/>
                <a:pt x="447675" y="2800350"/>
              </a:cubicBezTo>
              <a:cubicBezTo>
                <a:pt x="441403" y="2792510"/>
                <a:pt x="438150" y="2781815"/>
                <a:pt x="438150" y="2771775"/>
              </a:cubicBezTo>
              <a:cubicBezTo>
                <a:pt x="438150" y="2725136"/>
                <a:pt x="431670" y="2673480"/>
                <a:pt x="466725" y="2638425"/>
              </a:cubicBezTo>
              <a:cubicBezTo>
                <a:pt x="474820" y="2630330"/>
                <a:pt x="485775" y="2625725"/>
                <a:pt x="495300" y="2619375"/>
              </a:cubicBezTo>
              <a:cubicBezTo>
                <a:pt x="498475" y="2606675"/>
                <a:pt x="501229" y="2593862"/>
                <a:pt x="504825" y="2581275"/>
              </a:cubicBezTo>
              <a:cubicBezTo>
                <a:pt x="507583" y="2571621"/>
                <a:pt x="518840" y="2561680"/>
                <a:pt x="514350" y="2552700"/>
              </a:cubicBezTo>
              <a:cubicBezTo>
                <a:pt x="509860" y="2543720"/>
                <a:pt x="494755" y="2547665"/>
                <a:pt x="485775" y="2543175"/>
              </a:cubicBezTo>
              <a:cubicBezTo>
                <a:pt x="475536" y="2538055"/>
                <a:pt x="466725" y="2530475"/>
                <a:pt x="457200" y="2524125"/>
              </a:cubicBezTo>
              <a:cubicBezTo>
                <a:pt x="409902" y="2453179"/>
                <a:pt x="470691" y="2540314"/>
                <a:pt x="409575" y="2466975"/>
              </a:cubicBezTo>
              <a:cubicBezTo>
                <a:pt x="402246" y="2458181"/>
                <a:pt x="397179" y="2447715"/>
                <a:pt x="390525" y="2438400"/>
              </a:cubicBezTo>
              <a:cubicBezTo>
                <a:pt x="381298" y="2425482"/>
                <a:pt x="371177" y="2413218"/>
                <a:pt x="361950" y="2400300"/>
              </a:cubicBezTo>
              <a:cubicBezTo>
                <a:pt x="355296" y="2390985"/>
                <a:pt x="349554" y="2381040"/>
                <a:pt x="342900" y="2371725"/>
              </a:cubicBezTo>
              <a:cubicBezTo>
                <a:pt x="333673" y="2358807"/>
                <a:pt x="323552" y="2346543"/>
                <a:pt x="314325" y="2333625"/>
              </a:cubicBezTo>
              <a:cubicBezTo>
                <a:pt x="307671" y="2324310"/>
                <a:pt x="302604" y="2313844"/>
                <a:pt x="295275" y="2305050"/>
              </a:cubicBezTo>
              <a:cubicBezTo>
                <a:pt x="268943" y="2273452"/>
                <a:pt x="265387" y="2283373"/>
                <a:pt x="247650" y="2247900"/>
              </a:cubicBezTo>
              <a:cubicBezTo>
                <a:pt x="243160" y="2238920"/>
                <a:pt x="243001" y="2228102"/>
                <a:pt x="238125" y="2219325"/>
              </a:cubicBezTo>
              <a:cubicBezTo>
                <a:pt x="227006" y="2199311"/>
                <a:pt x="207265" y="2183895"/>
                <a:pt x="200025" y="2162175"/>
              </a:cubicBezTo>
              <a:cubicBezTo>
                <a:pt x="193675" y="2143125"/>
                <a:pt x="192114" y="2121733"/>
                <a:pt x="180975" y="2105025"/>
              </a:cubicBezTo>
              <a:cubicBezTo>
                <a:pt x="126380" y="2023133"/>
                <a:pt x="191835" y="2126745"/>
                <a:pt x="152400" y="2047875"/>
              </a:cubicBezTo>
              <a:cubicBezTo>
                <a:pt x="147280" y="2037636"/>
                <a:pt x="137999" y="2029761"/>
                <a:pt x="133350" y="2019300"/>
              </a:cubicBezTo>
              <a:cubicBezTo>
                <a:pt x="125195" y="2000950"/>
                <a:pt x="120650" y="1981200"/>
                <a:pt x="114300" y="1962150"/>
              </a:cubicBezTo>
              <a:cubicBezTo>
                <a:pt x="103774" y="1930571"/>
                <a:pt x="92273" y="1899641"/>
                <a:pt x="85725" y="1866900"/>
              </a:cubicBezTo>
              <a:cubicBezTo>
                <a:pt x="81937" y="1847962"/>
                <a:pt x="80884" y="1828486"/>
                <a:pt x="76200" y="1809750"/>
              </a:cubicBezTo>
              <a:cubicBezTo>
                <a:pt x="71330" y="1790269"/>
                <a:pt x="63500" y="1771650"/>
                <a:pt x="57150" y="1752600"/>
              </a:cubicBezTo>
              <a:lnTo>
                <a:pt x="38100" y="1695450"/>
              </a:lnTo>
              <a:cubicBezTo>
                <a:pt x="34925" y="1685925"/>
                <a:pt x="31010" y="1676615"/>
                <a:pt x="28575" y="1666875"/>
              </a:cubicBezTo>
              <a:lnTo>
                <a:pt x="19050" y="1628775"/>
              </a:lnTo>
              <a:cubicBezTo>
                <a:pt x="15875" y="1600200"/>
                <a:pt x="14252" y="1571410"/>
                <a:pt x="9525" y="1543050"/>
              </a:cubicBezTo>
              <a:cubicBezTo>
                <a:pt x="7874" y="1533146"/>
                <a:pt x="0" y="1524515"/>
                <a:pt x="0" y="1514475"/>
              </a:cubicBezTo>
              <a:cubicBezTo>
                <a:pt x="0" y="1384261"/>
                <a:pt x="3743" y="1254035"/>
                <a:pt x="9525" y="1123950"/>
              </a:cubicBezTo>
              <a:cubicBezTo>
                <a:pt x="10106" y="1110872"/>
                <a:pt x="15288" y="1098389"/>
                <a:pt x="19050" y="1085850"/>
              </a:cubicBezTo>
              <a:cubicBezTo>
                <a:pt x="24820" y="1066616"/>
                <a:pt x="38100" y="1028700"/>
                <a:pt x="38100" y="1028700"/>
              </a:cubicBezTo>
              <a:cubicBezTo>
                <a:pt x="34925" y="974725"/>
                <a:pt x="35963" y="920336"/>
                <a:pt x="28575" y="866775"/>
              </a:cubicBezTo>
              <a:cubicBezTo>
                <a:pt x="23209" y="827871"/>
                <a:pt x="0" y="752475"/>
                <a:pt x="0" y="752475"/>
              </a:cubicBezTo>
              <a:cubicBezTo>
                <a:pt x="2312" y="706240"/>
                <a:pt x="12500" y="481322"/>
                <a:pt x="19050" y="419100"/>
              </a:cubicBezTo>
              <a:cubicBezTo>
                <a:pt x="33965" y="277404"/>
                <a:pt x="-4762" y="309562"/>
                <a:pt x="19050" y="285750"/>
              </a:cubicBezTo>
              <a:close/>
            </a:path>
          </a:pathLst>
        </a:custGeom>
        <a:solidFill>
          <a:schemeClr val="tx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火山地带</a:t>
          </a:r>
        </a:p>
      </xdr:txBody>
    </xdr:sp>
    <xdr:clientData/>
  </xdr:twoCellAnchor>
  <xdr:twoCellAnchor>
    <xdr:from>
      <xdr:col>27</xdr:col>
      <xdr:colOff>93753</xdr:colOff>
      <xdr:row>39</xdr:row>
      <xdr:rowOff>109884</xdr:rowOff>
    </xdr:from>
    <xdr:to>
      <xdr:col>37</xdr:col>
      <xdr:colOff>123825</xdr:colOff>
      <xdr:row>50</xdr:row>
      <xdr:rowOff>14532</xdr:rowOff>
    </xdr:to>
    <xdr:sp macro="" textlink="">
      <xdr:nvSpPr>
        <xdr:cNvPr id="11" name="任意多边形 10">
          <a:extLst>
            <a:ext uri="{FF2B5EF4-FFF2-40B4-BE49-F238E27FC236}">
              <a16:creationId xmlns:a16="http://schemas.microsoft.com/office/drawing/2014/main" id="{00000000-0008-0000-0400-00000B000000}"/>
            </a:ext>
          </a:extLst>
        </xdr:cNvPr>
        <xdr:cNvSpPr/>
      </xdr:nvSpPr>
      <xdr:spPr>
        <a:xfrm>
          <a:off x="4465728" y="4939059"/>
          <a:ext cx="1649322" cy="1266723"/>
        </a:xfrm>
        <a:custGeom>
          <a:avLst/>
          <a:gdLst>
            <a:gd name="connsiteX0" fmla="*/ 1497 w 1649322"/>
            <a:gd name="connsiteY0" fmla="*/ 185391 h 1266723"/>
            <a:gd name="connsiteX1" fmla="*/ 68172 w 1649322"/>
            <a:gd name="connsiteY1" fmla="*/ 194916 h 1266723"/>
            <a:gd name="connsiteX2" fmla="*/ 115797 w 1649322"/>
            <a:gd name="connsiteY2" fmla="*/ 185391 h 1266723"/>
            <a:gd name="connsiteX3" fmla="*/ 182472 w 1649322"/>
            <a:gd name="connsiteY3" fmla="*/ 166341 h 1266723"/>
            <a:gd name="connsiteX4" fmla="*/ 249147 w 1649322"/>
            <a:gd name="connsiteY4" fmla="*/ 175866 h 1266723"/>
            <a:gd name="connsiteX5" fmla="*/ 258672 w 1649322"/>
            <a:gd name="connsiteY5" fmla="*/ 213966 h 1266723"/>
            <a:gd name="connsiteX6" fmla="*/ 315822 w 1649322"/>
            <a:gd name="connsiteY6" fmla="*/ 233016 h 1266723"/>
            <a:gd name="connsiteX7" fmla="*/ 401547 w 1649322"/>
            <a:gd name="connsiteY7" fmla="*/ 252066 h 1266723"/>
            <a:gd name="connsiteX8" fmla="*/ 430122 w 1649322"/>
            <a:gd name="connsiteY8" fmla="*/ 271116 h 1266723"/>
            <a:gd name="connsiteX9" fmla="*/ 572997 w 1649322"/>
            <a:gd name="connsiteY9" fmla="*/ 242541 h 1266723"/>
            <a:gd name="connsiteX10" fmla="*/ 611097 w 1649322"/>
            <a:gd name="connsiteY10" fmla="*/ 185391 h 1266723"/>
            <a:gd name="connsiteX11" fmla="*/ 668247 w 1649322"/>
            <a:gd name="connsiteY11" fmla="*/ 166341 h 1266723"/>
            <a:gd name="connsiteX12" fmla="*/ 773022 w 1649322"/>
            <a:gd name="connsiteY12" fmla="*/ 175866 h 1266723"/>
            <a:gd name="connsiteX13" fmla="*/ 868272 w 1649322"/>
            <a:gd name="connsiteY13" fmla="*/ 156816 h 1266723"/>
            <a:gd name="connsiteX14" fmla="*/ 896847 w 1649322"/>
            <a:gd name="connsiteY14" fmla="*/ 137766 h 1266723"/>
            <a:gd name="connsiteX15" fmla="*/ 925422 w 1649322"/>
            <a:gd name="connsiteY15" fmla="*/ 128241 h 1266723"/>
            <a:gd name="connsiteX16" fmla="*/ 982572 w 1649322"/>
            <a:gd name="connsiteY16" fmla="*/ 99666 h 1266723"/>
            <a:gd name="connsiteX17" fmla="*/ 1020672 w 1649322"/>
            <a:gd name="connsiteY17" fmla="*/ 137766 h 1266723"/>
            <a:gd name="connsiteX18" fmla="*/ 1049247 w 1649322"/>
            <a:gd name="connsiteY18" fmla="*/ 147291 h 1266723"/>
            <a:gd name="connsiteX19" fmla="*/ 1192122 w 1649322"/>
            <a:gd name="connsiteY19" fmla="*/ 118716 h 1266723"/>
            <a:gd name="connsiteX20" fmla="*/ 1220697 w 1649322"/>
            <a:gd name="connsiteY20" fmla="*/ 99666 h 1266723"/>
            <a:gd name="connsiteX21" fmla="*/ 1277847 w 1649322"/>
            <a:gd name="connsiteY21" fmla="*/ 80616 h 1266723"/>
            <a:gd name="connsiteX22" fmla="*/ 1334997 w 1649322"/>
            <a:gd name="connsiteY22" fmla="*/ 42516 h 1266723"/>
            <a:gd name="connsiteX23" fmla="*/ 1363572 w 1649322"/>
            <a:gd name="connsiteY23" fmla="*/ 23466 h 1266723"/>
            <a:gd name="connsiteX24" fmla="*/ 1506447 w 1649322"/>
            <a:gd name="connsiteY24" fmla="*/ 13941 h 1266723"/>
            <a:gd name="connsiteX25" fmla="*/ 1601697 w 1649322"/>
            <a:gd name="connsiteY25" fmla="*/ 13941 h 1266723"/>
            <a:gd name="connsiteX26" fmla="*/ 1620747 w 1649322"/>
            <a:gd name="connsiteY26" fmla="*/ 71091 h 1266723"/>
            <a:gd name="connsiteX27" fmla="*/ 1630272 w 1649322"/>
            <a:gd name="connsiteY27" fmla="*/ 252066 h 1266723"/>
            <a:gd name="connsiteX28" fmla="*/ 1639797 w 1649322"/>
            <a:gd name="connsiteY28" fmla="*/ 280641 h 1266723"/>
            <a:gd name="connsiteX29" fmla="*/ 1649322 w 1649322"/>
            <a:gd name="connsiteY29" fmla="*/ 318741 h 1266723"/>
            <a:gd name="connsiteX30" fmla="*/ 1620747 w 1649322"/>
            <a:gd name="connsiteY30" fmla="*/ 614016 h 1266723"/>
            <a:gd name="connsiteX31" fmla="*/ 1611222 w 1649322"/>
            <a:gd name="connsiteY31" fmla="*/ 918816 h 1266723"/>
            <a:gd name="connsiteX32" fmla="*/ 1601697 w 1649322"/>
            <a:gd name="connsiteY32" fmla="*/ 947391 h 1266723"/>
            <a:gd name="connsiteX33" fmla="*/ 1573122 w 1649322"/>
            <a:gd name="connsiteY33" fmla="*/ 956916 h 1266723"/>
            <a:gd name="connsiteX34" fmla="*/ 953997 w 1649322"/>
            <a:gd name="connsiteY34" fmla="*/ 956916 h 1266723"/>
            <a:gd name="connsiteX35" fmla="*/ 934947 w 1649322"/>
            <a:gd name="connsiteY35" fmla="*/ 985491 h 1266723"/>
            <a:gd name="connsiteX36" fmla="*/ 896847 w 1649322"/>
            <a:gd name="connsiteY36" fmla="*/ 1052166 h 1266723"/>
            <a:gd name="connsiteX37" fmla="*/ 868272 w 1649322"/>
            <a:gd name="connsiteY37" fmla="*/ 1061691 h 1266723"/>
            <a:gd name="connsiteX38" fmla="*/ 839697 w 1649322"/>
            <a:gd name="connsiteY38" fmla="*/ 1080741 h 1266723"/>
            <a:gd name="connsiteX39" fmla="*/ 782547 w 1649322"/>
            <a:gd name="connsiteY39" fmla="*/ 1109316 h 1266723"/>
            <a:gd name="connsiteX40" fmla="*/ 696822 w 1649322"/>
            <a:gd name="connsiteY40" fmla="*/ 1195041 h 1266723"/>
            <a:gd name="connsiteX41" fmla="*/ 668247 w 1649322"/>
            <a:gd name="connsiteY41" fmla="*/ 1223616 h 1266723"/>
            <a:gd name="connsiteX42" fmla="*/ 611097 w 1649322"/>
            <a:gd name="connsiteY42" fmla="*/ 1242666 h 1266723"/>
            <a:gd name="connsiteX43" fmla="*/ 230097 w 1649322"/>
            <a:gd name="connsiteY43" fmla="*/ 1261716 h 1266723"/>
            <a:gd name="connsiteX44" fmla="*/ 77697 w 1649322"/>
            <a:gd name="connsiteY44" fmla="*/ 1252191 h 1266723"/>
            <a:gd name="connsiteX45" fmla="*/ 11022 w 1649322"/>
            <a:gd name="connsiteY45" fmla="*/ 1242666 h 1266723"/>
            <a:gd name="connsiteX46" fmla="*/ 20547 w 1649322"/>
            <a:gd name="connsiteY46" fmla="*/ 1175991 h 1266723"/>
            <a:gd name="connsiteX47" fmla="*/ 11022 w 1649322"/>
            <a:gd name="connsiteY47" fmla="*/ 995016 h 1266723"/>
            <a:gd name="connsiteX48" fmla="*/ 11022 w 1649322"/>
            <a:gd name="connsiteY48" fmla="*/ 242541 h 1266723"/>
            <a:gd name="connsiteX49" fmla="*/ 1497 w 1649322"/>
            <a:gd name="connsiteY49" fmla="*/ 185391 h 1266723"/>
            <a:gd name="connsiteX0" fmla="*/ 1497 w 1649322"/>
            <a:gd name="connsiteY0" fmla="*/ 185391 h 1266723"/>
            <a:gd name="connsiteX1" fmla="*/ 68172 w 1649322"/>
            <a:gd name="connsiteY1" fmla="*/ 194916 h 1266723"/>
            <a:gd name="connsiteX2" fmla="*/ 115797 w 1649322"/>
            <a:gd name="connsiteY2" fmla="*/ 185391 h 1266723"/>
            <a:gd name="connsiteX3" fmla="*/ 182472 w 1649322"/>
            <a:gd name="connsiteY3" fmla="*/ 166341 h 1266723"/>
            <a:gd name="connsiteX4" fmla="*/ 249147 w 1649322"/>
            <a:gd name="connsiteY4" fmla="*/ 175866 h 1266723"/>
            <a:gd name="connsiteX5" fmla="*/ 258672 w 1649322"/>
            <a:gd name="connsiteY5" fmla="*/ 213966 h 1266723"/>
            <a:gd name="connsiteX6" fmla="*/ 315822 w 1649322"/>
            <a:gd name="connsiteY6" fmla="*/ 233016 h 1266723"/>
            <a:gd name="connsiteX7" fmla="*/ 401547 w 1649322"/>
            <a:gd name="connsiteY7" fmla="*/ 252066 h 1266723"/>
            <a:gd name="connsiteX8" fmla="*/ 430122 w 1649322"/>
            <a:gd name="connsiteY8" fmla="*/ 271116 h 1266723"/>
            <a:gd name="connsiteX9" fmla="*/ 572997 w 1649322"/>
            <a:gd name="connsiteY9" fmla="*/ 242541 h 1266723"/>
            <a:gd name="connsiteX10" fmla="*/ 611097 w 1649322"/>
            <a:gd name="connsiteY10" fmla="*/ 185391 h 1266723"/>
            <a:gd name="connsiteX11" fmla="*/ 668247 w 1649322"/>
            <a:gd name="connsiteY11" fmla="*/ 166341 h 1266723"/>
            <a:gd name="connsiteX12" fmla="*/ 773022 w 1649322"/>
            <a:gd name="connsiteY12" fmla="*/ 175866 h 1266723"/>
            <a:gd name="connsiteX13" fmla="*/ 868272 w 1649322"/>
            <a:gd name="connsiteY13" fmla="*/ 156816 h 1266723"/>
            <a:gd name="connsiteX14" fmla="*/ 896847 w 1649322"/>
            <a:gd name="connsiteY14" fmla="*/ 137766 h 1266723"/>
            <a:gd name="connsiteX15" fmla="*/ 925422 w 1649322"/>
            <a:gd name="connsiteY15" fmla="*/ 128241 h 1266723"/>
            <a:gd name="connsiteX16" fmla="*/ 982572 w 1649322"/>
            <a:gd name="connsiteY16" fmla="*/ 99666 h 1266723"/>
            <a:gd name="connsiteX17" fmla="*/ 1020672 w 1649322"/>
            <a:gd name="connsiteY17" fmla="*/ 137766 h 1266723"/>
            <a:gd name="connsiteX18" fmla="*/ 1049247 w 1649322"/>
            <a:gd name="connsiteY18" fmla="*/ 147291 h 1266723"/>
            <a:gd name="connsiteX19" fmla="*/ 1192122 w 1649322"/>
            <a:gd name="connsiteY19" fmla="*/ 118716 h 1266723"/>
            <a:gd name="connsiteX20" fmla="*/ 1220697 w 1649322"/>
            <a:gd name="connsiteY20" fmla="*/ 99666 h 1266723"/>
            <a:gd name="connsiteX21" fmla="*/ 1277847 w 1649322"/>
            <a:gd name="connsiteY21" fmla="*/ 80616 h 1266723"/>
            <a:gd name="connsiteX22" fmla="*/ 1334997 w 1649322"/>
            <a:gd name="connsiteY22" fmla="*/ 42516 h 1266723"/>
            <a:gd name="connsiteX23" fmla="*/ 1363572 w 1649322"/>
            <a:gd name="connsiteY23" fmla="*/ 23466 h 1266723"/>
            <a:gd name="connsiteX24" fmla="*/ 1506447 w 1649322"/>
            <a:gd name="connsiteY24" fmla="*/ 13941 h 1266723"/>
            <a:gd name="connsiteX25" fmla="*/ 1601697 w 1649322"/>
            <a:gd name="connsiteY25" fmla="*/ 13941 h 1266723"/>
            <a:gd name="connsiteX26" fmla="*/ 1620747 w 1649322"/>
            <a:gd name="connsiteY26" fmla="*/ 71091 h 1266723"/>
            <a:gd name="connsiteX27" fmla="*/ 1630272 w 1649322"/>
            <a:gd name="connsiteY27" fmla="*/ 252066 h 1266723"/>
            <a:gd name="connsiteX28" fmla="*/ 1639797 w 1649322"/>
            <a:gd name="connsiteY28" fmla="*/ 280641 h 1266723"/>
            <a:gd name="connsiteX29" fmla="*/ 1649322 w 1649322"/>
            <a:gd name="connsiteY29" fmla="*/ 318741 h 1266723"/>
            <a:gd name="connsiteX30" fmla="*/ 1620747 w 1649322"/>
            <a:gd name="connsiteY30" fmla="*/ 614016 h 1266723"/>
            <a:gd name="connsiteX31" fmla="*/ 1611222 w 1649322"/>
            <a:gd name="connsiteY31" fmla="*/ 918816 h 1266723"/>
            <a:gd name="connsiteX32" fmla="*/ 1601697 w 1649322"/>
            <a:gd name="connsiteY32" fmla="*/ 947391 h 1266723"/>
            <a:gd name="connsiteX33" fmla="*/ 1573122 w 1649322"/>
            <a:gd name="connsiteY33" fmla="*/ 956916 h 1266723"/>
            <a:gd name="connsiteX34" fmla="*/ 1334997 w 1649322"/>
            <a:gd name="connsiteY34" fmla="*/ 947391 h 1266723"/>
            <a:gd name="connsiteX35" fmla="*/ 953997 w 1649322"/>
            <a:gd name="connsiteY35" fmla="*/ 956916 h 1266723"/>
            <a:gd name="connsiteX36" fmla="*/ 934947 w 1649322"/>
            <a:gd name="connsiteY36" fmla="*/ 985491 h 1266723"/>
            <a:gd name="connsiteX37" fmla="*/ 896847 w 1649322"/>
            <a:gd name="connsiteY37" fmla="*/ 1052166 h 1266723"/>
            <a:gd name="connsiteX38" fmla="*/ 868272 w 1649322"/>
            <a:gd name="connsiteY38" fmla="*/ 1061691 h 1266723"/>
            <a:gd name="connsiteX39" fmla="*/ 839697 w 1649322"/>
            <a:gd name="connsiteY39" fmla="*/ 1080741 h 1266723"/>
            <a:gd name="connsiteX40" fmla="*/ 782547 w 1649322"/>
            <a:gd name="connsiteY40" fmla="*/ 1109316 h 1266723"/>
            <a:gd name="connsiteX41" fmla="*/ 696822 w 1649322"/>
            <a:gd name="connsiteY41" fmla="*/ 1195041 h 1266723"/>
            <a:gd name="connsiteX42" fmla="*/ 668247 w 1649322"/>
            <a:gd name="connsiteY42" fmla="*/ 1223616 h 1266723"/>
            <a:gd name="connsiteX43" fmla="*/ 611097 w 1649322"/>
            <a:gd name="connsiteY43" fmla="*/ 1242666 h 1266723"/>
            <a:gd name="connsiteX44" fmla="*/ 230097 w 1649322"/>
            <a:gd name="connsiteY44" fmla="*/ 1261716 h 1266723"/>
            <a:gd name="connsiteX45" fmla="*/ 77697 w 1649322"/>
            <a:gd name="connsiteY45" fmla="*/ 1252191 h 1266723"/>
            <a:gd name="connsiteX46" fmla="*/ 11022 w 1649322"/>
            <a:gd name="connsiteY46" fmla="*/ 1242666 h 1266723"/>
            <a:gd name="connsiteX47" fmla="*/ 20547 w 1649322"/>
            <a:gd name="connsiteY47" fmla="*/ 1175991 h 1266723"/>
            <a:gd name="connsiteX48" fmla="*/ 11022 w 1649322"/>
            <a:gd name="connsiteY48" fmla="*/ 995016 h 1266723"/>
            <a:gd name="connsiteX49" fmla="*/ 11022 w 1649322"/>
            <a:gd name="connsiteY49" fmla="*/ 242541 h 1266723"/>
            <a:gd name="connsiteX50" fmla="*/ 1497 w 1649322"/>
            <a:gd name="connsiteY50" fmla="*/ 185391 h 12667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Lst>
          <a:rect l="l" t="t" r="r" b="b"/>
          <a:pathLst>
            <a:path w="1649322" h="1266723">
              <a:moveTo>
                <a:pt x="1497" y="185391"/>
              </a:moveTo>
              <a:cubicBezTo>
                <a:pt x="11022" y="177454"/>
                <a:pt x="45721" y="194916"/>
                <a:pt x="68172" y="194916"/>
              </a:cubicBezTo>
              <a:cubicBezTo>
                <a:pt x="84361" y="194916"/>
                <a:pt x="99993" y="188903"/>
                <a:pt x="115797" y="185391"/>
              </a:cubicBezTo>
              <a:cubicBezTo>
                <a:pt x="151677" y="177418"/>
                <a:pt x="150651" y="176948"/>
                <a:pt x="182472" y="166341"/>
              </a:cubicBezTo>
              <a:cubicBezTo>
                <a:pt x="204697" y="169516"/>
                <a:pt x="230109" y="163967"/>
                <a:pt x="249147" y="175866"/>
              </a:cubicBezTo>
              <a:cubicBezTo>
                <a:pt x="260248" y="182804"/>
                <a:pt x="248733" y="205447"/>
                <a:pt x="258672" y="213966"/>
              </a:cubicBezTo>
              <a:cubicBezTo>
                <a:pt x="273918" y="227034"/>
                <a:pt x="296772" y="226666"/>
                <a:pt x="315822" y="233016"/>
              </a:cubicBezTo>
              <a:cubicBezTo>
                <a:pt x="362719" y="248648"/>
                <a:pt x="334493" y="240890"/>
                <a:pt x="401547" y="252066"/>
              </a:cubicBezTo>
              <a:cubicBezTo>
                <a:pt x="411072" y="258416"/>
                <a:pt x="418700" y="270355"/>
                <a:pt x="430122" y="271116"/>
              </a:cubicBezTo>
              <a:cubicBezTo>
                <a:pt x="530117" y="277782"/>
                <a:pt x="520310" y="277666"/>
                <a:pt x="572997" y="242541"/>
              </a:cubicBezTo>
              <a:cubicBezTo>
                <a:pt x="585697" y="223491"/>
                <a:pt x="589377" y="192631"/>
                <a:pt x="611097" y="185391"/>
              </a:cubicBezTo>
              <a:lnTo>
                <a:pt x="668247" y="166341"/>
              </a:lnTo>
              <a:cubicBezTo>
                <a:pt x="703172" y="169516"/>
                <a:pt x="737953" y="175866"/>
                <a:pt x="773022" y="175866"/>
              </a:cubicBezTo>
              <a:cubicBezTo>
                <a:pt x="790573" y="175866"/>
                <a:pt x="844812" y="168546"/>
                <a:pt x="868272" y="156816"/>
              </a:cubicBezTo>
              <a:cubicBezTo>
                <a:pt x="878511" y="151696"/>
                <a:pt x="886608" y="142886"/>
                <a:pt x="896847" y="137766"/>
              </a:cubicBezTo>
              <a:cubicBezTo>
                <a:pt x="905827" y="133276"/>
                <a:pt x="916442" y="132731"/>
                <a:pt x="925422" y="128241"/>
              </a:cubicBezTo>
              <a:cubicBezTo>
                <a:pt x="999280" y="91312"/>
                <a:pt x="910748" y="123607"/>
                <a:pt x="982572" y="99666"/>
              </a:cubicBezTo>
              <a:cubicBezTo>
                <a:pt x="1058772" y="125066"/>
                <a:pt x="969872" y="86966"/>
                <a:pt x="1020672" y="137766"/>
              </a:cubicBezTo>
              <a:cubicBezTo>
                <a:pt x="1027772" y="144866"/>
                <a:pt x="1039722" y="144116"/>
                <a:pt x="1049247" y="147291"/>
              </a:cubicBezTo>
              <a:cubicBezTo>
                <a:pt x="1082402" y="143607"/>
                <a:pt x="1158352" y="141229"/>
                <a:pt x="1192122" y="118716"/>
              </a:cubicBezTo>
              <a:cubicBezTo>
                <a:pt x="1201647" y="112366"/>
                <a:pt x="1210236" y="104315"/>
                <a:pt x="1220697" y="99666"/>
              </a:cubicBezTo>
              <a:cubicBezTo>
                <a:pt x="1239047" y="91511"/>
                <a:pt x="1261139" y="91755"/>
                <a:pt x="1277847" y="80616"/>
              </a:cubicBezTo>
              <a:lnTo>
                <a:pt x="1334997" y="42516"/>
              </a:lnTo>
              <a:cubicBezTo>
                <a:pt x="1344522" y="36166"/>
                <a:pt x="1352150" y="24227"/>
                <a:pt x="1363572" y="23466"/>
              </a:cubicBezTo>
              <a:lnTo>
                <a:pt x="1506447" y="13941"/>
              </a:lnTo>
              <a:cubicBezTo>
                <a:pt x="1536742" y="3843"/>
                <a:pt x="1568862" y="-11597"/>
                <a:pt x="1601697" y="13941"/>
              </a:cubicBezTo>
              <a:cubicBezTo>
                <a:pt x="1617548" y="26269"/>
                <a:pt x="1620747" y="71091"/>
                <a:pt x="1620747" y="71091"/>
              </a:cubicBezTo>
              <a:cubicBezTo>
                <a:pt x="1623922" y="131416"/>
                <a:pt x="1624803" y="191906"/>
                <a:pt x="1630272" y="252066"/>
              </a:cubicBezTo>
              <a:cubicBezTo>
                <a:pt x="1631181" y="262065"/>
                <a:pt x="1637039" y="270987"/>
                <a:pt x="1639797" y="280641"/>
              </a:cubicBezTo>
              <a:cubicBezTo>
                <a:pt x="1643393" y="293228"/>
                <a:pt x="1646147" y="306041"/>
                <a:pt x="1649322" y="318741"/>
              </a:cubicBezTo>
              <a:cubicBezTo>
                <a:pt x="1629305" y="588971"/>
                <a:pt x="1651120" y="492523"/>
                <a:pt x="1620747" y="614016"/>
              </a:cubicBezTo>
              <a:cubicBezTo>
                <a:pt x="1617572" y="715616"/>
                <a:pt x="1617021" y="817332"/>
                <a:pt x="1611222" y="918816"/>
              </a:cubicBezTo>
              <a:cubicBezTo>
                <a:pt x="1610649" y="928840"/>
                <a:pt x="1608797" y="940291"/>
                <a:pt x="1601697" y="947391"/>
              </a:cubicBezTo>
              <a:cubicBezTo>
                <a:pt x="1594597" y="954491"/>
                <a:pt x="1619159" y="958503"/>
                <a:pt x="1573122" y="956916"/>
              </a:cubicBezTo>
              <a:cubicBezTo>
                <a:pt x="1527085" y="955329"/>
                <a:pt x="1438184" y="947391"/>
                <a:pt x="1334997" y="947391"/>
              </a:cubicBezTo>
              <a:cubicBezTo>
                <a:pt x="1231810" y="947391"/>
                <a:pt x="1020672" y="950566"/>
                <a:pt x="953997" y="956916"/>
              </a:cubicBezTo>
              <a:cubicBezTo>
                <a:pt x="887322" y="963266"/>
                <a:pt x="940627" y="975552"/>
                <a:pt x="934947" y="985491"/>
              </a:cubicBezTo>
              <a:cubicBezTo>
                <a:pt x="929026" y="995853"/>
                <a:pt x="909061" y="1042395"/>
                <a:pt x="896847" y="1052166"/>
              </a:cubicBezTo>
              <a:cubicBezTo>
                <a:pt x="889007" y="1058438"/>
                <a:pt x="877252" y="1057201"/>
                <a:pt x="868272" y="1061691"/>
              </a:cubicBezTo>
              <a:cubicBezTo>
                <a:pt x="858033" y="1066811"/>
                <a:pt x="849936" y="1075621"/>
                <a:pt x="839697" y="1080741"/>
              </a:cubicBezTo>
              <a:cubicBezTo>
                <a:pt x="801869" y="1099655"/>
                <a:pt x="817644" y="1078119"/>
                <a:pt x="782547" y="1109316"/>
              </a:cubicBezTo>
              <a:lnTo>
                <a:pt x="696822" y="1195041"/>
              </a:lnTo>
              <a:cubicBezTo>
                <a:pt x="687297" y="1204566"/>
                <a:pt x="681026" y="1219356"/>
                <a:pt x="668247" y="1223616"/>
              </a:cubicBezTo>
              <a:lnTo>
                <a:pt x="611097" y="1242666"/>
              </a:lnTo>
              <a:cubicBezTo>
                <a:pt x="471035" y="1289353"/>
                <a:pt x="592559" y="1251920"/>
                <a:pt x="230097" y="1261716"/>
              </a:cubicBezTo>
              <a:cubicBezTo>
                <a:pt x="179297" y="1258541"/>
                <a:pt x="128405" y="1256600"/>
                <a:pt x="77697" y="1252191"/>
              </a:cubicBezTo>
              <a:cubicBezTo>
                <a:pt x="55331" y="1250246"/>
                <a:pt x="24492" y="1260627"/>
                <a:pt x="11022" y="1242666"/>
              </a:cubicBezTo>
              <a:cubicBezTo>
                <a:pt x="-2448" y="1224705"/>
                <a:pt x="17372" y="1198216"/>
                <a:pt x="20547" y="1175991"/>
              </a:cubicBezTo>
              <a:cubicBezTo>
                <a:pt x="17372" y="1115666"/>
                <a:pt x="13344" y="1055380"/>
                <a:pt x="11022" y="995016"/>
              </a:cubicBezTo>
              <a:cubicBezTo>
                <a:pt x="701" y="726666"/>
                <a:pt x="-5838" y="517924"/>
                <a:pt x="11022" y="242541"/>
              </a:cubicBezTo>
              <a:cubicBezTo>
                <a:pt x="31833" y="-97375"/>
                <a:pt x="-8028" y="193328"/>
                <a:pt x="1497" y="185391"/>
              </a:cubicBezTo>
              <a:close/>
            </a:path>
          </a:pathLst>
        </a:custGeom>
        <a:solidFill>
          <a:schemeClr val="tx1">
            <a:alpha val="50000"/>
          </a:schemeClr>
        </a:solidFill>
        <a:ln>
          <a:noFill/>
        </a:ln>
        <a:effectLst>
          <a:softEdge rad="254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100" b="0" i="0" u="none" strike="noStrike">
            <a:solidFill>
              <a:schemeClr val="lt1"/>
            </a:solidFill>
            <a:effectLst/>
            <a:latin typeface="+mn-lt"/>
            <a:ea typeface="+mn-ea"/>
            <a:cs typeface="+mn-cs"/>
          </a:endParaRPr>
        </a:p>
        <a:p>
          <a:pPr algn="ctr"/>
          <a:r>
            <a:rPr lang="zh-CN" altLang="en-US" sz="1100" b="1"/>
            <a:t>博爱重工</a:t>
          </a:r>
        </a:p>
      </xdr:txBody>
    </xdr:sp>
    <xdr:clientData/>
  </xdr:twoCellAnchor>
  <xdr:twoCellAnchor>
    <xdr:from>
      <xdr:col>44</xdr:col>
      <xdr:colOff>47625</xdr:colOff>
      <xdr:row>37</xdr:row>
      <xdr:rowOff>85725</xdr:rowOff>
    </xdr:from>
    <xdr:to>
      <xdr:col>76</xdr:col>
      <xdr:colOff>0</xdr:colOff>
      <xdr:row>72</xdr:row>
      <xdr:rowOff>101200</xdr:rowOff>
    </xdr:to>
    <xdr:sp macro="" textlink="">
      <xdr:nvSpPr>
        <xdr:cNvPr id="12" name="任意多边形 11">
          <a:extLst>
            <a:ext uri="{FF2B5EF4-FFF2-40B4-BE49-F238E27FC236}">
              <a16:creationId xmlns:a16="http://schemas.microsoft.com/office/drawing/2014/main" id="{00000000-0008-0000-0400-00000C000000}"/>
            </a:ext>
          </a:extLst>
        </xdr:cNvPr>
        <xdr:cNvSpPr/>
      </xdr:nvSpPr>
      <xdr:spPr>
        <a:xfrm>
          <a:off x="7172325" y="4667250"/>
          <a:ext cx="5029200" cy="4349350"/>
        </a:xfrm>
        <a:custGeom>
          <a:avLst/>
          <a:gdLst>
            <a:gd name="connsiteX0" fmla="*/ 85725 w 5029200"/>
            <a:gd name="connsiteY0" fmla="*/ 19050 h 4362450"/>
            <a:gd name="connsiteX1" fmla="*/ 104775 w 5029200"/>
            <a:gd name="connsiteY1" fmla="*/ 161925 h 4362450"/>
            <a:gd name="connsiteX2" fmla="*/ 76200 w 5029200"/>
            <a:gd name="connsiteY2" fmla="*/ 180975 h 4362450"/>
            <a:gd name="connsiteX3" fmla="*/ 38100 w 5029200"/>
            <a:gd name="connsiteY3" fmla="*/ 228600 h 4362450"/>
            <a:gd name="connsiteX4" fmla="*/ 28575 w 5029200"/>
            <a:gd name="connsiteY4" fmla="*/ 257175 h 4362450"/>
            <a:gd name="connsiteX5" fmla="*/ 47625 w 5029200"/>
            <a:gd name="connsiteY5" fmla="*/ 361950 h 4362450"/>
            <a:gd name="connsiteX6" fmla="*/ 76200 w 5029200"/>
            <a:gd name="connsiteY6" fmla="*/ 485775 h 4362450"/>
            <a:gd name="connsiteX7" fmla="*/ 66675 w 5029200"/>
            <a:gd name="connsiteY7" fmla="*/ 533400 h 4362450"/>
            <a:gd name="connsiteX8" fmla="*/ 28575 w 5029200"/>
            <a:gd name="connsiteY8" fmla="*/ 542925 h 4362450"/>
            <a:gd name="connsiteX9" fmla="*/ 9525 w 5029200"/>
            <a:gd name="connsiteY9" fmla="*/ 600075 h 4362450"/>
            <a:gd name="connsiteX10" fmla="*/ 0 w 5029200"/>
            <a:gd name="connsiteY10" fmla="*/ 628650 h 4362450"/>
            <a:gd name="connsiteX11" fmla="*/ 19050 w 5029200"/>
            <a:gd name="connsiteY11" fmla="*/ 657225 h 4362450"/>
            <a:gd name="connsiteX12" fmla="*/ 85725 w 5029200"/>
            <a:gd name="connsiteY12" fmla="*/ 685800 h 4362450"/>
            <a:gd name="connsiteX13" fmla="*/ 95250 w 5029200"/>
            <a:gd name="connsiteY13" fmla="*/ 714375 h 4362450"/>
            <a:gd name="connsiteX14" fmla="*/ 209550 w 5029200"/>
            <a:gd name="connsiteY14" fmla="*/ 809625 h 4362450"/>
            <a:gd name="connsiteX15" fmla="*/ 285750 w 5029200"/>
            <a:gd name="connsiteY15" fmla="*/ 828675 h 4362450"/>
            <a:gd name="connsiteX16" fmla="*/ 304800 w 5029200"/>
            <a:gd name="connsiteY16" fmla="*/ 885825 h 4362450"/>
            <a:gd name="connsiteX17" fmla="*/ 333375 w 5029200"/>
            <a:gd name="connsiteY17" fmla="*/ 942975 h 4362450"/>
            <a:gd name="connsiteX18" fmla="*/ 323850 w 5029200"/>
            <a:gd name="connsiteY18" fmla="*/ 1000125 h 4362450"/>
            <a:gd name="connsiteX19" fmla="*/ 323850 w 5029200"/>
            <a:gd name="connsiteY19" fmla="*/ 1057275 h 4362450"/>
            <a:gd name="connsiteX20" fmla="*/ 352425 w 5029200"/>
            <a:gd name="connsiteY20" fmla="*/ 1085850 h 4362450"/>
            <a:gd name="connsiteX21" fmla="*/ 409575 w 5029200"/>
            <a:gd name="connsiteY21" fmla="*/ 1076325 h 4362450"/>
            <a:gd name="connsiteX22" fmla="*/ 466725 w 5029200"/>
            <a:gd name="connsiteY22" fmla="*/ 1104900 h 4362450"/>
            <a:gd name="connsiteX23" fmla="*/ 495300 w 5029200"/>
            <a:gd name="connsiteY23" fmla="*/ 1171575 h 4362450"/>
            <a:gd name="connsiteX24" fmla="*/ 523875 w 5029200"/>
            <a:gd name="connsiteY24" fmla="*/ 1190625 h 4362450"/>
            <a:gd name="connsiteX25" fmla="*/ 542925 w 5029200"/>
            <a:gd name="connsiteY25" fmla="*/ 1219200 h 4362450"/>
            <a:gd name="connsiteX26" fmla="*/ 571500 w 5029200"/>
            <a:gd name="connsiteY26" fmla="*/ 1304925 h 4362450"/>
            <a:gd name="connsiteX27" fmla="*/ 581025 w 5029200"/>
            <a:gd name="connsiteY27" fmla="*/ 1333500 h 4362450"/>
            <a:gd name="connsiteX28" fmla="*/ 590550 w 5029200"/>
            <a:gd name="connsiteY28" fmla="*/ 1362075 h 4362450"/>
            <a:gd name="connsiteX29" fmla="*/ 619125 w 5029200"/>
            <a:gd name="connsiteY29" fmla="*/ 1419225 h 4362450"/>
            <a:gd name="connsiteX30" fmla="*/ 638175 w 5029200"/>
            <a:gd name="connsiteY30" fmla="*/ 1447800 h 4362450"/>
            <a:gd name="connsiteX31" fmla="*/ 676275 w 5029200"/>
            <a:gd name="connsiteY31" fmla="*/ 1533525 h 4362450"/>
            <a:gd name="connsiteX32" fmla="*/ 666750 w 5029200"/>
            <a:gd name="connsiteY32" fmla="*/ 1657350 h 4362450"/>
            <a:gd name="connsiteX33" fmla="*/ 647700 w 5029200"/>
            <a:gd name="connsiteY33" fmla="*/ 1685925 h 4362450"/>
            <a:gd name="connsiteX34" fmla="*/ 638175 w 5029200"/>
            <a:gd name="connsiteY34" fmla="*/ 1724025 h 4362450"/>
            <a:gd name="connsiteX35" fmla="*/ 657225 w 5029200"/>
            <a:gd name="connsiteY35" fmla="*/ 1809750 h 4362450"/>
            <a:gd name="connsiteX36" fmla="*/ 685800 w 5029200"/>
            <a:gd name="connsiteY36" fmla="*/ 1866900 h 4362450"/>
            <a:gd name="connsiteX37" fmla="*/ 676275 w 5029200"/>
            <a:gd name="connsiteY37" fmla="*/ 1990725 h 4362450"/>
            <a:gd name="connsiteX38" fmla="*/ 666750 w 5029200"/>
            <a:gd name="connsiteY38" fmla="*/ 2019300 h 4362450"/>
            <a:gd name="connsiteX39" fmla="*/ 638175 w 5029200"/>
            <a:gd name="connsiteY39" fmla="*/ 2047875 h 4362450"/>
            <a:gd name="connsiteX40" fmla="*/ 628650 w 5029200"/>
            <a:gd name="connsiteY40" fmla="*/ 2076450 h 4362450"/>
            <a:gd name="connsiteX41" fmla="*/ 571500 w 5029200"/>
            <a:gd name="connsiteY41" fmla="*/ 2114550 h 4362450"/>
            <a:gd name="connsiteX42" fmla="*/ 542925 w 5029200"/>
            <a:gd name="connsiteY42" fmla="*/ 2133600 h 4362450"/>
            <a:gd name="connsiteX43" fmla="*/ 485775 w 5029200"/>
            <a:gd name="connsiteY43" fmla="*/ 2181225 h 4362450"/>
            <a:gd name="connsiteX44" fmla="*/ 466725 w 5029200"/>
            <a:gd name="connsiteY44" fmla="*/ 2209800 h 4362450"/>
            <a:gd name="connsiteX45" fmla="*/ 438150 w 5029200"/>
            <a:gd name="connsiteY45" fmla="*/ 2238375 h 4362450"/>
            <a:gd name="connsiteX46" fmla="*/ 428625 w 5029200"/>
            <a:gd name="connsiteY46" fmla="*/ 2266950 h 4362450"/>
            <a:gd name="connsiteX47" fmla="*/ 447675 w 5029200"/>
            <a:gd name="connsiteY47" fmla="*/ 2362200 h 4362450"/>
            <a:gd name="connsiteX48" fmla="*/ 457200 w 5029200"/>
            <a:gd name="connsiteY48" fmla="*/ 2400300 h 4362450"/>
            <a:gd name="connsiteX49" fmla="*/ 476250 w 5029200"/>
            <a:gd name="connsiteY49" fmla="*/ 2438400 h 4362450"/>
            <a:gd name="connsiteX50" fmla="*/ 495300 w 5029200"/>
            <a:gd name="connsiteY50" fmla="*/ 2466975 h 4362450"/>
            <a:gd name="connsiteX51" fmla="*/ 533400 w 5029200"/>
            <a:gd name="connsiteY51" fmla="*/ 2476500 h 4362450"/>
            <a:gd name="connsiteX52" fmla="*/ 590550 w 5029200"/>
            <a:gd name="connsiteY52" fmla="*/ 2505075 h 4362450"/>
            <a:gd name="connsiteX53" fmla="*/ 647700 w 5029200"/>
            <a:gd name="connsiteY53" fmla="*/ 2600325 h 4362450"/>
            <a:gd name="connsiteX54" fmla="*/ 657225 w 5029200"/>
            <a:gd name="connsiteY54" fmla="*/ 2638425 h 4362450"/>
            <a:gd name="connsiteX55" fmla="*/ 676275 w 5029200"/>
            <a:gd name="connsiteY55" fmla="*/ 2676525 h 4362450"/>
            <a:gd name="connsiteX56" fmla="*/ 733425 w 5029200"/>
            <a:gd name="connsiteY56" fmla="*/ 2724150 h 4362450"/>
            <a:gd name="connsiteX57" fmla="*/ 762000 w 5029200"/>
            <a:gd name="connsiteY57" fmla="*/ 2733675 h 4362450"/>
            <a:gd name="connsiteX58" fmla="*/ 790575 w 5029200"/>
            <a:gd name="connsiteY58" fmla="*/ 2857500 h 4362450"/>
            <a:gd name="connsiteX59" fmla="*/ 828675 w 5029200"/>
            <a:gd name="connsiteY59" fmla="*/ 2914650 h 4362450"/>
            <a:gd name="connsiteX60" fmla="*/ 838200 w 5029200"/>
            <a:gd name="connsiteY60" fmla="*/ 2943225 h 4362450"/>
            <a:gd name="connsiteX61" fmla="*/ 876300 w 5029200"/>
            <a:gd name="connsiteY61" fmla="*/ 3028950 h 4362450"/>
            <a:gd name="connsiteX62" fmla="*/ 885825 w 5029200"/>
            <a:gd name="connsiteY62" fmla="*/ 3057525 h 4362450"/>
            <a:gd name="connsiteX63" fmla="*/ 914400 w 5029200"/>
            <a:gd name="connsiteY63" fmla="*/ 3152775 h 4362450"/>
            <a:gd name="connsiteX64" fmla="*/ 933450 w 5029200"/>
            <a:gd name="connsiteY64" fmla="*/ 3209925 h 4362450"/>
            <a:gd name="connsiteX65" fmla="*/ 981075 w 5029200"/>
            <a:gd name="connsiteY65" fmla="*/ 3429000 h 4362450"/>
            <a:gd name="connsiteX66" fmla="*/ 1009650 w 5029200"/>
            <a:gd name="connsiteY66" fmla="*/ 3448050 h 4362450"/>
            <a:gd name="connsiteX67" fmla="*/ 1000125 w 5029200"/>
            <a:gd name="connsiteY67" fmla="*/ 3657600 h 4362450"/>
            <a:gd name="connsiteX68" fmla="*/ 942975 w 5029200"/>
            <a:gd name="connsiteY68" fmla="*/ 3667125 h 4362450"/>
            <a:gd name="connsiteX69" fmla="*/ 981075 w 5029200"/>
            <a:gd name="connsiteY69" fmla="*/ 3762375 h 4362450"/>
            <a:gd name="connsiteX70" fmla="*/ 1038225 w 5029200"/>
            <a:gd name="connsiteY70" fmla="*/ 3800475 h 4362450"/>
            <a:gd name="connsiteX71" fmla="*/ 1028700 w 5029200"/>
            <a:gd name="connsiteY71" fmla="*/ 4010025 h 4362450"/>
            <a:gd name="connsiteX72" fmla="*/ 1009650 w 5029200"/>
            <a:gd name="connsiteY72" fmla="*/ 4038600 h 4362450"/>
            <a:gd name="connsiteX73" fmla="*/ 990600 w 5029200"/>
            <a:gd name="connsiteY73" fmla="*/ 4095750 h 4362450"/>
            <a:gd name="connsiteX74" fmla="*/ 981075 w 5029200"/>
            <a:gd name="connsiteY74" fmla="*/ 4124325 h 4362450"/>
            <a:gd name="connsiteX75" fmla="*/ 952500 w 5029200"/>
            <a:gd name="connsiteY75" fmla="*/ 4133850 h 4362450"/>
            <a:gd name="connsiteX76" fmla="*/ 962025 w 5029200"/>
            <a:gd name="connsiteY76" fmla="*/ 4219575 h 4362450"/>
            <a:gd name="connsiteX77" fmla="*/ 971550 w 5029200"/>
            <a:gd name="connsiteY77" fmla="*/ 4248150 h 4362450"/>
            <a:gd name="connsiteX78" fmla="*/ 1009650 w 5029200"/>
            <a:gd name="connsiteY78" fmla="*/ 4276725 h 4362450"/>
            <a:gd name="connsiteX79" fmla="*/ 1390650 w 5029200"/>
            <a:gd name="connsiteY79" fmla="*/ 4314825 h 4362450"/>
            <a:gd name="connsiteX80" fmla="*/ 1524000 w 5029200"/>
            <a:gd name="connsiteY80" fmla="*/ 4324350 h 4362450"/>
            <a:gd name="connsiteX81" fmla="*/ 1552575 w 5029200"/>
            <a:gd name="connsiteY81" fmla="*/ 4343400 h 4362450"/>
            <a:gd name="connsiteX82" fmla="*/ 1609725 w 5029200"/>
            <a:gd name="connsiteY82" fmla="*/ 4362450 h 4362450"/>
            <a:gd name="connsiteX83" fmla="*/ 2581275 w 5029200"/>
            <a:gd name="connsiteY83" fmla="*/ 4352925 h 4362450"/>
            <a:gd name="connsiteX84" fmla="*/ 2695575 w 5029200"/>
            <a:gd name="connsiteY84" fmla="*/ 4333875 h 4362450"/>
            <a:gd name="connsiteX85" fmla="*/ 2790825 w 5029200"/>
            <a:gd name="connsiteY85" fmla="*/ 4324350 h 4362450"/>
            <a:gd name="connsiteX86" fmla="*/ 3000375 w 5029200"/>
            <a:gd name="connsiteY86" fmla="*/ 4333875 h 4362450"/>
            <a:gd name="connsiteX87" fmla="*/ 3076575 w 5029200"/>
            <a:gd name="connsiteY87" fmla="*/ 4343400 h 4362450"/>
            <a:gd name="connsiteX88" fmla="*/ 4648200 w 5029200"/>
            <a:gd name="connsiteY88" fmla="*/ 4333875 h 4362450"/>
            <a:gd name="connsiteX89" fmla="*/ 4800600 w 5029200"/>
            <a:gd name="connsiteY89" fmla="*/ 4314825 h 4362450"/>
            <a:gd name="connsiteX90" fmla="*/ 4848225 w 5029200"/>
            <a:gd name="connsiteY90" fmla="*/ 4305300 h 4362450"/>
            <a:gd name="connsiteX91" fmla="*/ 4876800 w 5029200"/>
            <a:gd name="connsiteY91" fmla="*/ 4276725 h 4362450"/>
            <a:gd name="connsiteX92" fmla="*/ 4886325 w 5029200"/>
            <a:gd name="connsiteY92" fmla="*/ 4248150 h 4362450"/>
            <a:gd name="connsiteX93" fmla="*/ 4905375 w 5029200"/>
            <a:gd name="connsiteY93" fmla="*/ 4219575 h 4362450"/>
            <a:gd name="connsiteX94" fmla="*/ 4914900 w 5029200"/>
            <a:gd name="connsiteY94" fmla="*/ 4181475 h 4362450"/>
            <a:gd name="connsiteX95" fmla="*/ 4943475 w 5029200"/>
            <a:gd name="connsiteY95" fmla="*/ 4095750 h 4362450"/>
            <a:gd name="connsiteX96" fmla="*/ 4953000 w 5029200"/>
            <a:gd name="connsiteY96" fmla="*/ 4067175 h 4362450"/>
            <a:gd name="connsiteX97" fmla="*/ 4962525 w 5029200"/>
            <a:gd name="connsiteY97" fmla="*/ 4038600 h 4362450"/>
            <a:gd name="connsiteX98" fmla="*/ 4953000 w 5029200"/>
            <a:gd name="connsiteY98" fmla="*/ 3886200 h 4362450"/>
            <a:gd name="connsiteX99" fmla="*/ 4933950 w 5029200"/>
            <a:gd name="connsiteY99" fmla="*/ 3819525 h 4362450"/>
            <a:gd name="connsiteX100" fmla="*/ 4924425 w 5029200"/>
            <a:gd name="connsiteY100" fmla="*/ 3771900 h 4362450"/>
            <a:gd name="connsiteX101" fmla="*/ 4933950 w 5029200"/>
            <a:gd name="connsiteY101" fmla="*/ 3562350 h 4362450"/>
            <a:gd name="connsiteX102" fmla="*/ 4981575 w 5029200"/>
            <a:gd name="connsiteY102" fmla="*/ 3476625 h 4362450"/>
            <a:gd name="connsiteX103" fmla="*/ 5000625 w 5029200"/>
            <a:gd name="connsiteY103" fmla="*/ 3448050 h 4362450"/>
            <a:gd name="connsiteX104" fmla="*/ 5010150 w 5029200"/>
            <a:gd name="connsiteY104" fmla="*/ 3286125 h 4362450"/>
            <a:gd name="connsiteX105" fmla="*/ 5029200 w 5029200"/>
            <a:gd name="connsiteY105" fmla="*/ 3228975 h 4362450"/>
            <a:gd name="connsiteX106" fmla="*/ 5019675 w 5029200"/>
            <a:gd name="connsiteY106" fmla="*/ 3028950 h 4362450"/>
            <a:gd name="connsiteX107" fmla="*/ 5000625 w 5029200"/>
            <a:gd name="connsiteY107" fmla="*/ 2971800 h 4362450"/>
            <a:gd name="connsiteX108" fmla="*/ 5010150 w 5029200"/>
            <a:gd name="connsiteY108" fmla="*/ 2762250 h 4362450"/>
            <a:gd name="connsiteX109" fmla="*/ 5019675 w 5029200"/>
            <a:gd name="connsiteY109" fmla="*/ 2733675 h 4362450"/>
            <a:gd name="connsiteX110" fmla="*/ 5010150 w 5029200"/>
            <a:gd name="connsiteY110" fmla="*/ 2514600 h 4362450"/>
            <a:gd name="connsiteX111" fmla="*/ 5000625 w 5029200"/>
            <a:gd name="connsiteY111" fmla="*/ 1266825 h 4362450"/>
            <a:gd name="connsiteX112" fmla="*/ 4943475 w 5029200"/>
            <a:gd name="connsiteY112" fmla="*/ 1285875 h 4362450"/>
            <a:gd name="connsiteX113" fmla="*/ 4914900 w 5029200"/>
            <a:gd name="connsiteY113" fmla="*/ 1304925 h 4362450"/>
            <a:gd name="connsiteX114" fmla="*/ 4724400 w 5029200"/>
            <a:gd name="connsiteY114" fmla="*/ 1295400 h 4362450"/>
            <a:gd name="connsiteX115" fmla="*/ 4667250 w 5029200"/>
            <a:gd name="connsiteY115" fmla="*/ 1257300 h 4362450"/>
            <a:gd name="connsiteX116" fmla="*/ 4543425 w 5029200"/>
            <a:gd name="connsiteY116" fmla="*/ 1266825 h 4362450"/>
            <a:gd name="connsiteX117" fmla="*/ 4476750 w 5029200"/>
            <a:gd name="connsiteY117" fmla="*/ 1285875 h 4362450"/>
            <a:gd name="connsiteX118" fmla="*/ 4448175 w 5029200"/>
            <a:gd name="connsiteY118" fmla="*/ 1304925 h 4362450"/>
            <a:gd name="connsiteX119" fmla="*/ 4410075 w 5029200"/>
            <a:gd name="connsiteY119" fmla="*/ 1314450 h 4362450"/>
            <a:gd name="connsiteX120" fmla="*/ 4381500 w 5029200"/>
            <a:gd name="connsiteY120" fmla="*/ 1323975 h 4362450"/>
            <a:gd name="connsiteX121" fmla="*/ 4267200 w 5029200"/>
            <a:gd name="connsiteY121" fmla="*/ 1314450 h 4362450"/>
            <a:gd name="connsiteX122" fmla="*/ 4238625 w 5029200"/>
            <a:gd name="connsiteY122" fmla="*/ 1247775 h 4362450"/>
            <a:gd name="connsiteX123" fmla="*/ 4219575 w 5029200"/>
            <a:gd name="connsiteY123" fmla="*/ 1219200 h 4362450"/>
            <a:gd name="connsiteX124" fmla="*/ 4210050 w 5029200"/>
            <a:gd name="connsiteY124" fmla="*/ 1190625 h 4362450"/>
            <a:gd name="connsiteX125" fmla="*/ 4162425 w 5029200"/>
            <a:gd name="connsiteY125" fmla="*/ 1133475 h 4362450"/>
            <a:gd name="connsiteX126" fmla="*/ 4067175 w 5029200"/>
            <a:gd name="connsiteY126" fmla="*/ 1095375 h 4362450"/>
            <a:gd name="connsiteX127" fmla="*/ 4019550 w 5029200"/>
            <a:gd name="connsiteY127" fmla="*/ 1076325 h 4362450"/>
            <a:gd name="connsiteX128" fmla="*/ 3990975 w 5029200"/>
            <a:gd name="connsiteY128" fmla="*/ 1066800 h 4362450"/>
            <a:gd name="connsiteX129" fmla="*/ 3924300 w 5029200"/>
            <a:gd name="connsiteY129" fmla="*/ 1038225 h 4362450"/>
            <a:gd name="connsiteX130" fmla="*/ 3895725 w 5029200"/>
            <a:gd name="connsiteY130" fmla="*/ 1028700 h 4362450"/>
            <a:gd name="connsiteX131" fmla="*/ 3810000 w 5029200"/>
            <a:gd name="connsiteY131" fmla="*/ 981075 h 4362450"/>
            <a:gd name="connsiteX132" fmla="*/ 3695700 w 5029200"/>
            <a:gd name="connsiteY132" fmla="*/ 962025 h 4362450"/>
            <a:gd name="connsiteX133" fmla="*/ 3619500 w 5029200"/>
            <a:gd name="connsiteY133" fmla="*/ 942975 h 4362450"/>
            <a:gd name="connsiteX134" fmla="*/ 3448050 w 5029200"/>
            <a:gd name="connsiteY134" fmla="*/ 952500 h 4362450"/>
            <a:gd name="connsiteX135" fmla="*/ 3400425 w 5029200"/>
            <a:gd name="connsiteY135" fmla="*/ 971550 h 4362450"/>
            <a:gd name="connsiteX136" fmla="*/ 3324225 w 5029200"/>
            <a:gd name="connsiteY136" fmla="*/ 1009650 h 4362450"/>
            <a:gd name="connsiteX137" fmla="*/ 3295650 w 5029200"/>
            <a:gd name="connsiteY137" fmla="*/ 1028700 h 4362450"/>
            <a:gd name="connsiteX138" fmla="*/ 3238500 w 5029200"/>
            <a:gd name="connsiteY138" fmla="*/ 1038225 h 4362450"/>
            <a:gd name="connsiteX139" fmla="*/ 3124200 w 5029200"/>
            <a:gd name="connsiteY139" fmla="*/ 1057275 h 4362450"/>
            <a:gd name="connsiteX140" fmla="*/ 3028950 w 5029200"/>
            <a:gd name="connsiteY140" fmla="*/ 1047750 h 4362450"/>
            <a:gd name="connsiteX141" fmla="*/ 2962275 w 5029200"/>
            <a:gd name="connsiteY141" fmla="*/ 1019175 h 4362450"/>
            <a:gd name="connsiteX142" fmla="*/ 2933700 w 5029200"/>
            <a:gd name="connsiteY142" fmla="*/ 1009650 h 4362450"/>
            <a:gd name="connsiteX143" fmla="*/ 2886075 w 5029200"/>
            <a:gd name="connsiteY143" fmla="*/ 981075 h 4362450"/>
            <a:gd name="connsiteX144" fmla="*/ 2828925 w 5029200"/>
            <a:gd name="connsiteY144" fmla="*/ 942975 h 4362450"/>
            <a:gd name="connsiteX145" fmla="*/ 2771775 w 5029200"/>
            <a:gd name="connsiteY145" fmla="*/ 914400 h 4362450"/>
            <a:gd name="connsiteX146" fmla="*/ 2733675 w 5029200"/>
            <a:gd name="connsiteY146" fmla="*/ 885825 h 4362450"/>
            <a:gd name="connsiteX147" fmla="*/ 2705100 w 5029200"/>
            <a:gd name="connsiteY147" fmla="*/ 876300 h 4362450"/>
            <a:gd name="connsiteX148" fmla="*/ 2676525 w 5029200"/>
            <a:gd name="connsiteY148" fmla="*/ 857250 h 4362450"/>
            <a:gd name="connsiteX149" fmla="*/ 2628900 w 5029200"/>
            <a:gd name="connsiteY149" fmla="*/ 838200 h 4362450"/>
            <a:gd name="connsiteX150" fmla="*/ 2533650 w 5029200"/>
            <a:gd name="connsiteY150" fmla="*/ 800100 h 4362450"/>
            <a:gd name="connsiteX151" fmla="*/ 2419350 w 5029200"/>
            <a:gd name="connsiteY151" fmla="*/ 742950 h 4362450"/>
            <a:gd name="connsiteX152" fmla="*/ 2381250 w 5029200"/>
            <a:gd name="connsiteY152" fmla="*/ 723900 h 4362450"/>
            <a:gd name="connsiteX153" fmla="*/ 2324100 w 5029200"/>
            <a:gd name="connsiteY153" fmla="*/ 714375 h 4362450"/>
            <a:gd name="connsiteX154" fmla="*/ 2266950 w 5029200"/>
            <a:gd name="connsiteY154" fmla="*/ 685800 h 4362450"/>
            <a:gd name="connsiteX155" fmla="*/ 2190750 w 5029200"/>
            <a:gd name="connsiteY155" fmla="*/ 666750 h 4362450"/>
            <a:gd name="connsiteX156" fmla="*/ 2114550 w 5029200"/>
            <a:gd name="connsiteY156" fmla="*/ 628650 h 4362450"/>
            <a:gd name="connsiteX157" fmla="*/ 2057400 w 5029200"/>
            <a:gd name="connsiteY157" fmla="*/ 590550 h 4362450"/>
            <a:gd name="connsiteX158" fmla="*/ 2028825 w 5029200"/>
            <a:gd name="connsiteY158" fmla="*/ 561975 h 4362450"/>
            <a:gd name="connsiteX159" fmla="*/ 1914525 w 5029200"/>
            <a:gd name="connsiteY159" fmla="*/ 504825 h 4362450"/>
            <a:gd name="connsiteX160" fmla="*/ 1885950 w 5029200"/>
            <a:gd name="connsiteY160" fmla="*/ 495300 h 4362450"/>
            <a:gd name="connsiteX161" fmla="*/ 1771650 w 5029200"/>
            <a:gd name="connsiteY161" fmla="*/ 447675 h 4362450"/>
            <a:gd name="connsiteX162" fmla="*/ 1724025 w 5029200"/>
            <a:gd name="connsiteY162" fmla="*/ 428625 h 4362450"/>
            <a:gd name="connsiteX163" fmla="*/ 1695450 w 5029200"/>
            <a:gd name="connsiteY163" fmla="*/ 409575 h 4362450"/>
            <a:gd name="connsiteX164" fmla="*/ 1647825 w 5029200"/>
            <a:gd name="connsiteY164" fmla="*/ 400050 h 4362450"/>
            <a:gd name="connsiteX165" fmla="*/ 1581150 w 5029200"/>
            <a:gd name="connsiteY165" fmla="*/ 371475 h 4362450"/>
            <a:gd name="connsiteX166" fmla="*/ 1533525 w 5029200"/>
            <a:gd name="connsiteY166" fmla="*/ 352425 h 4362450"/>
            <a:gd name="connsiteX167" fmla="*/ 1447800 w 5029200"/>
            <a:gd name="connsiteY167" fmla="*/ 323850 h 4362450"/>
            <a:gd name="connsiteX168" fmla="*/ 1419225 w 5029200"/>
            <a:gd name="connsiteY168" fmla="*/ 304800 h 4362450"/>
            <a:gd name="connsiteX169" fmla="*/ 1390650 w 5029200"/>
            <a:gd name="connsiteY169" fmla="*/ 295275 h 4362450"/>
            <a:gd name="connsiteX170" fmla="*/ 1362075 w 5029200"/>
            <a:gd name="connsiteY170" fmla="*/ 276225 h 4362450"/>
            <a:gd name="connsiteX171" fmla="*/ 1285875 w 5029200"/>
            <a:gd name="connsiteY171" fmla="*/ 238125 h 4362450"/>
            <a:gd name="connsiteX172" fmla="*/ 1238250 w 5029200"/>
            <a:gd name="connsiteY172" fmla="*/ 200025 h 4362450"/>
            <a:gd name="connsiteX173" fmla="*/ 1190625 w 5029200"/>
            <a:gd name="connsiteY173" fmla="*/ 161925 h 4362450"/>
            <a:gd name="connsiteX174" fmla="*/ 1076325 w 5029200"/>
            <a:gd name="connsiteY174" fmla="*/ 85725 h 4362450"/>
            <a:gd name="connsiteX175" fmla="*/ 1019175 w 5029200"/>
            <a:gd name="connsiteY175" fmla="*/ 66675 h 4362450"/>
            <a:gd name="connsiteX176" fmla="*/ 990600 w 5029200"/>
            <a:gd name="connsiteY176" fmla="*/ 47625 h 4362450"/>
            <a:gd name="connsiteX177" fmla="*/ 895350 w 5029200"/>
            <a:gd name="connsiteY177" fmla="*/ 28575 h 4362450"/>
            <a:gd name="connsiteX178" fmla="*/ 742950 w 5029200"/>
            <a:gd name="connsiteY178" fmla="*/ 0 h 4362450"/>
            <a:gd name="connsiteX179" fmla="*/ 171450 w 5029200"/>
            <a:gd name="connsiteY179" fmla="*/ 19050 h 4362450"/>
            <a:gd name="connsiteX180" fmla="*/ 85725 w 5029200"/>
            <a:gd name="connsiteY180" fmla="*/ 19050 h 4362450"/>
            <a:gd name="connsiteX0" fmla="*/ 85725 w 5029200"/>
            <a:gd name="connsiteY0" fmla="*/ 19050 h 4353654"/>
            <a:gd name="connsiteX1" fmla="*/ 104775 w 5029200"/>
            <a:gd name="connsiteY1" fmla="*/ 161925 h 4353654"/>
            <a:gd name="connsiteX2" fmla="*/ 76200 w 5029200"/>
            <a:gd name="connsiteY2" fmla="*/ 180975 h 4353654"/>
            <a:gd name="connsiteX3" fmla="*/ 38100 w 5029200"/>
            <a:gd name="connsiteY3" fmla="*/ 228600 h 4353654"/>
            <a:gd name="connsiteX4" fmla="*/ 28575 w 5029200"/>
            <a:gd name="connsiteY4" fmla="*/ 257175 h 4353654"/>
            <a:gd name="connsiteX5" fmla="*/ 47625 w 5029200"/>
            <a:gd name="connsiteY5" fmla="*/ 361950 h 4353654"/>
            <a:gd name="connsiteX6" fmla="*/ 76200 w 5029200"/>
            <a:gd name="connsiteY6" fmla="*/ 485775 h 4353654"/>
            <a:gd name="connsiteX7" fmla="*/ 66675 w 5029200"/>
            <a:gd name="connsiteY7" fmla="*/ 533400 h 4353654"/>
            <a:gd name="connsiteX8" fmla="*/ 28575 w 5029200"/>
            <a:gd name="connsiteY8" fmla="*/ 542925 h 4353654"/>
            <a:gd name="connsiteX9" fmla="*/ 9525 w 5029200"/>
            <a:gd name="connsiteY9" fmla="*/ 600075 h 4353654"/>
            <a:gd name="connsiteX10" fmla="*/ 0 w 5029200"/>
            <a:gd name="connsiteY10" fmla="*/ 628650 h 4353654"/>
            <a:gd name="connsiteX11" fmla="*/ 19050 w 5029200"/>
            <a:gd name="connsiteY11" fmla="*/ 657225 h 4353654"/>
            <a:gd name="connsiteX12" fmla="*/ 85725 w 5029200"/>
            <a:gd name="connsiteY12" fmla="*/ 685800 h 4353654"/>
            <a:gd name="connsiteX13" fmla="*/ 95250 w 5029200"/>
            <a:gd name="connsiteY13" fmla="*/ 714375 h 4353654"/>
            <a:gd name="connsiteX14" fmla="*/ 209550 w 5029200"/>
            <a:gd name="connsiteY14" fmla="*/ 809625 h 4353654"/>
            <a:gd name="connsiteX15" fmla="*/ 285750 w 5029200"/>
            <a:gd name="connsiteY15" fmla="*/ 828675 h 4353654"/>
            <a:gd name="connsiteX16" fmla="*/ 304800 w 5029200"/>
            <a:gd name="connsiteY16" fmla="*/ 885825 h 4353654"/>
            <a:gd name="connsiteX17" fmla="*/ 333375 w 5029200"/>
            <a:gd name="connsiteY17" fmla="*/ 942975 h 4353654"/>
            <a:gd name="connsiteX18" fmla="*/ 323850 w 5029200"/>
            <a:gd name="connsiteY18" fmla="*/ 1000125 h 4353654"/>
            <a:gd name="connsiteX19" fmla="*/ 323850 w 5029200"/>
            <a:gd name="connsiteY19" fmla="*/ 1057275 h 4353654"/>
            <a:gd name="connsiteX20" fmla="*/ 352425 w 5029200"/>
            <a:gd name="connsiteY20" fmla="*/ 1085850 h 4353654"/>
            <a:gd name="connsiteX21" fmla="*/ 409575 w 5029200"/>
            <a:gd name="connsiteY21" fmla="*/ 1076325 h 4353654"/>
            <a:gd name="connsiteX22" fmla="*/ 466725 w 5029200"/>
            <a:gd name="connsiteY22" fmla="*/ 1104900 h 4353654"/>
            <a:gd name="connsiteX23" fmla="*/ 495300 w 5029200"/>
            <a:gd name="connsiteY23" fmla="*/ 1171575 h 4353654"/>
            <a:gd name="connsiteX24" fmla="*/ 523875 w 5029200"/>
            <a:gd name="connsiteY24" fmla="*/ 1190625 h 4353654"/>
            <a:gd name="connsiteX25" fmla="*/ 542925 w 5029200"/>
            <a:gd name="connsiteY25" fmla="*/ 1219200 h 4353654"/>
            <a:gd name="connsiteX26" fmla="*/ 571500 w 5029200"/>
            <a:gd name="connsiteY26" fmla="*/ 1304925 h 4353654"/>
            <a:gd name="connsiteX27" fmla="*/ 581025 w 5029200"/>
            <a:gd name="connsiteY27" fmla="*/ 1333500 h 4353654"/>
            <a:gd name="connsiteX28" fmla="*/ 590550 w 5029200"/>
            <a:gd name="connsiteY28" fmla="*/ 1362075 h 4353654"/>
            <a:gd name="connsiteX29" fmla="*/ 619125 w 5029200"/>
            <a:gd name="connsiteY29" fmla="*/ 1419225 h 4353654"/>
            <a:gd name="connsiteX30" fmla="*/ 638175 w 5029200"/>
            <a:gd name="connsiteY30" fmla="*/ 1447800 h 4353654"/>
            <a:gd name="connsiteX31" fmla="*/ 676275 w 5029200"/>
            <a:gd name="connsiteY31" fmla="*/ 1533525 h 4353654"/>
            <a:gd name="connsiteX32" fmla="*/ 666750 w 5029200"/>
            <a:gd name="connsiteY32" fmla="*/ 1657350 h 4353654"/>
            <a:gd name="connsiteX33" fmla="*/ 647700 w 5029200"/>
            <a:gd name="connsiteY33" fmla="*/ 1685925 h 4353654"/>
            <a:gd name="connsiteX34" fmla="*/ 638175 w 5029200"/>
            <a:gd name="connsiteY34" fmla="*/ 1724025 h 4353654"/>
            <a:gd name="connsiteX35" fmla="*/ 657225 w 5029200"/>
            <a:gd name="connsiteY35" fmla="*/ 1809750 h 4353654"/>
            <a:gd name="connsiteX36" fmla="*/ 685800 w 5029200"/>
            <a:gd name="connsiteY36" fmla="*/ 1866900 h 4353654"/>
            <a:gd name="connsiteX37" fmla="*/ 676275 w 5029200"/>
            <a:gd name="connsiteY37" fmla="*/ 1990725 h 4353654"/>
            <a:gd name="connsiteX38" fmla="*/ 666750 w 5029200"/>
            <a:gd name="connsiteY38" fmla="*/ 2019300 h 4353654"/>
            <a:gd name="connsiteX39" fmla="*/ 638175 w 5029200"/>
            <a:gd name="connsiteY39" fmla="*/ 2047875 h 4353654"/>
            <a:gd name="connsiteX40" fmla="*/ 628650 w 5029200"/>
            <a:gd name="connsiteY40" fmla="*/ 2076450 h 4353654"/>
            <a:gd name="connsiteX41" fmla="*/ 571500 w 5029200"/>
            <a:gd name="connsiteY41" fmla="*/ 2114550 h 4353654"/>
            <a:gd name="connsiteX42" fmla="*/ 542925 w 5029200"/>
            <a:gd name="connsiteY42" fmla="*/ 2133600 h 4353654"/>
            <a:gd name="connsiteX43" fmla="*/ 485775 w 5029200"/>
            <a:gd name="connsiteY43" fmla="*/ 2181225 h 4353654"/>
            <a:gd name="connsiteX44" fmla="*/ 466725 w 5029200"/>
            <a:gd name="connsiteY44" fmla="*/ 2209800 h 4353654"/>
            <a:gd name="connsiteX45" fmla="*/ 438150 w 5029200"/>
            <a:gd name="connsiteY45" fmla="*/ 2238375 h 4353654"/>
            <a:gd name="connsiteX46" fmla="*/ 428625 w 5029200"/>
            <a:gd name="connsiteY46" fmla="*/ 2266950 h 4353654"/>
            <a:gd name="connsiteX47" fmla="*/ 447675 w 5029200"/>
            <a:gd name="connsiteY47" fmla="*/ 2362200 h 4353654"/>
            <a:gd name="connsiteX48" fmla="*/ 457200 w 5029200"/>
            <a:gd name="connsiteY48" fmla="*/ 2400300 h 4353654"/>
            <a:gd name="connsiteX49" fmla="*/ 476250 w 5029200"/>
            <a:gd name="connsiteY49" fmla="*/ 2438400 h 4353654"/>
            <a:gd name="connsiteX50" fmla="*/ 495300 w 5029200"/>
            <a:gd name="connsiteY50" fmla="*/ 2466975 h 4353654"/>
            <a:gd name="connsiteX51" fmla="*/ 533400 w 5029200"/>
            <a:gd name="connsiteY51" fmla="*/ 2476500 h 4353654"/>
            <a:gd name="connsiteX52" fmla="*/ 590550 w 5029200"/>
            <a:gd name="connsiteY52" fmla="*/ 2505075 h 4353654"/>
            <a:gd name="connsiteX53" fmla="*/ 647700 w 5029200"/>
            <a:gd name="connsiteY53" fmla="*/ 2600325 h 4353654"/>
            <a:gd name="connsiteX54" fmla="*/ 657225 w 5029200"/>
            <a:gd name="connsiteY54" fmla="*/ 2638425 h 4353654"/>
            <a:gd name="connsiteX55" fmla="*/ 676275 w 5029200"/>
            <a:gd name="connsiteY55" fmla="*/ 2676525 h 4353654"/>
            <a:gd name="connsiteX56" fmla="*/ 733425 w 5029200"/>
            <a:gd name="connsiteY56" fmla="*/ 2724150 h 4353654"/>
            <a:gd name="connsiteX57" fmla="*/ 762000 w 5029200"/>
            <a:gd name="connsiteY57" fmla="*/ 2733675 h 4353654"/>
            <a:gd name="connsiteX58" fmla="*/ 790575 w 5029200"/>
            <a:gd name="connsiteY58" fmla="*/ 2857500 h 4353654"/>
            <a:gd name="connsiteX59" fmla="*/ 828675 w 5029200"/>
            <a:gd name="connsiteY59" fmla="*/ 2914650 h 4353654"/>
            <a:gd name="connsiteX60" fmla="*/ 838200 w 5029200"/>
            <a:gd name="connsiteY60" fmla="*/ 2943225 h 4353654"/>
            <a:gd name="connsiteX61" fmla="*/ 876300 w 5029200"/>
            <a:gd name="connsiteY61" fmla="*/ 3028950 h 4353654"/>
            <a:gd name="connsiteX62" fmla="*/ 885825 w 5029200"/>
            <a:gd name="connsiteY62" fmla="*/ 3057525 h 4353654"/>
            <a:gd name="connsiteX63" fmla="*/ 914400 w 5029200"/>
            <a:gd name="connsiteY63" fmla="*/ 3152775 h 4353654"/>
            <a:gd name="connsiteX64" fmla="*/ 933450 w 5029200"/>
            <a:gd name="connsiteY64" fmla="*/ 3209925 h 4353654"/>
            <a:gd name="connsiteX65" fmla="*/ 981075 w 5029200"/>
            <a:gd name="connsiteY65" fmla="*/ 3429000 h 4353654"/>
            <a:gd name="connsiteX66" fmla="*/ 1009650 w 5029200"/>
            <a:gd name="connsiteY66" fmla="*/ 3448050 h 4353654"/>
            <a:gd name="connsiteX67" fmla="*/ 1000125 w 5029200"/>
            <a:gd name="connsiteY67" fmla="*/ 3657600 h 4353654"/>
            <a:gd name="connsiteX68" fmla="*/ 942975 w 5029200"/>
            <a:gd name="connsiteY68" fmla="*/ 3667125 h 4353654"/>
            <a:gd name="connsiteX69" fmla="*/ 981075 w 5029200"/>
            <a:gd name="connsiteY69" fmla="*/ 3762375 h 4353654"/>
            <a:gd name="connsiteX70" fmla="*/ 1038225 w 5029200"/>
            <a:gd name="connsiteY70" fmla="*/ 3800475 h 4353654"/>
            <a:gd name="connsiteX71" fmla="*/ 1028700 w 5029200"/>
            <a:gd name="connsiteY71" fmla="*/ 4010025 h 4353654"/>
            <a:gd name="connsiteX72" fmla="*/ 1009650 w 5029200"/>
            <a:gd name="connsiteY72" fmla="*/ 4038600 h 4353654"/>
            <a:gd name="connsiteX73" fmla="*/ 990600 w 5029200"/>
            <a:gd name="connsiteY73" fmla="*/ 4095750 h 4353654"/>
            <a:gd name="connsiteX74" fmla="*/ 981075 w 5029200"/>
            <a:gd name="connsiteY74" fmla="*/ 4124325 h 4353654"/>
            <a:gd name="connsiteX75" fmla="*/ 952500 w 5029200"/>
            <a:gd name="connsiteY75" fmla="*/ 4133850 h 4353654"/>
            <a:gd name="connsiteX76" fmla="*/ 962025 w 5029200"/>
            <a:gd name="connsiteY76" fmla="*/ 4219575 h 4353654"/>
            <a:gd name="connsiteX77" fmla="*/ 971550 w 5029200"/>
            <a:gd name="connsiteY77" fmla="*/ 4248150 h 4353654"/>
            <a:gd name="connsiteX78" fmla="*/ 1009650 w 5029200"/>
            <a:gd name="connsiteY78" fmla="*/ 4276725 h 4353654"/>
            <a:gd name="connsiteX79" fmla="*/ 1390650 w 5029200"/>
            <a:gd name="connsiteY79" fmla="*/ 4314825 h 4353654"/>
            <a:gd name="connsiteX80" fmla="*/ 1524000 w 5029200"/>
            <a:gd name="connsiteY80" fmla="*/ 4324350 h 4353654"/>
            <a:gd name="connsiteX81" fmla="*/ 1552575 w 5029200"/>
            <a:gd name="connsiteY81" fmla="*/ 4343400 h 4353654"/>
            <a:gd name="connsiteX82" fmla="*/ 1628775 w 5029200"/>
            <a:gd name="connsiteY82" fmla="*/ 4305300 h 4353654"/>
            <a:gd name="connsiteX83" fmla="*/ 2581275 w 5029200"/>
            <a:gd name="connsiteY83" fmla="*/ 4352925 h 4353654"/>
            <a:gd name="connsiteX84" fmla="*/ 2695575 w 5029200"/>
            <a:gd name="connsiteY84" fmla="*/ 4333875 h 4353654"/>
            <a:gd name="connsiteX85" fmla="*/ 2790825 w 5029200"/>
            <a:gd name="connsiteY85" fmla="*/ 4324350 h 4353654"/>
            <a:gd name="connsiteX86" fmla="*/ 3000375 w 5029200"/>
            <a:gd name="connsiteY86" fmla="*/ 4333875 h 4353654"/>
            <a:gd name="connsiteX87" fmla="*/ 3076575 w 5029200"/>
            <a:gd name="connsiteY87" fmla="*/ 4343400 h 4353654"/>
            <a:gd name="connsiteX88" fmla="*/ 4648200 w 5029200"/>
            <a:gd name="connsiteY88" fmla="*/ 4333875 h 4353654"/>
            <a:gd name="connsiteX89" fmla="*/ 4800600 w 5029200"/>
            <a:gd name="connsiteY89" fmla="*/ 4314825 h 4353654"/>
            <a:gd name="connsiteX90" fmla="*/ 4848225 w 5029200"/>
            <a:gd name="connsiteY90" fmla="*/ 4305300 h 4353654"/>
            <a:gd name="connsiteX91" fmla="*/ 4876800 w 5029200"/>
            <a:gd name="connsiteY91" fmla="*/ 4276725 h 4353654"/>
            <a:gd name="connsiteX92" fmla="*/ 4886325 w 5029200"/>
            <a:gd name="connsiteY92" fmla="*/ 4248150 h 4353654"/>
            <a:gd name="connsiteX93" fmla="*/ 4905375 w 5029200"/>
            <a:gd name="connsiteY93" fmla="*/ 4219575 h 4353654"/>
            <a:gd name="connsiteX94" fmla="*/ 4914900 w 5029200"/>
            <a:gd name="connsiteY94" fmla="*/ 4181475 h 4353654"/>
            <a:gd name="connsiteX95" fmla="*/ 4943475 w 5029200"/>
            <a:gd name="connsiteY95" fmla="*/ 4095750 h 4353654"/>
            <a:gd name="connsiteX96" fmla="*/ 4953000 w 5029200"/>
            <a:gd name="connsiteY96" fmla="*/ 4067175 h 4353654"/>
            <a:gd name="connsiteX97" fmla="*/ 4962525 w 5029200"/>
            <a:gd name="connsiteY97" fmla="*/ 4038600 h 4353654"/>
            <a:gd name="connsiteX98" fmla="*/ 4953000 w 5029200"/>
            <a:gd name="connsiteY98" fmla="*/ 3886200 h 4353654"/>
            <a:gd name="connsiteX99" fmla="*/ 4933950 w 5029200"/>
            <a:gd name="connsiteY99" fmla="*/ 3819525 h 4353654"/>
            <a:gd name="connsiteX100" fmla="*/ 4924425 w 5029200"/>
            <a:gd name="connsiteY100" fmla="*/ 3771900 h 4353654"/>
            <a:gd name="connsiteX101" fmla="*/ 4933950 w 5029200"/>
            <a:gd name="connsiteY101" fmla="*/ 3562350 h 4353654"/>
            <a:gd name="connsiteX102" fmla="*/ 4981575 w 5029200"/>
            <a:gd name="connsiteY102" fmla="*/ 3476625 h 4353654"/>
            <a:gd name="connsiteX103" fmla="*/ 5000625 w 5029200"/>
            <a:gd name="connsiteY103" fmla="*/ 3448050 h 4353654"/>
            <a:gd name="connsiteX104" fmla="*/ 5010150 w 5029200"/>
            <a:gd name="connsiteY104" fmla="*/ 3286125 h 4353654"/>
            <a:gd name="connsiteX105" fmla="*/ 5029200 w 5029200"/>
            <a:gd name="connsiteY105" fmla="*/ 3228975 h 4353654"/>
            <a:gd name="connsiteX106" fmla="*/ 5019675 w 5029200"/>
            <a:gd name="connsiteY106" fmla="*/ 3028950 h 4353654"/>
            <a:gd name="connsiteX107" fmla="*/ 5000625 w 5029200"/>
            <a:gd name="connsiteY107" fmla="*/ 2971800 h 4353654"/>
            <a:gd name="connsiteX108" fmla="*/ 5010150 w 5029200"/>
            <a:gd name="connsiteY108" fmla="*/ 2762250 h 4353654"/>
            <a:gd name="connsiteX109" fmla="*/ 5019675 w 5029200"/>
            <a:gd name="connsiteY109" fmla="*/ 2733675 h 4353654"/>
            <a:gd name="connsiteX110" fmla="*/ 5010150 w 5029200"/>
            <a:gd name="connsiteY110" fmla="*/ 2514600 h 4353654"/>
            <a:gd name="connsiteX111" fmla="*/ 5000625 w 5029200"/>
            <a:gd name="connsiteY111" fmla="*/ 1266825 h 4353654"/>
            <a:gd name="connsiteX112" fmla="*/ 4943475 w 5029200"/>
            <a:gd name="connsiteY112" fmla="*/ 1285875 h 4353654"/>
            <a:gd name="connsiteX113" fmla="*/ 4914900 w 5029200"/>
            <a:gd name="connsiteY113" fmla="*/ 1304925 h 4353654"/>
            <a:gd name="connsiteX114" fmla="*/ 4724400 w 5029200"/>
            <a:gd name="connsiteY114" fmla="*/ 1295400 h 4353654"/>
            <a:gd name="connsiteX115" fmla="*/ 4667250 w 5029200"/>
            <a:gd name="connsiteY115" fmla="*/ 1257300 h 4353654"/>
            <a:gd name="connsiteX116" fmla="*/ 4543425 w 5029200"/>
            <a:gd name="connsiteY116" fmla="*/ 1266825 h 4353654"/>
            <a:gd name="connsiteX117" fmla="*/ 4476750 w 5029200"/>
            <a:gd name="connsiteY117" fmla="*/ 1285875 h 4353654"/>
            <a:gd name="connsiteX118" fmla="*/ 4448175 w 5029200"/>
            <a:gd name="connsiteY118" fmla="*/ 1304925 h 4353654"/>
            <a:gd name="connsiteX119" fmla="*/ 4410075 w 5029200"/>
            <a:gd name="connsiteY119" fmla="*/ 1314450 h 4353654"/>
            <a:gd name="connsiteX120" fmla="*/ 4381500 w 5029200"/>
            <a:gd name="connsiteY120" fmla="*/ 1323975 h 4353654"/>
            <a:gd name="connsiteX121" fmla="*/ 4267200 w 5029200"/>
            <a:gd name="connsiteY121" fmla="*/ 1314450 h 4353654"/>
            <a:gd name="connsiteX122" fmla="*/ 4238625 w 5029200"/>
            <a:gd name="connsiteY122" fmla="*/ 1247775 h 4353654"/>
            <a:gd name="connsiteX123" fmla="*/ 4219575 w 5029200"/>
            <a:gd name="connsiteY123" fmla="*/ 1219200 h 4353654"/>
            <a:gd name="connsiteX124" fmla="*/ 4210050 w 5029200"/>
            <a:gd name="connsiteY124" fmla="*/ 1190625 h 4353654"/>
            <a:gd name="connsiteX125" fmla="*/ 4162425 w 5029200"/>
            <a:gd name="connsiteY125" fmla="*/ 1133475 h 4353654"/>
            <a:gd name="connsiteX126" fmla="*/ 4067175 w 5029200"/>
            <a:gd name="connsiteY126" fmla="*/ 1095375 h 4353654"/>
            <a:gd name="connsiteX127" fmla="*/ 4019550 w 5029200"/>
            <a:gd name="connsiteY127" fmla="*/ 1076325 h 4353654"/>
            <a:gd name="connsiteX128" fmla="*/ 3990975 w 5029200"/>
            <a:gd name="connsiteY128" fmla="*/ 1066800 h 4353654"/>
            <a:gd name="connsiteX129" fmla="*/ 3924300 w 5029200"/>
            <a:gd name="connsiteY129" fmla="*/ 1038225 h 4353654"/>
            <a:gd name="connsiteX130" fmla="*/ 3895725 w 5029200"/>
            <a:gd name="connsiteY130" fmla="*/ 1028700 h 4353654"/>
            <a:gd name="connsiteX131" fmla="*/ 3810000 w 5029200"/>
            <a:gd name="connsiteY131" fmla="*/ 981075 h 4353654"/>
            <a:gd name="connsiteX132" fmla="*/ 3695700 w 5029200"/>
            <a:gd name="connsiteY132" fmla="*/ 962025 h 4353654"/>
            <a:gd name="connsiteX133" fmla="*/ 3619500 w 5029200"/>
            <a:gd name="connsiteY133" fmla="*/ 942975 h 4353654"/>
            <a:gd name="connsiteX134" fmla="*/ 3448050 w 5029200"/>
            <a:gd name="connsiteY134" fmla="*/ 952500 h 4353654"/>
            <a:gd name="connsiteX135" fmla="*/ 3400425 w 5029200"/>
            <a:gd name="connsiteY135" fmla="*/ 971550 h 4353654"/>
            <a:gd name="connsiteX136" fmla="*/ 3324225 w 5029200"/>
            <a:gd name="connsiteY136" fmla="*/ 1009650 h 4353654"/>
            <a:gd name="connsiteX137" fmla="*/ 3295650 w 5029200"/>
            <a:gd name="connsiteY137" fmla="*/ 1028700 h 4353654"/>
            <a:gd name="connsiteX138" fmla="*/ 3238500 w 5029200"/>
            <a:gd name="connsiteY138" fmla="*/ 1038225 h 4353654"/>
            <a:gd name="connsiteX139" fmla="*/ 3124200 w 5029200"/>
            <a:gd name="connsiteY139" fmla="*/ 1057275 h 4353654"/>
            <a:gd name="connsiteX140" fmla="*/ 3028950 w 5029200"/>
            <a:gd name="connsiteY140" fmla="*/ 1047750 h 4353654"/>
            <a:gd name="connsiteX141" fmla="*/ 2962275 w 5029200"/>
            <a:gd name="connsiteY141" fmla="*/ 1019175 h 4353654"/>
            <a:gd name="connsiteX142" fmla="*/ 2933700 w 5029200"/>
            <a:gd name="connsiteY142" fmla="*/ 1009650 h 4353654"/>
            <a:gd name="connsiteX143" fmla="*/ 2886075 w 5029200"/>
            <a:gd name="connsiteY143" fmla="*/ 981075 h 4353654"/>
            <a:gd name="connsiteX144" fmla="*/ 2828925 w 5029200"/>
            <a:gd name="connsiteY144" fmla="*/ 942975 h 4353654"/>
            <a:gd name="connsiteX145" fmla="*/ 2771775 w 5029200"/>
            <a:gd name="connsiteY145" fmla="*/ 914400 h 4353654"/>
            <a:gd name="connsiteX146" fmla="*/ 2733675 w 5029200"/>
            <a:gd name="connsiteY146" fmla="*/ 885825 h 4353654"/>
            <a:gd name="connsiteX147" fmla="*/ 2705100 w 5029200"/>
            <a:gd name="connsiteY147" fmla="*/ 876300 h 4353654"/>
            <a:gd name="connsiteX148" fmla="*/ 2676525 w 5029200"/>
            <a:gd name="connsiteY148" fmla="*/ 857250 h 4353654"/>
            <a:gd name="connsiteX149" fmla="*/ 2628900 w 5029200"/>
            <a:gd name="connsiteY149" fmla="*/ 838200 h 4353654"/>
            <a:gd name="connsiteX150" fmla="*/ 2533650 w 5029200"/>
            <a:gd name="connsiteY150" fmla="*/ 800100 h 4353654"/>
            <a:gd name="connsiteX151" fmla="*/ 2419350 w 5029200"/>
            <a:gd name="connsiteY151" fmla="*/ 742950 h 4353654"/>
            <a:gd name="connsiteX152" fmla="*/ 2381250 w 5029200"/>
            <a:gd name="connsiteY152" fmla="*/ 723900 h 4353654"/>
            <a:gd name="connsiteX153" fmla="*/ 2324100 w 5029200"/>
            <a:gd name="connsiteY153" fmla="*/ 714375 h 4353654"/>
            <a:gd name="connsiteX154" fmla="*/ 2266950 w 5029200"/>
            <a:gd name="connsiteY154" fmla="*/ 685800 h 4353654"/>
            <a:gd name="connsiteX155" fmla="*/ 2190750 w 5029200"/>
            <a:gd name="connsiteY155" fmla="*/ 666750 h 4353654"/>
            <a:gd name="connsiteX156" fmla="*/ 2114550 w 5029200"/>
            <a:gd name="connsiteY156" fmla="*/ 628650 h 4353654"/>
            <a:gd name="connsiteX157" fmla="*/ 2057400 w 5029200"/>
            <a:gd name="connsiteY157" fmla="*/ 590550 h 4353654"/>
            <a:gd name="connsiteX158" fmla="*/ 2028825 w 5029200"/>
            <a:gd name="connsiteY158" fmla="*/ 561975 h 4353654"/>
            <a:gd name="connsiteX159" fmla="*/ 1914525 w 5029200"/>
            <a:gd name="connsiteY159" fmla="*/ 504825 h 4353654"/>
            <a:gd name="connsiteX160" fmla="*/ 1885950 w 5029200"/>
            <a:gd name="connsiteY160" fmla="*/ 495300 h 4353654"/>
            <a:gd name="connsiteX161" fmla="*/ 1771650 w 5029200"/>
            <a:gd name="connsiteY161" fmla="*/ 447675 h 4353654"/>
            <a:gd name="connsiteX162" fmla="*/ 1724025 w 5029200"/>
            <a:gd name="connsiteY162" fmla="*/ 428625 h 4353654"/>
            <a:gd name="connsiteX163" fmla="*/ 1695450 w 5029200"/>
            <a:gd name="connsiteY163" fmla="*/ 409575 h 4353654"/>
            <a:gd name="connsiteX164" fmla="*/ 1647825 w 5029200"/>
            <a:gd name="connsiteY164" fmla="*/ 400050 h 4353654"/>
            <a:gd name="connsiteX165" fmla="*/ 1581150 w 5029200"/>
            <a:gd name="connsiteY165" fmla="*/ 371475 h 4353654"/>
            <a:gd name="connsiteX166" fmla="*/ 1533525 w 5029200"/>
            <a:gd name="connsiteY166" fmla="*/ 352425 h 4353654"/>
            <a:gd name="connsiteX167" fmla="*/ 1447800 w 5029200"/>
            <a:gd name="connsiteY167" fmla="*/ 323850 h 4353654"/>
            <a:gd name="connsiteX168" fmla="*/ 1419225 w 5029200"/>
            <a:gd name="connsiteY168" fmla="*/ 304800 h 4353654"/>
            <a:gd name="connsiteX169" fmla="*/ 1390650 w 5029200"/>
            <a:gd name="connsiteY169" fmla="*/ 295275 h 4353654"/>
            <a:gd name="connsiteX170" fmla="*/ 1362075 w 5029200"/>
            <a:gd name="connsiteY170" fmla="*/ 276225 h 4353654"/>
            <a:gd name="connsiteX171" fmla="*/ 1285875 w 5029200"/>
            <a:gd name="connsiteY171" fmla="*/ 238125 h 4353654"/>
            <a:gd name="connsiteX172" fmla="*/ 1238250 w 5029200"/>
            <a:gd name="connsiteY172" fmla="*/ 200025 h 4353654"/>
            <a:gd name="connsiteX173" fmla="*/ 1190625 w 5029200"/>
            <a:gd name="connsiteY173" fmla="*/ 161925 h 4353654"/>
            <a:gd name="connsiteX174" fmla="*/ 1076325 w 5029200"/>
            <a:gd name="connsiteY174" fmla="*/ 85725 h 4353654"/>
            <a:gd name="connsiteX175" fmla="*/ 1019175 w 5029200"/>
            <a:gd name="connsiteY175" fmla="*/ 66675 h 4353654"/>
            <a:gd name="connsiteX176" fmla="*/ 990600 w 5029200"/>
            <a:gd name="connsiteY176" fmla="*/ 47625 h 4353654"/>
            <a:gd name="connsiteX177" fmla="*/ 895350 w 5029200"/>
            <a:gd name="connsiteY177" fmla="*/ 28575 h 4353654"/>
            <a:gd name="connsiteX178" fmla="*/ 742950 w 5029200"/>
            <a:gd name="connsiteY178" fmla="*/ 0 h 4353654"/>
            <a:gd name="connsiteX179" fmla="*/ 171450 w 5029200"/>
            <a:gd name="connsiteY179" fmla="*/ 19050 h 4353654"/>
            <a:gd name="connsiteX180" fmla="*/ 85725 w 5029200"/>
            <a:gd name="connsiteY180" fmla="*/ 19050 h 4353654"/>
            <a:gd name="connsiteX0" fmla="*/ 85725 w 5029200"/>
            <a:gd name="connsiteY0" fmla="*/ 19050 h 4353654"/>
            <a:gd name="connsiteX1" fmla="*/ 104775 w 5029200"/>
            <a:gd name="connsiteY1" fmla="*/ 161925 h 4353654"/>
            <a:gd name="connsiteX2" fmla="*/ 76200 w 5029200"/>
            <a:gd name="connsiteY2" fmla="*/ 180975 h 4353654"/>
            <a:gd name="connsiteX3" fmla="*/ 38100 w 5029200"/>
            <a:gd name="connsiteY3" fmla="*/ 228600 h 4353654"/>
            <a:gd name="connsiteX4" fmla="*/ 28575 w 5029200"/>
            <a:gd name="connsiteY4" fmla="*/ 257175 h 4353654"/>
            <a:gd name="connsiteX5" fmla="*/ 47625 w 5029200"/>
            <a:gd name="connsiteY5" fmla="*/ 361950 h 4353654"/>
            <a:gd name="connsiteX6" fmla="*/ 76200 w 5029200"/>
            <a:gd name="connsiteY6" fmla="*/ 485775 h 4353654"/>
            <a:gd name="connsiteX7" fmla="*/ 66675 w 5029200"/>
            <a:gd name="connsiteY7" fmla="*/ 533400 h 4353654"/>
            <a:gd name="connsiteX8" fmla="*/ 28575 w 5029200"/>
            <a:gd name="connsiteY8" fmla="*/ 542925 h 4353654"/>
            <a:gd name="connsiteX9" fmla="*/ 9525 w 5029200"/>
            <a:gd name="connsiteY9" fmla="*/ 600075 h 4353654"/>
            <a:gd name="connsiteX10" fmla="*/ 0 w 5029200"/>
            <a:gd name="connsiteY10" fmla="*/ 628650 h 4353654"/>
            <a:gd name="connsiteX11" fmla="*/ 19050 w 5029200"/>
            <a:gd name="connsiteY11" fmla="*/ 657225 h 4353654"/>
            <a:gd name="connsiteX12" fmla="*/ 85725 w 5029200"/>
            <a:gd name="connsiteY12" fmla="*/ 685800 h 4353654"/>
            <a:gd name="connsiteX13" fmla="*/ 95250 w 5029200"/>
            <a:gd name="connsiteY13" fmla="*/ 714375 h 4353654"/>
            <a:gd name="connsiteX14" fmla="*/ 209550 w 5029200"/>
            <a:gd name="connsiteY14" fmla="*/ 809625 h 4353654"/>
            <a:gd name="connsiteX15" fmla="*/ 285750 w 5029200"/>
            <a:gd name="connsiteY15" fmla="*/ 828675 h 4353654"/>
            <a:gd name="connsiteX16" fmla="*/ 304800 w 5029200"/>
            <a:gd name="connsiteY16" fmla="*/ 885825 h 4353654"/>
            <a:gd name="connsiteX17" fmla="*/ 333375 w 5029200"/>
            <a:gd name="connsiteY17" fmla="*/ 942975 h 4353654"/>
            <a:gd name="connsiteX18" fmla="*/ 323850 w 5029200"/>
            <a:gd name="connsiteY18" fmla="*/ 1000125 h 4353654"/>
            <a:gd name="connsiteX19" fmla="*/ 323850 w 5029200"/>
            <a:gd name="connsiteY19" fmla="*/ 1057275 h 4353654"/>
            <a:gd name="connsiteX20" fmla="*/ 352425 w 5029200"/>
            <a:gd name="connsiteY20" fmla="*/ 1085850 h 4353654"/>
            <a:gd name="connsiteX21" fmla="*/ 409575 w 5029200"/>
            <a:gd name="connsiteY21" fmla="*/ 1076325 h 4353654"/>
            <a:gd name="connsiteX22" fmla="*/ 466725 w 5029200"/>
            <a:gd name="connsiteY22" fmla="*/ 1104900 h 4353654"/>
            <a:gd name="connsiteX23" fmla="*/ 495300 w 5029200"/>
            <a:gd name="connsiteY23" fmla="*/ 1171575 h 4353654"/>
            <a:gd name="connsiteX24" fmla="*/ 523875 w 5029200"/>
            <a:gd name="connsiteY24" fmla="*/ 1190625 h 4353654"/>
            <a:gd name="connsiteX25" fmla="*/ 542925 w 5029200"/>
            <a:gd name="connsiteY25" fmla="*/ 1219200 h 4353654"/>
            <a:gd name="connsiteX26" fmla="*/ 571500 w 5029200"/>
            <a:gd name="connsiteY26" fmla="*/ 1304925 h 4353654"/>
            <a:gd name="connsiteX27" fmla="*/ 581025 w 5029200"/>
            <a:gd name="connsiteY27" fmla="*/ 1333500 h 4353654"/>
            <a:gd name="connsiteX28" fmla="*/ 590550 w 5029200"/>
            <a:gd name="connsiteY28" fmla="*/ 1362075 h 4353654"/>
            <a:gd name="connsiteX29" fmla="*/ 619125 w 5029200"/>
            <a:gd name="connsiteY29" fmla="*/ 1419225 h 4353654"/>
            <a:gd name="connsiteX30" fmla="*/ 638175 w 5029200"/>
            <a:gd name="connsiteY30" fmla="*/ 1447800 h 4353654"/>
            <a:gd name="connsiteX31" fmla="*/ 676275 w 5029200"/>
            <a:gd name="connsiteY31" fmla="*/ 1533525 h 4353654"/>
            <a:gd name="connsiteX32" fmla="*/ 666750 w 5029200"/>
            <a:gd name="connsiteY32" fmla="*/ 1657350 h 4353654"/>
            <a:gd name="connsiteX33" fmla="*/ 647700 w 5029200"/>
            <a:gd name="connsiteY33" fmla="*/ 1685925 h 4353654"/>
            <a:gd name="connsiteX34" fmla="*/ 638175 w 5029200"/>
            <a:gd name="connsiteY34" fmla="*/ 1724025 h 4353654"/>
            <a:gd name="connsiteX35" fmla="*/ 657225 w 5029200"/>
            <a:gd name="connsiteY35" fmla="*/ 1809750 h 4353654"/>
            <a:gd name="connsiteX36" fmla="*/ 685800 w 5029200"/>
            <a:gd name="connsiteY36" fmla="*/ 1866900 h 4353654"/>
            <a:gd name="connsiteX37" fmla="*/ 676275 w 5029200"/>
            <a:gd name="connsiteY37" fmla="*/ 1990725 h 4353654"/>
            <a:gd name="connsiteX38" fmla="*/ 666750 w 5029200"/>
            <a:gd name="connsiteY38" fmla="*/ 2019300 h 4353654"/>
            <a:gd name="connsiteX39" fmla="*/ 638175 w 5029200"/>
            <a:gd name="connsiteY39" fmla="*/ 2047875 h 4353654"/>
            <a:gd name="connsiteX40" fmla="*/ 628650 w 5029200"/>
            <a:gd name="connsiteY40" fmla="*/ 2076450 h 4353654"/>
            <a:gd name="connsiteX41" fmla="*/ 571500 w 5029200"/>
            <a:gd name="connsiteY41" fmla="*/ 2114550 h 4353654"/>
            <a:gd name="connsiteX42" fmla="*/ 542925 w 5029200"/>
            <a:gd name="connsiteY42" fmla="*/ 2133600 h 4353654"/>
            <a:gd name="connsiteX43" fmla="*/ 485775 w 5029200"/>
            <a:gd name="connsiteY43" fmla="*/ 2181225 h 4353654"/>
            <a:gd name="connsiteX44" fmla="*/ 466725 w 5029200"/>
            <a:gd name="connsiteY44" fmla="*/ 2209800 h 4353654"/>
            <a:gd name="connsiteX45" fmla="*/ 438150 w 5029200"/>
            <a:gd name="connsiteY45" fmla="*/ 2238375 h 4353654"/>
            <a:gd name="connsiteX46" fmla="*/ 428625 w 5029200"/>
            <a:gd name="connsiteY46" fmla="*/ 2266950 h 4353654"/>
            <a:gd name="connsiteX47" fmla="*/ 447675 w 5029200"/>
            <a:gd name="connsiteY47" fmla="*/ 2362200 h 4353654"/>
            <a:gd name="connsiteX48" fmla="*/ 457200 w 5029200"/>
            <a:gd name="connsiteY48" fmla="*/ 2400300 h 4353654"/>
            <a:gd name="connsiteX49" fmla="*/ 476250 w 5029200"/>
            <a:gd name="connsiteY49" fmla="*/ 2438400 h 4353654"/>
            <a:gd name="connsiteX50" fmla="*/ 495300 w 5029200"/>
            <a:gd name="connsiteY50" fmla="*/ 2466975 h 4353654"/>
            <a:gd name="connsiteX51" fmla="*/ 533400 w 5029200"/>
            <a:gd name="connsiteY51" fmla="*/ 2476500 h 4353654"/>
            <a:gd name="connsiteX52" fmla="*/ 590550 w 5029200"/>
            <a:gd name="connsiteY52" fmla="*/ 2505075 h 4353654"/>
            <a:gd name="connsiteX53" fmla="*/ 647700 w 5029200"/>
            <a:gd name="connsiteY53" fmla="*/ 2600325 h 4353654"/>
            <a:gd name="connsiteX54" fmla="*/ 657225 w 5029200"/>
            <a:gd name="connsiteY54" fmla="*/ 2638425 h 4353654"/>
            <a:gd name="connsiteX55" fmla="*/ 676275 w 5029200"/>
            <a:gd name="connsiteY55" fmla="*/ 2676525 h 4353654"/>
            <a:gd name="connsiteX56" fmla="*/ 733425 w 5029200"/>
            <a:gd name="connsiteY56" fmla="*/ 2724150 h 4353654"/>
            <a:gd name="connsiteX57" fmla="*/ 762000 w 5029200"/>
            <a:gd name="connsiteY57" fmla="*/ 2733675 h 4353654"/>
            <a:gd name="connsiteX58" fmla="*/ 790575 w 5029200"/>
            <a:gd name="connsiteY58" fmla="*/ 2857500 h 4353654"/>
            <a:gd name="connsiteX59" fmla="*/ 828675 w 5029200"/>
            <a:gd name="connsiteY59" fmla="*/ 2914650 h 4353654"/>
            <a:gd name="connsiteX60" fmla="*/ 838200 w 5029200"/>
            <a:gd name="connsiteY60" fmla="*/ 2943225 h 4353654"/>
            <a:gd name="connsiteX61" fmla="*/ 876300 w 5029200"/>
            <a:gd name="connsiteY61" fmla="*/ 3028950 h 4353654"/>
            <a:gd name="connsiteX62" fmla="*/ 885825 w 5029200"/>
            <a:gd name="connsiteY62" fmla="*/ 3057525 h 4353654"/>
            <a:gd name="connsiteX63" fmla="*/ 914400 w 5029200"/>
            <a:gd name="connsiteY63" fmla="*/ 3152775 h 4353654"/>
            <a:gd name="connsiteX64" fmla="*/ 933450 w 5029200"/>
            <a:gd name="connsiteY64" fmla="*/ 3209925 h 4353654"/>
            <a:gd name="connsiteX65" fmla="*/ 981075 w 5029200"/>
            <a:gd name="connsiteY65" fmla="*/ 3429000 h 4353654"/>
            <a:gd name="connsiteX66" fmla="*/ 1009650 w 5029200"/>
            <a:gd name="connsiteY66" fmla="*/ 3448050 h 4353654"/>
            <a:gd name="connsiteX67" fmla="*/ 1000125 w 5029200"/>
            <a:gd name="connsiteY67" fmla="*/ 3657600 h 4353654"/>
            <a:gd name="connsiteX68" fmla="*/ 942975 w 5029200"/>
            <a:gd name="connsiteY68" fmla="*/ 3667125 h 4353654"/>
            <a:gd name="connsiteX69" fmla="*/ 981075 w 5029200"/>
            <a:gd name="connsiteY69" fmla="*/ 3762375 h 4353654"/>
            <a:gd name="connsiteX70" fmla="*/ 1038225 w 5029200"/>
            <a:gd name="connsiteY70" fmla="*/ 3800475 h 4353654"/>
            <a:gd name="connsiteX71" fmla="*/ 1028700 w 5029200"/>
            <a:gd name="connsiteY71" fmla="*/ 4010025 h 4353654"/>
            <a:gd name="connsiteX72" fmla="*/ 1009650 w 5029200"/>
            <a:gd name="connsiteY72" fmla="*/ 4038600 h 4353654"/>
            <a:gd name="connsiteX73" fmla="*/ 990600 w 5029200"/>
            <a:gd name="connsiteY73" fmla="*/ 4095750 h 4353654"/>
            <a:gd name="connsiteX74" fmla="*/ 981075 w 5029200"/>
            <a:gd name="connsiteY74" fmla="*/ 4124325 h 4353654"/>
            <a:gd name="connsiteX75" fmla="*/ 952500 w 5029200"/>
            <a:gd name="connsiteY75" fmla="*/ 4133850 h 4353654"/>
            <a:gd name="connsiteX76" fmla="*/ 962025 w 5029200"/>
            <a:gd name="connsiteY76" fmla="*/ 4219575 h 4353654"/>
            <a:gd name="connsiteX77" fmla="*/ 971550 w 5029200"/>
            <a:gd name="connsiteY77" fmla="*/ 4248150 h 4353654"/>
            <a:gd name="connsiteX78" fmla="*/ 1009650 w 5029200"/>
            <a:gd name="connsiteY78" fmla="*/ 4276725 h 4353654"/>
            <a:gd name="connsiteX79" fmla="*/ 1390650 w 5029200"/>
            <a:gd name="connsiteY79" fmla="*/ 4314825 h 4353654"/>
            <a:gd name="connsiteX80" fmla="*/ 1524000 w 5029200"/>
            <a:gd name="connsiteY80" fmla="*/ 4324350 h 4353654"/>
            <a:gd name="connsiteX81" fmla="*/ 1552575 w 5029200"/>
            <a:gd name="connsiteY81" fmla="*/ 4343400 h 4353654"/>
            <a:gd name="connsiteX82" fmla="*/ 1628775 w 5029200"/>
            <a:gd name="connsiteY82" fmla="*/ 4305300 h 4353654"/>
            <a:gd name="connsiteX83" fmla="*/ 2495550 w 5029200"/>
            <a:gd name="connsiteY83" fmla="*/ 4305300 h 4353654"/>
            <a:gd name="connsiteX84" fmla="*/ 2581275 w 5029200"/>
            <a:gd name="connsiteY84" fmla="*/ 4352925 h 4353654"/>
            <a:gd name="connsiteX85" fmla="*/ 2695575 w 5029200"/>
            <a:gd name="connsiteY85" fmla="*/ 4333875 h 4353654"/>
            <a:gd name="connsiteX86" fmla="*/ 2790825 w 5029200"/>
            <a:gd name="connsiteY86" fmla="*/ 4324350 h 4353654"/>
            <a:gd name="connsiteX87" fmla="*/ 3000375 w 5029200"/>
            <a:gd name="connsiteY87" fmla="*/ 4333875 h 4353654"/>
            <a:gd name="connsiteX88" fmla="*/ 3076575 w 5029200"/>
            <a:gd name="connsiteY88" fmla="*/ 4343400 h 4353654"/>
            <a:gd name="connsiteX89" fmla="*/ 4648200 w 5029200"/>
            <a:gd name="connsiteY89" fmla="*/ 4333875 h 4353654"/>
            <a:gd name="connsiteX90" fmla="*/ 4800600 w 5029200"/>
            <a:gd name="connsiteY90" fmla="*/ 4314825 h 4353654"/>
            <a:gd name="connsiteX91" fmla="*/ 4848225 w 5029200"/>
            <a:gd name="connsiteY91" fmla="*/ 4305300 h 4353654"/>
            <a:gd name="connsiteX92" fmla="*/ 4876800 w 5029200"/>
            <a:gd name="connsiteY92" fmla="*/ 4276725 h 4353654"/>
            <a:gd name="connsiteX93" fmla="*/ 4886325 w 5029200"/>
            <a:gd name="connsiteY93" fmla="*/ 4248150 h 4353654"/>
            <a:gd name="connsiteX94" fmla="*/ 4905375 w 5029200"/>
            <a:gd name="connsiteY94" fmla="*/ 4219575 h 4353654"/>
            <a:gd name="connsiteX95" fmla="*/ 4914900 w 5029200"/>
            <a:gd name="connsiteY95" fmla="*/ 4181475 h 4353654"/>
            <a:gd name="connsiteX96" fmla="*/ 4943475 w 5029200"/>
            <a:gd name="connsiteY96" fmla="*/ 4095750 h 4353654"/>
            <a:gd name="connsiteX97" fmla="*/ 4953000 w 5029200"/>
            <a:gd name="connsiteY97" fmla="*/ 4067175 h 4353654"/>
            <a:gd name="connsiteX98" fmla="*/ 4962525 w 5029200"/>
            <a:gd name="connsiteY98" fmla="*/ 4038600 h 4353654"/>
            <a:gd name="connsiteX99" fmla="*/ 4953000 w 5029200"/>
            <a:gd name="connsiteY99" fmla="*/ 3886200 h 4353654"/>
            <a:gd name="connsiteX100" fmla="*/ 4933950 w 5029200"/>
            <a:gd name="connsiteY100" fmla="*/ 3819525 h 4353654"/>
            <a:gd name="connsiteX101" fmla="*/ 4924425 w 5029200"/>
            <a:gd name="connsiteY101" fmla="*/ 3771900 h 4353654"/>
            <a:gd name="connsiteX102" fmla="*/ 4933950 w 5029200"/>
            <a:gd name="connsiteY102" fmla="*/ 3562350 h 4353654"/>
            <a:gd name="connsiteX103" fmla="*/ 4981575 w 5029200"/>
            <a:gd name="connsiteY103" fmla="*/ 3476625 h 4353654"/>
            <a:gd name="connsiteX104" fmla="*/ 5000625 w 5029200"/>
            <a:gd name="connsiteY104" fmla="*/ 3448050 h 4353654"/>
            <a:gd name="connsiteX105" fmla="*/ 5010150 w 5029200"/>
            <a:gd name="connsiteY105" fmla="*/ 3286125 h 4353654"/>
            <a:gd name="connsiteX106" fmla="*/ 5029200 w 5029200"/>
            <a:gd name="connsiteY106" fmla="*/ 3228975 h 4353654"/>
            <a:gd name="connsiteX107" fmla="*/ 5019675 w 5029200"/>
            <a:gd name="connsiteY107" fmla="*/ 3028950 h 4353654"/>
            <a:gd name="connsiteX108" fmla="*/ 5000625 w 5029200"/>
            <a:gd name="connsiteY108" fmla="*/ 2971800 h 4353654"/>
            <a:gd name="connsiteX109" fmla="*/ 5010150 w 5029200"/>
            <a:gd name="connsiteY109" fmla="*/ 2762250 h 4353654"/>
            <a:gd name="connsiteX110" fmla="*/ 5019675 w 5029200"/>
            <a:gd name="connsiteY110" fmla="*/ 2733675 h 4353654"/>
            <a:gd name="connsiteX111" fmla="*/ 5010150 w 5029200"/>
            <a:gd name="connsiteY111" fmla="*/ 2514600 h 4353654"/>
            <a:gd name="connsiteX112" fmla="*/ 5000625 w 5029200"/>
            <a:gd name="connsiteY112" fmla="*/ 1266825 h 4353654"/>
            <a:gd name="connsiteX113" fmla="*/ 4943475 w 5029200"/>
            <a:gd name="connsiteY113" fmla="*/ 1285875 h 4353654"/>
            <a:gd name="connsiteX114" fmla="*/ 4914900 w 5029200"/>
            <a:gd name="connsiteY114" fmla="*/ 1304925 h 4353654"/>
            <a:gd name="connsiteX115" fmla="*/ 4724400 w 5029200"/>
            <a:gd name="connsiteY115" fmla="*/ 1295400 h 4353654"/>
            <a:gd name="connsiteX116" fmla="*/ 4667250 w 5029200"/>
            <a:gd name="connsiteY116" fmla="*/ 1257300 h 4353654"/>
            <a:gd name="connsiteX117" fmla="*/ 4543425 w 5029200"/>
            <a:gd name="connsiteY117" fmla="*/ 1266825 h 4353654"/>
            <a:gd name="connsiteX118" fmla="*/ 4476750 w 5029200"/>
            <a:gd name="connsiteY118" fmla="*/ 1285875 h 4353654"/>
            <a:gd name="connsiteX119" fmla="*/ 4448175 w 5029200"/>
            <a:gd name="connsiteY119" fmla="*/ 1304925 h 4353654"/>
            <a:gd name="connsiteX120" fmla="*/ 4410075 w 5029200"/>
            <a:gd name="connsiteY120" fmla="*/ 1314450 h 4353654"/>
            <a:gd name="connsiteX121" fmla="*/ 4381500 w 5029200"/>
            <a:gd name="connsiteY121" fmla="*/ 1323975 h 4353654"/>
            <a:gd name="connsiteX122" fmla="*/ 4267200 w 5029200"/>
            <a:gd name="connsiteY122" fmla="*/ 1314450 h 4353654"/>
            <a:gd name="connsiteX123" fmla="*/ 4238625 w 5029200"/>
            <a:gd name="connsiteY123" fmla="*/ 1247775 h 4353654"/>
            <a:gd name="connsiteX124" fmla="*/ 4219575 w 5029200"/>
            <a:gd name="connsiteY124" fmla="*/ 1219200 h 4353654"/>
            <a:gd name="connsiteX125" fmla="*/ 4210050 w 5029200"/>
            <a:gd name="connsiteY125" fmla="*/ 1190625 h 4353654"/>
            <a:gd name="connsiteX126" fmla="*/ 4162425 w 5029200"/>
            <a:gd name="connsiteY126" fmla="*/ 1133475 h 4353654"/>
            <a:gd name="connsiteX127" fmla="*/ 4067175 w 5029200"/>
            <a:gd name="connsiteY127" fmla="*/ 1095375 h 4353654"/>
            <a:gd name="connsiteX128" fmla="*/ 4019550 w 5029200"/>
            <a:gd name="connsiteY128" fmla="*/ 1076325 h 4353654"/>
            <a:gd name="connsiteX129" fmla="*/ 3990975 w 5029200"/>
            <a:gd name="connsiteY129" fmla="*/ 1066800 h 4353654"/>
            <a:gd name="connsiteX130" fmla="*/ 3924300 w 5029200"/>
            <a:gd name="connsiteY130" fmla="*/ 1038225 h 4353654"/>
            <a:gd name="connsiteX131" fmla="*/ 3895725 w 5029200"/>
            <a:gd name="connsiteY131" fmla="*/ 1028700 h 4353654"/>
            <a:gd name="connsiteX132" fmla="*/ 3810000 w 5029200"/>
            <a:gd name="connsiteY132" fmla="*/ 981075 h 4353654"/>
            <a:gd name="connsiteX133" fmla="*/ 3695700 w 5029200"/>
            <a:gd name="connsiteY133" fmla="*/ 962025 h 4353654"/>
            <a:gd name="connsiteX134" fmla="*/ 3619500 w 5029200"/>
            <a:gd name="connsiteY134" fmla="*/ 942975 h 4353654"/>
            <a:gd name="connsiteX135" fmla="*/ 3448050 w 5029200"/>
            <a:gd name="connsiteY135" fmla="*/ 952500 h 4353654"/>
            <a:gd name="connsiteX136" fmla="*/ 3400425 w 5029200"/>
            <a:gd name="connsiteY136" fmla="*/ 971550 h 4353654"/>
            <a:gd name="connsiteX137" fmla="*/ 3324225 w 5029200"/>
            <a:gd name="connsiteY137" fmla="*/ 1009650 h 4353654"/>
            <a:gd name="connsiteX138" fmla="*/ 3295650 w 5029200"/>
            <a:gd name="connsiteY138" fmla="*/ 1028700 h 4353654"/>
            <a:gd name="connsiteX139" fmla="*/ 3238500 w 5029200"/>
            <a:gd name="connsiteY139" fmla="*/ 1038225 h 4353654"/>
            <a:gd name="connsiteX140" fmla="*/ 3124200 w 5029200"/>
            <a:gd name="connsiteY140" fmla="*/ 1057275 h 4353654"/>
            <a:gd name="connsiteX141" fmla="*/ 3028950 w 5029200"/>
            <a:gd name="connsiteY141" fmla="*/ 1047750 h 4353654"/>
            <a:gd name="connsiteX142" fmla="*/ 2962275 w 5029200"/>
            <a:gd name="connsiteY142" fmla="*/ 1019175 h 4353654"/>
            <a:gd name="connsiteX143" fmla="*/ 2933700 w 5029200"/>
            <a:gd name="connsiteY143" fmla="*/ 1009650 h 4353654"/>
            <a:gd name="connsiteX144" fmla="*/ 2886075 w 5029200"/>
            <a:gd name="connsiteY144" fmla="*/ 981075 h 4353654"/>
            <a:gd name="connsiteX145" fmla="*/ 2828925 w 5029200"/>
            <a:gd name="connsiteY145" fmla="*/ 942975 h 4353654"/>
            <a:gd name="connsiteX146" fmla="*/ 2771775 w 5029200"/>
            <a:gd name="connsiteY146" fmla="*/ 914400 h 4353654"/>
            <a:gd name="connsiteX147" fmla="*/ 2733675 w 5029200"/>
            <a:gd name="connsiteY147" fmla="*/ 885825 h 4353654"/>
            <a:gd name="connsiteX148" fmla="*/ 2705100 w 5029200"/>
            <a:gd name="connsiteY148" fmla="*/ 876300 h 4353654"/>
            <a:gd name="connsiteX149" fmla="*/ 2676525 w 5029200"/>
            <a:gd name="connsiteY149" fmla="*/ 857250 h 4353654"/>
            <a:gd name="connsiteX150" fmla="*/ 2628900 w 5029200"/>
            <a:gd name="connsiteY150" fmla="*/ 838200 h 4353654"/>
            <a:gd name="connsiteX151" fmla="*/ 2533650 w 5029200"/>
            <a:gd name="connsiteY151" fmla="*/ 800100 h 4353654"/>
            <a:gd name="connsiteX152" fmla="*/ 2419350 w 5029200"/>
            <a:gd name="connsiteY152" fmla="*/ 742950 h 4353654"/>
            <a:gd name="connsiteX153" fmla="*/ 2381250 w 5029200"/>
            <a:gd name="connsiteY153" fmla="*/ 723900 h 4353654"/>
            <a:gd name="connsiteX154" fmla="*/ 2324100 w 5029200"/>
            <a:gd name="connsiteY154" fmla="*/ 714375 h 4353654"/>
            <a:gd name="connsiteX155" fmla="*/ 2266950 w 5029200"/>
            <a:gd name="connsiteY155" fmla="*/ 685800 h 4353654"/>
            <a:gd name="connsiteX156" fmla="*/ 2190750 w 5029200"/>
            <a:gd name="connsiteY156" fmla="*/ 666750 h 4353654"/>
            <a:gd name="connsiteX157" fmla="*/ 2114550 w 5029200"/>
            <a:gd name="connsiteY157" fmla="*/ 628650 h 4353654"/>
            <a:gd name="connsiteX158" fmla="*/ 2057400 w 5029200"/>
            <a:gd name="connsiteY158" fmla="*/ 590550 h 4353654"/>
            <a:gd name="connsiteX159" fmla="*/ 2028825 w 5029200"/>
            <a:gd name="connsiteY159" fmla="*/ 561975 h 4353654"/>
            <a:gd name="connsiteX160" fmla="*/ 1914525 w 5029200"/>
            <a:gd name="connsiteY160" fmla="*/ 504825 h 4353654"/>
            <a:gd name="connsiteX161" fmla="*/ 1885950 w 5029200"/>
            <a:gd name="connsiteY161" fmla="*/ 495300 h 4353654"/>
            <a:gd name="connsiteX162" fmla="*/ 1771650 w 5029200"/>
            <a:gd name="connsiteY162" fmla="*/ 447675 h 4353654"/>
            <a:gd name="connsiteX163" fmla="*/ 1724025 w 5029200"/>
            <a:gd name="connsiteY163" fmla="*/ 428625 h 4353654"/>
            <a:gd name="connsiteX164" fmla="*/ 1695450 w 5029200"/>
            <a:gd name="connsiteY164" fmla="*/ 409575 h 4353654"/>
            <a:gd name="connsiteX165" fmla="*/ 1647825 w 5029200"/>
            <a:gd name="connsiteY165" fmla="*/ 400050 h 4353654"/>
            <a:gd name="connsiteX166" fmla="*/ 1581150 w 5029200"/>
            <a:gd name="connsiteY166" fmla="*/ 371475 h 4353654"/>
            <a:gd name="connsiteX167" fmla="*/ 1533525 w 5029200"/>
            <a:gd name="connsiteY167" fmla="*/ 352425 h 4353654"/>
            <a:gd name="connsiteX168" fmla="*/ 1447800 w 5029200"/>
            <a:gd name="connsiteY168" fmla="*/ 323850 h 4353654"/>
            <a:gd name="connsiteX169" fmla="*/ 1419225 w 5029200"/>
            <a:gd name="connsiteY169" fmla="*/ 304800 h 4353654"/>
            <a:gd name="connsiteX170" fmla="*/ 1390650 w 5029200"/>
            <a:gd name="connsiteY170" fmla="*/ 295275 h 4353654"/>
            <a:gd name="connsiteX171" fmla="*/ 1362075 w 5029200"/>
            <a:gd name="connsiteY171" fmla="*/ 276225 h 4353654"/>
            <a:gd name="connsiteX172" fmla="*/ 1285875 w 5029200"/>
            <a:gd name="connsiteY172" fmla="*/ 238125 h 4353654"/>
            <a:gd name="connsiteX173" fmla="*/ 1238250 w 5029200"/>
            <a:gd name="connsiteY173" fmla="*/ 200025 h 4353654"/>
            <a:gd name="connsiteX174" fmla="*/ 1190625 w 5029200"/>
            <a:gd name="connsiteY174" fmla="*/ 161925 h 4353654"/>
            <a:gd name="connsiteX175" fmla="*/ 1076325 w 5029200"/>
            <a:gd name="connsiteY175" fmla="*/ 85725 h 4353654"/>
            <a:gd name="connsiteX176" fmla="*/ 1019175 w 5029200"/>
            <a:gd name="connsiteY176" fmla="*/ 66675 h 4353654"/>
            <a:gd name="connsiteX177" fmla="*/ 990600 w 5029200"/>
            <a:gd name="connsiteY177" fmla="*/ 47625 h 4353654"/>
            <a:gd name="connsiteX178" fmla="*/ 895350 w 5029200"/>
            <a:gd name="connsiteY178" fmla="*/ 28575 h 4353654"/>
            <a:gd name="connsiteX179" fmla="*/ 742950 w 5029200"/>
            <a:gd name="connsiteY179" fmla="*/ 0 h 4353654"/>
            <a:gd name="connsiteX180" fmla="*/ 171450 w 5029200"/>
            <a:gd name="connsiteY180" fmla="*/ 19050 h 4353654"/>
            <a:gd name="connsiteX181" fmla="*/ 85725 w 5029200"/>
            <a:gd name="connsiteY181" fmla="*/ 19050 h 4353654"/>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33875 h 4349350"/>
            <a:gd name="connsiteX86" fmla="*/ 2790825 w 5029200"/>
            <a:gd name="connsiteY86" fmla="*/ 4324350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33875 h 4349350"/>
            <a:gd name="connsiteX86" fmla="*/ 2790825 w 5029200"/>
            <a:gd name="connsiteY86" fmla="*/ 4276725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790825 w 5029200"/>
            <a:gd name="connsiteY86" fmla="*/ 4276725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3338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257675 h 4349350"/>
            <a:gd name="connsiteX88" fmla="*/ 3076575 w 5029200"/>
            <a:gd name="connsiteY88" fmla="*/ 4343400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257675 h 4349350"/>
            <a:gd name="connsiteX88" fmla="*/ 3095625 w 5029200"/>
            <a:gd name="connsiteY88" fmla="*/ 4314825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 name="connsiteX0" fmla="*/ 85725 w 5029200"/>
            <a:gd name="connsiteY0" fmla="*/ 19050 h 4349350"/>
            <a:gd name="connsiteX1" fmla="*/ 104775 w 5029200"/>
            <a:gd name="connsiteY1" fmla="*/ 161925 h 4349350"/>
            <a:gd name="connsiteX2" fmla="*/ 76200 w 5029200"/>
            <a:gd name="connsiteY2" fmla="*/ 180975 h 4349350"/>
            <a:gd name="connsiteX3" fmla="*/ 38100 w 5029200"/>
            <a:gd name="connsiteY3" fmla="*/ 228600 h 4349350"/>
            <a:gd name="connsiteX4" fmla="*/ 28575 w 5029200"/>
            <a:gd name="connsiteY4" fmla="*/ 257175 h 4349350"/>
            <a:gd name="connsiteX5" fmla="*/ 47625 w 5029200"/>
            <a:gd name="connsiteY5" fmla="*/ 361950 h 4349350"/>
            <a:gd name="connsiteX6" fmla="*/ 76200 w 5029200"/>
            <a:gd name="connsiteY6" fmla="*/ 485775 h 4349350"/>
            <a:gd name="connsiteX7" fmla="*/ 66675 w 5029200"/>
            <a:gd name="connsiteY7" fmla="*/ 533400 h 4349350"/>
            <a:gd name="connsiteX8" fmla="*/ 28575 w 5029200"/>
            <a:gd name="connsiteY8" fmla="*/ 542925 h 4349350"/>
            <a:gd name="connsiteX9" fmla="*/ 9525 w 5029200"/>
            <a:gd name="connsiteY9" fmla="*/ 600075 h 4349350"/>
            <a:gd name="connsiteX10" fmla="*/ 0 w 5029200"/>
            <a:gd name="connsiteY10" fmla="*/ 628650 h 4349350"/>
            <a:gd name="connsiteX11" fmla="*/ 19050 w 5029200"/>
            <a:gd name="connsiteY11" fmla="*/ 657225 h 4349350"/>
            <a:gd name="connsiteX12" fmla="*/ 85725 w 5029200"/>
            <a:gd name="connsiteY12" fmla="*/ 685800 h 4349350"/>
            <a:gd name="connsiteX13" fmla="*/ 95250 w 5029200"/>
            <a:gd name="connsiteY13" fmla="*/ 714375 h 4349350"/>
            <a:gd name="connsiteX14" fmla="*/ 209550 w 5029200"/>
            <a:gd name="connsiteY14" fmla="*/ 809625 h 4349350"/>
            <a:gd name="connsiteX15" fmla="*/ 285750 w 5029200"/>
            <a:gd name="connsiteY15" fmla="*/ 828675 h 4349350"/>
            <a:gd name="connsiteX16" fmla="*/ 304800 w 5029200"/>
            <a:gd name="connsiteY16" fmla="*/ 885825 h 4349350"/>
            <a:gd name="connsiteX17" fmla="*/ 333375 w 5029200"/>
            <a:gd name="connsiteY17" fmla="*/ 942975 h 4349350"/>
            <a:gd name="connsiteX18" fmla="*/ 323850 w 5029200"/>
            <a:gd name="connsiteY18" fmla="*/ 1000125 h 4349350"/>
            <a:gd name="connsiteX19" fmla="*/ 323850 w 5029200"/>
            <a:gd name="connsiteY19" fmla="*/ 1057275 h 4349350"/>
            <a:gd name="connsiteX20" fmla="*/ 352425 w 5029200"/>
            <a:gd name="connsiteY20" fmla="*/ 1085850 h 4349350"/>
            <a:gd name="connsiteX21" fmla="*/ 409575 w 5029200"/>
            <a:gd name="connsiteY21" fmla="*/ 1076325 h 4349350"/>
            <a:gd name="connsiteX22" fmla="*/ 466725 w 5029200"/>
            <a:gd name="connsiteY22" fmla="*/ 1104900 h 4349350"/>
            <a:gd name="connsiteX23" fmla="*/ 495300 w 5029200"/>
            <a:gd name="connsiteY23" fmla="*/ 1171575 h 4349350"/>
            <a:gd name="connsiteX24" fmla="*/ 523875 w 5029200"/>
            <a:gd name="connsiteY24" fmla="*/ 1190625 h 4349350"/>
            <a:gd name="connsiteX25" fmla="*/ 542925 w 5029200"/>
            <a:gd name="connsiteY25" fmla="*/ 1219200 h 4349350"/>
            <a:gd name="connsiteX26" fmla="*/ 571500 w 5029200"/>
            <a:gd name="connsiteY26" fmla="*/ 1304925 h 4349350"/>
            <a:gd name="connsiteX27" fmla="*/ 581025 w 5029200"/>
            <a:gd name="connsiteY27" fmla="*/ 1333500 h 4349350"/>
            <a:gd name="connsiteX28" fmla="*/ 590550 w 5029200"/>
            <a:gd name="connsiteY28" fmla="*/ 1362075 h 4349350"/>
            <a:gd name="connsiteX29" fmla="*/ 619125 w 5029200"/>
            <a:gd name="connsiteY29" fmla="*/ 1419225 h 4349350"/>
            <a:gd name="connsiteX30" fmla="*/ 638175 w 5029200"/>
            <a:gd name="connsiteY30" fmla="*/ 1447800 h 4349350"/>
            <a:gd name="connsiteX31" fmla="*/ 676275 w 5029200"/>
            <a:gd name="connsiteY31" fmla="*/ 1533525 h 4349350"/>
            <a:gd name="connsiteX32" fmla="*/ 666750 w 5029200"/>
            <a:gd name="connsiteY32" fmla="*/ 1657350 h 4349350"/>
            <a:gd name="connsiteX33" fmla="*/ 647700 w 5029200"/>
            <a:gd name="connsiteY33" fmla="*/ 1685925 h 4349350"/>
            <a:gd name="connsiteX34" fmla="*/ 638175 w 5029200"/>
            <a:gd name="connsiteY34" fmla="*/ 1724025 h 4349350"/>
            <a:gd name="connsiteX35" fmla="*/ 657225 w 5029200"/>
            <a:gd name="connsiteY35" fmla="*/ 1809750 h 4349350"/>
            <a:gd name="connsiteX36" fmla="*/ 685800 w 5029200"/>
            <a:gd name="connsiteY36" fmla="*/ 1866900 h 4349350"/>
            <a:gd name="connsiteX37" fmla="*/ 676275 w 5029200"/>
            <a:gd name="connsiteY37" fmla="*/ 1990725 h 4349350"/>
            <a:gd name="connsiteX38" fmla="*/ 666750 w 5029200"/>
            <a:gd name="connsiteY38" fmla="*/ 2019300 h 4349350"/>
            <a:gd name="connsiteX39" fmla="*/ 638175 w 5029200"/>
            <a:gd name="connsiteY39" fmla="*/ 2047875 h 4349350"/>
            <a:gd name="connsiteX40" fmla="*/ 628650 w 5029200"/>
            <a:gd name="connsiteY40" fmla="*/ 2076450 h 4349350"/>
            <a:gd name="connsiteX41" fmla="*/ 571500 w 5029200"/>
            <a:gd name="connsiteY41" fmla="*/ 2114550 h 4349350"/>
            <a:gd name="connsiteX42" fmla="*/ 542925 w 5029200"/>
            <a:gd name="connsiteY42" fmla="*/ 2133600 h 4349350"/>
            <a:gd name="connsiteX43" fmla="*/ 485775 w 5029200"/>
            <a:gd name="connsiteY43" fmla="*/ 2181225 h 4349350"/>
            <a:gd name="connsiteX44" fmla="*/ 466725 w 5029200"/>
            <a:gd name="connsiteY44" fmla="*/ 2209800 h 4349350"/>
            <a:gd name="connsiteX45" fmla="*/ 438150 w 5029200"/>
            <a:gd name="connsiteY45" fmla="*/ 2238375 h 4349350"/>
            <a:gd name="connsiteX46" fmla="*/ 428625 w 5029200"/>
            <a:gd name="connsiteY46" fmla="*/ 2266950 h 4349350"/>
            <a:gd name="connsiteX47" fmla="*/ 447675 w 5029200"/>
            <a:gd name="connsiteY47" fmla="*/ 2362200 h 4349350"/>
            <a:gd name="connsiteX48" fmla="*/ 457200 w 5029200"/>
            <a:gd name="connsiteY48" fmla="*/ 2400300 h 4349350"/>
            <a:gd name="connsiteX49" fmla="*/ 476250 w 5029200"/>
            <a:gd name="connsiteY49" fmla="*/ 2438400 h 4349350"/>
            <a:gd name="connsiteX50" fmla="*/ 495300 w 5029200"/>
            <a:gd name="connsiteY50" fmla="*/ 2466975 h 4349350"/>
            <a:gd name="connsiteX51" fmla="*/ 533400 w 5029200"/>
            <a:gd name="connsiteY51" fmla="*/ 2476500 h 4349350"/>
            <a:gd name="connsiteX52" fmla="*/ 590550 w 5029200"/>
            <a:gd name="connsiteY52" fmla="*/ 2505075 h 4349350"/>
            <a:gd name="connsiteX53" fmla="*/ 647700 w 5029200"/>
            <a:gd name="connsiteY53" fmla="*/ 2600325 h 4349350"/>
            <a:gd name="connsiteX54" fmla="*/ 657225 w 5029200"/>
            <a:gd name="connsiteY54" fmla="*/ 2638425 h 4349350"/>
            <a:gd name="connsiteX55" fmla="*/ 676275 w 5029200"/>
            <a:gd name="connsiteY55" fmla="*/ 2676525 h 4349350"/>
            <a:gd name="connsiteX56" fmla="*/ 733425 w 5029200"/>
            <a:gd name="connsiteY56" fmla="*/ 2724150 h 4349350"/>
            <a:gd name="connsiteX57" fmla="*/ 762000 w 5029200"/>
            <a:gd name="connsiteY57" fmla="*/ 2733675 h 4349350"/>
            <a:gd name="connsiteX58" fmla="*/ 790575 w 5029200"/>
            <a:gd name="connsiteY58" fmla="*/ 2857500 h 4349350"/>
            <a:gd name="connsiteX59" fmla="*/ 828675 w 5029200"/>
            <a:gd name="connsiteY59" fmla="*/ 2914650 h 4349350"/>
            <a:gd name="connsiteX60" fmla="*/ 838200 w 5029200"/>
            <a:gd name="connsiteY60" fmla="*/ 2943225 h 4349350"/>
            <a:gd name="connsiteX61" fmla="*/ 876300 w 5029200"/>
            <a:gd name="connsiteY61" fmla="*/ 3028950 h 4349350"/>
            <a:gd name="connsiteX62" fmla="*/ 885825 w 5029200"/>
            <a:gd name="connsiteY62" fmla="*/ 3057525 h 4349350"/>
            <a:gd name="connsiteX63" fmla="*/ 914400 w 5029200"/>
            <a:gd name="connsiteY63" fmla="*/ 3152775 h 4349350"/>
            <a:gd name="connsiteX64" fmla="*/ 933450 w 5029200"/>
            <a:gd name="connsiteY64" fmla="*/ 3209925 h 4349350"/>
            <a:gd name="connsiteX65" fmla="*/ 981075 w 5029200"/>
            <a:gd name="connsiteY65" fmla="*/ 3429000 h 4349350"/>
            <a:gd name="connsiteX66" fmla="*/ 1009650 w 5029200"/>
            <a:gd name="connsiteY66" fmla="*/ 3448050 h 4349350"/>
            <a:gd name="connsiteX67" fmla="*/ 1000125 w 5029200"/>
            <a:gd name="connsiteY67" fmla="*/ 3657600 h 4349350"/>
            <a:gd name="connsiteX68" fmla="*/ 942975 w 5029200"/>
            <a:gd name="connsiteY68" fmla="*/ 3667125 h 4349350"/>
            <a:gd name="connsiteX69" fmla="*/ 981075 w 5029200"/>
            <a:gd name="connsiteY69" fmla="*/ 3762375 h 4349350"/>
            <a:gd name="connsiteX70" fmla="*/ 1038225 w 5029200"/>
            <a:gd name="connsiteY70" fmla="*/ 3800475 h 4349350"/>
            <a:gd name="connsiteX71" fmla="*/ 1028700 w 5029200"/>
            <a:gd name="connsiteY71" fmla="*/ 4010025 h 4349350"/>
            <a:gd name="connsiteX72" fmla="*/ 1009650 w 5029200"/>
            <a:gd name="connsiteY72" fmla="*/ 4038600 h 4349350"/>
            <a:gd name="connsiteX73" fmla="*/ 990600 w 5029200"/>
            <a:gd name="connsiteY73" fmla="*/ 4095750 h 4349350"/>
            <a:gd name="connsiteX74" fmla="*/ 981075 w 5029200"/>
            <a:gd name="connsiteY74" fmla="*/ 4124325 h 4349350"/>
            <a:gd name="connsiteX75" fmla="*/ 952500 w 5029200"/>
            <a:gd name="connsiteY75" fmla="*/ 4133850 h 4349350"/>
            <a:gd name="connsiteX76" fmla="*/ 962025 w 5029200"/>
            <a:gd name="connsiteY76" fmla="*/ 4219575 h 4349350"/>
            <a:gd name="connsiteX77" fmla="*/ 971550 w 5029200"/>
            <a:gd name="connsiteY77" fmla="*/ 4248150 h 4349350"/>
            <a:gd name="connsiteX78" fmla="*/ 1009650 w 5029200"/>
            <a:gd name="connsiteY78" fmla="*/ 4276725 h 4349350"/>
            <a:gd name="connsiteX79" fmla="*/ 1390650 w 5029200"/>
            <a:gd name="connsiteY79" fmla="*/ 4314825 h 4349350"/>
            <a:gd name="connsiteX80" fmla="*/ 1524000 w 5029200"/>
            <a:gd name="connsiteY80" fmla="*/ 4324350 h 4349350"/>
            <a:gd name="connsiteX81" fmla="*/ 1552575 w 5029200"/>
            <a:gd name="connsiteY81" fmla="*/ 4343400 h 4349350"/>
            <a:gd name="connsiteX82" fmla="*/ 1628775 w 5029200"/>
            <a:gd name="connsiteY82" fmla="*/ 4305300 h 4349350"/>
            <a:gd name="connsiteX83" fmla="*/ 2495550 w 5029200"/>
            <a:gd name="connsiteY83" fmla="*/ 4305300 h 4349350"/>
            <a:gd name="connsiteX84" fmla="*/ 2590800 w 5029200"/>
            <a:gd name="connsiteY84" fmla="*/ 4305300 h 4349350"/>
            <a:gd name="connsiteX85" fmla="*/ 2695575 w 5029200"/>
            <a:gd name="connsiteY85" fmla="*/ 4305300 h 4349350"/>
            <a:gd name="connsiteX86" fmla="*/ 2800350 w 5029200"/>
            <a:gd name="connsiteY86" fmla="*/ 4305300 h 4349350"/>
            <a:gd name="connsiteX87" fmla="*/ 3000375 w 5029200"/>
            <a:gd name="connsiteY87" fmla="*/ 4257675 h 4349350"/>
            <a:gd name="connsiteX88" fmla="*/ 3124200 w 5029200"/>
            <a:gd name="connsiteY88" fmla="*/ 4295775 h 4349350"/>
            <a:gd name="connsiteX89" fmla="*/ 4648200 w 5029200"/>
            <a:gd name="connsiteY89" fmla="*/ 4333875 h 4349350"/>
            <a:gd name="connsiteX90" fmla="*/ 4800600 w 5029200"/>
            <a:gd name="connsiteY90" fmla="*/ 4314825 h 4349350"/>
            <a:gd name="connsiteX91" fmla="*/ 4848225 w 5029200"/>
            <a:gd name="connsiteY91" fmla="*/ 4305300 h 4349350"/>
            <a:gd name="connsiteX92" fmla="*/ 4876800 w 5029200"/>
            <a:gd name="connsiteY92" fmla="*/ 4276725 h 4349350"/>
            <a:gd name="connsiteX93" fmla="*/ 4886325 w 5029200"/>
            <a:gd name="connsiteY93" fmla="*/ 4248150 h 4349350"/>
            <a:gd name="connsiteX94" fmla="*/ 4905375 w 5029200"/>
            <a:gd name="connsiteY94" fmla="*/ 4219575 h 4349350"/>
            <a:gd name="connsiteX95" fmla="*/ 4914900 w 5029200"/>
            <a:gd name="connsiteY95" fmla="*/ 4181475 h 4349350"/>
            <a:gd name="connsiteX96" fmla="*/ 4943475 w 5029200"/>
            <a:gd name="connsiteY96" fmla="*/ 4095750 h 4349350"/>
            <a:gd name="connsiteX97" fmla="*/ 4953000 w 5029200"/>
            <a:gd name="connsiteY97" fmla="*/ 4067175 h 4349350"/>
            <a:gd name="connsiteX98" fmla="*/ 4962525 w 5029200"/>
            <a:gd name="connsiteY98" fmla="*/ 4038600 h 4349350"/>
            <a:gd name="connsiteX99" fmla="*/ 4953000 w 5029200"/>
            <a:gd name="connsiteY99" fmla="*/ 3886200 h 4349350"/>
            <a:gd name="connsiteX100" fmla="*/ 4933950 w 5029200"/>
            <a:gd name="connsiteY100" fmla="*/ 3819525 h 4349350"/>
            <a:gd name="connsiteX101" fmla="*/ 4924425 w 5029200"/>
            <a:gd name="connsiteY101" fmla="*/ 3771900 h 4349350"/>
            <a:gd name="connsiteX102" fmla="*/ 4933950 w 5029200"/>
            <a:gd name="connsiteY102" fmla="*/ 3562350 h 4349350"/>
            <a:gd name="connsiteX103" fmla="*/ 4981575 w 5029200"/>
            <a:gd name="connsiteY103" fmla="*/ 3476625 h 4349350"/>
            <a:gd name="connsiteX104" fmla="*/ 5000625 w 5029200"/>
            <a:gd name="connsiteY104" fmla="*/ 3448050 h 4349350"/>
            <a:gd name="connsiteX105" fmla="*/ 5010150 w 5029200"/>
            <a:gd name="connsiteY105" fmla="*/ 3286125 h 4349350"/>
            <a:gd name="connsiteX106" fmla="*/ 5029200 w 5029200"/>
            <a:gd name="connsiteY106" fmla="*/ 3228975 h 4349350"/>
            <a:gd name="connsiteX107" fmla="*/ 5019675 w 5029200"/>
            <a:gd name="connsiteY107" fmla="*/ 3028950 h 4349350"/>
            <a:gd name="connsiteX108" fmla="*/ 5000625 w 5029200"/>
            <a:gd name="connsiteY108" fmla="*/ 2971800 h 4349350"/>
            <a:gd name="connsiteX109" fmla="*/ 5010150 w 5029200"/>
            <a:gd name="connsiteY109" fmla="*/ 2762250 h 4349350"/>
            <a:gd name="connsiteX110" fmla="*/ 5019675 w 5029200"/>
            <a:gd name="connsiteY110" fmla="*/ 2733675 h 4349350"/>
            <a:gd name="connsiteX111" fmla="*/ 5010150 w 5029200"/>
            <a:gd name="connsiteY111" fmla="*/ 2514600 h 4349350"/>
            <a:gd name="connsiteX112" fmla="*/ 5000625 w 5029200"/>
            <a:gd name="connsiteY112" fmla="*/ 1266825 h 4349350"/>
            <a:gd name="connsiteX113" fmla="*/ 4943475 w 5029200"/>
            <a:gd name="connsiteY113" fmla="*/ 1285875 h 4349350"/>
            <a:gd name="connsiteX114" fmla="*/ 4914900 w 5029200"/>
            <a:gd name="connsiteY114" fmla="*/ 1304925 h 4349350"/>
            <a:gd name="connsiteX115" fmla="*/ 4724400 w 5029200"/>
            <a:gd name="connsiteY115" fmla="*/ 1295400 h 4349350"/>
            <a:gd name="connsiteX116" fmla="*/ 4667250 w 5029200"/>
            <a:gd name="connsiteY116" fmla="*/ 1257300 h 4349350"/>
            <a:gd name="connsiteX117" fmla="*/ 4543425 w 5029200"/>
            <a:gd name="connsiteY117" fmla="*/ 1266825 h 4349350"/>
            <a:gd name="connsiteX118" fmla="*/ 4476750 w 5029200"/>
            <a:gd name="connsiteY118" fmla="*/ 1285875 h 4349350"/>
            <a:gd name="connsiteX119" fmla="*/ 4448175 w 5029200"/>
            <a:gd name="connsiteY119" fmla="*/ 1304925 h 4349350"/>
            <a:gd name="connsiteX120" fmla="*/ 4410075 w 5029200"/>
            <a:gd name="connsiteY120" fmla="*/ 1314450 h 4349350"/>
            <a:gd name="connsiteX121" fmla="*/ 4381500 w 5029200"/>
            <a:gd name="connsiteY121" fmla="*/ 1323975 h 4349350"/>
            <a:gd name="connsiteX122" fmla="*/ 4267200 w 5029200"/>
            <a:gd name="connsiteY122" fmla="*/ 1314450 h 4349350"/>
            <a:gd name="connsiteX123" fmla="*/ 4238625 w 5029200"/>
            <a:gd name="connsiteY123" fmla="*/ 1247775 h 4349350"/>
            <a:gd name="connsiteX124" fmla="*/ 4219575 w 5029200"/>
            <a:gd name="connsiteY124" fmla="*/ 1219200 h 4349350"/>
            <a:gd name="connsiteX125" fmla="*/ 4210050 w 5029200"/>
            <a:gd name="connsiteY125" fmla="*/ 1190625 h 4349350"/>
            <a:gd name="connsiteX126" fmla="*/ 4162425 w 5029200"/>
            <a:gd name="connsiteY126" fmla="*/ 1133475 h 4349350"/>
            <a:gd name="connsiteX127" fmla="*/ 4067175 w 5029200"/>
            <a:gd name="connsiteY127" fmla="*/ 1095375 h 4349350"/>
            <a:gd name="connsiteX128" fmla="*/ 4019550 w 5029200"/>
            <a:gd name="connsiteY128" fmla="*/ 1076325 h 4349350"/>
            <a:gd name="connsiteX129" fmla="*/ 3990975 w 5029200"/>
            <a:gd name="connsiteY129" fmla="*/ 1066800 h 4349350"/>
            <a:gd name="connsiteX130" fmla="*/ 3924300 w 5029200"/>
            <a:gd name="connsiteY130" fmla="*/ 1038225 h 4349350"/>
            <a:gd name="connsiteX131" fmla="*/ 3895725 w 5029200"/>
            <a:gd name="connsiteY131" fmla="*/ 1028700 h 4349350"/>
            <a:gd name="connsiteX132" fmla="*/ 3810000 w 5029200"/>
            <a:gd name="connsiteY132" fmla="*/ 981075 h 4349350"/>
            <a:gd name="connsiteX133" fmla="*/ 3695700 w 5029200"/>
            <a:gd name="connsiteY133" fmla="*/ 962025 h 4349350"/>
            <a:gd name="connsiteX134" fmla="*/ 3619500 w 5029200"/>
            <a:gd name="connsiteY134" fmla="*/ 942975 h 4349350"/>
            <a:gd name="connsiteX135" fmla="*/ 3448050 w 5029200"/>
            <a:gd name="connsiteY135" fmla="*/ 952500 h 4349350"/>
            <a:gd name="connsiteX136" fmla="*/ 3400425 w 5029200"/>
            <a:gd name="connsiteY136" fmla="*/ 971550 h 4349350"/>
            <a:gd name="connsiteX137" fmla="*/ 3324225 w 5029200"/>
            <a:gd name="connsiteY137" fmla="*/ 1009650 h 4349350"/>
            <a:gd name="connsiteX138" fmla="*/ 3295650 w 5029200"/>
            <a:gd name="connsiteY138" fmla="*/ 1028700 h 4349350"/>
            <a:gd name="connsiteX139" fmla="*/ 3238500 w 5029200"/>
            <a:gd name="connsiteY139" fmla="*/ 1038225 h 4349350"/>
            <a:gd name="connsiteX140" fmla="*/ 3124200 w 5029200"/>
            <a:gd name="connsiteY140" fmla="*/ 1057275 h 4349350"/>
            <a:gd name="connsiteX141" fmla="*/ 3028950 w 5029200"/>
            <a:gd name="connsiteY141" fmla="*/ 1047750 h 4349350"/>
            <a:gd name="connsiteX142" fmla="*/ 2962275 w 5029200"/>
            <a:gd name="connsiteY142" fmla="*/ 1019175 h 4349350"/>
            <a:gd name="connsiteX143" fmla="*/ 2933700 w 5029200"/>
            <a:gd name="connsiteY143" fmla="*/ 1009650 h 4349350"/>
            <a:gd name="connsiteX144" fmla="*/ 2886075 w 5029200"/>
            <a:gd name="connsiteY144" fmla="*/ 981075 h 4349350"/>
            <a:gd name="connsiteX145" fmla="*/ 2828925 w 5029200"/>
            <a:gd name="connsiteY145" fmla="*/ 942975 h 4349350"/>
            <a:gd name="connsiteX146" fmla="*/ 2771775 w 5029200"/>
            <a:gd name="connsiteY146" fmla="*/ 914400 h 4349350"/>
            <a:gd name="connsiteX147" fmla="*/ 2733675 w 5029200"/>
            <a:gd name="connsiteY147" fmla="*/ 885825 h 4349350"/>
            <a:gd name="connsiteX148" fmla="*/ 2705100 w 5029200"/>
            <a:gd name="connsiteY148" fmla="*/ 876300 h 4349350"/>
            <a:gd name="connsiteX149" fmla="*/ 2676525 w 5029200"/>
            <a:gd name="connsiteY149" fmla="*/ 857250 h 4349350"/>
            <a:gd name="connsiteX150" fmla="*/ 2628900 w 5029200"/>
            <a:gd name="connsiteY150" fmla="*/ 838200 h 4349350"/>
            <a:gd name="connsiteX151" fmla="*/ 2533650 w 5029200"/>
            <a:gd name="connsiteY151" fmla="*/ 800100 h 4349350"/>
            <a:gd name="connsiteX152" fmla="*/ 2419350 w 5029200"/>
            <a:gd name="connsiteY152" fmla="*/ 742950 h 4349350"/>
            <a:gd name="connsiteX153" fmla="*/ 2381250 w 5029200"/>
            <a:gd name="connsiteY153" fmla="*/ 723900 h 4349350"/>
            <a:gd name="connsiteX154" fmla="*/ 2324100 w 5029200"/>
            <a:gd name="connsiteY154" fmla="*/ 714375 h 4349350"/>
            <a:gd name="connsiteX155" fmla="*/ 2266950 w 5029200"/>
            <a:gd name="connsiteY155" fmla="*/ 685800 h 4349350"/>
            <a:gd name="connsiteX156" fmla="*/ 2190750 w 5029200"/>
            <a:gd name="connsiteY156" fmla="*/ 666750 h 4349350"/>
            <a:gd name="connsiteX157" fmla="*/ 2114550 w 5029200"/>
            <a:gd name="connsiteY157" fmla="*/ 628650 h 4349350"/>
            <a:gd name="connsiteX158" fmla="*/ 2057400 w 5029200"/>
            <a:gd name="connsiteY158" fmla="*/ 590550 h 4349350"/>
            <a:gd name="connsiteX159" fmla="*/ 2028825 w 5029200"/>
            <a:gd name="connsiteY159" fmla="*/ 561975 h 4349350"/>
            <a:gd name="connsiteX160" fmla="*/ 1914525 w 5029200"/>
            <a:gd name="connsiteY160" fmla="*/ 504825 h 4349350"/>
            <a:gd name="connsiteX161" fmla="*/ 1885950 w 5029200"/>
            <a:gd name="connsiteY161" fmla="*/ 495300 h 4349350"/>
            <a:gd name="connsiteX162" fmla="*/ 1771650 w 5029200"/>
            <a:gd name="connsiteY162" fmla="*/ 447675 h 4349350"/>
            <a:gd name="connsiteX163" fmla="*/ 1724025 w 5029200"/>
            <a:gd name="connsiteY163" fmla="*/ 428625 h 4349350"/>
            <a:gd name="connsiteX164" fmla="*/ 1695450 w 5029200"/>
            <a:gd name="connsiteY164" fmla="*/ 409575 h 4349350"/>
            <a:gd name="connsiteX165" fmla="*/ 1647825 w 5029200"/>
            <a:gd name="connsiteY165" fmla="*/ 400050 h 4349350"/>
            <a:gd name="connsiteX166" fmla="*/ 1581150 w 5029200"/>
            <a:gd name="connsiteY166" fmla="*/ 371475 h 4349350"/>
            <a:gd name="connsiteX167" fmla="*/ 1533525 w 5029200"/>
            <a:gd name="connsiteY167" fmla="*/ 352425 h 4349350"/>
            <a:gd name="connsiteX168" fmla="*/ 1447800 w 5029200"/>
            <a:gd name="connsiteY168" fmla="*/ 323850 h 4349350"/>
            <a:gd name="connsiteX169" fmla="*/ 1419225 w 5029200"/>
            <a:gd name="connsiteY169" fmla="*/ 304800 h 4349350"/>
            <a:gd name="connsiteX170" fmla="*/ 1390650 w 5029200"/>
            <a:gd name="connsiteY170" fmla="*/ 295275 h 4349350"/>
            <a:gd name="connsiteX171" fmla="*/ 1362075 w 5029200"/>
            <a:gd name="connsiteY171" fmla="*/ 276225 h 4349350"/>
            <a:gd name="connsiteX172" fmla="*/ 1285875 w 5029200"/>
            <a:gd name="connsiteY172" fmla="*/ 238125 h 4349350"/>
            <a:gd name="connsiteX173" fmla="*/ 1238250 w 5029200"/>
            <a:gd name="connsiteY173" fmla="*/ 200025 h 4349350"/>
            <a:gd name="connsiteX174" fmla="*/ 1190625 w 5029200"/>
            <a:gd name="connsiteY174" fmla="*/ 161925 h 4349350"/>
            <a:gd name="connsiteX175" fmla="*/ 1076325 w 5029200"/>
            <a:gd name="connsiteY175" fmla="*/ 85725 h 4349350"/>
            <a:gd name="connsiteX176" fmla="*/ 1019175 w 5029200"/>
            <a:gd name="connsiteY176" fmla="*/ 66675 h 4349350"/>
            <a:gd name="connsiteX177" fmla="*/ 990600 w 5029200"/>
            <a:gd name="connsiteY177" fmla="*/ 47625 h 4349350"/>
            <a:gd name="connsiteX178" fmla="*/ 895350 w 5029200"/>
            <a:gd name="connsiteY178" fmla="*/ 28575 h 4349350"/>
            <a:gd name="connsiteX179" fmla="*/ 742950 w 5029200"/>
            <a:gd name="connsiteY179" fmla="*/ 0 h 4349350"/>
            <a:gd name="connsiteX180" fmla="*/ 171450 w 5029200"/>
            <a:gd name="connsiteY180" fmla="*/ 19050 h 4349350"/>
            <a:gd name="connsiteX181" fmla="*/ 85725 w 5029200"/>
            <a:gd name="connsiteY181" fmla="*/ 19050 h 4349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Lst>
          <a:rect l="l" t="t" r="r" b="b"/>
          <a:pathLst>
            <a:path w="5029200" h="4349350">
              <a:moveTo>
                <a:pt x="85725" y="19050"/>
              </a:moveTo>
              <a:cubicBezTo>
                <a:pt x="74612" y="42863"/>
                <a:pt x="133193" y="76671"/>
                <a:pt x="104775" y="161925"/>
              </a:cubicBezTo>
              <a:cubicBezTo>
                <a:pt x="101155" y="172785"/>
                <a:pt x="85725" y="174625"/>
                <a:pt x="76200" y="180975"/>
              </a:cubicBezTo>
              <a:cubicBezTo>
                <a:pt x="52259" y="252799"/>
                <a:pt x="87339" y="167052"/>
                <a:pt x="38100" y="228600"/>
              </a:cubicBezTo>
              <a:cubicBezTo>
                <a:pt x="31828" y="236440"/>
                <a:pt x="31750" y="247650"/>
                <a:pt x="28575" y="257175"/>
              </a:cubicBezTo>
              <a:cubicBezTo>
                <a:pt x="34925" y="292100"/>
                <a:pt x="42605" y="326809"/>
                <a:pt x="47625" y="361950"/>
              </a:cubicBezTo>
              <a:cubicBezTo>
                <a:pt x="64106" y="477316"/>
                <a:pt x="37364" y="427520"/>
                <a:pt x="76200" y="485775"/>
              </a:cubicBezTo>
              <a:cubicBezTo>
                <a:pt x="73025" y="501650"/>
                <a:pt x="77039" y="520963"/>
                <a:pt x="66675" y="533400"/>
              </a:cubicBezTo>
              <a:cubicBezTo>
                <a:pt x="58294" y="543457"/>
                <a:pt x="37094" y="532986"/>
                <a:pt x="28575" y="542925"/>
              </a:cubicBezTo>
              <a:cubicBezTo>
                <a:pt x="15507" y="558171"/>
                <a:pt x="15875" y="581025"/>
                <a:pt x="9525" y="600075"/>
              </a:cubicBezTo>
              <a:lnTo>
                <a:pt x="0" y="628650"/>
              </a:lnTo>
              <a:cubicBezTo>
                <a:pt x="6350" y="638175"/>
                <a:pt x="10955" y="649130"/>
                <a:pt x="19050" y="657225"/>
              </a:cubicBezTo>
              <a:cubicBezTo>
                <a:pt x="40976" y="679151"/>
                <a:pt x="56578" y="678513"/>
                <a:pt x="85725" y="685800"/>
              </a:cubicBezTo>
              <a:cubicBezTo>
                <a:pt x="88900" y="695325"/>
                <a:pt x="89086" y="706450"/>
                <a:pt x="95250" y="714375"/>
              </a:cubicBezTo>
              <a:cubicBezTo>
                <a:pt x="109047" y="732114"/>
                <a:pt x="180585" y="803832"/>
                <a:pt x="209550" y="809625"/>
              </a:cubicBezTo>
              <a:cubicBezTo>
                <a:pt x="267020" y="821119"/>
                <a:pt x="241816" y="814030"/>
                <a:pt x="285750" y="828675"/>
              </a:cubicBezTo>
              <a:cubicBezTo>
                <a:pt x="292100" y="847725"/>
                <a:pt x="293661" y="869117"/>
                <a:pt x="304800" y="885825"/>
              </a:cubicBezTo>
              <a:cubicBezTo>
                <a:pt x="329419" y="922754"/>
                <a:pt x="320230" y="903540"/>
                <a:pt x="333375" y="942975"/>
              </a:cubicBezTo>
              <a:cubicBezTo>
                <a:pt x="330200" y="962025"/>
                <a:pt x="328040" y="981272"/>
                <a:pt x="323850" y="1000125"/>
              </a:cubicBezTo>
              <a:cubicBezTo>
                <a:pt x="317500" y="1028700"/>
                <a:pt x="304800" y="1028700"/>
                <a:pt x="323850" y="1057275"/>
              </a:cubicBezTo>
              <a:cubicBezTo>
                <a:pt x="331322" y="1068483"/>
                <a:pt x="342900" y="1076325"/>
                <a:pt x="352425" y="1085850"/>
              </a:cubicBezTo>
              <a:cubicBezTo>
                <a:pt x="371475" y="1082675"/>
                <a:pt x="390262" y="1076325"/>
                <a:pt x="409575" y="1076325"/>
              </a:cubicBezTo>
              <a:cubicBezTo>
                <a:pt x="429293" y="1076325"/>
                <a:pt x="452278" y="1095268"/>
                <a:pt x="466725" y="1104900"/>
              </a:cubicBezTo>
              <a:cubicBezTo>
                <a:pt x="474012" y="1134047"/>
                <a:pt x="473374" y="1149649"/>
                <a:pt x="495300" y="1171575"/>
              </a:cubicBezTo>
              <a:cubicBezTo>
                <a:pt x="503395" y="1179670"/>
                <a:pt x="514350" y="1184275"/>
                <a:pt x="523875" y="1190625"/>
              </a:cubicBezTo>
              <a:cubicBezTo>
                <a:pt x="530225" y="1200150"/>
                <a:pt x="538276" y="1208739"/>
                <a:pt x="542925" y="1219200"/>
              </a:cubicBezTo>
              <a:lnTo>
                <a:pt x="571500" y="1304925"/>
              </a:lnTo>
              <a:lnTo>
                <a:pt x="581025" y="1333500"/>
              </a:lnTo>
              <a:cubicBezTo>
                <a:pt x="584200" y="1343025"/>
                <a:pt x="584981" y="1353721"/>
                <a:pt x="590550" y="1362075"/>
              </a:cubicBezTo>
              <a:cubicBezTo>
                <a:pt x="645145" y="1443967"/>
                <a:pt x="579690" y="1340355"/>
                <a:pt x="619125" y="1419225"/>
              </a:cubicBezTo>
              <a:cubicBezTo>
                <a:pt x="624245" y="1429464"/>
                <a:pt x="633526" y="1437339"/>
                <a:pt x="638175" y="1447800"/>
              </a:cubicBezTo>
              <a:cubicBezTo>
                <a:pt x="683515" y="1549815"/>
                <a:pt x="633162" y="1468856"/>
                <a:pt x="676275" y="1533525"/>
              </a:cubicBezTo>
              <a:cubicBezTo>
                <a:pt x="673100" y="1574800"/>
                <a:pt x="674379" y="1616662"/>
                <a:pt x="666750" y="1657350"/>
              </a:cubicBezTo>
              <a:cubicBezTo>
                <a:pt x="664640" y="1668602"/>
                <a:pt x="652209" y="1675403"/>
                <a:pt x="647700" y="1685925"/>
              </a:cubicBezTo>
              <a:cubicBezTo>
                <a:pt x="642543" y="1697957"/>
                <a:pt x="641350" y="1711325"/>
                <a:pt x="638175" y="1724025"/>
              </a:cubicBezTo>
              <a:cubicBezTo>
                <a:pt x="641833" y="1745975"/>
                <a:pt x="645501" y="1786302"/>
                <a:pt x="657225" y="1809750"/>
              </a:cubicBezTo>
              <a:cubicBezTo>
                <a:pt x="694154" y="1883608"/>
                <a:pt x="661859" y="1795076"/>
                <a:pt x="685800" y="1866900"/>
              </a:cubicBezTo>
              <a:cubicBezTo>
                <a:pt x="682625" y="1908175"/>
                <a:pt x="681410" y="1949648"/>
                <a:pt x="676275" y="1990725"/>
              </a:cubicBezTo>
              <a:cubicBezTo>
                <a:pt x="675030" y="2000688"/>
                <a:pt x="672319" y="2010946"/>
                <a:pt x="666750" y="2019300"/>
              </a:cubicBezTo>
              <a:cubicBezTo>
                <a:pt x="659278" y="2030508"/>
                <a:pt x="647700" y="2038350"/>
                <a:pt x="638175" y="2047875"/>
              </a:cubicBezTo>
              <a:cubicBezTo>
                <a:pt x="635000" y="2057400"/>
                <a:pt x="635750" y="2069350"/>
                <a:pt x="628650" y="2076450"/>
              </a:cubicBezTo>
              <a:cubicBezTo>
                <a:pt x="612461" y="2092639"/>
                <a:pt x="590550" y="2101850"/>
                <a:pt x="571500" y="2114550"/>
              </a:cubicBezTo>
              <a:cubicBezTo>
                <a:pt x="561975" y="2120900"/>
                <a:pt x="551020" y="2125505"/>
                <a:pt x="542925" y="2133600"/>
              </a:cubicBezTo>
              <a:cubicBezTo>
                <a:pt x="506255" y="2170270"/>
                <a:pt x="525558" y="2154703"/>
                <a:pt x="485775" y="2181225"/>
              </a:cubicBezTo>
              <a:cubicBezTo>
                <a:pt x="479425" y="2190750"/>
                <a:pt x="474054" y="2201006"/>
                <a:pt x="466725" y="2209800"/>
              </a:cubicBezTo>
              <a:cubicBezTo>
                <a:pt x="458101" y="2220148"/>
                <a:pt x="445622" y="2227167"/>
                <a:pt x="438150" y="2238375"/>
              </a:cubicBezTo>
              <a:cubicBezTo>
                <a:pt x="432581" y="2246729"/>
                <a:pt x="431800" y="2257425"/>
                <a:pt x="428625" y="2266950"/>
              </a:cubicBezTo>
              <a:cubicBezTo>
                <a:pt x="434975" y="2298700"/>
                <a:pt x="440891" y="2330540"/>
                <a:pt x="447675" y="2362200"/>
              </a:cubicBezTo>
              <a:cubicBezTo>
                <a:pt x="450418" y="2375000"/>
                <a:pt x="452603" y="2388043"/>
                <a:pt x="457200" y="2400300"/>
              </a:cubicBezTo>
              <a:cubicBezTo>
                <a:pt x="462186" y="2413595"/>
                <a:pt x="469205" y="2426072"/>
                <a:pt x="476250" y="2438400"/>
              </a:cubicBezTo>
              <a:cubicBezTo>
                <a:pt x="481930" y="2448339"/>
                <a:pt x="485775" y="2460625"/>
                <a:pt x="495300" y="2466975"/>
              </a:cubicBezTo>
              <a:cubicBezTo>
                <a:pt x="506192" y="2474237"/>
                <a:pt x="520813" y="2472904"/>
                <a:pt x="533400" y="2476500"/>
              </a:cubicBezTo>
              <a:cubicBezTo>
                <a:pt x="567906" y="2486359"/>
                <a:pt x="559241" y="2484203"/>
                <a:pt x="590550" y="2505075"/>
              </a:cubicBezTo>
              <a:cubicBezTo>
                <a:pt x="609539" y="2533559"/>
                <a:pt x="635148" y="2566852"/>
                <a:pt x="647700" y="2600325"/>
              </a:cubicBezTo>
              <a:cubicBezTo>
                <a:pt x="652297" y="2612582"/>
                <a:pt x="652628" y="2626168"/>
                <a:pt x="657225" y="2638425"/>
              </a:cubicBezTo>
              <a:cubicBezTo>
                <a:pt x="662211" y="2651720"/>
                <a:pt x="668022" y="2664971"/>
                <a:pt x="676275" y="2676525"/>
              </a:cubicBezTo>
              <a:cubicBezTo>
                <a:pt x="687978" y="2692909"/>
                <a:pt x="714860" y="2714867"/>
                <a:pt x="733425" y="2724150"/>
              </a:cubicBezTo>
              <a:cubicBezTo>
                <a:pt x="742405" y="2728640"/>
                <a:pt x="752475" y="2730500"/>
                <a:pt x="762000" y="2733675"/>
              </a:cubicBezTo>
              <a:cubicBezTo>
                <a:pt x="814053" y="2811755"/>
                <a:pt x="737255" y="2686875"/>
                <a:pt x="790575" y="2857500"/>
              </a:cubicBezTo>
              <a:cubicBezTo>
                <a:pt x="797404" y="2879353"/>
                <a:pt x="821435" y="2892930"/>
                <a:pt x="828675" y="2914650"/>
              </a:cubicBezTo>
              <a:cubicBezTo>
                <a:pt x="831850" y="2924175"/>
                <a:pt x="833710" y="2934245"/>
                <a:pt x="838200" y="2943225"/>
              </a:cubicBezTo>
              <a:cubicBezTo>
                <a:pt x="883483" y="3033791"/>
                <a:pt x="827153" y="2881508"/>
                <a:pt x="876300" y="3028950"/>
              </a:cubicBezTo>
              <a:lnTo>
                <a:pt x="885825" y="3057525"/>
              </a:lnTo>
              <a:cubicBezTo>
                <a:pt x="906724" y="3203819"/>
                <a:pt x="877922" y="3070700"/>
                <a:pt x="914400" y="3152775"/>
              </a:cubicBezTo>
              <a:cubicBezTo>
                <a:pt x="922555" y="3171125"/>
                <a:pt x="933450" y="3209925"/>
                <a:pt x="933450" y="3209925"/>
              </a:cubicBezTo>
              <a:cubicBezTo>
                <a:pt x="945258" y="3457893"/>
                <a:pt x="882930" y="3372917"/>
                <a:pt x="981075" y="3429000"/>
              </a:cubicBezTo>
              <a:cubicBezTo>
                <a:pt x="991014" y="3434680"/>
                <a:pt x="1000125" y="3441700"/>
                <a:pt x="1009650" y="3448050"/>
              </a:cubicBezTo>
              <a:cubicBezTo>
                <a:pt x="1006475" y="3517900"/>
                <a:pt x="1020484" y="3590707"/>
                <a:pt x="1000125" y="3657600"/>
              </a:cubicBezTo>
              <a:cubicBezTo>
                <a:pt x="994502" y="3676076"/>
                <a:pt x="952557" y="3650357"/>
                <a:pt x="942975" y="3667125"/>
              </a:cubicBezTo>
              <a:cubicBezTo>
                <a:pt x="940270" y="3671859"/>
                <a:pt x="971603" y="3752903"/>
                <a:pt x="981075" y="3762375"/>
              </a:cubicBezTo>
              <a:cubicBezTo>
                <a:pt x="997264" y="3778564"/>
                <a:pt x="1038225" y="3800475"/>
                <a:pt x="1038225" y="3800475"/>
              </a:cubicBezTo>
              <a:cubicBezTo>
                <a:pt x="1035050" y="3870325"/>
                <a:pt x="1037031" y="3940601"/>
                <a:pt x="1028700" y="4010025"/>
              </a:cubicBezTo>
              <a:cubicBezTo>
                <a:pt x="1027336" y="4021391"/>
                <a:pt x="1014299" y="4028139"/>
                <a:pt x="1009650" y="4038600"/>
              </a:cubicBezTo>
              <a:cubicBezTo>
                <a:pt x="1001495" y="4056950"/>
                <a:pt x="996950" y="4076700"/>
                <a:pt x="990600" y="4095750"/>
              </a:cubicBezTo>
              <a:cubicBezTo>
                <a:pt x="987425" y="4105275"/>
                <a:pt x="990600" y="4121150"/>
                <a:pt x="981075" y="4124325"/>
              </a:cubicBezTo>
              <a:lnTo>
                <a:pt x="952500" y="4133850"/>
              </a:lnTo>
              <a:cubicBezTo>
                <a:pt x="936625" y="4181475"/>
                <a:pt x="939800" y="4152900"/>
                <a:pt x="962025" y="4219575"/>
              </a:cubicBezTo>
              <a:cubicBezTo>
                <a:pt x="965200" y="4229100"/>
                <a:pt x="963518" y="4242126"/>
                <a:pt x="971550" y="4248150"/>
              </a:cubicBezTo>
              <a:lnTo>
                <a:pt x="1009650" y="4276725"/>
              </a:lnTo>
              <a:cubicBezTo>
                <a:pt x="1058471" y="4423188"/>
                <a:pt x="1007580" y="4300370"/>
                <a:pt x="1390650" y="4314825"/>
              </a:cubicBezTo>
              <a:cubicBezTo>
                <a:pt x="1435182" y="4316505"/>
                <a:pt x="1479550" y="4321175"/>
                <a:pt x="1524000" y="4324350"/>
              </a:cubicBezTo>
              <a:cubicBezTo>
                <a:pt x="1533525" y="4330700"/>
                <a:pt x="1535113" y="4346575"/>
                <a:pt x="1552575" y="4343400"/>
              </a:cubicBezTo>
              <a:cubicBezTo>
                <a:pt x="1570038" y="4340225"/>
                <a:pt x="1471613" y="4311650"/>
                <a:pt x="1628775" y="4305300"/>
              </a:cubicBezTo>
              <a:cubicBezTo>
                <a:pt x="1785938" y="4298950"/>
                <a:pt x="2203450" y="4295775"/>
                <a:pt x="2495550" y="4305300"/>
              </a:cubicBezTo>
              <a:cubicBezTo>
                <a:pt x="2524125" y="4321175"/>
                <a:pt x="2557463" y="4305300"/>
                <a:pt x="2590800" y="4305300"/>
              </a:cubicBezTo>
              <a:lnTo>
                <a:pt x="2695575" y="4305300"/>
              </a:lnTo>
              <a:cubicBezTo>
                <a:pt x="2730500" y="4305300"/>
                <a:pt x="2768600" y="4324350"/>
                <a:pt x="2800350" y="4305300"/>
              </a:cubicBezTo>
              <a:cubicBezTo>
                <a:pt x="2870200" y="4308475"/>
                <a:pt x="2946400" y="4259263"/>
                <a:pt x="3000375" y="4257675"/>
              </a:cubicBezTo>
              <a:cubicBezTo>
                <a:pt x="3054350" y="4256088"/>
                <a:pt x="2849562" y="4283075"/>
                <a:pt x="3124200" y="4295775"/>
              </a:cubicBezTo>
              <a:cubicBezTo>
                <a:pt x="3398838" y="4308475"/>
                <a:pt x="4124325" y="4337050"/>
                <a:pt x="4648200" y="4333875"/>
              </a:cubicBezTo>
              <a:cubicBezTo>
                <a:pt x="4806106" y="4307557"/>
                <a:pt x="4571666" y="4345350"/>
                <a:pt x="4800600" y="4314825"/>
              </a:cubicBezTo>
              <a:cubicBezTo>
                <a:pt x="4816647" y="4312685"/>
                <a:pt x="4832350" y="4308475"/>
                <a:pt x="4848225" y="4305300"/>
              </a:cubicBezTo>
              <a:cubicBezTo>
                <a:pt x="4857750" y="4295775"/>
                <a:pt x="4869328" y="4287933"/>
                <a:pt x="4876800" y="4276725"/>
              </a:cubicBezTo>
              <a:cubicBezTo>
                <a:pt x="4882369" y="4268371"/>
                <a:pt x="4881835" y="4257130"/>
                <a:pt x="4886325" y="4248150"/>
              </a:cubicBezTo>
              <a:cubicBezTo>
                <a:pt x="4891445" y="4237911"/>
                <a:pt x="4899025" y="4229100"/>
                <a:pt x="4905375" y="4219575"/>
              </a:cubicBezTo>
              <a:cubicBezTo>
                <a:pt x="4908550" y="4206875"/>
                <a:pt x="4911138" y="4194014"/>
                <a:pt x="4914900" y="4181475"/>
              </a:cubicBezTo>
              <a:lnTo>
                <a:pt x="4943475" y="4095750"/>
              </a:lnTo>
              <a:lnTo>
                <a:pt x="4953000" y="4067175"/>
              </a:lnTo>
              <a:lnTo>
                <a:pt x="4962525" y="4038600"/>
              </a:lnTo>
              <a:cubicBezTo>
                <a:pt x="4959350" y="3987800"/>
                <a:pt x="4958065" y="3936847"/>
                <a:pt x="4953000" y="3886200"/>
              </a:cubicBezTo>
              <a:cubicBezTo>
                <a:pt x="4950031" y="3856506"/>
                <a:pt x="4940719" y="3846602"/>
                <a:pt x="4933950" y="3819525"/>
              </a:cubicBezTo>
              <a:cubicBezTo>
                <a:pt x="4930023" y="3803819"/>
                <a:pt x="4927600" y="3787775"/>
                <a:pt x="4924425" y="3771900"/>
              </a:cubicBezTo>
              <a:cubicBezTo>
                <a:pt x="4927600" y="3702050"/>
                <a:pt x="4928374" y="3632049"/>
                <a:pt x="4933950" y="3562350"/>
              </a:cubicBezTo>
              <a:cubicBezTo>
                <a:pt x="4936236" y="3533773"/>
                <a:pt x="4970923" y="3492603"/>
                <a:pt x="4981575" y="3476625"/>
              </a:cubicBezTo>
              <a:lnTo>
                <a:pt x="5000625" y="3448050"/>
              </a:lnTo>
              <a:cubicBezTo>
                <a:pt x="5003800" y="3394075"/>
                <a:pt x="5003157" y="3339739"/>
                <a:pt x="5010150" y="3286125"/>
              </a:cubicBezTo>
              <a:cubicBezTo>
                <a:pt x="5012747" y="3266213"/>
                <a:pt x="5029200" y="3228975"/>
                <a:pt x="5029200" y="3228975"/>
              </a:cubicBezTo>
              <a:cubicBezTo>
                <a:pt x="5026025" y="3162300"/>
                <a:pt x="5027046" y="3095292"/>
                <a:pt x="5019675" y="3028950"/>
              </a:cubicBezTo>
              <a:cubicBezTo>
                <a:pt x="5017457" y="3008992"/>
                <a:pt x="5000625" y="2971800"/>
                <a:pt x="5000625" y="2971800"/>
              </a:cubicBezTo>
              <a:cubicBezTo>
                <a:pt x="5003800" y="2901950"/>
                <a:pt x="5004574" y="2831949"/>
                <a:pt x="5010150" y="2762250"/>
              </a:cubicBezTo>
              <a:cubicBezTo>
                <a:pt x="5010951" y="2752242"/>
                <a:pt x="5019675" y="2743715"/>
                <a:pt x="5019675" y="2733675"/>
              </a:cubicBezTo>
              <a:cubicBezTo>
                <a:pt x="5019675" y="2660581"/>
                <a:pt x="5013325" y="2587625"/>
                <a:pt x="5010150" y="2514600"/>
              </a:cubicBezTo>
              <a:cubicBezTo>
                <a:pt x="5006975" y="2098675"/>
                <a:pt x="5023162" y="1682151"/>
                <a:pt x="5000625" y="1266825"/>
              </a:cubicBezTo>
              <a:cubicBezTo>
                <a:pt x="4999537" y="1246774"/>
                <a:pt x="4960183" y="1274736"/>
                <a:pt x="4943475" y="1285875"/>
              </a:cubicBezTo>
              <a:lnTo>
                <a:pt x="4914900" y="1304925"/>
              </a:lnTo>
              <a:cubicBezTo>
                <a:pt x="4851400" y="1301750"/>
                <a:pt x="4786835" y="1307407"/>
                <a:pt x="4724400" y="1295400"/>
              </a:cubicBezTo>
              <a:cubicBezTo>
                <a:pt x="4701917" y="1291076"/>
                <a:pt x="4667250" y="1257300"/>
                <a:pt x="4667250" y="1257300"/>
              </a:cubicBezTo>
              <a:cubicBezTo>
                <a:pt x="4625975" y="1260475"/>
                <a:pt x="4584538" y="1261988"/>
                <a:pt x="4543425" y="1266825"/>
              </a:cubicBezTo>
              <a:cubicBezTo>
                <a:pt x="4535443" y="1267764"/>
                <a:pt x="4487174" y="1280663"/>
                <a:pt x="4476750" y="1285875"/>
              </a:cubicBezTo>
              <a:cubicBezTo>
                <a:pt x="4466511" y="1290995"/>
                <a:pt x="4458697" y="1300416"/>
                <a:pt x="4448175" y="1304925"/>
              </a:cubicBezTo>
              <a:cubicBezTo>
                <a:pt x="4436143" y="1310082"/>
                <a:pt x="4422662" y="1310854"/>
                <a:pt x="4410075" y="1314450"/>
              </a:cubicBezTo>
              <a:cubicBezTo>
                <a:pt x="4400421" y="1317208"/>
                <a:pt x="4391025" y="1320800"/>
                <a:pt x="4381500" y="1323975"/>
              </a:cubicBezTo>
              <a:cubicBezTo>
                <a:pt x="4343400" y="1320800"/>
                <a:pt x="4303205" y="1327309"/>
                <a:pt x="4267200" y="1314450"/>
              </a:cubicBezTo>
              <a:cubicBezTo>
                <a:pt x="4255135" y="1310141"/>
                <a:pt x="4244526" y="1259576"/>
                <a:pt x="4238625" y="1247775"/>
              </a:cubicBezTo>
              <a:cubicBezTo>
                <a:pt x="4233505" y="1237536"/>
                <a:pt x="4224695" y="1229439"/>
                <a:pt x="4219575" y="1219200"/>
              </a:cubicBezTo>
              <a:cubicBezTo>
                <a:pt x="4215085" y="1210220"/>
                <a:pt x="4214540" y="1199605"/>
                <a:pt x="4210050" y="1190625"/>
              </a:cubicBezTo>
              <a:cubicBezTo>
                <a:pt x="4200767" y="1172060"/>
                <a:pt x="4178809" y="1145178"/>
                <a:pt x="4162425" y="1133475"/>
              </a:cubicBezTo>
              <a:cubicBezTo>
                <a:pt x="4133995" y="1113168"/>
                <a:pt x="4098720" y="1107993"/>
                <a:pt x="4067175" y="1095375"/>
              </a:cubicBezTo>
              <a:cubicBezTo>
                <a:pt x="4051300" y="1089025"/>
                <a:pt x="4035559" y="1082328"/>
                <a:pt x="4019550" y="1076325"/>
              </a:cubicBezTo>
              <a:cubicBezTo>
                <a:pt x="4010149" y="1072800"/>
                <a:pt x="4000297" y="1070529"/>
                <a:pt x="3990975" y="1066800"/>
              </a:cubicBezTo>
              <a:cubicBezTo>
                <a:pt x="3968524" y="1057820"/>
                <a:pt x="3946751" y="1047205"/>
                <a:pt x="3924300" y="1038225"/>
              </a:cubicBezTo>
              <a:cubicBezTo>
                <a:pt x="3914978" y="1034496"/>
                <a:pt x="3904502" y="1033576"/>
                <a:pt x="3895725" y="1028700"/>
              </a:cubicBezTo>
              <a:cubicBezTo>
                <a:pt x="3852760" y="1004831"/>
                <a:pt x="3850411" y="989157"/>
                <a:pt x="3810000" y="981075"/>
              </a:cubicBezTo>
              <a:cubicBezTo>
                <a:pt x="3772125" y="973500"/>
                <a:pt x="3733172" y="971393"/>
                <a:pt x="3695700" y="962025"/>
              </a:cubicBezTo>
              <a:lnTo>
                <a:pt x="3619500" y="942975"/>
              </a:lnTo>
              <a:cubicBezTo>
                <a:pt x="3562350" y="946150"/>
                <a:pt x="3504807" y="945097"/>
                <a:pt x="3448050" y="952500"/>
              </a:cubicBezTo>
              <a:cubicBezTo>
                <a:pt x="3431096" y="954711"/>
                <a:pt x="3416434" y="965547"/>
                <a:pt x="3400425" y="971550"/>
              </a:cubicBezTo>
              <a:cubicBezTo>
                <a:pt x="3349647" y="990592"/>
                <a:pt x="3389015" y="969156"/>
                <a:pt x="3324225" y="1009650"/>
              </a:cubicBezTo>
              <a:cubicBezTo>
                <a:pt x="3314517" y="1015717"/>
                <a:pt x="3306510" y="1025080"/>
                <a:pt x="3295650" y="1028700"/>
              </a:cubicBezTo>
              <a:cubicBezTo>
                <a:pt x="3277328" y="1034807"/>
                <a:pt x="3257501" y="1034770"/>
                <a:pt x="3238500" y="1038225"/>
              </a:cubicBezTo>
              <a:cubicBezTo>
                <a:pt x="3136362" y="1056796"/>
                <a:pt x="3251969" y="1039022"/>
                <a:pt x="3124200" y="1057275"/>
              </a:cubicBezTo>
              <a:cubicBezTo>
                <a:pt x="3092450" y="1054100"/>
                <a:pt x="3060487" y="1052602"/>
                <a:pt x="3028950" y="1047750"/>
              </a:cubicBezTo>
              <a:cubicBezTo>
                <a:pt x="3005719" y="1044176"/>
                <a:pt x="2982748" y="1027949"/>
                <a:pt x="2962275" y="1019175"/>
              </a:cubicBezTo>
              <a:cubicBezTo>
                <a:pt x="2953047" y="1015220"/>
                <a:pt x="2942680" y="1014140"/>
                <a:pt x="2933700" y="1009650"/>
              </a:cubicBezTo>
              <a:cubicBezTo>
                <a:pt x="2917141" y="1001371"/>
                <a:pt x="2901694" y="991014"/>
                <a:pt x="2886075" y="981075"/>
              </a:cubicBezTo>
              <a:cubicBezTo>
                <a:pt x="2866759" y="968783"/>
                <a:pt x="2849403" y="953214"/>
                <a:pt x="2828925" y="942975"/>
              </a:cubicBezTo>
              <a:cubicBezTo>
                <a:pt x="2809875" y="933450"/>
                <a:pt x="2790038" y="925358"/>
                <a:pt x="2771775" y="914400"/>
              </a:cubicBezTo>
              <a:cubicBezTo>
                <a:pt x="2758162" y="906232"/>
                <a:pt x="2747458" y="893701"/>
                <a:pt x="2733675" y="885825"/>
              </a:cubicBezTo>
              <a:cubicBezTo>
                <a:pt x="2724958" y="880844"/>
                <a:pt x="2714080" y="880790"/>
                <a:pt x="2705100" y="876300"/>
              </a:cubicBezTo>
              <a:cubicBezTo>
                <a:pt x="2694861" y="871180"/>
                <a:pt x="2686764" y="862370"/>
                <a:pt x="2676525" y="857250"/>
              </a:cubicBezTo>
              <a:cubicBezTo>
                <a:pt x="2661232" y="849604"/>
                <a:pt x="2644193" y="845846"/>
                <a:pt x="2628900" y="838200"/>
              </a:cubicBezTo>
              <a:cubicBezTo>
                <a:pt x="2546890" y="797195"/>
                <a:pt x="2617358" y="816842"/>
                <a:pt x="2533650" y="800100"/>
              </a:cubicBezTo>
              <a:lnTo>
                <a:pt x="2419350" y="742950"/>
              </a:lnTo>
              <a:cubicBezTo>
                <a:pt x="2406650" y="736600"/>
                <a:pt x="2395256" y="726234"/>
                <a:pt x="2381250" y="723900"/>
              </a:cubicBezTo>
              <a:lnTo>
                <a:pt x="2324100" y="714375"/>
              </a:lnTo>
              <a:cubicBezTo>
                <a:pt x="2294088" y="694367"/>
                <a:pt x="2300318" y="694900"/>
                <a:pt x="2266950" y="685800"/>
              </a:cubicBezTo>
              <a:cubicBezTo>
                <a:pt x="2241691" y="678911"/>
                <a:pt x="2214168" y="678459"/>
                <a:pt x="2190750" y="666750"/>
              </a:cubicBezTo>
              <a:cubicBezTo>
                <a:pt x="2165350" y="654050"/>
                <a:pt x="2138179" y="644402"/>
                <a:pt x="2114550" y="628650"/>
              </a:cubicBezTo>
              <a:cubicBezTo>
                <a:pt x="2095500" y="615950"/>
                <a:pt x="2073589" y="606739"/>
                <a:pt x="2057400" y="590550"/>
              </a:cubicBezTo>
              <a:cubicBezTo>
                <a:pt x="2047875" y="581025"/>
                <a:pt x="2039860" y="569700"/>
                <a:pt x="2028825" y="561975"/>
              </a:cubicBezTo>
              <a:cubicBezTo>
                <a:pt x="1987776" y="533241"/>
                <a:pt x="1958884" y="521460"/>
                <a:pt x="1914525" y="504825"/>
              </a:cubicBezTo>
              <a:cubicBezTo>
                <a:pt x="1905124" y="501300"/>
                <a:pt x="1894930" y="499790"/>
                <a:pt x="1885950" y="495300"/>
              </a:cubicBezTo>
              <a:cubicBezTo>
                <a:pt x="1758706" y="431678"/>
                <a:pt x="1930786" y="500720"/>
                <a:pt x="1771650" y="447675"/>
              </a:cubicBezTo>
              <a:cubicBezTo>
                <a:pt x="1755430" y="442268"/>
                <a:pt x="1739318" y="436271"/>
                <a:pt x="1724025" y="428625"/>
              </a:cubicBezTo>
              <a:cubicBezTo>
                <a:pt x="1713786" y="423505"/>
                <a:pt x="1706169" y="413595"/>
                <a:pt x="1695450" y="409575"/>
              </a:cubicBezTo>
              <a:cubicBezTo>
                <a:pt x="1680291" y="403891"/>
                <a:pt x="1663700" y="403225"/>
                <a:pt x="1647825" y="400050"/>
              </a:cubicBezTo>
              <a:cubicBezTo>
                <a:pt x="1597600" y="366567"/>
                <a:pt x="1642657" y="391977"/>
                <a:pt x="1581150" y="371475"/>
              </a:cubicBezTo>
              <a:cubicBezTo>
                <a:pt x="1564930" y="366068"/>
                <a:pt x="1549627" y="358176"/>
                <a:pt x="1533525" y="352425"/>
              </a:cubicBezTo>
              <a:cubicBezTo>
                <a:pt x="1505159" y="342294"/>
                <a:pt x="1472862" y="340558"/>
                <a:pt x="1447800" y="323850"/>
              </a:cubicBezTo>
              <a:cubicBezTo>
                <a:pt x="1438275" y="317500"/>
                <a:pt x="1429464" y="309920"/>
                <a:pt x="1419225" y="304800"/>
              </a:cubicBezTo>
              <a:cubicBezTo>
                <a:pt x="1410245" y="300310"/>
                <a:pt x="1399630" y="299765"/>
                <a:pt x="1390650" y="295275"/>
              </a:cubicBezTo>
              <a:cubicBezTo>
                <a:pt x="1380411" y="290155"/>
                <a:pt x="1372125" y="281707"/>
                <a:pt x="1362075" y="276225"/>
              </a:cubicBezTo>
              <a:cubicBezTo>
                <a:pt x="1337144" y="262627"/>
                <a:pt x="1285875" y="238125"/>
                <a:pt x="1285875" y="238125"/>
              </a:cubicBezTo>
              <a:cubicBezTo>
                <a:pt x="1231280" y="156233"/>
                <a:pt x="1303975" y="252605"/>
                <a:pt x="1238250" y="200025"/>
              </a:cubicBezTo>
              <a:cubicBezTo>
                <a:pt x="1176702" y="150786"/>
                <a:pt x="1262449" y="185866"/>
                <a:pt x="1190625" y="161925"/>
              </a:cubicBezTo>
              <a:cubicBezTo>
                <a:pt x="1156744" y="111104"/>
                <a:pt x="1166744" y="115865"/>
                <a:pt x="1076325" y="85725"/>
              </a:cubicBezTo>
              <a:cubicBezTo>
                <a:pt x="1057275" y="79375"/>
                <a:pt x="1035883" y="77814"/>
                <a:pt x="1019175" y="66675"/>
              </a:cubicBezTo>
              <a:cubicBezTo>
                <a:pt x="1009650" y="60325"/>
                <a:pt x="1001122" y="52134"/>
                <a:pt x="990600" y="47625"/>
              </a:cubicBezTo>
              <a:cubicBezTo>
                <a:pt x="970574" y="39042"/>
                <a:pt x="911108" y="31952"/>
                <a:pt x="895350" y="28575"/>
              </a:cubicBezTo>
              <a:cubicBezTo>
                <a:pt x="753903" y="-1735"/>
                <a:pt x="884641" y="17711"/>
                <a:pt x="742950" y="0"/>
              </a:cubicBezTo>
              <a:cubicBezTo>
                <a:pt x="358994" y="25597"/>
                <a:pt x="942674" y="-11194"/>
                <a:pt x="171450" y="19050"/>
              </a:cubicBezTo>
              <a:cubicBezTo>
                <a:pt x="-84748" y="29097"/>
                <a:pt x="96838" y="-4763"/>
                <a:pt x="85725" y="19050"/>
              </a:cubicBezTo>
              <a:close/>
            </a:path>
          </a:pathLst>
        </a:custGeom>
        <a:solidFill>
          <a:schemeClr val="accent1">
            <a:alpha val="50000"/>
          </a:scheme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潮湿之地</a:t>
          </a:r>
        </a:p>
      </xdr:txBody>
    </xdr:sp>
    <xdr:clientData/>
  </xdr:twoCellAnchor>
  <xdr:twoCellAnchor>
    <xdr:from>
      <xdr:col>40</xdr:col>
      <xdr:colOff>81278</xdr:colOff>
      <xdr:row>13</xdr:row>
      <xdr:rowOff>112287</xdr:rowOff>
    </xdr:from>
    <xdr:to>
      <xdr:col>51</xdr:col>
      <xdr:colOff>87643</xdr:colOff>
      <xdr:row>36</xdr:row>
      <xdr:rowOff>66675</xdr:rowOff>
    </xdr:to>
    <xdr:sp macro="" textlink="">
      <xdr:nvSpPr>
        <xdr:cNvPr id="13" name="任意多边形 12">
          <a:extLst>
            <a:ext uri="{FF2B5EF4-FFF2-40B4-BE49-F238E27FC236}">
              <a16:creationId xmlns:a16="http://schemas.microsoft.com/office/drawing/2014/main" id="{00000000-0008-0000-0400-00000D000000}"/>
            </a:ext>
          </a:extLst>
        </xdr:cNvPr>
        <xdr:cNvSpPr/>
      </xdr:nvSpPr>
      <xdr:spPr>
        <a:xfrm>
          <a:off x="6558278" y="1722012"/>
          <a:ext cx="1787540" cy="2802363"/>
        </a:xfrm>
        <a:custGeom>
          <a:avLst/>
          <a:gdLst>
            <a:gd name="connsiteX0" fmla="*/ 4447 w 1787540"/>
            <a:gd name="connsiteY0" fmla="*/ 163938 h 2802363"/>
            <a:gd name="connsiteX1" fmla="*/ 23497 w 1787540"/>
            <a:gd name="connsiteY1" fmla="*/ 268713 h 2802363"/>
            <a:gd name="connsiteX2" fmla="*/ 42547 w 1787540"/>
            <a:gd name="connsiteY2" fmla="*/ 297288 h 2802363"/>
            <a:gd name="connsiteX3" fmla="*/ 61597 w 1787540"/>
            <a:gd name="connsiteY3" fmla="*/ 354438 h 2802363"/>
            <a:gd name="connsiteX4" fmla="*/ 90172 w 1787540"/>
            <a:gd name="connsiteY4" fmla="*/ 411588 h 2802363"/>
            <a:gd name="connsiteX5" fmla="*/ 109222 w 1787540"/>
            <a:gd name="connsiteY5" fmla="*/ 440163 h 2802363"/>
            <a:gd name="connsiteX6" fmla="*/ 128272 w 1787540"/>
            <a:gd name="connsiteY6" fmla="*/ 506838 h 2802363"/>
            <a:gd name="connsiteX7" fmla="*/ 147322 w 1787540"/>
            <a:gd name="connsiteY7" fmla="*/ 544938 h 2802363"/>
            <a:gd name="connsiteX8" fmla="*/ 175897 w 1787540"/>
            <a:gd name="connsiteY8" fmla="*/ 573513 h 2802363"/>
            <a:gd name="connsiteX9" fmla="*/ 204472 w 1787540"/>
            <a:gd name="connsiteY9" fmla="*/ 668763 h 2802363"/>
            <a:gd name="connsiteX10" fmla="*/ 213997 w 1787540"/>
            <a:gd name="connsiteY10" fmla="*/ 697338 h 2802363"/>
            <a:gd name="connsiteX11" fmla="*/ 242572 w 1787540"/>
            <a:gd name="connsiteY11" fmla="*/ 754488 h 2802363"/>
            <a:gd name="connsiteX12" fmla="*/ 261622 w 1787540"/>
            <a:gd name="connsiteY12" fmla="*/ 830688 h 2802363"/>
            <a:gd name="connsiteX13" fmla="*/ 280672 w 1787540"/>
            <a:gd name="connsiteY13" fmla="*/ 897363 h 2802363"/>
            <a:gd name="connsiteX14" fmla="*/ 299722 w 1787540"/>
            <a:gd name="connsiteY14" fmla="*/ 925938 h 2802363"/>
            <a:gd name="connsiteX15" fmla="*/ 347347 w 1787540"/>
            <a:gd name="connsiteY15" fmla="*/ 1011663 h 2802363"/>
            <a:gd name="connsiteX16" fmla="*/ 356872 w 1787540"/>
            <a:gd name="connsiteY16" fmla="*/ 1040238 h 2802363"/>
            <a:gd name="connsiteX17" fmla="*/ 394972 w 1787540"/>
            <a:gd name="connsiteY17" fmla="*/ 1097388 h 2802363"/>
            <a:gd name="connsiteX18" fmla="*/ 442597 w 1787540"/>
            <a:gd name="connsiteY18" fmla="*/ 1192638 h 2802363"/>
            <a:gd name="connsiteX19" fmla="*/ 490222 w 1787540"/>
            <a:gd name="connsiteY19" fmla="*/ 1249788 h 2802363"/>
            <a:gd name="connsiteX20" fmla="*/ 518797 w 1787540"/>
            <a:gd name="connsiteY20" fmla="*/ 1268838 h 2802363"/>
            <a:gd name="connsiteX21" fmla="*/ 585472 w 1787540"/>
            <a:gd name="connsiteY21" fmla="*/ 1325988 h 2802363"/>
            <a:gd name="connsiteX22" fmla="*/ 633097 w 1787540"/>
            <a:gd name="connsiteY22" fmla="*/ 1383138 h 2802363"/>
            <a:gd name="connsiteX23" fmla="*/ 709297 w 1787540"/>
            <a:gd name="connsiteY23" fmla="*/ 1468863 h 2802363"/>
            <a:gd name="connsiteX24" fmla="*/ 747397 w 1787540"/>
            <a:gd name="connsiteY24" fmla="*/ 1497438 h 2802363"/>
            <a:gd name="connsiteX25" fmla="*/ 814072 w 1787540"/>
            <a:gd name="connsiteY25" fmla="*/ 1573638 h 2802363"/>
            <a:gd name="connsiteX26" fmla="*/ 871222 w 1787540"/>
            <a:gd name="connsiteY26" fmla="*/ 1659363 h 2802363"/>
            <a:gd name="connsiteX27" fmla="*/ 890272 w 1787540"/>
            <a:gd name="connsiteY27" fmla="*/ 1687938 h 2802363"/>
            <a:gd name="connsiteX28" fmla="*/ 918847 w 1787540"/>
            <a:gd name="connsiteY28" fmla="*/ 1706988 h 2802363"/>
            <a:gd name="connsiteX29" fmla="*/ 985522 w 1787540"/>
            <a:gd name="connsiteY29" fmla="*/ 1764138 h 2802363"/>
            <a:gd name="connsiteX30" fmla="*/ 1042672 w 1787540"/>
            <a:gd name="connsiteY30" fmla="*/ 1878438 h 2802363"/>
            <a:gd name="connsiteX31" fmla="*/ 1061722 w 1787540"/>
            <a:gd name="connsiteY31" fmla="*/ 1907013 h 2802363"/>
            <a:gd name="connsiteX32" fmla="*/ 1080772 w 1787540"/>
            <a:gd name="connsiteY32" fmla="*/ 1973688 h 2802363"/>
            <a:gd name="connsiteX33" fmla="*/ 1137922 w 1787540"/>
            <a:gd name="connsiteY33" fmla="*/ 2021313 h 2802363"/>
            <a:gd name="connsiteX34" fmla="*/ 1166497 w 1787540"/>
            <a:gd name="connsiteY34" fmla="*/ 2049888 h 2802363"/>
            <a:gd name="connsiteX35" fmla="*/ 1223647 w 1787540"/>
            <a:gd name="connsiteY35" fmla="*/ 2097513 h 2802363"/>
            <a:gd name="connsiteX36" fmla="*/ 1261747 w 1787540"/>
            <a:gd name="connsiteY36" fmla="*/ 2154663 h 2802363"/>
            <a:gd name="connsiteX37" fmla="*/ 1280797 w 1787540"/>
            <a:gd name="connsiteY37" fmla="*/ 2183238 h 2802363"/>
            <a:gd name="connsiteX38" fmla="*/ 1299847 w 1787540"/>
            <a:gd name="connsiteY38" fmla="*/ 2211813 h 2802363"/>
            <a:gd name="connsiteX39" fmla="*/ 1318897 w 1787540"/>
            <a:gd name="connsiteY39" fmla="*/ 2307063 h 2802363"/>
            <a:gd name="connsiteX40" fmla="*/ 1337947 w 1787540"/>
            <a:gd name="connsiteY40" fmla="*/ 2364213 h 2802363"/>
            <a:gd name="connsiteX41" fmla="*/ 1356997 w 1787540"/>
            <a:gd name="connsiteY41" fmla="*/ 2421363 h 2802363"/>
            <a:gd name="connsiteX42" fmla="*/ 1366522 w 1787540"/>
            <a:gd name="connsiteY42" fmla="*/ 2449938 h 2802363"/>
            <a:gd name="connsiteX43" fmla="*/ 1376047 w 1787540"/>
            <a:gd name="connsiteY43" fmla="*/ 2488038 h 2802363"/>
            <a:gd name="connsiteX44" fmla="*/ 1404622 w 1787540"/>
            <a:gd name="connsiteY44" fmla="*/ 2573763 h 2802363"/>
            <a:gd name="connsiteX45" fmla="*/ 1452247 w 1787540"/>
            <a:gd name="connsiteY45" fmla="*/ 2659488 h 2802363"/>
            <a:gd name="connsiteX46" fmla="*/ 1480822 w 1787540"/>
            <a:gd name="connsiteY46" fmla="*/ 2688063 h 2802363"/>
            <a:gd name="connsiteX47" fmla="*/ 1566547 w 1787540"/>
            <a:gd name="connsiteY47" fmla="*/ 2716638 h 2802363"/>
            <a:gd name="connsiteX48" fmla="*/ 1652272 w 1787540"/>
            <a:gd name="connsiteY48" fmla="*/ 2745213 h 2802363"/>
            <a:gd name="connsiteX49" fmla="*/ 1680847 w 1787540"/>
            <a:gd name="connsiteY49" fmla="*/ 2754738 h 2802363"/>
            <a:gd name="connsiteX50" fmla="*/ 1709422 w 1787540"/>
            <a:gd name="connsiteY50" fmla="*/ 2773788 h 2802363"/>
            <a:gd name="connsiteX51" fmla="*/ 1766572 w 1787540"/>
            <a:gd name="connsiteY51" fmla="*/ 2802363 h 2802363"/>
            <a:gd name="connsiteX52" fmla="*/ 1785622 w 1787540"/>
            <a:gd name="connsiteY52" fmla="*/ 2764263 h 2802363"/>
            <a:gd name="connsiteX53" fmla="*/ 1766572 w 1787540"/>
            <a:gd name="connsiteY53" fmla="*/ 2630913 h 2802363"/>
            <a:gd name="connsiteX54" fmla="*/ 1757047 w 1787540"/>
            <a:gd name="connsiteY54" fmla="*/ 2592813 h 2802363"/>
            <a:gd name="connsiteX55" fmla="*/ 1737997 w 1787540"/>
            <a:gd name="connsiteY55" fmla="*/ 2535663 h 2802363"/>
            <a:gd name="connsiteX56" fmla="*/ 1699897 w 1787540"/>
            <a:gd name="connsiteY56" fmla="*/ 2478513 h 2802363"/>
            <a:gd name="connsiteX57" fmla="*/ 1680847 w 1787540"/>
            <a:gd name="connsiteY57" fmla="*/ 2449938 h 2802363"/>
            <a:gd name="connsiteX58" fmla="*/ 1642747 w 1787540"/>
            <a:gd name="connsiteY58" fmla="*/ 2335638 h 2802363"/>
            <a:gd name="connsiteX59" fmla="*/ 1633222 w 1787540"/>
            <a:gd name="connsiteY59" fmla="*/ 2307063 h 2802363"/>
            <a:gd name="connsiteX60" fmla="*/ 1585597 w 1787540"/>
            <a:gd name="connsiteY60" fmla="*/ 2249913 h 2802363"/>
            <a:gd name="connsiteX61" fmla="*/ 1547497 w 1787540"/>
            <a:gd name="connsiteY61" fmla="*/ 2192763 h 2802363"/>
            <a:gd name="connsiteX62" fmla="*/ 1528447 w 1787540"/>
            <a:gd name="connsiteY62" fmla="*/ 2164188 h 2802363"/>
            <a:gd name="connsiteX63" fmla="*/ 1471297 w 1787540"/>
            <a:gd name="connsiteY63" fmla="*/ 2116563 h 2802363"/>
            <a:gd name="connsiteX64" fmla="*/ 1433197 w 1787540"/>
            <a:gd name="connsiteY64" fmla="*/ 2059413 h 2802363"/>
            <a:gd name="connsiteX65" fmla="*/ 1414147 w 1787540"/>
            <a:gd name="connsiteY65" fmla="*/ 2002263 h 2802363"/>
            <a:gd name="connsiteX66" fmla="*/ 1423672 w 1787540"/>
            <a:gd name="connsiteY66" fmla="*/ 1811763 h 2802363"/>
            <a:gd name="connsiteX67" fmla="*/ 1433197 w 1787540"/>
            <a:gd name="connsiteY67" fmla="*/ 1783188 h 2802363"/>
            <a:gd name="connsiteX68" fmla="*/ 1452247 w 1787540"/>
            <a:gd name="connsiteY68" fmla="*/ 1754613 h 2802363"/>
            <a:gd name="connsiteX69" fmla="*/ 1423672 w 1787540"/>
            <a:gd name="connsiteY69" fmla="*/ 1659363 h 2802363"/>
            <a:gd name="connsiteX70" fmla="*/ 1366522 w 1787540"/>
            <a:gd name="connsiteY70" fmla="*/ 1640313 h 2802363"/>
            <a:gd name="connsiteX71" fmla="*/ 1366522 w 1787540"/>
            <a:gd name="connsiteY71" fmla="*/ 1487913 h 2802363"/>
            <a:gd name="connsiteX72" fmla="*/ 1385572 w 1787540"/>
            <a:gd name="connsiteY72" fmla="*/ 1402188 h 2802363"/>
            <a:gd name="connsiteX73" fmla="*/ 1376047 w 1787540"/>
            <a:gd name="connsiteY73" fmla="*/ 1221213 h 2802363"/>
            <a:gd name="connsiteX74" fmla="*/ 1356997 w 1787540"/>
            <a:gd name="connsiteY74" fmla="*/ 1164063 h 2802363"/>
            <a:gd name="connsiteX75" fmla="*/ 1347472 w 1787540"/>
            <a:gd name="connsiteY75" fmla="*/ 1135488 h 2802363"/>
            <a:gd name="connsiteX76" fmla="*/ 1337947 w 1787540"/>
            <a:gd name="connsiteY76" fmla="*/ 1106913 h 2802363"/>
            <a:gd name="connsiteX77" fmla="*/ 1328422 w 1787540"/>
            <a:gd name="connsiteY77" fmla="*/ 973563 h 2802363"/>
            <a:gd name="connsiteX78" fmla="*/ 1318897 w 1787540"/>
            <a:gd name="connsiteY78" fmla="*/ 944988 h 2802363"/>
            <a:gd name="connsiteX79" fmla="*/ 1290322 w 1787540"/>
            <a:gd name="connsiteY79" fmla="*/ 935463 h 2802363"/>
            <a:gd name="connsiteX80" fmla="*/ 1261747 w 1787540"/>
            <a:gd name="connsiteY80" fmla="*/ 916413 h 2802363"/>
            <a:gd name="connsiteX81" fmla="*/ 1242697 w 1787540"/>
            <a:gd name="connsiteY81" fmla="*/ 840213 h 2802363"/>
            <a:gd name="connsiteX82" fmla="*/ 1214122 w 1787540"/>
            <a:gd name="connsiteY82" fmla="*/ 821163 h 2802363"/>
            <a:gd name="connsiteX83" fmla="*/ 1204597 w 1787540"/>
            <a:gd name="connsiteY83" fmla="*/ 649713 h 2802363"/>
            <a:gd name="connsiteX84" fmla="*/ 1176022 w 1787540"/>
            <a:gd name="connsiteY84" fmla="*/ 621138 h 2802363"/>
            <a:gd name="connsiteX85" fmla="*/ 1137922 w 1787540"/>
            <a:gd name="connsiteY85" fmla="*/ 602088 h 2802363"/>
            <a:gd name="connsiteX86" fmla="*/ 1109347 w 1787540"/>
            <a:gd name="connsiteY86" fmla="*/ 583038 h 2802363"/>
            <a:gd name="connsiteX87" fmla="*/ 1118872 w 1787540"/>
            <a:gd name="connsiteY87" fmla="*/ 478263 h 2802363"/>
            <a:gd name="connsiteX88" fmla="*/ 1137922 w 1787540"/>
            <a:gd name="connsiteY88" fmla="*/ 449688 h 2802363"/>
            <a:gd name="connsiteX89" fmla="*/ 1109347 w 1787540"/>
            <a:gd name="connsiteY89" fmla="*/ 421113 h 2802363"/>
            <a:gd name="connsiteX90" fmla="*/ 1052197 w 1787540"/>
            <a:gd name="connsiteY90" fmla="*/ 392538 h 2802363"/>
            <a:gd name="connsiteX91" fmla="*/ 1023622 w 1787540"/>
            <a:gd name="connsiteY91" fmla="*/ 373488 h 2802363"/>
            <a:gd name="connsiteX92" fmla="*/ 995047 w 1787540"/>
            <a:gd name="connsiteY92" fmla="*/ 249663 h 2802363"/>
            <a:gd name="connsiteX93" fmla="*/ 966472 w 1787540"/>
            <a:gd name="connsiteY93" fmla="*/ 230613 h 2802363"/>
            <a:gd name="connsiteX94" fmla="*/ 909322 w 1787540"/>
            <a:gd name="connsiteY94" fmla="*/ 202038 h 2802363"/>
            <a:gd name="connsiteX95" fmla="*/ 899797 w 1787540"/>
            <a:gd name="connsiteY95" fmla="*/ 154413 h 2802363"/>
            <a:gd name="connsiteX96" fmla="*/ 823597 w 1787540"/>
            <a:gd name="connsiteY96" fmla="*/ 144888 h 2802363"/>
            <a:gd name="connsiteX97" fmla="*/ 795022 w 1787540"/>
            <a:gd name="connsiteY97" fmla="*/ 125838 h 2802363"/>
            <a:gd name="connsiteX98" fmla="*/ 747397 w 1787540"/>
            <a:gd name="connsiteY98" fmla="*/ 59163 h 2802363"/>
            <a:gd name="connsiteX99" fmla="*/ 718822 w 1787540"/>
            <a:gd name="connsiteY99" fmla="*/ 49638 h 2802363"/>
            <a:gd name="connsiteX100" fmla="*/ 690247 w 1787540"/>
            <a:gd name="connsiteY100" fmla="*/ 30588 h 2802363"/>
            <a:gd name="connsiteX101" fmla="*/ 709297 w 1787540"/>
            <a:gd name="connsiteY101" fmla="*/ 2013 h 2802363"/>
            <a:gd name="connsiteX102" fmla="*/ 680722 w 1787540"/>
            <a:gd name="connsiteY102" fmla="*/ 21063 h 2802363"/>
            <a:gd name="connsiteX103" fmla="*/ 661672 w 1787540"/>
            <a:gd name="connsiteY103" fmla="*/ 59163 h 2802363"/>
            <a:gd name="connsiteX104" fmla="*/ 642622 w 1787540"/>
            <a:gd name="connsiteY104" fmla="*/ 87738 h 2802363"/>
            <a:gd name="connsiteX105" fmla="*/ 575947 w 1787540"/>
            <a:gd name="connsiteY105" fmla="*/ 68688 h 2802363"/>
            <a:gd name="connsiteX106" fmla="*/ 547372 w 1787540"/>
            <a:gd name="connsiteY106" fmla="*/ 49638 h 2802363"/>
            <a:gd name="connsiteX107" fmla="*/ 461647 w 1787540"/>
            <a:gd name="connsiteY107" fmla="*/ 68688 h 2802363"/>
            <a:gd name="connsiteX108" fmla="*/ 433072 w 1787540"/>
            <a:gd name="connsiteY108" fmla="*/ 87738 h 2802363"/>
            <a:gd name="connsiteX109" fmla="*/ 394972 w 1787540"/>
            <a:gd name="connsiteY109" fmla="*/ 78213 h 2802363"/>
            <a:gd name="connsiteX110" fmla="*/ 280672 w 1787540"/>
            <a:gd name="connsiteY110" fmla="*/ 116313 h 2802363"/>
            <a:gd name="connsiteX111" fmla="*/ 252097 w 1787540"/>
            <a:gd name="connsiteY111" fmla="*/ 211563 h 2802363"/>
            <a:gd name="connsiteX112" fmla="*/ 233047 w 1787540"/>
            <a:gd name="connsiteY112" fmla="*/ 240138 h 2802363"/>
            <a:gd name="connsiteX113" fmla="*/ 204472 w 1787540"/>
            <a:gd name="connsiteY113" fmla="*/ 249663 h 2802363"/>
            <a:gd name="connsiteX114" fmla="*/ 128272 w 1787540"/>
            <a:gd name="connsiteY114" fmla="*/ 221088 h 2802363"/>
            <a:gd name="connsiteX115" fmla="*/ 99697 w 1787540"/>
            <a:gd name="connsiteY115" fmla="*/ 192513 h 2802363"/>
            <a:gd name="connsiteX116" fmla="*/ 4447 w 1787540"/>
            <a:gd name="connsiteY116" fmla="*/ 163938 h 28023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Lst>
          <a:rect l="l" t="t" r="r" b="b"/>
          <a:pathLst>
            <a:path w="1787540" h="2802363">
              <a:moveTo>
                <a:pt x="4447" y="163938"/>
              </a:moveTo>
              <a:cubicBezTo>
                <a:pt x="-8253" y="176638"/>
                <a:pt x="8814" y="239347"/>
                <a:pt x="23497" y="268713"/>
              </a:cubicBezTo>
              <a:cubicBezTo>
                <a:pt x="28617" y="278952"/>
                <a:pt x="37898" y="286827"/>
                <a:pt x="42547" y="297288"/>
              </a:cubicBezTo>
              <a:cubicBezTo>
                <a:pt x="50702" y="315638"/>
                <a:pt x="50458" y="337730"/>
                <a:pt x="61597" y="354438"/>
              </a:cubicBezTo>
              <a:cubicBezTo>
                <a:pt x="116192" y="436330"/>
                <a:pt x="50737" y="332718"/>
                <a:pt x="90172" y="411588"/>
              </a:cubicBezTo>
              <a:cubicBezTo>
                <a:pt x="95292" y="421827"/>
                <a:pt x="102872" y="430638"/>
                <a:pt x="109222" y="440163"/>
              </a:cubicBezTo>
              <a:cubicBezTo>
                <a:pt x="114055" y="459497"/>
                <a:pt x="120073" y="487707"/>
                <a:pt x="128272" y="506838"/>
              </a:cubicBezTo>
              <a:cubicBezTo>
                <a:pt x="133865" y="519889"/>
                <a:pt x="139069" y="533384"/>
                <a:pt x="147322" y="544938"/>
              </a:cubicBezTo>
              <a:cubicBezTo>
                <a:pt x="155152" y="555899"/>
                <a:pt x="166372" y="563988"/>
                <a:pt x="175897" y="573513"/>
              </a:cubicBezTo>
              <a:cubicBezTo>
                <a:pt x="190292" y="631094"/>
                <a:pt x="181282" y="599194"/>
                <a:pt x="204472" y="668763"/>
              </a:cubicBezTo>
              <a:cubicBezTo>
                <a:pt x="207647" y="678288"/>
                <a:pt x="208428" y="688984"/>
                <a:pt x="213997" y="697338"/>
              </a:cubicBezTo>
              <a:cubicBezTo>
                <a:pt x="234005" y="727350"/>
                <a:pt x="233472" y="721120"/>
                <a:pt x="242572" y="754488"/>
              </a:cubicBezTo>
              <a:cubicBezTo>
                <a:pt x="249461" y="779747"/>
                <a:pt x="255272" y="805288"/>
                <a:pt x="261622" y="830688"/>
              </a:cubicBezTo>
              <a:cubicBezTo>
                <a:pt x="264674" y="842895"/>
                <a:pt x="273840" y="883698"/>
                <a:pt x="280672" y="897363"/>
              </a:cubicBezTo>
              <a:cubicBezTo>
                <a:pt x="285792" y="907602"/>
                <a:pt x="295073" y="915477"/>
                <a:pt x="299722" y="925938"/>
              </a:cubicBezTo>
              <a:cubicBezTo>
                <a:pt x="337018" y="1009853"/>
                <a:pt x="295191" y="959507"/>
                <a:pt x="347347" y="1011663"/>
              </a:cubicBezTo>
              <a:cubicBezTo>
                <a:pt x="350522" y="1021188"/>
                <a:pt x="351996" y="1031461"/>
                <a:pt x="356872" y="1040238"/>
              </a:cubicBezTo>
              <a:cubicBezTo>
                <a:pt x="367991" y="1060252"/>
                <a:pt x="394972" y="1097388"/>
                <a:pt x="394972" y="1097388"/>
              </a:cubicBezTo>
              <a:cubicBezTo>
                <a:pt x="410050" y="1157700"/>
                <a:pt x="397235" y="1124596"/>
                <a:pt x="442597" y="1192638"/>
              </a:cubicBezTo>
              <a:cubicBezTo>
                <a:pt x="461328" y="1220735"/>
                <a:pt x="462720" y="1226869"/>
                <a:pt x="490222" y="1249788"/>
              </a:cubicBezTo>
              <a:cubicBezTo>
                <a:pt x="499016" y="1257117"/>
                <a:pt x="510702" y="1260743"/>
                <a:pt x="518797" y="1268838"/>
              </a:cubicBezTo>
              <a:cubicBezTo>
                <a:pt x="580621" y="1330662"/>
                <a:pt x="511054" y="1288779"/>
                <a:pt x="585472" y="1325988"/>
              </a:cubicBezTo>
              <a:cubicBezTo>
                <a:pt x="632770" y="1396934"/>
                <a:pt x="571981" y="1309799"/>
                <a:pt x="633097" y="1383138"/>
              </a:cubicBezTo>
              <a:cubicBezTo>
                <a:pt x="674352" y="1432644"/>
                <a:pt x="626965" y="1407114"/>
                <a:pt x="709297" y="1468863"/>
              </a:cubicBezTo>
              <a:cubicBezTo>
                <a:pt x="721997" y="1478388"/>
                <a:pt x="736850" y="1485573"/>
                <a:pt x="747397" y="1497438"/>
              </a:cubicBezTo>
              <a:cubicBezTo>
                <a:pt x="828215" y="1588358"/>
                <a:pt x="748263" y="1529765"/>
                <a:pt x="814072" y="1573638"/>
              </a:cubicBezTo>
              <a:lnTo>
                <a:pt x="871222" y="1659363"/>
              </a:lnTo>
              <a:cubicBezTo>
                <a:pt x="877572" y="1668888"/>
                <a:pt x="880747" y="1681588"/>
                <a:pt x="890272" y="1687938"/>
              </a:cubicBezTo>
              <a:cubicBezTo>
                <a:pt x="899797" y="1694288"/>
                <a:pt x="910752" y="1698893"/>
                <a:pt x="918847" y="1706988"/>
              </a:cubicBezTo>
              <a:cubicBezTo>
                <a:pt x="980671" y="1768812"/>
                <a:pt x="911104" y="1726929"/>
                <a:pt x="985522" y="1764138"/>
              </a:cubicBezTo>
              <a:cubicBezTo>
                <a:pt x="1011812" y="1843008"/>
                <a:pt x="993433" y="1804580"/>
                <a:pt x="1042672" y="1878438"/>
              </a:cubicBezTo>
              <a:lnTo>
                <a:pt x="1061722" y="1907013"/>
              </a:lnTo>
              <a:cubicBezTo>
                <a:pt x="1062992" y="1912094"/>
                <a:pt x="1075306" y="1965489"/>
                <a:pt x="1080772" y="1973688"/>
              </a:cubicBezTo>
              <a:cubicBezTo>
                <a:pt x="1101643" y="2004994"/>
                <a:pt x="1111566" y="1999349"/>
                <a:pt x="1137922" y="2021313"/>
              </a:cubicBezTo>
              <a:cubicBezTo>
                <a:pt x="1148270" y="2029937"/>
                <a:pt x="1156149" y="2041264"/>
                <a:pt x="1166497" y="2049888"/>
              </a:cubicBezTo>
              <a:cubicBezTo>
                <a:pt x="1201255" y="2078853"/>
                <a:pt x="1192890" y="2057969"/>
                <a:pt x="1223647" y="2097513"/>
              </a:cubicBezTo>
              <a:cubicBezTo>
                <a:pt x="1237703" y="2115585"/>
                <a:pt x="1249047" y="2135613"/>
                <a:pt x="1261747" y="2154663"/>
              </a:cubicBezTo>
              <a:lnTo>
                <a:pt x="1280797" y="2183238"/>
              </a:lnTo>
              <a:lnTo>
                <a:pt x="1299847" y="2211813"/>
              </a:lnTo>
              <a:cubicBezTo>
                <a:pt x="1306284" y="2250432"/>
                <a:pt x="1308240" y="2271540"/>
                <a:pt x="1318897" y="2307063"/>
              </a:cubicBezTo>
              <a:cubicBezTo>
                <a:pt x="1324667" y="2326297"/>
                <a:pt x="1331597" y="2345163"/>
                <a:pt x="1337947" y="2364213"/>
              </a:cubicBezTo>
              <a:lnTo>
                <a:pt x="1356997" y="2421363"/>
              </a:lnTo>
              <a:cubicBezTo>
                <a:pt x="1360172" y="2430888"/>
                <a:pt x="1364087" y="2440198"/>
                <a:pt x="1366522" y="2449938"/>
              </a:cubicBezTo>
              <a:cubicBezTo>
                <a:pt x="1369697" y="2462638"/>
                <a:pt x="1372285" y="2475499"/>
                <a:pt x="1376047" y="2488038"/>
              </a:cubicBezTo>
              <a:lnTo>
                <a:pt x="1404622" y="2573763"/>
              </a:lnTo>
              <a:cubicBezTo>
                <a:pt x="1416600" y="2609696"/>
                <a:pt x="1419495" y="2626736"/>
                <a:pt x="1452247" y="2659488"/>
              </a:cubicBezTo>
              <a:cubicBezTo>
                <a:pt x="1461772" y="2669013"/>
                <a:pt x="1469047" y="2681521"/>
                <a:pt x="1480822" y="2688063"/>
              </a:cubicBezTo>
              <a:lnTo>
                <a:pt x="1566547" y="2716638"/>
              </a:lnTo>
              <a:lnTo>
                <a:pt x="1652272" y="2745213"/>
              </a:lnTo>
              <a:cubicBezTo>
                <a:pt x="1661797" y="2748388"/>
                <a:pt x="1672493" y="2749169"/>
                <a:pt x="1680847" y="2754738"/>
              </a:cubicBezTo>
              <a:cubicBezTo>
                <a:pt x="1690372" y="2761088"/>
                <a:pt x="1699183" y="2768668"/>
                <a:pt x="1709422" y="2773788"/>
              </a:cubicBezTo>
              <a:cubicBezTo>
                <a:pt x="1788292" y="2813223"/>
                <a:pt x="1684680" y="2747768"/>
                <a:pt x="1766572" y="2802363"/>
              </a:cubicBezTo>
              <a:cubicBezTo>
                <a:pt x="1772922" y="2789663"/>
                <a:pt x="1784677" y="2778431"/>
                <a:pt x="1785622" y="2764263"/>
              </a:cubicBezTo>
              <a:cubicBezTo>
                <a:pt x="1791798" y="2671622"/>
                <a:pt x="1782431" y="2686421"/>
                <a:pt x="1766572" y="2630913"/>
              </a:cubicBezTo>
              <a:cubicBezTo>
                <a:pt x="1762976" y="2618326"/>
                <a:pt x="1760809" y="2605352"/>
                <a:pt x="1757047" y="2592813"/>
              </a:cubicBezTo>
              <a:cubicBezTo>
                <a:pt x="1751277" y="2573579"/>
                <a:pt x="1749136" y="2552371"/>
                <a:pt x="1737997" y="2535663"/>
              </a:cubicBezTo>
              <a:lnTo>
                <a:pt x="1699897" y="2478513"/>
              </a:lnTo>
              <a:cubicBezTo>
                <a:pt x="1693547" y="2468988"/>
                <a:pt x="1684467" y="2460798"/>
                <a:pt x="1680847" y="2449938"/>
              </a:cubicBezTo>
              <a:lnTo>
                <a:pt x="1642747" y="2335638"/>
              </a:lnTo>
              <a:cubicBezTo>
                <a:pt x="1639572" y="2326113"/>
                <a:pt x="1638791" y="2315417"/>
                <a:pt x="1633222" y="2307063"/>
              </a:cubicBezTo>
              <a:cubicBezTo>
                <a:pt x="1565149" y="2204953"/>
                <a:pt x="1671160" y="2359922"/>
                <a:pt x="1585597" y="2249913"/>
              </a:cubicBezTo>
              <a:cubicBezTo>
                <a:pt x="1571541" y="2231841"/>
                <a:pt x="1560197" y="2211813"/>
                <a:pt x="1547497" y="2192763"/>
              </a:cubicBezTo>
              <a:cubicBezTo>
                <a:pt x="1541147" y="2183238"/>
                <a:pt x="1536542" y="2172283"/>
                <a:pt x="1528447" y="2164188"/>
              </a:cubicBezTo>
              <a:cubicBezTo>
                <a:pt x="1491777" y="2127518"/>
                <a:pt x="1511080" y="2143085"/>
                <a:pt x="1471297" y="2116563"/>
              </a:cubicBezTo>
              <a:cubicBezTo>
                <a:pt x="1458597" y="2097513"/>
                <a:pt x="1440437" y="2081133"/>
                <a:pt x="1433197" y="2059413"/>
              </a:cubicBezTo>
              <a:lnTo>
                <a:pt x="1414147" y="2002263"/>
              </a:lnTo>
              <a:cubicBezTo>
                <a:pt x="1417322" y="1938763"/>
                <a:pt x="1418164" y="1875103"/>
                <a:pt x="1423672" y="1811763"/>
              </a:cubicBezTo>
              <a:cubicBezTo>
                <a:pt x="1424542" y="1801761"/>
                <a:pt x="1428707" y="1792168"/>
                <a:pt x="1433197" y="1783188"/>
              </a:cubicBezTo>
              <a:cubicBezTo>
                <a:pt x="1438317" y="1772949"/>
                <a:pt x="1445897" y="1764138"/>
                <a:pt x="1452247" y="1754613"/>
              </a:cubicBezTo>
              <a:cubicBezTo>
                <a:pt x="1449583" y="1735966"/>
                <a:pt x="1450851" y="1676350"/>
                <a:pt x="1423672" y="1659363"/>
              </a:cubicBezTo>
              <a:cubicBezTo>
                <a:pt x="1406644" y="1648720"/>
                <a:pt x="1366522" y="1640313"/>
                <a:pt x="1366522" y="1640313"/>
              </a:cubicBezTo>
              <a:cubicBezTo>
                <a:pt x="1344605" y="1574563"/>
                <a:pt x="1353344" y="1613101"/>
                <a:pt x="1366522" y="1487913"/>
              </a:cubicBezTo>
              <a:cubicBezTo>
                <a:pt x="1371680" y="1438912"/>
                <a:pt x="1373068" y="1439699"/>
                <a:pt x="1385572" y="1402188"/>
              </a:cubicBezTo>
              <a:cubicBezTo>
                <a:pt x="1382397" y="1341863"/>
                <a:pt x="1383244" y="1281191"/>
                <a:pt x="1376047" y="1221213"/>
              </a:cubicBezTo>
              <a:cubicBezTo>
                <a:pt x="1373655" y="1201276"/>
                <a:pt x="1363347" y="1183113"/>
                <a:pt x="1356997" y="1164063"/>
              </a:cubicBezTo>
              <a:lnTo>
                <a:pt x="1347472" y="1135488"/>
              </a:lnTo>
              <a:lnTo>
                <a:pt x="1337947" y="1106913"/>
              </a:lnTo>
              <a:cubicBezTo>
                <a:pt x="1334772" y="1062463"/>
                <a:pt x="1333629" y="1017821"/>
                <a:pt x="1328422" y="973563"/>
              </a:cubicBezTo>
              <a:cubicBezTo>
                <a:pt x="1327249" y="963592"/>
                <a:pt x="1325997" y="952088"/>
                <a:pt x="1318897" y="944988"/>
              </a:cubicBezTo>
              <a:cubicBezTo>
                <a:pt x="1311797" y="937888"/>
                <a:pt x="1299302" y="939953"/>
                <a:pt x="1290322" y="935463"/>
              </a:cubicBezTo>
              <a:cubicBezTo>
                <a:pt x="1280083" y="930343"/>
                <a:pt x="1271272" y="922763"/>
                <a:pt x="1261747" y="916413"/>
              </a:cubicBezTo>
              <a:cubicBezTo>
                <a:pt x="1261273" y="914041"/>
                <a:pt x="1250507" y="849976"/>
                <a:pt x="1242697" y="840213"/>
              </a:cubicBezTo>
              <a:cubicBezTo>
                <a:pt x="1235546" y="831274"/>
                <a:pt x="1223647" y="827513"/>
                <a:pt x="1214122" y="821163"/>
              </a:cubicBezTo>
              <a:cubicBezTo>
                <a:pt x="1210947" y="764013"/>
                <a:pt x="1215307" y="705940"/>
                <a:pt x="1204597" y="649713"/>
              </a:cubicBezTo>
              <a:cubicBezTo>
                <a:pt x="1202077" y="636481"/>
                <a:pt x="1186983" y="628968"/>
                <a:pt x="1176022" y="621138"/>
              </a:cubicBezTo>
              <a:cubicBezTo>
                <a:pt x="1164468" y="612885"/>
                <a:pt x="1150250" y="609133"/>
                <a:pt x="1137922" y="602088"/>
              </a:cubicBezTo>
              <a:cubicBezTo>
                <a:pt x="1127983" y="596408"/>
                <a:pt x="1118872" y="589388"/>
                <a:pt x="1109347" y="583038"/>
              </a:cubicBezTo>
              <a:cubicBezTo>
                <a:pt x="1112522" y="548113"/>
                <a:pt x="1111524" y="512554"/>
                <a:pt x="1118872" y="478263"/>
              </a:cubicBezTo>
              <a:cubicBezTo>
                <a:pt x="1121271" y="467069"/>
                <a:pt x="1139804" y="460980"/>
                <a:pt x="1137922" y="449688"/>
              </a:cubicBezTo>
              <a:cubicBezTo>
                <a:pt x="1135707" y="436401"/>
                <a:pt x="1119695" y="429737"/>
                <a:pt x="1109347" y="421113"/>
              </a:cubicBezTo>
              <a:cubicBezTo>
                <a:pt x="1068401" y="386991"/>
                <a:pt x="1095155" y="414017"/>
                <a:pt x="1052197" y="392538"/>
              </a:cubicBezTo>
              <a:cubicBezTo>
                <a:pt x="1041958" y="387418"/>
                <a:pt x="1033147" y="379838"/>
                <a:pt x="1023622" y="373488"/>
              </a:cubicBezTo>
              <a:cubicBezTo>
                <a:pt x="969018" y="291582"/>
                <a:pt x="1055477" y="430952"/>
                <a:pt x="995047" y="249663"/>
              </a:cubicBezTo>
              <a:cubicBezTo>
                <a:pt x="991427" y="238803"/>
                <a:pt x="976711" y="235733"/>
                <a:pt x="966472" y="230613"/>
              </a:cubicBezTo>
              <a:cubicBezTo>
                <a:pt x="887602" y="191178"/>
                <a:pt x="991214" y="256633"/>
                <a:pt x="909322" y="202038"/>
              </a:cubicBezTo>
              <a:cubicBezTo>
                <a:pt x="906147" y="186163"/>
                <a:pt x="913267" y="163393"/>
                <a:pt x="899797" y="154413"/>
              </a:cubicBezTo>
              <a:cubicBezTo>
                <a:pt x="878498" y="140214"/>
                <a:pt x="848293" y="151623"/>
                <a:pt x="823597" y="144888"/>
              </a:cubicBezTo>
              <a:cubicBezTo>
                <a:pt x="812553" y="141876"/>
                <a:pt x="804547" y="132188"/>
                <a:pt x="795022" y="125838"/>
              </a:cubicBezTo>
              <a:cubicBezTo>
                <a:pt x="786335" y="112808"/>
                <a:pt x="756258" y="66547"/>
                <a:pt x="747397" y="59163"/>
              </a:cubicBezTo>
              <a:cubicBezTo>
                <a:pt x="739684" y="52735"/>
                <a:pt x="727802" y="54128"/>
                <a:pt x="718822" y="49638"/>
              </a:cubicBezTo>
              <a:cubicBezTo>
                <a:pt x="708583" y="44518"/>
                <a:pt x="699772" y="36938"/>
                <a:pt x="690247" y="30588"/>
              </a:cubicBezTo>
              <a:cubicBezTo>
                <a:pt x="696597" y="21063"/>
                <a:pt x="717392" y="10108"/>
                <a:pt x="709297" y="2013"/>
              </a:cubicBezTo>
              <a:cubicBezTo>
                <a:pt x="701202" y="-6082"/>
                <a:pt x="688051" y="12269"/>
                <a:pt x="680722" y="21063"/>
              </a:cubicBezTo>
              <a:cubicBezTo>
                <a:pt x="671632" y="31971"/>
                <a:pt x="668717" y="46835"/>
                <a:pt x="661672" y="59163"/>
              </a:cubicBezTo>
              <a:cubicBezTo>
                <a:pt x="655992" y="69102"/>
                <a:pt x="648972" y="78213"/>
                <a:pt x="642622" y="87738"/>
              </a:cubicBezTo>
              <a:cubicBezTo>
                <a:pt x="630415" y="84686"/>
                <a:pt x="589612" y="75520"/>
                <a:pt x="575947" y="68688"/>
              </a:cubicBezTo>
              <a:cubicBezTo>
                <a:pt x="565708" y="63568"/>
                <a:pt x="556897" y="55988"/>
                <a:pt x="547372" y="49638"/>
              </a:cubicBezTo>
              <a:cubicBezTo>
                <a:pt x="525422" y="53296"/>
                <a:pt x="485095" y="56964"/>
                <a:pt x="461647" y="68688"/>
              </a:cubicBezTo>
              <a:cubicBezTo>
                <a:pt x="451408" y="73808"/>
                <a:pt x="442597" y="81388"/>
                <a:pt x="433072" y="87738"/>
              </a:cubicBezTo>
              <a:cubicBezTo>
                <a:pt x="420372" y="84563"/>
                <a:pt x="408024" y="77209"/>
                <a:pt x="394972" y="78213"/>
              </a:cubicBezTo>
              <a:cubicBezTo>
                <a:pt x="321946" y="83830"/>
                <a:pt x="324266" y="87250"/>
                <a:pt x="280672" y="116313"/>
              </a:cubicBezTo>
              <a:cubicBezTo>
                <a:pt x="275347" y="137611"/>
                <a:pt x="261373" y="197649"/>
                <a:pt x="252097" y="211563"/>
              </a:cubicBezTo>
              <a:cubicBezTo>
                <a:pt x="245747" y="221088"/>
                <a:pt x="241986" y="232987"/>
                <a:pt x="233047" y="240138"/>
              </a:cubicBezTo>
              <a:cubicBezTo>
                <a:pt x="225207" y="246410"/>
                <a:pt x="213997" y="246488"/>
                <a:pt x="204472" y="249663"/>
              </a:cubicBezTo>
              <a:cubicBezTo>
                <a:pt x="173791" y="241993"/>
                <a:pt x="155092" y="240245"/>
                <a:pt x="128272" y="221088"/>
              </a:cubicBezTo>
              <a:cubicBezTo>
                <a:pt x="117311" y="213258"/>
                <a:pt x="110905" y="199985"/>
                <a:pt x="99697" y="192513"/>
              </a:cubicBezTo>
              <a:cubicBezTo>
                <a:pt x="77879" y="177968"/>
                <a:pt x="17147" y="151238"/>
                <a:pt x="4447" y="163938"/>
              </a:cubicBezTo>
              <a:close/>
            </a:path>
          </a:pathLst>
        </a:custGeom>
        <a:solidFill>
          <a:schemeClr val="accent4">
            <a:lumMod val="40000"/>
            <a:lumOff val="60000"/>
            <a:alpha val="50000"/>
          </a:scheme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海岸</a:t>
          </a:r>
        </a:p>
      </xdr:txBody>
    </xdr:sp>
    <xdr:clientData/>
  </xdr:twoCellAnchor>
  <xdr:twoCellAnchor>
    <xdr:from>
      <xdr:col>0</xdr:col>
      <xdr:colOff>-2938</xdr:colOff>
      <xdr:row>57</xdr:row>
      <xdr:rowOff>11360</xdr:rowOff>
    </xdr:from>
    <xdr:to>
      <xdr:col>20</xdr:col>
      <xdr:colOff>50874</xdr:colOff>
      <xdr:row>72</xdr:row>
      <xdr:rowOff>57150</xdr:rowOff>
    </xdr:to>
    <xdr:sp macro="" textlink="">
      <xdr:nvSpPr>
        <xdr:cNvPr id="14" name="任意多边形 13">
          <a:extLst>
            <a:ext uri="{FF2B5EF4-FFF2-40B4-BE49-F238E27FC236}">
              <a16:creationId xmlns:a16="http://schemas.microsoft.com/office/drawing/2014/main" id="{00000000-0008-0000-0400-00000E000000}"/>
            </a:ext>
          </a:extLst>
        </xdr:cNvPr>
        <xdr:cNvSpPr/>
      </xdr:nvSpPr>
      <xdr:spPr>
        <a:xfrm>
          <a:off x="-2938" y="7069385"/>
          <a:ext cx="3292312" cy="1903165"/>
        </a:xfrm>
        <a:custGeom>
          <a:avLst/>
          <a:gdLst>
            <a:gd name="connsiteX0" fmla="*/ 383938 w 3292312"/>
            <a:gd name="connsiteY0" fmla="*/ 893515 h 1931740"/>
            <a:gd name="connsiteX1" fmla="*/ 431563 w 3292312"/>
            <a:gd name="connsiteY1" fmla="*/ 903040 h 1931740"/>
            <a:gd name="connsiteX2" fmla="*/ 460138 w 3292312"/>
            <a:gd name="connsiteY2" fmla="*/ 912565 h 1931740"/>
            <a:gd name="connsiteX3" fmla="*/ 507763 w 3292312"/>
            <a:gd name="connsiteY3" fmla="*/ 922090 h 1931740"/>
            <a:gd name="connsiteX4" fmla="*/ 707788 w 3292312"/>
            <a:gd name="connsiteY4" fmla="*/ 912565 h 1931740"/>
            <a:gd name="connsiteX5" fmla="*/ 764938 w 3292312"/>
            <a:gd name="connsiteY5" fmla="*/ 893515 h 1931740"/>
            <a:gd name="connsiteX6" fmla="*/ 822088 w 3292312"/>
            <a:gd name="connsiteY6" fmla="*/ 855415 h 1931740"/>
            <a:gd name="connsiteX7" fmla="*/ 831613 w 3292312"/>
            <a:gd name="connsiteY7" fmla="*/ 826840 h 1931740"/>
            <a:gd name="connsiteX8" fmla="*/ 945913 w 3292312"/>
            <a:gd name="connsiteY8" fmla="*/ 769690 h 1931740"/>
            <a:gd name="connsiteX9" fmla="*/ 1136413 w 3292312"/>
            <a:gd name="connsiteY9" fmla="*/ 722065 h 1931740"/>
            <a:gd name="connsiteX10" fmla="*/ 1317388 w 3292312"/>
            <a:gd name="connsiteY10" fmla="*/ 712540 h 1931740"/>
            <a:gd name="connsiteX11" fmla="*/ 1384063 w 3292312"/>
            <a:gd name="connsiteY11" fmla="*/ 683965 h 1931740"/>
            <a:gd name="connsiteX12" fmla="*/ 1441213 w 3292312"/>
            <a:gd name="connsiteY12" fmla="*/ 645865 h 1931740"/>
            <a:gd name="connsiteX13" fmla="*/ 1479313 w 3292312"/>
            <a:gd name="connsiteY13" fmla="*/ 626815 h 1931740"/>
            <a:gd name="connsiteX14" fmla="*/ 1507888 w 3292312"/>
            <a:gd name="connsiteY14" fmla="*/ 617290 h 1931740"/>
            <a:gd name="connsiteX15" fmla="*/ 1536463 w 3292312"/>
            <a:gd name="connsiteY15" fmla="*/ 598240 h 1931740"/>
            <a:gd name="connsiteX16" fmla="*/ 1679338 w 3292312"/>
            <a:gd name="connsiteY16" fmla="*/ 607765 h 1931740"/>
            <a:gd name="connsiteX17" fmla="*/ 1707913 w 3292312"/>
            <a:gd name="connsiteY17" fmla="*/ 626815 h 1931740"/>
            <a:gd name="connsiteX18" fmla="*/ 1765063 w 3292312"/>
            <a:gd name="connsiteY18" fmla="*/ 645865 h 1931740"/>
            <a:gd name="connsiteX19" fmla="*/ 1888888 w 3292312"/>
            <a:gd name="connsiteY19" fmla="*/ 636340 h 1931740"/>
            <a:gd name="connsiteX20" fmla="*/ 1917463 w 3292312"/>
            <a:gd name="connsiteY20" fmla="*/ 626815 h 1931740"/>
            <a:gd name="connsiteX21" fmla="*/ 1965088 w 3292312"/>
            <a:gd name="connsiteY21" fmla="*/ 617290 h 1931740"/>
            <a:gd name="connsiteX22" fmla="*/ 1993663 w 3292312"/>
            <a:gd name="connsiteY22" fmla="*/ 607765 h 1931740"/>
            <a:gd name="connsiteX23" fmla="*/ 2041288 w 3292312"/>
            <a:gd name="connsiteY23" fmla="*/ 598240 h 1931740"/>
            <a:gd name="connsiteX24" fmla="*/ 2088913 w 3292312"/>
            <a:gd name="connsiteY24" fmla="*/ 522040 h 1931740"/>
            <a:gd name="connsiteX25" fmla="*/ 2127013 w 3292312"/>
            <a:gd name="connsiteY25" fmla="*/ 464890 h 1931740"/>
            <a:gd name="connsiteX26" fmla="*/ 2146063 w 3292312"/>
            <a:gd name="connsiteY26" fmla="*/ 436315 h 1931740"/>
            <a:gd name="connsiteX27" fmla="*/ 2174638 w 3292312"/>
            <a:gd name="connsiteY27" fmla="*/ 379165 h 1931740"/>
            <a:gd name="connsiteX28" fmla="*/ 2193688 w 3292312"/>
            <a:gd name="connsiteY28" fmla="*/ 341065 h 1931740"/>
            <a:gd name="connsiteX29" fmla="*/ 2222263 w 3292312"/>
            <a:gd name="connsiteY29" fmla="*/ 322015 h 1931740"/>
            <a:gd name="connsiteX30" fmla="*/ 2250838 w 3292312"/>
            <a:gd name="connsiteY30" fmla="*/ 293440 h 1931740"/>
            <a:gd name="connsiteX31" fmla="*/ 2307988 w 3292312"/>
            <a:gd name="connsiteY31" fmla="*/ 255340 h 1931740"/>
            <a:gd name="connsiteX32" fmla="*/ 2336563 w 3292312"/>
            <a:gd name="connsiteY32" fmla="*/ 236290 h 1931740"/>
            <a:gd name="connsiteX33" fmla="*/ 2365138 w 3292312"/>
            <a:gd name="connsiteY33" fmla="*/ 207715 h 1931740"/>
            <a:gd name="connsiteX34" fmla="*/ 2365138 w 3292312"/>
            <a:gd name="connsiteY34" fmla="*/ 55315 h 1931740"/>
            <a:gd name="connsiteX35" fmla="*/ 2336563 w 3292312"/>
            <a:gd name="connsiteY35" fmla="*/ 45790 h 1931740"/>
            <a:gd name="connsiteX36" fmla="*/ 2384188 w 3292312"/>
            <a:gd name="connsiteY36" fmla="*/ 7690 h 1931740"/>
            <a:gd name="connsiteX37" fmla="*/ 2393713 w 3292312"/>
            <a:gd name="connsiteY37" fmla="*/ 55315 h 1931740"/>
            <a:gd name="connsiteX38" fmla="*/ 2403238 w 3292312"/>
            <a:gd name="connsiteY38" fmla="*/ 83890 h 1931740"/>
            <a:gd name="connsiteX39" fmla="*/ 2412763 w 3292312"/>
            <a:gd name="connsiteY39" fmla="*/ 179140 h 1931740"/>
            <a:gd name="connsiteX40" fmla="*/ 2431813 w 3292312"/>
            <a:gd name="connsiteY40" fmla="*/ 207715 h 1931740"/>
            <a:gd name="connsiteX41" fmla="*/ 2450863 w 3292312"/>
            <a:gd name="connsiteY41" fmla="*/ 274390 h 1931740"/>
            <a:gd name="connsiteX42" fmla="*/ 2469913 w 3292312"/>
            <a:gd name="connsiteY42" fmla="*/ 302965 h 1931740"/>
            <a:gd name="connsiteX43" fmla="*/ 2527063 w 3292312"/>
            <a:gd name="connsiteY43" fmla="*/ 369640 h 1931740"/>
            <a:gd name="connsiteX44" fmla="*/ 2546113 w 3292312"/>
            <a:gd name="connsiteY44" fmla="*/ 398215 h 1931740"/>
            <a:gd name="connsiteX45" fmla="*/ 2555638 w 3292312"/>
            <a:gd name="connsiteY45" fmla="*/ 493465 h 1931740"/>
            <a:gd name="connsiteX46" fmla="*/ 2565163 w 3292312"/>
            <a:gd name="connsiteY46" fmla="*/ 522040 h 1931740"/>
            <a:gd name="connsiteX47" fmla="*/ 2593738 w 3292312"/>
            <a:gd name="connsiteY47" fmla="*/ 550615 h 1931740"/>
            <a:gd name="connsiteX48" fmla="*/ 2612788 w 3292312"/>
            <a:gd name="connsiteY48" fmla="*/ 607765 h 1931740"/>
            <a:gd name="connsiteX49" fmla="*/ 2631838 w 3292312"/>
            <a:gd name="connsiteY49" fmla="*/ 645865 h 1931740"/>
            <a:gd name="connsiteX50" fmla="*/ 2650888 w 3292312"/>
            <a:gd name="connsiteY50" fmla="*/ 760165 h 1931740"/>
            <a:gd name="connsiteX51" fmla="*/ 2660413 w 3292312"/>
            <a:gd name="connsiteY51" fmla="*/ 788740 h 1931740"/>
            <a:gd name="connsiteX52" fmla="*/ 2669938 w 3292312"/>
            <a:gd name="connsiteY52" fmla="*/ 883990 h 1931740"/>
            <a:gd name="connsiteX53" fmla="*/ 2727088 w 3292312"/>
            <a:gd name="connsiteY53" fmla="*/ 903040 h 1931740"/>
            <a:gd name="connsiteX54" fmla="*/ 2755663 w 3292312"/>
            <a:gd name="connsiteY54" fmla="*/ 922090 h 1931740"/>
            <a:gd name="connsiteX55" fmla="*/ 2765188 w 3292312"/>
            <a:gd name="connsiteY55" fmla="*/ 950665 h 1931740"/>
            <a:gd name="connsiteX56" fmla="*/ 2908063 w 3292312"/>
            <a:gd name="connsiteY56" fmla="*/ 960190 h 1931740"/>
            <a:gd name="connsiteX57" fmla="*/ 2974738 w 3292312"/>
            <a:gd name="connsiteY57" fmla="*/ 979240 h 1931740"/>
            <a:gd name="connsiteX58" fmla="*/ 2936638 w 3292312"/>
            <a:gd name="connsiteY58" fmla="*/ 1026865 h 1931740"/>
            <a:gd name="connsiteX59" fmla="*/ 2927113 w 3292312"/>
            <a:gd name="connsiteY59" fmla="*/ 1055440 h 1931740"/>
            <a:gd name="connsiteX60" fmla="*/ 2936638 w 3292312"/>
            <a:gd name="connsiteY60" fmla="*/ 1103065 h 1931740"/>
            <a:gd name="connsiteX61" fmla="*/ 2984263 w 3292312"/>
            <a:gd name="connsiteY61" fmla="*/ 1112590 h 1931740"/>
            <a:gd name="connsiteX62" fmla="*/ 3022363 w 3292312"/>
            <a:gd name="connsiteY62" fmla="*/ 1122115 h 1931740"/>
            <a:gd name="connsiteX63" fmla="*/ 3031888 w 3292312"/>
            <a:gd name="connsiteY63" fmla="*/ 1150690 h 1931740"/>
            <a:gd name="connsiteX64" fmla="*/ 3089038 w 3292312"/>
            <a:gd name="connsiteY64" fmla="*/ 1169740 h 1931740"/>
            <a:gd name="connsiteX65" fmla="*/ 3098563 w 3292312"/>
            <a:gd name="connsiteY65" fmla="*/ 1198315 h 1931740"/>
            <a:gd name="connsiteX66" fmla="*/ 3089038 w 3292312"/>
            <a:gd name="connsiteY66" fmla="*/ 1226890 h 1931740"/>
            <a:gd name="connsiteX67" fmla="*/ 3050938 w 3292312"/>
            <a:gd name="connsiteY67" fmla="*/ 1293565 h 1931740"/>
            <a:gd name="connsiteX68" fmla="*/ 3041413 w 3292312"/>
            <a:gd name="connsiteY68" fmla="*/ 1322140 h 1931740"/>
            <a:gd name="connsiteX69" fmla="*/ 3060463 w 3292312"/>
            <a:gd name="connsiteY69" fmla="*/ 1350715 h 1931740"/>
            <a:gd name="connsiteX70" fmla="*/ 3069988 w 3292312"/>
            <a:gd name="connsiteY70" fmla="*/ 1388815 h 1931740"/>
            <a:gd name="connsiteX71" fmla="*/ 3098563 w 3292312"/>
            <a:gd name="connsiteY71" fmla="*/ 1417390 h 1931740"/>
            <a:gd name="connsiteX72" fmla="*/ 3155713 w 3292312"/>
            <a:gd name="connsiteY72" fmla="*/ 1531690 h 1931740"/>
            <a:gd name="connsiteX73" fmla="*/ 3184288 w 3292312"/>
            <a:gd name="connsiteY73" fmla="*/ 1541215 h 1931740"/>
            <a:gd name="connsiteX74" fmla="*/ 3212863 w 3292312"/>
            <a:gd name="connsiteY74" fmla="*/ 1569790 h 1931740"/>
            <a:gd name="connsiteX75" fmla="*/ 3241438 w 3292312"/>
            <a:gd name="connsiteY75" fmla="*/ 1588840 h 1931740"/>
            <a:gd name="connsiteX76" fmla="*/ 3289063 w 3292312"/>
            <a:gd name="connsiteY76" fmla="*/ 1674565 h 1931740"/>
            <a:gd name="connsiteX77" fmla="*/ 3260488 w 3292312"/>
            <a:gd name="connsiteY77" fmla="*/ 1874590 h 1931740"/>
            <a:gd name="connsiteX78" fmla="*/ 3231913 w 3292312"/>
            <a:gd name="connsiteY78" fmla="*/ 1893640 h 1931740"/>
            <a:gd name="connsiteX79" fmla="*/ 3203338 w 3292312"/>
            <a:gd name="connsiteY79" fmla="*/ 1903165 h 1931740"/>
            <a:gd name="connsiteX80" fmla="*/ 2546113 w 3292312"/>
            <a:gd name="connsiteY80" fmla="*/ 1893640 h 1931740"/>
            <a:gd name="connsiteX81" fmla="*/ 2288938 w 3292312"/>
            <a:gd name="connsiteY81" fmla="*/ 1903165 h 1931740"/>
            <a:gd name="connsiteX82" fmla="*/ 2231788 w 3292312"/>
            <a:gd name="connsiteY82" fmla="*/ 1922215 h 1931740"/>
            <a:gd name="connsiteX83" fmla="*/ 2203213 w 3292312"/>
            <a:gd name="connsiteY83" fmla="*/ 1931740 h 1931740"/>
            <a:gd name="connsiteX84" fmla="*/ 1879363 w 3292312"/>
            <a:gd name="connsiteY84" fmla="*/ 1912690 h 1931740"/>
            <a:gd name="connsiteX85" fmla="*/ 1822213 w 3292312"/>
            <a:gd name="connsiteY85" fmla="*/ 1893640 h 1931740"/>
            <a:gd name="connsiteX86" fmla="*/ 1793638 w 3292312"/>
            <a:gd name="connsiteY86" fmla="*/ 1884115 h 1931740"/>
            <a:gd name="connsiteX87" fmla="*/ 1765063 w 3292312"/>
            <a:gd name="connsiteY87" fmla="*/ 1874590 h 1931740"/>
            <a:gd name="connsiteX88" fmla="*/ 1631713 w 3292312"/>
            <a:gd name="connsiteY88" fmla="*/ 1884115 h 1931740"/>
            <a:gd name="connsiteX89" fmla="*/ 1545988 w 3292312"/>
            <a:gd name="connsiteY89" fmla="*/ 1893640 h 1931740"/>
            <a:gd name="connsiteX90" fmla="*/ 507763 w 3292312"/>
            <a:gd name="connsiteY90" fmla="*/ 1884115 h 1931740"/>
            <a:gd name="connsiteX91" fmla="*/ 469663 w 3292312"/>
            <a:gd name="connsiteY91" fmla="*/ 1874590 h 1931740"/>
            <a:gd name="connsiteX92" fmla="*/ 155338 w 3292312"/>
            <a:gd name="connsiteY92" fmla="*/ 1893640 h 1931740"/>
            <a:gd name="connsiteX93" fmla="*/ 2938 w 3292312"/>
            <a:gd name="connsiteY93" fmla="*/ 1884115 h 1931740"/>
            <a:gd name="connsiteX94" fmla="*/ 12463 w 3292312"/>
            <a:gd name="connsiteY94" fmla="*/ 1855540 h 1931740"/>
            <a:gd name="connsiteX95" fmla="*/ 31513 w 3292312"/>
            <a:gd name="connsiteY95" fmla="*/ 1760290 h 1931740"/>
            <a:gd name="connsiteX96" fmla="*/ 21988 w 3292312"/>
            <a:gd name="connsiteY96" fmla="*/ 1512640 h 1931740"/>
            <a:gd name="connsiteX97" fmla="*/ 12463 w 3292312"/>
            <a:gd name="connsiteY97" fmla="*/ 1484065 h 1931740"/>
            <a:gd name="connsiteX98" fmla="*/ 2938 w 3292312"/>
            <a:gd name="connsiteY98" fmla="*/ 1436440 h 1931740"/>
            <a:gd name="connsiteX99" fmla="*/ 21988 w 3292312"/>
            <a:gd name="connsiteY99" fmla="*/ 1245940 h 1931740"/>
            <a:gd name="connsiteX100" fmla="*/ 41038 w 3292312"/>
            <a:gd name="connsiteY100" fmla="*/ 1188790 h 1931740"/>
            <a:gd name="connsiteX101" fmla="*/ 98188 w 3292312"/>
            <a:gd name="connsiteY101" fmla="*/ 1198315 h 1931740"/>
            <a:gd name="connsiteX102" fmla="*/ 117238 w 3292312"/>
            <a:gd name="connsiteY102" fmla="*/ 1255465 h 1931740"/>
            <a:gd name="connsiteX103" fmla="*/ 222013 w 3292312"/>
            <a:gd name="connsiteY103" fmla="*/ 1245940 h 1931740"/>
            <a:gd name="connsiteX104" fmla="*/ 231538 w 3292312"/>
            <a:gd name="connsiteY104" fmla="*/ 1207840 h 1931740"/>
            <a:gd name="connsiteX105" fmla="*/ 202963 w 3292312"/>
            <a:gd name="connsiteY105" fmla="*/ 1131640 h 1931740"/>
            <a:gd name="connsiteX106" fmla="*/ 183913 w 3292312"/>
            <a:gd name="connsiteY106" fmla="*/ 1093540 h 1931740"/>
            <a:gd name="connsiteX107" fmla="*/ 279163 w 3292312"/>
            <a:gd name="connsiteY107" fmla="*/ 1084015 h 1931740"/>
            <a:gd name="connsiteX108" fmla="*/ 260113 w 3292312"/>
            <a:gd name="connsiteY108" fmla="*/ 1179265 h 1931740"/>
            <a:gd name="connsiteX109" fmla="*/ 288688 w 3292312"/>
            <a:gd name="connsiteY109" fmla="*/ 1188790 h 1931740"/>
            <a:gd name="connsiteX110" fmla="*/ 317263 w 3292312"/>
            <a:gd name="connsiteY110" fmla="*/ 1207840 h 1931740"/>
            <a:gd name="connsiteX111" fmla="*/ 374413 w 3292312"/>
            <a:gd name="connsiteY111" fmla="*/ 1198315 h 1931740"/>
            <a:gd name="connsiteX112" fmla="*/ 402988 w 3292312"/>
            <a:gd name="connsiteY112" fmla="*/ 1169740 h 1931740"/>
            <a:gd name="connsiteX113" fmla="*/ 422038 w 3292312"/>
            <a:gd name="connsiteY113" fmla="*/ 1112590 h 1931740"/>
            <a:gd name="connsiteX114" fmla="*/ 412513 w 3292312"/>
            <a:gd name="connsiteY114" fmla="*/ 988765 h 1931740"/>
            <a:gd name="connsiteX115" fmla="*/ 383938 w 3292312"/>
            <a:gd name="connsiteY115" fmla="*/ 893515 h 1931740"/>
            <a:gd name="connsiteX0" fmla="*/ 383938 w 3292312"/>
            <a:gd name="connsiteY0" fmla="*/ 893515 h 1934745"/>
            <a:gd name="connsiteX1" fmla="*/ 431563 w 3292312"/>
            <a:gd name="connsiteY1" fmla="*/ 903040 h 1934745"/>
            <a:gd name="connsiteX2" fmla="*/ 460138 w 3292312"/>
            <a:gd name="connsiteY2" fmla="*/ 912565 h 1934745"/>
            <a:gd name="connsiteX3" fmla="*/ 507763 w 3292312"/>
            <a:gd name="connsiteY3" fmla="*/ 922090 h 1934745"/>
            <a:gd name="connsiteX4" fmla="*/ 707788 w 3292312"/>
            <a:gd name="connsiteY4" fmla="*/ 912565 h 1934745"/>
            <a:gd name="connsiteX5" fmla="*/ 764938 w 3292312"/>
            <a:gd name="connsiteY5" fmla="*/ 893515 h 1934745"/>
            <a:gd name="connsiteX6" fmla="*/ 822088 w 3292312"/>
            <a:gd name="connsiteY6" fmla="*/ 855415 h 1934745"/>
            <a:gd name="connsiteX7" fmla="*/ 831613 w 3292312"/>
            <a:gd name="connsiteY7" fmla="*/ 826840 h 1934745"/>
            <a:gd name="connsiteX8" fmla="*/ 945913 w 3292312"/>
            <a:gd name="connsiteY8" fmla="*/ 769690 h 1934745"/>
            <a:gd name="connsiteX9" fmla="*/ 1136413 w 3292312"/>
            <a:gd name="connsiteY9" fmla="*/ 722065 h 1934745"/>
            <a:gd name="connsiteX10" fmla="*/ 1317388 w 3292312"/>
            <a:gd name="connsiteY10" fmla="*/ 712540 h 1934745"/>
            <a:gd name="connsiteX11" fmla="*/ 1384063 w 3292312"/>
            <a:gd name="connsiteY11" fmla="*/ 683965 h 1934745"/>
            <a:gd name="connsiteX12" fmla="*/ 1441213 w 3292312"/>
            <a:gd name="connsiteY12" fmla="*/ 645865 h 1934745"/>
            <a:gd name="connsiteX13" fmla="*/ 1479313 w 3292312"/>
            <a:gd name="connsiteY13" fmla="*/ 626815 h 1934745"/>
            <a:gd name="connsiteX14" fmla="*/ 1507888 w 3292312"/>
            <a:gd name="connsiteY14" fmla="*/ 617290 h 1934745"/>
            <a:gd name="connsiteX15" fmla="*/ 1536463 w 3292312"/>
            <a:gd name="connsiteY15" fmla="*/ 598240 h 1934745"/>
            <a:gd name="connsiteX16" fmla="*/ 1679338 w 3292312"/>
            <a:gd name="connsiteY16" fmla="*/ 607765 h 1934745"/>
            <a:gd name="connsiteX17" fmla="*/ 1707913 w 3292312"/>
            <a:gd name="connsiteY17" fmla="*/ 626815 h 1934745"/>
            <a:gd name="connsiteX18" fmla="*/ 1765063 w 3292312"/>
            <a:gd name="connsiteY18" fmla="*/ 645865 h 1934745"/>
            <a:gd name="connsiteX19" fmla="*/ 1888888 w 3292312"/>
            <a:gd name="connsiteY19" fmla="*/ 636340 h 1934745"/>
            <a:gd name="connsiteX20" fmla="*/ 1917463 w 3292312"/>
            <a:gd name="connsiteY20" fmla="*/ 626815 h 1934745"/>
            <a:gd name="connsiteX21" fmla="*/ 1965088 w 3292312"/>
            <a:gd name="connsiteY21" fmla="*/ 617290 h 1934745"/>
            <a:gd name="connsiteX22" fmla="*/ 1993663 w 3292312"/>
            <a:gd name="connsiteY22" fmla="*/ 607765 h 1934745"/>
            <a:gd name="connsiteX23" fmla="*/ 2041288 w 3292312"/>
            <a:gd name="connsiteY23" fmla="*/ 598240 h 1934745"/>
            <a:gd name="connsiteX24" fmla="*/ 2088913 w 3292312"/>
            <a:gd name="connsiteY24" fmla="*/ 522040 h 1934745"/>
            <a:gd name="connsiteX25" fmla="*/ 2127013 w 3292312"/>
            <a:gd name="connsiteY25" fmla="*/ 464890 h 1934745"/>
            <a:gd name="connsiteX26" fmla="*/ 2146063 w 3292312"/>
            <a:gd name="connsiteY26" fmla="*/ 436315 h 1934745"/>
            <a:gd name="connsiteX27" fmla="*/ 2174638 w 3292312"/>
            <a:gd name="connsiteY27" fmla="*/ 379165 h 1934745"/>
            <a:gd name="connsiteX28" fmla="*/ 2193688 w 3292312"/>
            <a:gd name="connsiteY28" fmla="*/ 341065 h 1934745"/>
            <a:gd name="connsiteX29" fmla="*/ 2222263 w 3292312"/>
            <a:gd name="connsiteY29" fmla="*/ 322015 h 1934745"/>
            <a:gd name="connsiteX30" fmla="*/ 2250838 w 3292312"/>
            <a:gd name="connsiteY30" fmla="*/ 293440 h 1934745"/>
            <a:gd name="connsiteX31" fmla="*/ 2307988 w 3292312"/>
            <a:gd name="connsiteY31" fmla="*/ 255340 h 1934745"/>
            <a:gd name="connsiteX32" fmla="*/ 2336563 w 3292312"/>
            <a:gd name="connsiteY32" fmla="*/ 236290 h 1934745"/>
            <a:gd name="connsiteX33" fmla="*/ 2365138 w 3292312"/>
            <a:gd name="connsiteY33" fmla="*/ 207715 h 1934745"/>
            <a:gd name="connsiteX34" fmla="*/ 2365138 w 3292312"/>
            <a:gd name="connsiteY34" fmla="*/ 55315 h 1934745"/>
            <a:gd name="connsiteX35" fmla="*/ 2336563 w 3292312"/>
            <a:gd name="connsiteY35" fmla="*/ 45790 h 1934745"/>
            <a:gd name="connsiteX36" fmla="*/ 2384188 w 3292312"/>
            <a:gd name="connsiteY36" fmla="*/ 7690 h 1934745"/>
            <a:gd name="connsiteX37" fmla="*/ 2393713 w 3292312"/>
            <a:gd name="connsiteY37" fmla="*/ 55315 h 1934745"/>
            <a:gd name="connsiteX38" fmla="*/ 2403238 w 3292312"/>
            <a:gd name="connsiteY38" fmla="*/ 83890 h 1934745"/>
            <a:gd name="connsiteX39" fmla="*/ 2412763 w 3292312"/>
            <a:gd name="connsiteY39" fmla="*/ 179140 h 1934745"/>
            <a:gd name="connsiteX40" fmla="*/ 2431813 w 3292312"/>
            <a:gd name="connsiteY40" fmla="*/ 207715 h 1934745"/>
            <a:gd name="connsiteX41" fmla="*/ 2450863 w 3292312"/>
            <a:gd name="connsiteY41" fmla="*/ 274390 h 1934745"/>
            <a:gd name="connsiteX42" fmla="*/ 2469913 w 3292312"/>
            <a:gd name="connsiteY42" fmla="*/ 302965 h 1934745"/>
            <a:gd name="connsiteX43" fmla="*/ 2527063 w 3292312"/>
            <a:gd name="connsiteY43" fmla="*/ 369640 h 1934745"/>
            <a:gd name="connsiteX44" fmla="*/ 2546113 w 3292312"/>
            <a:gd name="connsiteY44" fmla="*/ 398215 h 1934745"/>
            <a:gd name="connsiteX45" fmla="*/ 2555638 w 3292312"/>
            <a:gd name="connsiteY45" fmla="*/ 493465 h 1934745"/>
            <a:gd name="connsiteX46" fmla="*/ 2565163 w 3292312"/>
            <a:gd name="connsiteY46" fmla="*/ 522040 h 1934745"/>
            <a:gd name="connsiteX47" fmla="*/ 2593738 w 3292312"/>
            <a:gd name="connsiteY47" fmla="*/ 550615 h 1934745"/>
            <a:gd name="connsiteX48" fmla="*/ 2612788 w 3292312"/>
            <a:gd name="connsiteY48" fmla="*/ 607765 h 1934745"/>
            <a:gd name="connsiteX49" fmla="*/ 2631838 w 3292312"/>
            <a:gd name="connsiteY49" fmla="*/ 645865 h 1934745"/>
            <a:gd name="connsiteX50" fmla="*/ 2650888 w 3292312"/>
            <a:gd name="connsiteY50" fmla="*/ 760165 h 1934745"/>
            <a:gd name="connsiteX51" fmla="*/ 2660413 w 3292312"/>
            <a:gd name="connsiteY51" fmla="*/ 788740 h 1934745"/>
            <a:gd name="connsiteX52" fmla="*/ 2669938 w 3292312"/>
            <a:gd name="connsiteY52" fmla="*/ 883990 h 1934745"/>
            <a:gd name="connsiteX53" fmla="*/ 2727088 w 3292312"/>
            <a:gd name="connsiteY53" fmla="*/ 903040 h 1934745"/>
            <a:gd name="connsiteX54" fmla="*/ 2755663 w 3292312"/>
            <a:gd name="connsiteY54" fmla="*/ 922090 h 1934745"/>
            <a:gd name="connsiteX55" fmla="*/ 2765188 w 3292312"/>
            <a:gd name="connsiteY55" fmla="*/ 950665 h 1934745"/>
            <a:gd name="connsiteX56" fmla="*/ 2908063 w 3292312"/>
            <a:gd name="connsiteY56" fmla="*/ 960190 h 1934745"/>
            <a:gd name="connsiteX57" fmla="*/ 2974738 w 3292312"/>
            <a:gd name="connsiteY57" fmla="*/ 979240 h 1934745"/>
            <a:gd name="connsiteX58" fmla="*/ 2936638 w 3292312"/>
            <a:gd name="connsiteY58" fmla="*/ 1026865 h 1934745"/>
            <a:gd name="connsiteX59" fmla="*/ 2927113 w 3292312"/>
            <a:gd name="connsiteY59" fmla="*/ 1055440 h 1934745"/>
            <a:gd name="connsiteX60" fmla="*/ 2936638 w 3292312"/>
            <a:gd name="connsiteY60" fmla="*/ 1103065 h 1934745"/>
            <a:gd name="connsiteX61" fmla="*/ 2984263 w 3292312"/>
            <a:gd name="connsiteY61" fmla="*/ 1112590 h 1934745"/>
            <a:gd name="connsiteX62" fmla="*/ 3022363 w 3292312"/>
            <a:gd name="connsiteY62" fmla="*/ 1122115 h 1934745"/>
            <a:gd name="connsiteX63" fmla="*/ 3031888 w 3292312"/>
            <a:gd name="connsiteY63" fmla="*/ 1150690 h 1934745"/>
            <a:gd name="connsiteX64" fmla="*/ 3089038 w 3292312"/>
            <a:gd name="connsiteY64" fmla="*/ 1169740 h 1934745"/>
            <a:gd name="connsiteX65" fmla="*/ 3098563 w 3292312"/>
            <a:gd name="connsiteY65" fmla="*/ 1198315 h 1934745"/>
            <a:gd name="connsiteX66" fmla="*/ 3089038 w 3292312"/>
            <a:gd name="connsiteY66" fmla="*/ 1226890 h 1934745"/>
            <a:gd name="connsiteX67" fmla="*/ 3050938 w 3292312"/>
            <a:gd name="connsiteY67" fmla="*/ 1293565 h 1934745"/>
            <a:gd name="connsiteX68" fmla="*/ 3041413 w 3292312"/>
            <a:gd name="connsiteY68" fmla="*/ 1322140 h 1934745"/>
            <a:gd name="connsiteX69" fmla="*/ 3060463 w 3292312"/>
            <a:gd name="connsiteY69" fmla="*/ 1350715 h 1934745"/>
            <a:gd name="connsiteX70" fmla="*/ 3069988 w 3292312"/>
            <a:gd name="connsiteY70" fmla="*/ 1388815 h 1934745"/>
            <a:gd name="connsiteX71" fmla="*/ 3098563 w 3292312"/>
            <a:gd name="connsiteY71" fmla="*/ 1417390 h 1934745"/>
            <a:gd name="connsiteX72" fmla="*/ 3155713 w 3292312"/>
            <a:gd name="connsiteY72" fmla="*/ 1531690 h 1934745"/>
            <a:gd name="connsiteX73" fmla="*/ 3184288 w 3292312"/>
            <a:gd name="connsiteY73" fmla="*/ 1541215 h 1934745"/>
            <a:gd name="connsiteX74" fmla="*/ 3212863 w 3292312"/>
            <a:gd name="connsiteY74" fmla="*/ 1569790 h 1934745"/>
            <a:gd name="connsiteX75" fmla="*/ 3241438 w 3292312"/>
            <a:gd name="connsiteY75" fmla="*/ 1588840 h 1934745"/>
            <a:gd name="connsiteX76" fmla="*/ 3289063 w 3292312"/>
            <a:gd name="connsiteY76" fmla="*/ 1674565 h 1934745"/>
            <a:gd name="connsiteX77" fmla="*/ 3260488 w 3292312"/>
            <a:gd name="connsiteY77" fmla="*/ 1874590 h 1934745"/>
            <a:gd name="connsiteX78" fmla="*/ 3231913 w 3292312"/>
            <a:gd name="connsiteY78" fmla="*/ 1893640 h 1934745"/>
            <a:gd name="connsiteX79" fmla="*/ 3203338 w 3292312"/>
            <a:gd name="connsiteY79" fmla="*/ 1903165 h 1934745"/>
            <a:gd name="connsiteX80" fmla="*/ 2546113 w 3292312"/>
            <a:gd name="connsiteY80" fmla="*/ 1893640 h 1934745"/>
            <a:gd name="connsiteX81" fmla="*/ 2288938 w 3292312"/>
            <a:gd name="connsiteY81" fmla="*/ 1903165 h 1934745"/>
            <a:gd name="connsiteX82" fmla="*/ 2231788 w 3292312"/>
            <a:gd name="connsiteY82" fmla="*/ 1922215 h 1934745"/>
            <a:gd name="connsiteX83" fmla="*/ 2203213 w 3292312"/>
            <a:gd name="connsiteY83" fmla="*/ 1931740 h 1934745"/>
            <a:gd name="connsiteX84" fmla="*/ 2003188 w 3292312"/>
            <a:gd name="connsiteY84" fmla="*/ 1865065 h 1934745"/>
            <a:gd name="connsiteX85" fmla="*/ 1879363 w 3292312"/>
            <a:gd name="connsiteY85" fmla="*/ 1912690 h 1934745"/>
            <a:gd name="connsiteX86" fmla="*/ 1822213 w 3292312"/>
            <a:gd name="connsiteY86" fmla="*/ 1893640 h 1934745"/>
            <a:gd name="connsiteX87" fmla="*/ 1793638 w 3292312"/>
            <a:gd name="connsiteY87" fmla="*/ 1884115 h 1934745"/>
            <a:gd name="connsiteX88" fmla="*/ 1765063 w 3292312"/>
            <a:gd name="connsiteY88" fmla="*/ 1874590 h 1934745"/>
            <a:gd name="connsiteX89" fmla="*/ 1631713 w 3292312"/>
            <a:gd name="connsiteY89" fmla="*/ 1884115 h 1934745"/>
            <a:gd name="connsiteX90" fmla="*/ 1545988 w 3292312"/>
            <a:gd name="connsiteY90" fmla="*/ 1893640 h 1934745"/>
            <a:gd name="connsiteX91" fmla="*/ 507763 w 3292312"/>
            <a:gd name="connsiteY91" fmla="*/ 1884115 h 1934745"/>
            <a:gd name="connsiteX92" fmla="*/ 469663 w 3292312"/>
            <a:gd name="connsiteY92" fmla="*/ 1874590 h 1934745"/>
            <a:gd name="connsiteX93" fmla="*/ 155338 w 3292312"/>
            <a:gd name="connsiteY93" fmla="*/ 1893640 h 1934745"/>
            <a:gd name="connsiteX94" fmla="*/ 2938 w 3292312"/>
            <a:gd name="connsiteY94" fmla="*/ 1884115 h 1934745"/>
            <a:gd name="connsiteX95" fmla="*/ 12463 w 3292312"/>
            <a:gd name="connsiteY95" fmla="*/ 1855540 h 1934745"/>
            <a:gd name="connsiteX96" fmla="*/ 31513 w 3292312"/>
            <a:gd name="connsiteY96" fmla="*/ 1760290 h 1934745"/>
            <a:gd name="connsiteX97" fmla="*/ 21988 w 3292312"/>
            <a:gd name="connsiteY97" fmla="*/ 1512640 h 1934745"/>
            <a:gd name="connsiteX98" fmla="*/ 12463 w 3292312"/>
            <a:gd name="connsiteY98" fmla="*/ 1484065 h 1934745"/>
            <a:gd name="connsiteX99" fmla="*/ 2938 w 3292312"/>
            <a:gd name="connsiteY99" fmla="*/ 1436440 h 1934745"/>
            <a:gd name="connsiteX100" fmla="*/ 21988 w 3292312"/>
            <a:gd name="connsiteY100" fmla="*/ 1245940 h 1934745"/>
            <a:gd name="connsiteX101" fmla="*/ 41038 w 3292312"/>
            <a:gd name="connsiteY101" fmla="*/ 1188790 h 1934745"/>
            <a:gd name="connsiteX102" fmla="*/ 98188 w 3292312"/>
            <a:gd name="connsiteY102" fmla="*/ 1198315 h 1934745"/>
            <a:gd name="connsiteX103" fmla="*/ 117238 w 3292312"/>
            <a:gd name="connsiteY103" fmla="*/ 1255465 h 1934745"/>
            <a:gd name="connsiteX104" fmla="*/ 222013 w 3292312"/>
            <a:gd name="connsiteY104" fmla="*/ 1245940 h 1934745"/>
            <a:gd name="connsiteX105" fmla="*/ 231538 w 3292312"/>
            <a:gd name="connsiteY105" fmla="*/ 1207840 h 1934745"/>
            <a:gd name="connsiteX106" fmla="*/ 202963 w 3292312"/>
            <a:gd name="connsiteY106" fmla="*/ 1131640 h 1934745"/>
            <a:gd name="connsiteX107" fmla="*/ 183913 w 3292312"/>
            <a:gd name="connsiteY107" fmla="*/ 1093540 h 1934745"/>
            <a:gd name="connsiteX108" fmla="*/ 279163 w 3292312"/>
            <a:gd name="connsiteY108" fmla="*/ 1084015 h 1934745"/>
            <a:gd name="connsiteX109" fmla="*/ 260113 w 3292312"/>
            <a:gd name="connsiteY109" fmla="*/ 1179265 h 1934745"/>
            <a:gd name="connsiteX110" fmla="*/ 288688 w 3292312"/>
            <a:gd name="connsiteY110" fmla="*/ 1188790 h 1934745"/>
            <a:gd name="connsiteX111" fmla="*/ 317263 w 3292312"/>
            <a:gd name="connsiteY111" fmla="*/ 1207840 h 1934745"/>
            <a:gd name="connsiteX112" fmla="*/ 374413 w 3292312"/>
            <a:gd name="connsiteY112" fmla="*/ 1198315 h 1934745"/>
            <a:gd name="connsiteX113" fmla="*/ 402988 w 3292312"/>
            <a:gd name="connsiteY113" fmla="*/ 1169740 h 1934745"/>
            <a:gd name="connsiteX114" fmla="*/ 422038 w 3292312"/>
            <a:gd name="connsiteY114" fmla="*/ 1112590 h 1934745"/>
            <a:gd name="connsiteX115" fmla="*/ 412513 w 3292312"/>
            <a:gd name="connsiteY115" fmla="*/ 988765 h 1934745"/>
            <a:gd name="connsiteX116" fmla="*/ 383938 w 3292312"/>
            <a:gd name="connsiteY116" fmla="*/ 893515 h 1934745"/>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03188 w 3292312"/>
            <a:gd name="connsiteY84" fmla="*/ 1865065 h 1922309"/>
            <a:gd name="connsiteX85" fmla="*/ 1879363 w 3292312"/>
            <a:gd name="connsiteY85" fmla="*/ 1912690 h 1922309"/>
            <a:gd name="connsiteX86" fmla="*/ 1822213 w 3292312"/>
            <a:gd name="connsiteY86" fmla="*/ 18936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03188 w 3292312"/>
            <a:gd name="connsiteY84" fmla="*/ 1865065 h 1922309"/>
            <a:gd name="connsiteX85" fmla="*/ 1879363 w 3292312"/>
            <a:gd name="connsiteY85" fmla="*/ 1912690 h 1922309"/>
            <a:gd name="connsiteX86" fmla="*/ 1822213 w 3292312"/>
            <a:gd name="connsiteY86" fmla="*/ 18555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03188 w 3292312"/>
            <a:gd name="connsiteY84" fmla="*/ 1865065 h 1922309"/>
            <a:gd name="connsiteX85" fmla="*/ 1869838 w 3292312"/>
            <a:gd name="connsiteY85" fmla="*/ 1884115 h 1922309"/>
            <a:gd name="connsiteX86" fmla="*/ 1822213 w 3292312"/>
            <a:gd name="connsiteY86" fmla="*/ 18555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22309"/>
            <a:gd name="connsiteX1" fmla="*/ 431563 w 3292312"/>
            <a:gd name="connsiteY1" fmla="*/ 903040 h 1922309"/>
            <a:gd name="connsiteX2" fmla="*/ 460138 w 3292312"/>
            <a:gd name="connsiteY2" fmla="*/ 912565 h 1922309"/>
            <a:gd name="connsiteX3" fmla="*/ 507763 w 3292312"/>
            <a:gd name="connsiteY3" fmla="*/ 922090 h 1922309"/>
            <a:gd name="connsiteX4" fmla="*/ 707788 w 3292312"/>
            <a:gd name="connsiteY4" fmla="*/ 912565 h 1922309"/>
            <a:gd name="connsiteX5" fmla="*/ 764938 w 3292312"/>
            <a:gd name="connsiteY5" fmla="*/ 893515 h 1922309"/>
            <a:gd name="connsiteX6" fmla="*/ 822088 w 3292312"/>
            <a:gd name="connsiteY6" fmla="*/ 855415 h 1922309"/>
            <a:gd name="connsiteX7" fmla="*/ 831613 w 3292312"/>
            <a:gd name="connsiteY7" fmla="*/ 826840 h 1922309"/>
            <a:gd name="connsiteX8" fmla="*/ 945913 w 3292312"/>
            <a:gd name="connsiteY8" fmla="*/ 769690 h 1922309"/>
            <a:gd name="connsiteX9" fmla="*/ 1136413 w 3292312"/>
            <a:gd name="connsiteY9" fmla="*/ 722065 h 1922309"/>
            <a:gd name="connsiteX10" fmla="*/ 1317388 w 3292312"/>
            <a:gd name="connsiteY10" fmla="*/ 712540 h 1922309"/>
            <a:gd name="connsiteX11" fmla="*/ 1384063 w 3292312"/>
            <a:gd name="connsiteY11" fmla="*/ 683965 h 1922309"/>
            <a:gd name="connsiteX12" fmla="*/ 1441213 w 3292312"/>
            <a:gd name="connsiteY12" fmla="*/ 645865 h 1922309"/>
            <a:gd name="connsiteX13" fmla="*/ 1479313 w 3292312"/>
            <a:gd name="connsiteY13" fmla="*/ 626815 h 1922309"/>
            <a:gd name="connsiteX14" fmla="*/ 1507888 w 3292312"/>
            <a:gd name="connsiteY14" fmla="*/ 617290 h 1922309"/>
            <a:gd name="connsiteX15" fmla="*/ 1536463 w 3292312"/>
            <a:gd name="connsiteY15" fmla="*/ 598240 h 1922309"/>
            <a:gd name="connsiteX16" fmla="*/ 1679338 w 3292312"/>
            <a:gd name="connsiteY16" fmla="*/ 607765 h 1922309"/>
            <a:gd name="connsiteX17" fmla="*/ 1707913 w 3292312"/>
            <a:gd name="connsiteY17" fmla="*/ 626815 h 1922309"/>
            <a:gd name="connsiteX18" fmla="*/ 1765063 w 3292312"/>
            <a:gd name="connsiteY18" fmla="*/ 645865 h 1922309"/>
            <a:gd name="connsiteX19" fmla="*/ 1888888 w 3292312"/>
            <a:gd name="connsiteY19" fmla="*/ 636340 h 1922309"/>
            <a:gd name="connsiteX20" fmla="*/ 1917463 w 3292312"/>
            <a:gd name="connsiteY20" fmla="*/ 626815 h 1922309"/>
            <a:gd name="connsiteX21" fmla="*/ 1965088 w 3292312"/>
            <a:gd name="connsiteY21" fmla="*/ 617290 h 1922309"/>
            <a:gd name="connsiteX22" fmla="*/ 1993663 w 3292312"/>
            <a:gd name="connsiteY22" fmla="*/ 607765 h 1922309"/>
            <a:gd name="connsiteX23" fmla="*/ 2041288 w 3292312"/>
            <a:gd name="connsiteY23" fmla="*/ 598240 h 1922309"/>
            <a:gd name="connsiteX24" fmla="*/ 2088913 w 3292312"/>
            <a:gd name="connsiteY24" fmla="*/ 522040 h 1922309"/>
            <a:gd name="connsiteX25" fmla="*/ 2127013 w 3292312"/>
            <a:gd name="connsiteY25" fmla="*/ 464890 h 1922309"/>
            <a:gd name="connsiteX26" fmla="*/ 2146063 w 3292312"/>
            <a:gd name="connsiteY26" fmla="*/ 436315 h 1922309"/>
            <a:gd name="connsiteX27" fmla="*/ 2174638 w 3292312"/>
            <a:gd name="connsiteY27" fmla="*/ 379165 h 1922309"/>
            <a:gd name="connsiteX28" fmla="*/ 2193688 w 3292312"/>
            <a:gd name="connsiteY28" fmla="*/ 341065 h 1922309"/>
            <a:gd name="connsiteX29" fmla="*/ 2222263 w 3292312"/>
            <a:gd name="connsiteY29" fmla="*/ 322015 h 1922309"/>
            <a:gd name="connsiteX30" fmla="*/ 2250838 w 3292312"/>
            <a:gd name="connsiteY30" fmla="*/ 293440 h 1922309"/>
            <a:gd name="connsiteX31" fmla="*/ 2307988 w 3292312"/>
            <a:gd name="connsiteY31" fmla="*/ 255340 h 1922309"/>
            <a:gd name="connsiteX32" fmla="*/ 2336563 w 3292312"/>
            <a:gd name="connsiteY32" fmla="*/ 236290 h 1922309"/>
            <a:gd name="connsiteX33" fmla="*/ 2365138 w 3292312"/>
            <a:gd name="connsiteY33" fmla="*/ 207715 h 1922309"/>
            <a:gd name="connsiteX34" fmla="*/ 2365138 w 3292312"/>
            <a:gd name="connsiteY34" fmla="*/ 55315 h 1922309"/>
            <a:gd name="connsiteX35" fmla="*/ 2336563 w 3292312"/>
            <a:gd name="connsiteY35" fmla="*/ 45790 h 1922309"/>
            <a:gd name="connsiteX36" fmla="*/ 2384188 w 3292312"/>
            <a:gd name="connsiteY36" fmla="*/ 7690 h 1922309"/>
            <a:gd name="connsiteX37" fmla="*/ 2393713 w 3292312"/>
            <a:gd name="connsiteY37" fmla="*/ 55315 h 1922309"/>
            <a:gd name="connsiteX38" fmla="*/ 2403238 w 3292312"/>
            <a:gd name="connsiteY38" fmla="*/ 83890 h 1922309"/>
            <a:gd name="connsiteX39" fmla="*/ 2412763 w 3292312"/>
            <a:gd name="connsiteY39" fmla="*/ 179140 h 1922309"/>
            <a:gd name="connsiteX40" fmla="*/ 2431813 w 3292312"/>
            <a:gd name="connsiteY40" fmla="*/ 207715 h 1922309"/>
            <a:gd name="connsiteX41" fmla="*/ 2450863 w 3292312"/>
            <a:gd name="connsiteY41" fmla="*/ 274390 h 1922309"/>
            <a:gd name="connsiteX42" fmla="*/ 2469913 w 3292312"/>
            <a:gd name="connsiteY42" fmla="*/ 302965 h 1922309"/>
            <a:gd name="connsiteX43" fmla="*/ 2527063 w 3292312"/>
            <a:gd name="connsiteY43" fmla="*/ 369640 h 1922309"/>
            <a:gd name="connsiteX44" fmla="*/ 2546113 w 3292312"/>
            <a:gd name="connsiteY44" fmla="*/ 398215 h 1922309"/>
            <a:gd name="connsiteX45" fmla="*/ 2555638 w 3292312"/>
            <a:gd name="connsiteY45" fmla="*/ 493465 h 1922309"/>
            <a:gd name="connsiteX46" fmla="*/ 2565163 w 3292312"/>
            <a:gd name="connsiteY46" fmla="*/ 522040 h 1922309"/>
            <a:gd name="connsiteX47" fmla="*/ 2593738 w 3292312"/>
            <a:gd name="connsiteY47" fmla="*/ 550615 h 1922309"/>
            <a:gd name="connsiteX48" fmla="*/ 2612788 w 3292312"/>
            <a:gd name="connsiteY48" fmla="*/ 607765 h 1922309"/>
            <a:gd name="connsiteX49" fmla="*/ 2631838 w 3292312"/>
            <a:gd name="connsiteY49" fmla="*/ 645865 h 1922309"/>
            <a:gd name="connsiteX50" fmla="*/ 2650888 w 3292312"/>
            <a:gd name="connsiteY50" fmla="*/ 760165 h 1922309"/>
            <a:gd name="connsiteX51" fmla="*/ 2660413 w 3292312"/>
            <a:gd name="connsiteY51" fmla="*/ 788740 h 1922309"/>
            <a:gd name="connsiteX52" fmla="*/ 2669938 w 3292312"/>
            <a:gd name="connsiteY52" fmla="*/ 883990 h 1922309"/>
            <a:gd name="connsiteX53" fmla="*/ 2727088 w 3292312"/>
            <a:gd name="connsiteY53" fmla="*/ 903040 h 1922309"/>
            <a:gd name="connsiteX54" fmla="*/ 2755663 w 3292312"/>
            <a:gd name="connsiteY54" fmla="*/ 922090 h 1922309"/>
            <a:gd name="connsiteX55" fmla="*/ 2765188 w 3292312"/>
            <a:gd name="connsiteY55" fmla="*/ 950665 h 1922309"/>
            <a:gd name="connsiteX56" fmla="*/ 2908063 w 3292312"/>
            <a:gd name="connsiteY56" fmla="*/ 960190 h 1922309"/>
            <a:gd name="connsiteX57" fmla="*/ 2974738 w 3292312"/>
            <a:gd name="connsiteY57" fmla="*/ 979240 h 1922309"/>
            <a:gd name="connsiteX58" fmla="*/ 2936638 w 3292312"/>
            <a:gd name="connsiteY58" fmla="*/ 1026865 h 1922309"/>
            <a:gd name="connsiteX59" fmla="*/ 2927113 w 3292312"/>
            <a:gd name="connsiteY59" fmla="*/ 1055440 h 1922309"/>
            <a:gd name="connsiteX60" fmla="*/ 2936638 w 3292312"/>
            <a:gd name="connsiteY60" fmla="*/ 1103065 h 1922309"/>
            <a:gd name="connsiteX61" fmla="*/ 2984263 w 3292312"/>
            <a:gd name="connsiteY61" fmla="*/ 1112590 h 1922309"/>
            <a:gd name="connsiteX62" fmla="*/ 3022363 w 3292312"/>
            <a:gd name="connsiteY62" fmla="*/ 1122115 h 1922309"/>
            <a:gd name="connsiteX63" fmla="*/ 3031888 w 3292312"/>
            <a:gd name="connsiteY63" fmla="*/ 1150690 h 1922309"/>
            <a:gd name="connsiteX64" fmla="*/ 3089038 w 3292312"/>
            <a:gd name="connsiteY64" fmla="*/ 1169740 h 1922309"/>
            <a:gd name="connsiteX65" fmla="*/ 3098563 w 3292312"/>
            <a:gd name="connsiteY65" fmla="*/ 1198315 h 1922309"/>
            <a:gd name="connsiteX66" fmla="*/ 3089038 w 3292312"/>
            <a:gd name="connsiteY66" fmla="*/ 1226890 h 1922309"/>
            <a:gd name="connsiteX67" fmla="*/ 3050938 w 3292312"/>
            <a:gd name="connsiteY67" fmla="*/ 1293565 h 1922309"/>
            <a:gd name="connsiteX68" fmla="*/ 3041413 w 3292312"/>
            <a:gd name="connsiteY68" fmla="*/ 1322140 h 1922309"/>
            <a:gd name="connsiteX69" fmla="*/ 3060463 w 3292312"/>
            <a:gd name="connsiteY69" fmla="*/ 1350715 h 1922309"/>
            <a:gd name="connsiteX70" fmla="*/ 3069988 w 3292312"/>
            <a:gd name="connsiteY70" fmla="*/ 1388815 h 1922309"/>
            <a:gd name="connsiteX71" fmla="*/ 3098563 w 3292312"/>
            <a:gd name="connsiteY71" fmla="*/ 1417390 h 1922309"/>
            <a:gd name="connsiteX72" fmla="*/ 3155713 w 3292312"/>
            <a:gd name="connsiteY72" fmla="*/ 1531690 h 1922309"/>
            <a:gd name="connsiteX73" fmla="*/ 3184288 w 3292312"/>
            <a:gd name="connsiteY73" fmla="*/ 1541215 h 1922309"/>
            <a:gd name="connsiteX74" fmla="*/ 3212863 w 3292312"/>
            <a:gd name="connsiteY74" fmla="*/ 1569790 h 1922309"/>
            <a:gd name="connsiteX75" fmla="*/ 3241438 w 3292312"/>
            <a:gd name="connsiteY75" fmla="*/ 1588840 h 1922309"/>
            <a:gd name="connsiteX76" fmla="*/ 3289063 w 3292312"/>
            <a:gd name="connsiteY76" fmla="*/ 1674565 h 1922309"/>
            <a:gd name="connsiteX77" fmla="*/ 3260488 w 3292312"/>
            <a:gd name="connsiteY77" fmla="*/ 1874590 h 1922309"/>
            <a:gd name="connsiteX78" fmla="*/ 3231913 w 3292312"/>
            <a:gd name="connsiteY78" fmla="*/ 1893640 h 1922309"/>
            <a:gd name="connsiteX79" fmla="*/ 3203338 w 3292312"/>
            <a:gd name="connsiteY79" fmla="*/ 1903165 h 1922309"/>
            <a:gd name="connsiteX80" fmla="*/ 2546113 w 3292312"/>
            <a:gd name="connsiteY80" fmla="*/ 1893640 h 1922309"/>
            <a:gd name="connsiteX81" fmla="*/ 2288938 w 3292312"/>
            <a:gd name="connsiteY81" fmla="*/ 1903165 h 1922309"/>
            <a:gd name="connsiteX82" fmla="*/ 2231788 w 3292312"/>
            <a:gd name="connsiteY82" fmla="*/ 1922215 h 1922309"/>
            <a:gd name="connsiteX83" fmla="*/ 2203213 w 3292312"/>
            <a:gd name="connsiteY83" fmla="*/ 1893640 h 1922309"/>
            <a:gd name="connsiteX84" fmla="*/ 2031763 w 3292312"/>
            <a:gd name="connsiteY84" fmla="*/ 1884115 h 1922309"/>
            <a:gd name="connsiteX85" fmla="*/ 1869838 w 3292312"/>
            <a:gd name="connsiteY85" fmla="*/ 1884115 h 1922309"/>
            <a:gd name="connsiteX86" fmla="*/ 1822213 w 3292312"/>
            <a:gd name="connsiteY86" fmla="*/ 1855540 h 1922309"/>
            <a:gd name="connsiteX87" fmla="*/ 1793638 w 3292312"/>
            <a:gd name="connsiteY87" fmla="*/ 1884115 h 1922309"/>
            <a:gd name="connsiteX88" fmla="*/ 1765063 w 3292312"/>
            <a:gd name="connsiteY88" fmla="*/ 1874590 h 1922309"/>
            <a:gd name="connsiteX89" fmla="*/ 1631713 w 3292312"/>
            <a:gd name="connsiteY89" fmla="*/ 1884115 h 1922309"/>
            <a:gd name="connsiteX90" fmla="*/ 1545988 w 3292312"/>
            <a:gd name="connsiteY90" fmla="*/ 1893640 h 1922309"/>
            <a:gd name="connsiteX91" fmla="*/ 507763 w 3292312"/>
            <a:gd name="connsiteY91" fmla="*/ 1884115 h 1922309"/>
            <a:gd name="connsiteX92" fmla="*/ 469663 w 3292312"/>
            <a:gd name="connsiteY92" fmla="*/ 1874590 h 1922309"/>
            <a:gd name="connsiteX93" fmla="*/ 155338 w 3292312"/>
            <a:gd name="connsiteY93" fmla="*/ 1893640 h 1922309"/>
            <a:gd name="connsiteX94" fmla="*/ 2938 w 3292312"/>
            <a:gd name="connsiteY94" fmla="*/ 1884115 h 1922309"/>
            <a:gd name="connsiteX95" fmla="*/ 12463 w 3292312"/>
            <a:gd name="connsiteY95" fmla="*/ 1855540 h 1922309"/>
            <a:gd name="connsiteX96" fmla="*/ 31513 w 3292312"/>
            <a:gd name="connsiteY96" fmla="*/ 1760290 h 1922309"/>
            <a:gd name="connsiteX97" fmla="*/ 21988 w 3292312"/>
            <a:gd name="connsiteY97" fmla="*/ 1512640 h 1922309"/>
            <a:gd name="connsiteX98" fmla="*/ 12463 w 3292312"/>
            <a:gd name="connsiteY98" fmla="*/ 1484065 h 1922309"/>
            <a:gd name="connsiteX99" fmla="*/ 2938 w 3292312"/>
            <a:gd name="connsiteY99" fmla="*/ 1436440 h 1922309"/>
            <a:gd name="connsiteX100" fmla="*/ 21988 w 3292312"/>
            <a:gd name="connsiteY100" fmla="*/ 1245940 h 1922309"/>
            <a:gd name="connsiteX101" fmla="*/ 41038 w 3292312"/>
            <a:gd name="connsiteY101" fmla="*/ 1188790 h 1922309"/>
            <a:gd name="connsiteX102" fmla="*/ 98188 w 3292312"/>
            <a:gd name="connsiteY102" fmla="*/ 1198315 h 1922309"/>
            <a:gd name="connsiteX103" fmla="*/ 117238 w 3292312"/>
            <a:gd name="connsiteY103" fmla="*/ 1255465 h 1922309"/>
            <a:gd name="connsiteX104" fmla="*/ 222013 w 3292312"/>
            <a:gd name="connsiteY104" fmla="*/ 1245940 h 1922309"/>
            <a:gd name="connsiteX105" fmla="*/ 231538 w 3292312"/>
            <a:gd name="connsiteY105" fmla="*/ 1207840 h 1922309"/>
            <a:gd name="connsiteX106" fmla="*/ 202963 w 3292312"/>
            <a:gd name="connsiteY106" fmla="*/ 1131640 h 1922309"/>
            <a:gd name="connsiteX107" fmla="*/ 183913 w 3292312"/>
            <a:gd name="connsiteY107" fmla="*/ 1093540 h 1922309"/>
            <a:gd name="connsiteX108" fmla="*/ 279163 w 3292312"/>
            <a:gd name="connsiteY108" fmla="*/ 1084015 h 1922309"/>
            <a:gd name="connsiteX109" fmla="*/ 260113 w 3292312"/>
            <a:gd name="connsiteY109" fmla="*/ 1179265 h 1922309"/>
            <a:gd name="connsiteX110" fmla="*/ 288688 w 3292312"/>
            <a:gd name="connsiteY110" fmla="*/ 1188790 h 1922309"/>
            <a:gd name="connsiteX111" fmla="*/ 317263 w 3292312"/>
            <a:gd name="connsiteY111" fmla="*/ 1207840 h 1922309"/>
            <a:gd name="connsiteX112" fmla="*/ 374413 w 3292312"/>
            <a:gd name="connsiteY112" fmla="*/ 1198315 h 1922309"/>
            <a:gd name="connsiteX113" fmla="*/ 402988 w 3292312"/>
            <a:gd name="connsiteY113" fmla="*/ 1169740 h 1922309"/>
            <a:gd name="connsiteX114" fmla="*/ 422038 w 3292312"/>
            <a:gd name="connsiteY114" fmla="*/ 1112590 h 1922309"/>
            <a:gd name="connsiteX115" fmla="*/ 412513 w 3292312"/>
            <a:gd name="connsiteY115" fmla="*/ 988765 h 1922309"/>
            <a:gd name="connsiteX116" fmla="*/ 383938 w 3292312"/>
            <a:gd name="connsiteY116" fmla="*/ 893515 h 1922309"/>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1765063 w 3292312"/>
            <a:gd name="connsiteY87" fmla="*/ 1874590 h 1903165"/>
            <a:gd name="connsiteX88" fmla="*/ 1631713 w 3292312"/>
            <a:gd name="connsiteY88" fmla="*/ 1884115 h 1903165"/>
            <a:gd name="connsiteX89" fmla="*/ 1545988 w 3292312"/>
            <a:gd name="connsiteY89" fmla="*/ 1893640 h 1903165"/>
            <a:gd name="connsiteX90" fmla="*/ 507763 w 3292312"/>
            <a:gd name="connsiteY90" fmla="*/ 1884115 h 1903165"/>
            <a:gd name="connsiteX91" fmla="*/ 469663 w 3292312"/>
            <a:gd name="connsiteY91" fmla="*/ 1874590 h 1903165"/>
            <a:gd name="connsiteX92" fmla="*/ 155338 w 3292312"/>
            <a:gd name="connsiteY92" fmla="*/ 1893640 h 1903165"/>
            <a:gd name="connsiteX93" fmla="*/ 2938 w 3292312"/>
            <a:gd name="connsiteY93" fmla="*/ 1884115 h 1903165"/>
            <a:gd name="connsiteX94" fmla="*/ 12463 w 3292312"/>
            <a:gd name="connsiteY94" fmla="*/ 1855540 h 1903165"/>
            <a:gd name="connsiteX95" fmla="*/ 31513 w 3292312"/>
            <a:gd name="connsiteY95" fmla="*/ 1760290 h 1903165"/>
            <a:gd name="connsiteX96" fmla="*/ 21988 w 3292312"/>
            <a:gd name="connsiteY96" fmla="*/ 1512640 h 1903165"/>
            <a:gd name="connsiteX97" fmla="*/ 12463 w 3292312"/>
            <a:gd name="connsiteY97" fmla="*/ 1484065 h 1903165"/>
            <a:gd name="connsiteX98" fmla="*/ 2938 w 3292312"/>
            <a:gd name="connsiteY98" fmla="*/ 1436440 h 1903165"/>
            <a:gd name="connsiteX99" fmla="*/ 21988 w 3292312"/>
            <a:gd name="connsiteY99" fmla="*/ 1245940 h 1903165"/>
            <a:gd name="connsiteX100" fmla="*/ 41038 w 3292312"/>
            <a:gd name="connsiteY100" fmla="*/ 1188790 h 1903165"/>
            <a:gd name="connsiteX101" fmla="*/ 98188 w 3292312"/>
            <a:gd name="connsiteY101" fmla="*/ 1198315 h 1903165"/>
            <a:gd name="connsiteX102" fmla="*/ 117238 w 3292312"/>
            <a:gd name="connsiteY102" fmla="*/ 1255465 h 1903165"/>
            <a:gd name="connsiteX103" fmla="*/ 222013 w 3292312"/>
            <a:gd name="connsiteY103" fmla="*/ 1245940 h 1903165"/>
            <a:gd name="connsiteX104" fmla="*/ 231538 w 3292312"/>
            <a:gd name="connsiteY104" fmla="*/ 1207840 h 1903165"/>
            <a:gd name="connsiteX105" fmla="*/ 202963 w 3292312"/>
            <a:gd name="connsiteY105" fmla="*/ 1131640 h 1903165"/>
            <a:gd name="connsiteX106" fmla="*/ 183913 w 3292312"/>
            <a:gd name="connsiteY106" fmla="*/ 1093540 h 1903165"/>
            <a:gd name="connsiteX107" fmla="*/ 279163 w 3292312"/>
            <a:gd name="connsiteY107" fmla="*/ 1084015 h 1903165"/>
            <a:gd name="connsiteX108" fmla="*/ 260113 w 3292312"/>
            <a:gd name="connsiteY108" fmla="*/ 1179265 h 1903165"/>
            <a:gd name="connsiteX109" fmla="*/ 288688 w 3292312"/>
            <a:gd name="connsiteY109" fmla="*/ 1188790 h 1903165"/>
            <a:gd name="connsiteX110" fmla="*/ 317263 w 3292312"/>
            <a:gd name="connsiteY110" fmla="*/ 1207840 h 1903165"/>
            <a:gd name="connsiteX111" fmla="*/ 374413 w 3292312"/>
            <a:gd name="connsiteY111" fmla="*/ 1198315 h 1903165"/>
            <a:gd name="connsiteX112" fmla="*/ 402988 w 3292312"/>
            <a:gd name="connsiteY112" fmla="*/ 1169740 h 1903165"/>
            <a:gd name="connsiteX113" fmla="*/ 422038 w 3292312"/>
            <a:gd name="connsiteY113" fmla="*/ 1112590 h 1903165"/>
            <a:gd name="connsiteX114" fmla="*/ 412513 w 3292312"/>
            <a:gd name="connsiteY114" fmla="*/ 988765 h 1903165"/>
            <a:gd name="connsiteX115" fmla="*/ 383938 w 3292312"/>
            <a:gd name="connsiteY115"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1765063 w 3292312"/>
            <a:gd name="connsiteY87" fmla="*/ 1874590 h 1903165"/>
            <a:gd name="connsiteX88" fmla="*/ 1631713 w 3292312"/>
            <a:gd name="connsiteY88" fmla="*/ 1884115 h 1903165"/>
            <a:gd name="connsiteX89" fmla="*/ 507763 w 3292312"/>
            <a:gd name="connsiteY89" fmla="*/ 1884115 h 1903165"/>
            <a:gd name="connsiteX90" fmla="*/ 469663 w 3292312"/>
            <a:gd name="connsiteY90" fmla="*/ 1874590 h 1903165"/>
            <a:gd name="connsiteX91" fmla="*/ 155338 w 3292312"/>
            <a:gd name="connsiteY91" fmla="*/ 1893640 h 1903165"/>
            <a:gd name="connsiteX92" fmla="*/ 2938 w 3292312"/>
            <a:gd name="connsiteY92" fmla="*/ 1884115 h 1903165"/>
            <a:gd name="connsiteX93" fmla="*/ 12463 w 3292312"/>
            <a:gd name="connsiteY93" fmla="*/ 1855540 h 1903165"/>
            <a:gd name="connsiteX94" fmla="*/ 31513 w 3292312"/>
            <a:gd name="connsiteY94" fmla="*/ 1760290 h 1903165"/>
            <a:gd name="connsiteX95" fmla="*/ 21988 w 3292312"/>
            <a:gd name="connsiteY95" fmla="*/ 1512640 h 1903165"/>
            <a:gd name="connsiteX96" fmla="*/ 12463 w 3292312"/>
            <a:gd name="connsiteY96" fmla="*/ 1484065 h 1903165"/>
            <a:gd name="connsiteX97" fmla="*/ 2938 w 3292312"/>
            <a:gd name="connsiteY97" fmla="*/ 1436440 h 1903165"/>
            <a:gd name="connsiteX98" fmla="*/ 21988 w 3292312"/>
            <a:gd name="connsiteY98" fmla="*/ 1245940 h 1903165"/>
            <a:gd name="connsiteX99" fmla="*/ 41038 w 3292312"/>
            <a:gd name="connsiteY99" fmla="*/ 1188790 h 1903165"/>
            <a:gd name="connsiteX100" fmla="*/ 98188 w 3292312"/>
            <a:gd name="connsiteY100" fmla="*/ 1198315 h 1903165"/>
            <a:gd name="connsiteX101" fmla="*/ 117238 w 3292312"/>
            <a:gd name="connsiteY101" fmla="*/ 1255465 h 1903165"/>
            <a:gd name="connsiteX102" fmla="*/ 222013 w 3292312"/>
            <a:gd name="connsiteY102" fmla="*/ 1245940 h 1903165"/>
            <a:gd name="connsiteX103" fmla="*/ 231538 w 3292312"/>
            <a:gd name="connsiteY103" fmla="*/ 1207840 h 1903165"/>
            <a:gd name="connsiteX104" fmla="*/ 202963 w 3292312"/>
            <a:gd name="connsiteY104" fmla="*/ 1131640 h 1903165"/>
            <a:gd name="connsiteX105" fmla="*/ 183913 w 3292312"/>
            <a:gd name="connsiteY105" fmla="*/ 1093540 h 1903165"/>
            <a:gd name="connsiteX106" fmla="*/ 279163 w 3292312"/>
            <a:gd name="connsiteY106" fmla="*/ 1084015 h 1903165"/>
            <a:gd name="connsiteX107" fmla="*/ 260113 w 3292312"/>
            <a:gd name="connsiteY107" fmla="*/ 1179265 h 1903165"/>
            <a:gd name="connsiteX108" fmla="*/ 288688 w 3292312"/>
            <a:gd name="connsiteY108" fmla="*/ 1188790 h 1903165"/>
            <a:gd name="connsiteX109" fmla="*/ 317263 w 3292312"/>
            <a:gd name="connsiteY109" fmla="*/ 1207840 h 1903165"/>
            <a:gd name="connsiteX110" fmla="*/ 374413 w 3292312"/>
            <a:gd name="connsiteY110" fmla="*/ 1198315 h 1903165"/>
            <a:gd name="connsiteX111" fmla="*/ 402988 w 3292312"/>
            <a:gd name="connsiteY111" fmla="*/ 1169740 h 1903165"/>
            <a:gd name="connsiteX112" fmla="*/ 422038 w 3292312"/>
            <a:gd name="connsiteY112" fmla="*/ 1112590 h 1903165"/>
            <a:gd name="connsiteX113" fmla="*/ 412513 w 3292312"/>
            <a:gd name="connsiteY113" fmla="*/ 988765 h 1903165"/>
            <a:gd name="connsiteX114" fmla="*/ 383938 w 3292312"/>
            <a:gd name="connsiteY114"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1765063 w 3292312"/>
            <a:gd name="connsiteY87" fmla="*/ 1874590 h 1903165"/>
            <a:gd name="connsiteX88" fmla="*/ 507763 w 3292312"/>
            <a:gd name="connsiteY88" fmla="*/ 1884115 h 1903165"/>
            <a:gd name="connsiteX89" fmla="*/ 469663 w 3292312"/>
            <a:gd name="connsiteY89" fmla="*/ 1874590 h 1903165"/>
            <a:gd name="connsiteX90" fmla="*/ 155338 w 3292312"/>
            <a:gd name="connsiteY90" fmla="*/ 1893640 h 1903165"/>
            <a:gd name="connsiteX91" fmla="*/ 2938 w 3292312"/>
            <a:gd name="connsiteY91" fmla="*/ 1884115 h 1903165"/>
            <a:gd name="connsiteX92" fmla="*/ 12463 w 3292312"/>
            <a:gd name="connsiteY92" fmla="*/ 1855540 h 1903165"/>
            <a:gd name="connsiteX93" fmla="*/ 31513 w 3292312"/>
            <a:gd name="connsiteY93" fmla="*/ 1760290 h 1903165"/>
            <a:gd name="connsiteX94" fmla="*/ 21988 w 3292312"/>
            <a:gd name="connsiteY94" fmla="*/ 1512640 h 1903165"/>
            <a:gd name="connsiteX95" fmla="*/ 12463 w 3292312"/>
            <a:gd name="connsiteY95" fmla="*/ 1484065 h 1903165"/>
            <a:gd name="connsiteX96" fmla="*/ 2938 w 3292312"/>
            <a:gd name="connsiteY96" fmla="*/ 1436440 h 1903165"/>
            <a:gd name="connsiteX97" fmla="*/ 21988 w 3292312"/>
            <a:gd name="connsiteY97" fmla="*/ 1245940 h 1903165"/>
            <a:gd name="connsiteX98" fmla="*/ 41038 w 3292312"/>
            <a:gd name="connsiteY98" fmla="*/ 1188790 h 1903165"/>
            <a:gd name="connsiteX99" fmla="*/ 98188 w 3292312"/>
            <a:gd name="connsiteY99" fmla="*/ 1198315 h 1903165"/>
            <a:gd name="connsiteX100" fmla="*/ 117238 w 3292312"/>
            <a:gd name="connsiteY100" fmla="*/ 1255465 h 1903165"/>
            <a:gd name="connsiteX101" fmla="*/ 222013 w 3292312"/>
            <a:gd name="connsiteY101" fmla="*/ 1245940 h 1903165"/>
            <a:gd name="connsiteX102" fmla="*/ 231538 w 3292312"/>
            <a:gd name="connsiteY102" fmla="*/ 1207840 h 1903165"/>
            <a:gd name="connsiteX103" fmla="*/ 202963 w 3292312"/>
            <a:gd name="connsiteY103" fmla="*/ 1131640 h 1903165"/>
            <a:gd name="connsiteX104" fmla="*/ 183913 w 3292312"/>
            <a:gd name="connsiteY104" fmla="*/ 1093540 h 1903165"/>
            <a:gd name="connsiteX105" fmla="*/ 279163 w 3292312"/>
            <a:gd name="connsiteY105" fmla="*/ 1084015 h 1903165"/>
            <a:gd name="connsiteX106" fmla="*/ 260113 w 3292312"/>
            <a:gd name="connsiteY106" fmla="*/ 1179265 h 1903165"/>
            <a:gd name="connsiteX107" fmla="*/ 288688 w 3292312"/>
            <a:gd name="connsiteY107" fmla="*/ 1188790 h 1903165"/>
            <a:gd name="connsiteX108" fmla="*/ 317263 w 3292312"/>
            <a:gd name="connsiteY108" fmla="*/ 1207840 h 1903165"/>
            <a:gd name="connsiteX109" fmla="*/ 374413 w 3292312"/>
            <a:gd name="connsiteY109" fmla="*/ 1198315 h 1903165"/>
            <a:gd name="connsiteX110" fmla="*/ 402988 w 3292312"/>
            <a:gd name="connsiteY110" fmla="*/ 1169740 h 1903165"/>
            <a:gd name="connsiteX111" fmla="*/ 422038 w 3292312"/>
            <a:gd name="connsiteY111" fmla="*/ 1112590 h 1903165"/>
            <a:gd name="connsiteX112" fmla="*/ 412513 w 3292312"/>
            <a:gd name="connsiteY112" fmla="*/ 988765 h 1903165"/>
            <a:gd name="connsiteX113" fmla="*/ 383938 w 3292312"/>
            <a:gd name="connsiteY113"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1793638 w 3292312"/>
            <a:gd name="connsiteY86" fmla="*/ 1884115 h 1903165"/>
            <a:gd name="connsiteX87" fmla="*/ 507763 w 3292312"/>
            <a:gd name="connsiteY87" fmla="*/ 1884115 h 1903165"/>
            <a:gd name="connsiteX88" fmla="*/ 469663 w 3292312"/>
            <a:gd name="connsiteY88" fmla="*/ 1874590 h 1903165"/>
            <a:gd name="connsiteX89" fmla="*/ 155338 w 3292312"/>
            <a:gd name="connsiteY89" fmla="*/ 1893640 h 1903165"/>
            <a:gd name="connsiteX90" fmla="*/ 2938 w 3292312"/>
            <a:gd name="connsiteY90" fmla="*/ 1884115 h 1903165"/>
            <a:gd name="connsiteX91" fmla="*/ 12463 w 3292312"/>
            <a:gd name="connsiteY91" fmla="*/ 1855540 h 1903165"/>
            <a:gd name="connsiteX92" fmla="*/ 31513 w 3292312"/>
            <a:gd name="connsiteY92" fmla="*/ 1760290 h 1903165"/>
            <a:gd name="connsiteX93" fmla="*/ 21988 w 3292312"/>
            <a:gd name="connsiteY93" fmla="*/ 1512640 h 1903165"/>
            <a:gd name="connsiteX94" fmla="*/ 12463 w 3292312"/>
            <a:gd name="connsiteY94" fmla="*/ 1484065 h 1903165"/>
            <a:gd name="connsiteX95" fmla="*/ 2938 w 3292312"/>
            <a:gd name="connsiteY95" fmla="*/ 1436440 h 1903165"/>
            <a:gd name="connsiteX96" fmla="*/ 21988 w 3292312"/>
            <a:gd name="connsiteY96" fmla="*/ 1245940 h 1903165"/>
            <a:gd name="connsiteX97" fmla="*/ 41038 w 3292312"/>
            <a:gd name="connsiteY97" fmla="*/ 1188790 h 1903165"/>
            <a:gd name="connsiteX98" fmla="*/ 98188 w 3292312"/>
            <a:gd name="connsiteY98" fmla="*/ 1198315 h 1903165"/>
            <a:gd name="connsiteX99" fmla="*/ 117238 w 3292312"/>
            <a:gd name="connsiteY99" fmla="*/ 1255465 h 1903165"/>
            <a:gd name="connsiteX100" fmla="*/ 222013 w 3292312"/>
            <a:gd name="connsiteY100" fmla="*/ 1245940 h 1903165"/>
            <a:gd name="connsiteX101" fmla="*/ 231538 w 3292312"/>
            <a:gd name="connsiteY101" fmla="*/ 1207840 h 1903165"/>
            <a:gd name="connsiteX102" fmla="*/ 202963 w 3292312"/>
            <a:gd name="connsiteY102" fmla="*/ 1131640 h 1903165"/>
            <a:gd name="connsiteX103" fmla="*/ 183913 w 3292312"/>
            <a:gd name="connsiteY103" fmla="*/ 1093540 h 1903165"/>
            <a:gd name="connsiteX104" fmla="*/ 279163 w 3292312"/>
            <a:gd name="connsiteY104" fmla="*/ 1084015 h 1903165"/>
            <a:gd name="connsiteX105" fmla="*/ 260113 w 3292312"/>
            <a:gd name="connsiteY105" fmla="*/ 1179265 h 1903165"/>
            <a:gd name="connsiteX106" fmla="*/ 288688 w 3292312"/>
            <a:gd name="connsiteY106" fmla="*/ 1188790 h 1903165"/>
            <a:gd name="connsiteX107" fmla="*/ 317263 w 3292312"/>
            <a:gd name="connsiteY107" fmla="*/ 1207840 h 1903165"/>
            <a:gd name="connsiteX108" fmla="*/ 374413 w 3292312"/>
            <a:gd name="connsiteY108" fmla="*/ 1198315 h 1903165"/>
            <a:gd name="connsiteX109" fmla="*/ 402988 w 3292312"/>
            <a:gd name="connsiteY109" fmla="*/ 1169740 h 1903165"/>
            <a:gd name="connsiteX110" fmla="*/ 422038 w 3292312"/>
            <a:gd name="connsiteY110" fmla="*/ 1112590 h 1903165"/>
            <a:gd name="connsiteX111" fmla="*/ 412513 w 3292312"/>
            <a:gd name="connsiteY111" fmla="*/ 988765 h 1903165"/>
            <a:gd name="connsiteX112" fmla="*/ 383938 w 3292312"/>
            <a:gd name="connsiteY112"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1822213 w 3292312"/>
            <a:gd name="connsiteY85" fmla="*/ 1855540 h 1903165"/>
            <a:gd name="connsiteX86" fmla="*/ 507763 w 3292312"/>
            <a:gd name="connsiteY86" fmla="*/ 1884115 h 1903165"/>
            <a:gd name="connsiteX87" fmla="*/ 469663 w 3292312"/>
            <a:gd name="connsiteY87" fmla="*/ 1874590 h 1903165"/>
            <a:gd name="connsiteX88" fmla="*/ 155338 w 3292312"/>
            <a:gd name="connsiteY88" fmla="*/ 1893640 h 1903165"/>
            <a:gd name="connsiteX89" fmla="*/ 2938 w 3292312"/>
            <a:gd name="connsiteY89" fmla="*/ 1884115 h 1903165"/>
            <a:gd name="connsiteX90" fmla="*/ 12463 w 3292312"/>
            <a:gd name="connsiteY90" fmla="*/ 1855540 h 1903165"/>
            <a:gd name="connsiteX91" fmla="*/ 31513 w 3292312"/>
            <a:gd name="connsiteY91" fmla="*/ 1760290 h 1903165"/>
            <a:gd name="connsiteX92" fmla="*/ 21988 w 3292312"/>
            <a:gd name="connsiteY92" fmla="*/ 1512640 h 1903165"/>
            <a:gd name="connsiteX93" fmla="*/ 12463 w 3292312"/>
            <a:gd name="connsiteY93" fmla="*/ 1484065 h 1903165"/>
            <a:gd name="connsiteX94" fmla="*/ 2938 w 3292312"/>
            <a:gd name="connsiteY94" fmla="*/ 1436440 h 1903165"/>
            <a:gd name="connsiteX95" fmla="*/ 21988 w 3292312"/>
            <a:gd name="connsiteY95" fmla="*/ 1245940 h 1903165"/>
            <a:gd name="connsiteX96" fmla="*/ 41038 w 3292312"/>
            <a:gd name="connsiteY96" fmla="*/ 1188790 h 1903165"/>
            <a:gd name="connsiteX97" fmla="*/ 98188 w 3292312"/>
            <a:gd name="connsiteY97" fmla="*/ 1198315 h 1903165"/>
            <a:gd name="connsiteX98" fmla="*/ 117238 w 3292312"/>
            <a:gd name="connsiteY98" fmla="*/ 1255465 h 1903165"/>
            <a:gd name="connsiteX99" fmla="*/ 222013 w 3292312"/>
            <a:gd name="connsiteY99" fmla="*/ 1245940 h 1903165"/>
            <a:gd name="connsiteX100" fmla="*/ 231538 w 3292312"/>
            <a:gd name="connsiteY100" fmla="*/ 1207840 h 1903165"/>
            <a:gd name="connsiteX101" fmla="*/ 202963 w 3292312"/>
            <a:gd name="connsiteY101" fmla="*/ 1131640 h 1903165"/>
            <a:gd name="connsiteX102" fmla="*/ 183913 w 3292312"/>
            <a:gd name="connsiteY102" fmla="*/ 1093540 h 1903165"/>
            <a:gd name="connsiteX103" fmla="*/ 279163 w 3292312"/>
            <a:gd name="connsiteY103" fmla="*/ 1084015 h 1903165"/>
            <a:gd name="connsiteX104" fmla="*/ 260113 w 3292312"/>
            <a:gd name="connsiteY104" fmla="*/ 1179265 h 1903165"/>
            <a:gd name="connsiteX105" fmla="*/ 288688 w 3292312"/>
            <a:gd name="connsiteY105" fmla="*/ 1188790 h 1903165"/>
            <a:gd name="connsiteX106" fmla="*/ 317263 w 3292312"/>
            <a:gd name="connsiteY106" fmla="*/ 1207840 h 1903165"/>
            <a:gd name="connsiteX107" fmla="*/ 374413 w 3292312"/>
            <a:gd name="connsiteY107" fmla="*/ 1198315 h 1903165"/>
            <a:gd name="connsiteX108" fmla="*/ 402988 w 3292312"/>
            <a:gd name="connsiteY108" fmla="*/ 1169740 h 1903165"/>
            <a:gd name="connsiteX109" fmla="*/ 422038 w 3292312"/>
            <a:gd name="connsiteY109" fmla="*/ 1112590 h 1903165"/>
            <a:gd name="connsiteX110" fmla="*/ 412513 w 3292312"/>
            <a:gd name="connsiteY110" fmla="*/ 988765 h 1903165"/>
            <a:gd name="connsiteX111" fmla="*/ 383938 w 3292312"/>
            <a:gd name="connsiteY111"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1869838 w 3292312"/>
            <a:gd name="connsiteY84" fmla="*/ 1884115 h 1903165"/>
            <a:gd name="connsiteX85" fmla="*/ 507763 w 3292312"/>
            <a:gd name="connsiteY85" fmla="*/ 1884115 h 1903165"/>
            <a:gd name="connsiteX86" fmla="*/ 469663 w 3292312"/>
            <a:gd name="connsiteY86" fmla="*/ 1874590 h 1903165"/>
            <a:gd name="connsiteX87" fmla="*/ 155338 w 3292312"/>
            <a:gd name="connsiteY87" fmla="*/ 1893640 h 1903165"/>
            <a:gd name="connsiteX88" fmla="*/ 2938 w 3292312"/>
            <a:gd name="connsiteY88" fmla="*/ 1884115 h 1903165"/>
            <a:gd name="connsiteX89" fmla="*/ 12463 w 3292312"/>
            <a:gd name="connsiteY89" fmla="*/ 1855540 h 1903165"/>
            <a:gd name="connsiteX90" fmla="*/ 31513 w 3292312"/>
            <a:gd name="connsiteY90" fmla="*/ 1760290 h 1903165"/>
            <a:gd name="connsiteX91" fmla="*/ 21988 w 3292312"/>
            <a:gd name="connsiteY91" fmla="*/ 1512640 h 1903165"/>
            <a:gd name="connsiteX92" fmla="*/ 12463 w 3292312"/>
            <a:gd name="connsiteY92" fmla="*/ 1484065 h 1903165"/>
            <a:gd name="connsiteX93" fmla="*/ 2938 w 3292312"/>
            <a:gd name="connsiteY93" fmla="*/ 1436440 h 1903165"/>
            <a:gd name="connsiteX94" fmla="*/ 21988 w 3292312"/>
            <a:gd name="connsiteY94" fmla="*/ 1245940 h 1903165"/>
            <a:gd name="connsiteX95" fmla="*/ 41038 w 3292312"/>
            <a:gd name="connsiteY95" fmla="*/ 1188790 h 1903165"/>
            <a:gd name="connsiteX96" fmla="*/ 98188 w 3292312"/>
            <a:gd name="connsiteY96" fmla="*/ 1198315 h 1903165"/>
            <a:gd name="connsiteX97" fmla="*/ 117238 w 3292312"/>
            <a:gd name="connsiteY97" fmla="*/ 1255465 h 1903165"/>
            <a:gd name="connsiteX98" fmla="*/ 222013 w 3292312"/>
            <a:gd name="connsiteY98" fmla="*/ 1245940 h 1903165"/>
            <a:gd name="connsiteX99" fmla="*/ 231538 w 3292312"/>
            <a:gd name="connsiteY99" fmla="*/ 1207840 h 1903165"/>
            <a:gd name="connsiteX100" fmla="*/ 202963 w 3292312"/>
            <a:gd name="connsiteY100" fmla="*/ 1131640 h 1903165"/>
            <a:gd name="connsiteX101" fmla="*/ 183913 w 3292312"/>
            <a:gd name="connsiteY101" fmla="*/ 1093540 h 1903165"/>
            <a:gd name="connsiteX102" fmla="*/ 279163 w 3292312"/>
            <a:gd name="connsiteY102" fmla="*/ 1084015 h 1903165"/>
            <a:gd name="connsiteX103" fmla="*/ 260113 w 3292312"/>
            <a:gd name="connsiteY103" fmla="*/ 1179265 h 1903165"/>
            <a:gd name="connsiteX104" fmla="*/ 288688 w 3292312"/>
            <a:gd name="connsiteY104" fmla="*/ 1188790 h 1903165"/>
            <a:gd name="connsiteX105" fmla="*/ 317263 w 3292312"/>
            <a:gd name="connsiteY105" fmla="*/ 1207840 h 1903165"/>
            <a:gd name="connsiteX106" fmla="*/ 374413 w 3292312"/>
            <a:gd name="connsiteY106" fmla="*/ 1198315 h 1903165"/>
            <a:gd name="connsiteX107" fmla="*/ 402988 w 3292312"/>
            <a:gd name="connsiteY107" fmla="*/ 1169740 h 1903165"/>
            <a:gd name="connsiteX108" fmla="*/ 422038 w 3292312"/>
            <a:gd name="connsiteY108" fmla="*/ 1112590 h 1903165"/>
            <a:gd name="connsiteX109" fmla="*/ 412513 w 3292312"/>
            <a:gd name="connsiteY109" fmla="*/ 988765 h 1903165"/>
            <a:gd name="connsiteX110" fmla="*/ 383938 w 3292312"/>
            <a:gd name="connsiteY110"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2031763 w 3292312"/>
            <a:gd name="connsiteY83" fmla="*/ 1884115 h 1903165"/>
            <a:gd name="connsiteX84" fmla="*/ 507763 w 3292312"/>
            <a:gd name="connsiteY84" fmla="*/ 1884115 h 1903165"/>
            <a:gd name="connsiteX85" fmla="*/ 469663 w 3292312"/>
            <a:gd name="connsiteY85" fmla="*/ 1874590 h 1903165"/>
            <a:gd name="connsiteX86" fmla="*/ 155338 w 3292312"/>
            <a:gd name="connsiteY86" fmla="*/ 1893640 h 1903165"/>
            <a:gd name="connsiteX87" fmla="*/ 2938 w 3292312"/>
            <a:gd name="connsiteY87" fmla="*/ 1884115 h 1903165"/>
            <a:gd name="connsiteX88" fmla="*/ 12463 w 3292312"/>
            <a:gd name="connsiteY88" fmla="*/ 1855540 h 1903165"/>
            <a:gd name="connsiteX89" fmla="*/ 31513 w 3292312"/>
            <a:gd name="connsiteY89" fmla="*/ 1760290 h 1903165"/>
            <a:gd name="connsiteX90" fmla="*/ 21988 w 3292312"/>
            <a:gd name="connsiteY90" fmla="*/ 1512640 h 1903165"/>
            <a:gd name="connsiteX91" fmla="*/ 12463 w 3292312"/>
            <a:gd name="connsiteY91" fmla="*/ 1484065 h 1903165"/>
            <a:gd name="connsiteX92" fmla="*/ 2938 w 3292312"/>
            <a:gd name="connsiteY92" fmla="*/ 1436440 h 1903165"/>
            <a:gd name="connsiteX93" fmla="*/ 21988 w 3292312"/>
            <a:gd name="connsiteY93" fmla="*/ 1245940 h 1903165"/>
            <a:gd name="connsiteX94" fmla="*/ 41038 w 3292312"/>
            <a:gd name="connsiteY94" fmla="*/ 1188790 h 1903165"/>
            <a:gd name="connsiteX95" fmla="*/ 98188 w 3292312"/>
            <a:gd name="connsiteY95" fmla="*/ 1198315 h 1903165"/>
            <a:gd name="connsiteX96" fmla="*/ 117238 w 3292312"/>
            <a:gd name="connsiteY96" fmla="*/ 1255465 h 1903165"/>
            <a:gd name="connsiteX97" fmla="*/ 222013 w 3292312"/>
            <a:gd name="connsiteY97" fmla="*/ 1245940 h 1903165"/>
            <a:gd name="connsiteX98" fmla="*/ 231538 w 3292312"/>
            <a:gd name="connsiteY98" fmla="*/ 1207840 h 1903165"/>
            <a:gd name="connsiteX99" fmla="*/ 202963 w 3292312"/>
            <a:gd name="connsiteY99" fmla="*/ 1131640 h 1903165"/>
            <a:gd name="connsiteX100" fmla="*/ 183913 w 3292312"/>
            <a:gd name="connsiteY100" fmla="*/ 1093540 h 1903165"/>
            <a:gd name="connsiteX101" fmla="*/ 279163 w 3292312"/>
            <a:gd name="connsiteY101" fmla="*/ 1084015 h 1903165"/>
            <a:gd name="connsiteX102" fmla="*/ 260113 w 3292312"/>
            <a:gd name="connsiteY102" fmla="*/ 1179265 h 1903165"/>
            <a:gd name="connsiteX103" fmla="*/ 288688 w 3292312"/>
            <a:gd name="connsiteY103" fmla="*/ 1188790 h 1903165"/>
            <a:gd name="connsiteX104" fmla="*/ 317263 w 3292312"/>
            <a:gd name="connsiteY104" fmla="*/ 1207840 h 1903165"/>
            <a:gd name="connsiteX105" fmla="*/ 374413 w 3292312"/>
            <a:gd name="connsiteY105" fmla="*/ 1198315 h 1903165"/>
            <a:gd name="connsiteX106" fmla="*/ 402988 w 3292312"/>
            <a:gd name="connsiteY106" fmla="*/ 1169740 h 1903165"/>
            <a:gd name="connsiteX107" fmla="*/ 422038 w 3292312"/>
            <a:gd name="connsiteY107" fmla="*/ 1112590 h 1903165"/>
            <a:gd name="connsiteX108" fmla="*/ 412513 w 3292312"/>
            <a:gd name="connsiteY108" fmla="*/ 988765 h 1903165"/>
            <a:gd name="connsiteX109" fmla="*/ 383938 w 3292312"/>
            <a:gd name="connsiteY109"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2288938 w 3292312"/>
            <a:gd name="connsiteY81" fmla="*/ 1903165 h 1903165"/>
            <a:gd name="connsiteX82" fmla="*/ 2203213 w 3292312"/>
            <a:gd name="connsiteY82" fmla="*/ 1893640 h 1903165"/>
            <a:gd name="connsiteX83" fmla="*/ 507763 w 3292312"/>
            <a:gd name="connsiteY83" fmla="*/ 1884115 h 1903165"/>
            <a:gd name="connsiteX84" fmla="*/ 469663 w 3292312"/>
            <a:gd name="connsiteY84" fmla="*/ 1874590 h 1903165"/>
            <a:gd name="connsiteX85" fmla="*/ 155338 w 3292312"/>
            <a:gd name="connsiteY85" fmla="*/ 1893640 h 1903165"/>
            <a:gd name="connsiteX86" fmla="*/ 2938 w 3292312"/>
            <a:gd name="connsiteY86" fmla="*/ 1884115 h 1903165"/>
            <a:gd name="connsiteX87" fmla="*/ 12463 w 3292312"/>
            <a:gd name="connsiteY87" fmla="*/ 1855540 h 1903165"/>
            <a:gd name="connsiteX88" fmla="*/ 31513 w 3292312"/>
            <a:gd name="connsiteY88" fmla="*/ 1760290 h 1903165"/>
            <a:gd name="connsiteX89" fmla="*/ 21988 w 3292312"/>
            <a:gd name="connsiteY89" fmla="*/ 1512640 h 1903165"/>
            <a:gd name="connsiteX90" fmla="*/ 12463 w 3292312"/>
            <a:gd name="connsiteY90" fmla="*/ 1484065 h 1903165"/>
            <a:gd name="connsiteX91" fmla="*/ 2938 w 3292312"/>
            <a:gd name="connsiteY91" fmla="*/ 1436440 h 1903165"/>
            <a:gd name="connsiteX92" fmla="*/ 21988 w 3292312"/>
            <a:gd name="connsiteY92" fmla="*/ 1245940 h 1903165"/>
            <a:gd name="connsiteX93" fmla="*/ 41038 w 3292312"/>
            <a:gd name="connsiteY93" fmla="*/ 1188790 h 1903165"/>
            <a:gd name="connsiteX94" fmla="*/ 98188 w 3292312"/>
            <a:gd name="connsiteY94" fmla="*/ 1198315 h 1903165"/>
            <a:gd name="connsiteX95" fmla="*/ 117238 w 3292312"/>
            <a:gd name="connsiteY95" fmla="*/ 1255465 h 1903165"/>
            <a:gd name="connsiteX96" fmla="*/ 222013 w 3292312"/>
            <a:gd name="connsiteY96" fmla="*/ 1245940 h 1903165"/>
            <a:gd name="connsiteX97" fmla="*/ 231538 w 3292312"/>
            <a:gd name="connsiteY97" fmla="*/ 1207840 h 1903165"/>
            <a:gd name="connsiteX98" fmla="*/ 202963 w 3292312"/>
            <a:gd name="connsiteY98" fmla="*/ 1131640 h 1903165"/>
            <a:gd name="connsiteX99" fmla="*/ 183913 w 3292312"/>
            <a:gd name="connsiteY99" fmla="*/ 1093540 h 1903165"/>
            <a:gd name="connsiteX100" fmla="*/ 279163 w 3292312"/>
            <a:gd name="connsiteY100" fmla="*/ 1084015 h 1903165"/>
            <a:gd name="connsiteX101" fmla="*/ 260113 w 3292312"/>
            <a:gd name="connsiteY101" fmla="*/ 1179265 h 1903165"/>
            <a:gd name="connsiteX102" fmla="*/ 288688 w 3292312"/>
            <a:gd name="connsiteY102" fmla="*/ 1188790 h 1903165"/>
            <a:gd name="connsiteX103" fmla="*/ 317263 w 3292312"/>
            <a:gd name="connsiteY103" fmla="*/ 1207840 h 1903165"/>
            <a:gd name="connsiteX104" fmla="*/ 374413 w 3292312"/>
            <a:gd name="connsiteY104" fmla="*/ 1198315 h 1903165"/>
            <a:gd name="connsiteX105" fmla="*/ 402988 w 3292312"/>
            <a:gd name="connsiteY105" fmla="*/ 1169740 h 1903165"/>
            <a:gd name="connsiteX106" fmla="*/ 422038 w 3292312"/>
            <a:gd name="connsiteY106" fmla="*/ 1112590 h 1903165"/>
            <a:gd name="connsiteX107" fmla="*/ 412513 w 3292312"/>
            <a:gd name="connsiteY107" fmla="*/ 988765 h 1903165"/>
            <a:gd name="connsiteX108" fmla="*/ 383938 w 3292312"/>
            <a:gd name="connsiteY108" fmla="*/ 893515 h 1903165"/>
            <a:gd name="connsiteX0" fmla="*/ 383938 w 3292312"/>
            <a:gd name="connsiteY0" fmla="*/ 893515 h 1903320"/>
            <a:gd name="connsiteX1" fmla="*/ 431563 w 3292312"/>
            <a:gd name="connsiteY1" fmla="*/ 903040 h 1903320"/>
            <a:gd name="connsiteX2" fmla="*/ 460138 w 3292312"/>
            <a:gd name="connsiteY2" fmla="*/ 912565 h 1903320"/>
            <a:gd name="connsiteX3" fmla="*/ 507763 w 3292312"/>
            <a:gd name="connsiteY3" fmla="*/ 922090 h 1903320"/>
            <a:gd name="connsiteX4" fmla="*/ 707788 w 3292312"/>
            <a:gd name="connsiteY4" fmla="*/ 912565 h 1903320"/>
            <a:gd name="connsiteX5" fmla="*/ 764938 w 3292312"/>
            <a:gd name="connsiteY5" fmla="*/ 893515 h 1903320"/>
            <a:gd name="connsiteX6" fmla="*/ 822088 w 3292312"/>
            <a:gd name="connsiteY6" fmla="*/ 855415 h 1903320"/>
            <a:gd name="connsiteX7" fmla="*/ 831613 w 3292312"/>
            <a:gd name="connsiteY7" fmla="*/ 826840 h 1903320"/>
            <a:gd name="connsiteX8" fmla="*/ 945913 w 3292312"/>
            <a:gd name="connsiteY8" fmla="*/ 769690 h 1903320"/>
            <a:gd name="connsiteX9" fmla="*/ 1136413 w 3292312"/>
            <a:gd name="connsiteY9" fmla="*/ 722065 h 1903320"/>
            <a:gd name="connsiteX10" fmla="*/ 1317388 w 3292312"/>
            <a:gd name="connsiteY10" fmla="*/ 712540 h 1903320"/>
            <a:gd name="connsiteX11" fmla="*/ 1384063 w 3292312"/>
            <a:gd name="connsiteY11" fmla="*/ 683965 h 1903320"/>
            <a:gd name="connsiteX12" fmla="*/ 1441213 w 3292312"/>
            <a:gd name="connsiteY12" fmla="*/ 645865 h 1903320"/>
            <a:gd name="connsiteX13" fmla="*/ 1479313 w 3292312"/>
            <a:gd name="connsiteY13" fmla="*/ 626815 h 1903320"/>
            <a:gd name="connsiteX14" fmla="*/ 1507888 w 3292312"/>
            <a:gd name="connsiteY14" fmla="*/ 617290 h 1903320"/>
            <a:gd name="connsiteX15" fmla="*/ 1536463 w 3292312"/>
            <a:gd name="connsiteY15" fmla="*/ 598240 h 1903320"/>
            <a:gd name="connsiteX16" fmla="*/ 1679338 w 3292312"/>
            <a:gd name="connsiteY16" fmla="*/ 607765 h 1903320"/>
            <a:gd name="connsiteX17" fmla="*/ 1707913 w 3292312"/>
            <a:gd name="connsiteY17" fmla="*/ 626815 h 1903320"/>
            <a:gd name="connsiteX18" fmla="*/ 1765063 w 3292312"/>
            <a:gd name="connsiteY18" fmla="*/ 645865 h 1903320"/>
            <a:gd name="connsiteX19" fmla="*/ 1888888 w 3292312"/>
            <a:gd name="connsiteY19" fmla="*/ 636340 h 1903320"/>
            <a:gd name="connsiteX20" fmla="*/ 1917463 w 3292312"/>
            <a:gd name="connsiteY20" fmla="*/ 626815 h 1903320"/>
            <a:gd name="connsiteX21" fmla="*/ 1965088 w 3292312"/>
            <a:gd name="connsiteY21" fmla="*/ 617290 h 1903320"/>
            <a:gd name="connsiteX22" fmla="*/ 1993663 w 3292312"/>
            <a:gd name="connsiteY22" fmla="*/ 607765 h 1903320"/>
            <a:gd name="connsiteX23" fmla="*/ 2041288 w 3292312"/>
            <a:gd name="connsiteY23" fmla="*/ 598240 h 1903320"/>
            <a:gd name="connsiteX24" fmla="*/ 2088913 w 3292312"/>
            <a:gd name="connsiteY24" fmla="*/ 522040 h 1903320"/>
            <a:gd name="connsiteX25" fmla="*/ 2127013 w 3292312"/>
            <a:gd name="connsiteY25" fmla="*/ 464890 h 1903320"/>
            <a:gd name="connsiteX26" fmla="*/ 2146063 w 3292312"/>
            <a:gd name="connsiteY26" fmla="*/ 436315 h 1903320"/>
            <a:gd name="connsiteX27" fmla="*/ 2174638 w 3292312"/>
            <a:gd name="connsiteY27" fmla="*/ 379165 h 1903320"/>
            <a:gd name="connsiteX28" fmla="*/ 2193688 w 3292312"/>
            <a:gd name="connsiteY28" fmla="*/ 341065 h 1903320"/>
            <a:gd name="connsiteX29" fmla="*/ 2222263 w 3292312"/>
            <a:gd name="connsiteY29" fmla="*/ 322015 h 1903320"/>
            <a:gd name="connsiteX30" fmla="*/ 2250838 w 3292312"/>
            <a:gd name="connsiteY30" fmla="*/ 293440 h 1903320"/>
            <a:gd name="connsiteX31" fmla="*/ 2307988 w 3292312"/>
            <a:gd name="connsiteY31" fmla="*/ 255340 h 1903320"/>
            <a:gd name="connsiteX32" fmla="*/ 2336563 w 3292312"/>
            <a:gd name="connsiteY32" fmla="*/ 236290 h 1903320"/>
            <a:gd name="connsiteX33" fmla="*/ 2365138 w 3292312"/>
            <a:gd name="connsiteY33" fmla="*/ 207715 h 1903320"/>
            <a:gd name="connsiteX34" fmla="*/ 2365138 w 3292312"/>
            <a:gd name="connsiteY34" fmla="*/ 55315 h 1903320"/>
            <a:gd name="connsiteX35" fmla="*/ 2336563 w 3292312"/>
            <a:gd name="connsiteY35" fmla="*/ 45790 h 1903320"/>
            <a:gd name="connsiteX36" fmla="*/ 2384188 w 3292312"/>
            <a:gd name="connsiteY36" fmla="*/ 7690 h 1903320"/>
            <a:gd name="connsiteX37" fmla="*/ 2393713 w 3292312"/>
            <a:gd name="connsiteY37" fmla="*/ 55315 h 1903320"/>
            <a:gd name="connsiteX38" fmla="*/ 2403238 w 3292312"/>
            <a:gd name="connsiteY38" fmla="*/ 83890 h 1903320"/>
            <a:gd name="connsiteX39" fmla="*/ 2412763 w 3292312"/>
            <a:gd name="connsiteY39" fmla="*/ 179140 h 1903320"/>
            <a:gd name="connsiteX40" fmla="*/ 2431813 w 3292312"/>
            <a:gd name="connsiteY40" fmla="*/ 207715 h 1903320"/>
            <a:gd name="connsiteX41" fmla="*/ 2450863 w 3292312"/>
            <a:gd name="connsiteY41" fmla="*/ 274390 h 1903320"/>
            <a:gd name="connsiteX42" fmla="*/ 2469913 w 3292312"/>
            <a:gd name="connsiteY42" fmla="*/ 302965 h 1903320"/>
            <a:gd name="connsiteX43" fmla="*/ 2527063 w 3292312"/>
            <a:gd name="connsiteY43" fmla="*/ 369640 h 1903320"/>
            <a:gd name="connsiteX44" fmla="*/ 2546113 w 3292312"/>
            <a:gd name="connsiteY44" fmla="*/ 398215 h 1903320"/>
            <a:gd name="connsiteX45" fmla="*/ 2555638 w 3292312"/>
            <a:gd name="connsiteY45" fmla="*/ 493465 h 1903320"/>
            <a:gd name="connsiteX46" fmla="*/ 2565163 w 3292312"/>
            <a:gd name="connsiteY46" fmla="*/ 522040 h 1903320"/>
            <a:gd name="connsiteX47" fmla="*/ 2593738 w 3292312"/>
            <a:gd name="connsiteY47" fmla="*/ 550615 h 1903320"/>
            <a:gd name="connsiteX48" fmla="*/ 2612788 w 3292312"/>
            <a:gd name="connsiteY48" fmla="*/ 607765 h 1903320"/>
            <a:gd name="connsiteX49" fmla="*/ 2631838 w 3292312"/>
            <a:gd name="connsiteY49" fmla="*/ 645865 h 1903320"/>
            <a:gd name="connsiteX50" fmla="*/ 2650888 w 3292312"/>
            <a:gd name="connsiteY50" fmla="*/ 760165 h 1903320"/>
            <a:gd name="connsiteX51" fmla="*/ 2660413 w 3292312"/>
            <a:gd name="connsiteY51" fmla="*/ 788740 h 1903320"/>
            <a:gd name="connsiteX52" fmla="*/ 2669938 w 3292312"/>
            <a:gd name="connsiteY52" fmla="*/ 883990 h 1903320"/>
            <a:gd name="connsiteX53" fmla="*/ 2727088 w 3292312"/>
            <a:gd name="connsiteY53" fmla="*/ 903040 h 1903320"/>
            <a:gd name="connsiteX54" fmla="*/ 2755663 w 3292312"/>
            <a:gd name="connsiteY54" fmla="*/ 922090 h 1903320"/>
            <a:gd name="connsiteX55" fmla="*/ 2765188 w 3292312"/>
            <a:gd name="connsiteY55" fmla="*/ 950665 h 1903320"/>
            <a:gd name="connsiteX56" fmla="*/ 2908063 w 3292312"/>
            <a:gd name="connsiteY56" fmla="*/ 960190 h 1903320"/>
            <a:gd name="connsiteX57" fmla="*/ 2974738 w 3292312"/>
            <a:gd name="connsiteY57" fmla="*/ 979240 h 1903320"/>
            <a:gd name="connsiteX58" fmla="*/ 2936638 w 3292312"/>
            <a:gd name="connsiteY58" fmla="*/ 1026865 h 1903320"/>
            <a:gd name="connsiteX59" fmla="*/ 2927113 w 3292312"/>
            <a:gd name="connsiteY59" fmla="*/ 1055440 h 1903320"/>
            <a:gd name="connsiteX60" fmla="*/ 2936638 w 3292312"/>
            <a:gd name="connsiteY60" fmla="*/ 1103065 h 1903320"/>
            <a:gd name="connsiteX61" fmla="*/ 2984263 w 3292312"/>
            <a:gd name="connsiteY61" fmla="*/ 1112590 h 1903320"/>
            <a:gd name="connsiteX62" fmla="*/ 3022363 w 3292312"/>
            <a:gd name="connsiteY62" fmla="*/ 1122115 h 1903320"/>
            <a:gd name="connsiteX63" fmla="*/ 3031888 w 3292312"/>
            <a:gd name="connsiteY63" fmla="*/ 1150690 h 1903320"/>
            <a:gd name="connsiteX64" fmla="*/ 3089038 w 3292312"/>
            <a:gd name="connsiteY64" fmla="*/ 1169740 h 1903320"/>
            <a:gd name="connsiteX65" fmla="*/ 3098563 w 3292312"/>
            <a:gd name="connsiteY65" fmla="*/ 1198315 h 1903320"/>
            <a:gd name="connsiteX66" fmla="*/ 3089038 w 3292312"/>
            <a:gd name="connsiteY66" fmla="*/ 1226890 h 1903320"/>
            <a:gd name="connsiteX67" fmla="*/ 3050938 w 3292312"/>
            <a:gd name="connsiteY67" fmla="*/ 1293565 h 1903320"/>
            <a:gd name="connsiteX68" fmla="*/ 3041413 w 3292312"/>
            <a:gd name="connsiteY68" fmla="*/ 1322140 h 1903320"/>
            <a:gd name="connsiteX69" fmla="*/ 3060463 w 3292312"/>
            <a:gd name="connsiteY69" fmla="*/ 1350715 h 1903320"/>
            <a:gd name="connsiteX70" fmla="*/ 3069988 w 3292312"/>
            <a:gd name="connsiteY70" fmla="*/ 1388815 h 1903320"/>
            <a:gd name="connsiteX71" fmla="*/ 3098563 w 3292312"/>
            <a:gd name="connsiteY71" fmla="*/ 1417390 h 1903320"/>
            <a:gd name="connsiteX72" fmla="*/ 3155713 w 3292312"/>
            <a:gd name="connsiteY72" fmla="*/ 1531690 h 1903320"/>
            <a:gd name="connsiteX73" fmla="*/ 3184288 w 3292312"/>
            <a:gd name="connsiteY73" fmla="*/ 1541215 h 1903320"/>
            <a:gd name="connsiteX74" fmla="*/ 3212863 w 3292312"/>
            <a:gd name="connsiteY74" fmla="*/ 1569790 h 1903320"/>
            <a:gd name="connsiteX75" fmla="*/ 3241438 w 3292312"/>
            <a:gd name="connsiteY75" fmla="*/ 1588840 h 1903320"/>
            <a:gd name="connsiteX76" fmla="*/ 3289063 w 3292312"/>
            <a:gd name="connsiteY76" fmla="*/ 1674565 h 1903320"/>
            <a:gd name="connsiteX77" fmla="*/ 3260488 w 3292312"/>
            <a:gd name="connsiteY77" fmla="*/ 1874590 h 1903320"/>
            <a:gd name="connsiteX78" fmla="*/ 3231913 w 3292312"/>
            <a:gd name="connsiteY78" fmla="*/ 1893640 h 1903320"/>
            <a:gd name="connsiteX79" fmla="*/ 3203338 w 3292312"/>
            <a:gd name="connsiteY79" fmla="*/ 1903165 h 1903320"/>
            <a:gd name="connsiteX80" fmla="*/ 2546113 w 3292312"/>
            <a:gd name="connsiteY80" fmla="*/ 1893640 h 1903320"/>
            <a:gd name="connsiteX81" fmla="*/ 2288938 w 3292312"/>
            <a:gd name="connsiteY81" fmla="*/ 1903165 h 1903320"/>
            <a:gd name="connsiteX82" fmla="*/ 507763 w 3292312"/>
            <a:gd name="connsiteY82" fmla="*/ 1884115 h 1903320"/>
            <a:gd name="connsiteX83" fmla="*/ 469663 w 3292312"/>
            <a:gd name="connsiteY83" fmla="*/ 1874590 h 1903320"/>
            <a:gd name="connsiteX84" fmla="*/ 155338 w 3292312"/>
            <a:gd name="connsiteY84" fmla="*/ 1893640 h 1903320"/>
            <a:gd name="connsiteX85" fmla="*/ 2938 w 3292312"/>
            <a:gd name="connsiteY85" fmla="*/ 1884115 h 1903320"/>
            <a:gd name="connsiteX86" fmla="*/ 12463 w 3292312"/>
            <a:gd name="connsiteY86" fmla="*/ 1855540 h 1903320"/>
            <a:gd name="connsiteX87" fmla="*/ 31513 w 3292312"/>
            <a:gd name="connsiteY87" fmla="*/ 1760290 h 1903320"/>
            <a:gd name="connsiteX88" fmla="*/ 21988 w 3292312"/>
            <a:gd name="connsiteY88" fmla="*/ 1512640 h 1903320"/>
            <a:gd name="connsiteX89" fmla="*/ 12463 w 3292312"/>
            <a:gd name="connsiteY89" fmla="*/ 1484065 h 1903320"/>
            <a:gd name="connsiteX90" fmla="*/ 2938 w 3292312"/>
            <a:gd name="connsiteY90" fmla="*/ 1436440 h 1903320"/>
            <a:gd name="connsiteX91" fmla="*/ 21988 w 3292312"/>
            <a:gd name="connsiteY91" fmla="*/ 1245940 h 1903320"/>
            <a:gd name="connsiteX92" fmla="*/ 41038 w 3292312"/>
            <a:gd name="connsiteY92" fmla="*/ 1188790 h 1903320"/>
            <a:gd name="connsiteX93" fmla="*/ 98188 w 3292312"/>
            <a:gd name="connsiteY93" fmla="*/ 1198315 h 1903320"/>
            <a:gd name="connsiteX94" fmla="*/ 117238 w 3292312"/>
            <a:gd name="connsiteY94" fmla="*/ 1255465 h 1903320"/>
            <a:gd name="connsiteX95" fmla="*/ 222013 w 3292312"/>
            <a:gd name="connsiteY95" fmla="*/ 1245940 h 1903320"/>
            <a:gd name="connsiteX96" fmla="*/ 231538 w 3292312"/>
            <a:gd name="connsiteY96" fmla="*/ 1207840 h 1903320"/>
            <a:gd name="connsiteX97" fmla="*/ 202963 w 3292312"/>
            <a:gd name="connsiteY97" fmla="*/ 1131640 h 1903320"/>
            <a:gd name="connsiteX98" fmla="*/ 183913 w 3292312"/>
            <a:gd name="connsiteY98" fmla="*/ 1093540 h 1903320"/>
            <a:gd name="connsiteX99" fmla="*/ 279163 w 3292312"/>
            <a:gd name="connsiteY99" fmla="*/ 1084015 h 1903320"/>
            <a:gd name="connsiteX100" fmla="*/ 260113 w 3292312"/>
            <a:gd name="connsiteY100" fmla="*/ 1179265 h 1903320"/>
            <a:gd name="connsiteX101" fmla="*/ 288688 w 3292312"/>
            <a:gd name="connsiteY101" fmla="*/ 1188790 h 1903320"/>
            <a:gd name="connsiteX102" fmla="*/ 317263 w 3292312"/>
            <a:gd name="connsiteY102" fmla="*/ 1207840 h 1903320"/>
            <a:gd name="connsiteX103" fmla="*/ 374413 w 3292312"/>
            <a:gd name="connsiteY103" fmla="*/ 1198315 h 1903320"/>
            <a:gd name="connsiteX104" fmla="*/ 402988 w 3292312"/>
            <a:gd name="connsiteY104" fmla="*/ 1169740 h 1903320"/>
            <a:gd name="connsiteX105" fmla="*/ 422038 w 3292312"/>
            <a:gd name="connsiteY105" fmla="*/ 1112590 h 1903320"/>
            <a:gd name="connsiteX106" fmla="*/ 412513 w 3292312"/>
            <a:gd name="connsiteY106" fmla="*/ 988765 h 1903320"/>
            <a:gd name="connsiteX107" fmla="*/ 383938 w 3292312"/>
            <a:gd name="connsiteY107" fmla="*/ 893515 h 1903320"/>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546113 w 3292312"/>
            <a:gd name="connsiteY80" fmla="*/ 1893640 h 1903165"/>
            <a:gd name="connsiteX81" fmla="*/ 507763 w 3292312"/>
            <a:gd name="connsiteY81" fmla="*/ 1884115 h 1903165"/>
            <a:gd name="connsiteX82" fmla="*/ 469663 w 3292312"/>
            <a:gd name="connsiteY82" fmla="*/ 1874590 h 1903165"/>
            <a:gd name="connsiteX83" fmla="*/ 155338 w 3292312"/>
            <a:gd name="connsiteY83" fmla="*/ 1893640 h 1903165"/>
            <a:gd name="connsiteX84" fmla="*/ 2938 w 3292312"/>
            <a:gd name="connsiteY84" fmla="*/ 1884115 h 1903165"/>
            <a:gd name="connsiteX85" fmla="*/ 12463 w 3292312"/>
            <a:gd name="connsiteY85" fmla="*/ 1855540 h 1903165"/>
            <a:gd name="connsiteX86" fmla="*/ 31513 w 3292312"/>
            <a:gd name="connsiteY86" fmla="*/ 1760290 h 1903165"/>
            <a:gd name="connsiteX87" fmla="*/ 21988 w 3292312"/>
            <a:gd name="connsiteY87" fmla="*/ 1512640 h 1903165"/>
            <a:gd name="connsiteX88" fmla="*/ 12463 w 3292312"/>
            <a:gd name="connsiteY88" fmla="*/ 1484065 h 1903165"/>
            <a:gd name="connsiteX89" fmla="*/ 2938 w 3292312"/>
            <a:gd name="connsiteY89" fmla="*/ 1436440 h 1903165"/>
            <a:gd name="connsiteX90" fmla="*/ 21988 w 3292312"/>
            <a:gd name="connsiteY90" fmla="*/ 1245940 h 1903165"/>
            <a:gd name="connsiteX91" fmla="*/ 41038 w 3292312"/>
            <a:gd name="connsiteY91" fmla="*/ 1188790 h 1903165"/>
            <a:gd name="connsiteX92" fmla="*/ 98188 w 3292312"/>
            <a:gd name="connsiteY92" fmla="*/ 1198315 h 1903165"/>
            <a:gd name="connsiteX93" fmla="*/ 117238 w 3292312"/>
            <a:gd name="connsiteY93" fmla="*/ 1255465 h 1903165"/>
            <a:gd name="connsiteX94" fmla="*/ 222013 w 3292312"/>
            <a:gd name="connsiteY94" fmla="*/ 1245940 h 1903165"/>
            <a:gd name="connsiteX95" fmla="*/ 231538 w 3292312"/>
            <a:gd name="connsiteY95" fmla="*/ 1207840 h 1903165"/>
            <a:gd name="connsiteX96" fmla="*/ 202963 w 3292312"/>
            <a:gd name="connsiteY96" fmla="*/ 1131640 h 1903165"/>
            <a:gd name="connsiteX97" fmla="*/ 183913 w 3292312"/>
            <a:gd name="connsiteY97" fmla="*/ 1093540 h 1903165"/>
            <a:gd name="connsiteX98" fmla="*/ 279163 w 3292312"/>
            <a:gd name="connsiteY98" fmla="*/ 1084015 h 1903165"/>
            <a:gd name="connsiteX99" fmla="*/ 260113 w 3292312"/>
            <a:gd name="connsiteY99" fmla="*/ 1179265 h 1903165"/>
            <a:gd name="connsiteX100" fmla="*/ 288688 w 3292312"/>
            <a:gd name="connsiteY100" fmla="*/ 1188790 h 1903165"/>
            <a:gd name="connsiteX101" fmla="*/ 317263 w 3292312"/>
            <a:gd name="connsiteY101" fmla="*/ 1207840 h 1903165"/>
            <a:gd name="connsiteX102" fmla="*/ 374413 w 3292312"/>
            <a:gd name="connsiteY102" fmla="*/ 1198315 h 1903165"/>
            <a:gd name="connsiteX103" fmla="*/ 402988 w 3292312"/>
            <a:gd name="connsiteY103" fmla="*/ 1169740 h 1903165"/>
            <a:gd name="connsiteX104" fmla="*/ 422038 w 3292312"/>
            <a:gd name="connsiteY104" fmla="*/ 1112590 h 1903165"/>
            <a:gd name="connsiteX105" fmla="*/ 412513 w 3292312"/>
            <a:gd name="connsiteY105" fmla="*/ 988765 h 1903165"/>
            <a:gd name="connsiteX106" fmla="*/ 383938 w 3292312"/>
            <a:gd name="connsiteY106"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507763 w 3292312"/>
            <a:gd name="connsiteY80" fmla="*/ 1884115 h 1903165"/>
            <a:gd name="connsiteX81" fmla="*/ 469663 w 3292312"/>
            <a:gd name="connsiteY81" fmla="*/ 1874590 h 1903165"/>
            <a:gd name="connsiteX82" fmla="*/ 155338 w 3292312"/>
            <a:gd name="connsiteY82" fmla="*/ 1893640 h 1903165"/>
            <a:gd name="connsiteX83" fmla="*/ 2938 w 3292312"/>
            <a:gd name="connsiteY83" fmla="*/ 1884115 h 1903165"/>
            <a:gd name="connsiteX84" fmla="*/ 12463 w 3292312"/>
            <a:gd name="connsiteY84" fmla="*/ 1855540 h 1903165"/>
            <a:gd name="connsiteX85" fmla="*/ 31513 w 3292312"/>
            <a:gd name="connsiteY85" fmla="*/ 1760290 h 1903165"/>
            <a:gd name="connsiteX86" fmla="*/ 21988 w 3292312"/>
            <a:gd name="connsiteY86" fmla="*/ 1512640 h 1903165"/>
            <a:gd name="connsiteX87" fmla="*/ 12463 w 3292312"/>
            <a:gd name="connsiteY87" fmla="*/ 1484065 h 1903165"/>
            <a:gd name="connsiteX88" fmla="*/ 2938 w 3292312"/>
            <a:gd name="connsiteY88" fmla="*/ 1436440 h 1903165"/>
            <a:gd name="connsiteX89" fmla="*/ 21988 w 3292312"/>
            <a:gd name="connsiteY89" fmla="*/ 1245940 h 1903165"/>
            <a:gd name="connsiteX90" fmla="*/ 41038 w 3292312"/>
            <a:gd name="connsiteY90" fmla="*/ 1188790 h 1903165"/>
            <a:gd name="connsiteX91" fmla="*/ 98188 w 3292312"/>
            <a:gd name="connsiteY91" fmla="*/ 1198315 h 1903165"/>
            <a:gd name="connsiteX92" fmla="*/ 117238 w 3292312"/>
            <a:gd name="connsiteY92" fmla="*/ 1255465 h 1903165"/>
            <a:gd name="connsiteX93" fmla="*/ 222013 w 3292312"/>
            <a:gd name="connsiteY93" fmla="*/ 1245940 h 1903165"/>
            <a:gd name="connsiteX94" fmla="*/ 231538 w 3292312"/>
            <a:gd name="connsiteY94" fmla="*/ 1207840 h 1903165"/>
            <a:gd name="connsiteX95" fmla="*/ 202963 w 3292312"/>
            <a:gd name="connsiteY95" fmla="*/ 1131640 h 1903165"/>
            <a:gd name="connsiteX96" fmla="*/ 183913 w 3292312"/>
            <a:gd name="connsiteY96" fmla="*/ 1093540 h 1903165"/>
            <a:gd name="connsiteX97" fmla="*/ 279163 w 3292312"/>
            <a:gd name="connsiteY97" fmla="*/ 1084015 h 1903165"/>
            <a:gd name="connsiteX98" fmla="*/ 260113 w 3292312"/>
            <a:gd name="connsiteY98" fmla="*/ 1179265 h 1903165"/>
            <a:gd name="connsiteX99" fmla="*/ 288688 w 3292312"/>
            <a:gd name="connsiteY99" fmla="*/ 1188790 h 1903165"/>
            <a:gd name="connsiteX100" fmla="*/ 317263 w 3292312"/>
            <a:gd name="connsiteY100" fmla="*/ 1207840 h 1903165"/>
            <a:gd name="connsiteX101" fmla="*/ 374413 w 3292312"/>
            <a:gd name="connsiteY101" fmla="*/ 1198315 h 1903165"/>
            <a:gd name="connsiteX102" fmla="*/ 402988 w 3292312"/>
            <a:gd name="connsiteY102" fmla="*/ 1169740 h 1903165"/>
            <a:gd name="connsiteX103" fmla="*/ 422038 w 3292312"/>
            <a:gd name="connsiteY103" fmla="*/ 1112590 h 1903165"/>
            <a:gd name="connsiteX104" fmla="*/ 412513 w 3292312"/>
            <a:gd name="connsiteY104" fmla="*/ 988765 h 1903165"/>
            <a:gd name="connsiteX105" fmla="*/ 383938 w 3292312"/>
            <a:gd name="connsiteY105"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507763 w 3292312"/>
            <a:gd name="connsiteY80" fmla="*/ 1884115 h 1903165"/>
            <a:gd name="connsiteX81" fmla="*/ 155338 w 3292312"/>
            <a:gd name="connsiteY81" fmla="*/ 1893640 h 1903165"/>
            <a:gd name="connsiteX82" fmla="*/ 2938 w 3292312"/>
            <a:gd name="connsiteY82" fmla="*/ 1884115 h 1903165"/>
            <a:gd name="connsiteX83" fmla="*/ 12463 w 3292312"/>
            <a:gd name="connsiteY83" fmla="*/ 1855540 h 1903165"/>
            <a:gd name="connsiteX84" fmla="*/ 31513 w 3292312"/>
            <a:gd name="connsiteY84" fmla="*/ 1760290 h 1903165"/>
            <a:gd name="connsiteX85" fmla="*/ 21988 w 3292312"/>
            <a:gd name="connsiteY85" fmla="*/ 1512640 h 1903165"/>
            <a:gd name="connsiteX86" fmla="*/ 12463 w 3292312"/>
            <a:gd name="connsiteY86" fmla="*/ 1484065 h 1903165"/>
            <a:gd name="connsiteX87" fmla="*/ 2938 w 3292312"/>
            <a:gd name="connsiteY87" fmla="*/ 1436440 h 1903165"/>
            <a:gd name="connsiteX88" fmla="*/ 21988 w 3292312"/>
            <a:gd name="connsiteY88" fmla="*/ 1245940 h 1903165"/>
            <a:gd name="connsiteX89" fmla="*/ 41038 w 3292312"/>
            <a:gd name="connsiteY89" fmla="*/ 1188790 h 1903165"/>
            <a:gd name="connsiteX90" fmla="*/ 98188 w 3292312"/>
            <a:gd name="connsiteY90" fmla="*/ 1198315 h 1903165"/>
            <a:gd name="connsiteX91" fmla="*/ 117238 w 3292312"/>
            <a:gd name="connsiteY91" fmla="*/ 1255465 h 1903165"/>
            <a:gd name="connsiteX92" fmla="*/ 222013 w 3292312"/>
            <a:gd name="connsiteY92" fmla="*/ 1245940 h 1903165"/>
            <a:gd name="connsiteX93" fmla="*/ 231538 w 3292312"/>
            <a:gd name="connsiteY93" fmla="*/ 1207840 h 1903165"/>
            <a:gd name="connsiteX94" fmla="*/ 202963 w 3292312"/>
            <a:gd name="connsiteY94" fmla="*/ 1131640 h 1903165"/>
            <a:gd name="connsiteX95" fmla="*/ 183913 w 3292312"/>
            <a:gd name="connsiteY95" fmla="*/ 1093540 h 1903165"/>
            <a:gd name="connsiteX96" fmla="*/ 279163 w 3292312"/>
            <a:gd name="connsiteY96" fmla="*/ 1084015 h 1903165"/>
            <a:gd name="connsiteX97" fmla="*/ 260113 w 3292312"/>
            <a:gd name="connsiteY97" fmla="*/ 1179265 h 1903165"/>
            <a:gd name="connsiteX98" fmla="*/ 288688 w 3292312"/>
            <a:gd name="connsiteY98" fmla="*/ 1188790 h 1903165"/>
            <a:gd name="connsiteX99" fmla="*/ 317263 w 3292312"/>
            <a:gd name="connsiteY99" fmla="*/ 1207840 h 1903165"/>
            <a:gd name="connsiteX100" fmla="*/ 374413 w 3292312"/>
            <a:gd name="connsiteY100" fmla="*/ 1198315 h 1903165"/>
            <a:gd name="connsiteX101" fmla="*/ 402988 w 3292312"/>
            <a:gd name="connsiteY101" fmla="*/ 1169740 h 1903165"/>
            <a:gd name="connsiteX102" fmla="*/ 422038 w 3292312"/>
            <a:gd name="connsiteY102" fmla="*/ 1112590 h 1903165"/>
            <a:gd name="connsiteX103" fmla="*/ 412513 w 3292312"/>
            <a:gd name="connsiteY103" fmla="*/ 988765 h 1903165"/>
            <a:gd name="connsiteX104" fmla="*/ 383938 w 3292312"/>
            <a:gd name="connsiteY104"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155338 w 3292312"/>
            <a:gd name="connsiteY80" fmla="*/ 1893640 h 1903165"/>
            <a:gd name="connsiteX81" fmla="*/ 2938 w 3292312"/>
            <a:gd name="connsiteY81" fmla="*/ 1884115 h 1903165"/>
            <a:gd name="connsiteX82" fmla="*/ 12463 w 3292312"/>
            <a:gd name="connsiteY82" fmla="*/ 1855540 h 1903165"/>
            <a:gd name="connsiteX83" fmla="*/ 31513 w 3292312"/>
            <a:gd name="connsiteY83" fmla="*/ 1760290 h 1903165"/>
            <a:gd name="connsiteX84" fmla="*/ 21988 w 3292312"/>
            <a:gd name="connsiteY84" fmla="*/ 1512640 h 1903165"/>
            <a:gd name="connsiteX85" fmla="*/ 12463 w 3292312"/>
            <a:gd name="connsiteY85" fmla="*/ 1484065 h 1903165"/>
            <a:gd name="connsiteX86" fmla="*/ 2938 w 3292312"/>
            <a:gd name="connsiteY86" fmla="*/ 1436440 h 1903165"/>
            <a:gd name="connsiteX87" fmla="*/ 21988 w 3292312"/>
            <a:gd name="connsiteY87" fmla="*/ 1245940 h 1903165"/>
            <a:gd name="connsiteX88" fmla="*/ 41038 w 3292312"/>
            <a:gd name="connsiteY88" fmla="*/ 1188790 h 1903165"/>
            <a:gd name="connsiteX89" fmla="*/ 98188 w 3292312"/>
            <a:gd name="connsiteY89" fmla="*/ 1198315 h 1903165"/>
            <a:gd name="connsiteX90" fmla="*/ 117238 w 3292312"/>
            <a:gd name="connsiteY90" fmla="*/ 1255465 h 1903165"/>
            <a:gd name="connsiteX91" fmla="*/ 222013 w 3292312"/>
            <a:gd name="connsiteY91" fmla="*/ 1245940 h 1903165"/>
            <a:gd name="connsiteX92" fmla="*/ 231538 w 3292312"/>
            <a:gd name="connsiteY92" fmla="*/ 1207840 h 1903165"/>
            <a:gd name="connsiteX93" fmla="*/ 202963 w 3292312"/>
            <a:gd name="connsiteY93" fmla="*/ 1131640 h 1903165"/>
            <a:gd name="connsiteX94" fmla="*/ 183913 w 3292312"/>
            <a:gd name="connsiteY94" fmla="*/ 1093540 h 1903165"/>
            <a:gd name="connsiteX95" fmla="*/ 279163 w 3292312"/>
            <a:gd name="connsiteY95" fmla="*/ 1084015 h 1903165"/>
            <a:gd name="connsiteX96" fmla="*/ 260113 w 3292312"/>
            <a:gd name="connsiteY96" fmla="*/ 1179265 h 1903165"/>
            <a:gd name="connsiteX97" fmla="*/ 288688 w 3292312"/>
            <a:gd name="connsiteY97" fmla="*/ 1188790 h 1903165"/>
            <a:gd name="connsiteX98" fmla="*/ 317263 w 3292312"/>
            <a:gd name="connsiteY98" fmla="*/ 1207840 h 1903165"/>
            <a:gd name="connsiteX99" fmla="*/ 374413 w 3292312"/>
            <a:gd name="connsiteY99" fmla="*/ 1198315 h 1903165"/>
            <a:gd name="connsiteX100" fmla="*/ 402988 w 3292312"/>
            <a:gd name="connsiteY100" fmla="*/ 1169740 h 1903165"/>
            <a:gd name="connsiteX101" fmla="*/ 422038 w 3292312"/>
            <a:gd name="connsiteY101" fmla="*/ 1112590 h 1903165"/>
            <a:gd name="connsiteX102" fmla="*/ 412513 w 3292312"/>
            <a:gd name="connsiteY102" fmla="*/ 988765 h 1903165"/>
            <a:gd name="connsiteX103" fmla="*/ 383938 w 3292312"/>
            <a:gd name="connsiteY103" fmla="*/ 893515 h 1903165"/>
            <a:gd name="connsiteX0" fmla="*/ 383938 w 3292312"/>
            <a:gd name="connsiteY0" fmla="*/ 893515 h 1903165"/>
            <a:gd name="connsiteX1" fmla="*/ 431563 w 3292312"/>
            <a:gd name="connsiteY1" fmla="*/ 903040 h 1903165"/>
            <a:gd name="connsiteX2" fmla="*/ 460138 w 3292312"/>
            <a:gd name="connsiteY2" fmla="*/ 912565 h 1903165"/>
            <a:gd name="connsiteX3" fmla="*/ 507763 w 3292312"/>
            <a:gd name="connsiteY3" fmla="*/ 922090 h 1903165"/>
            <a:gd name="connsiteX4" fmla="*/ 707788 w 3292312"/>
            <a:gd name="connsiteY4" fmla="*/ 912565 h 1903165"/>
            <a:gd name="connsiteX5" fmla="*/ 764938 w 3292312"/>
            <a:gd name="connsiteY5" fmla="*/ 893515 h 1903165"/>
            <a:gd name="connsiteX6" fmla="*/ 822088 w 3292312"/>
            <a:gd name="connsiteY6" fmla="*/ 855415 h 1903165"/>
            <a:gd name="connsiteX7" fmla="*/ 831613 w 3292312"/>
            <a:gd name="connsiteY7" fmla="*/ 826840 h 1903165"/>
            <a:gd name="connsiteX8" fmla="*/ 945913 w 3292312"/>
            <a:gd name="connsiteY8" fmla="*/ 769690 h 1903165"/>
            <a:gd name="connsiteX9" fmla="*/ 1136413 w 3292312"/>
            <a:gd name="connsiteY9" fmla="*/ 722065 h 1903165"/>
            <a:gd name="connsiteX10" fmla="*/ 1317388 w 3292312"/>
            <a:gd name="connsiteY10" fmla="*/ 712540 h 1903165"/>
            <a:gd name="connsiteX11" fmla="*/ 1384063 w 3292312"/>
            <a:gd name="connsiteY11" fmla="*/ 683965 h 1903165"/>
            <a:gd name="connsiteX12" fmla="*/ 1441213 w 3292312"/>
            <a:gd name="connsiteY12" fmla="*/ 645865 h 1903165"/>
            <a:gd name="connsiteX13" fmla="*/ 1479313 w 3292312"/>
            <a:gd name="connsiteY13" fmla="*/ 626815 h 1903165"/>
            <a:gd name="connsiteX14" fmla="*/ 1507888 w 3292312"/>
            <a:gd name="connsiteY14" fmla="*/ 617290 h 1903165"/>
            <a:gd name="connsiteX15" fmla="*/ 1536463 w 3292312"/>
            <a:gd name="connsiteY15" fmla="*/ 598240 h 1903165"/>
            <a:gd name="connsiteX16" fmla="*/ 1679338 w 3292312"/>
            <a:gd name="connsiteY16" fmla="*/ 607765 h 1903165"/>
            <a:gd name="connsiteX17" fmla="*/ 1707913 w 3292312"/>
            <a:gd name="connsiteY17" fmla="*/ 626815 h 1903165"/>
            <a:gd name="connsiteX18" fmla="*/ 1765063 w 3292312"/>
            <a:gd name="connsiteY18" fmla="*/ 645865 h 1903165"/>
            <a:gd name="connsiteX19" fmla="*/ 1888888 w 3292312"/>
            <a:gd name="connsiteY19" fmla="*/ 636340 h 1903165"/>
            <a:gd name="connsiteX20" fmla="*/ 1917463 w 3292312"/>
            <a:gd name="connsiteY20" fmla="*/ 626815 h 1903165"/>
            <a:gd name="connsiteX21" fmla="*/ 1965088 w 3292312"/>
            <a:gd name="connsiteY21" fmla="*/ 617290 h 1903165"/>
            <a:gd name="connsiteX22" fmla="*/ 1993663 w 3292312"/>
            <a:gd name="connsiteY22" fmla="*/ 607765 h 1903165"/>
            <a:gd name="connsiteX23" fmla="*/ 2041288 w 3292312"/>
            <a:gd name="connsiteY23" fmla="*/ 598240 h 1903165"/>
            <a:gd name="connsiteX24" fmla="*/ 2088913 w 3292312"/>
            <a:gd name="connsiteY24" fmla="*/ 522040 h 1903165"/>
            <a:gd name="connsiteX25" fmla="*/ 2127013 w 3292312"/>
            <a:gd name="connsiteY25" fmla="*/ 464890 h 1903165"/>
            <a:gd name="connsiteX26" fmla="*/ 2146063 w 3292312"/>
            <a:gd name="connsiteY26" fmla="*/ 436315 h 1903165"/>
            <a:gd name="connsiteX27" fmla="*/ 2174638 w 3292312"/>
            <a:gd name="connsiteY27" fmla="*/ 379165 h 1903165"/>
            <a:gd name="connsiteX28" fmla="*/ 2193688 w 3292312"/>
            <a:gd name="connsiteY28" fmla="*/ 341065 h 1903165"/>
            <a:gd name="connsiteX29" fmla="*/ 2222263 w 3292312"/>
            <a:gd name="connsiteY29" fmla="*/ 322015 h 1903165"/>
            <a:gd name="connsiteX30" fmla="*/ 2250838 w 3292312"/>
            <a:gd name="connsiteY30" fmla="*/ 293440 h 1903165"/>
            <a:gd name="connsiteX31" fmla="*/ 2307988 w 3292312"/>
            <a:gd name="connsiteY31" fmla="*/ 255340 h 1903165"/>
            <a:gd name="connsiteX32" fmla="*/ 2336563 w 3292312"/>
            <a:gd name="connsiteY32" fmla="*/ 236290 h 1903165"/>
            <a:gd name="connsiteX33" fmla="*/ 2365138 w 3292312"/>
            <a:gd name="connsiteY33" fmla="*/ 207715 h 1903165"/>
            <a:gd name="connsiteX34" fmla="*/ 2365138 w 3292312"/>
            <a:gd name="connsiteY34" fmla="*/ 55315 h 1903165"/>
            <a:gd name="connsiteX35" fmla="*/ 2336563 w 3292312"/>
            <a:gd name="connsiteY35" fmla="*/ 45790 h 1903165"/>
            <a:gd name="connsiteX36" fmla="*/ 2384188 w 3292312"/>
            <a:gd name="connsiteY36" fmla="*/ 7690 h 1903165"/>
            <a:gd name="connsiteX37" fmla="*/ 2393713 w 3292312"/>
            <a:gd name="connsiteY37" fmla="*/ 55315 h 1903165"/>
            <a:gd name="connsiteX38" fmla="*/ 2403238 w 3292312"/>
            <a:gd name="connsiteY38" fmla="*/ 83890 h 1903165"/>
            <a:gd name="connsiteX39" fmla="*/ 2412763 w 3292312"/>
            <a:gd name="connsiteY39" fmla="*/ 179140 h 1903165"/>
            <a:gd name="connsiteX40" fmla="*/ 2431813 w 3292312"/>
            <a:gd name="connsiteY40" fmla="*/ 207715 h 1903165"/>
            <a:gd name="connsiteX41" fmla="*/ 2450863 w 3292312"/>
            <a:gd name="connsiteY41" fmla="*/ 274390 h 1903165"/>
            <a:gd name="connsiteX42" fmla="*/ 2469913 w 3292312"/>
            <a:gd name="connsiteY42" fmla="*/ 302965 h 1903165"/>
            <a:gd name="connsiteX43" fmla="*/ 2527063 w 3292312"/>
            <a:gd name="connsiteY43" fmla="*/ 369640 h 1903165"/>
            <a:gd name="connsiteX44" fmla="*/ 2546113 w 3292312"/>
            <a:gd name="connsiteY44" fmla="*/ 398215 h 1903165"/>
            <a:gd name="connsiteX45" fmla="*/ 2555638 w 3292312"/>
            <a:gd name="connsiteY45" fmla="*/ 493465 h 1903165"/>
            <a:gd name="connsiteX46" fmla="*/ 2565163 w 3292312"/>
            <a:gd name="connsiteY46" fmla="*/ 522040 h 1903165"/>
            <a:gd name="connsiteX47" fmla="*/ 2593738 w 3292312"/>
            <a:gd name="connsiteY47" fmla="*/ 550615 h 1903165"/>
            <a:gd name="connsiteX48" fmla="*/ 2612788 w 3292312"/>
            <a:gd name="connsiteY48" fmla="*/ 607765 h 1903165"/>
            <a:gd name="connsiteX49" fmla="*/ 2631838 w 3292312"/>
            <a:gd name="connsiteY49" fmla="*/ 645865 h 1903165"/>
            <a:gd name="connsiteX50" fmla="*/ 2650888 w 3292312"/>
            <a:gd name="connsiteY50" fmla="*/ 760165 h 1903165"/>
            <a:gd name="connsiteX51" fmla="*/ 2660413 w 3292312"/>
            <a:gd name="connsiteY51" fmla="*/ 788740 h 1903165"/>
            <a:gd name="connsiteX52" fmla="*/ 2669938 w 3292312"/>
            <a:gd name="connsiteY52" fmla="*/ 883990 h 1903165"/>
            <a:gd name="connsiteX53" fmla="*/ 2727088 w 3292312"/>
            <a:gd name="connsiteY53" fmla="*/ 903040 h 1903165"/>
            <a:gd name="connsiteX54" fmla="*/ 2755663 w 3292312"/>
            <a:gd name="connsiteY54" fmla="*/ 922090 h 1903165"/>
            <a:gd name="connsiteX55" fmla="*/ 2765188 w 3292312"/>
            <a:gd name="connsiteY55" fmla="*/ 950665 h 1903165"/>
            <a:gd name="connsiteX56" fmla="*/ 2908063 w 3292312"/>
            <a:gd name="connsiteY56" fmla="*/ 960190 h 1903165"/>
            <a:gd name="connsiteX57" fmla="*/ 2974738 w 3292312"/>
            <a:gd name="connsiteY57" fmla="*/ 979240 h 1903165"/>
            <a:gd name="connsiteX58" fmla="*/ 2936638 w 3292312"/>
            <a:gd name="connsiteY58" fmla="*/ 1026865 h 1903165"/>
            <a:gd name="connsiteX59" fmla="*/ 2927113 w 3292312"/>
            <a:gd name="connsiteY59" fmla="*/ 1055440 h 1903165"/>
            <a:gd name="connsiteX60" fmla="*/ 2936638 w 3292312"/>
            <a:gd name="connsiteY60" fmla="*/ 1103065 h 1903165"/>
            <a:gd name="connsiteX61" fmla="*/ 2984263 w 3292312"/>
            <a:gd name="connsiteY61" fmla="*/ 1112590 h 1903165"/>
            <a:gd name="connsiteX62" fmla="*/ 3022363 w 3292312"/>
            <a:gd name="connsiteY62" fmla="*/ 1122115 h 1903165"/>
            <a:gd name="connsiteX63" fmla="*/ 3031888 w 3292312"/>
            <a:gd name="connsiteY63" fmla="*/ 1150690 h 1903165"/>
            <a:gd name="connsiteX64" fmla="*/ 3089038 w 3292312"/>
            <a:gd name="connsiteY64" fmla="*/ 1169740 h 1903165"/>
            <a:gd name="connsiteX65" fmla="*/ 3098563 w 3292312"/>
            <a:gd name="connsiteY65" fmla="*/ 1198315 h 1903165"/>
            <a:gd name="connsiteX66" fmla="*/ 3089038 w 3292312"/>
            <a:gd name="connsiteY66" fmla="*/ 1226890 h 1903165"/>
            <a:gd name="connsiteX67" fmla="*/ 3050938 w 3292312"/>
            <a:gd name="connsiteY67" fmla="*/ 1293565 h 1903165"/>
            <a:gd name="connsiteX68" fmla="*/ 3041413 w 3292312"/>
            <a:gd name="connsiteY68" fmla="*/ 1322140 h 1903165"/>
            <a:gd name="connsiteX69" fmla="*/ 3060463 w 3292312"/>
            <a:gd name="connsiteY69" fmla="*/ 1350715 h 1903165"/>
            <a:gd name="connsiteX70" fmla="*/ 3069988 w 3292312"/>
            <a:gd name="connsiteY70" fmla="*/ 1388815 h 1903165"/>
            <a:gd name="connsiteX71" fmla="*/ 3098563 w 3292312"/>
            <a:gd name="connsiteY71" fmla="*/ 1417390 h 1903165"/>
            <a:gd name="connsiteX72" fmla="*/ 3155713 w 3292312"/>
            <a:gd name="connsiteY72" fmla="*/ 1531690 h 1903165"/>
            <a:gd name="connsiteX73" fmla="*/ 3184288 w 3292312"/>
            <a:gd name="connsiteY73" fmla="*/ 1541215 h 1903165"/>
            <a:gd name="connsiteX74" fmla="*/ 3212863 w 3292312"/>
            <a:gd name="connsiteY74" fmla="*/ 1569790 h 1903165"/>
            <a:gd name="connsiteX75" fmla="*/ 3241438 w 3292312"/>
            <a:gd name="connsiteY75" fmla="*/ 1588840 h 1903165"/>
            <a:gd name="connsiteX76" fmla="*/ 3289063 w 3292312"/>
            <a:gd name="connsiteY76" fmla="*/ 1674565 h 1903165"/>
            <a:gd name="connsiteX77" fmla="*/ 3260488 w 3292312"/>
            <a:gd name="connsiteY77" fmla="*/ 1874590 h 1903165"/>
            <a:gd name="connsiteX78" fmla="*/ 3231913 w 3292312"/>
            <a:gd name="connsiteY78" fmla="*/ 1893640 h 1903165"/>
            <a:gd name="connsiteX79" fmla="*/ 3203338 w 3292312"/>
            <a:gd name="connsiteY79" fmla="*/ 1903165 h 1903165"/>
            <a:gd name="connsiteX80" fmla="*/ 2938 w 3292312"/>
            <a:gd name="connsiteY80" fmla="*/ 1884115 h 1903165"/>
            <a:gd name="connsiteX81" fmla="*/ 12463 w 3292312"/>
            <a:gd name="connsiteY81" fmla="*/ 1855540 h 1903165"/>
            <a:gd name="connsiteX82" fmla="*/ 31513 w 3292312"/>
            <a:gd name="connsiteY82" fmla="*/ 1760290 h 1903165"/>
            <a:gd name="connsiteX83" fmla="*/ 21988 w 3292312"/>
            <a:gd name="connsiteY83" fmla="*/ 1512640 h 1903165"/>
            <a:gd name="connsiteX84" fmla="*/ 12463 w 3292312"/>
            <a:gd name="connsiteY84" fmla="*/ 1484065 h 1903165"/>
            <a:gd name="connsiteX85" fmla="*/ 2938 w 3292312"/>
            <a:gd name="connsiteY85" fmla="*/ 1436440 h 1903165"/>
            <a:gd name="connsiteX86" fmla="*/ 21988 w 3292312"/>
            <a:gd name="connsiteY86" fmla="*/ 1245940 h 1903165"/>
            <a:gd name="connsiteX87" fmla="*/ 41038 w 3292312"/>
            <a:gd name="connsiteY87" fmla="*/ 1188790 h 1903165"/>
            <a:gd name="connsiteX88" fmla="*/ 98188 w 3292312"/>
            <a:gd name="connsiteY88" fmla="*/ 1198315 h 1903165"/>
            <a:gd name="connsiteX89" fmla="*/ 117238 w 3292312"/>
            <a:gd name="connsiteY89" fmla="*/ 1255465 h 1903165"/>
            <a:gd name="connsiteX90" fmla="*/ 222013 w 3292312"/>
            <a:gd name="connsiteY90" fmla="*/ 1245940 h 1903165"/>
            <a:gd name="connsiteX91" fmla="*/ 231538 w 3292312"/>
            <a:gd name="connsiteY91" fmla="*/ 1207840 h 1903165"/>
            <a:gd name="connsiteX92" fmla="*/ 202963 w 3292312"/>
            <a:gd name="connsiteY92" fmla="*/ 1131640 h 1903165"/>
            <a:gd name="connsiteX93" fmla="*/ 183913 w 3292312"/>
            <a:gd name="connsiteY93" fmla="*/ 1093540 h 1903165"/>
            <a:gd name="connsiteX94" fmla="*/ 279163 w 3292312"/>
            <a:gd name="connsiteY94" fmla="*/ 1084015 h 1903165"/>
            <a:gd name="connsiteX95" fmla="*/ 260113 w 3292312"/>
            <a:gd name="connsiteY95" fmla="*/ 1179265 h 1903165"/>
            <a:gd name="connsiteX96" fmla="*/ 288688 w 3292312"/>
            <a:gd name="connsiteY96" fmla="*/ 1188790 h 1903165"/>
            <a:gd name="connsiteX97" fmla="*/ 317263 w 3292312"/>
            <a:gd name="connsiteY97" fmla="*/ 1207840 h 1903165"/>
            <a:gd name="connsiteX98" fmla="*/ 374413 w 3292312"/>
            <a:gd name="connsiteY98" fmla="*/ 1198315 h 1903165"/>
            <a:gd name="connsiteX99" fmla="*/ 402988 w 3292312"/>
            <a:gd name="connsiteY99" fmla="*/ 1169740 h 1903165"/>
            <a:gd name="connsiteX100" fmla="*/ 422038 w 3292312"/>
            <a:gd name="connsiteY100" fmla="*/ 1112590 h 1903165"/>
            <a:gd name="connsiteX101" fmla="*/ 412513 w 3292312"/>
            <a:gd name="connsiteY101" fmla="*/ 988765 h 1903165"/>
            <a:gd name="connsiteX102" fmla="*/ 383938 w 3292312"/>
            <a:gd name="connsiteY102" fmla="*/ 893515 h 19031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Lst>
          <a:rect l="l" t="t" r="r" b="b"/>
          <a:pathLst>
            <a:path w="3292312" h="1903165">
              <a:moveTo>
                <a:pt x="383938" y="893515"/>
              </a:moveTo>
              <a:cubicBezTo>
                <a:pt x="387113" y="879228"/>
                <a:pt x="415857" y="899113"/>
                <a:pt x="431563" y="903040"/>
              </a:cubicBezTo>
              <a:cubicBezTo>
                <a:pt x="441303" y="905475"/>
                <a:pt x="450398" y="910130"/>
                <a:pt x="460138" y="912565"/>
              </a:cubicBezTo>
              <a:cubicBezTo>
                <a:pt x="475844" y="916492"/>
                <a:pt x="491888" y="918915"/>
                <a:pt x="507763" y="922090"/>
              </a:cubicBezTo>
              <a:cubicBezTo>
                <a:pt x="574438" y="918915"/>
                <a:pt x="641446" y="919936"/>
                <a:pt x="707788" y="912565"/>
              </a:cubicBezTo>
              <a:cubicBezTo>
                <a:pt x="727746" y="910347"/>
                <a:pt x="748230" y="904654"/>
                <a:pt x="764938" y="893515"/>
              </a:cubicBezTo>
              <a:lnTo>
                <a:pt x="822088" y="855415"/>
              </a:lnTo>
              <a:cubicBezTo>
                <a:pt x="825263" y="845890"/>
                <a:pt x="824513" y="833940"/>
                <a:pt x="831613" y="826840"/>
              </a:cubicBezTo>
              <a:cubicBezTo>
                <a:pt x="921539" y="736914"/>
                <a:pt x="852950" y="831665"/>
                <a:pt x="945913" y="769690"/>
              </a:cubicBezTo>
              <a:cubicBezTo>
                <a:pt x="1038709" y="707826"/>
                <a:pt x="983015" y="731362"/>
                <a:pt x="1136413" y="722065"/>
              </a:cubicBezTo>
              <a:lnTo>
                <a:pt x="1317388" y="712540"/>
              </a:lnTo>
              <a:cubicBezTo>
                <a:pt x="1421399" y="643199"/>
                <a:pt x="1261048" y="745472"/>
                <a:pt x="1384063" y="683965"/>
              </a:cubicBezTo>
              <a:cubicBezTo>
                <a:pt x="1404541" y="673726"/>
                <a:pt x="1420735" y="656104"/>
                <a:pt x="1441213" y="645865"/>
              </a:cubicBezTo>
              <a:cubicBezTo>
                <a:pt x="1453913" y="639515"/>
                <a:pt x="1466262" y="632408"/>
                <a:pt x="1479313" y="626815"/>
              </a:cubicBezTo>
              <a:cubicBezTo>
                <a:pt x="1488541" y="622860"/>
                <a:pt x="1498908" y="621780"/>
                <a:pt x="1507888" y="617290"/>
              </a:cubicBezTo>
              <a:cubicBezTo>
                <a:pt x="1518127" y="612170"/>
                <a:pt x="1526938" y="604590"/>
                <a:pt x="1536463" y="598240"/>
              </a:cubicBezTo>
              <a:cubicBezTo>
                <a:pt x="1584088" y="601415"/>
                <a:pt x="1632257" y="599918"/>
                <a:pt x="1679338" y="607765"/>
              </a:cubicBezTo>
              <a:cubicBezTo>
                <a:pt x="1690630" y="609647"/>
                <a:pt x="1697452" y="622166"/>
                <a:pt x="1707913" y="626815"/>
              </a:cubicBezTo>
              <a:cubicBezTo>
                <a:pt x="1726263" y="634970"/>
                <a:pt x="1765063" y="645865"/>
                <a:pt x="1765063" y="645865"/>
              </a:cubicBezTo>
              <a:cubicBezTo>
                <a:pt x="1806338" y="642690"/>
                <a:pt x="1847811" y="641475"/>
                <a:pt x="1888888" y="636340"/>
              </a:cubicBezTo>
              <a:cubicBezTo>
                <a:pt x="1898851" y="635095"/>
                <a:pt x="1907723" y="629250"/>
                <a:pt x="1917463" y="626815"/>
              </a:cubicBezTo>
              <a:cubicBezTo>
                <a:pt x="1933169" y="622888"/>
                <a:pt x="1949382" y="621217"/>
                <a:pt x="1965088" y="617290"/>
              </a:cubicBezTo>
              <a:cubicBezTo>
                <a:pt x="1974828" y="614855"/>
                <a:pt x="1983923" y="610200"/>
                <a:pt x="1993663" y="607765"/>
              </a:cubicBezTo>
              <a:cubicBezTo>
                <a:pt x="2009369" y="603838"/>
                <a:pt x="2025413" y="601415"/>
                <a:pt x="2041288" y="598240"/>
              </a:cubicBezTo>
              <a:cubicBezTo>
                <a:pt x="2109834" y="552543"/>
                <a:pt x="2025437" y="617254"/>
                <a:pt x="2088913" y="522040"/>
              </a:cubicBezTo>
              <a:lnTo>
                <a:pt x="2127013" y="464890"/>
              </a:lnTo>
              <a:cubicBezTo>
                <a:pt x="2133363" y="455365"/>
                <a:pt x="2142443" y="447175"/>
                <a:pt x="2146063" y="436315"/>
              </a:cubicBezTo>
              <a:cubicBezTo>
                <a:pt x="2163527" y="383924"/>
                <a:pt x="2145095" y="430866"/>
                <a:pt x="2174638" y="379165"/>
              </a:cubicBezTo>
              <a:cubicBezTo>
                <a:pt x="2181683" y="366837"/>
                <a:pt x="2184598" y="351973"/>
                <a:pt x="2193688" y="341065"/>
              </a:cubicBezTo>
              <a:cubicBezTo>
                <a:pt x="2201017" y="332271"/>
                <a:pt x="2213469" y="329344"/>
                <a:pt x="2222263" y="322015"/>
              </a:cubicBezTo>
              <a:cubicBezTo>
                <a:pt x="2232611" y="313391"/>
                <a:pt x="2240205" y="301710"/>
                <a:pt x="2250838" y="293440"/>
              </a:cubicBezTo>
              <a:cubicBezTo>
                <a:pt x="2268910" y="279384"/>
                <a:pt x="2288938" y="268040"/>
                <a:pt x="2307988" y="255340"/>
              </a:cubicBezTo>
              <a:cubicBezTo>
                <a:pt x="2317513" y="248990"/>
                <a:pt x="2328468" y="244385"/>
                <a:pt x="2336563" y="236290"/>
              </a:cubicBezTo>
              <a:lnTo>
                <a:pt x="2365138" y="207715"/>
              </a:lnTo>
              <a:cubicBezTo>
                <a:pt x="2384105" y="150815"/>
                <a:pt x="2390480" y="144011"/>
                <a:pt x="2365138" y="55315"/>
              </a:cubicBezTo>
              <a:cubicBezTo>
                <a:pt x="2362380" y="45661"/>
                <a:pt x="2346088" y="48965"/>
                <a:pt x="2336563" y="45790"/>
              </a:cubicBezTo>
              <a:cubicBezTo>
                <a:pt x="2340089" y="35212"/>
                <a:pt x="2349567" y="-20007"/>
                <a:pt x="2384188" y="7690"/>
              </a:cubicBezTo>
              <a:cubicBezTo>
                <a:pt x="2396830" y="17803"/>
                <a:pt x="2389786" y="39609"/>
                <a:pt x="2393713" y="55315"/>
              </a:cubicBezTo>
              <a:cubicBezTo>
                <a:pt x="2396148" y="65055"/>
                <a:pt x="2400063" y="74365"/>
                <a:pt x="2403238" y="83890"/>
              </a:cubicBezTo>
              <a:cubicBezTo>
                <a:pt x="2406413" y="115640"/>
                <a:pt x="2405588" y="148049"/>
                <a:pt x="2412763" y="179140"/>
              </a:cubicBezTo>
              <a:cubicBezTo>
                <a:pt x="2415337" y="190294"/>
                <a:pt x="2426693" y="197476"/>
                <a:pt x="2431813" y="207715"/>
              </a:cubicBezTo>
              <a:cubicBezTo>
                <a:pt x="2450349" y="244786"/>
                <a:pt x="2432552" y="231664"/>
                <a:pt x="2450863" y="274390"/>
              </a:cubicBezTo>
              <a:cubicBezTo>
                <a:pt x="2455372" y="284912"/>
                <a:pt x="2463259" y="293650"/>
                <a:pt x="2469913" y="302965"/>
              </a:cubicBezTo>
              <a:cubicBezTo>
                <a:pt x="2541256" y="402846"/>
                <a:pt x="2457831" y="286561"/>
                <a:pt x="2527063" y="369640"/>
              </a:cubicBezTo>
              <a:cubicBezTo>
                <a:pt x="2534392" y="378434"/>
                <a:pt x="2539763" y="388690"/>
                <a:pt x="2546113" y="398215"/>
              </a:cubicBezTo>
              <a:cubicBezTo>
                <a:pt x="2549288" y="429965"/>
                <a:pt x="2550786" y="461928"/>
                <a:pt x="2555638" y="493465"/>
              </a:cubicBezTo>
              <a:cubicBezTo>
                <a:pt x="2557165" y="503388"/>
                <a:pt x="2559594" y="513686"/>
                <a:pt x="2565163" y="522040"/>
              </a:cubicBezTo>
              <a:cubicBezTo>
                <a:pt x="2572635" y="533248"/>
                <a:pt x="2584213" y="541090"/>
                <a:pt x="2593738" y="550615"/>
              </a:cubicBezTo>
              <a:cubicBezTo>
                <a:pt x="2600088" y="569665"/>
                <a:pt x="2603808" y="589804"/>
                <a:pt x="2612788" y="607765"/>
              </a:cubicBezTo>
              <a:cubicBezTo>
                <a:pt x="2619138" y="620465"/>
                <a:pt x="2626852" y="632570"/>
                <a:pt x="2631838" y="645865"/>
              </a:cubicBezTo>
              <a:cubicBezTo>
                <a:pt x="2645198" y="681492"/>
                <a:pt x="2644380" y="724369"/>
                <a:pt x="2650888" y="760165"/>
              </a:cubicBezTo>
              <a:cubicBezTo>
                <a:pt x="2652684" y="770043"/>
                <a:pt x="2657238" y="779215"/>
                <a:pt x="2660413" y="788740"/>
              </a:cubicBezTo>
              <a:cubicBezTo>
                <a:pt x="2663588" y="820490"/>
                <a:pt x="2653860" y="856428"/>
                <a:pt x="2669938" y="883990"/>
              </a:cubicBezTo>
              <a:cubicBezTo>
                <a:pt x="2680056" y="901335"/>
                <a:pt x="2710380" y="891901"/>
                <a:pt x="2727088" y="903040"/>
              </a:cubicBezTo>
              <a:lnTo>
                <a:pt x="2755663" y="922090"/>
              </a:lnTo>
              <a:cubicBezTo>
                <a:pt x="2758838" y="931615"/>
                <a:pt x="2758916" y="942825"/>
                <a:pt x="2765188" y="950665"/>
              </a:cubicBezTo>
              <a:cubicBezTo>
                <a:pt x="2799155" y="993124"/>
                <a:pt x="2870587" y="963313"/>
                <a:pt x="2908063" y="960190"/>
              </a:cubicBezTo>
              <a:cubicBezTo>
                <a:pt x="2930288" y="966540"/>
                <a:pt x="2958394" y="962896"/>
                <a:pt x="2974738" y="979240"/>
              </a:cubicBezTo>
              <a:cubicBezTo>
                <a:pt x="3007628" y="1012130"/>
                <a:pt x="2943233" y="1024667"/>
                <a:pt x="2936638" y="1026865"/>
              </a:cubicBezTo>
              <a:cubicBezTo>
                <a:pt x="2933463" y="1036390"/>
                <a:pt x="2927113" y="1045400"/>
                <a:pt x="2927113" y="1055440"/>
              </a:cubicBezTo>
              <a:cubicBezTo>
                <a:pt x="2927113" y="1071629"/>
                <a:pt x="2925190" y="1091617"/>
                <a:pt x="2936638" y="1103065"/>
              </a:cubicBezTo>
              <a:cubicBezTo>
                <a:pt x="2948086" y="1114513"/>
                <a:pt x="2968459" y="1109078"/>
                <a:pt x="2984263" y="1112590"/>
              </a:cubicBezTo>
              <a:cubicBezTo>
                <a:pt x="2997042" y="1115430"/>
                <a:pt x="3009663" y="1118940"/>
                <a:pt x="3022363" y="1122115"/>
              </a:cubicBezTo>
              <a:cubicBezTo>
                <a:pt x="3025538" y="1131640"/>
                <a:pt x="3023718" y="1144854"/>
                <a:pt x="3031888" y="1150690"/>
              </a:cubicBezTo>
              <a:cubicBezTo>
                <a:pt x="3048228" y="1162362"/>
                <a:pt x="3089038" y="1169740"/>
                <a:pt x="3089038" y="1169740"/>
              </a:cubicBezTo>
              <a:cubicBezTo>
                <a:pt x="3092213" y="1179265"/>
                <a:pt x="3098563" y="1188275"/>
                <a:pt x="3098563" y="1198315"/>
              </a:cubicBezTo>
              <a:cubicBezTo>
                <a:pt x="3098563" y="1208355"/>
                <a:pt x="3092993" y="1217662"/>
                <a:pt x="3089038" y="1226890"/>
              </a:cubicBezTo>
              <a:cubicBezTo>
                <a:pt x="3038941" y="1343782"/>
                <a:pt x="3098767" y="1197906"/>
                <a:pt x="3050938" y="1293565"/>
              </a:cubicBezTo>
              <a:cubicBezTo>
                <a:pt x="3046448" y="1302545"/>
                <a:pt x="3044588" y="1312615"/>
                <a:pt x="3041413" y="1322140"/>
              </a:cubicBezTo>
              <a:cubicBezTo>
                <a:pt x="3047763" y="1331665"/>
                <a:pt x="3055954" y="1340193"/>
                <a:pt x="3060463" y="1350715"/>
              </a:cubicBezTo>
              <a:cubicBezTo>
                <a:pt x="3065620" y="1362747"/>
                <a:pt x="3063493" y="1377449"/>
                <a:pt x="3069988" y="1388815"/>
              </a:cubicBezTo>
              <a:cubicBezTo>
                <a:pt x="3076671" y="1400511"/>
                <a:pt x="3089038" y="1407865"/>
                <a:pt x="3098563" y="1417390"/>
              </a:cubicBezTo>
              <a:cubicBezTo>
                <a:pt x="3105960" y="1439580"/>
                <a:pt x="3128016" y="1522458"/>
                <a:pt x="3155713" y="1531690"/>
              </a:cubicBezTo>
              <a:lnTo>
                <a:pt x="3184288" y="1541215"/>
              </a:lnTo>
              <a:cubicBezTo>
                <a:pt x="3193813" y="1550740"/>
                <a:pt x="3202515" y="1561166"/>
                <a:pt x="3212863" y="1569790"/>
              </a:cubicBezTo>
              <a:cubicBezTo>
                <a:pt x="3221657" y="1577119"/>
                <a:pt x="3233900" y="1580225"/>
                <a:pt x="3241438" y="1588840"/>
              </a:cubicBezTo>
              <a:cubicBezTo>
                <a:pt x="3276709" y="1629150"/>
                <a:pt x="3275981" y="1635318"/>
                <a:pt x="3289063" y="1674565"/>
              </a:cubicBezTo>
              <a:cubicBezTo>
                <a:pt x="3286374" y="1722974"/>
                <a:pt x="3309794" y="1825284"/>
                <a:pt x="3260488" y="1874590"/>
              </a:cubicBezTo>
              <a:cubicBezTo>
                <a:pt x="3252393" y="1882685"/>
                <a:pt x="3242152" y="1888520"/>
                <a:pt x="3231913" y="1893640"/>
              </a:cubicBezTo>
              <a:cubicBezTo>
                <a:pt x="3222933" y="1898130"/>
                <a:pt x="3212863" y="1899990"/>
                <a:pt x="3203338" y="1903165"/>
              </a:cubicBezTo>
              <a:lnTo>
                <a:pt x="2938" y="1884115"/>
              </a:lnTo>
              <a:cubicBezTo>
                <a:pt x="-6763" y="1881528"/>
                <a:pt x="10494" y="1865385"/>
                <a:pt x="12463" y="1855540"/>
              </a:cubicBezTo>
              <a:cubicBezTo>
                <a:pt x="34353" y="1746091"/>
                <a:pt x="9994" y="1824848"/>
                <a:pt x="31513" y="1760290"/>
              </a:cubicBezTo>
              <a:cubicBezTo>
                <a:pt x="28338" y="1677740"/>
                <a:pt x="27672" y="1595055"/>
                <a:pt x="21988" y="1512640"/>
              </a:cubicBezTo>
              <a:cubicBezTo>
                <a:pt x="21297" y="1502624"/>
                <a:pt x="14898" y="1493805"/>
                <a:pt x="12463" y="1484065"/>
              </a:cubicBezTo>
              <a:cubicBezTo>
                <a:pt x="8536" y="1468359"/>
                <a:pt x="6113" y="1452315"/>
                <a:pt x="2938" y="1436440"/>
              </a:cubicBezTo>
              <a:cubicBezTo>
                <a:pt x="6062" y="1392699"/>
                <a:pt x="8507" y="1299864"/>
                <a:pt x="21988" y="1245940"/>
              </a:cubicBezTo>
              <a:cubicBezTo>
                <a:pt x="26858" y="1226459"/>
                <a:pt x="41038" y="1188790"/>
                <a:pt x="41038" y="1188790"/>
              </a:cubicBezTo>
              <a:cubicBezTo>
                <a:pt x="60088" y="1191965"/>
                <a:pt x="83654" y="1185597"/>
                <a:pt x="98188" y="1198315"/>
              </a:cubicBezTo>
              <a:cubicBezTo>
                <a:pt x="113300" y="1211538"/>
                <a:pt x="117238" y="1255465"/>
                <a:pt x="117238" y="1255465"/>
              </a:cubicBezTo>
              <a:cubicBezTo>
                <a:pt x="152163" y="1252290"/>
                <a:pt x="189642" y="1259428"/>
                <a:pt x="222013" y="1245940"/>
              </a:cubicBezTo>
              <a:cubicBezTo>
                <a:pt x="234097" y="1240905"/>
                <a:pt x="231538" y="1220931"/>
                <a:pt x="231538" y="1207840"/>
              </a:cubicBezTo>
              <a:cubicBezTo>
                <a:pt x="231538" y="1159677"/>
                <a:pt x="222671" y="1166128"/>
                <a:pt x="202963" y="1131640"/>
              </a:cubicBezTo>
              <a:cubicBezTo>
                <a:pt x="195918" y="1119312"/>
                <a:pt x="190263" y="1106240"/>
                <a:pt x="183913" y="1093540"/>
              </a:cubicBezTo>
              <a:cubicBezTo>
                <a:pt x="207492" y="1077821"/>
                <a:pt x="247589" y="1041916"/>
                <a:pt x="279163" y="1084015"/>
              </a:cubicBezTo>
              <a:cubicBezTo>
                <a:pt x="289266" y="1097486"/>
                <a:pt x="267325" y="1157630"/>
                <a:pt x="260113" y="1179265"/>
              </a:cubicBezTo>
              <a:cubicBezTo>
                <a:pt x="269638" y="1182440"/>
                <a:pt x="279708" y="1184300"/>
                <a:pt x="288688" y="1188790"/>
              </a:cubicBezTo>
              <a:cubicBezTo>
                <a:pt x="298927" y="1193910"/>
                <a:pt x="305885" y="1206576"/>
                <a:pt x="317263" y="1207840"/>
              </a:cubicBezTo>
              <a:cubicBezTo>
                <a:pt x="336458" y="1209973"/>
                <a:pt x="355363" y="1201490"/>
                <a:pt x="374413" y="1198315"/>
              </a:cubicBezTo>
              <a:cubicBezTo>
                <a:pt x="383938" y="1188790"/>
                <a:pt x="396446" y="1181515"/>
                <a:pt x="402988" y="1169740"/>
              </a:cubicBezTo>
              <a:cubicBezTo>
                <a:pt x="412740" y="1152187"/>
                <a:pt x="422038" y="1112590"/>
                <a:pt x="422038" y="1112590"/>
              </a:cubicBezTo>
              <a:cubicBezTo>
                <a:pt x="418863" y="1071315"/>
                <a:pt x="418969" y="1029655"/>
                <a:pt x="412513" y="988765"/>
              </a:cubicBezTo>
              <a:cubicBezTo>
                <a:pt x="392459" y="861756"/>
                <a:pt x="380763" y="907802"/>
                <a:pt x="383938" y="893515"/>
              </a:cubicBezTo>
              <a:close/>
            </a:path>
          </a:pathLst>
        </a:custGeom>
        <a:solidFill>
          <a:srgbClr val="92D050">
            <a:alpha val="50000"/>
          </a:srgb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endParaRPr lang="en-US" altLang="zh-CN" sz="1100" b="1">
            <a:solidFill>
              <a:schemeClr val="tx1"/>
            </a:solidFill>
          </a:endParaRPr>
        </a:p>
        <a:p>
          <a:pPr algn="ctr"/>
          <a:r>
            <a:rPr lang="zh-CN" altLang="en-US" sz="1100" b="1">
              <a:solidFill>
                <a:schemeClr val="tx1"/>
              </a:solidFill>
            </a:rPr>
            <a:t>伊布平原</a:t>
          </a:r>
        </a:p>
      </xdr:txBody>
    </xdr:sp>
    <xdr:clientData/>
  </xdr:twoCellAnchor>
  <xdr:twoCellAnchor>
    <xdr:from>
      <xdr:col>0</xdr:col>
      <xdr:colOff>-17497</xdr:colOff>
      <xdr:row>47</xdr:row>
      <xdr:rowOff>85725</xdr:rowOff>
    </xdr:from>
    <xdr:to>
      <xdr:col>14</xdr:col>
      <xdr:colOff>85724</xdr:colOff>
      <xdr:row>64</xdr:row>
      <xdr:rowOff>66675</xdr:rowOff>
    </xdr:to>
    <xdr:sp macro="" textlink="">
      <xdr:nvSpPr>
        <xdr:cNvPr id="15" name="任意多边形 14">
          <a:extLst>
            <a:ext uri="{FF2B5EF4-FFF2-40B4-BE49-F238E27FC236}">
              <a16:creationId xmlns:a16="http://schemas.microsoft.com/office/drawing/2014/main" id="{00000000-0008-0000-0400-00000F000000}"/>
            </a:ext>
          </a:extLst>
        </xdr:cNvPr>
        <xdr:cNvSpPr/>
      </xdr:nvSpPr>
      <xdr:spPr>
        <a:xfrm>
          <a:off x="-17497" y="5905500"/>
          <a:ext cx="2370171" cy="2085975"/>
        </a:xfrm>
        <a:custGeom>
          <a:avLst/>
          <a:gdLst>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19050 w 2362200"/>
            <a:gd name="connsiteY71" fmla="*/ 1571625 h 2085975"/>
            <a:gd name="connsiteX72" fmla="*/ 0 w 2362200"/>
            <a:gd name="connsiteY72" fmla="*/ 723900 h 2085975"/>
            <a:gd name="connsiteX73" fmla="*/ 9525 w 2362200"/>
            <a:gd name="connsiteY73" fmla="*/ 581025 h 2085975"/>
            <a:gd name="connsiteX74" fmla="*/ 28575 w 2362200"/>
            <a:gd name="connsiteY74" fmla="*/ 552450 h 2085975"/>
            <a:gd name="connsiteX75" fmla="*/ 104775 w 2362200"/>
            <a:gd name="connsiteY75" fmla="*/ 542925 h 2085975"/>
            <a:gd name="connsiteX76" fmla="*/ 152400 w 2362200"/>
            <a:gd name="connsiteY76" fmla="*/ 485775 h 2085975"/>
            <a:gd name="connsiteX77" fmla="*/ 219075 w 2362200"/>
            <a:gd name="connsiteY77" fmla="*/ 476250 h 2085975"/>
            <a:gd name="connsiteX78" fmla="*/ 247650 w 2362200"/>
            <a:gd name="connsiteY78" fmla="*/ 466725 h 2085975"/>
            <a:gd name="connsiteX79" fmla="*/ 333375 w 2362200"/>
            <a:gd name="connsiteY79" fmla="*/ 447675 h 2085975"/>
            <a:gd name="connsiteX80" fmla="*/ 371475 w 2362200"/>
            <a:gd name="connsiteY80" fmla="*/ 438150 h 2085975"/>
            <a:gd name="connsiteX81" fmla="*/ 409575 w 2362200"/>
            <a:gd name="connsiteY81" fmla="*/ 390525 h 2085975"/>
            <a:gd name="connsiteX82" fmla="*/ 447675 w 2362200"/>
            <a:gd name="connsiteY82" fmla="*/ 352425 h 2085975"/>
            <a:gd name="connsiteX83" fmla="*/ 581025 w 2362200"/>
            <a:gd name="connsiteY83" fmla="*/ 371475 h 2085975"/>
            <a:gd name="connsiteX84" fmla="*/ 790575 w 2362200"/>
            <a:gd name="connsiteY84" fmla="*/ 361950 h 2085975"/>
            <a:gd name="connsiteX85" fmla="*/ 904875 w 2362200"/>
            <a:gd name="connsiteY85" fmla="*/ 323850 h 2085975"/>
            <a:gd name="connsiteX86" fmla="*/ 933450 w 2362200"/>
            <a:gd name="connsiteY86" fmla="*/ 314325 h 2085975"/>
            <a:gd name="connsiteX87" fmla="*/ 1047750 w 2362200"/>
            <a:gd name="connsiteY87" fmla="*/ 304800 h 2085975"/>
            <a:gd name="connsiteX88" fmla="*/ 1104900 w 2362200"/>
            <a:gd name="connsiteY88" fmla="*/ 285750 h 2085975"/>
            <a:gd name="connsiteX89" fmla="*/ 1171575 w 2362200"/>
            <a:gd name="connsiteY89" fmla="*/ 266700 h 2085975"/>
            <a:gd name="connsiteX90" fmla="*/ 1257300 w 2362200"/>
            <a:gd name="connsiteY90" fmla="*/ 247650 h 2085975"/>
            <a:gd name="connsiteX91" fmla="*/ 1285875 w 2362200"/>
            <a:gd name="connsiteY91" fmla="*/ 228600 h 2085975"/>
            <a:gd name="connsiteX92" fmla="*/ 1371600 w 2362200"/>
            <a:gd name="connsiteY92" fmla="*/ 180975 h 2085975"/>
            <a:gd name="connsiteX93" fmla="*/ 1428750 w 2362200"/>
            <a:gd name="connsiteY93" fmla="*/ 133350 h 2085975"/>
            <a:gd name="connsiteX94" fmla="*/ 1457325 w 2362200"/>
            <a:gd name="connsiteY94" fmla="*/ 104775 h 2085975"/>
            <a:gd name="connsiteX95" fmla="*/ 1514475 w 2362200"/>
            <a:gd name="connsiteY95" fmla="*/ 57150 h 2085975"/>
            <a:gd name="connsiteX96" fmla="*/ 1628775 w 2362200"/>
            <a:gd name="connsiteY96" fmla="*/ 66675 h 2085975"/>
            <a:gd name="connsiteX97" fmla="*/ 1666875 w 2362200"/>
            <a:gd name="connsiteY97" fmla="*/ 76200 h 2085975"/>
            <a:gd name="connsiteX98" fmla="*/ 1781175 w 2362200"/>
            <a:gd name="connsiteY98" fmla="*/ 85725 h 2085975"/>
            <a:gd name="connsiteX99" fmla="*/ 1885950 w 2362200"/>
            <a:gd name="connsiteY99" fmla="*/ 133350 h 2085975"/>
            <a:gd name="connsiteX100" fmla="*/ 1952625 w 2362200"/>
            <a:gd name="connsiteY100" fmla="*/ 47625 h 2085975"/>
            <a:gd name="connsiteX101" fmla="*/ 1914525 w 2362200"/>
            <a:gd name="connsiteY101"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19050 w 2362200"/>
            <a:gd name="connsiteY71" fmla="*/ 1571625 h 2085975"/>
            <a:gd name="connsiteX72" fmla="*/ 0 w 2362200"/>
            <a:gd name="connsiteY72" fmla="*/ 723900 h 2085975"/>
            <a:gd name="connsiteX73" fmla="*/ 9525 w 2362200"/>
            <a:gd name="connsiteY73" fmla="*/ 581025 h 2085975"/>
            <a:gd name="connsiteX74" fmla="*/ 28575 w 2362200"/>
            <a:gd name="connsiteY74" fmla="*/ 552450 h 2085975"/>
            <a:gd name="connsiteX75" fmla="*/ 104775 w 2362200"/>
            <a:gd name="connsiteY75" fmla="*/ 542925 h 2085975"/>
            <a:gd name="connsiteX76" fmla="*/ 152400 w 2362200"/>
            <a:gd name="connsiteY76" fmla="*/ 485775 h 2085975"/>
            <a:gd name="connsiteX77" fmla="*/ 219075 w 2362200"/>
            <a:gd name="connsiteY77" fmla="*/ 476250 h 2085975"/>
            <a:gd name="connsiteX78" fmla="*/ 247650 w 2362200"/>
            <a:gd name="connsiteY78" fmla="*/ 466725 h 2085975"/>
            <a:gd name="connsiteX79" fmla="*/ 333375 w 2362200"/>
            <a:gd name="connsiteY79" fmla="*/ 447675 h 2085975"/>
            <a:gd name="connsiteX80" fmla="*/ 371475 w 2362200"/>
            <a:gd name="connsiteY80" fmla="*/ 438150 h 2085975"/>
            <a:gd name="connsiteX81" fmla="*/ 409575 w 2362200"/>
            <a:gd name="connsiteY81" fmla="*/ 390525 h 2085975"/>
            <a:gd name="connsiteX82" fmla="*/ 447675 w 2362200"/>
            <a:gd name="connsiteY82" fmla="*/ 352425 h 2085975"/>
            <a:gd name="connsiteX83" fmla="*/ 581025 w 2362200"/>
            <a:gd name="connsiteY83" fmla="*/ 371475 h 2085975"/>
            <a:gd name="connsiteX84" fmla="*/ 790575 w 2362200"/>
            <a:gd name="connsiteY84" fmla="*/ 361950 h 2085975"/>
            <a:gd name="connsiteX85" fmla="*/ 904875 w 2362200"/>
            <a:gd name="connsiteY85" fmla="*/ 323850 h 2085975"/>
            <a:gd name="connsiteX86" fmla="*/ 933450 w 2362200"/>
            <a:gd name="connsiteY86" fmla="*/ 314325 h 2085975"/>
            <a:gd name="connsiteX87" fmla="*/ 1047750 w 2362200"/>
            <a:gd name="connsiteY87" fmla="*/ 304800 h 2085975"/>
            <a:gd name="connsiteX88" fmla="*/ 1104900 w 2362200"/>
            <a:gd name="connsiteY88" fmla="*/ 285750 h 2085975"/>
            <a:gd name="connsiteX89" fmla="*/ 1171575 w 2362200"/>
            <a:gd name="connsiteY89" fmla="*/ 266700 h 2085975"/>
            <a:gd name="connsiteX90" fmla="*/ 1257300 w 2362200"/>
            <a:gd name="connsiteY90" fmla="*/ 247650 h 2085975"/>
            <a:gd name="connsiteX91" fmla="*/ 1285875 w 2362200"/>
            <a:gd name="connsiteY91" fmla="*/ 228600 h 2085975"/>
            <a:gd name="connsiteX92" fmla="*/ 1371600 w 2362200"/>
            <a:gd name="connsiteY92" fmla="*/ 180975 h 2085975"/>
            <a:gd name="connsiteX93" fmla="*/ 1428750 w 2362200"/>
            <a:gd name="connsiteY93" fmla="*/ 133350 h 2085975"/>
            <a:gd name="connsiteX94" fmla="*/ 1457325 w 2362200"/>
            <a:gd name="connsiteY94" fmla="*/ 104775 h 2085975"/>
            <a:gd name="connsiteX95" fmla="*/ 1514475 w 2362200"/>
            <a:gd name="connsiteY95" fmla="*/ 57150 h 2085975"/>
            <a:gd name="connsiteX96" fmla="*/ 1628775 w 2362200"/>
            <a:gd name="connsiteY96" fmla="*/ 66675 h 2085975"/>
            <a:gd name="connsiteX97" fmla="*/ 1666875 w 2362200"/>
            <a:gd name="connsiteY97" fmla="*/ 76200 h 2085975"/>
            <a:gd name="connsiteX98" fmla="*/ 1781175 w 2362200"/>
            <a:gd name="connsiteY98" fmla="*/ 85725 h 2085975"/>
            <a:gd name="connsiteX99" fmla="*/ 1895475 w 2362200"/>
            <a:gd name="connsiteY99" fmla="*/ 85725 h 2085975"/>
            <a:gd name="connsiteX100" fmla="*/ 1952625 w 2362200"/>
            <a:gd name="connsiteY100" fmla="*/ 47625 h 2085975"/>
            <a:gd name="connsiteX101" fmla="*/ 1914525 w 2362200"/>
            <a:gd name="connsiteY101"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19050 w 2362200"/>
            <a:gd name="connsiteY71" fmla="*/ 1571625 h 2085975"/>
            <a:gd name="connsiteX72" fmla="*/ 9525 w 2362200"/>
            <a:gd name="connsiteY72" fmla="*/ 581025 h 2085975"/>
            <a:gd name="connsiteX73" fmla="*/ 28575 w 2362200"/>
            <a:gd name="connsiteY73" fmla="*/ 552450 h 2085975"/>
            <a:gd name="connsiteX74" fmla="*/ 104775 w 2362200"/>
            <a:gd name="connsiteY74" fmla="*/ 542925 h 2085975"/>
            <a:gd name="connsiteX75" fmla="*/ 152400 w 2362200"/>
            <a:gd name="connsiteY75" fmla="*/ 485775 h 2085975"/>
            <a:gd name="connsiteX76" fmla="*/ 219075 w 2362200"/>
            <a:gd name="connsiteY76" fmla="*/ 476250 h 2085975"/>
            <a:gd name="connsiteX77" fmla="*/ 247650 w 2362200"/>
            <a:gd name="connsiteY77" fmla="*/ 466725 h 2085975"/>
            <a:gd name="connsiteX78" fmla="*/ 333375 w 2362200"/>
            <a:gd name="connsiteY78" fmla="*/ 447675 h 2085975"/>
            <a:gd name="connsiteX79" fmla="*/ 371475 w 2362200"/>
            <a:gd name="connsiteY79" fmla="*/ 438150 h 2085975"/>
            <a:gd name="connsiteX80" fmla="*/ 409575 w 2362200"/>
            <a:gd name="connsiteY80" fmla="*/ 390525 h 2085975"/>
            <a:gd name="connsiteX81" fmla="*/ 447675 w 2362200"/>
            <a:gd name="connsiteY81" fmla="*/ 352425 h 2085975"/>
            <a:gd name="connsiteX82" fmla="*/ 581025 w 2362200"/>
            <a:gd name="connsiteY82" fmla="*/ 371475 h 2085975"/>
            <a:gd name="connsiteX83" fmla="*/ 790575 w 2362200"/>
            <a:gd name="connsiteY83" fmla="*/ 361950 h 2085975"/>
            <a:gd name="connsiteX84" fmla="*/ 904875 w 2362200"/>
            <a:gd name="connsiteY84" fmla="*/ 323850 h 2085975"/>
            <a:gd name="connsiteX85" fmla="*/ 933450 w 2362200"/>
            <a:gd name="connsiteY85" fmla="*/ 314325 h 2085975"/>
            <a:gd name="connsiteX86" fmla="*/ 1047750 w 2362200"/>
            <a:gd name="connsiteY86" fmla="*/ 304800 h 2085975"/>
            <a:gd name="connsiteX87" fmla="*/ 1104900 w 2362200"/>
            <a:gd name="connsiteY87" fmla="*/ 285750 h 2085975"/>
            <a:gd name="connsiteX88" fmla="*/ 1171575 w 2362200"/>
            <a:gd name="connsiteY88" fmla="*/ 266700 h 2085975"/>
            <a:gd name="connsiteX89" fmla="*/ 1257300 w 2362200"/>
            <a:gd name="connsiteY89" fmla="*/ 247650 h 2085975"/>
            <a:gd name="connsiteX90" fmla="*/ 1285875 w 2362200"/>
            <a:gd name="connsiteY90" fmla="*/ 228600 h 2085975"/>
            <a:gd name="connsiteX91" fmla="*/ 1371600 w 2362200"/>
            <a:gd name="connsiteY91" fmla="*/ 180975 h 2085975"/>
            <a:gd name="connsiteX92" fmla="*/ 1428750 w 2362200"/>
            <a:gd name="connsiteY92" fmla="*/ 133350 h 2085975"/>
            <a:gd name="connsiteX93" fmla="*/ 1457325 w 2362200"/>
            <a:gd name="connsiteY93" fmla="*/ 104775 h 2085975"/>
            <a:gd name="connsiteX94" fmla="*/ 1514475 w 2362200"/>
            <a:gd name="connsiteY94" fmla="*/ 57150 h 2085975"/>
            <a:gd name="connsiteX95" fmla="*/ 1628775 w 2362200"/>
            <a:gd name="connsiteY95" fmla="*/ 66675 h 2085975"/>
            <a:gd name="connsiteX96" fmla="*/ 1666875 w 2362200"/>
            <a:gd name="connsiteY96" fmla="*/ 76200 h 2085975"/>
            <a:gd name="connsiteX97" fmla="*/ 1781175 w 2362200"/>
            <a:gd name="connsiteY97" fmla="*/ 85725 h 2085975"/>
            <a:gd name="connsiteX98" fmla="*/ 1895475 w 2362200"/>
            <a:gd name="connsiteY98" fmla="*/ 85725 h 2085975"/>
            <a:gd name="connsiteX99" fmla="*/ 1952625 w 2362200"/>
            <a:gd name="connsiteY99" fmla="*/ 47625 h 2085975"/>
            <a:gd name="connsiteX100" fmla="*/ 1914525 w 2362200"/>
            <a:gd name="connsiteY100"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28575 w 2362200"/>
            <a:gd name="connsiteY70" fmla="*/ 1724025 h 2085975"/>
            <a:gd name="connsiteX71" fmla="*/ 9525 w 2362200"/>
            <a:gd name="connsiteY71" fmla="*/ 581025 h 2085975"/>
            <a:gd name="connsiteX72" fmla="*/ 28575 w 2362200"/>
            <a:gd name="connsiteY72" fmla="*/ 552450 h 2085975"/>
            <a:gd name="connsiteX73" fmla="*/ 104775 w 2362200"/>
            <a:gd name="connsiteY73" fmla="*/ 542925 h 2085975"/>
            <a:gd name="connsiteX74" fmla="*/ 152400 w 2362200"/>
            <a:gd name="connsiteY74" fmla="*/ 485775 h 2085975"/>
            <a:gd name="connsiteX75" fmla="*/ 219075 w 2362200"/>
            <a:gd name="connsiteY75" fmla="*/ 476250 h 2085975"/>
            <a:gd name="connsiteX76" fmla="*/ 247650 w 2362200"/>
            <a:gd name="connsiteY76" fmla="*/ 466725 h 2085975"/>
            <a:gd name="connsiteX77" fmla="*/ 333375 w 2362200"/>
            <a:gd name="connsiteY77" fmla="*/ 447675 h 2085975"/>
            <a:gd name="connsiteX78" fmla="*/ 371475 w 2362200"/>
            <a:gd name="connsiteY78" fmla="*/ 438150 h 2085975"/>
            <a:gd name="connsiteX79" fmla="*/ 409575 w 2362200"/>
            <a:gd name="connsiteY79" fmla="*/ 390525 h 2085975"/>
            <a:gd name="connsiteX80" fmla="*/ 447675 w 2362200"/>
            <a:gd name="connsiteY80" fmla="*/ 352425 h 2085975"/>
            <a:gd name="connsiteX81" fmla="*/ 581025 w 2362200"/>
            <a:gd name="connsiteY81" fmla="*/ 371475 h 2085975"/>
            <a:gd name="connsiteX82" fmla="*/ 790575 w 2362200"/>
            <a:gd name="connsiteY82" fmla="*/ 361950 h 2085975"/>
            <a:gd name="connsiteX83" fmla="*/ 904875 w 2362200"/>
            <a:gd name="connsiteY83" fmla="*/ 323850 h 2085975"/>
            <a:gd name="connsiteX84" fmla="*/ 933450 w 2362200"/>
            <a:gd name="connsiteY84" fmla="*/ 314325 h 2085975"/>
            <a:gd name="connsiteX85" fmla="*/ 1047750 w 2362200"/>
            <a:gd name="connsiteY85" fmla="*/ 304800 h 2085975"/>
            <a:gd name="connsiteX86" fmla="*/ 1104900 w 2362200"/>
            <a:gd name="connsiteY86" fmla="*/ 285750 h 2085975"/>
            <a:gd name="connsiteX87" fmla="*/ 1171575 w 2362200"/>
            <a:gd name="connsiteY87" fmla="*/ 266700 h 2085975"/>
            <a:gd name="connsiteX88" fmla="*/ 1257300 w 2362200"/>
            <a:gd name="connsiteY88" fmla="*/ 247650 h 2085975"/>
            <a:gd name="connsiteX89" fmla="*/ 1285875 w 2362200"/>
            <a:gd name="connsiteY89" fmla="*/ 228600 h 2085975"/>
            <a:gd name="connsiteX90" fmla="*/ 1371600 w 2362200"/>
            <a:gd name="connsiteY90" fmla="*/ 180975 h 2085975"/>
            <a:gd name="connsiteX91" fmla="*/ 1428750 w 2362200"/>
            <a:gd name="connsiteY91" fmla="*/ 133350 h 2085975"/>
            <a:gd name="connsiteX92" fmla="*/ 1457325 w 2362200"/>
            <a:gd name="connsiteY92" fmla="*/ 104775 h 2085975"/>
            <a:gd name="connsiteX93" fmla="*/ 1514475 w 2362200"/>
            <a:gd name="connsiteY93" fmla="*/ 57150 h 2085975"/>
            <a:gd name="connsiteX94" fmla="*/ 1628775 w 2362200"/>
            <a:gd name="connsiteY94" fmla="*/ 66675 h 2085975"/>
            <a:gd name="connsiteX95" fmla="*/ 1666875 w 2362200"/>
            <a:gd name="connsiteY95" fmla="*/ 76200 h 2085975"/>
            <a:gd name="connsiteX96" fmla="*/ 1781175 w 2362200"/>
            <a:gd name="connsiteY96" fmla="*/ 85725 h 2085975"/>
            <a:gd name="connsiteX97" fmla="*/ 1895475 w 2362200"/>
            <a:gd name="connsiteY97" fmla="*/ 85725 h 2085975"/>
            <a:gd name="connsiteX98" fmla="*/ 1952625 w 2362200"/>
            <a:gd name="connsiteY98" fmla="*/ 47625 h 2085975"/>
            <a:gd name="connsiteX99" fmla="*/ 1914525 w 2362200"/>
            <a:gd name="connsiteY99"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19050 w 2362200"/>
            <a:gd name="connsiteY69" fmla="*/ 1771650 h 2085975"/>
            <a:gd name="connsiteX70" fmla="*/ 9525 w 2362200"/>
            <a:gd name="connsiteY70" fmla="*/ 581025 h 2085975"/>
            <a:gd name="connsiteX71" fmla="*/ 28575 w 2362200"/>
            <a:gd name="connsiteY71" fmla="*/ 552450 h 2085975"/>
            <a:gd name="connsiteX72" fmla="*/ 104775 w 2362200"/>
            <a:gd name="connsiteY72" fmla="*/ 542925 h 2085975"/>
            <a:gd name="connsiteX73" fmla="*/ 152400 w 2362200"/>
            <a:gd name="connsiteY73" fmla="*/ 485775 h 2085975"/>
            <a:gd name="connsiteX74" fmla="*/ 219075 w 2362200"/>
            <a:gd name="connsiteY74" fmla="*/ 476250 h 2085975"/>
            <a:gd name="connsiteX75" fmla="*/ 247650 w 2362200"/>
            <a:gd name="connsiteY75" fmla="*/ 466725 h 2085975"/>
            <a:gd name="connsiteX76" fmla="*/ 333375 w 2362200"/>
            <a:gd name="connsiteY76" fmla="*/ 447675 h 2085975"/>
            <a:gd name="connsiteX77" fmla="*/ 371475 w 2362200"/>
            <a:gd name="connsiteY77" fmla="*/ 438150 h 2085975"/>
            <a:gd name="connsiteX78" fmla="*/ 409575 w 2362200"/>
            <a:gd name="connsiteY78" fmla="*/ 390525 h 2085975"/>
            <a:gd name="connsiteX79" fmla="*/ 447675 w 2362200"/>
            <a:gd name="connsiteY79" fmla="*/ 352425 h 2085975"/>
            <a:gd name="connsiteX80" fmla="*/ 581025 w 2362200"/>
            <a:gd name="connsiteY80" fmla="*/ 371475 h 2085975"/>
            <a:gd name="connsiteX81" fmla="*/ 790575 w 2362200"/>
            <a:gd name="connsiteY81" fmla="*/ 361950 h 2085975"/>
            <a:gd name="connsiteX82" fmla="*/ 904875 w 2362200"/>
            <a:gd name="connsiteY82" fmla="*/ 323850 h 2085975"/>
            <a:gd name="connsiteX83" fmla="*/ 933450 w 2362200"/>
            <a:gd name="connsiteY83" fmla="*/ 314325 h 2085975"/>
            <a:gd name="connsiteX84" fmla="*/ 1047750 w 2362200"/>
            <a:gd name="connsiteY84" fmla="*/ 304800 h 2085975"/>
            <a:gd name="connsiteX85" fmla="*/ 1104900 w 2362200"/>
            <a:gd name="connsiteY85" fmla="*/ 285750 h 2085975"/>
            <a:gd name="connsiteX86" fmla="*/ 1171575 w 2362200"/>
            <a:gd name="connsiteY86" fmla="*/ 266700 h 2085975"/>
            <a:gd name="connsiteX87" fmla="*/ 1257300 w 2362200"/>
            <a:gd name="connsiteY87" fmla="*/ 247650 h 2085975"/>
            <a:gd name="connsiteX88" fmla="*/ 1285875 w 2362200"/>
            <a:gd name="connsiteY88" fmla="*/ 228600 h 2085975"/>
            <a:gd name="connsiteX89" fmla="*/ 1371600 w 2362200"/>
            <a:gd name="connsiteY89" fmla="*/ 180975 h 2085975"/>
            <a:gd name="connsiteX90" fmla="*/ 1428750 w 2362200"/>
            <a:gd name="connsiteY90" fmla="*/ 133350 h 2085975"/>
            <a:gd name="connsiteX91" fmla="*/ 1457325 w 2362200"/>
            <a:gd name="connsiteY91" fmla="*/ 104775 h 2085975"/>
            <a:gd name="connsiteX92" fmla="*/ 1514475 w 2362200"/>
            <a:gd name="connsiteY92" fmla="*/ 57150 h 2085975"/>
            <a:gd name="connsiteX93" fmla="*/ 1628775 w 2362200"/>
            <a:gd name="connsiteY93" fmla="*/ 66675 h 2085975"/>
            <a:gd name="connsiteX94" fmla="*/ 1666875 w 2362200"/>
            <a:gd name="connsiteY94" fmla="*/ 76200 h 2085975"/>
            <a:gd name="connsiteX95" fmla="*/ 1781175 w 2362200"/>
            <a:gd name="connsiteY95" fmla="*/ 85725 h 2085975"/>
            <a:gd name="connsiteX96" fmla="*/ 1895475 w 2362200"/>
            <a:gd name="connsiteY96" fmla="*/ 85725 h 2085975"/>
            <a:gd name="connsiteX97" fmla="*/ 1952625 w 2362200"/>
            <a:gd name="connsiteY97" fmla="*/ 47625 h 2085975"/>
            <a:gd name="connsiteX98" fmla="*/ 1914525 w 2362200"/>
            <a:gd name="connsiteY98" fmla="*/ 0 h 2085975"/>
            <a:gd name="connsiteX0" fmla="*/ 1914525 w 2362200"/>
            <a:gd name="connsiteY0" fmla="*/ 0 h 2085975"/>
            <a:gd name="connsiteX1" fmla="*/ 1943100 w 2362200"/>
            <a:gd name="connsiteY1" fmla="*/ 47625 h 2085975"/>
            <a:gd name="connsiteX2" fmla="*/ 1962150 w 2362200"/>
            <a:gd name="connsiteY2" fmla="*/ 76200 h 2085975"/>
            <a:gd name="connsiteX3" fmla="*/ 1971675 w 2362200"/>
            <a:gd name="connsiteY3" fmla="*/ 114300 h 2085975"/>
            <a:gd name="connsiteX4" fmla="*/ 1981200 w 2362200"/>
            <a:gd name="connsiteY4" fmla="*/ 142875 h 2085975"/>
            <a:gd name="connsiteX5" fmla="*/ 2009775 w 2362200"/>
            <a:gd name="connsiteY5" fmla="*/ 209550 h 2085975"/>
            <a:gd name="connsiteX6" fmla="*/ 2038350 w 2362200"/>
            <a:gd name="connsiteY6" fmla="*/ 219075 h 2085975"/>
            <a:gd name="connsiteX7" fmla="*/ 2057400 w 2362200"/>
            <a:gd name="connsiteY7" fmla="*/ 247650 h 2085975"/>
            <a:gd name="connsiteX8" fmla="*/ 2066925 w 2362200"/>
            <a:gd name="connsiteY8" fmla="*/ 276225 h 2085975"/>
            <a:gd name="connsiteX9" fmla="*/ 2095500 w 2362200"/>
            <a:gd name="connsiteY9" fmla="*/ 295275 h 2085975"/>
            <a:gd name="connsiteX10" fmla="*/ 2085975 w 2362200"/>
            <a:gd name="connsiteY10" fmla="*/ 333375 h 2085975"/>
            <a:gd name="connsiteX11" fmla="*/ 2076450 w 2362200"/>
            <a:gd name="connsiteY11" fmla="*/ 390525 h 2085975"/>
            <a:gd name="connsiteX12" fmla="*/ 2105025 w 2362200"/>
            <a:gd name="connsiteY12" fmla="*/ 419100 h 2085975"/>
            <a:gd name="connsiteX13" fmla="*/ 2095500 w 2362200"/>
            <a:gd name="connsiteY13" fmla="*/ 533400 h 2085975"/>
            <a:gd name="connsiteX14" fmla="*/ 2105025 w 2362200"/>
            <a:gd name="connsiteY14" fmla="*/ 666750 h 2085975"/>
            <a:gd name="connsiteX15" fmla="*/ 2114550 w 2362200"/>
            <a:gd name="connsiteY15" fmla="*/ 695325 h 2085975"/>
            <a:gd name="connsiteX16" fmla="*/ 2133600 w 2362200"/>
            <a:gd name="connsiteY16" fmla="*/ 809625 h 2085975"/>
            <a:gd name="connsiteX17" fmla="*/ 2152650 w 2362200"/>
            <a:gd name="connsiteY17" fmla="*/ 838200 h 2085975"/>
            <a:gd name="connsiteX18" fmla="*/ 2171700 w 2362200"/>
            <a:gd name="connsiteY18" fmla="*/ 895350 h 2085975"/>
            <a:gd name="connsiteX19" fmla="*/ 2228850 w 2362200"/>
            <a:gd name="connsiteY19" fmla="*/ 933450 h 2085975"/>
            <a:gd name="connsiteX20" fmla="*/ 2276475 w 2362200"/>
            <a:gd name="connsiteY20" fmla="*/ 990600 h 2085975"/>
            <a:gd name="connsiteX21" fmla="*/ 2295525 w 2362200"/>
            <a:gd name="connsiteY21" fmla="*/ 1066800 h 2085975"/>
            <a:gd name="connsiteX22" fmla="*/ 2314575 w 2362200"/>
            <a:gd name="connsiteY22" fmla="*/ 1123950 h 2085975"/>
            <a:gd name="connsiteX23" fmla="*/ 2324100 w 2362200"/>
            <a:gd name="connsiteY23" fmla="*/ 1200150 h 2085975"/>
            <a:gd name="connsiteX24" fmla="*/ 2352675 w 2362200"/>
            <a:gd name="connsiteY24" fmla="*/ 1219200 h 2085975"/>
            <a:gd name="connsiteX25" fmla="*/ 2362200 w 2362200"/>
            <a:gd name="connsiteY25" fmla="*/ 1247775 h 2085975"/>
            <a:gd name="connsiteX26" fmla="*/ 2352675 w 2362200"/>
            <a:gd name="connsiteY26" fmla="*/ 1343025 h 2085975"/>
            <a:gd name="connsiteX27" fmla="*/ 2333625 w 2362200"/>
            <a:gd name="connsiteY27" fmla="*/ 1371600 h 2085975"/>
            <a:gd name="connsiteX28" fmla="*/ 2295525 w 2362200"/>
            <a:gd name="connsiteY28" fmla="*/ 1428750 h 2085975"/>
            <a:gd name="connsiteX29" fmla="*/ 2276475 w 2362200"/>
            <a:gd name="connsiteY29" fmla="*/ 1457325 h 2085975"/>
            <a:gd name="connsiteX30" fmla="*/ 2247900 w 2362200"/>
            <a:gd name="connsiteY30" fmla="*/ 1466850 h 2085975"/>
            <a:gd name="connsiteX31" fmla="*/ 2209800 w 2362200"/>
            <a:gd name="connsiteY31" fmla="*/ 1524000 h 2085975"/>
            <a:gd name="connsiteX32" fmla="*/ 2190750 w 2362200"/>
            <a:gd name="connsiteY32" fmla="*/ 1552575 h 2085975"/>
            <a:gd name="connsiteX33" fmla="*/ 2162175 w 2362200"/>
            <a:gd name="connsiteY33" fmla="*/ 1571625 h 2085975"/>
            <a:gd name="connsiteX34" fmla="*/ 2152650 w 2362200"/>
            <a:gd name="connsiteY34" fmla="*/ 1600200 h 2085975"/>
            <a:gd name="connsiteX35" fmla="*/ 2133600 w 2362200"/>
            <a:gd name="connsiteY35" fmla="*/ 1628775 h 2085975"/>
            <a:gd name="connsiteX36" fmla="*/ 2114550 w 2362200"/>
            <a:gd name="connsiteY36" fmla="*/ 1685925 h 2085975"/>
            <a:gd name="connsiteX37" fmla="*/ 2105025 w 2362200"/>
            <a:gd name="connsiteY37" fmla="*/ 1714500 h 2085975"/>
            <a:gd name="connsiteX38" fmla="*/ 2066925 w 2362200"/>
            <a:gd name="connsiteY38" fmla="*/ 1724025 h 2085975"/>
            <a:gd name="connsiteX39" fmla="*/ 2038350 w 2362200"/>
            <a:gd name="connsiteY39" fmla="*/ 1743075 h 2085975"/>
            <a:gd name="connsiteX40" fmla="*/ 2009775 w 2362200"/>
            <a:gd name="connsiteY40" fmla="*/ 1771650 h 2085975"/>
            <a:gd name="connsiteX41" fmla="*/ 1981200 w 2362200"/>
            <a:gd name="connsiteY41" fmla="*/ 1781175 h 2085975"/>
            <a:gd name="connsiteX42" fmla="*/ 1733550 w 2362200"/>
            <a:gd name="connsiteY42" fmla="*/ 1771650 h 2085975"/>
            <a:gd name="connsiteX43" fmla="*/ 1676400 w 2362200"/>
            <a:gd name="connsiteY43" fmla="*/ 1733550 h 2085975"/>
            <a:gd name="connsiteX44" fmla="*/ 1552575 w 2362200"/>
            <a:gd name="connsiteY44" fmla="*/ 1743075 h 2085975"/>
            <a:gd name="connsiteX45" fmla="*/ 1495425 w 2362200"/>
            <a:gd name="connsiteY45" fmla="*/ 1771650 h 2085975"/>
            <a:gd name="connsiteX46" fmla="*/ 1466850 w 2362200"/>
            <a:gd name="connsiteY46" fmla="*/ 1781175 h 2085975"/>
            <a:gd name="connsiteX47" fmla="*/ 1438275 w 2362200"/>
            <a:gd name="connsiteY47" fmla="*/ 1809750 h 2085975"/>
            <a:gd name="connsiteX48" fmla="*/ 1400175 w 2362200"/>
            <a:gd name="connsiteY48" fmla="*/ 1819275 h 2085975"/>
            <a:gd name="connsiteX49" fmla="*/ 1314450 w 2362200"/>
            <a:gd name="connsiteY49" fmla="*/ 1847850 h 2085975"/>
            <a:gd name="connsiteX50" fmla="*/ 1285875 w 2362200"/>
            <a:gd name="connsiteY50" fmla="*/ 1857375 h 2085975"/>
            <a:gd name="connsiteX51" fmla="*/ 1257300 w 2362200"/>
            <a:gd name="connsiteY51" fmla="*/ 1876425 h 2085975"/>
            <a:gd name="connsiteX52" fmla="*/ 1171575 w 2362200"/>
            <a:gd name="connsiteY52" fmla="*/ 1885950 h 2085975"/>
            <a:gd name="connsiteX53" fmla="*/ 1028700 w 2362200"/>
            <a:gd name="connsiteY53" fmla="*/ 1885950 h 2085975"/>
            <a:gd name="connsiteX54" fmla="*/ 933450 w 2362200"/>
            <a:gd name="connsiteY54" fmla="*/ 1895475 h 2085975"/>
            <a:gd name="connsiteX55" fmla="*/ 866775 w 2362200"/>
            <a:gd name="connsiteY55" fmla="*/ 1924050 h 2085975"/>
            <a:gd name="connsiteX56" fmla="*/ 838200 w 2362200"/>
            <a:gd name="connsiteY56" fmla="*/ 1943100 h 2085975"/>
            <a:gd name="connsiteX57" fmla="*/ 781050 w 2362200"/>
            <a:gd name="connsiteY57" fmla="*/ 2000250 h 2085975"/>
            <a:gd name="connsiteX58" fmla="*/ 723900 w 2362200"/>
            <a:gd name="connsiteY58" fmla="*/ 2047875 h 2085975"/>
            <a:gd name="connsiteX59" fmla="*/ 495300 w 2362200"/>
            <a:gd name="connsiteY59" fmla="*/ 2057400 h 2085975"/>
            <a:gd name="connsiteX60" fmla="*/ 342900 w 2362200"/>
            <a:gd name="connsiteY60" fmla="*/ 2076450 h 2085975"/>
            <a:gd name="connsiteX61" fmla="*/ 295275 w 2362200"/>
            <a:gd name="connsiteY61" fmla="*/ 2085975 h 2085975"/>
            <a:gd name="connsiteX62" fmla="*/ 247650 w 2362200"/>
            <a:gd name="connsiteY62" fmla="*/ 2066925 h 2085975"/>
            <a:gd name="connsiteX63" fmla="*/ 219075 w 2362200"/>
            <a:gd name="connsiteY63" fmla="*/ 2019300 h 2085975"/>
            <a:gd name="connsiteX64" fmla="*/ 200025 w 2362200"/>
            <a:gd name="connsiteY64" fmla="*/ 1990725 h 2085975"/>
            <a:gd name="connsiteX65" fmla="*/ 142875 w 2362200"/>
            <a:gd name="connsiteY65" fmla="*/ 1933575 h 2085975"/>
            <a:gd name="connsiteX66" fmla="*/ 133350 w 2362200"/>
            <a:gd name="connsiteY66" fmla="*/ 1905000 h 2085975"/>
            <a:gd name="connsiteX67" fmla="*/ 0 w 2362200"/>
            <a:gd name="connsiteY67" fmla="*/ 1866900 h 2085975"/>
            <a:gd name="connsiteX68" fmla="*/ 9525 w 2362200"/>
            <a:gd name="connsiteY68" fmla="*/ 1809750 h 2085975"/>
            <a:gd name="connsiteX69" fmla="*/ 9525 w 2362200"/>
            <a:gd name="connsiteY69" fmla="*/ 581025 h 2085975"/>
            <a:gd name="connsiteX70" fmla="*/ 28575 w 2362200"/>
            <a:gd name="connsiteY70" fmla="*/ 552450 h 2085975"/>
            <a:gd name="connsiteX71" fmla="*/ 104775 w 2362200"/>
            <a:gd name="connsiteY71" fmla="*/ 542925 h 2085975"/>
            <a:gd name="connsiteX72" fmla="*/ 152400 w 2362200"/>
            <a:gd name="connsiteY72" fmla="*/ 485775 h 2085975"/>
            <a:gd name="connsiteX73" fmla="*/ 219075 w 2362200"/>
            <a:gd name="connsiteY73" fmla="*/ 476250 h 2085975"/>
            <a:gd name="connsiteX74" fmla="*/ 247650 w 2362200"/>
            <a:gd name="connsiteY74" fmla="*/ 466725 h 2085975"/>
            <a:gd name="connsiteX75" fmla="*/ 333375 w 2362200"/>
            <a:gd name="connsiteY75" fmla="*/ 447675 h 2085975"/>
            <a:gd name="connsiteX76" fmla="*/ 371475 w 2362200"/>
            <a:gd name="connsiteY76" fmla="*/ 438150 h 2085975"/>
            <a:gd name="connsiteX77" fmla="*/ 409575 w 2362200"/>
            <a:gd name="connsiteY77" fmla="*/ 390525 h 2085975"/>
            <a:gd name="connsiteX78" fmla="*/ 447675 w 2362200"/>
            <a:gd name="connsiteY78" fmla="*/ 352425 h 2085975"/>
            <a:gd name="connsiteX79" fmla="*/ 581025 w 2362200"/>
            <a:gd name="connsiteY79" fmla="*/ 371475 h 2085975"/>
            <a:gd name="connsiteX80" fmla="*/ 790575 w 2362200"/>
            <a:gd name="connsiteY80" fmla="*/ 361950 h 2085975"/>
            <a:gd name="connsiteX81" fmla="*/ 904875 w 2362200"/>
            <a:gd name="connsiteY81" fmla="*/ 323850 h 2085975"/>
            <a:gd name="connsiteX82" fmla="*/ 933450 w 2362200"/>
            <a:gd name="connsiteY82" fmla="*/ 314325 h 2085975"/>
            <a:gd name="connsiteX83" fmla="*/ 1047750 w 2362200"/>
            <a:gd name="connsiteY83" fmla="*/ 304800 h 2085975"/>
            <a:gd name="connsiteX84" fmla="*/ 1104900 w 2362200"/>
            <a:gd name="connsiteY84" fmla="*/ 285750 h 2085975"/>
            <a:gd name="connsiteX85" fmla="*/ 1171575 w 2362200"/>
            <a:gd name="connsiteY85" fmla="*/ 266700 h 2085975"/>
            <a:gd name="connsiteX86" fmla="*/ 1257300 w 2362200"/>
            <a:gd name="connsiteY86" fmla="*/ 247650 h 2085975"/>
            <a:gd name="connsiteX87" fmla="*/ 1285875 w 2362200"/>
            <a:gd name="connsiteY87" fmla="*/ 228600 h 2085975"/>
            <a:gd name="connsiteX88" fmla="*/ 1371600 w 2362200"/>
            <a:gd name="connsiteY88" fmla="*/ 180975 h 2085975"/>
            <a:gd name="connsiteX89" fmla="*/ 1428750 w 2362200"/>
            <a:gd name="connsiteY89" fmla="*/ 133350 h 2085975"/>
            <a:gd name="connsiteX90" fmla="*/ 1457325 w 2362200"/>
            <a:gd name="connsiteY90" fmla="*/ 104775 h 2085975"/>
            <a:gd name="connsiteX91" fmla="*/ 1514475 w 2362200"/>
            <a:gd name="connsiteY91" fmla="*/ 57150 h 2085975"/>
            <a:gd name="connsiteX92" fmla="*/ 1628775 w 2362200"/>
            <a:gd name="connsiteY92" fmla="*/ 66675 h 2085975"/>
            <a:gd name="connsiteX93" fmla="*/ 1666875 w 2362200"/>
            <a:gd name="connsiteY93" fmla="*/ 76200 h 2085975"/>
            <a:gd name="connsiteX94" fmla="*/ 1781175 w 2362200"/>
            <a:gd name="connsiteY94" fmla="*/ 85725 h 2085975"/>
            <a:gd name="connsiteX95" fmla="*/ 1895475 w 2362200"/>
            <a:gd name="connsiteY95" fmla="*/ 85725 h 2085975"/>
            <a:gd name="connsiteX96" fmla="*/ 1952625 w 2362200"/>
            <a:gd name="connsiteY96" fmla="*/ 47625 h 2085975"/>
            <a:gd name="connsiteX97" fmla="*/ 1914525 w 2362200"/>
            <a:gd name="connsiteY97" fmla="*/ 0 h 2085975"/>
            <a:gd name="connsiteX0" fmla="*/ 1922496 w 2370171"/>
            <a:gd name="connsiteY0" fmla="*/ 0 h 2085975"/>
            <a:gd name="connsiteX1" fmla="*/ 1951071 w 2370171"/>
            <a:gd name="connsiteY1" fmla="*/ 47625 h 2085975"/>
            <a:gd name="connsiteX2" fmla="*/ 1970121 w 2370171"/>
            <a:gd name="connsiteY2" fmla="*/ 76200 h 2085975"/>
            <a:gd name="connsiteX3" fmla="*/ 1979646 w 2370171"/>
            <a:gd name="connsiteY3" fmla="*/ 114300 h 2085975"/>
            <a:gd name="connsiteX4" fmla="*/ 1989171 w 2370171"/>
            <a:gd name="connsiteY4" fmla="*/ 142875 h 2085975"/>
            <a:gd name="connsiteX5" fmla="*/ 2017746 w 2370171"/>
            <a:gd name="connsiteY5" fmla="*/ 209550 h 2085975"/>
            <a:gd name="connsiteX6" fmla="*/ 2046321 w 2370171"/>
            <a:gd name="connsiteY6" fmla="*/ 219075 h 2085975"/>
            <a:gd name="connsiteX7" fmla="*/ 2065371 w 2370171"/>
            <a:gd name="connsiteY7" fmla="*/ 247650 h 2085975"/>
            <a:gd name="connsiteX8" fmla="*/ 2074896 w 2370171"/>
            <a:gd name="connsiteY8" fmla="*/ 276225 h 2085975"/>
            <a:gd name="connsiteX9" fmla="*/ 2103471 w 2370171"/>
            <a:gd name="connsiteY9" fmla="*/ 295275 h 2085975"/>
            <a:gd name="connsiteX10" fmla="*/ 2093946 w 2370171"/>
            <a:gd name="connsiteY10" fmla="*/ 333375 h 2085975"/>
            <a:gd name="connsiteX11" fmla="*/ 2084421 w 2370171"/>
            <a:gd name="connsiteY11" fmla="*/ 390525 h 2085975"/>
            <a:gd name="connsiteX12" fmla="*/ 2112996 w 2370171"/>
            <a:gd name="connsiteY12" fmla="*/ 419100 h 2085975"/>
            <a:gd name="connsiteX13" fmla="*/ 2103471 w 2370171"/>
            <a:gd name="connsiteY13" fmla="*/ 533400 h 2085975"/>
            <a:gd name="connsiteX14" fmla="*/ 2112996 w 2370171"/>
            <a:gd name="connsiteY14" fmla="*/ 666750 h 2085975"/>
            <a:gd name="connsiteX15" fmla="*/ 2122521 w 2370171"/>
            <a:gd name="connsiteY15" fmla="*/ 695325 h 2085975"/>
            <a:gd name="connsiteX16" fmla="*/ 2141571 w 2370171"/>
            <a:gd name="connsiteY16" fmla="*/ 809625 h 2085975"/>
            <a:gd name="connsiteX17" fmla="*/ 2160621 w 2370171"/>
            <a:gd name="connsiteY17" fmla="*/ 838200 h 2085975"/>
            <a:gd name="connsiteX18" fmla="*/ 2179671 w 2370171"/>
            <a:gd name="connsiteY18" fmla="*/ 895350 h 2085975"/>
            <a:gd name="connsiteX19" fmla="*/ 2236821 w 2370171"/>
            <a:gd name="connsiteY19" fmla="*/ 933450 h 2085975"/>
            <a:gd name="connsiteX20" fmla="*/ 2284446 w 2370171"/>
            <a:gd name="connsiteY20" fmla="*/ 990600 h 2085975"/>
            <a:gd name="connsiteX21" fmla="*/ 2303496 w 2370171"/>
            <a:gd name="connsiteY21" fmla="*/ 1066800 h 2085975"/>
            <a:gd name="connsiteX22" fmla="*/ 2322546 w 2370171"/>
            <a:gd name="connsiteY22" fmla="*/ 1123950 h 2085975"/>
            <a:gd name="connsiteX23" fmla="*/ 2332071 w 2370171"/>
            <a:gd name="connsiteY23" fmla="*/ 1200150 h 2085975"/>
            <a:gd name="connsiteX24" fmla="*/ 2360646 w 2370171"/>
            <a:gd name="connsiteY24" fmla="*/ 1219200 h 2085975"/>
            <a:gd name="connsiteX25" fmla="*/ 2370171 w 2370171"/>
            <a:gd name="connsiteY25" fmla="*/ 1247775 h 2085975"/>
            <a:gd name="connsiteX26" fmla="*/ 2360646 w 2370171"/>
            <a:gd name="connsiteY26" fmla="*/ 1343025 h 2085975"/>
            <a:gd name="connsiteX27" fmla="*/ 2341596 w 2370171"/>
            <a:gd name="connsiteY27" fmla="*/ 1371600 h 2085975"/>
            <a:gd name="connsiteX28" fmla="*/ 2303496 w 2370171"/>
            <a:gd name="connsiteY28" fmla="*/ 1428750 h 2085975"/>
            <a:gd name="connsiteX29" fmla="*/ 2284446 w 2370171"/>
            <a:gd name="connsiteY29" fmla="*/ 1457325 h 2085975"/>
            <a:gd name="connsiteX30" fmla="*/ 2255871 w 2370171"/>
            <a:gd name="connsiteY30" fmla="*/ 1466850 h 2085975"/>
            <a:gd name="connsiteX31" fmla="*/ 2217771 w 2370171"/>
            <a:gd name="connsiteY31" fmla="*/ 1524000 h 2085975"/>
            <a:gd name="connsiteX32" fmla="*/ 2198721 w 2370171"/>
            <a:gd name="connsiteY32" fmla="*/ 1552575 h 2085975"/>
            <a:gd name="connsiteX33" fmla="*/ 2170146 w 2370171"/>
            <a:gd name="connsiteY33" fmla="*/ 1571625 h 2085975"/>
            <a:gd name="connsiteX34" fmla="*/ 2160621 w 2370171"/>
            <a:gd name="connsiteY34" fmla="*/ 1600200 h 2085975"/>
            <a:gd name="connsiteX35" fmla="*/ 2141571 w 2370171"/>
            <a:gd name="connsiteY35" fmla="*/ 1628775 h 2085975"/>
            <a:gd name="connsiteX36" fmla="*/ 2122521 w 2370171"/>
            <a:gd name="connsiteY36" fmla="*/ 1685925 h 2085975"/>
            <a:gd name="connsiteX37" fmla="*/ 2112996 w 2370171"/>
            <a:gd name="connsiteY37" fmla="*/ 1714500 h 2085975"/>
            <a:gd name="connsiteX38" fmla="*/ 2074896 w 2370171"/>
            <a:gd name="connsiteY38" fmla="*/ 1724025 h 2085975"/>
            <a:gd name="connsiteX39" fmla="*/ 2046321 w 2370171"/>
            <a:gd name="connsiteY39" fmla="*/ 1743075 h 2085975"/>
            <a:gd name="connsiteX40" fmla="*/ 2017746 w 2370171"/>
            <a:gd name="connsiteY40" fmla="*/ 1771650 h 2085975"/>
            <a:gd name="connsiteX41" fmla="*/ 1989171 w 2370171"/>
            <a:gd name="connsiteY41" fmla="*/ 1781175 h 2085975"/>
            <a:gd name="connsiteX42" fmla="*/ 1741521 w 2370171"/>
            <a:gd name="connsiteY42" fmla="*/ 1771650 h 2085975"/>
            <a:gd name="connsiteX43" fmla="*/ 1684371 w 2370171"/>
            <a:gd name="connsiteY43" fmla="*/ 1733550 h 2085975"/>
            <a:gd name="connsiteX44" fmla="*/ 1560546 w 2370171"/>
            <a:gd name="connsiteY44" fmla="*/ 1743075 h 2085975"/>
            <a:gd name="connsiteX45" fmla="*/ 1503396 w 2370171"/>
            <a:gd name="connsiteY45" fmla="*/ 1771650 h 2085975"/>
            <a:gd name="connsiteX46" fmla="*/ 1474821 w 2370171"/>
            <a:gd name="connsiteY46" fmla="*/ 1781175 h 2085975"/>
            <a:gd name="connsiteX47" fmla="*/ 1446246 w 2370171"/>
            <a:gd name="connsiteY47" fmla="*/ 1809750 h 2085975"/>
            <a:gd name="connsiteX48" fmla="*/ 1408146 w 2370171"/>
            <a:gd name="connsiteY48" fmla="*/ 1819275 h 2085975"/>
            <a:gd name="connsiteX49" fmla="*/ 1322421 w 2370171"/>
            <a:gd name="connsiteY49" fmla="*/ 1847850 h 2085975"/>
            <a:gd name="connsiteX50" fmla="*/ 1293846 w 2370171"/>
            <a:gd name="connsiteY50" fmla="*/ 1857375 h 2085975"/>
            <a:gd name="connsiteX51" fmla="*/ 1265271 w 2370171"/>
            <a:gd name="connsiteY51" fmla="*/ 1876425 h 2085975"/>
            <a:gd name="connsiteX52" fmla="*/ 1179546 w 2370171"/>
            <a:gd name="connsiteY52" fmla="*/ 1885950 h 2085975"/>
            <a:gd name="connsiteX53" fmla="*/ 1036671 w 2370171"/>
            <a:gd name="connsiteY53" fmla="*/ 1885950 h 2085975"/>
            <a:gd name="connsiteX54" fmla="*/ 941421 w 2370171"/>
            <a:gd name="connsiteY54" fmla="*/ 1895475 h 2085975"/>
            <a:gd name="connsiteX55" fmla="*/ 874746 w 2370171"/>
            <a:gd name="connsiteY55" fmla="*/ 1924050 h 2085975"/>
            <a:gd name="connsiteX56" fmla="*/ 846171 w 2370171"/>
            <a:gd name="connsiteY56" fmla="*/ 1943100 h 2085975"/>
            <a:gd name="connsiteX57" fmla="*/ 789021 w 2370171"/>
            <a:gd name="connsiteY57" fmla="*/ 2000250 h 2085975"/>
            <a:gd name="connsiteX58" fmla="*/ 731871 w 2370171"/>
            <a:gd name="connsiteY58" fmla="*/ 2047875 h 2085975"/>
            <a:gd name="connsiteX59" fmla="*/ 503271 w 2370171"/>
            <a:gd name="connsiteY59" fmla="*/ 2057400 h 2085975"/>
            <a:gd name="connsiteX60" fmla="*/ 350871 w 2370171"/>
            <a:gd name="connsiteY60" fmla="*/ 2076450 h 2085975"/>
            <a:gd name="connsiteX61" fmla="*/ 303246 w 2370171"/>
            <a:gd name="connsiteY61" fmla="*/ 2085975 h 2085975"/>
            <a:gd name="connsiteX62" fmla="*/ 255621 w 2370171"/>
            <a:gd name="connsiteY62" fmla="*/ 2066925 h 2085975"/>
            <a:gd name="connsiteX63" fmla="*/ 227046 w 2370171"/>
            <a:gd name="connsiteY63" fmla="*/ 2019300 h 2085975"/>
            <a:gd name="connsiteX64" fmla="*/ 207996 w 2370171"/>
            <a:gd name="connsiteY64" fmla="*/ 1990725 h 2085975"/>
            <a:gd name="connsiteX65" fmla="*/ 150846 w 2370171"/>
            <a:gd name="connsiteY65" fmla="*/ 1933575 h 2085975"/>
            <a:gd name="connsiteX66" fmla="*/ 141321 w 2370171"/>
            <a:gd name="connsiteY66" fmla="*/ 1905000 h 2085975"/>
            <a:gd name="connsiteX67" fmla="*/ 7971 w 2370171"/>
            <a:gd name="connsiteY67" fmla="*/ 1866900 h 2085975"/>
            <a:gd name="connsiteX68" fmla="*/ 17496 w 2370171"/>
            <a:gd name="connsiteY68" fmla="*/ 581025 h 2085975"/>
            <a:gd name="connsiteX69" fmla="*/ 36546 w 2370171"/>
            <a:gd name="connsiteY69" fmla="*/ 552450 h 2085975"/>
            <a:gd name="connsiteX70" fmla="*/ 112746 w 2370171"/>
            <a:gd name="connsiteY70" fmla="*/ 542925 h 2085975"/>
            <a:gd name="connsiteX71" fmla="*/ 160371 w 2370171"/>
            <a:gd name="connsiteY71" fmla="*/ 485775 h 2085975"/>
            <a:gd name="connsiteX72" fmla="*/ 227046 w 2370171"/>
            <a:gd name="connsiteY72" fmla="*/ 476250 h 2085975"/>
            <a:gd name="connsiteX73" fmla="*/ 255621 w 2370171"/>
            <a:gd name="connsiteY73" fmla="*/ 466725 h 2085975"/>
            <a:gd name="connsiteX74" fmla="*/ 341346 w 2370171"/>
            <a:gd name="connsiteY74" fmla="*/ 447675 h 2085975"/>
            <a:gd name="connsiteX75" fmla="*/ 379446 w 2370171"/>
            <a:gd name="connsiteY75" fmla="*/ 438150 h 2085975"/>
            <a:gd name="connsiteX76" fmla="*/ 417546 w 2370171"/>
            <a:gd name="connsiteY76" fmla="*/ 390525 h 2085975"/>
            <a:gd name="connsiteX77" fmla="*/ 455646 w 2370171"/>
            <a:gd name="connsiteY77" fmla="*/ 352425 h 2085975"/>
            <a:gd name="connsiteX78" fmla="*/ 588996 w 2370171"/>
            <a:gd name="connsiteY78" fmla="*/ 371475 h 2085975"/>
            <a:gd name="connsiteX79" fmla="*/ 798546 w 2370171"/>
            <a:gd name="connsiteY79" fmla="*/ 361950 h 2085975"/>
            <a:gd name="connsiteX80" fmla="*/ 912846 w 2370171"/>
            <a:gd name="connsiteY80" fmla="*/ 323850 h 2085975"/>
            <a:gd name="connsiteX81" fmla="*/ 941421 w 2370171"/>
            <a:gd name="connsiteY81" fmla="*/ 314325 h 2085975"/>
            <a:gd name="connsiteX82" fmla="*/ 1055721 w 2370171"/>
            <a:gd name="connsiteY82" fmla="*/ 304800 h 2085975"/>
            <a:gd name="connsiteX83" fmla="*/ 1112871 w 2370171"/>
            <a:gd name="connsiteY83" fmla="*/ 285750 h 2085975"/>
            <a:gd name="connsiteX84" fmla="*/ 1179546 w 2370171"/>
            <a:gd name="connsiteY84" fmla="*/ 266700 h 2085975"/>
            <a:gd name="connsiteX85" fmla="*/ 1265271 w 2370171"/>
            <a:gd name="connsiteY85" fmla="*/ 247650 h 2085975"/>
            <a:gd name="connsiteX86" fmla="*/ 1293846 w 2370171"/>
            <a:gd name="connsiteY86" fmla="*/ 228600 h 2085975"/>
            <a:gd name="connsiteX87" fmla="*/ 1379571 w 2370171"/>
            <a:gd name="connsiteY87" fmla="*/ 180975 h 2085975"/>
            <a:gd name="connsiteX88" fmla="*/ 1436721 w 2370171"/>
            <a:gd name="connsiteY88" fmla="*/ 133350 h 2085975"/>
            <a:gd name="connsiteX89" fmla="*/ 1465296 w 2370171"/>
            <a:gd name="connsiteY89" fmla="*/ 104775 h 2085975"/>
            <a:gd name="connsiteX90" fmla="*/ 1522446 w 2370171"/>
            <a:gd name="connsiteY90" fmla="*/ 57150 h 2085975"/>
            <a:gd name="connsiteX91" fmla="*/ 1636746 w 2370171"/>
            <a:gd name="connsiteY91" fmla="*/ 66675 h 2085975"/>
            <a:gd name="connsiteX92" fmla="*/ 1674846 w 2370171"/>
            <a:gd name="connsiteY92" fmla="*/ 76200 h 2085975"/>
            <a:gd name="connsiteX93" fmla="*/ 1789146 w 2370171"/>
            <a:gd name="connsiteY93" fmla="*/ 85725 h 2085975"/>
            <a:gd name="connsiteX94" fmla="*/ 1903446 w 2370171"/>
            <a:gd name="connsiteY94" fmla="*/ 85725 h 2085975"/>
            <a:gd name="connsiteX95" fmla="*/ 1960596 w 2370171"/>
            <a:gd name="connsiteY95" fmla="*/ 47625 h 2085975"/>
            <a:gd name="connsiteX96" fmla="*/ 1922496 w 2370171"/>
            <a:gd name="connsiteY96" fmla="*/ 0 h 2085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Lst>
          <a:rect l="l" t="t" r="r" b="b"/>
          <a:pathLst>
            <a:path w="2370171" h="2085975">
              <a:moveTo>
                <a:pt x="1922496" y="0"/>
              </a:moveTo>
              <a:cubicBezTo>
                <a:pt x="1920909" y="0"/>
                <a:pt x="1941259" y="31926"/>
                <a:pt x="1951071" y="47625"/>
              </a:cubicBezTo>
              <a:cubicBezTo>
                <a:pt x="1957138" y="57333"/>
                <a:pt x="1965612" y="65678"/>
                <a:pt x="1970121" y="76200"/>
              </a:cubicBezTo>
              <a:cubicBezTo>
                <a:pt x="1975278" y="88232"/>
                <a:pt x="1976050" y="101713"/>
                <a:pt x="1979646" y="114300"/>
              </a:cubicBezTo>
              <a:cubicBezTo>
                <a:pt x="1982404" y="123954"/>
                <a:pt x="1986413" y="133221"/>
                <a:pt x="1989171" y="142875"/>
              </a:cubicBezTo>
              <a:cubicBezTo>
                <a:pt x="1995950" y="166601"/>
                <a:pt x="1996264" y="192364"/>
                <a:pt x="2017746" y="209550"/>
              </a:cubicBezTo>
              <a:cubicBezTo>
                <a:pt x="2025586" y="215822"/>
                <a:pt x="2036796" y="215900"/>
                <a:pt x="2046321" y="219075"/>
              </a:cubicBezTo>
              <a:cubicBezTo>
                <a:pt x="2052671" y="228600"/>
                <a:pt x="2060251" y="237411"/>
                <a:pt x="2065371" y="247650"/>
              </a:cubicBezTo>
              <a:cubicBezTo>
                <a:pt x="2069861" y="256630"/>
                <a:pt x="2068624" y="268385"/>
                <a:pt x="2074896" y="276225"/>
              </a:cubicBezTo>
              <a:cubicBezTo>
                <a:pt x="2082047" y="285164"/>
                <a:pt x="2093946" y="288925"/>
                <a:pt x="2103471" y="295275"/>
              </a:cubicBezTo>
              <a:cubicBezTo>
                <a:pt x="2100296" y="307975"/>
                <a:pt x="2099103" y="321343"/>
                <a:pt x="2093946" y="333375"/>
              </a:cubicBezTo>
              <a:cubicBezTo>
                <a:pt x="2080543" y="364648"/>
                <a:pt x="2061438" y="356051"/>
                <a:pt x="2084421" y="390525"/>
              </a:cubicBezTo>
              <a:cubicBezTo>
                <a:pt x="2091893" y="401733"/>
                <a:pt x="2103471" y="409575"/>
                <a:pt x="2112996" y="419100"/>
              </a:cubicBezTo>
              <a:cubicBezTo>
                <a:pt x="2109821" y="457200"/>
                <a:pt x="2103471" y="495168"/>
                <a:pt x="2103471" y="533400"/>
              </a:cubicBezTo>
              <a:cubicBezTo>
                <a:pt x="2103471" y="577963"/>
                <a:pt x="2107789" y="622492"/>
                <a:pt x="2112996" y="666750"/>
              </a:cubicBezTo>
              <a:cubicBezTo>
                <a:pt x="2114169" y="676721"/>
                <a:pt x="2120552" y="685480"/>
                <a:pt x="2122521" y="695325"/>
              </a:cubicBezTo>
              <a:cubicBezTo>
                <a:pt x="2130096" y="733200"/>
                <a:pt x="2131619" y="772304"/>
                <a:pt x="2141571" y="809625"/>
              </a:cubicBezTo>
              <a:cubicBezTo>
                <a:pt x="2144521" y="820686"/>
                <a:pt x="2155972" y="827739"/>
                <a:pt x="2160621" y="838200"/>
              </a:cubicBezTo>
              <a:cubicBezTo>
                <a:pt x="2168776" y="856550"/>
                <a:pt x="2162963" y="884211"/>
                <a:pt x="2179671" y="895350"/>
              </a:cubicBezTo>
              <a:cubicBezTo>
                <a:pt x="2198721" y="908050"/>
                <a:pt x="2220632" y="917261"/>
                <a:pt x="2236821" y="933450"/>
              </a:cubicBezTo>
              <a:cubicBezTo>
                <a:pt x="2257887" y="954516"/>
                <a:pt x="2271185" y="964078"/>
                <a:pt x="2284446" y="990600"/>
              </a:cubicBezTo>
              <a:cubicBezTo>
                <a:pt x="2296006" y="1013721"/>
                <a:pt x="2296975" y="1042889"/>
                <a:pt x="2303496" y="1066800"/>
              </a:cubicBezTo>
              <a:cubicBezTo>
                <a:pt x="2308780" y="1086173"/>
                <a:pt x="2322546" y="1123950"/>
                <a:pt x="2322546" y="1123950"/>
              </a:cubicBezTo>
              <a:cubicBezTo>
                <a:pt x="2325721" y="1149350"/>
                <a:pt x="2322564" y="1176383"/>
                <a:pt x="2332071" y="1200150"/>
              </a:cubicBezTo>
              <a:cubicBezTo>
                <a:pt x="2336323" y="1210779"/>
                <a:pt x="2353495" y="1210261"/>
                <a:pt x="2360646" y="1219200"/>
              </a:cubicBezTo>
              <a:cubicBezTo>
                <a:pt x="2366918" y="1227040"/>
                <a:pt x="2366996" y="1238250"/>
                <a:pt x="2370171" y="1247775"/>
              </a:cubicBezTo>
              <a:cubicBezTo>
                <a:pt x="2366996" y="1279525"/>
                <a:pt x="2367821" y="1311934"/>
                <a:pt x="2360646" y="1343025"/>
              </a:cubicBezTo>
              <a:cubicBezTo>
                <a:pt x="2358072" y="1354179"/>
                <a:pt x="2346105" y="1361078"/>
                <a:pt x="2341596" y="1371600"/>
              </a:cubicBezTo>
              <a:cubicBezTo>
                <a:pt x="2316993" y="1429007"/>
                <a:pt x="2353721" y="1395267"/>
                <a:pt x="2303496" y="1428750"/>
              </a:cubicBezTo>
              <a:cubicBezTo>
                <a:pt x="2297146" y="1438275"/>
                <a:pt x="2293385" y="1450174"/>
                <a:pt x="2284446" y="1457325"/>
              </a:cubicBezTo>
              <a:cubicBezTo>
                <a:pt x="2276606" y="1463597"/>
                <a:pt x="2262143" y="1459010"/>
                <a:pt x="2255871" y="1466850"/>
              </a:cubicBezTo>
              <a:cubicBezTo>
                <a:pt x="2185577" y="1554718"/>
                <a:pt x="2307951" y="1463880"/>
                <a:pt x="2217771" y="1524000"/>
              </a:cubicBezTo>
              <a:cubicBezTo>
                <a:pt x="2211421" y="1533525"/>
                <a:pt x="2206816" y="1544480"/>
                <a:pt x="2198721" y="1552575"/>
              </a:cubicBezTo>
              <a:cubicBezTo>
                <a:pt x="2190626" y="1560670"/>
                <a:pt x="2177297" y="1562686"/>
                <a:pt x="2170146" y="1571625"/>
              </a:cubicBezTo>
              <a:cubicBezTo>
                <a:pt x="2163874" y="1579465"/>
                <a:pt x="2165111" y="1591220"/>
                <a:pt x="2160621" y="1600200"/>
              </a:cubicBezTo>
              <a:cubicBezTo>
                <a:pt x="2155501" y="1610439"/>
                <a:pt x="2146220" y="1618314"/>
                <a:pt x="2141571" y="1628775"/>
              </a:cubicBezTo>
              <a:cubicBezTo>
                <a:pt x="2133416" y="1647125"/>
                <a:pt x="2128871" y="1666875"/>
                <a:pt x="2122521" y="1685925"/>
              </a:cubicBezTo>
              <a:cubicBezTo>
                <a:pt x="2119346" y="1695450"/>
                <a:pt x="2122736" y="1712065"/>
                <a:pt x="2112996" y="1714500"/>
              </a:cubicBezTo>
              <a:lnTo>
                <a:pt x="2074896" y="1724025"/>
              </a:lnTo>
              <a:cubicBezTo>
                <a:pt x="2065371" y="1730375"/>
                <a:pt x="2055115" y="1735746"/>
                <a:pt x="2046321" y="1743075"/>
              </a:cubicBezTo>
              <a:cubicBezTo>
                <a:pt x="2035973" y="1751699"/>
                <a:pt x="2028954" y="1764178"/>
                <a:pt x="2017746" y="1771650"/>
              </a:cubicBezTo>
              <a:cubicBezTo>
                <a:pt x="2009392" y="1777219"/>
                <a:pt x="1998696" y="1778000"/>
                <a:pt x="1989171" y="1781175"/>
              </a:cubicBezTo>
              <a:cubicBezTo>
                <a:pt x="1906621" y="1778000"/>
                <a:pt x="1823142" y="1784403"/>
                <a:pt x="1741521" y="1771650"/>
              </a:cubicBezTo>
              <a:cubicBezTo>
                <a:pt x="1718900" y="1768116"/>
                <a:pt x="1684371" y="1733550"/>
                <a:pt x="1684371" y="1733550"/>
              </a:cubicBezTo>
              <a:cubicBezTo>
                <a:pt x="1643096" y="1736725"/>
                <a:pt x="1601623" y="1737940"/>
                <a:pt x="1560546" y="1743075"/>
              </a:cubicBezTo>
              <a:cubicBezTo>
                <a:pt x="1528624" y="1747065"/>
                <a:pt x="1531758" y="1757469"/>
                <a:pt x="1503396" y="1771650"/>
              </a:cubicBezTo>
              <a:cubicBezTo>
                <a:pt x="1494416" y="1776140"/>
                <a:pt x="1484346" y="1778000"/>
                <a:pt x="1474821" y="1781175"/>
              </a:cubicBezTo>
              <a:cubicBezTo>
                <a:pt x="1465296" y="1790700"/>
                <a:pt x="1457942" y="1803067"/>
                <a:pt x="1446246" y="1809750"/>
              </a:cubicBezTo>
              <a:cubicBezTo>
                <a:pt x="1434880" y="1816245"/>
                <a:pt x="1420658" y="1815425"/>
                <a:pt x="1408146" y="1819275"/>
              </a:cubicBezTo>
              <a:cubicBezTo>
                <a:pt x="1379357" y="1828133"/>
                <a:pt x="1350996" y="1838325"/>
                <a:pt x="1322421" y="1847850"/>
              </a:cubicBezTo>
              <a:cubicBezTo>
                <a:pt x="1312896" y="1851025"/>
                <a:pt x="1302200" y="1851806"/>
                <a:pt x="1293846" y="1857375"/>
              </a:cubicBezTo>
              <a:cubicBezTo>
                <a:pt x="1284321" y="1863725"/>
                <a:pt x="1276377" y="1873649"/>
                <a:pt x="1265271" y="1876425"/>
              </a:cubicBezTo>
              <a:cubicBezTo>
                <a:pt x="1237379" y="1883398"/>
                <a:pt x="1208121" y="1882775"/>
                <a:pt x="1179546" y="1885950"/>
              </a:cubicBezTo>
              <a:cubicBezTo>
                <a:pt x="1106540" y="1910285"/>
                <a:pt x="1192053" y="1885950"/>
                <a:pt x="1036671" y="1885950"/>
              </a:cubicBezTo>
              <a:cubicBezTo>
                <a:pt x="1004763" y="1885950"/>
                <a:pt x="973171" y="1892300"/>
                <a:pt x="941421" y="1895475"/>
              </a:cubicBezTo>
              <a:cubicBezTo>
                <a:pt x="909363" y="1906161"/>
                <a:pt x="907702" y="1905218"/>
                <a:pt x="874746" y="1924050"/>
              </a:cubicBezTo>
              <a:cubicBezTo>
                <a:pt x="864807" y="1929730"/>
                <a:pt x="854727" y="1935495"/>
                <a:pt x="846171" y="1943100"/>
              </a:cubicBezTo>
              <a:cubicBezTo>
                <a:pt x="826035" y="1960998"/>
                <a:pt x="808071" y="1981200"/>
                <a:pt x="789021" y="2000250"/>
              </a:cubicBezTo>
              <a:cubicBezTo>
                <a:pt x="781609" y="2007662"/>
                <a:pt x="746790" y="2046217"/>
                <a:pt x="731871" y="2047875"/>
              </a:cubicBezTo>
              <a:cubicBezTo>
                <a:pt x="656071" y="2056297"/>
                <a:pt x="579471" y="2054225"/>
                <a:pt x="503271" y="2057400"/>
              </a:cubicBezTo>
              <a:cubicBezTo>
                <a:pt x="416776" y="2079024"/>
                <a:pt x="511232" y="2057584"/>
                <a:pt x="350871" y="2076450"/>
              </a:cubicBezTo>
              <a:cubicBezTo>
                <a:pt x="334793" y="2078342"/>
                <a:pt x="319121" y="2082800"/>
                <a:pt x="303246" y="2085975"/>
              </a:cubicBezTo>
              <a:cubicBezTo>
                <a:pt x="287371" y="2079625"/>
                <a:pt x="268488" y="2078184"/>
                <a:pt x="255621" y="2066925"/>
              </a:cubicBezTo>
              <a:cubicBezTo>
                <a:pt x="241688" y="2054734"/>
                <a:pt x="236858" y="2034999"/>
                <a:pt x="227046" y="2019300"/>
              </a:cubicBezTo>
              <a:cubicBezTo>
                <a:pt x="220979" y="2009592"/>
                <a:pt x="215601" y="1999281"/>
                <a:pt x="207996" y="1990725"/>
              </a:cubicBezTo>
              <a:cubicBezTo>
                <a:pt x="190098" y="1970589"/>
                <a:pt x="150846" y="1933575"/>
                <a:pt x="150846" y="1933575"/>
              </a:cubicBezTo>
              <a:cubicBezTo>
                <a:pt x="147671" y="1924050"/>
                <a:pt x="145811" y="1913980"/>
                <a:pt x="141321" y="1905000"/>
              </a:cubicBezTo>
              <a:cubicBezTo>
                <a:pt x="111566" y="1845489"/>
                <a:pt x="98605" y="1874453"/>
                <a:pt x="7971" y="1866900"/>
              </a:cubicBezTo>
              <a:cubicBezTo>
                <a:pt x="-12667" y="1646238"/>
                <a:pt x="12734" y="800100"/>
                <a:pt x="17496" y="581025"/>
              </a:cubicBezTo>
              <a:cubicBezTo>
                <a:pt x="22259" y="361950"/>
                <a:pt x="25917" y="556702"/>
                <a:pt x="36546" y="552450"/>
              </a:cubicBezTo>
              <a:cubicBezTo>
                <a:pt x="60313" y="542943"/>
                <a:pt x="87346" y="546100"/>
                <a:pt x="112746" y="542925"/>
              </a:cubicBezTo>
              <a:cubicBezTo>
                <a:pt x="122270" y="528639"/>
                <a:pt x="143703" y="492442"/>
                <a:pt x="160371" y="485775"/>
              </a:cubicBezTo>
              <a:cubicBezTo>
                <a:pt x="181216" y="477437"/>
                <a:pt x="204821" y="479425"/>
                <a:pt x="227046" y="476250"/>
              </a:cubicBezTo>
              <a:cubicBezTo>
                <a:pt x="236571" y="473075"/>
                <a:pt x="245967" y="469483"/>
                <a:pt x="255621" y="466725"/>
              </a:cubicBezTo>
              <a:cubicBezTo>
                <a:pt x="296273" y="455110"/>
                <a:pt x="297152" y="457496"/>
                <a:pt x="341346" y="447675"/>
              </a:cubicBezTo>
              <a:cubicBezTo>
                <a:pt x="354125" y="444835"/>
                <a:pt x="366746" y="441325"/>
                <a:pt x="379446" y="438150"/>
              </a:cubicBezTo>
              <a:cubicBezTo>
                <a:pt x="403387" y="366326"/>
                <a:pt x="368307" y="452073"/>
                <a:pt x="417546" y="390525"/>
              </a:cubicBezTo>
              <a:cubicBezTo>
                <a:pt x="454491" y="344343"/>
                <a:pt x="393301" y="373207"/>
                <a:pt x="455646" y="352425"/>
              </a:cubicBezTo>
              <a:cubicBezTo>
                <a:pt x="499613" y="361218"/>
                <a:pt x="543745" y="371475"/>
                <a:pt x="588996" y="371475"/>
              </a:cubicBezTo>
              <a:cubicBezTo>
                <a:pt x="658918" y="371475"/>
                <a:pt x="728696" y="365125"/>
                <a:pt x="798546" y="361950"/>
              </a:cubicBezTo>
              <a:lnTo>
                <a:pt x="912846" y="323850"/>
              </a:lnTo>
              <a:cubicBezTo>
                <a:pt x="922371" y="320675"/>
                <a:pt x="931415" y="315159"/>
                <a:pt x="941421" y="314325"/>
              </a:cubicBezTo>
              <a:lnTo>
                <a:pt x="1055721" y="304800"/>
              </a:lnTo>
              <a:lnTo>
                <a:pt x="1112871" y="285750"/>
              </a:lnTo>
              <a:cubicBezTo>
                <a:pt x="1140106" y="276672"/>
                <a:pt x="1149646" y="272680"/>
                <a:pt x="1179546" y="266700"/>
              </a:cubicBezTo>
              <a:cubicBezTo>
                <a:pt x="1203935" y="261822"/>
                <a:pt x="1240555" y="260008"/>
                <a:pt x="1265271" y="247650"/>
              </a:cubicBezTo>
              <a:cubicBezTo>
                <a:pt x="1275510" y="242530"/>
                <a:pt x="1283607" y="233720"/>
                <a:pt x="1293846" y="228600"/>
              </a:cubicBezTo>
              <a:cubicBezTo>
                <a:pt x="1341756" y="204645"/>
                <a:pt x="1319506" y="241040"/>
                <a:pt x="1379571" y="180975"/>
              </a:cubicBezTo>
              <a:cubicBezTo>
                <a:pt x="1463053" y="97493"/>
                <a:pt x="1357155" y="199655"/>
                <a:pt x="1436721" y="133350"/>
              </a:cubicBezTo>
              <a:cubicBezTo>
                <a:pt x="1447069" y="124726"/>
                <a:pt x="1454948" y="113399"/>
                <a:pt x="1465296" y="104775"/>
              </a:cubicBezTo>
              <a:cubicBezTo>
                <a:pt x="1544862" y="38470"/>
                <a:pt x="1438964" y="140632"/>
                <a:pt x="1522446" y="57150"/>
              </a:cubicBezTo>
              <a:cubicBezTo>
                <a:pt x="1560546" y="60325"/>
                <a:pt x="1598809" y="61933"/>
                <a:pt x="1636746" y="66675"/>
              </a:cubicBezTo>
              <a:cubicBezTo>
                <a:pt x="1649736" y="68299"/>
                <a:pt x="1661856" y="74576"/>
                <a:pt x="1674846" y="76200"/>
              </a:cubicBezTo>
              <a:cubicBezTo>
                <a:pt x="1712783" y="80942"/>
                <a:pt x="1751046" y="82550"/>
                <a:pt x="1789146" y="85725"/>
              </a:cubicBezTo>
              <a:cubicBezTo>
                <a:pt x="1839699" y="161555"/>
                <a:pt x="1814106" y="98488"/>
                <a:pt x="1903446" y="85725"/>
              </a:cubicBezTo>
              <a:cubicBezTo>
                <a:pt x="1943486" y="45685"/>
                <a:pt x="1951574" y="92736"/>
                <a:pt x="1960596" y="47625"/>
              </a:cubicBezTo>
              <a:cubicBezTo>
                <a:pt x="1961841" y="41398"/>
                <a:pt x="1924083" y="0"/>
                <a:pt x="1922496" y="0"/>
              </a:cubicBezTo>
              <a:close/>
            </a:path>
          </a:pathLst>
        </a:custGeom>
        <a:solidFill>
          <a:schemeClr val="accent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愤怒丛林</a:t>
          </a:r>
        </a:p>
      </xdr:txBody>
    </xdr:sp>
    <xdr:clientData/>
  </xdr:twoCellAnchor>
  <xdr:twoCellAnchor>
    <xdr:from>
      <xdr:col>0</xdr:col>
      <xdr:colOff>-5307</xdr:colOff>
      <xdr:row>9</xdr:row>
      <xdr:rowOff>23154</xdr:rowOff>
    </xdr:from>
    <xdr:to>
      <xdr:col>12</xdr:col>
      <xdr:colOff>0</xdr:colOff>
      <xdr:row>51</xdr:row>
      <xdr:rowOff>47625</xdr:rowOff>
    </xdr:to>
    <xdr:sp macro="" textlink="">
      <xdr:nvSpPr>
        <xdr:cNvPr id="17" name="任意多边形 16">
          <a:extLst>
            <a:ext uri="{FF2B5EF4-FFF2-40B4-BE49-F238E27FC236}">
              <a16:creationId xmlns:a16="http://schemas.microsoft.com/office/drawing/2014/main" id="{00000000-0008-0000-0400-000011000000}"/>
            </a:ext>
          </a:extLst>
        </xdr:cNvPr>
        <xdr:cNvSpPr/>
      </xdr:nvSpPr>
      <xdr:spPr>
        <a:xfrm>
          <a:off x="-5307" y="1137579"/>
          <a:ext cx="1948407" cy="5225121"/>
        </a:xfrm>
        <a:custGeom>
          <a:avLst/>
          <a:gdLst>
            <a:gd name="connsiteX0" fmla="*/ 14832 w 1948407"/>
            <a:gd name="connsiteY0" fmla="*/ 5421 h 5225121"/>
            <a:gd name="connsiteX1" fmla="*/ 148182 w 1948407"/>
            <a:gd name="connsiteY1" fmla="*/ 24471 h 5225121"/>
            <a:gd name="connsiteX2" fmla="*/ 243432 w 1948407"/>
            <a:gd name="connsiteY2" fmla="*/ 53046 h 5225121"/>
            <a:gd name="connsiteX3" fmla="*/ 281532 w 1948407"/>
            <a:gd name="connsiteY3" fmla="*/ 62571 h 5225121"/>
            <a:gd name="connsiteX4" fmla="*/ 367257 w 1948407"/>
            <a:gd name="connsiteY4" fmla="*/ 100671 h 5225121"/>
            <a:gd name="connsiteX5" fmla="*/ 395832 w 1948407"/>
            <a:gd name="connsiteY5" fmla="*/ 110196 h 5225121"/>
            <a:gd name="connsiteX6" fmla="*/ 481557 w 1948407"/>
            <a:gd name="connsiteY6" fmla="*/ 100671 h 5225121"/>
            <a:gd name="connsiteX7" fmla="*/ 519657 w 1948407"/>
            <a:gd name="connsiteY7" fmla="*/ 91146 h 5225121"/>
            <a:gd name="connsiteX8" fmla="*/ 595857 w 1948407"/>
            <a:gd name="connsiteY8" fmla="*/ 24471 h 5225121"/>
            <a:gd name="connsiteX9" fmla="*/ 662532 w 1948407"/>
            <a:gd name="connsiteY9" fmla="*/ 33996 h 5225121"/>
            <a:gd name="connsiteX10" fmla="*/ 691107 w 1948407"/>
            <a:gd name="connsiteY10" fmla="*/ 53046 h 5225121"/>
            <a:gd name="connsiteX11" fmla="*/ 748257 w 1948407"/>
            <a:gd name="connsiteY11" fmla="*/ 81621 h 5225121"/>
            <a:gd name="connsiteX12" fmla="*/ 795882 w 1948407"/>
            <a:gd name="connsiteY12" fmla="*/ 138771 h 5225121"/>
            <a:gd name="connsiteX13" fmla="*/ 824457 w 1948407"/>
            <a:gd name="connsiteY13" fmla="*/ 157821 h 5225121"/>
            <a:gd name="connsiteX14" fmla="*/ 986382 w 1948407"/>
            <a:gd name="connsiteY14" fmla="*/ 186396 h 5225121"/>
            <a:gd name="connsiteX15" fmla="*/ 1014957 w 1948407"/>
            <a:gd name="connsiteY15" fmla="*/ 195921 h 5225121"/>
            <a:gd name="connsiteX16" fmla="*/ 1138782 w 1948407"/>
            <a:gd name="connsiteY16" fmla="*/ 205446 h 5225121"/>
            <a:gd name="connsiteX17" fmla="*/ 1214982 w 1948407"/>
            <a:gd name="connsiteY17" fmla="*/ 253071 h 5225121"/>
            <a:gd name="connsiteX18" fmla="*/ 1234032 w 1948407"/>
            <a:gd name="connsiteY18" fmla="*/ 281646 h 5225121"/>
            <a:gd name="connsiteX19" fmla="*/ 1262607 w 1948407"/>
            <a:gd name="connsiteY19" fmla="*/ 291171 h 5225121"/>
            <a:gd name="connsiteX20" fmla="*/ 1291182 w 1948407"/>
            <a:gd name="connsiteY20" fmla="*/ 310221 h 5225121"/>
            <a:gd name="connsiteX21" fmla="*/ 1348332 w 1948407"/>
            <a:gd name="connsiteY21" fmla="*/ 357846 h 5225121"/>
            <a:gd name="connsiteX22" fmla="*/ 1367382 w 1948407"/>
            <a:gd name="connsiteY22" fmla="*/ 386421 h 5225121"/>
            <a:gd name="connsiteX23" fmla="*/ 1424532 w 1948407"/>
            <a:gd name="connsiteY23" fmla="*/ 443571 h 5225121"/>
            <a:gd name="connsiteX24" fmla="*/ 1472157 w 1948407"/>
            <a:gd name="connsiteY24" fmla="*/ 491196 h 5225121"/>
            <a:gd name="connsiteX25" fmla="*/ 1519782 w 1948407"/>
            <a:gd name="connsiteY25" fmla="*/ 538821 h 5225121"/>
            <a:gd name="connsiteX26" fmla="*/ 1567407 w 1948407"/>
            <a:gd name="connsiteY26" fmla="*/ 605496 h 5225121"/>
            <a:gd name="connsiteX27" fmla="*/ 1586457 w 1948407"/>
            <a:gd name="connsiteY27" fmla="*/ 662646 h 5225121"/>
            <a:gd name="connsiteX28" fmla="*/ 1576932 w 1948407"/>
            <a:gd name="connsiteY28" fmla="*/ 834096 h 5225121"/>
            <a:gd name="connsiteX29" fmla="*/ 1548357 w 1948407"/>
            <a:gd name="connsiteY29" fmla="*/ 853146 h 5225121"/>
            <a:gd name="connsiteX30" fmla="*/ 1529307 w 1948407"/>
            <a:gd name="connsiteY30" fmla="*/ 910296 h 5225121"/>
            <a:gd name="connsiteX31" fmla="*/ 1529307 w 1948407"/>
            <a:gd name="connsiteY31" fmla="*/ 1157946 h 5225121"/>
            <a:gd name="connsiteX32" fmla="*/ 1519782 w 1948407"/>
            <a:gd name="connsiteY32" fmla="*/ 1186521 h 5225121"/>
            <a:gd name="connsiteX33" fmla="*/ 1500732 w 1948407"/>
            <a:gd name="connsiteY33" fmla="*/ 1215096 h 5225121"/>
            <a:gd name="connsiteX34" fmla="*/ 1481682 w 1948407"/>
            <a:gd name="connsiteY34" fmla="*/ 1291296 h 5225121"/>
            <a:gd name="connsiteX35" fmla="*/ 1462632 w 1948407"/>
            <a:gd name="connsiteY35" fmla="*/ 1357971 h 5225121"/>
            <a:gd name="connsiteX36" fmla="*/ 1453107 w 1948407"/>
            <a:gd name="connsiteY36" fmla="*/ 1405596 h 5225121"/>
            <a:gd name="connsiteX37" fmla="*/ 1434057 w 1948407"/>
            <a:gd name="connsiteY37" fmla="*/ 1500846 h 5225121"/>
            <a:gd name="connsiteX38" fmla="*/ 1386432 w 1948407"/>
            <a:gd name="connsiteY38" fmla="*/ 1557996 h 5225121"/>
            <a:gd name="connsiteX39" fmla="*/ 1367382 w 1948407"/>
            <a:gd name="connsiteY39" fmla="*/ 1634196 h 5225121"/>
            <a:gd name="connsiteX40" fmla="*/ 1348332 w 1948407"/>
            <a:gd name="connsiteY40" fmla="*/ 1662771 h 5225121"/>
            <a:gd name="connsiteX41" fmla="*/ 1357857 w 1948407"/>
            <a:gd name="connsiteY41" fmla="*/ 1815171 h 5225121"/>
            <a:gd name="connsiteX42" fmla="*/ 1367382 w 1948407"/>
            <a:gd name="connsiteY42" fmla="*/ 1843746 h 5225121"/>
            <a:gd name="connsiteX43" fmla="*/ 1395957 w 1948407"/>
            <a:gd name="connsiteY43" fmla="*/ 1872321 h 5225121"/>
            <a:gd name="connsiteX44" fmla="*/ 1386432 w 1948407"/>
            <a:gd name="connsiteY44" fmla="*/ 1977096 h 5225121"/>
            <a:gd name="connsiteX45" fmla="*/ 1357857 w 1948407"/>
            <a:gd name="connsiteY45" fmla="*/ 2186646 h 5225121"/>
            <a:gd name="connsiteX46" fmla="*/ 1367382 w 1948407"/>
            <a:gd name="connsiteY46" fmla="*/ 2339046 h 5225121"/>
            <a:gd name="connsiteX47" fmla="*/ 1386432 w 1948407"/>
            <a:gd name="connsiteY47" fmla="*/ 2396196 h 5225121"/>
            <a:gd name="connsiteX48" fmla="*/ 1395957 w 1948407"/>
            <a:gd name="connsiteY48" fmla="*/ 2424771 h 5225121"/>
            <a:gd name="connsiteX49" fmla="*/ 1386432 w 1948407"/>
            <a:gd name="connsiteY49" fmla="*/ 2481921 h 5225121"/>
            <a:gd name="connsiteX50" fmla="*/ 1395957 w 1948407"/>
            <a:gd name="connsiteY50" fmla="*/ 2548596 h 5225121"/>
            <a:gd name="connsiteX51" fmla="*/ 1415007 w 1948407"/>
            <a:gd name="connsiteY51" fmla="*/ 2577171 h 5225121"/>
            <a:gd name="connsiteX52" fmla="*/ 1472157 w 1948407"/>
            <a:gd name="connsiteY52" fmla="*/ 2634321 h 5225121"/>
            <a:gd name="connsiteX53" fmla="*/ 1567407 w 1948407"/>
            <a:gd name="connsiteY53" fmla="*/ 2767671 h 5225121"/>
            <a:gd name="connsiteX54" fmla="*/ 1624557 w 1948407"/>
            <a:gd name="connsiteY54" fmla="*/ 2796246 h 5225121"/>
            <a:gd name="connsiteX55" fmla="*/ 1653132 w 1948407"/>
            <a:gd name="connsiteY55" fmla="*/ 2805771 h 5225121"/>
            <a:gd name="connsiteX56" fmla="*/ 1700757 w 1948407"/>
            <a:gd name="connsiteY56" fmla="*/ 2862921 h 5225121"/>
            <a:gd name="connsiteX57" fmla="*/ 1729332 w 1948407"/>
            <a:gd name="connsiteY57" fmla="*/ 2891496 h 5225121"/>
            <a:gd name="connsiteX58" fmla="*/ 1767432 w 1948407"/>
            <a:gd name="connsiteY58" fmla="*/ 2948646 h 5225121"/>
            <a:gd name="connsiteX59" fmla="*/ 1805532 w 1948407"/>
            <a:gd name="connsiteY59" fmla="*/ 3005796 h 5225121"/>
            <a:gd name="connsiteX60" fmla="*/ 1824582 w 1948407"/>
            <a:gd name="connsiteY60" fmla="*/ 3034371 h 5225121"/>
            <a:gd name="connsiteX61" fmla="*/ 1853157 w 1948407"/>
            <a:gd name="connsiteY61" fmla="*/ 3062946 h 5225121"/>
            <a:gd name="connsiteX62" fmla="*/ 1881732 w 1948407"/>
            <a:gd name="connsiteY62" fmla="*/ 3158196 h 5225121"/>
            <a:gd name="connsiteX63" fmla="*/ 1891257 w 1948407"/>
            <a:gd name="connsiteY63" fmla="*/ 3348696 h 5225121"/>
            <a:gd name="connsiteX64" fmla="*/ 1910307 w 1948407"/>
            <a:gd name="connsiteY64" fmla="*/ 3386796 h 5225121"/>
            <a:gd name="connsiteX65" fmla="*/ 1929357 w 1948407"/>
            <a:gd name="connsiteY65" fmla="*/ 3482046 h 5225121"/>
            <a:gd name="connsiteX66" fmla="*/ 1938882 w 1948407"/>
            <a:gd name="connsiteY66" fmla="*/ 3767796 h 5225121"/>
            <a:gd name="connsiteX67" fmla="*/ 1948407 w 1948407"/>
            <a:gd name="connsiteY67" fmla="*/ 3805896 h 5225121"/>
            <a:gd name="connsiteX68" fmla="*/ 1938882 w 1948407"/>
            <a:gd name="connsiteY68" fmla="*/ 3910671 h 5225121"/>
            <a:gd name="connsiteX69" fmla="*/ 1919832 w 1948407"/>
            <a:gd name="connsiteY69" fmla="*/ 3967821 h 5225121"/>
            <a:gd name="connsiteX70" fmla="*/ 1910307 w 1948407"/>
            <a:gd name="connsiteY70" fmla="*/ 3996396 h 5225121"/>
            <a:gd name="connsiteX71" fmla="*/ 1919832 w 1948407"/>
            <a:gd name="connsiteY71" fmla="*/ 4177371 h 5225121"/>
            <a:gd name="connsiteX72" fmla="*/ 1938882 w 1948407"/>
            <a:gd name="connsiteY72" fmla="*/ 4205946 h 5225121"/>
            <a:gd name="connsiteX73" fmla="*/ 1948407 w 1948407"/>
            <a:gd name="connsiteY73" fmla="*/ 4272621 h 5225121"/>
            <a:gd name="connsiteX74" fmla="*/ 1938882 w 1948407"/>
            <a:gd name="connsiteY74" fmla="*/ 4329771 h 5225121"/>
            <a:gd name="connsiteX75" fmla="*/ 1900782 w 1948407"/>
            <a:gd name="connsiteY75" fmla="*/ 4386921 h 5225121"/>
            <a:gd name="connsiteX76" fmla="*/ 1891257 w 1948407"/>
            <a:gd name="connsiteY76" fmla="*/ 4415496 h 5225121"/>
            <a:gd name="connsiteX77" fmla="*/ 1891257 w 1948407"/>
            <a:gd name="connsiteY77" fmla="*/ 4777446 h 5225121"/>
            <a:gd name="connsiteX78" fmla="*/ 1815057 w 1948407"/>
            <a:gd name="connsiteY78" fmla="*/ 4825071 h 5225121"/>
            <a:gd name="connsiteX79" fmla="*/ 1786482 w 1948407"/>
            <a:gd name="connsiteY79" fmla="*/ 4834596 h 5225121"/>
            <a:gd name="connsiteX80" fmla="*/ 1672182 w 1948407"/>
            <a:gd name="connsiteY80" fmla="*/ 4825071 h 5225121"/>
            <a:gd name="connsiteX81" fmla="*/ 1615032 w 1948407"/>
            <a:gd name="connsiteY81" fmla="*/ 4806021 h 5225121"/>
            <a:gd name="connsiteX82" fmla="*/ 1462632 w 1948407"/>
            <a:gd name="connsiteY82" fmla="*/ 4815546 h 5225121"/>
            <a:gd name="connsiteX83" fmla="*/ 1434057 w 1948407"/>
            <a:gd name="connsiteY83" fmla="*/ 4834596 h 5225121"/>
            <a:gd name="connsiteX84" fmla="*/ 1405482 w 1948407"/>
            <a:gd name="connsiteY84" fmla="*/ 4844121 h 5225121"/>
            <a:gd name="connsiteX85" fmla="*/ 1348332 w 1948407"/>
            <a:gd name="connsiteY85" fmla="*/ 4882221 h 5225121"/>
            <a:gd name="connsiteX86" fmla="*/ 1300707 w 1948407"/>
            <a:gd name="connsiteY86" fmla="*/ 4929846 h 5225121"/>
            <a:gd name="connsiteX87" fmla="*/ 1281657 w 1948407"/>
            <a:gd name="connsiteY87" fmla="*/ 4958421 h 5225121"/>
            <a:gd name="connsiteX88" fmla="*/ 1243557 w 1948407"/>
            <a:gd name="connsiteY88" fmla="*/ 4977471 h 5225121"/>
            <a:gd name="connsiteX89" fmla="*/ 1186407 w 1948407"/>
            <a:gd name="connsiteY89" fmla="*/ 4996521 h 5225121"/>
            <a:gd name="connsiteX90" fmla="*/ 1157832 w 1948407"/>
            <a:gd name="connsiteY90" fmla="*/ 5006046 h 5225121"/>
            <a:gd name="connsiteX91" fmla="*/ 1062582 w 1948407"/>
            <a:gd name="connsiteY91" fmla="*/ 5025096 h 5225121"/>
            <a:gd name="connsiteX92" fmla="*/ 929232 w 1948407"/>
            <a:gd name="connsiteY92" fmla="*/ 5053671 h 5225121"/>
            <a:gd name="connsiteX93" fmla="*/ 586332 w 1948407"/>
            <a:gd name="connsiteY93" fmla="*/ 5063196 h 5225121"/>
            <a:gd name="connsiteX94" fmla="*/ 548232 w 1948407"/>
            <a:gd name="connsiteY94" fmla="*/ 5072721 h 5225121"/>
            <a:gd name="connsiteX95" fmla="*/ 424407 w 1948407"/>
            <a:gd name="connsiteY95" fmla="*/ 5091771 h 5225121"/>
            <a:gd name="connsiteX96" fmla="*/ 338682 w 1948407"/>
            <a:gd name="connsiteY96" fmla="*/ 5110821 h 5225121"/>
            <a:gd name="connsiteX97" fmla="*/ 310107 w 1948407"/>
            <a:gd name="connsiteY97" fmla="*/ 5120346 h 5225121"/>
            <a:gd name="connsiteX98" fmla="*/ 281532 w 1948407"/>
            <a:gd name="connsiteY98" fmla="*/ 5148921 h 5225121"/>
            <a:gd name="connsiteX99" fmla="*/ 252957 w 1948407"/>
            <a:gd name="connsiteY99" fmla="*/ 5187021 h 5225121"/>
            <a:gd name="connsiteX100" fmla="*/ 224382 w 1948407"/>
            <a:gd name="connsiteY100" fmla="*/ 5196546 h 5225121"/>
            <a:gd name="connsiteX101" fmla="*/ 148182 w 1948407"/>
            <a:gd name="connsiteY101" fmla="*/ 5215596 h 5225121"/>
            <a:gd name="connsiteX102" fmla="*/ 110082 w 1948407"/>
            <a:gd name="connsiteY102" fmla="*/ 5225121 h 5225121"/>
            <a:gd name="connsiteX103" fmla="*/ 43407 w 1948407"/>
            <a:gd name="connsiteY103" fmla="*/ 5206071 h 5225121"/>
            <a:gd name="connsiteX104" fmla="*/ 24357 w 1948407"/>
            <a:gd name="connsiteY104" fmla="*/ 5148921 h 5225121"/>
            <a:gd name="connsiteX105" fmla="*/ 14832 w 1948407"/>
            <a:gd name="connsiteY105" fmla="*/ 4415496 h 5225121"/>
            <a:gd name="connsiteX106" fmla="*/ 24357 w 1948407"/>
            <a:gd name="connsiteY106" fmla="*/ 3348696 h 5225121"/>
            <a:gd name="connsiteX107" fmla="*/ 43407 w 1948407"/>
            <a:gd name="connsiteY107" fmla="*/ 3234396 h 5225121"/>
            <a:gd name="connsiteX108" fmla="*/ 52932 w 1948407"/>
            <a:gd name="connsiteY108" fmla="*/ 2034246 h 5225121"/>
            <a:gd name="connsiteX109" fmla="*/ 62457 w 1948407"/>
            <a:gd name="connsiteY109" fmla="*/ 1958046 h 5225121"/>
            <a:gd name="connsiteX110" fmla="*/ 71982 w 1948407"/>
            <a:gd name="connsiteY110" fmla="*/ 1929471 h 5225121"/>
            <a:gd name="connsiteX111" fmla="*/ 81507 w 1948407"/>
            <a:gd name="connsiteY111" fmla="*/ 1881846 h 5225121"/>
            <a:gd name="connsiteX112" fmla="*/ 91032 w 1948407"/>
            <a:gd name="connsiteY112" fmla="*/ 1843746 h 5225121"/>
            <a:gd name="connsiteX113" fmla="*/ 71982 w 1948407"/>
            <a:gd name="connsiteY113" fmla="*/ 1729446 h 5225121"/>
            <a:gd name="connsiteX114" fmla="*/ 62457 w 1948407"/>
            <a:gd name="connsiteY114" fmla="*/ 1691346 h 5225121"/>
            <a:gd name="connsiteX115" fmla="*/ 43407 w 1948407"/>
            <a:gd name="connsiteY115" fmla="*/ 1662771 h 5225121"/>
            <a:gd name="connsiteX116" fmla="*/ 62457 w 1948407"/>
            <a:gd name="connsiteY116" fmla="*/ 1538946 h 5225121"/>
            <a:gd name="connsiteX117" fmla="*/ 81507 w 1948407"/>
            <a:gd name="connsiteY117" fmla="*/ 1510371 h 5225121"/>
            <a:gd name="connsiteX118" fmla="*/ 81507 w 1948407"/>
            <a:gd name="connsiteY118" fmla="*/ 1357971 h 5225121"/>
            <a:gd name="connsiteX119" fmla="*/ 100557 w 1948407"/>
            <a:gd name="connsiteY119" fmla="*/ 919821 h 5225121"/>
            <a:gd name="connsiteX120" fmla="*/ 91032 w 1948407"/>
            <a:gd name="connsiteY120" fmla="*/ 853146 h 5225121"/>
            <a:gd name="connsiteX121" fmla="*/ 71982 w 1948407"/>
            <a:gd name="connsiteY121" fmla="*/ 815046 h 5225121"/>
            <a:gd name="connsiteX122" fmla="*/ 62457 w 1948407"/>
            <a:gd name="connsiteY122" fmla="*/ 786471 h 5225121"/>
            <a:gd name="connsiteX123" fmla="*/ 43407 w 1948407"/>
            <a:gd name="connsiteY123" fmla="*/ 757896 h 5225121"/>
            <a:gd name="connsiteX124" fmla="*/ 14832 w 1948407"/>
            <a:gd name="connsiteY124" fmla="*/ 662646 h 5225121"/>
            <a:gd name="connsiteX125" fmla="*/ 5307 w 1948407"/>
            <a:gd name="connsiteY125" fmla="*/ 634071 h 5225121"/>
            <a:gd name="connsiteX126" fmla="*/ 14832 w 1948407"/>
            <a:gd name="connsiteY126" fmla="*/ 376896 h 5225121"/>
            <a:gd name="connsiteX127" fmla="*/ 24357 w 1948407"/>
            <a:gd name="connsiteY127" fmla="*/ 310221 h 5225121"/>
            <a:gd name="connsiteX128" fmla="*/ 43407 w 1948407"/>
            <a:gd name="connsiteY128" fmla="*/ 234021 h 5225121"/>
            <a:gd name="connsiteX129" fmla="*/ 33882 w 1948407"/>
            <a:gd name="connsiteY129" fmla="*/ 129246 h 5225121"/>
            <a:gd name="connsiteX130" fmla="*/ 5307 w 1948407"/>
            <a:gd name="connsiteY130" fmla="*/ 72096 h 5225121"/>
            <a:gd name="connsiteX131" fmla="*/ 14832 w 1948407"/>
            <a:gd name="connsiteY131" fmla="*/ 5421 h 52251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Lst>
          <a:rect l="l" t="t" r="r" b="b"/>
          <a:pathLst>
            <a:path w="1948407" h="5225121">
              <a:moveTo>
                <a:pt x="14832" y="5421"/>
              </a:moveTo>
              <a:cubicBezTo>
                <a:pt x="38645" y="-2517"/>
                <a:pt x="-47907" y="-5697"/>
                <a:pt x="148182" y="24471"/>
              </a:cubicBezTo>
              <a:cubicBezTo>
                <a:pt x="187488" y="30518"/>
                <a:pt x="201895" y="42662"/>
                <a:pt x="243432" y="53046"/>
              </a:cubicBezTo>
              <a:lnTo>
                <a:pt x="281532" y="62571"/>
              </a:lnTo>
              <a:cubicBezTo>
                <a:pt x="326815" y="92760"/>
                <a:pt x="299247" y="78001"/>
                <a:pt x="367257" y="100671"/>
              </a:cubicBezTo>
              <a:lnTo>
                <a:pt x="395832" y="110196"/>
              </a:lnTo>
              <a:cubicBezTo>
                <a:pt x="424407" y="107021"/>
                <a:pt x="453140" y="105043"/>
                <a:pt x="481557" y="100671"/>
              </a:cubicBezTo>
              <a:cubicBezTo>
                <a:pt x="494496" y="98680"/>
                <a:pt x="509805" y="99766"/>
                <a:pt x="519657" y="91146"/>
              </a:cubicBezTo>
              <a:cubicBezTo>
                <a:pt x="610380" y="11763"/>
                <a:pt x="509609" y="46033"/>
                <a:pt x="595857" y="24471"/>
              </a:cubicBezTo>
              <a:cubicBezTo>
                <a:pt x="618082" y="27646"/>
                <a:pt x="641028" y="27545"/>
                <a:pt x="662532" y="33996"/>
              </a:cubicBezTo>
              <a:cubicBezTo>
                <a:pt x="673497" y="37285"/>
                <a:pt x="680868" y="47926"/>
                <a:pt x="691107" y="53046"/>
              </a:cubicBezTo>
              <a:cubicBezTo>
                <a:pt x="769977" y="92481"/>
                <a:pt x="666365" y="27026"/>
                <a:pt x="748257" y="81621"/>
              </a:cubicBezTo>
              <a:cubicBezTo>
                <a:pt x="766988" y="109718"/>
                <a:pt x="768380" y="115852"/>
                <a:pt x="795882" y="138771"/>
              </a:cubicBezTo>
              <a:cubicBezTo>
                <a:pt x="804676" y="146100"/>
                <a:pt x="813996" y="153172"/>
                <a:pt x="824457" y="157821"/>
              </a:cubicBezTo>
              <a:cubicBezTo>
                <a:pt x="886459" y="185377"/>
                <a:pt x="911238" y="179565"/>
                <a:pt x="986382" y="186396"/>
              </a:cubicBezTo>
              <a:cubicBezTo>
                <a:pt x="995907" y="189571"/>
                <a:pt x="1004994" y="194676"/>
                <a:pt x="1014957" y="195921"/>
              </a:cubicBezTo>
              <a:cubicBezTo>
                <a:pt x="1056034" y="201056"/>
                <a:pt x="1098371" y="196466"/>
                <a:pt x="1138782" y="205446"/>
              </a:cubicBezTo>
              <a:cubicBezTo>
                <a:pt x="1147398" y="207361"/>
                <a:pt x="1201194" y="243879"/>
                <a:pt x="1214982" y="253071"/>
              </a:cubicBezTo>
              <a:cubicBezTo>
                <a:pt x="1221332" y="262596"/>
                <a:pt x="1225093" y="274495"/>
                <a:pt x="1234032" y="281646"/>
              </a:cubicBezTo>
              <a:cubicBezTo>
                <a:pt x="1241872" y="287918"/>
                <a:pt x="1253627" y="286681"/>
                <a:pt x="1262607" y="291171"/>
              </a:cubicBezTo>
              <a:cubicBezTo>
                <a:pt x="1272846" y="296291"/>
                <a:pt x="1282388" y="302892"/>
                <a:pt x="1291182" y="310221"/>
              </a:cubicBezTo>
              <a:cubicBezTo>
                <a:pt x="1364521" y="371337"/>
                <a:pt x="1277386" y="310548"/>
                <a:pt x="1348332" y="357846"/>
              </a:cubicBezTo>
              <a:cubicBezTo>
                <a:pt x="1354682" y="367371"/>
                <a:pt x="1359777" y="377865"/>
                <a:pt x="1367382" y="386421"/>
              </a:cubicBezTo>
              <a:cubicBezTo>
                <a:pt x="1385280" y="406557"/>
                <a:pt x="1409588" y="421155"/>
                <a:pt x="1424532" y="443571"/>
              </a:cubicBezTo>
              <a:cubicBezTo>
                <a:pt x="1449932" y="481671"/>
                <a:pt x="1434057" y="465796"/>
                <a:pt x="1472157" y="491196"/>
              </a:cubicBezTo>
              <a:cubicBezTo>
                <a:pt x="1522957" y="567396"/>
                <a:pt x="1456282" y="475321"/>
                <a:pt x="1519782" y="538821"/>
              </a:cubicBezTo>
              <a:cubicBezTo>
                <a:pt x="1522596" y="541635"/>
                <a:pt x="1563080" y="595761"/>
                <a:pt x="1567407" y="605496"/>
              </a:cubicBezTo>
              <a:cubicBezTo>
                <a:pt x="1575562" y="623846"/>
                <a:pt x="1586457" y="662646"/>
                <a:pt x="1586457" y="662646"/>
              </a:cubicBezTo>
              <a:cubicBezTo>
                <a:pt x="1583282" y="719796"/>
                <a:pt x="1588157" y="777969"/>
                <a:pt x="1576932" y="834096"/>
              </a:cubicBezTo>
              <a:cubicBezTo>
                <a:pt x="1574687" y="845321"/>
                <a:pt x="1554424" y="843438"/>
                <a:pt x="1548357" y="853146"/>
              </a:cubicBezTo>
              <a:cubicBezTo>
                <a:pt x="1537714" y="870174"/>
                <a:pt x="1529307" y="910296"/>
                <a:pt x="1529307" y="910296"/>
              </a:cubicBezTo>
              <a:cubicBezTo>
                <a:pt x="1538329" y="1036609"/>
                <a:pt x="1545301" y="1037991"/>
                <a:pt x="1529307" y="1157946"/>
              </a:cubicBezTo>
              <a:cubicBezTo>
                <a:pt x="1527980" y="1167898"/>
                <a:pt x="1524272" y="1177541"/>
                <a:pt x="1519782" y="1186521"/>
              </a:cubicBezTo>
              <a:cubicBezTo>
                <a:pt x="1514662" y="1196760"/>
                <a:pt x="1507082" y="1205571"/>
                <a:pt x="1500732" y="1215096"/>
              </a:cubicBezTo>
              <a:cubicBezTo>
                <a:pt x="1494382" y="1240496"/>
                <a:pt x="1489961" y="1266458"/>
                <a:pt x="1481682" y="1291296"/>
              </a:cubicBezTo>
              <a:cubicBezTo>
                <a:pt x="1471075" y="1323117"/>
                <a:pt x="1470605" y="1322091"/>
                <a:pt x="1462632" y="1357971"/>
              </a:cubicBezTo>
              <a:cubicBezTo>
                <a:pt x="1459120" y="1373775"/>
                <a:pt x="1455769" y="1389627"/>
                <a:pt x="1453107" y="1405596"/>
              </a:cubicBezTo>
              <a:cubicBezTo>
                <a:pt x="1448719" y="1431922"/>
                <a:pt x="1447749" y="1473462"/>
                <a:pt x="1434057" y="1500846"/>
              </a:cubicBezTo>
              <a:cubicBezTo>
                <a:pt x="1420796" y="1527368"/>
                <a:pt x="1407498" y="1536930"/>
                <a:pt x="1386432" y="1557996"/>
              </a:cubicBezTo>
              <a:cubicBezTo>
                <a:pt x="1382809" y="1576110"/>
                <a:pt x="1377145" y="1614670"/>
                <a:pt x="1367382" y="1634196"/>
              </a:cubicBezTo>
              <a:cubicBezTo>
                <a:pt x="1362262" y="1644435"/>
                <a:pt x="1354682" y="1653246"/>
                <a:pt x="1348332" y="1662771"/>
              </a:cubicBezTo>
              <a:cubicBezTo>
                <a:pt x="1351507" y="1713571"/>
                <a:pt x="1352529" y="1764552"/>
                <a:pt x="1357857" y="1815171"/>
              </a:cubicBezTo>
              <a:cubicBezTo>
                <a:pt x="1358908" y="1825156"/>
                <a:pt x="1361813" y="1835392"/>
                <a:pt x="1367382" y="1843746"/>
              </a:cubicBezTo>
              <a:cubicBezTo>
                <a:pt x="1374854" y="1854954"/>
                <a:pt x="1386432" y="1862796"/>
                <a:pt x="1395957" y="1872321"/>
              </a:cubicBezTo>
              <a:cubicBezTo>
                <a:pt x="1392782" y="1907246"/>
                <a:pt x="1388765" y="1942105"/>
                <a:pt x="1386432" y="1977096"/>
              </a:cubicBezTo>
              <a:cubicBezTo>
                <a:pt x="1373305" y="2174004"/>
                <a:pt x="1410984" y="2106955"/>
                <a:pt x="1357857" y="2186646"/>
              </a:cubicBezTo>
              <a:cubicBezTo>
                <a:pt x="1361032" y="2237446"/>
                <a:pt x="1360505" y="2288614"/>
                <a:pt x="1367382" y="2339046"/>
              </a:cubicBezTo>
              <a:cubicBezTo>
                <a:pt x="1370095" y="2358942"/>
                <a:pt x="1380082" y="2377146"/>
                <a:pt x="1386432" y="2396196"/>
              </a:cubicBezTo>
              <a:lnTo>
                <a:pt x="1395957" y="2424771"/>
              </a:lnTo>
              <a:cubicBezTo>
                <a:pt x="1392782" y="2443821"/>
                <a:pt x="1386432" y="2462608"/>
                <a:pt x="1386432" y="2481921"/>
              </a:cubicBezTo>
              <a:cubicBezTo>
                <a:pt x="1386432" y="2504372"/>
                <a:pt x="1389506" y="2527092"/>
                <a:pt x="1395957" y="2548596"/>
              </a:cubicBezTo>
              <a:cubicBezTo>
                <a:pt x="1399246" y="2559561"/>
                <a:pt x="1408353" y="2567856"/>
                <a:pt x="1415007" y="2577171"/>
              </a:cubicBezTo>
              <a:cubicBezTo>
                <a:pt x="1447228" y="2622281"/>
                <a:pt x="1432697" y="2608014"/>
                <a:pt x="1472157" y="2634321"/>
              </a:cubicBezTo>
              <a:cubicBezTo>
                <a:pt x="1484054" y="2652166"/>
                <a:pt x="1557280" y="2764295"/>
                <a:pt x="1567407" y="2767671"/>
              </a:cubicBezTo>
              <a:cubicBezTo>
                <a:pt x="1639231" y="2791612"/>
                <a:pt x="1550699" y="2759317"/>
                <a:pt x="1624557" y="2796246"/>
              </a:cubicBezTo>
              <a:cubicBezTo>
                <a:pt x="1633537" y="2800736"/>
                <a:pt x="1643607" y="2802596"/>
                <a:pt x="1653132" y="2805771"/>
              </a:cubicBezTo>
              <a:cubicBezTo>
                <a:pt x="1736614" y="2889253"/>
                <a:pt x="1634452" y="2783355"/>
                <a:pt x="1700757" y="2862921"/>
              </a:cubicBezTo>
              <a:cubicBezTo>
                <a:pt x="1709381" y="2873269"/>
                <a:pt x="1721062" y="2880863"/>
                <a:pt x="1729332" y="2891496"/>
              </a:cubicBezTo>
              <a:cubicBezTo>
                <a:pt x="1743388" y="2909568"/>
                <a:pt x="1754732" y="2929596"/>
                <a:pt x="1767432" y="2948646"/>
              </a:cubicBezTo>
              <a:lnTo>
                <a:pt x="1805532" y="3005796"/>
              </a:lnTo>
              <a:cubicBezTo>
                <a:pt x="1811882" y="3015321"/>
                <a:pt x="1816487" y="3026276"/>
                <a:pt x="1824582" y="3034371"/>
              </a:cubicBezTo>
              <a:lnTo>
                <a:pt x="1853157" y="3062946"/>
              </a:lnTo>
              <a:cubicBezTo>
                <a:pt x="1876347" y="3132515"/>
                <a:pt x="1867337" y="3100615"/>
                <a:pt x="1881732" y="3158196"/>
              </a:cubicBezTo>
              <a:cubicBezTo>
                <a:pt x="1884907" y="3221696"/>
                <a:pt x="1883371" y="3285608"/>
                <a:pt x="1891257" y="3348696"/>
              </a:cubicBezTo>
              <a:cubicBezTo>
                <a:pt x="1893018" y="3362785"/>
                <a:pt x="1905321" y="3373501"/>
                <a:pt x="1910307" y="3386796"/>
              </a:cubicBezTo>
              <a:cubicBezTo>
                <a:pt x="1918832" y="3409530"/>
                <a:pt x="1926065" y="3462293"/>
                <a:pt x="1929357" y="3482046"/>
              </a:cubicBezTo>
              <a:cubicBezTo>
                <a:pt x="1932532" y="3577296"/>
                <a:pt x="1933286" y="3672658"/>
                <a:pt x="1938882" y="3767796"/>
              </a:cubicBezTo>
              <a:cubicBezTo>
                <a:pt x="1939651" y="3780864"/>
                <a:pt x="1948407" y="3792805"/>
                <a:pt x="1948407" y="3805896"/>
              </a:cubicBezTo>
              <a:cubicBezTo>
                <a:pt x="1948407" y="3840965"/>
                <a:pt x="1944976" y="3876136"/>
                <a:pt x="1938882" y="3910671"/>
              </a:cubicBezTo>
              <a:cubicBezTo>
                <a:pt x="1935392" y="3930446"/>
                <a:pt x="1926182" y="3948771"/>
                <a:pt x="1919832" y="3967821"/>
              </a:cubicBezTo>
              <a:lnTo>
                <a:pt x="1910307" y="3996396"/>
              </a:lnTo>
              <a:cubicBezTo>
                <a:pt x="1913482" y="4056721"/>
                <a:pt x="1911670" y="4117516"/>
                <a:pt x="1919832" y="4177371"/>
              </a:cubicBezTo>
              <a:cubicBezTo>
                <a:pt x="1921379" y="4188714"/>
                <a:pt x="1935593" y="4194981"/>
                <a:pt x="1938882" y="4205946"/>
              </a:cubicBezTo>
              <a:cubicBezTo>
                <a:pt x="1945333" y="4227450"/>
                <a:pt x="1945232" y="4250396"/>
                <a:pt x="1948407" y="4272621"/>
              </a:cubicBezTo>
              <a:cubicBezTo>
                <a:pt x="1945232" y="4291671"/>
                <a:pt x="1946310" y="4311944"/>
                <a:pt x="1938882" y="4329771"/>
              </a:cubicBezTo>
              <a:cubicBezTo>
                <a:pt x="1930076" y="4350905"/>
                <a:pt x="1908022" y="4365201"/>
                <a:pt x="1900782" y="4386921"/>
              </a:cubicBezTo>
              <a:lnTo>
                <a:pt x="1891257" y="4415496"/>
              </a:lnTo>
              <a:cubicBezTo>
                <a:pt x="1898952" y="4554002"/>
                <a:pt x="1909591" y="4636887"/>
                <a:pt x="1891257" y="4777446"/>
              </a:cubicBezTo>
              <a:cubicBezTo>
                <a:pt x="1886454" y="4814267"/>
                <a:pt x="1838537" y="4817244"/>
                <a:pt x="1815057" y="4825071"/>
              </a:cubicBezTo>
              <a:lnTo>
                <a:pt x="1786482" y="4834596"/>
              </a:lnTo>
              <a:cubicBezTo>
                <a:pt x="1748382" y="4831421"/>
                <a:pt x="1709894" y="4831356"/>
                <a:pt x="1672182" y="4825071"/>
              </a:cubicBezTo>
              <a:cubicBezTo>
                <a:pt x="1652375" y="4821770"/>
                <a:pt x="1615032" y="4806021"/>
                <a:pt x="1615032" y="4806021"/>
              </a:cubicBezTo>
              <a:cubicBezTo>
                <a:pt x="1564232" y="4809196"/>
                <a:pt x="1512908" y="4807608"/>
                <a:pt x="1462632" y="4815546"/>
              </a:cubicBezTo>
              <a:cubicBezTo>
                <a:pt x="1451324" y="4817331"/>
                <a:pt x="1444296" y="4829476"/>
                <a:pt x="1434057" y="4834596"/>
              </a:cubicBezTo>
              <a:cubicBezTo>
                <a:pt x="1425077" y="4839086"/>
                <a:pt x="1414259" y="4839245"/>
                <a:pt x="1405482" y="4844121"/>
              </a:cubicBezTo>
              <a:cubicBezTo>
                <a:pt x="1385468" y="4855240"/>
                <a:pt x="1348332" y="4882221"/>
                <a:pt x="1348332" y="4882221"/>
              </a:cubicBezTo>
              <a:cubicBezTo>
                <a:pt x="1297532" y="4958421"/>
                <a:pt x="1364207" y="4866346"/>
                <a:pt x="1300707" y="4929846"/>
              </a:cubicBezTo>
              <a:cubicBezTo>
                <a:pt x="1292612" y="4937941"/>
                <a:pt x="1290451" y="4951092"/>
                <a:pt x="1281657" y="4958421"/>
              </a:cubicBezTo>
              <a:cubicBezTo>
                <a:pt x="1270749" y="4967511"/>
                <a:pt x="1256740" y="4972198"/>
                <a:pt x="1243557" y="4977471"/>
              </a:cubicBezTo>
              <a:cubicBezTo>
                <a:pt x="1224913" y="4984929"/>
                <a:pt x="1205457" y="4990171"/>
                <a:pt x="1186407" y="4996521"/>
              </a:cubicBezTo>
              <a:cubicBezTo>
                <a:pt x="1176882" y="4999696"/>
                <a:pt x="1167677" y="5004077"/>
                <a:pt x="1157832" y="5006046"/>
              </a:cubicBezTo>
              <a:cubicBezTo>
                <a:pt x="1126082" y="5012396"/>
                <a:pt x="1093994" y="5017243"/>
                <a:pt x="1062582" y="5025096"/>
              </a:cubicBezTo>
              <a:cubicBezTo>
                <a:pt x="1033815" y="5032288"/>
                <a:pt x="963398" y="5052044"/>
                <a:pt x="929232" y="5053671"/>
              </a:cubicBezTo>
              <a:cubicBezTo>
                <a:pt x="815017" y="5059110"/>
                <a:pt x="700632" y="5060021"/>
                <a:pt x="586332" y="5063196"/>
              </a:cubicBezTo>
              <a:cubicBezTo>
                <a:pt x="573632" y="5066371"/>
                <a:pt x="561069" y="5070154"/>
                <a:pt x="548232" y="5072721"/>
              </a:cubicBezTo>
              <a:cubicBezTo>
                <a:pt x="515192" y="5079329"/>
                <a:pt x="456430" y="5087196"/>
                <a:pt x="424407" y="5091771"/>
              </a:cubicBezTo>
              <a:cubicBezTo>
                <a:pt x="360081" y="5113213"/>
                <a:pt x="439262" y="5088470"/>
                <a:pt x="338682" y="5110821"/>
              </a:cubicBezTo>
              <a:cubicBezTo>
                <a:pt x="328881" y="5112999"/>
                <a:pt x="319632" y="5117171"/>
                <a:pt x="310107" y="5120346"/>
              </a:cubicBezTo>
              <a:cubicBezTo>
                <a:pt x="300582" y="5129871"/>
                <a:pt x="290298" y="5138694"/>
                <a:pt x="281532" y="5148921"/>
              </a:cubicBezTo>
              <a:cubicBezTo>
                <a:pt x="271201" y="5160974"/>
                <a:pt x="265153" y="5176858"/>
                <a:pt x="252957" y="5187021"/>
              </a:cubicBezTo>
              <a:cubicBezTo>
                <a:pt x="245244" y="5193449"/>
                <a:pt x="234068" y="5193904"/>
                <a:pt x="224382" y="5196546"/>
              </a:cubicBezTo>
              <a:cubicBezTo>
                <a:pt x="199123" y="5203435"/>
                <a:pt x="173582" y="5209246"/>
                <a:pt x="148182" y="5215596"/>
              </a:cubicBezTo>
              <a:lnTo>
                <a:pt x="110082" y="5225121"/>
              </a:lnTo>
              <a:cubicBezTo>
                <a:pt x="87857" y="5218771"/>
                <a:pt x="60683" y="5221427"/>
                <a:pt x="43407" y="5206071"/>
              </a:cubicBezTo>
              <a:cubicBezTo>
                <a:pt x="28399" y="5192730"/>
                <a:pt x="24357" y="5148921"/>
                <a:pt x="24357" y="5148921"/>
              </a:cubicBezTo>
              <a:cubicBezTo>
                <a:pt x="21182" y="4904446"/>
                <a:pt x="14832" y="4659992"/>
                <a:pt x="14832" y="4415496"/>
              </a:cubicBezTo>
              <a:cubicBezTo>
                <a:pt x="14832" y="4059882"/>
                <a:pt x="18480" y="3704262"/>
                <a:pt x="24357" y="3348696"/>
              </a:cubicBezTo>
              <a:cubicBezTo>
                <a:pt x="25467" y="3281565"/>
                <a:pt x="28116" y="3280269"/>
                <a:pt x="43407" y="3234396"/>
              </a:cubicBezTo>
              <a:cubicBezTo>
                <a:pt x="46582" y="2834346"/>
                <a:pt x="46962" y="2434264"/>
                <a:pt x="52932" y="2034246"/>
              </a:cubicBezTo>
              <a:cubicBezTo>
                <a:pt x="53314" y="2008651"/>
                <a:pt x="57878" y="1983231"/>
                <a:pt x="62457" y="1958046"/>
              </a:cubicBezTo>
              <a:cubicBezTo>
                <a:pt x="64253" y="1948168"/>
                <a:pt x="69547" y="1939211"/>
                <a:pt x="71982" y="1929471"/>
              </a:cubicBezTo>
              <a:cubicBezTo>
                <a:pt x="75909" y="1913765"/>
                <a:pt x="77995" y="1897650"/>
                <a:pt x="81507" y="1881846"/>
              </a:cubicBezTo>
              <a:cubicBezTo>
                <a:pt x="84347" y="1869067"/>
                <a:pt x="87857" y="1856446"/>
                <a:pt x="91032" y="1843746"/>
              </a:cubicBezTo>
              <a:cubicBezTo>
                <a:pt x="75552" y="1704425"/>
                <a:pt x="92291" y="1800528"/>
                <a:pt x="71982" y="1729446"/>
              </a:cubicBezTo>
              <a:cubicBezTo>
                <a:pt x="68386" y="1716859"/>
                <a:pt x="67614" y="1703378"/>
                <a:pt x="62457" y="1691346"/>
              </a:cubicBezTo>
              <a:cubicBezTo>
                <a:pt x="57948" y="1680824"/>
                <a:pt x="49757" y="1672296"/>
                <a:pt x="43407" y="1662771"/>
              </a:cubicBezTo>
              <a:cubicBezTo>
                <a:pt x="44878" y="1650999"/>
                <a:pt x="54275" y="1560764"/>
                <a:pt x="62457" y="1538946"/>
              </a:cubicBezTo>
              <a:cubicBezTo>
                <a:pt x="66477" y="1528227"/>
                <a:pt x="75157" y="1519896"/>
                <a:pt x="81507" y="1510371"/>
              </a:cubicBezTo>
              <a:cubicBezTo>
                <a:pt x="102983" y="1402989"/>
                <a:pt x="81507" y="1533822"/>
                <a:pt x="81507" y="1357971"/>
              </a:cubicBezTo>
              <a:cubicBezTo>
                <a:pt x="81507" y="984180"/>
                <a:pt x="59646" y="1083465"/>
                <a:pt x="100557" y="919821"/>
              </a:cubicBezTo>
              <a:cubicBezTo>
                <a:pt x="97382" y="897596"/>
                <a:pt x="96939" y="874806"/>
                <a:pt x="91032" y="853146"/>
              </a:cubicBezTo>
              <a:cubicBezTo>
                <a:pt x="87296" y="839447"/>
                <a:pt x="77575" y="828097"/>
                <a:pt x="71982" y="815046"/>
              </a:cubicBezTo>
              <a:cubicBezTo>
                <a:pt x="68027" y="805818"/>
                <a:pt x="66947" y="795451"/>
                <a:pt x="62457" y="786471"/>
              </a:cubicBezTo>
              <a:cubicBezTo>
                <a:pt x="57337" y="776232"/>
                <a:pt x="48056" y="768357"/>
                <a:pt x="43407" y="757896"/>
              </a:cubicBezTo>
              <a:cubicBezTo>
                <a:pt x="25299" y="717152"/>
                <a:pt x="25915" y="701435"/>
                <a:pt x="14832" y="662646"/>
              </a:cubicBezTo>
              <a:cubicBezTo>
                <a:pt x="12074" y="652992"/>
                <a:pt x="8482" y="643596"/>
                <a:pt x="5307" y="634071"/>
              </a:cubicBezTo>
              <a:cubicBezTo>
                <a:pt x="8482" y="548346"/>
                <a:pt x="9795" y="462532"/>
                <a:pt x="14832" y="376896"/>
              </a:cubicBezTo>
              <a:cubicBezTo>
                <a:pt x="16150" y="354484"/>
                <a:pt x="19954" y="332236"/>
                <a:pt x="24357" y="310221"/>
              </a:cubicBezTo>
              <a:cubicBezTo>
                <a:pt x="29492" y="284548"/>
                <a:pt x="43407" y="234021"/>
                <a:pt x="43407" y="234021"/>
              </a:cubicBezTo>
              <a:cubicBezTo>
                <a:pt x="40232" y="199096"/>
                <a:pt x="38842" y="163963"/>
                <a:pt x="33882" y="129246"/>
              </a:cubicBezTo>
              <a:cubicBezTo>
                <a:pt x="25785" y="72566"/>
                <a:pt x="24171" y="128688"/>
                <a:pt x="5307" y="72096"/>
              </a:cubicBezTo>
              <a:cubicBezTo>
                <a:pt x="2295" y="63060"/>
                <a:pt x="-8981" y="13359"/>
                <a:pt x="14832" y="5421"/>
              </a:cubicBezTo>
              <a:close/>
            </a:path>
          </a:pathLst>
        </a:custGeom>
        <a:solidFill>
          <a:schemeClr val="accent2">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第二沙漠</a:t>
          </a:r>
        </a:p>
      </xdr:txBody>
    </xdr:sp>
    <xdr:clientData/>
  </xdr:twoCellAnchor>
  <xdr:twoCellAnchor>
    <xdr:from>
      <xdr:col>9</xdr:col>
      <xdr:colOff>0</xdr:colOff>
      <xdr:row>12</xdr:row>
      <xdr:rowOff>104775</xdr:rowOff>
    </xdr:from>
    <xdr:to>
      <xdr:col>26</xdr:col>
      <xdr:colOff>105211</xdr:colOff>
      <xdr:row>35</xdr:row>
      <xdr:rowOff>9525</xdr:rowOff>
    </xdr:to>
    <xdr:sp macro="" textlink="">
      <xdr:nvSpPr>
        <xdr:cNvPr id="18" name="任意多边形 17">
          <a:extLst>
            <a:ext uri="{FF2B5EF4-FFF2-40B4-BE49-F238E27FC236}">
              <a16:creationId xmlns:a16="http://schemas.microsoft.com/office/drawing/2014/main" id="{00000000-0008-0000-0400-000012000000}"/>
            </a:ext>
          </a:extLst>
        </xdr:cNvPr>
        <xdr:cNvSpPr/>
      </xdr:nvSpPr>
      <xdr:spPr>
        <a:xfrm>
          <a:off x="1457325" y="1590675"/>
          <a:ext cx="2857936" cy="2752725"/>
        </a:xfrm>
        <a:custGeom>
          <a:avLst/>
          <a:gdLst>
            <a:gd name="connsiteX0" fmla="*/ 247650 w 2857936"/>
            <a:gd name="connsiteY0" fmla="*/ 152400 h 2752725"/>
            <a:gd name="connsiteX1" fmla="*/ 295275 w 2857936"/>
            <a:gd name="connsiteY1" fmla="*/ 171450 h 2752725"/>
            <a:gd name="connsiteX2" fmla="*/ 323850 w 2857936"/>
            <a:gd name="connsiteY2" fmla="*/ 180975 h 2752725"/>
            <a:gd name="connsiteX3" fmla="*/ 333375 w 2857936"/>
            <a:gd name="connsiteY3" fmla="*/ 209550 h 2752725"/>
            <a:gd name="connsiteX4" fmla="*/ 409575 w 2857936"/>
            <a:gd name="connsiteY4" fmla="*/ 200025 h 2752725"/>
            <a:gd name="connsiteX5" fmla="*/ 466725 w 2857936"/>
            <a:gd name="connsiteY5" fmla="*/ 171450 h 2752725"/>
            <a:gd name="connsiteX6" fmla="*/ 504825 w 2857936"/>
            <a:gd name="connsiteY6" fmla="*/ 161925 h 2752725"/>
            <a:gd name="connsiteX7" fmla="*/ 657225 w 2857936"/>
            <a:gd name="connsiteY7" fmla="*/ 171450 h 2752725"/>
            <a:gd name="connsiteX8" fmla="*/ 685800 w 2857936"/>
            <a:gd name="connsiteY8" fmla="*/ 180975 h 2752725"/>
            <a:gd name="connsiteX9" fmla="*/ 942975 w 2857936"/>
            <a:gd name="connsiteY9" fmla="*/ 190500 h 2752725"/>
            <a:gd name="connsiteX10" fmla="*/ 1019175 w 2857936"/>
            <a:gd name="connsiteY10" fmla="*/ 180975 h 2752725"/>
            <a:gd name="connsiteX11" fmla="*/ 1047750 w 2857936"/>
            <a:gd name="connsiteY11" fmla="*/ 161925 h 2752725"/>
            <a:gd name="connsiteX12" fmla="*/ 1076325 w 2857936"/>
            <a:gd name="connsiteY12" fmla="*/ 152400 h 2752725"/>
            <a:gd name="connsiteX13" fmla="*/ 1104900 w 2857936"/>
            <a:gd name="connsiteY13" fmla="*/ 133350 h 2752725"/>
            <a:gd name="connsiteX14" fmla="*/ 1143000 w 2857936"/>
            <a:gd name="connsiteY14" fmla="*/ 114300 h 2752725"/>
            <a:gd name="connsiteX15" fmla="*/ 1200150 w 2857936"/>
            <a:gd name="connsiteY15" fmla="*/ 85725 h 2752725"/>
            <a:gd name="connsiteX16" fmla="*/ 1476375 w 2857936"/>
            <a:gd name="connsiteY16" fmla="*/ 95250 h 2752725"/>
            <a:gd name="connsiteX17" fmla="*/ 1514475 w 2857936"/>
            <a:gd name="connsiteY17" fmla="*/ 104775 h 2752725"/>
            <a:gd name="connsiteX18" fmla="*/ 1543050 w 2857936"/>
            <a:gd name="connsiteY18" fmla="*/ 161925 h 2752725"/>
            <a:gd name="connsiteX19" fmla="*/ 1571625 w 2857936"/>
            <a:gd name="connsiteY19" fmla="*/ 190500 h 2752725"/>
            <a:gd name="connsiteX20" fmla="*/ 1600200 w 2857936"/>
            <a:gd name="connsiteY20" fmla="*/ 200025 h 2752725"/>
            <a:gd name="connsiteX21" fmla="*/ 1666875 w 2857936"/>
            <a:gd name="connsiteY21" fmla="*/ 228600 h 2752725"/>
            <a:gd name="connsiteX22" fmla="*/ 1704975 w 2857936"/>
            <a:gd name="connsiteY22" fmla="*/ 247650 h 2752725"/>
            <a:gd name="connsiteX23" fmla="*/ 1743075 w 2857936"/>
            <a:gd name="connsiteY23" fmla="*/ 257175 h 2752725"/>
            <a:gd name="connsiteX24" fmla="*/ 1819275 w 2857936"/>
            <a:gd name="connsiteY24" fmla="*/ 285750 h 2752725"/>
            <a:gd name="connsiteX25" fmla="*/ 1905000 w 2857936"/>
            <a:gd name="connsiteY25" fmla="*/ 276225 h 2752725"/>
            <a:gd name="connsiteX26" fmla="*/ 1933575 w 2857936"/>
            <a:gd name="connsiteY26" fmla="*/ 257175 h 2752725"/>
            <a:gd name="connsiteX27" fmla="*/ 2000250 w 2857936"/>
            <a:gd name="connsiteY27" fmla="*/ 228600 h 2752725"/>
            <a:gd name="connsiteX28" fmla="*/ 2038350 w 2857936"/>
            <a:gd name="connsiteY28" fmla="*/ 219075 h 2752725"/>
            <a:gd name="connsiteX29" fmla="*/ 2133600 w 2857936"/>
            <a:gd name="connsiteY29" fmla="*/ 190500 h 2752725"/>
            <a:gd name="connsiteX30" fmla="*/ 2209800 w 2857936"/>
            <a:gd name="connsiteY30" fmla="*/ 171450 h 2752725"/>
            <a:gd name="connsiteX31" fmla="*/ 2305050 w 2857936"/>
            <a:gd name="connsiteY31" fmla="*/ 133350 h 2752725"/>
            <a:gd name="connsiteX32" fmla="*/ 2428875 w 2857936"/>
            <a:gd name="connsiteY32" fmla="*/ 123825 h 2752725"/>
            <a:gd name="connsiteX33" fmla="*/ 2581275 w 2857936"/>
            <a:gd name="connsiteY33" fmla="*/ 85725 h 2752725"/>
            <a:gd name="connsiteX34" fmla="*/ 2609850 w 2857936"/>
            <a:gd name="connsiteY34" fmla="*/ 66675 h 2752725"/>
            <a:gd name="connsiteX35" fmla="*/ 2667000 w 2857936"/>
            <a:gd name="connsiteY35" fmla="*/ 57150 h 2752725"/>
            <a:gd name="connsiteX36" fmla="*/ 2714625 w 2857936"/>
            <a:gd name="connsiteY36" fmla="*/ 47625 h 2752725"/>
            <a:gd name="connsiteX37" fmla="*/ 2771775 w 2857936"/>
            <a:gd name="connsiteY37" fmla="*/ 19050 h 2752725"/>
            <a:gd name="connsiteX38" fmla="*/ 2800350 w 2857936"/>
            <a:gd name="connsiteY38" fmla="*/ 0 h 2752725"/>
            <a:gd name="connsiteX39" fmla="*/ 2857500 w 2857936"/>
            <a:gd name="connsiteY39" fmla="*/ 38100 h 2752725"/>
            <a:gd name="connsiteX40" fmla="*/ 2847975 w 2857936"/>
            <a:gd name="connsiteY40" fmla="*/ 66675 h 2752725"/>
            <a:gd name="connsiteX41" fmla="*/ 2790825 w 2857936"/>
            <a:gd name="connsiteY41" fmla="*/ 85725 h 2752725"/>
            <a:gd name="connsiteX42" fmla="*/ 2800350 w 2857936"/>
            <a:gd name="connsiteY42" fmla="*/ 142875 h 2752725"/>
            <a:gd name="connsiteX43" fmla="*/ 2819400 w 2857936"/>
            <a:gd name="connsiteY43" fmla="*/ 171450 h 2752725"/>
            <a:gd name="connsiteX44" fmla="*/ 2809875 w 2857936"/>
            <a:gd name="connsiteY44" fmla="*/ 266700 h 2752725"/>
            <a:gd name="connsiteX45" fmla="*/ 2790825 w 2857936"/>
            <a:gd name="connsiteY45" fmla="*/ 323850 h 2752725"/>
            <a:gd name="connsiteX46" fmla="*/ 2790825 w 2857936"/>
            <a:gd name="connsiteY46" fmla="*/ 476250 h 2752725"/>
            <a:gd name="connsiteX47" fmla="*/ 2762250 w 2857936"/>
            <a:gd name="connsiteY47" fmla="*/ 495300 h 2752725"/>
            <a:gd name="connsiteX48" fmla="*/ 2743200 w 2857936"/>
            <a:gd name="connsiteY48" fmla="*/ 523875 h 2752725"/>
            <a:gd name="connsiteX49" fmla="*/ 2724150 w 2857936"/>
            <a:gd name="connsiteY49" fmla="*/ 590550 h 2752725"/>
            <a:gd name="connsiteX50" fmla="*/ 2667000 w 2857936"/>
            <a:gd name="connsiteY50" fmla="*/ 638175 h 2752725"/>
            <a:gd name="connsiteX51" fmla="*/ 2638425 w 2857936"/>
            <a:gd name="connsiteY51" fmla="*/ 666750 h 2752725"/>
            <a:gd name="connsiteX52" fmla="*/ 2609850 w 2857936"/>
            <a:gd name="connsiteY52" fmla="*/ 685800 h 2752725"/>
            <a:gd name="connsiteX53" fmla="*/ 2581275 w 2857936"/>
            <a:gd name="connsiteY53" fmla="*/ 714375 h 2752725"/>
            <a:gd name="connsiteX54" fmla="*/ 2486025 w 2857936"/>
            <a:gd name="connsiteY54" fmla="*/ 771525 h 2752725"/>
            <a:gd name="connsiteX55" fmla="*/ 2457450 w 2857936"/>
            <a:gd name="connsiteY55" fmla="*/ 790575 h 2752725"/>
            <a:gd name="connsiteX56" fmla="*/ 2428875 w 2857936"/>
            <a:gd name="connsiteY56" fmla="*/ 800100 h 2752725"/>
            <a:gd name="connsiteX57" fmla="*/ 2352675 w 2857936"/>
            <a:gd name="connsiteY57" fmla="*/ 819150 h 2752725"/>
            <a:gd name="connsiteX58" fmla="*/ 2324100 w 2857936"/>
            <a:gd name="connsiteY58" fmla="*/ 828675 h 2752725"/>
            <a:gd name="connsiteX59" fmla="*/ 2238375 w 2857936"/>
            <a:gd name="connsiteY59" fmla="*/ 895350 h 2752725"/>
            <a:gd name="connsiteX60" fmla="*/ 2181225 w 2857936"/>
            <a:gd name="connsiteY60" fmla="*/ 933450 h 2752725"/>
            <a:gd name="connsiteX61" fmla="*/ 2152650 w 2857936"/>
            <a:gd name="connsiteY61" fmla="*/ 952500 h 2752725"/>
            <a:gd name="connsiteX62" fmla="*/ 2047875 w 2857936"/>
            <a:gd name="connsiteY62" fmla="*/ 981075 h 2752725"/>
            <a:gd name="connsiteX63" fmla="*/ 2019300 w 2857936"/>
            <a:gd name="connsiteY63" fmla="*/ 1000125 h 2752725"/>
            <a:gd name="connsiteX64" fmla="*/ 2000250 w 2857936"/>
            <a:gd name="connsiteY64" fmla="*/ 1028700 h 2752725"/>
            <a:gd name="connsiteX65" fmla="*/ 1971675 w 2857936"/>
            <a:gd name="connsiteY65" fmla="*/ 1095375 h 2752725"/>
            <a:gd name="connsiteX66" fmla="*/ 1962150 w 2857936"/>
            <a:gd name="connsiteY66" fmla="*/ 1171575 h 2752725"/>
            <a:gd name="connsiteX67" fmla="*/ 1905000 w 2857936"/>
            <a:gd name="connsiteY67" fmla="*/ 1219200 h 2752725"/>
            <a:gd name="connsiteX68" fmla="*/ 1857375 w 2857936"/>
            <a:gd name="connsiteY68" fmla="*/ 1304925 h 2752725"/>
            <a:gd name="connsiteX69" fmla="*/ 1866900 w 2857936"/>
            <a:gd name="connsiteY69" fmla="*/ 1409700 h 2752725"/>
            <a:gd name="connsiteX70" fmla="*/ 1895475 w 2857936"/>
            <a:gd name="connsiteY70" fmla="*/ 1428750 h 2752725"/>
            <a:gd name="connsiteX71" fmla="*/ 1924050 w 2857936"/>
            <a:gd name="connsiteY71" fmla="*/ 1485900 h 2752725"/>
            <a:gd name="connsiteX72" fmla="*/ 1962150 w 2857936"/>
            <a:gd name="connsiteY72" fmla="*/ 1543050 h 2752725"/>
            <a:gd name="connsiteX73" fmla="*/ 1981200 w 2857936"/>
            <a:gd name="connsiteY73" fmla="*/ 1600200 h 2752725"/>
            <a:gd name="connsiteX74" fmla="*/ 1990725 w 2857936"/>
            <a:gd name="connsiteY74" fmla="*/ 1638300 h 2752725"/>
            <a:gd name="connsiteX75" fmla="*/ 2009775 w 2857936"/>
            <a:gd name="connsiteY75" fmla="*/ 1666875 h 2752725"/>
            <a:gd name="connsiteX76" fmla="*/ 2038350 w 2857936"/>
            <a:gd name="connsiteY76" fmla="*/ 1762125 h 2752725"/>
            <a:gd name="connsiteX77" fmla="*/ 2066925 w 2857936"/>
            <a:gd name="connsiteY77" fmla="*/ 1781175 h 2752725"/>
            <a:gd name="connsiteX78" fmla="*/ 2133600 w 2857936"/>
            <a:gd name="connsiteY78" fmla="*/ 1866900 h 2752725"/>
            <a:gd name="connsiteX79" fmla="*/ 2162175 w 2857936"/>
            <a:gd name="connsiteY79" fmla="*/ 1924050 h 2752725"/>
            <a:gd name="connsiteX80" fmla="*/ 2190750 w 2857936"/>
            <a:gd name="connsiteY80" fmla="*/ 1981200 h 2752725"/>
            <a:gd name="connsiteX81" fmla="*/ 2247900 w 2857936"/>
            <a:gd name="connsiteY81" fmla="*/ 2000250 h 2752725"/>
            <a:gd name="connsiteX82" fmla="*/ 2276475 w 2857936"/>
            <a:gd name="connsiteY82" fmla="*/ 2019300 h 2752725"/>
            <a:gd name="connsiteX83" fmla="*/ 2305050 w 2857936"/>
            <a:gd name="connsiteY83" fmla="*/ 2076450 h 2752725"/>
            <a:gd name="connsiteX84" fmla="*/ 2343150 w 2857936"/>
            <a:gd name="connsiteY84" fmla="*/ 2095500 h 2752725"/>
            <a:gd name="connsiteX85" fmla="*/ 2409825 w 2857936"/>
            <a:gd name="connsiteY85" fmla="*/ 2124075 h 2752725"/>
            <a:gd name="connsiteX86" fmla="*/ 2466975 w 2857936"/>
            <a:gd name="connsiteY86" fmla="*/ 2143125 h 2752725"/>
            <a:gd name="connsiteX87" fmla="*/ 2628900 w 2857936"/>
            <a:gd name="connsiteY87" fmla="*/ 2162175 h 2752725"/>
            <a:gd name="connsiteX88" fmla="*/ 2676525 w 2857936"/>
            <a:gd name="connsiteY88" fmla="*/ 2219325 h 2752725"/>
            <a:gd name="connsiteX89" fmla="*/ 2705100 w 2857936"/>
            <a:gd name="connsiteY89" fmla="*/ 2257425 h 2752725"/>
            <a:gd name="connsiteX90" fmla="*/ 2752725 w 2857936"/>
            <a:gd name="connsiteY90" fmla="*/ 2314575 h 2752725"/>
            <a:gd name="connsiteX91" fmla="*/ 2781300 w 2857936"/>
            <a:gd name="connsiteY91" fmla="*/ 2400300 h 2752725"/>
            <a:gd name="connsiteX92" fmla="*/ 2790825 w 2857936"/>
            <a:gd name="connsiteY92" fmla="*/ 2428875 h 2752725"/>
            <a:gd name="connsiteX93" fmla="*/ 2809875 w 2857936"/>
            <a:gd name="connsiteY93" fmla="*/ 2457450 h 2752725"/>
            <a:gd name="connsiteX94" fmla="*/ 2828925 w 2857936"/>
            <a:gd name="connsiteY94" fmla="*/ 2524125 h 2752725"/>
            <a:gd name="connsiteX95" fmla="*/ 2847975 w 2857936"/>
            <a:gd name="connsiteY95" fmla="*/ 2552700 h 2752725"/>
            <a:gd name="connsiteX96" fmla="*/ 2809875 w 2857936"/>
            <a:gd name="connsiteY96" fmla="*/ 2533650 h 2752725"/>
            <a:gd name="connsiteX97" fmla="*/ 2743200 w 2857936"/>
            <a:gd name="connsiteY97" fmla="*/ 2495550 h 2752725"/>
            <a:gd name="connsiteX98" fmla="*/ 2686050 w 2857936"/>
            <a:gd name="connsiteY98" fmla="*/ 2514600 h 2752725"/>
            <a:gd name="connsiteX99" fmla="*/ 2657475 w 2857936"/>
            <a:gd name="connsiteY99" fmla="*/ 2543175 h 2752725"/>
            <a:gd name="connsiteX100" fmla="*/ 2600325 w 2857936"/>
            <a:gd name="connsiteY100" fmla="*/ 2571750 h 2752725"/>
            <a:gd name="connsiteX101" fmla="*/ 2552700 w 2857936"/>
            <a:gd name="connsiteY101" fmla="*/ 2609850 h 2752725"/>
            <a:gd name="connsiteX102" fmla="*/ 2514600 w 2857936"/>
            <a:gd name="connsiteY102" fmla="*/ 2638425 h 2752725"/>
            <a:gd name="connsiteX103" fmla="*/ 2457450 w 2857936"/>
            <a:gd name="connsiteY103" fmla="*/ 2657475 h 2752725"/>
            <a:gd name="connsiteX104" fmla="*/ 2257425 w 2857936"/>
            <a:gd name="connsiteY104" fmla="*/ 2647950 h 2752725"/>
            <a:gd name="connsiteX105" fmla="*/ 1990725 w 2857936"/>
            <a:gd name="connsiteY105" fmla="*/ 2628900 h 2752725"/>
            <a:gd name="connsiteX106" fmla="*/ 1400175 w 2857936"/>
            <a:gd name="connsiteY106" fmla="*/ 2638425 h 2752725"/>
            <a:gd name="connsiteX107" fmla="*/ 1343025 w 2857936"/>
            <a:gd name="connsiteY107" fmla="*/ 2667000 h 2752725"/>
            <a:gd name="connsiteX108" fmla="*/ 1314450 w 2857936"/>
            <a:gd name="connsiteY108" fmla="*/ 2695575 h 2752725"/>
            <a:gd name="connsiteX109" fmla="*/ 1285875 w 2857936"/>
            <a:gd name="connsiteY109" fmla="*/ 2705100 h 2752725"/>
            <a:gd name="connsiteX110" fmla="*/ 1257300 w 2857936"/>
            <a:gd name="connsiteY110" fmla="*/ 2724150 h 2752725"/>
            <a:gd name="connsiteX111" fmla="*/ 952500 w 2857936"/>
            <a:gd name="connsiteY111" fmla="*/ 2714625 h 2752725"/>
            <a:gd name="connsiteX112" fmla="*/ 923925 w 2857936"/>
            <a:gd name="connsiteY112" fmla="*/ 2705100 h 2752725"/>
            <a:gd name="connsiteX113" fmla="*/ 800100 w 2857936"/>
            <a:gd name="connsiteY113" fmla="*/ 2714625 h 2752725"/>
            <a:gd name="connsiteX114" fmla="*/ 714375 w 2857936"/>
            <a:gd name="connsiteY114" fmla="*/ 2752725 h 2752725"/>
            <a:gd name="connsiteX115" fmla="*/ 590550 w 2857936"/>
            <a:gd name="connsiteY115" fmla="*/ 2733675 h 2752725"/>
            <a:gd name="connsiteX116" fmla="*/ 581025 w 2857936"/>
            <a:gd name="connsiteY116" fmla="*/ 2638425 h 2752725"/>
            <a:gd name="connsiteX117" fmla="*/ 552450 w 2857936"/>
            <a:gd name="connsiteY117" fmla="*/ 2609850 h 2752725"/>
            <a:gd name="connsiteX118" fmla="*/ 533400 w 2857936"/>
            <a:gd name="connsiteY118" fmla="*/ 2533650 h 2752725"/>
            <a:gd name="connsiteX119" fmla="*/ 523875 w 2857936"/>
            <a:gd name="connsiteY119" fmla="*/ 2505075 h 2752725"/>
            <a:gd name="connsiteX120" fmla="*/ 485775 w 2857936"/>
            <a:gd name="connsiteY120" fmla="*/ 2476500 h 2752725"/>
            <a:gd name="connsiteX121" fmla="*/ 438150 w 2857936"/>
            <a:gd name="connsiteY121" fmla="*/ 2419350 h 2752725"/>
            <a:gd name="connsiteX122" fmla="*/ 409575 w 2857936"/>
            <a:gd name="connsiteY122" fmla="*/ 2400300 h 2752725"/>
            <a:gd name="connsiteX123" fmla="*/ 390525 w 2857936"/>
            <a:gd name="connsiteY123" fmla="*/ 2371725 h 2752725"/>
            <a:gd name="connsiteX124" fmla="*/ 361950 w 2857936"/>
            <a:gd name="connsiteY124" fmla="*/ 2352675 h 2752725"/>
            <a:gd name="connsiteX125" fmla="*/ 295275 w 2857936"/>
            <a:gd name="connsiteY125" fmla="*/ 2286000 h 2752725"/>
            <a:gd name="connsiteX126" fmla="*/ 257175 w 2857936"/>
            <a:gd name="connsiteY126" fmla="*/ 2228850 h 2752725"/>
            <a:gd name="connsiteX127" fmla="*/ 247650 w 2857936"/>
            <a:gd name="connsiteY127" fmla="*/ 2200275 h 2752725"/>
            <a:gd name="connsiteX128" fmla="*/ 190500 w 2857936"/>
            <a:gd name="connsiteY128" fmla="*/ 2143125 h 2752725"/>
            <a:gd name="connsiteX129" fmla="*/ 161925 w 2857936"/>
            <a:gd name="connsiteY129" fmla="*/ 2114550 h 2752725"/>
            <a:gd name="connsiteX130" fmla="*/ 123825 w 2857936"/>
            <a:gd name="connsiteY130" fmla="*/ 2057400 h 2752725"/>
            <a:gd name="connsiteX131" fmla="*/ 85725 w 2857936"/>
            <a:gd name="connsiteY131" fmla="*/ 1990725 h 2752725"/>
            <a:gd name="connsiteX132" fmla="*/ 76200 w 2857936"/>
            <a:gd name="connsiteY132" fmla="*/ 1962150 h 2752725"/>
            <a:gd name="connsiteX133" fmla="*/ 57150 w 2857936"/>
            <a:gd name="connsiteY133" fmla="*/ 1924050 h 2752725"/>
            <a:gd name="connsiteX134" fmla="*/ 38100 w 2857936"/>
            <a:gd name="connsiteY134" fmla="*/ 1866900 h 2752725"/>
            <a:gd name="connsiteX135" fmla="*/ 19050 w 2857936"/>
            <a:gd name="connsiteY135" fmla="*/ 1828800 h 2752725"/>
            <a:gd name="connsiteX136" fmla="*/ 0 w 2857936"/>
            <a:gd name="connsiteY136" fmla="*/ 1771650 h 2752725"/>
            <a:gd name="connsiteX137" fmla="*/ 9525 w 2857936"/>
            <a:gd name="connsiteY137" fmla="*/ 1476375 h 2752725"/>
            <a:gd name="connsiteX138" fmla="*/ 19050 w 2857936"/>
            <a:gd name="connsiteY138" fmla="*/ 1438275 h 2752725"/>
            <a:gd name="connsiteX139" fmla="*/ 28575 w 2857936"/>
            <a:gd name="connsiteY139" fmla="*/ 1162050 h 2752725"/>
            <a:gd name="connsiteX140" fmla="*/ 38100 w 2857936"/>
            <a:gd name="connsiteY140" fmla="*/ 1133475 h 2752725"/>
            <a:gd name="connsiteX141" fmla="*/ 47625 w 2857936"/>
            <a:gd name="connsiteY141" fmla="*/ 1085850 h 2752725"/>
            <a:gd name="connsiteX142" fmla="*/ 66675 w 2857936"/>
            <a:gd name="connsiteY142" fmla="*/ 1047750 h 2752725"/>
            <a:gd name="connsiteX143" fmla="*/ 85725 w 2857936"/>
            <a:gd name="connsiteY143" fmla="*/ 962025 h 2752725"/>
            <a:gd name="connsiteX144" fmla="*/ 104775 w 2857936"/>
            <a:gd name="connsiteY144" fmla="*/ 923925 h 2752725"/>
            <a:gd name="connsiteX145" fmla="*/ 133350 w 2857936"/>
            <a:gd name="connsiteY145" fmla="*/ 838200 h 2752725"/>
            <a:gd name="connsiteX146" fmla="*/ 142875 w 2857936"/>
            <a:gd name="connsiteY146" fmla="*/ 809625 h 2752725"/>
            <a:gd name="connsiteX147" fmla="*/ 161925 w 2857936"/>
            <a:gd name="connsiteY147" fmla="*/ 781050 h 2752725"/>
            <a:gd name="connsiteX148" fmla="*/ 180975 w 2857936"/>
            <a:gd name="connsiteY148" fmla="*/ 723900 h 2752725"/>
            <a:gd name="connsiteX149" fmla="*/ 190500 w 2857936"/>
            <a:gd name="connsiteY149" fmla="*/ 695325 h 2752725"/>
            <a:gd name="connsiteX150" fmla="*/ 200025 w 2857936"/>
            <a:gd name="connsiteY150" fmla="*/ 666750 h 2752725"/>
            <a:gd name="connsiteX151" fmla="*/ 209550 w 2857936"/>
            <a:gd name="connsiteY151" fmla="*/ 457200 h 2752725"/>
            <a:gd name="connsiteX152" fmla="*/ 209550 w 2857936"/>
            <a:gd name="connsiteY152" fmla="*/ 342900 h 2752725"/>
            <a:gd name="connsiteX153" fmla="*/ 171450 w 2857936"/>
            <a:gd name="connsiteY153" fmla="*/ 285750 h 2752725"/>
            <a:gd name="connsiteX154" fmla="*/ 161925 w 2857936"/>
            <a:gd name="connsiteY154" fmla="*/ 257175 h 2752725"/>
            <a:gd name="connsiteX155" fmla="*/ 190500 w 2857936"/>
            <a:gd name="connsiteY155" fmla="*/ 200025 h 2752725"/>
            <a:gd name="connsiteX156" fmla="*/ 247650 w 2857936"/>
            <a:gd name="connsiteY156" fmla="*/ 152400 h 27527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Lst>
          <a:rect l="l" t="t" r="r" b="b"/>
          <a:pathLst>
            <a:path w="2857936" h="2752725">
              <a:moveTo>
                <a:pt x="247650" y="152400"/>
              </a:moveTo>
              <a:cubicBezTo>
                <a:pt x="265113" y="147637"/>
                <a:pt x="279266" y="165447"/>
                <a:pt x="295275" y="171450"/>
              </a:cubicBezTo>
              <a:cubicBezTo>
                <a:pt x="304676" y="174975"/>
                <a:pt x="316750" y="173875"/>
                <a:pt x="323850" y="180975"/>
              </a:cubicBezTo>
              <a:cubicBezTo>
                <a:pt x="330950" y="188075"/>
                <a:pt x="330200" y="200025"/>
                <a:pt x="333375" y="209550"/>
              </a:cubicBezTo>
              <a:cubicBezTo>
                <a:pt x="358775" y="206375"/>
                <a:pt x="384390" y="204604"/>
                <a:pt x="409575" y="200025"/>
              </a:cubicBezTo>
              <a:cubicBezTo>
                <a:pt x="456048" y="191575"/>
                <a:pt x="421772" y="190716"/>
                <a:pt x="466725" y="171450"/>
              </a:cubicBezTo>
              <a:cubicBezTo>
                <a:pt x="478757" y="166293"/>
                <a:pt x="492125" y="165100"/>
                <a:pt x="504825" y="161925"/>
              </a:cubicBezTo>
              <a:cubicBezTo>
                <a:pt x="555625" y="165100"/>
                <a:pt x="606606" y="166122"/>
                <a:pt x="657225" y="171450"/>
              </a:cubicBezTo>
              <a:cubicBezTo>
                <a:pt x="667210" y="172501"/>
                <a:pt x="675782" y="180307"/>
                <a:pt x="685800" y="180975"/>
              </a:cubicBezTo>
              <a:cubicBezTo>
                <a:pt x="771394" y="186681"/>
                <a:pt x="857250" y="187325"/>
                <a:pt x="942975" y="190500"/>
              </a:cubicBezTo>
              <a:cubicBezTo>
                <a:pt x="968375" y="187325"/>
                <a:pt x="994479" y="187710"/>
                <a:pt x="1019175" y="180975"/>
              </a:cubicBezTo>
              <a:cubicBezTo>
                <a:pt x="1030219" y="177963"/>
                <a:pt x="1037511" y="167045"/>
                <a:pt x="1047750" y="161925"/>
              </a:cubicBezTo>
              <a:cubicBezTo>
                <a:pt x="1056730" y="157435"/>
                <a:pt x="1067345" y="156890"/>
                <a:pt x="1076325" y="152400"/>
              </a:cubicBezTo>
              <a:cubicBezTo>
                <a:pt x="1086564" y="147280"/>
                <a:pt x="1094961" y="139030"/>
                <a:pt x="1104900" y="133350"/>
              </a:cubicBezTo>
              <a:cubicBezTo>
                <a:pt x="1117228" y="126305"/>
                <a:pt x="1130672" y="121345"/>
                <a:pt x="1143000" y="114300"/>
              </a:cubicBezTo>
              <a:cubicBezTo>
                <a:pt x="1194701" y="84757"/>
                <a:pt x="1147759" y="103189"/>
                <a:pt x="1200150" y="85725"/>
              </a:cubicBezTo>
              <a:cubicBezTo>
                <a:pt x="1292225" y="88900"/>
                <a:pt x="1384414" y="89677"/>
                <a:pt x="1476375" y="95250"/>
              </a:cubicBezTo>
              <a:cubicBezTo>
                <a:pt x="1489442" y="96042"/>
                <a:pt x="1503583" y="97513"/>
                <a:pt x="1514475" y="104775"/>
              </a:cubicBezTo>
              <a:cubicBezTo>
                <a:pt x="1541453" y="122760"/>
                <a:pt x="1527836" y="139105"/>
                <a:pt x="1543050" y="161925"/>
              </a:cubicBezTo>
              <a:cubicBezTo>
                <a:pt x="1550522" y="173133"/>
                <a:pt x="1560417" y="183028"/>
                <a:pt x="1571625" y="190500"/>
              </a:cubicBezTo>
              <a:cubicBezTo>
                <a:pt x="1579979" y="196069"/>
                <a:pt x="1591220" y="195535"/>
                <a:pt x="1600200" y="200025"/>
              </a:cubicBezTo>
              <a:cubicBezTo>
                <a:pt x="1735320" y="267585"/>
                <a:pt x="1508287" y="169129"/>
                <a:pt x="1666875" y="228600"/>
              </a:cubicBezTo>
              <a:cubicBezTo>
                <a:pt x="1680170" y="233586"/>
                <a:pt x="1691680" y="242664"/>
                <a:pt x="1704975" y="247650"/>
              </a:cubicBezTo>
              <a:cubicBezTo>
                <a:pt x="1717232" y="252247"/>
                <a:pt x="1730818" y="252578"/>
                <a:pt x="1743075" y="257175"/>
              </a:cubicBezTo>
              <a:cubicBezTo>
                <a:pt x="1842693" y="294532"/>
                <a:pt x="1721478" y="261301"/>
                <a:pt x="1819275" y="285750"/>
              </a:cubicBezTo>
              <a:cubicBezTo>
                <a:pt x="1847850" y="282575"/>
                <a:pt x="1877108" y="283198"/>
                <a:pt x="1905000" y="276225"/>
              </a:cubicBezTo>
              <a:cubicBezTo>
                <a:pt x="1916106" y="273449"/>
                <a:pt x="1923636" y="262855"/>
                <a:pt x="1933575" y="257175"/>
              </a:cubicBezTo>
              <a:cubicBezTo>
                <a:pt x="1958975" y="242661"/>
                <a:pt x="1973535" y="236233"/>
                <a:pt x="2000250" y="228600"/>
              </a:cubicBezTo>
              <a:cubicBezTo>
                <a:pt x="2012837" y="225004"/>
                <a:pt x="2025763" y="222671"/>
                <a:pt x="2038350" y="219075"/>
              </a:cubicBezTo>
              <a:cubicBezTo>
                <a:pt x="2123036" y="194879"/>
                <a:pt x="1978577" y="229256"/>
                <a:pt x="2133600" y="190500"/>
              </a:cubicBezTo>
              <a:cubicBezTo>
                <a:pt x="2169380" y="181555"/>
                <a:pt x="2179318" y="184514"/>
                <a:pt x="2209800" y="171450"/>
              </a:cubicBezTo>
              <a:cubicBezTo>
                <a:pt x="2240836" y="158149"/>
                <a:pt x="2269820" y="136060"/>
                <a:pt x="2305050" y="133350"/>
              </a:cubicBezTo>
              <a:lnTo>
                <a:pt x="2428875" y="123825"/>
              </a:lnTo>
              <a:cubicBezTo>
                <a:pt x="2442614" y="121077"/>
                <a:pt x="2556170" y="102462"/>
                <a:pt x="2581275" y="85725"/>
              </a:cubicBezTo>
              <a:cubicBezTo>
                <a:pt x="2590800" y="79375"/>
                <a:pt x="2598990" y="70295"/>
                <a:pt x="2609850" y="66675"/>
              </a:cubicBezTo>
              <a:cubicBezTo>
                <a:pt x="2628172" y="60568"/>
                <a:pt x="2647999" y="60605"/>
                <a:pt x="2667000" y="57150"/>
              </a:cubicBezTo>
              <a:cubicBezTo>
                <a:pt x="2682928" y="54254"/>
                <a:pt x="2698750" y="50800"/>
                <a:pt x="2714625" y="47625"/>
              </a:cubicBezTo>
              <a:cubicBezTo>
                <a:pt x="2796517" y="-6970"/>
                <a:pt x="2692905" y="58485"/>
                <a:pt x="2771775" y="19050"/>
              </a:cubicBezTo>
              <a:cubicBezTo>
                <a:pt x="2782014" y="13930"/>
                <a:pt x="2790825" y="6350"/>
                <a:pt x="2800350" y="0"/>
              </a:cubicBezTo>
              <a:cubicBezTo>
                <a:pt x="2826008" y="6415"/>
                <a:pt x="2851780" y="3781"/>
                <a:pt x="2857500" y="38100"/>
              </a:cubicBezTo>
              <a:cubicBezTo>
                <a:pt x="2859151" y="48004"/>
                <a:pt x="2856145" y="60839"/>
                <a:pt x="2847975" y="66675"/>
              </a:cubicBezTo>
              <a:cubicBezTo>
                <a:pt x="2831635" y="78347"/>
                <a:pt x="2790825" y="85725"/>
                <a:pt x="2790825" y="85725"/>
              </a:cubicBezTo>
              <a:cubicBezTo>
                <a:pt x="2794000" y="104775"/>
                <a:pt x="2794243" y="124553"/>
                <a:pt x="2800350" y="142875"/>
              </a:cubicBezTo>
              <a:cubicBezTo>
                <a:pt x="2803970" y="153735"/>
                <a:pt x="2818522" y="160036"/>
                <a:pt x="2819400" y="171450"/>
              </a:cubicBezTo>
              <a:cubicBezTo>
                <a:pt x="2821847" y="203264"/>
                <a:pt x="2815755" y="235338"/>
                <a:pt x="2809875" y="266700"/>
              </a:cubicBezTo>
              <a:cubicBezTo>
                <a:pt x="2806174" y="286437"/>
                <a:pt x="2790825" y="323850"/>
                <a:pt x="2790825" y="323850"/>
              </a:cubicBezTo>
              <a:cubicBezTo>
                <a:pt x="2798407" y="376925"/>
                <a:pt x="2810524" y="422077"/>
                <a:pt x="2790825" y="476250"/>
              </a:cubicBezTo>
              <a:cubicBezTo>
                <a:pt x="2786913" y="487008"/>
                <a:pt x="2771775" y="488950"/>
                <a:pt x="2762250" y="495300"/>
              </a:cubicBezTo>
              <a:cubicBezTo>
                <a:pt x="2755900" y="504825"/>
                <a:pt x="2747709" y="513353"/>
                <a:pt x="2743200" y="523875"/>
              </a:cubicBezTo>
              <a:cubicBezTo>
                <a:pt x="2739390" y="532766"/>
                <a:pt x="2731564" y="579429"/>
                <a:pt x="2724150" y="590550"/>
              </a:cubicBezTo>
              <a:cubicBezTo>
                <a:pt x="2703279" y="621856"/>
                <a:pt x="2693356" y="616211"/>
                <a:pt x="2667000" y="638175"/>
              </a:cubicBezTo>
              <a:cubicBezTo>
                <a:pt x="2656652" y="646799"/>
                <a:pt x="2648773" y="658126"/>
                <a:pt x="2638425" y="666750"/>
              </a:cubicBezTo>
              <a:cubicBezTo>
                <a:pt x="2629631" y="674079"/>
                <a:pt x="2618644" y="678471"/>
                <a:pt x="2609850" y="685800"/>
              </a:cubicBezTo>
              <a:cubicBezTo>
                <a:pt x="2599502" y="694424"/>
                <a:pt x="2591908" y="706105"/>
                <a:pt x="2581275" y="714375"/>
              </a:cubicBezTo>
              <a:cubicBezTo>
                <a:pt x="2516750" y="764561"/>
                <a:pt x="2541850" y="739625"/>
                <a:pt x="2486025" y="771525"/>
              </a:cubicBezTo>
              <a:cubicBezTo>
                <a:pt x="2476086" y="777205"/>
                <a:pt x="2467689" y="785455"/>
                <a:pt x="2457450" y="790575"/>
              </a:cubicBezTo>
              <a:cubicBezTo>
                <a:pt x="2448470" y="795065"/>
                <a:pt x="2438561" y="797458"/>
                <a:pt x="2428875" y="800100"/>
              </a:cubicBezTo>
              <a:cubicBezTo>
                <a:pt x="2403616" y="806989"/>
                <a:pt x="2377513" y="810871"/>
                <a:pt x="2352675" y="819150"/>
              </a:cubicBezTo>
              <a:cubicBezTo>
                <a:pt x="2343150" y="822325"/>
                <a:pt x="2332877" y="823799"/>
                <a:pt x="2324100" y="828675"/>
              </a:cubicBezTo>
              <a:cubicBezTo>
                <a:pt x="2213836" y="889933"/>
                <a:pt x="2307795" y="841357"/>
                <a:pt x="2238375" y="895350"/>
              </a:cubicBezTo>
              <a:cubicBezTo>
                <a:pt x="2220303" y="909406"/>
                <a:pt x="2200275" y="920750"/>
                <a:pt x="2181225" y="933450"/>
              </a:cubicBezTo>
              <a:cubicBezTo>
                <a:pt x="2171700" y="939800"/>
                <a:pt x="2163510" y="948880"/>
                <a:pt x="2152650" y="952500"/>
              </a:cubicBezTo>
              <a:cubicBezTo>
                <a:pt x="2080141" y="976670"/>
                <a:pt x="2115191" y="967612"/>
                <a:pt x="2047875" y="981075"/>
              </a:cubicBezTo>
              <a:cubicBezTo>
                <a:pt x="2038350" y="987425"/>
                <a:pt x="2027395" y="992030"/>
                <a:pt x="2019300" y="1000125"/>
              </a:cubicBezTo>
              <a:cubicBezTo>
                <a:pt x="2011205" y="1008220"/>
                <a:pt x="2005930" y="1018761"/>
                <a:pt x="2000250" y="1028700"/>
              </a:cubicBezTo>
              <a:cubicBezTo>
                <a:pt x="1981418" y="1061656"/>
                <a:pt x="1982361" y="1063317"/>
                <a:pt x="1971675" y="1095375"/>
              </a:cubicBezTo>
              <a:cubicBezTo>
                <a:pt x="1968500" y="1120775"/>
                <a:pt x="1970898" y="1147518"/>
                <a:pt x="1962150" y="1171575"/>
              </a:cubicBezTo>
              <a:cubicBezTo>
                <a:pt x="1956283" y="1187710"/>
                <a:pt x="1918606" y="1210129"/>
                <a:pt x="1905000" y="1219200"/>
              </a:cubicBezTo>
              <a:cubicBezTo>
                <a:pt x="1861331" y="1284704"/>
                <a:pt x="1874140" y="1254630"/>
                <a:pt x="1857375" y="1304925"/>
              </a:cubicBezTo>
              <a:cubicBezTo>
                <a:pt x="1860550" y="1339850"/>
                <a:pt x="1856587" y="1376182"/>
                <a:pt x="1866900" y="1409700"/>
              </a:cubicBezTo>
              <a:cubicBezTo>
                <a:pt x="1870267" y="1420641"/>
                <a:pt x="1887380" y="1420655"/>
                <a:pt x="1895475" y="1428750"/>
              </a:cubicBezTo>
              <a:cubicBezTo>
                <a:pt x="1927189" y="1460464"/>
                <a:pt x="1904683" y="1451039"/>
                <a:pt x="1924050" y="1485900"/>
              </a:cubicBezTo>
              <a:cubicBezTo>
                <a:pt x="1935169" y="1505914"/>
                <a:pt x="1954910" y="1521330"/>
                <a:pt x="1962150" y="1543050"/>
              </a:cubicBezTo>
              <a:cubicBezTo>
                <a:pt x="1968500" y="1562100"/>
                <a:pt x="1976330" y="1580719"/>
                <a:pt x="1981200" y="1600200"/>
              </a:cubicBezTo>
              <a:cubicBezTo>
                <a:pt x="1984375" y="1612900"/>
                <a:pt x="1985568" y="1626268"/>
                <a:pt x="1990725" y="1638300"/>
              </a:cubicBezTo>
              <a:cubicBezTo>
                <a:pt x="1995234" y="1648822"/>
                <a:pt x="2003425" y="1657350"/>
                <a:pt x="2009775" y="1666875"/>
              </a:cubicBezTo>
              <a:cubicBezTo>
                <a:pt x="2013588" y="1682126"/>
                <a:pt x="2031393" y="1757487"/>
                <a:pt x="2038350" y="1762125"/>
              </a:cubicBezTo>
              <a:lnTo>
                <a:pt x="2066925" y="1781175"/>
              </a:lnTo>
              <a:cubicBezTo>
                <a:pt x="2112497" y="1849533"/>
                <a:pt x="2088836" y="1822136"/>
                <a:pt x="2133600" y="1866900"/>
              </a:cubicBezTo>
              <a:cubicBezTo>
                <a:pt x="2157541" y="1938724"/>
                <a:pt x="2125246" y="1850192"/>
                <a:pt x="2162175" y="1924050"/>
              </a:cubicBezTo>
              <a:cubicBezTo>
                <a:pt x="2171139" y="1941979"/>
                <a:pt x="2170897" y="1968792"/>
                <a:pt x="2190750" y="1981200"/>
              </a:cubicBezTo>
              <a:cubicBezTo>
                <a:pt x="2207778" y="1991843"/>
                <a:pt x="2231192" y="1989111"/>
                <a:pt x="2247900" y="2000250"/>
              </a:cubicBezTo>
              <a:lnTo>
                <a:pt x="2276475" y="2019300"/>
              </a:lnTo>
              <a:cubicBezTo>
                <a:pt x="2282976" y="2038804"/>
                <a:pt x="2288006" y="2062247"/>
                <a:pt x="2305050" y="2076450"/>
              </a:cubicBezTo>
              <a:cubicBezTo>
                <a:pt x="2315958" y="2085540"/>
                <a:pt x="2330822" y="2088455"/>
                <a:pt x="2343150" y="2095500"/>
              </a:cubicBezTo>
              <a:cubicBezTo>
                <a:pt x="2404392" y="2130495"/>
                <a:pt x="2335719" y="2101843"/>
                <a:pt x="2409825" y="2124075"/>
              </a:cubicBezTo>
              <a:cubicBezTo>
                <a:pt x="2429059" y="2129845"/>
                <a:pt x="2447925" y="2136775"/>
                <a:pt x="2466975" y="2143125"/>
              </a:cubicBezTo>
              <a:cubicBezTo>
                <a:pt x="2537826" y="2166742"/>
                <a:pt x="2485535" y="2151935"/>
                <a:pt x="2628900" y="2162175"/>
              </a:cubicBezTo>
              <a:cubicBezTo>
                <a:pt x="2673372" y="2206647"/>
                <a:pt x="2643372" y="2172911"/>
                <a:pt x="2676525" y="2219325"/>
              </a:cubicBezTo>
              <a:cubicBezTo>
                <a:pt x="2685752" y="2232243"/>
                <a:pt x="2696686" y="2243963"/>
                <a:pt x="2705100" y="2257425"/>
              </a:cubicBezTo>
              <a:cubicBezTo>
                <a:pt x="2739628" y="2312670"/>
                <a:pt x="2703985" y="2282081"/>
                <a:pt x="2752725" y="2314575"/>
              </a:cubicBezTo>
              <a:lnTo>
                <a:pt x="2781300" y="2400300"/>
              </a:lnTo>
              <a:cubicBezTo>
                <a:pt x="2784475" y="2409825"/>
                <a:pt x="2785256" y="2420521"/>
                <a:pt x="2790825" y="2428875"/>
              </a:cubicBezTo>
              <a:lnTo>
                <a:pt x="2809875" y="2457450"/>
              </a:lnTo>
              <a:cubicBezTo>
                <a:pt x="2812927" y="2469657"/>
                <a:pt x="2822093" y="2510460"/>
                <a:pt x="2828925" y="2524125"/>
              </a:cubicBezTo>
              <a:cubicBezTo>
                <a:pt x="2834045" y="2534364"/>
                <a:pt x="2858214" y="2547580"/>
                <a:pt x="2847975" y="2552700"/>
              </a:cubicBezTo>
              <a:cubicBezTo>
                <a:pt x="2835275" y="2559050"/>
                <a:pt x="2822203" y="2540695"/>
                <a:pt x="2809875" y="2533650"/>
              </a:cubicBezTo>
              <a:cubicBezTo>
                <a:pt x="2715633" y="2479798"/>
                <a:pt x="2858335" y="2553117"/>
                <a:pt x="2743200" y="2495550"/>
              </a:cubicBezTo>
              <a:cubicBezTo>
                <a:pt x="2724150" y="2501900"/>
                <a:pt x="2703603" y="2504848"/>
                <a:pt x="2686050" y="2514600"/>
              </a:cubicBezTo>
              <a:cubicBezTo>
                <a:pt x="2674275" y="2521142"/>
                <a:pt x="2667823" y="2534551"/>
                <a:pt x="2657475" y="2543175"/>
              </a:cubicBezTo>
              <a:cubicBezTo>
                <a:pt x="2632856" y="2563691"/>
                <a:pt x="2628964" y="2562204"/>
                <a:pt x="2600325" y="2571750"/>
              </a:cubicBezTo>
              <a:cubicBezTo>
                <a:pt x="2564177" y="2625972"/>
                <a:pt x="2602247" y="2581538"/>
                <a:pt x="2552700" y="2609850"/>
              </a:cubicBezTo>
              <a:cubicBezTo>
                <a:pt x="2538917" y="2617726"/>
                <a:pt x="2528799" y="2631325"/>
                <a:pt x="2514600" y="2638425"/>
              </a:cubicBezTo>
              <a:cubicBezTo>
                <a:pt x="2496639" y="2647405"/>
                <a:pt x="2457450" y="2657475"/>
                <a:pt x="2457450" y="2657475"/>
              </a:cubicBezTo>
              <a:lnTo>
                <a:pt x="2257425" y="2647950"/>
              </a:lnTo>
              <a:cubicBezTo>
                <a:pt x="2006290" y="2637031"/>
                <a:pt x="2095038" y="2663671"/>
                <a:pt x="1990725" y="2628900"/>
              </a:cubicBezTo>
              <a:lnTo>
                <a:pt x="1400175" y="2638425"/>
              </a:lnTo>
              <a:cubicBezTo>
                <a:pt x="1382333" y="2638974"/>
                <a:pt x="1355334" y="2656742"/>
                <a:pt x="1343025" y="2667000"/>
              </a:cubicBezTo>
              <a:cubicBezTo>
                <a:pt x="1332677" y="2675624"/>
                <a:pt x="1325658" y="2688103"/>
                <a:pt x="1314450" y="2695575"/>
              </a:cubicBezTo>
              <a:cubicBezTo>
                <a:pt x="1306096" y="2701144"/>
                <a:pt x="1294855" y="2700610"/>
                <a:pt x="1285875" y="2705100"/>
              </a:cubicBezTo>
              <a:cubicBezTo>
                <a:pt x="1275636" y="2710220"/>
                <a:pt x="1266825" y="2717800"/>
                <a:pt x="1257300" y="2724150"/>
              </a:cubicBezTo>
              <a:cubicBezTo>
                <a:pt x="1155700" y="2720975"/>
                <a:pt x="1053984" y="2720424"/>
                <a:pt x="952500" y="2714625"/>
              </a:cubicBezTo>
              <a:cubicBezTo>
                <a:pt x="942476" y="2714052"/>
                <a:pt x="933965" y="2705100"/>
                <a:pt x="923925" y="2705100"/>
              </a:cubicBezTo>
              <a:cubicBezTo>
                <a:pt x="882528" y="2705100"/>
                <a:pt x="841375" y="2711450"/>
                <a:pt x="800100" y="2714625"/>
              </a:cubicBezTo>
              <a:cubicBezTo>
                <a:pt x="732090" y="2737295"/>
                <a:pt x="759658" y="2722536"/>
                <a:pt x="714375" y="2752725"/>
              </a:cubicBezTo>
              <a:cubicBezTo>
                <a:pt x="673100" y="2746375"/>
                <a:pt x="622257" y="2760852"/>
                <a:pt x="590550" y="2733675"/>
              </a:cubicBezTo>
              <a:cubicBezTo>
                <a:pt x="566323" y="2712909"/>
                <a:pt x="590409" y="2668922"/>
                <a:pt x="581025" y="2638425"/>
              </a:cubicBezTo>
              <a:cubicBezTo>
                <a:pt x="577064" y="2625550"/>
                <a:pt x="561975" y="2619375"/>
                <a:pt x="552450" y="2609850"/>
              </a:cubicBezTo>
              <a:cubicBezTo>
                <a:pt x="546100" y="2584450"/>
                <a:pt x="541679" y="2558488"/>
                <a:pt x="533400" y="2533650"/>
              </a:cubicBezTo>
              <a:cubicBezTo>
                <a:pt x="530225" y="2524125"/>
                <a:pt x="530303" y="2512788"/>
                <a:pt x="523875" y="2505075"/>
              </a:cubicBezTo>
              <a:cubicBezTo>
                <a:pt x="513712" y="2492879"/>
                <a:pt x="497828" y="2486831"/>
                <a:pt x="485775" y="2476500"/>
              </a:cubicBezTo>
              <a:cubicBezTo>
                <a:pt x="376546" y="2382875"/>
                <a:pt x="526336" y="2507536"/>
                <a:pt x="438150" y="2419350"/>
              </a:cubicBezTo>
              <a:cubicBezTo>
                <a:pt x="430055" y="2411255"/>
                <a:pt x="419100" y="2406650"/>
                <a:pt x="409575" y="2400300"/>
              </a:cubicBezTo>
              <a:cubicBezTo>
                <a:pt x="403225" y="2390775"/>
                <a:pt x="398620" y="2379820"/>
                <a:pt x="390525" y="2371725"/>
              </a:cubicBezTo>
              <a:cubicBezTo>
                <a:pt x="382430" y="2363630"/>
                <a:pt x="369488" y="2361290"/>
                <a:pt x="361950" y="2352675"/>
              </a:cubicBezTo>
              <a:cubicBezTo>
                <a:pt x="299015" y="2280749"/>
                <a:pt x="354019" y="2305581"/>
                <a:pt x="295275" y="2286000"/>
              </a:cubicBezTo>
              <a:cubicBezTo>
                <a:pt x="272627" y="2218056"/>
                <a:pt x="304741" y="2300199"/>
                <a:pt x="257175" y="2228850"/>
              </a:cubicBezTo>
              <a:cubicBezTo>
                <a:pt x="251606" y="2220496"/>
                <a:pt x="253814" y="2208200"/>
                <a:pt x="247650" y="2200275"/>
              </a:cubicBezTo>
              <a:cubicBezTo>
                <a:pt x="231110" y="2179009"/>
                <a:pt x="209550" y="2162175"/>
                <a:pt x="190500" y="2143125"/>
              </a:cubicBezTo>
              <a:cubicBezTo>
                <a:pt x="180975" y="2133600"/>
                <a:pt x="169397" y="2125758"/>
                <a:pt x="161925" y="2114550"/>
              </a:cubicBezTo>
              <a:lnTo>
                <a:pt x="123825" y="2057400"/>
              </a:lnTo>
              <a:cubicBezTo>
                <a:pt x="104693" y="2028702"/>
                <a:pt x="100227" y="2024562"/>
                <a:pt x="85725" y="1990725"/>
              </a:cubicBezTo>
              <a:cubicBezTo>
                <a:pt x="81770" y="1981497"/>
                <a:pt x="80155" y="1971378"/>
                <a:pt x="76200" y="1962150"/>
              </a:cubicBezTo>
              <a:cubicBezTo>
                <a:pt x="70607" y="1949099"/>
                <a:pt x="62423" y="1937233"/>
                <a:pt x="57150" y="1924050"/>
              </a:cubicBezTo>
              <a:cubicBezTo>
                <a:pt x="49692" y="1905406"/>
                <a:pt x="47080" y="1884861"/>
                <a:pt x="38100" y="1866900"/>
              </a:cubicBezTo>
              <a:cubicBezTo>
                <a:pt x="31750" y="1854200"/>
                <a:pt x="24323" y="1841983"/>
                <a:pt x="19050" y="1828800"/>
              </a:cubicBezTo>
              <a:cubicBezTo>
                <a:pt x="11592" y="1810156"/>
                <a:pt x="0" y="1771650"/>
                <a:pt x="0" y="1771650"/>
              </a:cubicBezTo>
              <a:cubicBezTo>
                <a:pt x="3175" y="1673225"/>
                <a:pt x="3907" y="1574691"/>
                <a:pt x="9525" y="1476375"/>
              </a:cubicBezTo>
              <a:cubicBezTo>
                <a:pt x="10272" y="1463305"/>
                <a:pt x="18258" y="1451342"/>
                <a:pt x="19050" y="1438275"/>
              </a:cubicBezTo>
              <a:cubicBezTo>
                <a:pt x="24623" y="1346314"/>
                <a:pt x="22828" y="1254000"/>
                <a:pt x="28575" y="1162050"/>
              </a:cubicBezTo>
              <a:cubicBezTo>
                <a:pt x="29201" y="1152029"/>
                <a:pt x="35665" y="1143215"/>
                <a:pt x="38100" y="1133475"/>
              </a:cubicBezTo>
              <a:cubicBezTo>
                <a:pt x="42027" y="1117769"/>
                <a:pt x="42505" y="1101209"/>
                <a:pt x="47625" y="1085850"/>
              </a:cubicBezTo>
              <a:cubicBezTo>
                <a:pt x="52115" y="1072380"/>
                <a:pt x="60325" y="1060450"/>
                <a:pt x="66675" y="1047750"/>
              </a:cubicBezTo>
              <a:cubicBezTo>
                <a:pt x="72383" y="1013499"/>
                <a:pt x="72935" y="991868"/>
                <a:pt x="85725" y="962025"/>
              </a:cubicBezTo>
              <a:cubicBezTo>
                <a:pt x="91318" y="948974"/>
                <a:pt x="99502" y="937108"/>
                <a:pt x="104775" y="923925"/>
              </a:cubicBezTo>
              <a:lnTo>
                <a:pt x="133350" y="838200"/>
              </a:lnTo>
              <a:cubicBezTo>
                <a:pt x="136525" y="828675"/>
                <a:pt x="137306" y="817979"/>
                <a:pt x="142875" y="809625"/>
              </a:cubicBezTo>
              <a:cubicBezTo>
                <a:pt x="149225" y="800100"/>
                <a:pt x="157276" y="791511"/>
                <a:pt x="161925" y="781050"/>
              </a:cubicBezTo>
              <a:cubicBezTo>
                <a:pt x="170080" y="762700"/>
                <a:pt x="174625" y="742950"/>
                <a:pt x="180975" y="723900"/>
              </a:cubicBezTo>
              <a:lnTo>
                <a:pt x="190500" y="695325"/>
              </a:lnTo>
              <a:lnTo>
                <a:pt x="200025" y="666750"/>
              </a:lnTo>
              <a:cubicBezTo>
                <a:pt x="203200" y="596900"/>
                <a:pt x="203974" y="526899"/>
                <a:pt x="209550" y="457200"/>
              </a:cubicBezTo>
              <a:cubicBezTo>
                <a:pt x="215319" y="385087"/>
                <a:pt x="256974" y="485173"/>
                <a:pt x="209550" y="342900"/>
              </a:cubicBezTo>
              <a:cubicBezTo>
                <a:pt x="202310" y="321180"/>
                <a:pt x="178690" y="307470"/>
                <a:pt x="171450" y="285750"/>
              </a:cubicBezTo>
              <a:lnTo>
                <a:pt x="161925" y="257175"/>
              </a:lnTo>
              <a:cubicBezTo>
                <a:pt x="171471" y="228536"/>
                <a:pt x="169984" y="224644"/>
                <a:pt x="190500" y="200025"/>
              </a:cubicBezTo>
              <a:cubicBezTo>
                <a:pt x="223565" y="160347"/>
                <a:pt x="230187" y="157163"/>
                <a:pt x="247650" y="152400"/>
              </a:cubicBezTo>
              <a:close/>
            </a:path>
          </a:pathLst>
        </a:custGeom>
        <a:solidFill>
          <a:schemeClr val="accent1">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chemeClr val="tx1"/>
              </a:solidFill>
            </a:rPr>
            <a:t>巨炮阵地</a:t>
          </a:r>
        </a:p>
      </xdr:txBody>
    </xdr:sp>
    <xdr:clientData/>
  </xdr:twoCellAnchor>
  <xdr:twoCellAnchor>
    <xdr:from>
      <xdr:col>60</xdr:col>
      <xdr:colOff>141578</xdr:colOff>
      <xdr:row>24</xdr:row>
      <xdr:rowOff>95250</xdr:rowOff>
    </xdr:from>
    <xdr:to>
      <xdr:col>74</xdr:col>
      <xdr:colOff>95250</xdr:colOff>
      <xdr:row>44</xdr:row>
      <xdr:rowOff>27275</xdr:rowOff>
    </xdr:to>
    <xdr:sp macro="" textlink="">
      <xdr:nvSpPr>
        <xdr:cNvPr id="2" name="任意多边形 1">
          <a:extLst>
            <a:ext uri="{FF2B5EF4-FFF2-40B4-BE49-F238E27FC236}">
              <a16:creationId xmlns:a16="http://schemas.microsoft.com/office/drawing/2014/main" id="{00000000-0008-0000-0400-000002000000}"/>
            </a:ext>
          </a:extLst>
        </xdr:cNvPr>
        <xdr:cNvSpPr/>
      </xdr:nvSpPr>
      <xdr:spPr>
        <a:xfrm>
          <a:off x="9857078" y="3067050"/>
          <a:ext cx="2220622" cy="2408525"/>
        </a:xfrm>
        <a:custGeom>
          <a:avLst/>
          <a:gdLst>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34647 w 2220622"/>
            <a:gd name="connsiteY9" fmla="*/ 514350 h 2408525"/>
            <a:gd name="connsiteX10" fmla="*/ 153697 w 2220622"/>
            <a:gd name="connsiteY10" fmla="*/ 581025 h 2408525"/>
            <a:gd name="connsiteX11" fmla="*/ 210847 w 2220622"/>
            <a:gd name="connsiteY11" fmla="*/ 638175 h 2408525"/>
            <a:gd name="connsiteX12" fmla="*/ 239422 w 2220622"/>
            <a:gd name="connsiteY12" fmla="*/ 657225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34647 w 2220622"/>
            <a:gd name="connsiteY9" fmla="*/ 514350 h 2408525"/>
            <a:gd name="connsiteX10" fmla="*/ 134647 w 2220622"/>
            <a:gd name="connsiteY10" fmla="*/ 619125 h 2408525"/>
            <a:gd name="connsiteX11" fmla="*/ 210847 w 2220622"/>
            <a:gd name="connsiteY11" fmla="*/ 638175 h 2408525"/>
            <a:gd name="connsiteX12" fmla="*/ 239422 w 2220622"/>
            <a:gd name="connsiteY12" fmla="*/ 657225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210847 w 2220622"/>
            <a:gd name="connsiteY11" fmla="*/ 638175 h 2408525"/>
            <a:gd name="connsiteX12" fmla="*/ 239422 w 2220622"/>
            <a:gd name="connsiteY12" fmla="*/ 657225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210847 w 2220622"/>
            <a:gd name="connsiteY11" fmla="*/ 638175 h 2408525"/>
            <a:gd name="connsiteX12" fmla="*/ 191797 w 2220622"/>
            <a:gd name="connsiteY12" fmla="*/ 685800 h 2408525"/>
            <a:gd name="connsiteX13" fmla="*/ 267997 w 2220622"/>
            <a:gd name="connsiteY13" fmla="*/ 695325 h 2408525"/>
            <a:gd name="connsiteX14" fmla="*/ 296572 w 2220622"/>
            <a:gd name="connsiteY14" fmla="*/ 752475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210847 w 2220622"/>
            <a:gd name="connsiteY11" fmla="*/ 638175 h 2408525"/>
            <a:gd name="connsiteX12" fmla="*/ 191797 w 2220622"/>
            <a:gd name="connsiteY12" fmla="*/ 685800 h 2408525"/>
            <a:gd name="connsiteX13" fmla="*/ 267997 w 2220622"/>
            <a:gd name="connsiteY13" fmla="*/ 695325 h 2408525"/>
            <a:gd name="connsiteX14" fmla="*/ 258472 w 2220622"/>
            <a:gd name="connsiteY14" fmla="*/ 800100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182272 w 2220622"/>
            <a:gd name="connsiteY11" fmla="*/ 695325 h 2408525"/>
            <a:gd name="connsiteX12" fmla="*/ 191797 w 2220622"/>
            <a:gd name="connsiteY12" fmla="*/ 685800 h 2408525"/>
            <a:gd name="connsiteX13" fmla="*/ 267997 w 2220622"/>
            <a:gd name="connsiteY13" fmla="*/ 695325 h 2408525"/>
            <a:gd name="connsiteX14" fmla="*/ 258472 w 2220622"/>
            <a:gd name="connsiteY14" fmla="*/ 800100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 name="connsiteX0" fmla="*/ 58447 w 2220622"/>
            <a:gd name="connsiteY0" fmla="*/ 76200 h 2408525"/>
            <a:gd name="connsiteX1" fmla="*/ 10822 w 2220622"/>
            <a:gd name="connsiteY1" fmla="*/ 114300 h 2408525"/>
            <a:gd name="connsiteX2" fmla="*/ 1297 w 2220622"/>
            <a:gd name="connsiteY2" fmla="*/ 142875 h 2408525"/>
            <a:gd name="connsiteX3" fmla="*/ 29872 w 2220622"/>
            <a:gd name="connsiteY3" fmla="*/ 295275 h 2408525"/>
            <a:gd name="connsiteX4" fmla="*/ 58447 w 2220622"/>
            <a:gd name="connsiteY4" fmla="*/ 323850 h 2408525"/>
            <a:gd name="connsiteX5" fmla="*/ 67972 w 2220622"/>
            <a:gd name="connsiteY5" fmla="*/ 381000 h 2408525"/>
            <a:gd name="connsiteX6" fmla="*/ 96547 w 2220622"/>
            <a:gd name="connsiteY6" fmla="*/ 400050 h 2408525"/>
            <a:gd name="connsiteX7" fmla="*/ 115597 w 2220622"/>
            <a:gd name="connsiteY7" fmla="*/ 457200 h 2408525"/>
            <a:gd name="connsiteX8" fmla="*/ 125122 w 2220622"/>
            <a:gd name="connsiteY8" fmla="*/ 485775 h 2408525"/>
            <a:gd name="connsiteX9" fmla="*/ 106072 w 2220622"/>
            <a:gd name="connsiteY9" fmla="*/ 523875 h 2408525"/>
            <a:gd name="connsiteX10" fmla="*/ 134647 w 2220622"/>
            <a:gd name="connsiteY10" fmla="*/ 619125 h 2408525"/>
            <a:gd name="connsiteX11" fmla="*/ 182272 w 2220622"/>
            <a:gd name="connsiteY11" fmla="*/ 695325 h 2408525"/>
            <a:gd name="connsiteX12" fmla="*/ 191797 w 2220622"/>
            <a:gd name="connsiteY12" fmla="*/ 685800 h 2408525"/>
            <a:gd name="connsiteX13" fmla="*/ 210847 w 2220622"/>
            <a:gd name="connsiteY13" fmla="*/ 733425 h 2408525"/>
            <a:gd name="connsiteX14" fmla="*/ 258472 w 2220622"/>
            <a:gd name="connsiteY14" fmla="*/ 800100 h 2408525"/>
            <a:gd name="connsiteX15" fmla="*/ 306097 w 2220622"/>
            <a:gd name="connsiteY15" fmla="*/ 781050 h 2408525"/>
            <a:gd name="connsiteX16" fmla="*/ 325147 w 2220622"/>
            <a:gd name="connsiteY16" fmla="*/ 952500 h 2408525"/>
            <a:gd name="connsiteX17" fmla="*/ 344197 w 2220622"/>
            <a:gd name="connsiteY17" fmla="*/ 1009650 h 2408525"/>
            <a:gd name="connsiteX18" fmla="*/ 363247 w 2220622"/>
            <a:gd name="connsiteY18" fmla="*/ 1038225 h 2408525"/>
            <a:gd name="connsiteX19" fmla="*/ 372772 w 2220622"/>
            <a:gd name="connsiteY19" fmla="*/ 1066800 h 2408525"/>
            <a:gd name="connsiteX20" fmla="*/ 410872 w 2220622"/>
            <a:gd name="connsiteY20" fmla="*/ 1085850 h 2408525"/>
            <a:gd name="connsiteX21" fmla="*/ 429922 w 2220622"/>
            <a:gd name="connsiteY21" fmla="*/ 1162050 h 2408525"/>
            <a:gd name="connsiteX22" fmla="*/ 439447 w 2220622"/>
            <a:gd name="connsiteY22" fmla="*/ 1257300 h 2408525"/>
            <a:gd name="connsiteX23" fmla="*/ 448972 w 2220622"/>
            <a:gd name="connsiteY23" fmla="*/ 1285875 h 2408525"/>
            <a:gd name="connsiteX24" fmla="*/ 458497 w 2220622"/>
            <a:gd name="connsiteY24" fmla="*/ 1323975 h 2408525"/>
            <a:gd name="connsiteX25" fmla="*/ 477547 w 2220622"/>
            <a:gd name="connsiteY25" fmla="*/ 1476375 h 2408525"/>
            <a:gd name="connsiteX26" fmla="*/ 496597 w 2220622"/>
            <a:gd name="connsiteY26" fmla="*/ 1504950 h 2408525"/>
            <a:gd name="connsiteX27" fmla="*/ 515647 w 2220622"/>
            <a:gd name="connsiteY27" fmla="*/ 1571625 h 2408525"/>
            <a:gd name="connsiteX28" fmla="*/ 534697 w 2220622"/>
            <a:gd name="connsiteY28" fmla="*/ 1609725 h 2408525"/>
            <a:gd name="connsiteX29" fmla="*/ 544222 w 2220622"/>
            <a:gd name="connsiteY29" fmla="*/ 1647825 h 2408525"/>
            <a:gd name="connsiteX30" fmla="*/ 563272 w 2220622"/>
            <a:gd name="connsiteY30" fmla="*/ 1676400 h 2408525"/>
            <a:gd name="connsiteX31" fmla="*/ 572797 w 2220622"/>
            <a:gd name="connsiteY31" fmla="*/ 1704975 h 2408525"/>
            <a:gd name="connsiteX32" fmla="*/ 591847 w 2220622"/>
            <a:gd name="connsiteY32" fmla="*/ 1733550 h 2408525"/>
            <a:gd name="connsiteX33" fmla="*/ 610897 w 2220622"/>
            <a:gd name="connsiteY33" fmla="*/ 1800225 h 2408525"/>
            <a:gd name="connsiteX34" fmla="*/ 620422 w 2220622"/>
            <a:gd name="connsiteY34" fmla="*/ 1828800 h 2408525"/>
            <a:gd name="connsiteX35" fmla="*/ 629947 w 2220622"/>
            <a:gd name="connsiteY35" fmla="*/ 1914525 h 2408525"/>
            <a:gd name="connsiteX36" fmla="*/ 610897 w 2220622"/>
            <a:gd name="connsiteY36" fmla="*/ 2076450 h 2408525"/>
            <a:gd name="connsiteX37" fmla="*/ 620422 w 2220622"/>
            <a:gd name="connsiteY37" fmla="*/ 2190750 h 2408525"/>
            <a:gd name="connsiteX38" fmla="*/ 668047 w 2220622"/>
            <a:gd name="connsiteY38" fmla="*/ 2200275 h 2408525"/>
            <a:gd name="connsiteX39" fmla="*/ 687097 w 2220622"/>
            <a:gd name="connsiteY39" fmla="*/ 2228850 h 2408525"/>
            <a:gd name="connsiteX40" fmla="*/ 706147 w 2220622"/>
            <a:gd name="connsiteY40" fmla="*/ 2286000 h 2408525"/>
            <a:gd name="connsiteX41" fmla="*/ 715672 w 2220622"/>
            <a:gd name="connsiteY41" fmla="*/ 2314575 h 2408525"/>
            <a:gd name="connsiteX42" fmla="*/ 725197 w 2220622"/>
            <a:gd name="connsiteY42" fmla="*/ 2400300 h 2408525"/>
            <a:gd name="connsiteX43" fmla="*/ 849022 w 2220622"/>
            <a:gd name="connsiteY43" fmla="*/ 2390775 h 2408525"/>
            <a:gd name="connsiteX44" fmla="*/ 906172 w 2220622"/>
            <a:gd name="connsiteY44" fmla="*/ 2371725 h 2408525"/>
            <a:gd name="connsiteX45" fmla="*/ 972847 w 2220622"/>
            <a:gd name="connsiteY45" fmla="*/ 2352675 h 2408525"/>
            <a:gd name="connsiteX46" fmla="*/ 1001422 w 2220622"/>
            <a:gd name="connsiteY46" fmla="*/ 2333625 h 2408525"/>
            <a:gd name="connsiteX47" fmla="*/ 1096672 w 2220622"/>
            <a:gd name="connsiteY47" fmla="*/ 2305050 h 2408525"/>
            <a:gd name="connsiteX48" fmla="*/ 1125247 w 2220622"/>
            <a:gd name="connsiteY48" fmla="*/ 2286000 h 2408525"/>
            <a:gd name="connsiteX49" fmla="*/ 1153822 w 2220622"/>
            <a:gd name="connsiteY49" fmla="*/ 2257425 h 2408525"/>
            <a:gd name="connsiteX50" fmla="*/ 1220497 w 2220622"/>
            <a:gd name="connsiteY50" fmla="*/ 2238375 h 2408525"/>
            <a:gd name="connsiteX51" fmla="*/ 1277647 w 2220622"/>
            <a:gd name="connsiteY51" fmla="*/ 2219325 h 2408525"/>
            <a:gd name="connsiteX52" fmla="*/ 1344322 w 2220622"/>
            <a:gd name="connsiteY52" fmla="*/ 2200275 h 2408525"/>
            <a:gd name="connsiteX53" fmla="*/ 1401472 w 2220622"/>
            <a:gd name="connsiteY53" fmla="*/ 2162175 h 2408525"/>
            <a:gd name="connsiteX54" fmla="*/ 1430047 w 2220622"/>
            <a:gd name="connsiteY54" fmla="*/ 2143125 h 2408525"/>
            <a:gd name="connsiteX55" fmla="*/ 1487197 w 2220622"/>
            <a:gd name="connsiteY55" fmla="*/ 2114550 h 2408525"/>
            <a:gd name="connsiteX56" fmla="*/ 1582447 w 2220622"/>
            <a:gd name="connsiteY56" fmla="*/ 2085975 h 2408525"/>
            <a:gd name="connsiteX57" fmla="*/ 1620547 w 2220622"/>
            <a:gd name="connsiteY57" fmla="*/ 2066925 h 2408525"/>
            <a:gd name="connsiteX58" fmla="*/ 1715797 w 2220622"/>
            <a:gd name="connsiteY58" fmla="*/ 2047875 h 2408525"/>
            <a:gd name="connsiteX59" fmla="*/ 2011072 w 2220622"/>
            <a:gd name="connsiteY59" fmla="*/ 2028825 h 2408525"/>
            <a:gd name="connsiteX60" fmla="*/ 2039647 w 2220622"/>
            <a:gd name="connsiteY60" fmla="*/ 2019300 h 2408525"/>
            <a:gd name="connsiteX61" fmla="*/ 2087272 w 2220622"/>
            <a:gd name="connsiteY61" fmla="*/ 1981200 h 2408525"/>
            <a:gd name="connsiteX62" fmla="*/ 2096797 w 2220622"/>
            <a:gd name="connsiteY62" fmla="*/ 1952625 h 2408525"/>
            <a:gd name="connsiteX63" fmla="*/ 2153947 w 2220622"/>
            <a:gd name="connsiteY63" fmla="*/ 1905000 h 2408525"/>
            <a:gd name="connsiteX64" fmla="*/ 2182522 w 2220622"/>
            <a:gd name="connsiteY64" fmla="*/ 1895475 h 2408525"/>
            <a:gd name="connsiteX65" fmla="*/ 2211097 w 2220622"/>
            <a:gd name="connsiteY65" fmla="*/ 1876425 h 2408525"/>
            <a:gd name="connsiteX66" fmla="*/ 2220622 w 2220622"/>
            <a:gd name="connsiteY66" fmla="*/ 1847850 h 2408525"/>
            <a:gd name="connsiteX67" fmla="*/ 2211097 w 2220622"/>
            <a:gd name="connsiteY67" fmla="*/ 1800225 h 2408525"/>
            <a:gd name="connsiteX68" fmla="*/ 2182522 w 2220622"/>
            <a:gd name="connsiteY68" fmla="*/ 1781175 h 2408525"/>
            <a:gd name="connsiteX69" fmla="*/ 2153947 w 2220622"/>
            <a:gd name="connsiteY69" fmla="*/ 1752600 h 2408525"/>
            <a:gd name="connsiteX70" fmla="*/ 2144422 w 2220622"/>
            <a:gd name="connsiteY70" fmla="*/ 1724025 h 2408525"/>
            <a:gd name="connsiteX71" fmla="*/ 2163472 w 2220622"/>
            <a:gd name="connsiteY71" fmla="*/ 1543050 h 2408525"/>
            <a:gd name="connsiteX72" fmla="*/ 2182522 w 2220622"/>
            <a:gd name="connsiteY72" fmla="*/ 1485900 h 2408525"/>
            <a:gd name="connsiteX73" fmla="*/ 2192047 w 2220622"/>
            <a:gd name="connsiteY73" fmla="*/ 1457325 h 2408525"/>
            <a:gd name="connsiteX74" fmla="*/ 2182522 w 2220622"/>
            <a:gd name="connsiteY74" fmla="*/ 1428750 h 2408525"/>
            <a:gd name="connsiteX75" fmla="*/ 2125372 w 2220622"/>
            <a:gd name="connsiteY75" fmla="*/ 1390650 h 2408525"/>
            <a:gd name="connsiteX76" fmla="*/ 2115847 w 2220622"/>
            <a:gd name="connsiteY76" fmla="*/ 1276350 h 2408525"/>
            <a:gd name="connsiteX77" fmla="*/ 2172997 w 2220622"/>
            <a:gd name="connsiteY77" fmla="*/ 1257300 h 2408525"/>
            <a:gd name="connsiteX78" fmla="*/ 2182522 w 2220622"/>
            <a:gd name="connsiteY78" fmla="*/ 1228725 h 2408525"/>
            <a:gd name="connsiteX79" fmla="*/ 2134897 w 2220622"/>
            <a:gd name="connsiteY79" fmla="*/ 1114425 h 2408525"/>
            <a:gd name="connsiteX80" fmla="*/ 2087272 w 2220622"/>
            <a:gd name="connsiteY80" fmla="*/ 1104900 h 2408525"/>
            <a:gd name="connsiteX81" fmla="*/ 2077747 w 2220622"/>
            <a:gd name="connsiteY81" fmla="*/ 923925 h 2408525"/>
            <a:gd name="connsiteX82" fmla="*/ 2049172 w 2220622"/>
            <a:gd name="connsiteY82" fmla="*/ 904875 h 2408525"/>
            <a:gd name="connsiteX83" fmla="*/ 1953922 w 2220622"/>
            <a:gd name="connsiteY83" fmla="*/ 876300 h 2408525"/>
            <a:gd name="connsiteX84" fmla="*/ 1925347 w 2220622"/>
            <a:gd name="connsiteY84" fmla="*/ 857250 h 2408525"/>
            <a:gd name="connsiteX85" fmla="*/ 1820572 w 2220622"/>
            <a:gd name="connsiteY85" fmla="*/ 838200 h 2408525"/>
            <a:gd name="connsiteX86" fmla="*/ 1782472 w 2220622"/>
            <a:gd name="connsiteY86" fmla="*/ 828675 h 2408525"/>
            <a:gd name="connsiteX87" fmla="*/ 1582447 w 2220622"/>
            <a:gd name="connsiteY87" fmla="*/ 838200 h 2408525"/>
            <a:gd name="connsiteX88" fmla="*/ 1506247 w 2220622"/>
            <a:gd name="connsiteY88" fmla="*/ 847725 h 2408525"/>
            <a:gd name="connsiteX89" fmla="*/ 1477672 w 2220622"/>
            <a:gd name="connsiteY89" fmla="*/ 857250 h 2408525"/>
            <a:gd name="connsiteX90" fmla="*/ 1372897 w 2220622"/>
            <a:gd name="connsiteY90" fmla="*/ 866775 h 2408525"/>
            <a:gd name="connsiteX91" fmla="*/ 1258597 w 2220622"/>
            <a:gd name="connsiteY91" fmla="*/ 857250 h 2408525"/>
            <a:gd name="connsiteX92" fmla="*/ 1249072 w 2220622"/>
            <a:gd name="connsiteY92" fmla="*/ 819150 h 2408525"/>
            <a:gd name="connsiteX93" fmla="*/ 1230022 w 2220622"/>
            <a:gd name="connsiteY93" fmla="*/ 790575 h 2408525"/>
            <a:gd name="connsiteX94" fmla="*/ 1201447 w 2220622"/>
            <a:gd name="connsiteY94" fmla="*/ 733425 h 2408525"/>
            <a:gd name="connsiteX95" fmla="*/ 1172872 w 2220622"/>
            <a:gd name="connsiteY95" fmla="*/ 714375 h 2408525"/>
            <a:gd name="connsiteX96" fmla="*/ 1106197 w 2220622"/>
            <a:gd name="connsiteY96" fmla="*/ 628650 h 2408525"/>
            <a:gd name="connsiteX97" fmla="*/ 1087147 w 2220622"/>
            <a:gd name="connsiteY97" fmla="*/ 600075 h 2408525"/>
            <a:gd name="connsiteX98" fmla="*/ 1049047 w 2220622"/>
            <a:gd name="connsiteY98" fmla="*/ 590550 h 2408525"/>
            <a:gd name="connsiteX99" fmla="*/ 991897 w 2220622"/>
            <a:gd name="connsiteY99" fmla="*/ 571500 h 2408525"/>
            <a:gd name="connsiteX100" fmla="*/ 963322 w 2220622"/>
            <a:gd name="connsiteY100" fmla="*/ 514350 h 2408525"/>
            <a:gd name="connsiteX101" fmla="*/ 972847 w 2220622"/>
            <a:gd name="connsiteY101" fmla="*/ 419100 h 2408525"/>
            <a:gd name="connsiteX102" fmla="*/ 1029997 w 2220622"/>
            <a:gd name="connsiteY102" fmla="*/ 400050 h 2408525"/>
            <a:gd name="connsiteX103" fmla="*/ 1201447 w 2220622"/>
            <a:gd name="connsiteY103" fmla="*/ 390525 h 2408525"/>
            <a:gd name="connsiteX104" fmla="*/ 1230022 w 2220622"/>
            <a:gd name="connsiteY104" fmla="*/ 304800 h 2408525"/>
            <a:gd name="connsiteX105" fmla="*/ 1172872 w 2220622"/>
            <a:gd name="connsiteY105" fmla="*/ 266700 h 2408525"/>
            <a:gd name="connsiteX106" fmla="*/ 1144297 w 2220622"/>
            <a:gd name="connsiteY106" fmla="*/ 247650 h 2408525"/>
            <a:gd name="connsiteX107" fmla="*/ 1134772 w 2220622"/>
            <a:gd name="connsiteY107" fmla="*/ 219075 h 2408525"/>
            <a:gd name="connsiteX108" fmla="*/ 1125247 w 2220622"/>
            <a:gd name="connsiteY108" fmla="*/ 180975 h 2408525"/>
            <a:gd name="connsiteX109" fmla="*/ 1106197 w 2220622"/>
            <a:gd name="connsiteY109" fmla="*/ 142875 h 2408525"/>
            <a:gd name="connsiteX110" fmla="*/ 858547 w 2220622"/>
            <a:gd name="connsiteY110" fmla="*/ 171450 h 2408525"/>
            <a:gd name="connsiteX111" fmla="*/ 829972 w 2220622"/>
            <a:gd name="connsiteY111" fmla="*/ 190500 h 2408525"/>
            <a:gd name="connsiteX112" fmla="*/ 801397 w 2220622"/>
            <a:gd name="connsiteY112" fmla="*/ 219075 h 2408525"/>
            <a:gd name="connsiteX113" fmla="*/ 744247 w 2220622"/>
            <a:gd name="connsiteY113" fmla="*/ 238125 h 2408525"/>
            <a:gd name="connsiteX114" fmla="*/ 668047 w 2220622"/>
            <a:gd name="connsiteY114" fmla="*/ 209550 h 2408525"/>
            <a:gd name="connsiteX115" fmla="*/ 639472 w 2220622"/>
            <a:gd name="connsiteY115" fmla="*/ 152400 h 2408525"/>
            <a:gd name="connsiteX116" fmla="*/ 629947 w 2220622"/>
            <a:gd name="connsiteY116" fmla="*/ 95250 h 2408525"/>
            <a:gd name="connsiteX117" fmla="*/ 620422 w 2220622"/>
            <a:gd name="connsiteY117" fmla="*/ 19050 h 2408525"/>
            <a:gd name="connsiteX118" fmla="*/ 591847 w 2220622"/>
            <a:gd name="connsiteY118" fmla="*/ 0 h 2408525"/>
            <a:gd name="connsiteX119" fmla="*/ 468022 w 2220622"/>
            <a:gd name="connsiteY119" fmla="*/ 9525 h 2408525"/>
            <a:gd name="connsiteX120" fmla="*/ 439447 w 2220622"/>
            <a:gd name="connsiteY120" fmla="*/ 19050 h 2408525"/>
            <a:gd name="connsiteX121" fmla="*/ 420397 w 2220622"/>
            <a:gd name="connsiteY121" fmla="*/ 76200 h 2408525"/>
            <a:gd name="connsiteX122" fmla="*/ 363247 w 2220622"/>
            <a:gd name="connsiteY122" fmla="*/ 66675 h 2408525"/>
            <a:gd name="connsiteX123" fmla="*/ 306097 w 2220622"/>
            <a:gd name="connsiteY123" fmla="*/ 28575 h 2408525"/>
            <a:gd name="connsiteX124" fmla="*/ 277522 w 2220622"/>
            <a:gd name="connsiteY124" fmla="*/ 19050 h 2408525"/>
            <a:gd name="connsiteX125" fmla="*/ 106072 w 2220622"/>
            <a:gd name="connsiteY125" fmla="*/ 28575 h 2408525"/>
            <a:gd name="connsiteX126" fmla="*/ 58447 w 2220622"/>
            <a:gd name="connsiteY126" fmla="*/ 76200 h 24085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Lst>
          <a:rect l="l" t="t" r="r" b="b"/>
          <a:pathLst>
            <a:path w="2220622" h="2408525">
              <a:moveTo>
                <a:pt x="58447" y="76200"/>
              </a:moveTo>
              <a:cubicBezTo>
                <a:pt x="42572" y="90488"/>
                <a:pt x="24053" y="98864"/>
                <a:pt x="10822" y="114300"/>
              </a:cubicBezTo>
              <a:cubicBezTo>
                <a:pt x="4288" y="121923"/>
                <a:pt x="1297" y="132835"/>
                <a:pt x="1297" y="142875"/>
              </a:cubicBezTo>
              <a:cubicBezTo>
                <a:pt x="1297" y="220052"/>
                <a:pt x="-9264" y="248312"/>
                <a:pt x="29872" y="295275"/>
              </a:cubicBezTo>
              <a:cubicBezTo>
                <a:pt x="38496" y="305623"/>
                <a:pt x="48922" y="314325"/>
                <a:pt x="58447" y="323850"/>
              </a:cubicBezTo>
              <a:cubicBezTo>
                <a:pt x="61622" y="342900"/>
                <a:pt x="59335" y="363726"/>
                <a:pt x="67972" y="381000"/>
              </a:cubicBezTo>
              <a:cubicBezTo>
                <a:pt x="73092" y="391239"/>
                <a:pt x="90480" y="390342"/>
                <a:pt x="96547" y="400050"/>
              </a:cubicBezTo>
              <a:cubicBezTo>
                <a:pt x="107190" y="417078"/>
                <a:pt x="109247" y="438150"/>
                <a:pt x="115597" y="457200"/>
              </a:cubicBezTo>
              <a:cubicBezTo>
                <a:pt x="118772" y="466725"/>
                <a:pt x="126709" y="474663"/>
                <a:pt x="125122" y="485775"/>
              </a:cubicBezTo>
              <a:cubicBezTo>
                <a:pt x="123535" y="496887"/>
                <a:pt x="104485" y="501650"/>
                <a:pt x="106072" y="523875"/>
              </a:cubicBezTo>
              <a:cubicBezTo>
                <a:pt x="107659" y="546100"/>
                <a:pt x="121947" y="590550"/>
                <a:pt x="134647" y="619125"/>
              </a:cubicBezTo>
              <a:cubicBezTo>
                <a:pt x="147347" y="647700"/>
                <a:pt x="172747" y="684213"/>
                <a:pt x="182272" y="695325"/>
              </a:cubicBezTo>
              <a:cubicBezTo>
                <a:pt x="191797" y="706438"/>
                <a:pt x="187035" y="679450"/>
                <a:pt x="191797" y="685800"/>
              </a:cubicBezTo>
              <a:cubicBezTo>
                <a:pt x="196559" y="692150"/>
                <a:pt x="201322" y="720725"/>
                <a:pt x="210847" y="733425"/>
              </a:cubicBezTo>
              <a:cubicBezTo>
                <a:pt x="234788" y="805249"/>
                <a:pt x="242597" y="792163"/>
                <a:pt x="258472" y="800100"/>
              </a:cubicBezTo>
              <a:cubicBezTo>
                <a:pt x="274347" y="808037"/>
                <a:pt x="302922" y="771525"/>
                <a:pt x="306097" y="781050"/>
              </a:cubicBezTo>
              <a:cubicBezTo>
                <a:pt x="312229" y="866893"/>
                <a:pt x="306085" y="888959"/>
                <a:pt x="325147" y="952500"/>
              </a:cubicBezTo>
              <a:cubicBezTo>
                <a:pt x="330917" y="971734"/>
                <a:pt x="333058" y="992942"/>
                <a:pt x="344197" y="1009650"/>
              </a:cubicBezTo>
              <a:cubicBezTo>
                <a:pt x="350547" y="1019175"/>
                <a:pt x="358127" y="1027986"/>
                <a:pt x="363247" y="1038225"/>
              </a:cubicBezTo>
              <a:cubicBezTo>
                <a:pt x="367737" y="1047205"/>
                <a:pt x="365672" y="1059700"/>
                <a:pt x="372772" y="1066800"/>
              </a:cubicBezTo>
              <a:cubicBezTo>
                <a:pt x="382812" y="1076840"/>
                <a:pt x="398172" y="1079500"/>
                <a:pt x="410872" y="1085850"/>
              </a:cubicBezTo>
              <a:cubicBezTo>
                <a:pt x="421556" y="1117903"/>
                <a:pt x="424814" y="1123736"/>
                <a:pt x="429922" y="1162050"/>
              </a:cubicBezTo>
              <a:cubicBezTo>
                <a:pt x="434139" y="1193678"/>
                <a:pt x="434595" y="1225763"/>
                <a:pt x="439447" y="1257300"/>
              </a:cubicBezTo>
              <a:cubicBezTo>
                <a:pt x="440974" y="1267223"/>
                <a:pt x="446214" y="1276221"/>
                <a:pt x="448972" y="1285875"/>
              </a:cubicBezTo>
              <a:cubicBezTo>
                <a:pt x="452568" y="1298462"/>
                <a:pt x="455322" y="1311275"/>
                <a:pt x="458497" y="1323975"/>
              </a:cubicBezTo>
              <a:cubicBezTo>
                <a:pt x="460315" y="1347609"/>
                <a:pt x="456987" y="1435255"/>
                <a:pt x="477547" y="1476375"/>
              </a:cubicBezTo>
              <a:cubicBezTo>
                <a:pt x="482667" y="1486614"/>
                <a:pt x="490247" y="1495425"/>
                <a:pt x="496597" y="1504950"/>
              </a:cubicBezTo>
              <a:cubicBezTo>
                <a:pt x="501430" y="1524284"/>
                <a:pt x="507448" y="1552494"/>
                <a:pt x="515647" y="1571625"/>
              </a:cubicBezTo>
              <a:cubicBezTo>
                <a:pt x="521240" y="1584676"/>
                <a:pt x="529711" y="1596430"/>
                <a:pt x="534697" y="1609725"/>
              </a:cubicBezTo>
              <a:cubicBezTo>
                <a:pt x="539294" y="1621982"/>
                <a:pt x="539065" y="1635793"/>
                <a:pt x="544222" y="1647825"/>
              </a:cubicBezTo>
              <a:cubicBezTo>
                <a:pt x="548731" y="1658347"/>
                <a:pt x="558152" y="1666161"/>
                <a:pt x="563272" y="1676400"/>
              </a:cubicBezTo>
              <a:cubicBezTo>
                <a:pt x="567762" y="1685380"/>
                <a:pt x="568307" y="1695995"/>
                <a:pt x="572797" y="1704975"/>
              </a:cubicBezTo>
              <a:cubicBezTo>
                <a:pt x="577917" y="1715214"/>
                <a:pt x="586727" y="1723311"/>
                <a:pt x="591847" y="1733550"/>
              </a:cubicBezTo>
              <a:cubicBezTo>
                <a:pt x="599460" y="1748775"/>
                <a:pt x="606828" y="1785983"/>
                <a:pt x="610897" y="1800225"/>
              </a:cubicBezTo>
              <a:cubicBezTo>
                <a:pt x="613655" y="1809879"/>
                <a:pt x="617247" y="1819275"/>
                <a:pt x="620422" y="1828800"/>
              </a:cubicBezTo>
              <a:cubicBezTo>
                <a:pt x="623597" y="1857375"/>
                <a:pt x="629947" y="1885774"/>
                <a:pt x="629947" y="1914525"/>
              </a:cubicBezTo>
              <a:cubicBezTo>
                <a:pt x="629947" y="2027169"/>
                <a:pt x="632207" y="2012520"/>
                <a:pt x="610897" y="2076450"/>
              </a:cubicBezTo>
              <a:cubicBezTo>
                <a:pt x="614072" y="2114550"/>
                <a:pt x="604401" y="2156037"/>
                <a:pt x="620422" y="2190750"/>
              </a:cubicBezTo>
              <a:cubicBezTo>
                <a:pt x="627206" y="2205449"/>
                <a:pt x="653991" y="2192243"/>
                <a:pt x="668047" y="2200275"/>
              </a:cubicBezTo>
              <a:cubicBezTo>
                <a:pt x="677986" y="2205955"/>
                <a:pt x="682448" y="2218389"/>
                <a:pt x="687097" y="2228850"/>
              </a:cubicBezTo>
              <a:cubicBezTo>
                <a:pt x="695252" y="2247200"/>
                <a:pt x="699797" y="2266950"/>
                <a:pt x="706147" y="2286000"/>
              </a:cubicBezTo>
              <a:lnTo>
                <a:pt x="715672" y="2314575"/>
              </a:lnTo>
              <a:cubicBezTo>
                <a:pt x="718847" y="2343150"/>
                <a:pt x="700234" y="2386036"/>
                <a:pt x="725197" y="2400300"/>
              </a:cubicBezTo>
              <a:cubicBezTo>
                <a:pt x="761140" y="2420839"/>
                <a:pt x="808132" y="2397231"/>
                <a:pt x="849022" y="2390775"/>
              </a:cubicBezTo>
              <a:cubicBezTo>
                <a:pt x="868857" y="2387643"/>
                <a:pt x="886691" y="2376595"/>
                <a:pt x="906172" y="2371725"/>
              </a:cubicBezTo>
              <a:cubicBezTo>
                <a:pt x="918379" y="2368673"/>
                <a:pt x="959182" y="2359507"/>
                <a:pt x="972847" y="2352675"/>
              </a:cubicBezTo>
              <a:cubicBezTo>
                <a:pt x="983086" y="2347555"/>
                <a:pt x="990900" y="2338134"/>
                <a:pt x="1001422" y="2333625"/>
              </a:cubicBezTo>
              <a:cubicBezTo>
                <a:pt x="1038694" y="2317651"/>
                <a:pt x="1058256" y="2330661"/>
                <a:pt x="1096672" y="2305050"/>
              </a:cubicBezTo>
              <a:cubicBezTo>
                <a:pt x="1106197" y="2298700"/>
                <a:pt x="1116453" y="2293329"/>
                <a:pt x="1125247" y="2286000"/>
              </a:cubicBezTo>
              <a:cubicBezTo>
                <a:pt x="1135595" y="2277376"/>
                <a:pt x="1142614" y="2264897"/>
                <a:pt x="1153822" y="2257425"/>
              </a:cubicBezTo>
              <a:cubicBezTo>
                <a:pt x="1162552" y="2251605"/>
                <a:pt x="1214724" y="2240107"/>
                <a:pt x="1220497" y="2238375"/>
              </a:cubicBezTo>
              <a:cubicBezTo>
                <a:pt x="1239731" y="2232605"/>
                <a:pt x="1258166" y="2224195"/>
                <a:pt x="1277647" y="2219325"/>
              </a:cubicBezTo>
              <a:cubicBezTo>
                <a:pt x="1286615" y="2217083"/>
                <a:pt x="1333142" y="2206486"/>
                <a:pt x="1344322" y="2200275"/>
              </a:cubicBezTo>
              <a:cubicBezTo>
                <a:pt x="1364336" y="2189156"/>
                <a:pt x="1382422" y="2174875"/>
                <a:pt x="1401472" y="2162175"/>
              </a:cubicBezTo>
              <a:cubicBezTo>
                <a:pt x="1410997" y="2155825"/>
                <a:pt x="1419187" y="2146745"/>
                <a:pt x="1430047" y="2143125"/>
              </a:cubicBezTo>
              <a:cubicBezTo>
                <a:pt x="1534260" y="2108387"/>
                <a:pt x="1376410" y="2163789"/>
                <a:pt x="1487197" y="2114550"/>
              </a:cubicBezTo>
              <a:cubicBezTo>
                <a:pt x="1604441" y="2062442"/>
                <a:pt x="1493786" y="2119223"/>
                <a:pt x="1582447" y="2085975"/>
              </a:cubicBezTo>
              <a:cubicBezTo>
                <a:pt x="1595742" y="2080989"/>
                <a:pt x="1606894" y="2070826"/>
                <a:pt x="1620547" y="2066925"/>
              </a:cubicBezTo>
              <a:cubicBezTo>
                <a:pt x="1651680" y="2058030"/>
                <a:pt x="1683616" y="2051451"/>
                <a:pt x="1715797" y="2047875"/>
              </a:cubicBezTo>
              <a:cubicBezTo>
                <a:pt x="1871016" y="2030628"/>
                <a:pt x="1772801" y="2039656"/>
                <a:pt x="2011072" y="2028825"/>
              </a:cubicBezTo>
              <a:cubicBezTo>
                <a:pt x="2020597" y="2025650"/>
                <a:pt x="2031807" y="2025572"/>
                <a:pt x="2039647" y="2019300"/>
              </a:cubicBezTo>
              <a:cubicBezTo>
                <a:pt x="2101195" y="1970061"/>
                <a:pt x="2015448" y="2005141"/>
                <a:pt x="2087272" y="1981200"/>
              </a:cubicBezTo>
              <a:cubicBezTo>
                <a:pt x="2090447" y="1971675"/>
                <a:pt x="2091228" y="1960979"/>
                <a:pt x="2096797" y="1952625"/>
              </a:cubicBezTo>
              <a:cubicBezTo>
                <a:pt x="2107330" y="1936826"/>
                <a:pt x="2136376" y="1913785"/>
                <a:pt x="2153947" y="1905000"/>
              </a:cubicBezTo>
              <a:cubicBezTo>
                <a:pt x="2162927" y="1900510"/>
                <a:pt x="2173542" y="1899965"/>
                <a:pt x="2182522" y="1895475"/>
              </a:cubicBezTo>
              <a:cubicBezTo>
                <a:pt x="2192761" y="1890355"/>
                <a:pt x="2201572" y="1882775"/>
                <a:pt x="2211097" y="1876425"/>
              </a:cubicBezTo>
              <a:cubicBezTo>
                <a:pt x="2214272" y="1866900"/>
                <a:pt x="2220622" y="1857890"/>
                <a:pt x="2220622" y="1847850"/>
              </a:cubicBezTo>
              <a:cubicBezTo>
                <a:pt x="2220622" y="1831661"/>
                <a:pt x="2219129" y="1814281"/>
                <a:pt x="2211097" y="1800225"/>
              </a:cubicBezTo>
              <a:cubicBezTo>
                <a:pt x="2205417" y="1790286"/>
                <a:pt x="2191316" y="1788504"/>
                <a:pt x="2182522" y="1781175"/>
              </a:cubicBezTo>
              <a:cubicBezTo>
                <a:pt x="2172174" y="1772551"/>
                <a:pt x="2163472" y="1762125"/>
                <a:pt x="2153947" y="1752600"/>
              </a:cubicBezTo>
              <a:cubicBezTo>
                <a:pt x="2150772" y="1743075"/>
                <a:pt x="2144422" y="1734065"/>
                <a:pt x="2144422" y="1724025"/>
              </a:cubicBezTo>
              <a:cubicBezTo>
                <a:pt x="2144422" y="1654033"/>
                <a:pt x="2145222" y="1603884"/>
                <a:pt x="2163472" y="1543050"/>
              </a:cubicBezTo>
              <a:cubicBezTo>
                <a:pt x="2169242" y="1523816"/>
                <a:pt x="2176172" y="1504950"/>
                <a:pt x="2182522" y="1485900"/>
              </a:cubicBezTo>
              <a:lnTo>
                <a:pt x="2192047" y="1457325"/>
              </a:lnTo>
              <a:cubicBezTo>
                <a:pt x="2188872" y="1447800"/>
                <a:pt x="2189622" y="1435850"/>
                <a:pt x="2182522" y="1428750"/>
              </a:cubicBezTo>
              <a:cubicBezTo>
                <a:pt x="2166333" y="1412561"/>
                <a:pt x="2125372" y="1390650"/>
                <a:pt x="2125372" y="1390650"/>
              </a:cubicBezTo>
              <a:cubicBezTo>
                <a:pt x="2100764" y="1353738"/>
                <a:pt x="2078963" y="1334310"/>
                <a:pt x="2115847" y="1276350"/>
              </a:cubicBezTo>
              <a:cubicBezTo>
                <a:pt x="2126628" y="1259409"/>
                <a:pt x="2172997" y="1257300"/>
                <a:pt x="2172997" y="1257300"/>
              </a:cubicBezTo>
              <a:cubicBezTo>
                <a:pt x="2176172" y="1247775"/>
                <a:pt x="2183292" y="1238736"/>
                <a:pt x="2182522" y="1228725"/>
              </a:cubicBezTo>
              <a:cubicBezTo>
                <a:pt x="2178348" y="1174468"/>
                <a:pt x="2184359" y="1132973"/>
                <a:pt x="2134897" y="1114425"/>
              </a:cubicBezTo>
              <a:cubicBezTo>
                <a:pt x="2119738" y="1108741"/>
                <a:pt x="2103147" y="1108075"/>
                <a:pt x="2087272" y="1104900"/>
              </a:cubicBezTo>
              <a:cubicBezTo>
                <a:pt x="2084097" y="1044575"/>
                <a:pt x="2089050" y="983267"/>
                <a:pt x="2077747" y="923925"/>
              </a:cubicBezTo>
              <a:cubicBezTo>
                <a:pt x="2075605" y="912680"/>
                <a:pt x="2059633" y="909524"/>
                <a:pt x="2049172" y="904875"/>
              </a:cubicBezTo>
              <a:cubicBezTo>
                <a:pt x="2019357" y="891624"/>
                <a:pt x="1985587" y="884216"/>
                <a:pt x="1953922" y="876300"/>
              </a:cubicBezTo>
              <a:cubicBezTo>
                <a:pt x="1944397" y="869950"/>
                <a:pt x="1935586" y="862370"/>
                <a:pt x="1925347" y="857250"/>
              </a:cubicBezTo>
              <a:cubicBezTo>
                <a:pt x="1894693" y="841923"/>
                <a:pt x="1850123" y="843125"/>
                <a:pt x="1820572" y="838200"/>
              </a:cubicBezTo>
              <a:cubicBezTo>
                <a:pt x="1807659" y="836048"/>
                <a:pt x="1795172" y="831850"/>
                <a:pt x="1782472" y="828675"/>
              </a:cubicBezTo>
              <a:cubicBezTo>
                <a:pt x="1715797" y="831850"/>
                <a:pt x="1649039" y="833607"/>
                <a:pt x="1582447" y="838200"/>
              </a:cubicBezTo>
              <a:cubicBezTo>
                <a:pt x="1556910" y="839961"/>
                <a:pt x="1531432" y="843146"/>
                <a:pt x="1506247" y="847725"/>
              </a:cubicBezTo>
              <a:cubicBezTo>
                <a:pt x="1496369" y="849521"/>
                <a:pt x="1487611" y="855830"/>
                <a:pt x="1477672" y="857250"/>
              </a:cubicBezTo>
              <a:cubicBezTo>
                <a:pt x="1442955" y="862210"/>
                <a:pt x="1407822" y="863600"/>
                <a:pt x="1372897" y="866775"/>
              </a:cubicBezTo>
              <a:cubicBezTo>
                <a:pt x="1334797" y="863600"/>
                <a:pt x="1294281" y="870975"/>
                <a:pt x="1258597" y="857250"/>
              </a:cubicBezTo>
              <a:cubicBezTo>
                <a:pt x="1246379" y="852551"/>
                <a:pt x="1254229" y="831182"/>
                <a:pt x="1249072" y="819150"/>
              </a:cubicBezTo>
              <a:cubicBezTo>
                <a:pt x="1244563" y="808628"/>
                <a:pt x="1235142" y="800814"/>
                <a:pt x="1230022" y="790575"/>
              </a:cubicBezTo>
              <a:cubicBezTo>
                <a:pt x="1214528" y="759587"/>
                <a:pt x="1228744" y="760722"/>
                <a:pt x="1201447" y="733425"/>
              </a:cubicBezTo>
              <a:cubicBezTo>
                <a:pt x="1193352" y="725330"/>
                <a:pt x="1182397" y="720725"/>
                <a:pt x="1172872" y="714375"/>
              </a:cubicBezTo>
              <a:cubicBezTo>
                <a:pt x="1076577" y="569932"/>
                <a:pt x="1180804" y="718179"/>
                <a:pt x="1106197" y="628650"/>
              </a:cubicBezTo>
              <a:cubicBezTo>
                <a:pt x="1098868" y="619856"/>
                <a:pt x="1096672" y="606425"/>
                <a:pt x="1087147" y="600075"/>
              </a:cubicBezTo>
              <a:cubicBezTo>
                <a:pt x="1076255" y="592813"/>
                <a:pt x="1061586" y="594312"/>
                <a:pt x="1049047" y="590550"/>
              </a:cubicBezTo>
              <a:cubicBezTo>
                <a:pt x="1029813" y="584780"/>
                <a:pt x="991897" y="571500"/>
                <a:pt x="991897" y="571500"/>
              </a:cubicBezTo>
              <a:cubicBezTo>
                <a:pt x="982265" y="557053"/>
                <a:pt x="963322" y="534068"/>
                <a:pt x="963322" y="514350"/>
              </a:cubicBezTo>
              <a:cubicBezTo>
                <a:pt x="963322" y="482442"/>
                <a:pt x="956769" y="446662"/>
                <a:pt x="972847" y="419100"/>
              </a:cubicBezTo>
              <a:cubicBezTo>
                <a:pt x="982965" y="401755"/>
                <a:pt x="1009947" y="401164"/>
                <a:pt x="1029997" y="400050"/>
              </a:cubicBezTo>
              <a:lnTo>
                <a:pt x="1201447" y="390525"/>
              </a:lnTo>
              <a:cubicBezTo>
                <a:pt x="1214532" y="370897"/>
                <a:pt x="1260199" y="334977"/>
                <a:pt x="1230022" y="304800"/>
              </a:cubicBezTo>
              <a:cubicBezTo>
                <a:pt x="1213833" y="288611"/>
                <a:pt x="1191922" y="279400"/>
                <a:pt x="1172872" y="266700"/>
              </a:cubicBezTo>
              <a:lnTo>
                <a:pt x="1144297" y="247650"/>
              </a:lnTo>
              <a:cubicBezTo>
                <a:pt x="1141122" y="238125"/>
                <a:pt x="1137530" y="228729"/>
                <a:pt x="1134772" y="219075"/>
              </a:cubicBezTo>
              <a:cubicBezTo>
                <a:pt x="1131176" y="206488"/>
                <a:pt x="1129844" y="193232"/>
                <a:pt x="1125247" y="180975"/>
              </a:cubicBezTo>
              <a:cubicBezTo>
                <a:pt x="1120261" y="167680"/>
                <a:pt x="1112547" y="155575"/>
                <a:pt x="1106197" y="142875"/>
              </a:cubicBezTo>
              <a:cubicBezTo>
                <a:pt x="974468" y="175807"/>
                <a:pt x="1056138" y="160473"/>
                <a:pt x="858547" y="171450"/>
              </a:cubicBezTo>
              <a:cubicBezTo>
                <a:pt x="849022" y="177800"/>
                <a:pt x="838766" y="183171"/>
                <a:pt x="829972" y="190500"/>
              </a:cubicBezTo>
              <a:cubicBezTo>
                <a:pt x="819624" y="199124"/>
                <a:pt x="813172" y="212533"/>
                <a:pt x="801397" y="219075"/>
              </a:cubicBezTo>
              <a:cubicBezTo>
                <a:pt x="783844" y="228827"/>
                <a:pt x="744247" y="238125"/>
                <a:pt x="744247" y="238125"/>
              </a:cubicBezTo>
              <a:cubicBezTo>
                <a:pt x="718613" y="231716"/>
                <a:pt x="689394" y="227339"/>
                <a:pt x="668047" y="209550"/>
              </a:cubicBezTo>
              <a:cubicBezTo>
                <a:pt x="654035" y="197874"/>
                <a:pt x="643314" y="169687"/>
                <a:pt x="639472" y="152400"/>
              </a:cubicBezTo>
              <a:cubicBezTo>
                <a:pt x="635282" y="133547"/>
                <a:pt x="632678" y="114369"/>
                <a:pt x="629947" y="95250"/>
              </a:cubicBezTo>
              <a:cubicBezTo>
                <a:pt x="626327" y="69910"/>
                <a:pt x="629929" y="42817"/>
                <a:pt x="620422" y="19050"/>
              </a:cubicBezTo>
              <a:cubicBezTo>
                <a:pt x="616170" y="8421"/>
                <a:pt x="601372" y="6350"/>
                <a:pt x="591847" y="0"/>
              </a:cubicBezTo>
              <a:cubicBezTo>
                <a:pt x="550572" y="3175"/>
                <a:pt x="509099" y="4390"/>
                <a:pt x="468022" y="9525"/>
              </a:cubicBezTo>
              <a:cubicBezTo>
                <a:pt x="458059" y="10770"/>
                <a:pt x="445283" y="10880"/>
                <a:pt x="439447" y="19050"/>
              </a:cubicBezTo>
              <a:cubicBezTo>
                <a:pt x="427775" y="35390"/>
                <a:pt x="420397" y="76200"/>
                <a:pt x="420397" y="76200"/>
              </a:cubicBezTo>
              <a:cubicBezTo>
                <a:pt x="401347" y="73025"/>
                <a:pt x="381074" y="74103"/>
                <a:pt x="363247" y="66675"/>
              </a:cubicBezTo>
              <a:cubicBezTo>
                <a:pt x="342113" y="57869"/>
                <a:pt x="327817" y="35815"/>
                <a:pt x="306097" y="28575"/>
              </a:cubicBezTo>
              <a:lnTo>
                <a:pt x="277522" y="19050"/>
              </a:lnTo>
              <a:cubicBezTo>
                <a:pt x="220372" y="22225"/>
                <a:pt x="162735" y="20480"/>
                <a:pt x="106072" y="28575"/>
              </a:cubicBezTo>
              <a:cubicBezTo>
                <a:pt x="74855" y="33035"/>
                <a:pt x="74322" y="61912"/>
                <a:pt x="58447" y="76200"/>
              </a:cubicBezTo>
              <a:close/>
            </a:path>
          </a:pathLst>
        </a:custGeom>
        <a:solidFill>
          <a:schemeClr val="accent6">
            <a:alpha val="50000"/>
          </a:schemeClr>
        </a:solidFill>
        <a:ln>
          <a:no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151448</xdr:colOff>
      <xdr:row>255</xdr:row>
      <xdr:rowOff>104208</xdr:rowOff>
    </xdr:to>
    <xdr:grpSp>
      <xdr:nvGrpSpPr>
        <xdr:cNvPr id="2" name="组合 1">
          <a:extLst>
            <a:ext uri="{FF2B5EF4-FFF2-40B4-BE49-F238E27FC236}">
              <a16:creationId xmlns:a16="http://schemas.microsoft.com/office/drawing/2014/main" id="{00000000-0008-0000-1F00-000002000000}"/>
            </a:ext>
          </a:extLst>
        </xdr:cNvPr>
        <xdr:cNvGrpSpPr/>
      </xdr:nvGrpSpPr>
      <xdr:grpSpPr>
        <a:xfrm>
          <a:off x="0" y="0"/>
          <a:ext cx="7619048" cy="36537333"/>
          <a:chOff x="10496550" y="152400"/>
          <a:chExt cx="7619048" cy="36537333"/>
        </a:xfrm>
      </xdr:grpSpPr>
      <xdr:pic>
        <xdr:nvPicPr>
          <xdr:cNvPr id="3" name="图片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10496550" y="152400"/>
            <a:ext cx="7600000" cy="4542857"/>
          </a:xfrm>
          <a:prstGeom prst="rect">
            <a:avLst/>
          </a:prstGeom>
        </xdr:spPr>
      </xdr:pic>
      <xdr:pic>
        <xdr:nvPicPr>
          <xdr:cNvPr id="4" name="图片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2"/>
          <a:stretch>
            <a:fillRect/>
          </a:stretch>
        </xdr:blipFill>
        <xdr:spPr>
          <a:xfrm>
            <a:off x="10496550" y="4724400"/>
            <a:ext cx="7600000" cy="4542857"/>
          </a:xfrm>
          <a:prstGeom prst="rect">
            <a:avLst/>
          </a:prstGeom>
        </xdr:spPr>
      </xdr:pic>
      <xdr:pic>
        <xdr:nvPicPr>
          <xdr:cNvPr id="5" name="图片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10496550" y="9296400"/>
            <a:ext cx="7609524" cy="4552381"/>
          </a:xfrm>
          <a:prstGeom prst="rect">
            <a:avLst/>
          </a:prstGeom>
        </xdr:spPr>
      </xdr:pic>
      <xdr:pic>
        <xdr:nvPicPr>
          <xdr:cNvPr id="6" name="图片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4"/>
          <a:stretch>
            <a:fillRect/>
          </a:stretch>
        </xdr:blipFill>
        <xdr:spPr>
          <a:xfrm>
            <a:off x="10496550" y="13868400"/>
            <a:ext cx="7619048" cy="4552381"/>
          </a:xfrm>
          <a:prstGeom prst="rect">
            <a:avLst/>
          </a:prstGeom>
        </xdr:spPr>
      </xdr:pic>
      <xdr:pic>
        <xdr:nvPicPr>
          <xdr:cNvPr id="7" name="图片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5"/>
          <a:stretch>
            <a:fillRect/>
          </a:stretch>
        </xdr:blipFill>
        <xdr:spPr>
          <a:xfrm>
            <a:off x="10496550" y="18440400"/>
            <a:ext cx="7609524" cy="4542857"/>
          </a:xfrm>
          <a:prstGeom prst="rect">
            <a:avLst/>
          </a:prstGeom>
        </xdr:spPr>
      </xdr:pic>
      <xdr:pic>
        <xdr:nvPicPr>
          <xdr:cNvPr id="8" name="图片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6"/>
          <a:stretch>
            <a:fillRect/>
          </a:stretch>
        </xdr:blipFill>
        <xdr:spPr>
          <a:xfrm>
            <a:off x="10496550" y="23012400"/>
            <a:ext cx="7600000" cy="4552381"/>
          </a:xfrm>
          <a:prstGeom prst="rect">
            <a:avLst/>
          </a:prstGeom>
        </xdr:spPr>
      </xdr:pic>
      <xdr:pic>
        <xdr:nvPicPr>
          <xdr:cNvPr id="9" name="图片 8">
            <a:extLst>
              <a:ext uri="{FF2B5EF4-FFF2-40B4-BE49-F238E27FC236}">
                <a16:creationId xmlns:a16="http://schemas.microsoft.com/office/drawing/2014/main" id="{00000000-0008-0000-1F00-000009000000}"/>
              </a:ext>
            </a:extLst>
          </xdr:cNvPr>
          <xdr:cNvPicPr>
            <a:picLocks noChangeAspect="1"/>
          </xdr:cNvPicPr>
        </xdr:nvPicPr>
        <xdr:blipFill>
          <a:blip xmlns:r="http://schemas.openxmlformats.org/officeDocument/2006/relationships" r:embed="rId7"/>
          <a:stretch>
            <a:fillRect/>
          </a:stretch>
        </xdr:blipFill>
        <xdr:spPr>
          <a:xfrm>
            <a:off x="10496550" y="27584400"/>
            <a:ext cx="7590476" cy="4533333"/>
          </a:xfrm>
          <a:prstGeom prst="rect">
            <a:avLst/>
          </a:prstGeom>
        </xdr:spPr>
      </xdr:pic>
      <xdr:pic>
        <xdr:nvPicPr>
          <xdr:cNvPr id="10" name="图片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8"/>
          <a:stretch>
            <a:fillRect/>
          </a:stretch>
        </xdr:blipFill>
        <xdr:spPr>
          <a:xfrm>
            <a:off x="10496550" y="32156400"/>
            <a:ext cx="7580952" cy="4533333"/>
          </a:xfrm>
          <a:prstGeom prst="rect">
            <a:avLst/>
          </a:prstGeom>
        </xdr:spPr>
      </xdr:pic>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ftp://mm@s.es-geom.com/" TargetMode="External"/><Relationship Id="rId1" Type="http://schemas.openxmlformats.org/officeDocument/2006/relationships/hyperlink" Target="http://mm.es-geom.co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comments" Target="../comments2.xml"/><Relationship Id="rId4" Type="http://schemas.openxmlformats.org/officeDocument/2006/relationships/image" Target="../media/image2.jpeg"/></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gcwiki.jp/mm4/?%C0%EF%BC%D6%2F%A5%B7%A5%E3%A5%B7%A1%BC%2F%B8%A4%BB%B3%BC%D6" TargetMode="External"/><Relationship Id="rId13" Type="http://schemas.openxmlformats.org/officeDocument/2006/relationships/hyperlink" Target="http://gcwiki.jp/mm4/?%A4%BD%A4%CE%C2%BE%2F%A5%B9%A5%BF%A5%F3%A5%D7%B2%B0" TargetMode="External"/><Relationship Id="rId3" Type="http://schemas.openxmlformats.org/officeDocument/2006/relationships/hyperlink" Target="http://gcwiki.jp/mm4/?%C0%EF%BC%D6%2F%A5%B7%A5%E3%A5%B7%A1%BC%2F%A5%C1%A5%CF" TargetMode="External"/><Relationship Id="rId7" Type="http://schemas.openxmlformats.org/officeDocument/2006/relationships/hyperlink" Target="http://gcwiki.jp/mm4/?%C0%EF%BC%D6%2F%A5%EC%A5%F3%A5%BF%A5%EB%A5%BF%A5%F3%A5%AF" TargetMode="External"/><Relationship Id="rId12" Type="http://schemas.openxmlformats.org/officeDocument/2006/relationships/hyperlink" Target="http://gcwiki.jp/mm4/?%A4%BD%A4%CE%C2%BE%2F%A5%B9%A5%BF%A5%F3%A5%D7%B2%B0" TargetMode="External"/><Relationship Id="rId2" Type="http://schemas.openxmlformats.org/officeDocument/2006/relationships/hyperlink" Target="http://gcwiki.jp/mm4/?%C0%EF%BC%D6%2F%A5%B7%A5%E3%A5%B7%A1%BC%2F%A5%B3%A5%EB%A5%EC%A5%AA%A1%BC%A5%CD" TargetMode="External"/><Relationship Id="rId1" Type="http://schemas.openxmlformats.org/officeDocument/2006/relationships/hyperlink" Target="http://gcwiki.jp/mm4/?%C0%EF%BC%D6%2F%A5%B7%A5%E3%A5%B7%A1%BC%2F%A5%B5%A1%BC%A5%B7%A5%E3" TargetMode="External"/><Relationship Id="rId6" Type="http://schemas.openxmlformats.org/officeDocument/2006/relationships/hyperlink" Target="http://gcwiki.jp/mm4/?%C0%EF%BC%D6%2F%A5%B7%A5%E3%A5%B7%A1%BC%2F%A5%A6%A5%EB%A5%D5" TargetMode="External"/><Relationship Id="rId11" Type="http://schemas.openxmlformats.org/officeDocument/2006/relationships/hyperlink" Target="http://gcwiki.jp/mm4/?%A4%BD%A4%CE%C2%BE%2F%A5%B9%A5%BF%A5%F3%A5%D7%B2%B0" TargetMode="External"/><Relationship Id="rId5" Type="http://schemas.openxmlformats.org/officeDocument/2006/relationships/hyperlink" Target="http://gcwiki.jp/mm4/?%C0%EF%BC%D6%2F%A5%B7%A5%E3%A5%B7%A1%BC%2F10%BC%B0" TargetMode="External"/><Relationship Id="rId15" Type="http://schemas.openxmlformats.org/officeDocument/2006/relationships/printerSettings" Target="../printerSettings/printerSettings6.bin"/><Relationship Id="rId10" Type="http://schemas.openxmlformats.org/officeDocument/2006/relationships/hyperlink" Target="http://gcwiki.jp/mm4/?%A4%BD%A4%CE%C2%BE%2F%A5%B9%A5%BF%A5%F3%A5%D7%B2%B0" TargetMode="External"/><Relationship Id="rId4" Type="http://schemas.openxmlformats.org/officeDocument/2006/relationships/hyperlink" Target="http://gcwiki.jp/mm4/?%C0%EF%BC%D6%2F%A5%D0%A5%A4%A5%AA%A5%BF%A5%F3%A5%AF" TargetMode="External"/><Relationship Id="rId9" Type="http://schemas.openxmlformats.org/officeDocument/2006/relationships/hyperlink" Target="http://gcwiki.jp/mm4/?%A4%BD%A4%CE%C2%BE%2F%A5%B9%A5%BF%A5%F3%A5%D7%B2%B0" TargetMode="External"/><Relationship Id="rId14" Type="http://schemas.openxmlformats.org/officeDocument/2006/relationships/hyperlink" Target="http://gcwiki.jp/mm4/?%B9%B6%CE%AC%2F%A5%AF%A5%A8%A5%B9%A5%C8%2F%CC%A4%CD%E8%A4%D8%A4%CE%B4%EA%A4%A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gcwiki.jp/mm4/?%B9%B6%CE%AC%2F%A5%C8%A5%EC%A1%BC%A5%C0%A1%BC%A5%AD%A5%E3%A5%F3%A5%D7%2F%A5%B5%A5%DE%A5%F3%A5%B5%A4%CE%A5%AD%A5%E3%A5%F3%A5%D7" TargetMode="External"/><Relationship Id="rId13" Type="http://schemas.openxmlformats.org/officeDocument/2006/relationships/hyperlink" Target="http://gcwiki.jp/mm4/?%A4%BD%A4%CE%C2%BE%2F%A5%B9%A5%BF%A5%F3%A5%D7%B2%B0" TargetMode="External"/><Relationship Id="rId18" Type="http://schemas.openxmlformats.org/officeDocument/2006/relationships/hyperlink" Target="http://gcwiki.jp/mm4/?%B9%B6%CE%AC%2F%A5%C8%A5%EC%A1%BC%A5%C0%A1%BC%A5%AD%A5%E3%A5%F3%A5%D7%2F%A5%B5%A5%DE%A5%F3%A5%B5%A4%CE%A5%AD%A5%E3%A5%F3%A5%D7" TargetMode="External"/><Relationship Id="rId26" Type="http://schemas.openxmlformats.org/officeDocument/2006/relationships/hyperlink" Target="http://gcwiki.jp/mm4/?%C0%EF%BC%D6%2F%A5%B7%A5%E3%A5%B7%A1%BC%2F%A5%A6%A5%EB%A5%D5" TargetMode="External"/><Relationship Id="rId39" Type="http://schemas.openxmlformats.org/officeDocument/2006/relationships/hyperlink" Target="http://gcwiki.jp/mm4/?%C5%A8%A5%C7%A1%BC%A5%BF%2F%BE%DE%B6%E2%BC%F3%2F%A5%A2%A5%DB%A5%B8%A5%E7%A1%BC%A5%B8" TargetMode="External"/><Relationship Id="rId3" Type="http://schemas.openxmlformats.org/officeDocument/2006/relationships/hyperlink" Target="http://gcwiki.jp/mm4/?%C0%EF%BC%D6%2F%A5%B7%A5%E3%A5%B7%A1%BC%2F%A5%EC%A1%BC%A5%B5%A1%BC" TargetMode="External"/><Relationship Id="rId21" Type="http://schemas.openxmlformats.org/officeDocument/2006/relationships/hyperlink" Target="http://gcwiki.jp/mm4/?%A4%BD%A4%CE%C2%BE%2F%C3%A3%C0%AE%A5%DC%A1%BC%A5%CA%A5%B9" TargetMode="External"/><Relationship Id="rId34" Type="http://schemas.openxmlformats.org/officeDocument/2006/relationships/hyperlink" Target="http://gcwiki.jp/mm4/?%C5%A8%A5%C7%A1%BC%A5%BF%2F%A4%BD%A4%CE%C2%BE%A5%DC%A5%B9%2F%A5%B5%A5%BD%A5%EA%A5%B9%A5%BF%A5%F3" TargetMode="External"/><Relationship Id="rId42" Type="http://schemas.openxmlformats.org/officeDocument/2006/relationships/hyperlink" Target="http://gcwiki.jp/mm4/?%A4%BD%A4%CE%C2%BE%2F%C3%A3%C0%AE%A5%DC%A1%BC%A5%CA%A5%B9" TargetMode="External"/><Relationship Id="rId7" Type="http://schemas.openxmlformats.org/officeDocument/2006/relationships/hyperlink" Target="http://gcwiki.jp/mm4/?%B9%B6%CE%AC%2F%A5%C8%A5%EC%A1%BC%A5%C0%A1%BC%A5%AD%A5%E3%A5%F3%A5%D7%2F%A5%B5%A5%DE%A5%F3%A5%B5%A4%CE%A5%AD%A5%E3%A5%F3%A5%D7" TargetMode="External"/><Relationship Id="rId12" Type="http://schemas.openxmlformats.org/officeDocument/2006/relationships/hyperlink" Target="http://gcwiki.jp/mm4/?%C0%EF%BC%D6%2F%A5%D0%A5%A4%A5%AA%A5%BF%A5%F3%A5%AF" TargetMode="External"/><Relationship Id="rId17" Type="http://schemas.openxmlformats.org/officeDocument/2006/relationships/hyperlink" Target="http://gcwiki.jp/mm4/?%C5%A8%A5%C7%A1%BC%A5%BF%2F%BE%DE%B6%E2%BC%F3%2F%A5%DE%A5%DC%A5%ED%A5%B7%A5%DE%A5%C3%A5%CF" TargetMode="External"/><Relationship Id="rId25" Type="http://schemas.openxmlformats.org/officeDocument/2006/relationships/hyperlink" Target="http://gcwiki.jp/mm4/?%B9%B6%CE%AC%2F%A5%C8%A5%EC%A1%BC%A5%C0%A1%BC%A5%AD%A5%E3%A5%F3%A5%D7%2F%A5%B5%A5%DE%A5%F3%A5%B5%A4%CE%A5%AD%A5%E3%A5%F3%A5%D7" TargetMode="External"/><Relationship Id="rId33" Type="http://schemas.openxmlformats.org/officeDocument/2006/relationships/hyperlink" Target="http://gcwiki.jp/mm4/?%C5%A8%A5%C7%A1%BC%A5%BF%2F%BE%DE%B6%E2%BC%F3%2F%A5%C0%A5%A4%A5%C0%A5%ED%A5%B9" TargetMode="External"/><Relationship Id="rId38" Type="http://schemas.openxmlformats.org/officeDocument/2006/relationships/hyperlink" Target="http://gcwiki.jp/mm4/?%C5%A8%A5%C7%A1%BC%A5%BF%2F%BE%DE%B6%E2%BC%F3%2F%A5%C7%A5%B9%A5%D5%A5%A3%A5%F3%A5%AF%A5%B9" TargetMode="External"/><Relationship Id="rId2" Type="http://schemas.openxmlformats.org/officeDocument/2006/relationships/hyperlink" Target="http://gcwiki.jp/mm4/?%B9%B6%CE%AC%2F%A5%C8%A5%EC%A1%BC%A5%C0%A1%BC%A5%AD%A5%E3%A5%F3%A5%D7%2F%A5%B5%A5%DE%A5%F3%A5%B5%A4%CE%A5%AD%A5%E3%A5%F3%A5%D7" TargetMode="External"/><Relationship Id="rId16" Type="http://schemas.openxmlformats.org/officeDocument/2006/relationships/hyperlink" Target="http://gcwiki.jp/mm4/?%B9%B6%CE%AC%2F%A5%C8%A5%EC%A1%BC%A5%C0%A1%BC%A5%AD%A5%E3%A5%F3%A5%D7%2F%A5%B5%A5%DE%A5%F3%A5%B5%A4%CE%A5%AD%A5%E3%A5%F3%A5%D7" TargetMode="External"/><Relationship Id="rId20" Type="http://schemas.openxmlformats.org/officeDocument/2006/relationships/hyperlink" Target="http://gcwiki.jp/mm4/?%C5%A8%A5%C7%A1%BC%A5%BF%2F%BE%DE%B6%E2%BC%F3%2FT13%A5%B0%A5%ED%A5%BA%A5%CC%A5%A4" TargetMode="External"/><Relationship Id="rId29" Type="http://schemas.openxmlformats.org/officeDocument/2006/relationships/hyperlink" Target="http://gcwiki.jp/mm4/?%B9%B6%CE%AC%2F%A5%C8%A5%EC%A1%BC%A5%C0%A1%BC%A5%AD%A5%E3%A5%F3%A5%D7%2F%A5%B5%A5%DE%A5%F3%A5%B5%A4%CE%A5%AD%A5%E3%A5%F3%A5%D7" TargetMode="External"/><Relationship Id="rId41" Type="http://schemas.openxmlformats.org/officeDocument/2006/relationships/hyperlink" Target="http://gcwiki.jp/mm4/?%C5%A8%A5%C7%A1%BC%A5%BF%2F%BE%DE%B6%E2%BC%F3%2F%B5%A1%BF%C0%B6%AF%C1%F5%A5%DE%A5%EB%A5%C9%A5%A5%A5%AF" TargetMode="External"/><Relationship Id="rId1" Type="http://schemas.openxmlformats.org/officeDocument/2006/relationships/hyperlink" Target="http://gcwiki.jp/mm4/?%C0%EF%BC%D6%2F%A5%B7%A5%E3%A5%B7%A1%BC%2F%A5%C7%A5%DE%A1%BC%A5%A8" TargetMode="External"/><Relationship Id="rId6" Type="http://schemas.openxmlformats.org/officeDocument/2006/relationships/hyperlink" Target="http://gcwiki.jp/mm4/?%B9%B6%CE%AC%2F%A5%C8%A5%EC%A1%BC%A5%C0%A1%BC%A5%AD%A5%E3%A5%F3%A5%D7%2F%A5%B5%A5%DE%A5%F3%A5%B5%A4%CE%A5%AD%A5%E3%A5%F3%A5%D7" TargetMode="External"/><Relationship Id="rId11" Type="http://schemas.openxmlformats.org/officeDocument/2006/relationships/hyperlink" Target="http://gcwiki.jp/mm4/?%B9%B6%CE%AC%2F%A5%C8%A5%EC%A1%BC%A5%C0%A1%BC%A5%AD%A5%E3%A5%F3%A5%D7%2F%A5%B5%A5%DE%A5%F3%A5%B5%A4%CE%A5%AD%A5%E3%A5%F3%A5%D7" TargetMode="External"/><Relationship Id="rId24" Type="http://schemas.openxmlformats.org/officeDocument/2006/relationships/hyperlink" Target="http://gcwiki.jp/mm4/?%C5%A8%A5%C7%A1%BC%A5%BF%2F%BE%DE%B6%E2%BC%F3%2F%A5%B7%A5%E7%A5%D9%A5%EB%A5%AE%A5%C9%A5%E9" TargetMode="External"/><Relationship Id="rId32" Type="http://schemas.openxmlformats.org/officeDocument/2006/relationships/hyperlink" Target="http://gcwiki.jp/mm4/?%C5%A8%A5%C7%A1%BC%A5%BF%2F%BE%DE%B6%E2%BC%F3%2FF44%A5%A6%A5%EB%A5%EA%A5%C3%A5%D2" TargetMode="External"/><Relationship Id="rId37" Type="http://schemas.openxmlformats.org/officeDocument/2006/relationships/hyperlink" Target="http://gcwiki.jp/mm4/?%A4%BD%A4%CE%C2%BE%2F%C3%A3%C0%AE%A5%DC%A1%BC%A5%CA%A5%B9" TargetMode="External"/><Relationship Id="rId40" Type="http://schemas.openxmlformats.org/officeDocument/2006/relationships/hyperlink" Target="http://gcwiki.jp/mm4/?%A4%BD%A4%CE%C2%BE%2F%C3%A3%C0%AE%A5%DC%A1%BC%A5%CA%A5%B9" TargetMode="External"/><Relationship Id="rId5" Type="http://schemas.openxmlformats.org/officeDocument/2006/relationships/hyperlink" Target="http://gcwiki.jp/mm4/?%C0%EF%BC%D6%2F%A5%B7%A5%E3%A5%B7%A1%BC%2F%A5%B5%A1%BC%A5%B7%A5%E3" TargetMode="External"/><Relationship Id="rId15" Type="http://schemas.openxmlformats.org/officeDocument/2006/relationships/hyperlink" Target="http://gcwiki.jp/mm4/?%B9%B6%CE%AC%2F%A5%C8%A5%EC%A1%BC%A5%C0%A1%BC%A5%AD%A5%E3%A5%F3%A5%D7%2F%A5%B5%A5%DE%A5%F3%A5%B5%A4%CE%A5%AD%A5%E3%A5%F3%A5%D7" TargetMode="External"/><Relationship Id="rId23" Type="http://schemas.openxmlformats.org/officeDocument/2006/relationships/hyperlink" Target="http://gcwiki.jp/mm4/?%C0%EF%BC%D6%2F%A5%B7%A5%E3%A5%B7%A1%BC%2F%B8%A4%BB%B3%BC%D6" TargetMode="External"/><Relationship Id="rId28" Type="http://schemas.openxmlformats.org/officeDocument/2006/relationships/hyperlink" Target="http://gcwiki.jp/mm4/?%B9%B6%CE%AC%2F%A5%C8%A5%EC%A1%BC%A5%C0%A1%BC%A5%AD%A5%E3%A5%F3%A5%D7%2F%A5%B5%A5%DE%A5%F3%A5%B5%A4%CE%A5%AD%A5%E3%A5%F3%A5%D7" TargetMode="External"/><Relationship Id="rId36" Type="http://schemas.openxmlformats.org/officeDocument/2006/relationships/hyperlink" Target="http://gcwiki.jp/mm4/?%C5%A8%A5%C7%A1%BC%A5%BF%2F%BE%DE%B6%E2%BC%F3%2F%A5%B9%A5%D4%A1%BC%A5%C9%A5%AD%A5%F3%A5%B0" TargetMode="External"/><Relationship Id="rId10" Type="http://schemas.openxmlformats.org/officeDocument/2006/relationships/hyperlink" Target="http://gcwiki.jp/mm4/?%B9%B6%CE%AC%2F%A5%C8%A5%EC%A1%BC%A5%C0%A1%BC%A5%AD%A5%E3%A5%F3%A5%D7%2F%A5%B5%A5%DE%A5%F3%A5%B5%A4%CE%A5%AD%A5%E3%A5%F3%A5%D7" TargetMode="External"/><Relationship Id="rId19" Type="http://schemas.openxmlformats.org/officeDocument/2006/relationships/hyperlink" Target="http://gcwiki.jp/mm4/?%B9%B6%CE%AC%2F%A5%C8%A5%EC%A1%BC%A5%C0%A1%BC%A5%AD%A5%E3%A5%F3%A5%D7%2F%A5%B5%A5%DE%A5%F3%A5%B5%A4%CE%A5%AD%A5%E3%A5%F3%A5%D7" TargetMode="External"/><Relationship Id="rId31" Type="http://schemas.openxmlformats.org/officeDocument/2006/relationships/hyperlink" Target="http://gcwiki.jp/mm4/?%C5%A8%A5%C7%A1%BC%A5%BF%2F%BE%DE%B6%E2%BC%F3%2F%CA%EC%B4%CF%A5%B5%A5%A6%A5%EB%A5%B9" TargetMode="External"/><Relationship Id="rId44" Type="http://schemas.openxmlformats.org/officeDocument/2006/relationships/printerSettings" Target="../printerSettings/printerSettings7.bin"/><Relationship Id="rId4" Type="http://schemas.openxmlformats.org/officeDocument/2006/relationships/hyperlink" Target="http://gcwiki.jp/mm4/?%B9%B6%CE%AC%2F%A5%C8%A5%EC%A1%BC%A5%C0%A1%BC%A5%AD%A5%E3%A5%F3%A5%D7%2F%A5%B5%A5%DE%A5%F3%A5%B5%A4%CE%A5%AD%A5%E3%A5%F3%A5%D7" TargetMode="External"/><Relationship Id="rId9" Type="http://schemas.openxmlformats.org/officeDocument/2006/relationships/hyperlink" Target="http://gcwiki.jp/mm4/?%B9%B6%CE%AC%2F%A5%C8%A5%EC%A1%BC%A5%C0%A1%BC%A5%AD%A5%E3%A5%F3%A5%D7%2F%A5%B5%A5%DE%A5%F3%A5%B5%A4%CE%A5%AD%A5%E3%A5%F3%A5%D7" TargetMode="External"/><Relationship Id="rId14" Type="http://schemas.openxmlformats.org/officeDocument/2006/relationships/hyperlink" Target="http://gcwiki.jp/mm4/?%C0%EF%BC%D6%2F%A5%B7%A5%E3%A5%B7%A1%BC%2F%A5%C0%A5%C3%A5%AF%A5%CF%A5%F3%A5%BF%A1%BC" TargetMode="External"/><Relationship Id="rId22" Type="http://schemas.openxmlformats.org/officeDocument/2006/relationships/hyperlink" Target="http://gcwiki.jp/mm4/?%C0%EF%BC%D6%2F%A5%A8%A5%F3%A5%B8%A5%F3" TargetMode="External"/><Relationship Id="rId27" Type="http://schemas.openxmlformats.org/officeDocument/2006/relationships/hyperlink" Target="http://gcwiki.jp/mm4/?%C5%A8%A5%C7%A1%BC%A5%BF%2F%BE%DE%B6%E2%BC%F3%2F%CC%BD%B3%A6%A5%A8%A5%AF%A5%B9%A5%D7%A5%EC%A5%B9" TargetMode="External"/><Relationship Id="rId30" Type="http://schemas.openxmlformats.org/officeDocument/2006/relationships/hyperlink" Target="http://gcwiki.jp/mm4/?%C5%A8%A5%C7%A1%BC%A5%BF%2F%BE%DE%B6%E2%BC%F3%2F%A5%ED%A5%F3%A5%E1%A5%EB%A5%B4%A1%BC%A5%B9%A5%C8" TargetMode="External"/><Relationship Id="rId35" Type="http://schemas.openxmlformats.org/officeDocument/2006/relationships/hyperlink" Target="http://gcwiki.jp/mm4/?%A4%BD%A4%CE%C2%BE%2F%A5%B9%A5%BF%A5%F3%A5%D7%B2%B0" TargetMode="External"/><Relationship Id="rId43" Type="http://schemas.openxmlformats.org/officeDocument/2006/relationships/hyperlink" Target="http://gcwiki.jp/mm4/?%B9%B6%CE%AC%2F%A5%AF%A5%A8%A5%B9%A5%C8%2F%CC%A4%CD%E8%A4%D8%A4%CE%B4%EA%A4%A4"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gcwiki.jp/mm4/?%C5%A8%A5%C7%A1%BC%A5%BF%2F%BE%DE%B6%E2%BC%F3%2F%A5%DC%A5%CB%A5%A8and%A5%AF%A5%E9%A5%A4%A5%E4" TargetMode="External"/><Relationship Id="rId13" Type="http://schemas.openxmlformats.org/officeDocument/2006/relationships/hyperlink" Target="http://gcwiki.jp/mm4/?%C5%A8%A5%C7%A1%BC%A5%BF%2F%BE%DE%B6%E2%BC%F3%2F%A5%AE%A5%AC%A5%F3%A5%C6%A5%A3%A1%BC%A5%AC%A1%BC" TargetMode="External"/><Relationship Id="rId18" Type="http://schemas.openxmlformats.org/officeDocument/2006/relationships/hyperlink" Target="http://gcwiki.jp/mm4/?%C5%A8%A5%C7%A1%BC%A5%BF%2F%BE%DE%B6%E2%BC%F3%2F%C5%DA%C0%B1%A5%AF%A5%E9%A5%B2" TargetMode="External"/><Relationship Id="rId26" Type="http://schemas.openxmlformats.org/officeDocument/2006/relationships/hyperlink" Target="http://gcwiki.jp/mm4/?%C5%A8%A5%C7%A1%BC%A5%BF%2F%BE%DE%B6%E2%BC%F3%2F%A5%C7%A5%B9%A5%D5%A5%A3%A5%F3%A5%AF%A5%B9" TargetMode="External"/><Relationship Id="rId3" Type="http://schemas.openxmlformats.org/officeDocument/2006/relationships/hyperlink" Target="http://gcwiki.jp/mm4/?%C5%A8%A5%C7%A1%BC%A5%BF%2F%BE%DE%B6%E2%BC%F3%2F%A5%C0%A5%A4%A5%C0%A5%ED%A5%B9" TargetMode="External"/><Relationship Id="rId21" Type="http://schemas.openxmlformats.org/officeDocument/2006/relationships/hyperlink" Target="http://gcwiki.jp/mm4/?%C5%A8%A5%C7%A1%BC%A5%BF%2F%BE%DE%B6%E2%BC%F3%2F%A5%A2%A5%DB%A5%B8%A5%E7%A1%BC%A5%B8%AD%B6%C0%A4" TargetMode="External"/><Relationship Id="rId7" Type="http://schemas.openxmlformats.org/officeDocument/2006/relationships/hyperlink" Target="http://gcwiki.jp/mm4/?%C5%A8%A5%C7%A1%BC%A5%BF%2F%A4%BD%A4%CE%C2%BE%A5%DC%A5%B9%2F%A5%B5%A5%BD%A5%EA%A5%B9%A5%BF%A5%F3" TargetMode="External"/><Relationship Id="rId12" Type="http://schemas.openxmlformats.org/officeDocument/2006/relationships/hyperlink" Target="http://gcwiki.jp/mm4/?%C5%A8%A5%C7%A1%BC%A5%BF%2F%BE%DE%B6%E2%BC%F3%2F%A5%A2%A5%E9%A5%E2%A1%E1%A5%B8%A5%E3%A5%C3%A5%AF" TargetMode="External"/><Relationship Id="rId17" Type="http://schemas.openxmlformats.org/officeDocument/2006/relationships/hyperlink" Target="http://gcwiki.jp/mm4/?%C5%A8%A5%C7%A1%BC%A5%BF%2F%A4%BD%A4%CE%C2%BE%A5%DC%A5%B9%2F%A5%BF%A5%E9%A5%F3%A5%C6%A5%A3%A1%BC%A5%CA" TargetMode="External"/><Relationship Id="rId25" Type="http://schemas.openxmlformats.org/officeDocument/2006/relationships/hyperlink" Target="http://gcwiki.jp/mm4/?%C5%A8%A5%C7%A1%BC%A5%BF%2F%BE%DE%B6%E2%BC%F3%2F%A5%A2%A5%DB%A5%B8%A5%E7%A1%BC%A5%B8" TargetMode="External"/><Relationship Id="rId2" Type="http://schemas.openxmlformats.org/officeDocument/2006/relationships/hyperlink" Target="http://gcwiki.jp/mm4/?%C5%A8%A5%C7%A1%BC%A5%BF%2F%BE%DE%B6%E2%BC%F3%2F%B5%B3%B9%C3%A5%B5%A5%A4%A5%B4%A5%F3" TargetMode="External"/><Relationship Id="rId16" Type="http://schemas.openxmlformats.org/officeDocument/2006/relationships/hyperlink" Target="http://gcwiki.jp/mm4/?%C5%A8%A5%C7%A1%BC%A5%BF%2F%BE%DE%B6%E2%BC%F3%2F%A5%A8%A5%AF%A5%B9%A5%C0%A5%A4%A5%C0%A5%ED%A5%B9" TargetMode="External"/><Relationship Id="rId20" Type="http://schemas.openxmlformats.org/officeDocument/2006/relationships/hyperlink" Target="http://gcwiki.jp/mm4/?%C5%A8%A5%C7%A1%BC%A5%BF%2F%BE%DE%B6%E2%BC%F3%2F%CC%BD%B2%A6%A5%AF%A5%E9%A5%B2" TargetMode="External"/><Relationship Id="rId29" Type="http://schemas.openxmlformats.org/officeDocument/2006/relationships/hyperlink" Target="http://gcwiki.jp/mm4/?%C5%A8%A5%C7%A1%BC%A5%BF%2F%BE%DE%B6%E2%BC%F3%2F%A5%B0%A5%B9%A5%BF%A5%D5%B7%BB%C4%EF" TargetMode="External"/><Relationship Id="rId1" Type="http://schemas.openxmlformats.org/officeDocument/2006/relationships/hyperlink" Target="http://gcwiki.jp/mm4/?%C5%A8%A5%C7%A1%BC%A5%BF%2F%BE%DE%B6%E2%BC%F3%2F%A5%DE%A5%DC%A5%ED%A5%B7%A5%DE%A5%C3%A5%CF" TargetMode="External"/><Relationship Id="rId6" Type="http://schemas.openxmlformats.org/officeDocument/2006/relationships/hyperlink" Target="http://gcwiki.jp/mm4/?%C5%A8%A5%C7%A1%BC%A5%BF%2F%BE%DE%B6%E2%BC%F3%2F%A5%D6%A5%EB%A5%D5%A5%ED%A5%C3%A5%B0" TargetMode="External"/><Relationship Id="rId11" Type="http://schemas.openxmlformats.org/officeDocument/2006/relationships/hyperlink" Target="http://gcwiki.jp/mm4/?%C5%A8%A5%C7%A1%BC%A5%BF%2F%BE%DE%B6%E2%BC%F3%2F%CC%BD%B3%A6%A5%A8%A5%AF%A5%B9%A5%D7%A5%EC%A5%B9" TargetMode="External"/><Relationship Id="rId24" Type="http://schemas.openxmlformats.org/officeDocument/2006/relationships/hyperlink" Target="http://gcwiki.jp/mm4/?%C5%A8%A5%C7%A1%BC%A5%BF%2F%BE%DE%B6%E2%BC%F3%2F%B5%A1%BF%C0%B6%AF%C1%F5%A5%DE%A5%EB%A5%C9%A5%A5%A5%AF" TargetMode="External"/><Relationship Id="rId32" Type="http://schemas.openxmlformats.org/officeDocument/2006/relationships/printerSettings" Target="../printerSettings/printerSettings8.bin"/><Relationship Id="rId5" Type="http://schemas.openxmlformats.org/officeDocument/2006/relationships/hyperlink" Target="http://gcwiki.jp/mm4/?%C5%A8%A5%C7%A1%BC%A5%BF%2F%BE%DE%B6%E2%BC%F3%2FT13%A5%B0%A5%ED%A5%BA%A5%CC%A5%A4" TargetMode="External"/><Relationship Id="rId15" Type="http://schemas.openxmlformats.org/officeDocument/2006/relationships/hyperlink" Target="http://gcwiki.jp/mm4/?%C5%A8%A5%C7%A1%BC%A5%BF%2F%A4%BD%A4%CE%C2%BE%A5%DC%A5%B9%2F%B2%D0%C0%B1%A5%AF%A5%E9%A5%B2" TargetMode="External"/><Relationship Id="rId23" Type="http://schemas.openxmlformats.org/officeDocument/2006/relationships/hyperlink" Target="http://gcwiki.jp/mm4/?%C5%A8%A5%C7%A1%BC%A5%BF%2F%BE%DE%B6%E2%BC%F3%2F%A5%AE%A5%AC%A5%F3%A5%C6%A5%A3%A1%BC%A5%AC%A1%BC" TargetMode="External"/><Relationship Id="rId28" Type="http://schemas.openxmlformats.org/officeDocument/2006/relationships/hyperlink" Target="http://gcwiki.jp/mm4/?%C5%A8%A5%C7%A1%BC%A5%BF%2F%BE%DE%B6%E2%BC%F3%2F%CA%EC%B4%CF%A5%B5%A5%A6%A5%EB%A5%B9" TargetMode="External"/><Relationship Id="rId10" Type="http://schemas.openxmlformats.org/officeDocument/2006/relationships/hyperlink" Target="http://gcwiki.jp/mm4/?%C5%A8%A5%C7%A1%BC%A5%BF%2F%BE%DE%B6%E2%BC%F3%2F%A5%ED%A5%F3%A5%E1%A5%EB%A5%B4%A1%BC%A5%B9%A5%C8" TargetMode="External"/><Relationship Id="rId19" Type="http://schemas.openxmlformats.org/officeDocument/2006/relationships/hyperlink" Target="http://gcwiki.jp/mm4/?%C5%A8%A5%C7%A1%BC%A5%BF%2F%BE%DE%B6%E2%BC%F3%2F%A5%B1%A1%BC%A5%CB%A5%D2%A5%B9%A5%ED%A5%F3%A5%E1%A5%EB" TargetMode="External"/><Relationship Id="rId31" Type="http://schemas.openxmlformats.org/officeDocument/2006/relationships/hyperlink" Target="http://gcwiki.jp/mm4/?%C5%A8%A5%C7%A1%BC%A5%BF%2F%BE%DE%B6%E2%BC%F3%2F%CB%A4%BF%C0%A5%DE%A5%A2%A5%EB%A5%C9%A5%A5%A5%AF%A5%B9" TargetMode="External"/><Relationship Id="rId4" Type="http://schemas.openxmlformats.org/officeDocument/2006/relationships/hyperlink" Target="http://gcwiki.jp/mm4/?%C5%A8%A5%C7%A1%BC%A5%BF%2F%BE%DE%B6%E2%BC%F3%2F%A5%AE%A5%AC%A5%F3%A5%C6%A5%EA%A5%AA%A5%F3" TargetMode="External"/><Relationship Id="rId9" Type="http://schemas.openxmlformats.org/officeDocument/2006/relationships/hyperlink" Target="http://gcwiki.jp/mm4/?%C5%A8%A5%C7%A1%BC%A5%BF%2F%A4%BD%A4%CE%C2%BE%A5%DC%A5%B9%2F%A4%B0%A4%F3%A4%AB%A4%F3%A5%B5%A5%A6%A5%EB%A5%B9" TargetMode="External"/><Relationship Id="rId14" Type="http://schemas.openxmlformats.org/officeDocument/2006/relationships/hyperlink" Target="http://gcwiki.jp/mm4/?%C5%A8%A5%C7%A1%BC%A5%BF%2F%A4%BD%A4%CE%C2%BE%A5%DC%A5%B9%2F%A5%C0%A5%A4%A5%C0%A5%E9%A5%DC%A5%C3%A5%C8" TargetMode="External"/><Relationship Id="rId22" Type="http://schemas.openxmlformats.org/officeDocument/2006/relationships/hyperlink" Target="http://gcwiki.jp/mm4/?%C5%A8%A5%C7%A1%BC%A5%BF%2F%BE%DE%B6%E2%BC%F3%2F%B7%B3%B4%CF%A5%AD%A5%F3%A5%B0" TargetMode="External"/><Relationship Id="rId27" Type="http://schemas.openxmlformats.org/officeDocument/2006/relationships/hyperlink" Target="http://gcwiki.jp/mm4/?%C5%A8%A5%C7%A1%BC%A5%BF%2F%BE%DE%B6%E2%BC%F3%2F%A5%B1%A1%BC%A5%CB%A5%D2%A5%B9%A5%ED%A5%F3%A5%E1%A5%EB" TargetMode="External"/><Relationship Id="rId30" Type="http://schemas.openxmlformats.org/officeDocument/2006/relationships/hyperlink" Target="http://gcwiki.jp/mm4/?%C5%A8%A5%C7%A1%BC%A5%BF%2F%BE%DE%B6%E2%BC%F3%2F%B5%A1%B9%C3%BF%C0%CF%C3%A5%DE%A5%EB%A5%C9%A5%A5%A5%A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gcwiki.jp/mm4/?%C5%A8%A5%C7%A1%BC%A5%BF%2F%BE%DE%B6%E2%BC%F3%2F%C4%B6%BD%C5%B5%A1%A5%EF%A5%A4%A5%D0%A1%BC%A5%F3" TargetMode="External"/><Relationship Id="rId13" Type="http://schemas.openxmlformats.org/officeDocument/2006/relationships/hyperlink" Target="http://gcwiki.jp/mm4/?%C5%A8%A5%C7%A1%BC%A5%BF%2F%BE%DE%B6%E2%BC%F3%2F%C4%B6%BD%C5%B5%A1%A5%EF%A5%A4%A5%D0%A1%BC%A5%F3" TargetMode="External"/><Relationship Id="rId3" Type="http://schemas.openxmlformats.org/officeDocument/2006/relationships/hyperlink" Target="http://gcwiki.jp/mm4/?%C5%A8%A5%C7%A1%BC%A5%BF%2F%BE%DE%B6%E2%BC%F3%2F%A5%E9%A5%B0%A5%CA%3D%A5%ED%A5%C3%A5%AF" TargetMode="External"/><Relationship Id="rId7" Type="http://schemas.openxmlformats.org/officeDocument/2006/relationships/hyperlink" Target="http://gcwiki.jp/mm4/?%C5%A8%A5%C7%A1%BC%A5%BF%2F%BE%DE%B6%E2%BC%F3%2F%CA%EC%B4%CF%A5%B5%A5%A6%A5%EB%A5%B9" TargetMode="External"/><Relationship Id="rId12" Type="http://schemas.openxmlformats.org/officeDocument/2006/relationships/hyperlink" Target="http://gcwiki.jp/mm4/?%C5%A8%A5%C7%A1%BC%A5%BF%2F%BE%DE%B6%E2%BC%F3%2F%A5%DB%A5%D0%A5%EA%A5%F3%A5%B0%A1%A6%A5%CE%A5%E9" TargetMode="External"/><Relationship Id="rId2" Type="http://schemas.openxmlformats.org/officeDocument/2006/relationships/hyperlink" Target="http://gcwiki.jp/mm4/?%C5%A8%A5%C7%A1%BC%A5%BF%2F%BE%DE%B6%E2%BC%F3%2F%A5%DB%A5%D0%A5%EA%A5%F3%A5%B0%A1%A6%A5%CE%A5%E9" TargetMode="External"/><Relationship Id="rId1" Type="http://schemas.openxmlformats.org/officeDocument/2006/relationships/hyperlink" Target="http://gcwiki.jp/mm4/?%C5%A8%A5%C7%A1%BC%A5%BF%2F%BE%DE%B6%E2%BC%F3%2F%A5%CE%A5%A2" TargetMode="External"/><Relationship Id="rId6" Type="http://schemas.openxmlformats.org/officeDocument/2006/relationships/hyperlink" Target="http://gcwiki.jp/mm4/?%C5%A8%A5%C7%A1%BC%A5%BF%2F%BE%DE%B6%E2%BC%F3%2F%A5%B7%A5%E7%A5%D9%A5%EB%A5%AE%A5%C9%A5%E9" TargetMode="External"/><Relationship Id="rId11" Type="http://schemas.openxmlformats.org/officeDocument/2006/relationships/hyperlink" Target="http://gcwiki.jp/mm4/?%C5%A8%A5%C7%A1%BC%A5%BF%2F%BE%DE%B6%E2%BC%F3%2F%A5%B1%A1%BC%A5%CB%A5%D2%A5%B9%A5%ED%A5%F3%A5%E1%A5%EB" TargetMode="External"/><Relationship Id="rId5" Type="http://schemas.openxmlformats.org/officeDocument/2006/relationships/hyperlink" Target="http://gcwiki.jp/mm4/?%C5%A8%A5%C7%A1%BC%A5%BF%2F%BE%DE%B6%E2%BC%F3%2F%A5%CE%A5%A2" TargetMode="External"/><Relationship Id="rId10" Type="http://schemas.openxmlformats.org/officeDocument/2006/relationships/hyperlink" Target="http://gcwiki.jp/mm4/?%C5%A8%A5%C7%A1%BC%A5%BF%2F%BE%DE%B6%E2%BC%F3%2F%A5%C7%A5%B9%A5%D5%A5%A3%A5%F3%A5%AF%A5%B9" TargetMode="External"/><Relationship Id="rId4" Type="http://schemas.openxmlformats.org/officeDocument/2006/relationships/hyperlink" Target="http://gcwiki.jp/mm4/?%C5%A8%A5%C7%A1%BC%A5%BF%2F%BE%DE%B6%E2%BC%F3%2F%CA%EC%B4%CF%A5%B5%A5%A6%A5%EB%A5%B9" TargetMode="External"/><Relationship Id="rId9" Type="http://schemas.openxmlformats.org/officeDocument/2006/relationships/hyperlink" Target="http://gcwiki.jp/mm4/?%C5%A8%A5%C7%A1%BC%A5%BF%2F%BE%DE%B6%E2%BC%F3%2F%BD%C5%B5%A1%CE%B6%A5%A8%A5%AF%A5%B9%A5%D0%A1%BC%A5%F3" TargetMode="External"/><Relationship Id="rId14" Type="http://schemas.openxmlformats.org/officeDocument/2006/relationships/hyperlink" Target="http://gcwiki.jp/mm4/?%C5%A8%A5%C7%A1%BC%A5%BF%2F%BE%DE%B6%E2%BC%F3%2F%A5%CF%A5%F3%A5%CB%A5%D0%A5%EB"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gcwiki.jp/mm4/?%B9%B6%CE%AC%2F%A5%AF%A5%A8%A5%B9%A5%C8%2F%B2%D6%B2%D0%A4%CE%BA%E0%CE%C1" TargetMode="External"/><Relationship Id="rId1" Type="http://schemas.openxmlformats.org/officeDocument/2006/relationships/hyperlink" Target="http://gcwiki.jp/mm4/?%B9%B6%CE%AC%2F%A5%AF%A5%A8%A5%B9%A5%C8%2F%C2%E7%A4%DE%A4%DB%A4%A6%A4%C4%A4%AB%A4%A4%A5%EC%A1%BC%A5%B9"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gcwiki.jp/mm4/?%B9%B6%CE%AC%2F%A5%AF%A5%A8%A5%B9%A5%C8%2F%A4%DE%A4%AC%A4%C3%A4%BF%A5%B9%A5%D7%A1%BC%A5%F3"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gcwiki.jp/mm4/?%B9%B6%CE%AC%2F%C4%AE%2F%B6%E2%CE%D8%BA%DD%A5%EA%A5%BE%A1%BC%A5%C8"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gcwiki.jp/mm4/?%BF%CD%B4%D6%C1%F5%C8%F7%2F%CF%D3%CB%C9%B6%F1"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3" Type="http://schemas.openxmlformats.org/officeDocument/2006/relationships/hyperlink" Target="http://gcwiki.jp/mm4/?%B9%B6%CE%AC%2F%A5%AF%A5%A8%A5%B9%A5%C8%2F%B5%E1%A4%E0%A1%A2%B7%FA%C0%DF%B2%B0" TargetMode="External"/><Relationship Id="rId2" Type="http://schemas.openxmlformats.org/officeDocument/2006/relationships/hyperlink" Target="http://gcwiki.jp/mm4/?%B9%B6%CE%AC%2F%A5%AF%A5%A8%A5%B9%A5%C8%2F%A5%E4%A5%AD%A5%C8%A5%EA%A5%D1%A1%BC%A5%C4%A4%F2%C3%B5%A4%BB" TargetMode="External"/><Relationship Id="rId1" Type="http://schemas.openxmlformats.org/officeDocument/2006/relationships/hyperlink" Target="http://gcwiki.jp/mm4/?%B9%B6%CE%AC%2F%A5%AF%A5%A8%A5%B9%A5%C8%2F%BA%BD%A4%CE%C3%E6%A4%CE%B1%A7%C3%E8" TargetMode="External"/><Relationship Id="rId6" Type="http://schemas.openxmlformats.org/officeDocument/2006/relationships/hyperlink" Target="http://gcwiki.jp/mm4/?%B9%B6%CE%AC%2F%A5%AF%A5%A8%A5%B9%A5%C8%2F%B1%BF%A4%D3%B2%B0%B2%DD%B6%C8%A4%E2%B3%DA%A4%B8%A4%E3%A4%CA%A4%A4" TargetMode="External"/><Relationship Id="rId5" Type="http://schemas.openxmlformats.org/officeDocument/2006/relationships/hyperlink" Target="http://gcwiki.jp/mm4/?%B9%B6%CE%AC%2F%A5%AF%A5%A8%A5%B9%A5%C8%2F%B1%BF%A4%D3%B2%B0%A5%CF%A5%F3%A5%BF%A1%BC" TargetMode="External"/><Relationship Id="rId4" Type="http://schemas.openxmlformats.org/officeDocument/2006/relationships/hyperlink" Target="http://gcwiki.jp/mm4/?%B9%B6%CE%AC%2F%A5%AF%A5%A8%A5%B9%A5%C8%2F%B2%F8%A4%B7%A4%B9%A4%AE%A4%EB%B2%D9%CA%AA"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3" Type="http://schemas.openxmlformats.org/officeDocument/2006/relationships/hyperlink" Target="http://gcwiki.jp/mm4/?%B9%B6%CE%AC%2F%A5%AF%A5%A8%A5%B9%A5%C8%2F%A5%D1%A5%F3%A5%C0%A1%A9%A4%CE%BB%E0%C2%CE" TargetMode="External"/><Relationship Id="rId2" Type="http://schemas.openxmlformats.org/officeDocument/2006/relationships/hyperlink" Target="http://gcwiki.jp/mm4/?%C5%A8%A5%C7%A1%BC%A5%BF%2F%A4%BD%A4%CE%C2%BE%A5%DC%A5%B9%2F%B3%B0%C6%BB%C8%CE%C7%E4%B5%B47" TargetMode="External"/><Relationship Id="rId1" Type="http://schemas.openxmlformats.org/officeDocument/2006/relationships/hyperlink" Target="http://gcwiki.jp/mm4/?%C5%A8%A5%C7%A1%BC%A5%BF%2F%BE%DE%B6%E2%BC%F3%2F%A5%B0%A5%A4%A5%F3%A5%C1%A5%E3%A5%C3%A5%AF" TargetMode="External"/><Relationship Id="rId5" Type="http://schemas.openxmlformats.org/officeDocument/2006/relationships/hyperlink" Target="http://gcwiki.jp/mm4/?%B9%B6%CE%AC%2F%A5%AF%A5%A8%A5%B9%A5%C8%2F%A5%EF%A5%A4%A5%F3%A4%C5%A4%AF%A4%EA" TargetMode="External"/><Relationship Id="rId4" Type="http://schemas.openxmlformats.org/officeDocument/2006/relationships/hyperlink" Target="http://gcwiki.jp/mm4/?%B9%B6%CE%AC%2F%A5%AF%A5%A8%A5%B9%A5%C8%2F%B5%DF%C6%F1%BF%AE%B9%E6" TargetMode="Externa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B62"/>
  <sheetViews>
    <sheetView workbookViewId="0"/>
  </sheetViews>
  <sheetFormatPr defaultRowHeight="11.25" x14ac:dyDescent="0.15"/>
  <cols>
    <col min="1" max="16384" width="9.33203125" style="104"/>
  </cols>
  <sheetData>
    <row r="1" spans="1:2" x14ac:dyDescent="0.15">
      <c r="B1" s="104" t="s">
        <v>4591</v>
      </c>
    </row>
    <row r="2" spans="1:2" x14ac:dyDescent="0.15">
      <c r="A2" s="104">
        <v>1</v>
      </c>
      <c r="B2" s="104" t="s">
        <v>4592</v>
      </c>
    </row>
    <row r="3" spans="1:2" x14ac:dyDescent="0.15">
      <c r="A3" s="104">
        <v>2</v>
      </c>
      <c r="B3" s="104" t="s">
        <v>4593</v>
      </c>
    </row>
    <row r="4" spans="1:2" x14ac:dyDescent="0.15">
      <c r="A4" s="104">
        <v>3</v>
      </c>
      <c r="B4" s="104" t="s">
        <v>4595</v>
      </c>
    </row>
    <row r="5" spans="1:2" x14ac:dyDescent="0.15">
      <c r="A5" s="104">
        <v>4</v>
      </c>
      <c r="B5" s="104" t="s">
        <v>4597</v>
      </c>
    </row>
    <row r="6" spans="1:2" x14ac:dyDescent="0.15">
      <c r="B6" s="104" t="s">
        <v>4596</v>
      </c>
    </row>
    <row r="7" spans="1:2" x14ac:dyDescent="0.15">
      <c r="A7" s="104">
        <v>1</v>
      </c>
      <c r="B7" s="104" t="s">
        <v>4598</v>
      </c>
    </row>
    <row r="8" spans="1:2" x14ac:dyDescent="0.15">
      <c r="A8" s="104">
        <v>2</v>
      </c>
      <c r="B8" s="104" t="s">
        <v>4599</v>
      </c>
    </row>
    <row r="9" spans="1:2" x14ac:dyDescent="0.15">
      <c r="A9" s="104">
        <v>3</v>
      </c>
      <c r="B9" s="105" t="s">
        <v>4609</v>
      </c>
    </row>
    <row r="10" spans="1:2" x14ac:dyDescent="0.15">
      <c r="A10" s="104">
        <v>4</v>
      </c>
      <c r="B10" s="104" t="s">
        <v>4600</v>
      </c>
    </row>
    <row r="11" spans="1:2" x14ac:dyDescent="0.15">
      <c r="A11" s="104">
        <v>5</v>
      </c>
      <c r="B11" s="104" t="s">
        <v>4601</v>
      </c>
    </row>
    <row r="12" spans="1:2" x14ac:dyDescent="0.15">
      <c r="A12" s="104">
        <v>6</v>
      </c>
      <c r="B12" s="104" t="s">
        <v>4602</v>
      </c>
    </row>
    <row r="13" spans="1:2" x14ac:dyDescent="0.15">
      <c r="A13" s="104">
        <v>7</v>
      </c>
      <c r="B13" s="104" t="s">
        <v>4603</v>
      </c>
    </row>
    <row r="14" spans="1:2" x14ac:dyDescent="0.15">
      <c r="A14" s="104">
        <v>8</v>
      </c>
      <c r="B14" s="104" t="s">
        <v>4604</v>
      </c>
    </row>
    <row r="15" spans="1:2" x14ac:dyDescent="0.15">
      <c r="A15" s="104">
        <v>9</v>
      </c>
      <c r="B15" s="104" t="s">
        <v>4605</v>
      </c>
    </row>
    <row r="16" spans="1:2" x14ac:dyDescent="0.15">
      <c r="B16" s="104" t="s">
        <v>4606</v>
      </c>
    </row>
    <row r="17" spans="1:2" x14ac:dyDescent="0.15">
      <c r="B17" s="104" t="s">
        <v>4551</v>
      </c>
    </row>
    <row r="18" spans="1:2" x14ac:dyDescent="0.15">
      <c r="B18" s="104" t="s">
        <v>4552</v>
      </c>
    </row>
    <row r="19" spans="1:2" x14ac:dyDescent="0.15">
      <c r="A19" s="104">
        <v>10</v>
      </c>
      <c r="B19" s="104" t="s">
        <v>4607</v>
      </c>
    </row>
    <row r="20" spans="1:2" x14ac:dyDescent="0.15">
      <c r="B20" s="104" t="s">
        <v>4553</v>
      </c>
    </row>
    <row r="21" spans="1:2" x14ac:dyDescent="0.15">
      <c r="B21" s="104" t="s">
        <v>4554</v>
      </c>
    </row>
    <row r="22" spans="1:2" x14ac:dyDescent="0.15">
      <c r="B22" s="104" t="s">
        <v>4555</v>
      </c>
    </row>
    <row r="23" spans="1:2" x14ac:dyDescent="0.15">
      <c r="B23" s="104" t="s">
        <v>4556</v>
      </c>
    </row>
    <row r="24" spans="1:2" x14ac:dyDescent="0.15">
      <c r="A24" s="104">
        <v>11</v>
      </c>
      <c r="B24" s="104" t="s">
        <v>4608</v>
      </c>
    </row>
    <row r="25" spans="1:2" x14ac:dyDescent="0.15">
      <c r="B25" s="104" t="s">
        <v>4557</v>
      </c>
    </row>
    <row r="26" spans="1:2" x14ac:dyDescent="0.15">
      <c r="B26" s="104" t="s">
        <v>4558</v>
      </c>
    </row>
    <row r="27" spans="1:2" x14ac:dyDescent="0.15">
      <c r="B27" s="104" t="s">
        <v>4559</v>
      </c>
    </row>
    <row r="28" spans="1:2" x14ac:dyDescent="0.15">
      <c r="B28" s="104" t="s">
        <v>4560</v>
      </c>
    </row>
    <row r="29" spans="1:2" x14ac:dyDescent="0.15">
      <c r="A29" s="104">
        <v>12</v>
      </c>
      <c r="B29" s="104" t="s">
        <v>4610</v>
      </c>
    </row>
    <row r="30" spans="1:2" x14ac:dyDescent="0.15">
      <c r="B30" s="104" t="s">
        <v>4561</v>
      </c>
    </row>
    <row r="31" spans="1:2" x14ac:dyDescent="0.15">
      <c r="B31" s="104" t="s">
        <v>4562</v>
      </c>
    </row>
    <row r="32" spans="1:2" x14ac:dyDescent="0.15">
      <c r="B32" s="104" t="s">
        <v>4563</v>
      </c>
    </row>
    <row r="33" spans="2:2" x14ac:dyDescent="0.15">
      <c r="B33" s="104" t="s">
        <v>4564</v>
      </c>
    </row>
    <row r="34" spans="2:2" x14ac:dyDescent="0.15">
      <c r="B34" s="104" t="s">
        <v>4594</v>
      </c>
    </row>
    <row r="35" spans="2:2" x14ac:dyDescent="0.15">
      <c r="B35" s="104" t="s">
        <v>4565</v>
      </c>
    </row>
    <row r="36" spans="2:2" x14ac:dyDescent="0.15">
      <c r="B36" s="104" t="s">
        <v>4566</v>
      </c>
    </row>
    <row r="37" spans="2:2" x14ac:dyDescent="0.15">
      <c r="B37" s="104" t="s">
        <v>4567</v>
      </c>
    </row>
    <row r="38" spans="2:2" x14ac:dyDescent="0.15">
      <c r="B38" s="104" t="s">
        <v>4568</v>
      </c>
    </row>
    <row r="39" spans="2:2" x14ac:dyDescent="0.15">
      <c r="B39" s="104" t="s">
        <v>4569</v>
      </c>
    </row>
    <row r="40" spans="2:2" x14ac:dyDescent="0.15">
      <c r="B40" s="104" t="s">
        <v>4570</v>
      </c>
    </row>
    <row r="41" spans="2:2" x14ac:dyDescent="0.15">
      <c r="B41" s="104" t="s">
        <v>4571</v>
      </c>
    </row>
    <row r="42" spans="2:2" x14ac:dyDescent="0.15">
      <c r="B42" s="104" t="s">
        <v>4572</v>
      </c>
    </row>
    <row r="43" spans="2:2" x14ac:dyDescent="0.15">
      <c r="B43" s="104" t="s">
        <v>4573</v>
      </c>
    </row>
    <row r="44" spans="2:2" x14ac:dyDescent="0.15">
      <c r="B44" s="104" t="s">
        <v>4574</v>
      </c>
    </row>
    <row r="45" spans="2:2" x14ac:dyDescent="0.15">
      <c r="B45" s="104" t="s">
        <v>4575</v>
      </c>
    </row>
    <row r="46" spans="2:2" x14ac:dyDescent="0.15">
      <c r="B46" s="104" t="s">
        <v>4561</v>
      </c>
    </row>
    <row r="47" spans="2:2" x14ac:dyDescent="0.15">
      <c r="B47" s="104" t="s">
        <v>4576</v>
      </c>
    </row>
    <row r="48" spans="2:2" x14ac:dyDescent="0.15">
      <c r="B48" s="104" t="s">
        <v>4577</v>
      </c>
    </row>
    <row r="49" spans="2:2" x14ac:dyDescent="0.15">
      <c r="B49" s="104" t="s">
        <v>4578</v>
      </c>
    </row>
    <row r="50" spans="2:2" x14ac:dyDescent="0.15">
      <c r="B50" s="104" t="s">
        <v>4579</v>
      </c>
    </row>
    <row r="51" spans="2:2" x14ac:dyDescent="0.15">
      <c r="B51" s="104" t="s">
        <v>4580</v>
      </c>
    </row>
    <row r="52" spans="2:2" x14ac:dyDescent="0.15">
      <c r="B52" s="104" t="s">
        <v>4581</v>
      </c>
    </row>
    <row r="53" spans="2:2" x14ac:dyDescent="0.15">
      <c r="B53" s="104" t="s">
        <v>4582</v>
      </c>
    </row>
    <row r="54" spans="2:2" x14ac:dyDescent="0.15">
      <c r="B54" s="104" t="s">
        <v>4583</v>
      </c>
    </row>
    <row r="55" spans="2:2" x14ac:dyDescent="0.15">
      <c r="B55" s="104" t="s">
        <v>4584</v>
      </c>
    </row>
    <row r="56" spans="2:2" x14ac:dyDescent="0.15">
      <c r="B56" s="104" t="s">
        <v>4585</v>
      </c>
    </row>
    <row r="57" spans="2:2" x14ac:dyDescent="0.15">
      <c r="B57" s="104" t="s">
        <v>4561</v>
      </c>
    </row>
    <row r="58" spans="2:2" x14ac:dyDescent="0.15">
      <c r="B58" s="104" t="s">
        <v>4586</v>
      </c>
    </row>
    <row r="59" spans="2:2" x14ac:dyDescent="0.15">
      <c r="B59" s="104" t="s">
        <v>4587</v>
      </c>
    </row>
    <row r="60" spans="2:2" x14ac:dyDescent="0.15">
      <c r="B60" s="104" t="s">
        <v>4588</v>
      </c>
    </row>
    <row r="61" spans="2:2" x14ac:dyDescent="0.15">
      <c r="B61" s="104" t="s">
        <v>4589</v>
      </c>
    </row>
    <row r="62" spans="2:2" x14ac:dyDescent="0.15">
      <c r="B62" s="104" t="s">
        <v>4590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1" tint="4.9989318521683403E-2"/>
  </sheetPr>
  <dimension ref="A1:AH83"/>
  <sheetViews>
    <sheetView tabSelected="1" workbookViewId="0">
      <selection activeCell="W44" sqref="W44"/>
    </sheetView>
  </sheetViews>
  <sheetFormatPr defaultColWidth="5.83203125" defaultRowHeight="11.25" x14ac:dyDescent="0.15"/>
  <cols>
    <col min="1" max="9" width="5.83203125" style="364"/>
    <col min="10" max="10" width="5.83203125" style="364" customWidth="1"/>
    <col min="11" max="16384" width="5.83203125" style="364"/>
  </cols>
  <sheetData>
    <row r="1" spans="1:34" x14ac:dyDescent="0.15">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c r="AA1" s="363"/>
      <c r="AB1" s="363"/>
      <c r="AC1" s="363"/>
      <c r="AD1" s="363"/>
      <c r="AE1" s="363"/>
      <c r="AF1" s="363"/>
      <c r="AG1" s="363"/>
      <c r="AH1" s="363"/>
    </row>
    <row r="2" spans="1:34" x14ac:dyDescent="0.15">
      <c r="A2" s="363"/>
      <c r="B2" s="363"/>
      <c r="C2" s="363"/>
      <c r="D2" s="363"/>
      <c r="E2" s="363"/>
      <c r="F2" s="363"/>
      <c r="G2" s="363"/>
      <c r="H2" s="363"/>
      <c r="I2" s="363"/>
      <c r="J2" s="363"/>
      <c r="K2" s="363"/>
      <c r="L2" s="363"/>
      <c r="M2" s="363"/>
      <c r="N2" s="363"/>
      <c r="O2" s="363"/>
      <c r="P2" s="363"/>
      <c r="Q2" s="363"/>
      <c r="R2" s="363"/>
      <c r="S2" s="363"/>
      <c r="T2" s="363"/>
      <c r="U2" s="363"/>
      <c r="V2" s="363"/>
      <c r="W2" s="363"/>
      <c r="X2" s="363"/>
      <c r="Y2" s="363"/>
      <c r="Z2" s="363"/>
      <c r="AA2" s="363"/>
      <c r="AB2" s="363"/>
      <c r="AC2" s="363"/>
      <c r="AD2" s="363"/>
      <c r="AE2" s="363"/>
      <c r="AF2" s="363"/>
      <c r="AG2" s="363"/>
      <c r="AH2" s="363"/>
    </row>
    <row r="3" spans="1:34" x14ac:dyDescent="0.15">
      <c r="A3" s="363"/>
      <c r="B3" s="363"/>
      <c r="C3" s="363"/>
      <c r="D3" s="363"/>
      <c r="E3" s="363"/>
      <c r="F3" s="363"/>
      <c r="G3" s="363"/>
      <c r="H3" s="363"/>
      <c r="I3" s="363"/>
      <c r="J3" s="363"/>
      <c r="K3" s="363"/>
      <c r="L3" s="363"/>
      <c r="M3" s="363"/>
      <c r="N3" s="363"/>
      <c r="O3" s="363"/>
      <c r="P3" s="363"/>
      <c r="Q3" s="363"/>
      <c r="R3" s="363"/>
      <c r="S3" s="363"/>
      <c r="T3" s="363"/>
      <c r="U3" s="363"/>
      <c r="V3" s="363"/>
      <c r="W3" s="363"/>
      <c r="X3" s="363"/>
      <c r="Y3" s="363"/>
      <c r="Z3" s="363"/>
      <c r="AA3" s="363"/>
      <c r="AB3" s="363"/>
      <c r="AC3" s="363"/>
      <c r="AD3" s="363"/>
      <c r="AE3" s="363"/>
      <c r="AF3" s="363"/>
      <c r="AG3" s="363"/>
      <c r="AH3" s="363"/>
    </row>
    <row r="4" spans="1:34" x14ac:dyDescent="0.15">
      <c r="A4" s="363"/>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row>
    <row r="5" spans="1:34" x14ac:dyDescent="0.15">
      <c r="A5" s="363"/>
      <c r="B5" s="363"/>
      <c r="C5" s="363"/>
      <c r="D5" s="363"/>
      <c r="E5" s="363"/>
      <c r="F5" s="363"/>
      <c r="G5" s="363"/>
      <c r="H5" s="363"/>
      <c r="I5" s="363"/>
      <c r="J5" s="363"/>
      <c r="K5" s="363"/>
      <c r="L5" s="363"/>
      <c r="M5" s="363"/>
      <c r="N5" s="363"/>
      <c r="O5" s="363"/>
      <c r="P5" s="363"/>
      <c r="Q5" s="363"/>
      <c r="R5" s="363"/>
      <c r="S5" s="363"/>
      <c r="T5" s="363"/>
      <c r="U5" s="363"/>
      <c r="V5" s="363"/>
      <c r="W5" s="363"/>
      <c r="X5" s="363"/>
      <c r="Y5" s="363"/>
      <c r="Z5" s="363"/>
      <c r="AA5" s="363"/>
      <c r="AB5" s="363"/>
      <c r="AC5" s="363"/>
      <c r="AD5" s="363"/>
      <c r="AE5" s="363"/>
      <c r="AF5" s="363"/>
      <c r="AG5" s="363"/>
      <c r="AH5" s="363"/>
    </row>
    <row r="6" spans="1:34" x14ac:dyDescent="0.15">
      <c r="A6" s="363"/>
      <c r="B6" s="363"/>
      <c r="C6" s="363"/>
      <c r="D6" s="363"/>
      <c r="E6" s="363"/>
      <c r="F6" s="363"/>
      <c r="G6" s="363"/>
      <c r="H6" s="363"/>
      <c r="I6" s="363"/>
      <c r="J6" s="363"/>
      <c r="K6" s="363"/>
      <c r="L6" s="363"/>
      <c r="M6" s="363"/>
      <c r="N6" s="363"/>
      <c r="O6" s="363"/>
      <c r="P6" s="363"/>
      <c r="Q6" s="363"/>
      <c r="R6" s="363"/>
      <c r="S6" s="363"/>
      <c r="T6" s="363"/>
      <c r="U6" s="363"/>
      <c r="V6" s="363"/>
      <c r="W6" s="363"/>
      <c r="X6" s="363"/>
      <c r="Y6" s="363"/>
      <c r="Z6" s="363"/>
      <c r="AA6" s="363"/>
      <c r="AB6" s="363"/>
      <c r="AC6" s="363"/>
      <c r="AD6" s="363"/>
      <c r="AE6" s="363"/>
      <c r="AF6" s="363"/>
      <c r="AG6" s="363"/>
      <c r="AH6" s="363"/>
    </row>
    <row r="7" spans="1:34" x14ac:dyDescent="0.15">
      <c r="A7" s="363"/>
      <c r="B7" s="363"/>
      <c r="C7" s="363"/>
      <c r="D7" s="363"/>
      <c r="E7" s="363"/>
      <c r="F7" s="363"/>
      <c r="G7" s="363"/>
      <c r="H7" s="363"/>
      <c r="I7" s="363"/>
      <c r="J7" s="363"/>
      <c r="K7" s="363"/>
      <c r="L7" s="363"/>
      <c r="M7" s="363"/>
      <c r="N7" s="363"/>
      <c r="O7" s="363"/>
      <c r="P7" s="363"/>
      <c r="Q7" s="363"/>
      <c r="R7" s="363"/>
      <c r="S7" s="363"/>
      <c r="T7" s="363"/>
      <c r="U7" s="363"/>
      <c r="V7" s="363"/>
      <c r="W7" s="363"/>
      <c r="X7" s="363"/>
      <c r="Y7" s="363"/>
      <c r="Z7" s="363"/>
      <c r="AA7" s="363"/>
      <c r="AB7" s="363"/>
      <c r="AC7" s="363"/>
      <c r="AD7" s="363"/>
      <c r="AE7" s="363"/>
      <c r="AF7" s="363"/>
      <c r="AG7" s="363"/>
      <c r="AH7" s="363"/>
    </row>
    <row r="8" spans="1:34" x14ac:dyDescent="0.15">
      <c r="A8" s="363"/>
      <c r="B8" s="363"/>
      <c r="C8" s="363"/>
      <c r="D8" s="363"/>
      <c r="E8" s="363"/>
      <c r="F8" s="363"/>
      <c r="G8" s="363"/>
      <c r="H8" s="363"/>
      <c r="I8" s="363"/>
      <c r="J8" s="363"/>
      <c r="K8" s="363"/>
      <c r="L8" s="363"/>
      <c r="M8" s="363"/>
      <c r="N8" s="363"/>
      <c r="O8" s="363"/>
      <c r="P8" s="363"/>
      <c r="Q8" s="363"/>
      <c r="R8" s="363"/>
      <c r="S8" s="363"/>
      <c r="T8" s="363"/>
      <c r="U8" s="363"/>
      <c r="V8" s="363"/>
      <c r="W8" s="363"/>
      <c r="X8" s="363"/>
      <c r="Y8" s="363"/>
      <c r="Z8" s="363"/>
      <c r="AA8" s="363"/>
      <c r="AB8" s="363"/>
      <c r="AC8" s="363"/>
      <c r="AD8" s="363"/>
      <c r="AE8" s="363"/>
      <c r="AF8" s="363"/>
      <c r="AG8" s="363"/>
      <c r="AH8" s="363"/>
    </row>
    <row r="9" spans="1:34" x14ac:dyDescent="0.15">
      <c r="A9" s="363"/>
      <c r="B9" s="363"/>
      <c r="C9" s="363"/>
      <c r="D9" s="363"/>
      <c r="E9" s="363"/>
      <c r="F9" s="363"/>
      <c r="G9" s="363"/>
      <c r="H9" s="363"/>
      <c r="I9" s="363"/>
      <c r="J9" s="363"/>
      <c r="K9" s="363"/>
      <c r="L9" s="363"/>
      <c r="M9" s="363"/>
      <c r="N9" s="363"/>
      <c r="O9" s="363"/>
      <c r="P9" s="363"/>
      <c r="Q9" s="363"/>
      <c r="R9" s="363"/>
      <c r="S9" s="363"/>
      <c r="T9" s="363"/>
      <c r="U9" s="363"/>
      <c r="V9" s="363"/>
      <c r="W9" s="363"/>
      <c r="X9" s="363"/>
      <c r="Y9" s="363"/>
      <c r="Z9" s="363"/>
      <c r="AA9" s="363"/>
      <c r="AB9" s="363"/>
      <c r="AC9" s="363"/>
      <c r="AD9" s="363"/>
      <c r="AE9" s="363"/>
      <c r="AF9" s="363"/>
      <c r="AG9" s="363"/>
      <c r="AH9" s="363"/>
    </row>
    <row r="10" spans="1:34" x14ac:dyDescent="0.15">
      <c r="A10" s="363"/>
      <c r="B10" s="363"/>
      <c r="C10" s="363"/>
      <c r="D10" s="363"/>
      <c r="E10" s="363"/>
      <c r="F10" s="363"/>
      <c r="G10" s="363"/>
      <c r="H10" s="363"/>
      <c r="I10" s="363"/>
      <c r="J10" s="363"/>
      <c r="K10" s="363"/>
      <c r="L10" s="363"/>
      <c r="M10" s="363"/>
      <c r="N10" s="363"/>
      <c r="O10" s="363"/>
      <c r="P10" s="363"/>
      <c r="Q10" s="363"/>
      <c r="R10" s="363"/>
      <c r="S10" s="363"/>
      <c r="T10" s="363"/>
      <c r="U10" s="363"/>
      <c r="V10" s="363"/>
      <c r="W10" s="363"/>
      <c r="X10" s="363"/>
      <c r="Y10" s="363"/>
      <c r="Z10" s="363"/>
      <c r="AA10" s="363"/>
      <c r="AB10" s="363"/>
      <c r="AC10" s="363"/>
      <c r="AD10" s="363"/>
      <c r="AE10" s="363"/>
      <c r="AF10" s="363"/>
      <c r="AG10" s="363"/>
      <c r="AH10" s="363"/>
    </row>
    <row r="11" spans="1:34" x14ac:dyDescent="0.15">
      <c r="A11" s="363"/>
      <c r="B11" s="363"/>
      <c r="C11" s="363"/>
      <c r="D11" s="363"/>
      <c r="E11" s="363"/>
      <c r="F11" s="363"/>
      <c r="G11" s="363"/>
      <c r="H11" s="363"/>
      <c r="I11" s="363"/>
      <c r="J11" s="363"/>
      <c r="K11" s="363"/>
      <c r="L11" s="363"/>
      <c r="M11" s="363"/>
      <c r="N11" s="363"/>
      <c r="O11" s="363"/>
      <c r="P11" s="363"/>
      <c r="Q11" s="363"/>
      <c r="R11" s="363"/>
      <c r="S11" s="363"/>
      <c r="T11" s="363"/>
      <c r="U11" s="363"/>
      <c r="V11" s="363"/>
      <c r="W11" s="363"/>
      <c r="X11" s="363"/>
      <c r="Y11" s="363"/>
      <c r="Z11" s="363"/>
      <c r="AA11" s="363"/>
      <c r="AB11" s="363"/>
      <c r="AC11" s="363"/>
      <c r="AD11" s="363"/>
      <c r="AE11" s="363"/>
      <c r="AF11" s="363"/>
      <c r="AG11" s="363"/>
      <c r="AH11" s="363"/>
    </row>
    <row r="12" spans="1:34" x14ac:dyDescent="0.15">
      <c r="A12" s="363"/>
      <c r="B12" s="363"/>
      <c r="C12" s="363"/>
      <c r="D12" s="363"/>
      <c r="E12" s="363"/>
      <c r="F12" s="363"/>
      <c r="G12" s="363"/>
      <c r="H12" s="363"/>
      <c r="I12" s="363"/>
      <c r="J12" s="363"/>
      <c r="K12" s="363"/>
      <c r="L12" s="363"/>
      <c r="M12" s="363"/>
      <c r="N12" s="363"/>
      <c r="O12" s="363"/>
      <c r="P12" s="363"/>
      <c r="Q12" s="363"/>
      <c r="R12" s="363"/>
      <c r="S12" s="363"/>
      <c r="T12" s="363"/>
      <c r="U12" s="363"/>
      <c r="V12" s="363"/>
      <c r="W12" s="363"/>
      <c r="X12" s="363"/>
      <c r="Y12" s="363"/>
      <c r="Z12" s="363"/>
      <c r="AA12" s="363"/>
      <c r="AB12" s="363"/>
      <c r="AC12" s="363"/>
      <c r="AD12" s="363"/>
      <c r="AE12" s="363"/>
      <c r="AF12" s="363"/>
      <c r="AG12" s="363"/>
      <c r="AH12" s="363"/>
    </row>
    <row r="13" spans="1:34" x14ac:dyDescent="0.15">
      <c r="A13" s="363"/>
      <c r="B13" s="363"/>
      <c r="C13" s="363"/>
      <c r="D13" s="363"/>
      <c r="E13" s="363"/>
      <c r="F13" s="363"/>
      <c r="G13" s="363"/>
      <c r="H13" s="363"/>
      <c r="I13" s="363"/>
      <c r="J13" s="363"/>
      <c r="K13" s="363"/>
      <c r="L13" s="363"/>
      <c r="M13" s="363"/>
      <c r="N13" s="363"/>
      <c r="O13" s="363"/>
      <c r="P13" s="363"/>
      <c r="Q13" s="363"/>
      <c r="R13" s="363"/>
      <c r="S13" s="363"/>
      <c r="T13" s="363"/>
      <c r="U13" s="363"/>
      <c r="V13" s="363"/>
      <c r="W13" s="363"/>
      <c r="X13" s="363"/>
      <c r="Y13" s="363"/>
      <c r="Z13" s="363"/>
      <c r="AA13" s="363"/>
      <c r="AB13" s="363"/>
      <c r="AC13" s="363"/>
      <c r="AD13" s="363"/>
      <c r="AE13" s="363"/>
      <c r="AF13" s="363"/>
      <c r="AG13" s="363"/>
      <c r="AH13" s="363"/>
    </row>
    <row r="14" spans="1:34" x14ac:dyDescent="0.15">
      <c r="A14" s="363"/>
      <c r="B14" s="363"/>
      <c r="C14" s="363"/>
      <c r="D14" s="363"/>
      <c r="E14" s="363"/>
      <c r="F14" s="363"/>
      <c r="G14" s="363"/>
      <c r="H14" s="363"/>
      <c r="I14" s="363"/>
      <c r="J14" s="363"/>
      <c r="K14" s="363"/>
      <c r="L14" s="363"/>
      <c r="M14" s="363"/>
      <c r="N14" s="363"/>
      <c r="O14" s="363"/>
      <c r="P14" s="363"/>
      <c r="Q14" s="363"/>
      <c r="R14" s="363"/>
      <c r="S14" s="363"/>
      <c r="T14" s="363"/>
      <c r="U14" s="363"/>
      <c r="V14" s="363"/>
      <c r="W14" s="363"/>
      <c r="X14" s="363"/>
      <c r="Y14" s="363"/>
      <c r="Z14" s="363"/>
      <c r="AA14" s="363"/>
      <c r="AB14" s="363"/>
      <c r="AC14" s="363"/>
      <c r="AD14" s="363"/>
      <c r="AE14" s="363"/>
      <c r="AF14" s="363"/>
      <c r="AG14" s="363"/>
      <c r="AH14" s="363"/>
    </row>
    <row r="15" spans="1:34" x14ac:dyDescent="0.15">
      <c r="A15" s="363"/>
      <c r="B15" s="363"/>
      <c r="C15" s="363"/>
      <c r="D15" s="363"/>
      <c r="E15" s="363"/>
      <c r="F15" s="363"/>
      <c r="G15" s="363"/>
      <c r="H15" s="363"/>
      <c r="I15" s="363"/>
      <c r="J15" s="363"/>
      <c r="K15" s="363"/>
      <c r="L15" s="363"/>
      <c r="M15" s="363"/>
      <c r="N15" s="363"/>
      <c r="O15" s="363"/>
      <c r="P15" s="363"/>
      <c r="Q15" s="363"/>
      <c r="R15" s="363"/>
      <c r="S15" s="363"/>
      <c r="T15" s="363"/>
      <c r="U15" s="363"/>
      <c r="V15" s="363"/>
      <c r="W15" s="363"/>
      <c r="X15" s="363"/>
      <c r="Y15" s="363"/>
      <c r="Z15" s="363"/>
      <c r="AA15" s="363"/>
      <c r="AB15" s="363"/>
      <c r="AC15" s="363"/>
      <c r="AD15" s="363"/>
      <c r="AE15" s="363"/>
      <c r="AF15" s="363"/>
      <c r="AG15" s="363"/>
      <c r="AH15" s="363"/>
    </row>
    <row r="16" spans="1:34" x14ac:dyDescent="0.15">
      <c r="A16" s="363"/>
      <c r="B16" s="363"/>
      <c r="C16" s="363"/>
      <c r="D16" s="363"/>
      <c r="E16" s="363"/>
      <c r="F16" s="363"/>
      <c r="G16" s="363"/>
      <c r="H16" s="363"/>
      <c r="I16" s="363"/>
      <c r="J16" s="363"/>
      <c r="K16" s="363"/>
      <c r="L16" s="363"/>
      <c r="M16" s="363"/>
      <c r="N16" s="363"/>
      <c r="O16" s="363"/>
      <c r="P16" s="363"/>
      <c r="Q16" s="363"/>
      <c r="R16" s="363"/>
      <c r="S16" s="363"/>
      <c r="T16" s="363"/>
      <c r="U16" s="363"/>
      <c r="V16" s="363"/>
      <c r="W16" s="363"/>
      <c r="X16" s="363"/>
      <c r="Y16" s="363"/>
      <c r="Z16" s="363"/>
      <c r="AA16" s="363"/>
      <c r="AB16" s="363"/>
      <c r="AC16" s="363"/>
      <c r="AD16" s="363"/>
      <c r="AE16" s="363"/>
      <c r="AF16" s="363"/>
      <c r="AG16" s="363"/>
      <c r="AH16" s="363"/>
    </row>
    <row r="17" spans="1:34" x14ac:dyDescent="0.15">
      <c r="A17" s="363"/>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c r="AA17" s="363"/>
      <c r="AB17" s="363"/>
      <c r="AC17" s="363"/>
      <c r="AD17" s="363"/>
      <c r="AE17" s="363"/>
      <c r="AF17" s="363"/>
      <c r="AG17" s="363"/>
      <c r="AH17" s="363"/>
    </row>
    <row r="18" spans="1:34" x14ac:dyDescent="0.15">
      <c r="A18" s="363"/>
      <c r="B18" s="363"/>
      <c r="C18" s="363"/>
      <c r="D18" s="363"/>
      <c r="E18" s="363"/>
      <c r="F18" s="363"/>
      <c r="G18" s="363"/>
      <c r="H18" s="363"/>
      <c r="I18" s="363"/>
      <c r="J18" s="363"/>
      <c r="K18" s="363"/>
      <c r="L18" s="363"/>
      <c r="M18" s="363"/>
      <c r="N18" s="363"/>
      <c r="O18" s="363"/>
      <c r="P18" s="363"/>
      <c r="Q18" s="363"/>
      <c r="R18" s="363"/>
      <c r="S18" s="363"/>
      <c r="T18" s="363"/>
      <c r="U18" s="363"/>
      <c r="V18" s="363"/>
      <c r="W18" s="363"/>
      <c r="X18" s="363"/>
      <c r="Y18" s="363"/>
      <c r="Z18" s="363"/>
      <c r="AA18" s="363"/>
      <c r="AB18" s="363"/>
      <c r="AC18" s="363"/>
      <c r="AD18" s="363"/>
      <c r="AE18" s="363"/>
      <c r="AF18" s="363"/>
      <c r="AG18" s="363"/>
      <c r="AH18" s="363"/>
    </row>
    <row r="19" spans="1:34" x14ac:dyDescent="0.15">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c r="Y19" s="363"/>
      <c r="Z19" s="363"/>
      <c r="AA19" s="363"/>
      <c r="AB19" s="363"/>
      <c r="AC19" s="363"/>
      <c r="AD19" s="363"/>
      <c r="AE19" s="363"/>
      <c r="AF19" s="363"/>
      <c r="AG19" s="363"/>
      <c r="AH19" s="363"/>
    </row>
    <row r="20" spans="1:34" x14ac:dyDescent="0.15">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c r="Y20" s="363"/>
      <c r="Z20" s="363"/>
      <c r="AA20" s="363"/>
      <c r="AB20" s="363"/>
      <c r="AC20" s="363"/>
      <c r="AD20" s="363"/>
      <c r="AE20" s="363"/>
      <c r="AF20" s="363"/>
      <c r="AG20" s="363"/>
      <c r="AH20" s="363"/>
    </row>
    <row r="21" spans="1:34" x14ac:dyDescent="0.15">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c r="Y21" s="363"/>
      <c r="Z21" s="363"/>
      <c r="AA21" s="363"/>
      <c r="AB21" s="363"/>
      <c r="AC21" s="363"/>
      <c r="AD21" s="363"/>
      <c r="AE21" s="363"/>
      <c r="AF21" s="363"/>
      <c r="AG21" s="363"/>
      <c r="AH21" s="363"/>
    </row>
    <row r="22" spans="1:34" x14ac:dyDescent="0.15">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c r="AA22" s="363"/>
      <c r="AB22" s="363"/>
      <c r="AC22" s="363"/>
      <c r="AD22" s="363"/>
      <c r="AE22" s="363"/>
      <c r="AF22" s="363"/>
      <c r="AG22" s="363"/>
      <c r="AH22" s="363"/>
    </row>
    <row r="23" spans="1:34" x14ac:dyDescent="0.15">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c r="AA23" s="363"/>
      <c r="AB23" s="363"/>
      <c r="AC23" s="363"/>
      <c r="AD23" s="363"/>
      <c r="AE23" s="363"/>
      <c r="AF23" s="363"/>
      <c r="AG23" s="363"/>
      <c r="AH23" s="363"/>
    </row>
    <row r="24" spans="1:34" x14ac:dyDescent="0.15">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c r="AA24" s="363"/>
      <c r="AB24" s="363"/>
      <c r="AC24" s="363"/>
      <c r="AD24" s="363"/>
      <c r="AE24" s="363"/>
      <c r="AF24" s="363"/>
      <c r="AG24" s="363"/>
      <c r="AH24" s="363"/>
    </row>
    <row r="25" spans="1:34" x14ac:dyDescent="0.15">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c r="AA25" s="363"/>
      <c r="AB25" s="363"/>
      <c r="AC25" s="363"/>
      <c r="AD25" s="363"/>
      <c r="AE25" s="363"/>
      <c r="AF25" s="363"/>
      <c r="AG25" s="363"/>
      <c r="AH25" s="363"/>
    </row>
    <row r="26" spans="1:34" x14ac:dyDescent="0.15">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c r="AA26" s="363"/>
      <c r="AB26" s="363"/>
      <c r="AC26" s="363"/>
      <c r="AD26" s="363"/>
      <c r="AE26" s="363"/>
      <c r="AF26" s="363"/>
      <c r="AG26" s="363"/>
      <c r="AH26" s="363"/>
    </row>
    <row r="27" spans="1:34" x14ac:dyDescent="0.15">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c r="AA27" s="363"/>
      <c r="AB27" s="363"/>
      <c r="AC27" s="363"/>
      <c r="AD27" s="363"/>
      <c r="AE27" s="363"/>
      <c r="AF27" s="363"/>
      <c r="AG27" s="363"/>
      <c r="AH27" s="363"/>
    </row>
    <row r="28" spans="1:34" x14ac:dyDescent="0.15">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c r="AA28" s="363"/>
      <c r="AB28" s="363"/>
      <c r="AC28" s="363"/>
      <c r="AD28" s="363"/>
      <c r="AE28" s="363"/>
      <c r="AF28" s="363"/>
      <c r="AG28" s="363"/>
      <c r="AH28" s="363"/>
    </row>
    <row r="29" spans="1:34" x14ac:dyDescent="0.15">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c r="AA29" s="363"/>
      <c r="AB29" s="363"/>
      <c r="AC29" s="363"/>
      <c r="AD29" s="363"/>
      <c r="AE29" s="363"/>
      <c r="AF29" s="363"/>
      <c r="AG29" s="363"/>
      <c r="AH29" s="363"/>
    </row>
    <row r="30" spans="1:34" x14ac:dyDescent="0.15">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c r="AA30" s="363"/>
      <c r="AB30" s="363"/>
      <c r="AC30" s="363"/>
      <c r="AD30" s="363"/>
      <c r="AE30" s="363"/>
      <c r="AF30" s="363"/>
      <c r="AG30" s="363"/>
      <c r="AH30" s="363"/>
    </row>
    <row r="31" spans="1:34" x14ac:dyDescent="0.15">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c r="AA31" s="363"/>
      <c r="AB31" s="363"/>
      <c r="AC31" s="363"/>
      <c r="AD31" s="363"/>
      <c r="AE31" s="363"/>
      <c r="AF31" s="363"/>
      <c r="AG31" s="363"/>
      <c r="AH31" s="363"/>
    </row>
    <row r="32" spans="1:34" x14ac:dyDescent="0.15">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c r="AA32" s="363"/>
      <c r="AB32" s="363"/>
      <c r="AC32" s="363"/>
      <c r="AD32" s="363"/>
      <c r="AE32" s="363"/>
      <c r="AF32" s="363"/>
      <c r="AG32" s="363"/>
      <c r="AH32" s="363"/>
    </row>
    <row r="33" spans="1:34" x14ac:dyDescent="0.15">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c r="AA33" s="363"/>
      <c r="AB33" s="363"/>
      <c r="AC33" s="363"/>
      <c r="AD33" s="363"/>
      <c r="AE33" s="363"/>
      <c r="AF33" s="363"/>
      <c r="AG33" s="363"/>
      <c r="AH33" s="363"/>
    </row>
    <row r="34" spans="1:34" x14ac:dyDescent="0.15">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c r="AA34" s="363"/>
      <c r="AB34" s="363"/>
      <c r="AC34" s="363"/>
      <c r="AD34" s="363"/>
      <c r="AE34" s="363"/>
      <c r="AF34" s="363"/>
      <c r="AG34" s="363"/>
      <c r="AH34" s="363"/>
    </row>
    <row r="35" spans="1:34" ht="12" thickBot="1" x14ac:dyDescent="0.2"/>
    <row r="36" spans="1:34" ht="12" thickBot="1" x14ac:dyDescent="0.2">
      <c r="A36" s="657" t="s">
        <v>3</v>
      </c>
      <c r="B36" s="657"/>
      <c r="C36" s="641" t="s">
        <v>4</v>
      </c>
      <c r="D36" s="641"/>
      <c r="E36" s="641" t="s">
        <v>0</v>
      </c>
      <c r="F36" s="641"/>
      <c r="G36" s="641"/>
      <c r="I36" s="642" t="s">
        <v>9713</v>
      </c>
      <c r="J36" s="642"/>
      <c r="K36" s="642"/>
      <c r="L36" s="642"/>
      <c r="M36" s="642"/>
      <c r="N36" s="642"/>
      <c r="O36" s="642"/>
      <c r="P36" s="642"/>
      <c r="Q36" s="642"/>
      <c r="R36" s="642"/>
      <c r="S36" s="642"/>
      <c r="T36" s="642"/>
      <c r="U36" s="642"/>
      <c r="W36" s="647" t="s">
        <v>4495</v>
      </c>
      <c r="X36" s="647"/>
      <c r="Y36" s="647"/>
      <c r="Z36" s="647"/>
      <c r="AA36" s="647"/>
      <c r="AB36" s="647"/>
      <c r="AC36" s="647"/>
      <c r="AD36" s="647"/>
      <c r="AE36" s="647"/>
      <c r="AF36" s="647"/>
      <c r="AG36" s="647"/>
      <c r="AH36" s="647"/>
    </row>
    <row r="37" spans="1:34" ht="12" thickBot="1" x14ac:dyDescent="0.2">
      <c r="A37" s="648" t="s">
        <v>1</v>
      </c>
      <c r="B37" s="648"/>
      <c r="C37" s="648" t="s">
        <v>5</v>
      </c>
      <c r="D37" s="648"/>
      <c r="E37" s="648"/>
      <c r="F37" s="648"/>
      <c r="G37" s="648"/>
      <c r="I37" s="649" t="s">
        <v>6</v>
      </c>
      <c r="J37" s="649"/>
      <c r="K37" s="650" t="s">
        <v>7</v>
      </c>
      <c r="L37" s="650"/>
      <c r="M37" s="650"/>
      <c r="N37" s="650"/>
      <c r="O37" s="650"/>
      <c r="P37" s="650"/>
      <c r="Q37" s="650"/>
      <c r="R37" s="650"/>
      <c r="S37" s="650"/>
      <c r="T37" s="650"/>
      <c r="U37" s="650"/>
      <c r="W37" s="634" t="s">
        <v>10752</v>
      </c>
      <c r="X37" s="634"/>
      <c r="Y37" s="634"/>
      <c r="Z37" s="634"/>
      <c r="AA37" s="634"/>
      <c r="AB37" s="634"/>
      <c r="AC37" s="635" t="s">
        <v>10754</v>
      </c>
      <c r="AD37" s="635"/>
      <c r="AE37" s="635"/>
      <c r="AF37" s="635"/>
      <c r="AG37" s="635"/>
      <c r="AH37" s="635"/>
    </row>
    <row r="38" spans="1:34" ht="12" thickBot="1" x14ac:dyDescent="0.2">
      <c r="A38" s="658" t="s">
        <v>8</v>
      </c>
      <c r="B38" s="658"/>
      <c r="C38" s="646" t="s">
        <v>10</v>
      </c>
      <c r="D38" s="646"/>
      <c r="E38" s="646"/>
      <c r="F38" s="646"/>
      <c r="G38" s="646"/>
      <c r="I38" s="640">
        <v>41741</v>
      </c>
      <c r="J38" s="640"/>
      <c r="K38" s="643" t="s">
        <v>4500</v>
      </c>
      <c r="L38" s="643"/>
      <c r="M38" s="643"/>
      <c r="N38" s="643"/>
      <c r="O38" s="643"/>
      <c r="P38" s="643"/>
      <c r="Q38" s="643"/>
      <c r="R38" s="643"/>
      <c r="S38" s="643"/>
      <c r="T38" s="643"/>
      <c r="U38" s="643"/>
      <c r="W38" s="632" t="s">
        <v>10750</v>
      </c>
      <c r="X38" s="632"/>
      <c r="Y38" s="632"/>
      <c r="Z38" s="633" t="s">
        <v>10751</v>
      </c>
      <c r="AA38" s="633"/>
      <c r="AB38" s="633"/>
      <c r="AC38" s="636" t="s">
        <v>10737</v>
      </c>
      <c r="AD38" s="636"/>
      <c r="AE38" s="636"/>
      <c r="AF38" s="637" t="s">
        <v>10741</v>
      </c>
      <c r="AG38" s="638"/>
      <c r="AH38" s="638"/>
    </row>
    <row r="39" spans="1:34" ht="12" thickBot="1" x14ac:dyDescent="0.2">
      <c r="A39" s="655"/>
      <c r="B39" s="655"/>
      <c r="C39" s="656"/>
      <c r="D39" s="656"/>
      <c r="E39" s="656"/>
      <c r="F39" s="656"/>
      <c r="G39" s="656"/>
      <c r="I39" s="640">
        <v>43090</v>
      </c>
      <c r="J39" s="640"/>
      <c r="K39" s="643" t="s">
        <v>4501</v>
      </c>
      <c r="L39" s="643"/>
      <c r="M39" s="643"/>
      <c r="N39" s="643"/>
      <c r="O39" s="643"/>
      <c r="P39" s="643"/>
      <c r="Q39" s="643"/>
      <c r="R39" s="643"/>
      <c r="S39" s="643"/>
      <c r="T39" s="643"/>
      <c r="U39" s="643"/>
      <c r="W39" s="632" t="s">
        <v>9385</v>
      </c>
      <c r="X39" s="632"/>
      <c r="Y39" s="632"/>
      <c r="Z39" s="633" t="s">
        <v>10744</v>
      </c>
      <c r="AA39" s="633"/>
      <c r="AB39" s="633"/>
      <c r="AC39" s="636" t="s">
        <v>10738</v>
      </c>
      <c r="AD39" s="636"/>
      <c r="AE39" s="636"/>
      <c r="AF39" s="638" t="s">
        <v>10756</v>
      </c>
      <c r="AG39" s="638"/>
      <c r="AH39" s="638"/>
    </row>
    <row r="40" spans="1:34" ht="12" thickBot="1" x14ac:dyDescent="0.2">
      <c r="A40" s="651" t="s">
        <v>2</v>
      </c>
      <c r="B40" s="652"/>
      <c r="C40" s="646" t="s">
        <v>9</v>
      </c>
      <c r="D40" s="646"/>
      <c r="E40" s="646"/>
      <c r="F40" s="646"/>
      <c r="G40" s="646"/>
      <c r="I40" s="640">
        <v>43098</v>
      </c>
      <c r="J40" s="640"/>
      <c r="K40" s="643" t="s">
        <v>4522</v>
      </c>
      <c r="L40" s="643"/>
      <c r="M40" s="643"/>
      <c r="N40" s="643"/>
      <c r="O40" s="643"/>
      <c r="P40" s="643"/>
      <c r="Q40" s="643"/>
      <c r="R40" s="643"/>
      <c r="S40" s="643"/>
      <c r="T40" s="643"/>
      <c r="U40" s="643"/>
      <c r="W40" s="632" t="s">
        <v>9704</v>
      </c>
      <c r="X40" s="632"/>
      <c r="Y40" s="632"/>
      <c r="Z40" s="633" t="s">
        <v>9705</v>
      </c>
      <c r="AA40" s="633"/>
      <c r="AB40" s="633"/>
      <c r="AC40" s="636" t="s">
        <v>10739</v>
      </c>
      <c r="AD40" s="636"/>
      <c r="AE40" s="636"/>
      <c r="AF40" s="638" t="s">
        <v>10742</v>
      </c>
      <c r="AG40" s="638"/>
      <c r="AH40" s="638"/>
    </row>
    <row r="41" spans="1:34" ht="12" thickBot="1" x14ac:dyDescent="0.2">
      <c r="A41" s="653"/>
      <c r="B41" s="654"/>
      <c r="C41" s="646" t="s">
        <v>10753</v>
      </c>
      <c r="D41" s="646"/>
      <c r="E41" s="646"/>
      <c r="F41" s="646"/>
      <c r="G41" s="646"/>
      <c r="I41" s="640">
        <v>43110</v>
      </c>
      <c r="J41" s="640"/>
      <c r="K41" s="643" t="s">
        <v>4543</v>
      </c>
      <c r="L41" s="643"/>
      <c r="M41" s="643"/>
      <c r="N41" s="643"/>
      <c r="O41" s="643"/>
      <c r="P41" s="643"/>
      <c r="Q41" s="643"/>
      <c r="R41" s="643"/>
      <c r="S41" s="643"/>
      <c r="T41" s="643"/>
      <c r="U41" s="643"/>
      <c r="W41" s="632" t="s">
        <v>10755</v>
      </c>
      <c r="X41" s="632"/>
      <c r="Y41" s="632"/>
      <c r="Z41" s="633" t="s">
        <v>10749</v>
      </c>
      <c r="AA41" s="633"/>
      <c r="AB41" s="633"/>
      <c r="AC41" s="636" t="s">
        <v>10740</v>
      </c>
      <c r="AD41" s="636"/>
      <c r="AE41" s="636"/>
      <c r="AF41" s="638" t="s">
        <v>10743</v>
      </c>
      <c r="AG41" s="638"/>
      <c r="AH41" s="638"/>
    </row>
    <row r="42" spans="1:34" ht="12" thickBot="1" x14ac:dyDescent="0.2">
      <c r="A42" s="659" t="s">
        <v>4496</v>
      </c>
      <c r="B42" s="659"/>
      <c r="C42" s="659" t="s">
        <v>4502</v>
      </c>
      <c r="D42" s="659"/>
      <c r="E42" s="659"/>
      <c r="F42" s="659"/>
      <c r="G42" s="659"/>
      <c r="I42" s="640"/>
      <c r="J42" s="640"/>
      <c r="K42" s="643" t="s">
        <v>4547</v>
      </c>
      <c r="L42" s="643"/>
      <c r="M42" s="643"/>
      <c r="N42" s="643"/>
      <c r="O42" s="643"/>
      <c r="P42" s="643"/>
      <c r="Q42" s="643"/>
      <c r="R42" s="643"/>
      <c r="S42" s="643"/>
      <c r="T42" s="643"/>
      <c r="U42" s="643"/>
      <c r="W42" s="632" t="s">
        <v>11032</v>
      </c>
      <c r="X42" s="632"/>
      <c r="Y42" s="632"/>
      <c r="Z42" s="633" t="s">
        <v>11033</v>
      </c>
      <c r="AA42" s="633"/>
      <c r="AB42" s="633"/>
      <c r="AC42" s="514"/>
      <c r="AD42" s="513"/>
      <c r="AE42" s="513"/>
      <c r="AF42" s="513"/>
      <c r="AG42" s="513"/>
      <c r="AH42" s="513"/>
    </row>
    <row r="43" spans="1:34" ht="12" thickBot="1" x14ac:dyDescent="0.2">
      <c r="A43" s="659" t="s">
        <v>4497</v>
      </c>
      <c r="B43" s="659"/>
      <c r="C43" s="660" t="s">
        <v>11034</v>
      </c>
      <c r="D43" s="661"/>
      <c r="E43" s="661"/>
      <c r="F43" s="661"/>
      <c r="G43" s="661"/>
      <c r="I43" s="640">
        <v>43250</v>
      </c>
      <c r="J43" s="640"/>
      <c r="K43" s="643" t="s">
        <v>5431</v>
      </c>
      <c r="L43" s="643"/>
      <c r="M43" s="643"/>
      <c r="N43" s="643"/>
      <c r="O43" s="643"/>
      <c r="P43" s="643"/>
      <c r="Q43" s="643"/>
      <c r="R43" s="643"/>
      <c r="S43" s="643"/>
      <c r="T43" s="643"/>
      <c r="U43" s="643"/>
      <c r="W43" s="639"/>
      <c r="X43" s="639"/>
      <c r="Y43" s="639"/>
      <c r="Z43" s="515"/>
      <c r="AA43" s="514"/>
      <c r="AB43" s="514"/>
      <c r="AC43" s="514"/>
      <c r="AD43" s="513"/>
      <c r="AE43" s="513"/>
      <c r="AF43" s="513"/>
      <c r="AG43" s="513"/>
      <c r="AH43" s="513"/>
    </row>
    <row r="44" spans="1:34" ht="12" thickBot="1" x14ac:dyDescent="0.2">
      <c r="A44" s="659" t="s">
        <v>4498</v>
      </c>
      <c r="B44" s="659"/>
      <c r="C44" s="664" t="s">
        <v>4499</v>
      </c>
      <c r="D44" s="665"/>
      <c r="E44" s="665"/>
      <c r="F44" s="665"/>
      <c r="G44" s="665"/>
      <c r="I44" s="640"/>
      <c r="J44" s="640"/>
      <c r="K44" s="643" t="s">
        <v>5436</v>
      </c>
      <c r="L44" s="643"/>
      <c r="M44" s="643"/>
      <c r="N44" s="643"/>
      <c r="O44" s="643"/>
      <c r="P44" s="643"/>
      <c r="Q44" s="643"/>
      <c r="R44" s="643"/>
      <c r="S44" s="643"/>
      <c r="T44" s="643"/>
      <c r="U44" s="643"/>
    </row>
    <row r="45" spans="1:34" ht="12" thickBot="1" x14ac:dyDescent="0.2">
      <c r="A45" s="365"/>
      <c r="B45" s="365"/>
      <c r="C45" s="366"/>
      <c r="D45" s="367"/>
      <c r="E45" s="367"/>
      <c r="F45" s="367"/>
      <c r="G45" s="367"/>
      <c r="I45" s="640">
        <v>43881</v>
      </c>
      <c r="J45" s="640"/>
      <c r="K45" s="643" t="s">
        <v>5445</v>
      </c>
      <c r="L45" s="643"/>
      <c r="M45" s="643"/>
      <c r="N45" s="643"/>
      <c r="O45" s="643"/>
      <c r="P45" s="643"/>
      <c r="Q45" s="643"/>
      <c r="R45" s="643"/>
      <c r="S45" s="643"/>
      <c r="T45" s="643"/>
      <c r="U45" s="643"/>
    </row>
    <row r="46" spans="1:34" ht="12" thickBot="1" x14ac:dyDescent="0.2">
      <c r="A46" s="662" t="s">
        <v>10824</v>
      </c>
      <c r="B46" s="663"/>
      <c r="C46" s="663"/>
      <c r="D46" s="663"/>
      <c r="E46" s="663"/>
      <c r="F46" s="663"/>
      <c r="G46" s="663"/>
      <c r="I46" s="640"/>
      <c r="J46" s="640"/>
      <c r="K46" s="643" t="s">
        <v>5446</v>
      </c>
      <c r="L46" s="643"/>
      <c r="M46" s="643"/>
      <c r="N46" s="643"/>
      <c r="O46" s="643"/>
      <c r="P46" s="643"/>
      <c r="Q46" s="643"/>
      <c r="R46" s="643"/>
      <c r="S46" s="643"/>
      <c r="T46" s="643"/>
      <c r="U46" s="643"/>
    </row>
    <row r="47" spans="1:34" ht="12" thickBot="1" x14ac:dyDescent="0.2">
      <c r="A47" s="644" t="s">
        <v>10825</v>
      </c>
      <c r="B47" s="644"/>
      <c r="C47" s="644" t="s">
        <v>10832</v>
      </c>
      <c r="D47" s="644"/>
      <c r="E47" s="644" t="s">
        <v>10842</v>
      </c>
      <c r="F47" s="644"/>
      <c r="G47" s="644"/>
      <c r="I47" s="640">
        <v>43883</v>
      </c>
      <c r="J47" s="640"/>
      <c r="K47" s="643" t="s">
        <v>9383</v>
      </c>
      <c r="L47" s="643"/>
      <c r="M47" s="643"/>
      <c r="N47" s="643"/>
      <c r="O47" s="643"/>
      <c r="P47" s="643"/>
      <c r="Q47" s="643"/>
      <c r="R47" s="643"/>
      <c r="S47" s="643"/>
      <c r="T47" s="643"/>
      <c r="U47" s="643"/>
    </row>
    <row r="48" spans="1:34" ht="12" thickBot="1" x14ac:dyDescent="0.2">
      <c r="A48" s="644" t="s">
        <v>10826</v>
      </c>
      <c r="B48" s="644"/>
      <c r="C48" s="644" t="s">
        <v>10834</v>
      </c>
      <c r="D48" s="644"/>
      <c r="E48" s="644" t="s">
        <v>10843</v>
      </c>
      <c r="F48" s="644"/>
      <c r="G48" s="644"/>
      <c r="I48" s="640"/>
      <c r="J48" s="640"/>
      <c r="K48" s="643" t="s">
        <v>9382</v>
      </c>
      <c r="L48" s="643"/>
      <c r="M48" s="643"/>
      <c r="N48" s="643"/>
      <c r="O48" s="643"/>
      <c r="P48" s="643"/>
      <c r="Q48" s="643"/>
      <c r="R48" s="643"/>
      <c r="S48" s="643"/>
      <c r="T48" s="643"/>
      <c r="U48" s="643"/>
    </row>
    <row r="49" spans="1:21" ht="12" thickBot="1" x14ac:dyDescent="0.2">
      <c r="A49" s="644" t="s">
        <v>10827</v>
      </c>
      <c r="B49" s="644"/>
      <c r="C49" s="644" t="s">
        <v>10835</v>
      </c>
      <c r="D49" s="644"/>
      <c r="E49" s="644" t="s">
        <v>10844</v>
      </c>
      <c r="F49" s="644"/>
      <c r="G49" s="644"/>
      <c r="I49" s="640"/>
      <c r="J49" s="640"/>
      <c r="K49" s="643" t="s">
        <v>9384</v>
      </c>
      <c r="L49" s="643"/>
      <c r="M49" s="643"/>
      <c r="N49" s="643"/>
      <c r="O49" s="643"/>
      <c r="P49" s="643"/>
      <c r="Q49" s="643"/>
      <c r="R49" s="643"/>
      <c r="S49" s="643"/>
      <c r="T49" s="643"/>
      <c r="U49" s="643"/>
    </row>
    <row r="50" spans="1:21" ht="12" thickBot="1" x14ac:dyDescent="0.2">
      <c r="A50" s="644" t="s">
        <v>10828</v>
      </c>
      <c r="B50" s="644"/>
      <c r="C50" s="644" t="s">
        <v>10833</v>
      </c>
      <c r="D50" s="644"/>
      <c r="E50" s="644" t="s">
        <v>10845</v>
      </c>
      <c r="F50" s="644"/>
      <c r="G50" s="644"/>
      <c r="I50" s="640"/>
      <c r="J50" s="640"/>
      <c r="K50" s="643" t="s">
        <v>9596</v>
      </c>
      <c r="L50" s="643"/>
      <c r="M50" s="643"/>
      <c r="N50" s="643"/>
      <c r="O50" s="643"/>
      <c r="P50" s="643"/>
      <c r="Q50" s="643"/>
      <c r="R50" s="643"/>
      <c r="S50" s="643"/>
      <c r="T50" s="643"/>
      <c r="U50" s="643"/>
    </row>
    <row r="51" spans="1:21" ht="12" thickBot="1" x14ac:dyDescent="0.2">
      <c r="A51" s="666" t="s">
        <v>10829</v>
      </c>
      <c r="B51" s="644"/>
      <c r="C51" s="644" t="s">
        <v>10836</v>
      </c>
      <c r="D51" s="644"/>
      <c r="E51" s="644" t="s">
        <v>10846</v>
      </c>
      <c r="F51" s="644"/>
      <c r="G51" s="644"/>
      <c r="I51" s="640">
        <v>43885</v>
      </c>
      <c r="J51" s="640"/>
      <c r="K51" s="643" t="s">
        <v>9668</v>
      </c>
      <c r="L51" s="643"/>
      <c r="M51" s="643"/>
      <c r="N51" s="643"/>
      <c r="O51" s="643"/>
      <c r="P51" s="643"/>
      <c r="Q51" s="643"/>
      <c r="R51" s="643"/>
      <c r="S51" s="643"/>
      <c r="T51" s="643"/>
      <c r="U51" s="643"/>
    </row>
    <row r="52" spans="1:21" ht="12" thickBot="1" x14ac:dyDescent="0.2">
      <c r="A52" s="644" t="s">
        <v>10830</v>
      </c>
      <c r="B52" s="644"/>
      <c r="C52" s="644" t="s">
        <v>10837</v>
      </c>
      <c r="D52" s="644"/>
      <c r="E52" s="645"/>
      <c r="F52" s="645"/>
      <c r="G52" s="645"/>
      <c r="I52" s="640"/>
      <c r="J52" s="640"/>
      <c r="K52" s="643" t="s">
        <v>9692</v>
      </c>
      <c r="L52" s="643"/>
      <c r="M52" s="643"/>
      <c r="N52" s="643"/>
      <c r="O52" s="643"/>
      <c r="P52" s="643"/>
      <c r="Q52" s="643"/>
      <c r="R52" s="643"/>
      <c r="S52" s="643"/>
      <c r="T52" s="643"/>
      <c r="U52" s="643"/>
    </row>
    <row r="53" spans="1:21" ht="12" thickBot="1" x14ac:dyDescent="0.2">
      <c r="A53" s="644" t="s">
        <v>10831</v>
      </c>
      <c r="B53" s="644"/>
      <c r="C53" s="644" t="s">
        <v>10838</v>
      </c>
      <c r="D53" s="644"/>
      <c r="E53" s="645"/>
      <c r="F53" s="645"/>
      <c r="G53" s="645"/>
      <c r="I53" s="640">
        <v>43886</v>
      </c>
      <c r="J53" s="640"/>
      <c r="K53" s="643" t="s">
        <v>9694</v>
      </c>
      <c r="L53" s="643"/>
      <c r="M53" s="643"/>
      <c r="N53" s="643"/>
      <c r="O53" s="643"/>
      <c r="P53" s="643"/>
      <c r="Q53" s="643"/>
      <c r="R53" s="643"/>
      <c r="S53" s="643"/>
      <c r="T53" s="643"/>
      <c r="U53" s="643"/>
    </row>
    <row r="54" spans="1:21" ht="12" thickBot="1" x14ac:dyDescent="0.2">
      <c r="A54" s="644" t="s">
        <v>10841</v>
      </c>
      <c r="B54" s="644"/>
      <c r="C54" s="644" t="s">
        <v>10839</v>
      </c>
      <c r="D54" s="644"/>
      <c r="E54" s="645"/>
      <c r="F54" s="645"/>
      <c r="G54" s="645"/>
      <c r="I54" s="640">
        <v>43888</v>
      </c>
      <c r="J54" s="640"/>
      <c r="K54" s="643" t="s">
        <v>9708</v>
      </c>
      <c r="L54" s="643"/>
      <c r="M54" s="643"/>
      <c r="N54" s="643"/>
      <c r="O54" s="643"/>
      <c r="P54" s="643"/>
      <c r="Q54" s="643"/>
      <c r="R54" s="643"/>
      <c r="S54" s="643"/>
      <c r="T54" s="643"/>
      <c r="U54" s="643"/>
    </row>
    <row r="55" spans="1:21" ht="12" thickBot="1" x14ac:dyDescent="0.2">
      <c r="A55" s="644"/>
      <c r="B55" s="644"/>
      <c r="C55" s="644" t="s">
        <v>10840</v>
      </c>
      <c r="D55" s="644"/>
      <c r="E55" s="645"/>
      <c r="F55" s="645"/>
      <c r="G55" s="645"/>
      <c r="I55" s="640">
        <v>43889</v>
      </c>
      <c r="J55" s="640"/>
      <c r="K55" s="643" t="s">
        <v>9709</v>
      </c>
      <c r="L55" s="643"/>
      <c r="M55" s="643"/>
      <c r="N55" s="643"/>
      <c r="O55" s="643"/>
      <c r="P55" s="643"/>
      <c r="Q55" s="643"/>
      <c r="R55" s="643"/>
      <c r="S55" s="643"/>
      <c r="T55" s="643"/>
      <c r="U55" s="643"/>
    </row>
    <row r="56" spans="1:21" ht="12" thickBot="1" x14ac:dyDescent="0.2">
      <c r="A56" s="644"/>
      <c r="B56" s="644"/>
      <c r="C56" s="645"/>
      <c r="D56" s="645"/>
      <c r="I56" s="640">
        <v>43895</v>
      </c>
      <c r="J56" s="640"/>
      <c r="K56" s="643" t="s">
        <v>9741</v>
      </c>
      <c r="L56" s="643"/>
      <c r="M56" s="643"/>
      <c r="N56" s="643"/>
      <c r="O56" s="643"/>
      <c r="P56" s="643"/>
      <c r="Q56" s="643"/>
      <c r="R56" s="643"/>
      <c r="S56" s="643"/>
      <c r="T56" s="643"/>
      <c r="U56" s="643"/>
    </row>
    <row r="57" spans="1:21" ht="12" thickBot="1" x14ac:dyDescent="0.2">
      <c r="A57" s="644"/>
      <c r="B57" s="644"/>
      <c r="I57" s="640"/>
      <c r="J57" s="640"/>
      <c r="K57" s="643" t="s">
        <v>9742</v>
      </c>
      <c r="L57" s="643"/>
      <c r="M57" s="643"/>
      <c r="N57" s="643"/>
      <c r="O57" s="643"/>
      <c r="P57" s="643"/>
      <c r="Q57" s="643"/>
      <c r="R57" s="643"/>
      <c r="S57" s="643"/>
      <c r="T57" s="643"/>
      <c r="U57" s="643"/>
    </row>
    <row r="58" spans="1:21" ht="12" thickBot="1" x14ac:dyDescent="0.2">
      <c r="I58" s="640">
        <v>43898</v>
      </c>
      <c r="J58" s="640"/>
      <c r="K58" s="643" t="s">
        <v>10221</v>
      </c>
      <c r="L58" s="643"/>
      <c r="M58" s="643"/>
      <c r="N58" s="643"/>
      <c r="O58" s="643"/>
      <c r="P58" s="643"/>
      <c r="Q58" s="643"/>
      <c r="R58" s="643"/>
      <c r="S58" s="643"/>
      <c r="T58" s="643"/>
      <c r="U58" s="643"/>
    </row>
    <row r="59" spans="1:21" ht="12" thickBot="1" x14ac:dyDescent="0.2">
      <c r="I59" s="640">
        <v>43898</v>
      </c>
      <c r="J59" s="640"/>
      <c r="K59" s="643" t="s">
        <v>10243</v>
      </c>
      <c r="L59" s="643"/>
      <c r="M59" s="643"/>
      <c r="N59" s="643"/>
      <c r="O59" s="643"/>
      <c r="P59" s="643"/>
      <c r="Q59" s="643"/>
      <c r="R59" s="643"/>
      <c r="S59" s="643"/>
      <c r="T59" s="643"/>
      <c r="U59" s="643"/>
    </row>
    <row r="60" spans="1:21" ht="12" thickBot="1" x14ac:dyDescent="0.2">
      <c r="I60" s="640">
        <v>43910</v>
      </c>
      <c r="J60" s="640"/>
      <c r="K60" s="643" t="s">
        <v>10248</v>
      </c>
      <c r="L60" s="643"/>
      <c r="M60" s="643"/>
      <c r="N60" s="643"/>
      <c r="O60" s="643"/>
      <c r="P60" s="643"/>
      <c r="Q60" s="643"/>
      <c r="R60" s="643"/>
      <c r="S60" s="643"/>
      <c r="T60" s="643"/>
      <c r="U60" s="643"/>
    </row>
    <row r="61" spans="1:21" ht="12" thickBot="1" x14ac:dyDescent="0.2">
      <c r="I61" s="640">
        <v>43911</v>
      </c>
      <c r="J61" s="640"/>
      <c r="K61" s="643" t="s">
        <v>10342</v>
      </c>
      <c r="L61" s="643"/>
      <c r="M61" s="643"/>
      <c r="N61" s="643"/>
      <c r="O61" s="643"/>
      <c r="P61" s="643"/>
      <c r="Q61" s="643"/>
      <c r="R61" s="643"/>
      <c r="S61" s="643"/>
      <c r="T61" s="643"/>
      <c r="U61" s="643"/>
    </row>
    <row r="62" spans="1:21" ht="12" thickBot="1" x14ac:dyDescent="0.2">
      <c r="I62" s="640">
        <v>43912</v>
      </c>
      <c r="J62" s="640"/>
      <c r="K62" s="643" t="s">
        <v>10530</v>
      </c>
      <c r="L62" s="643"/>
      <c r="M62" s="643"/>
      <c r="N62" s="643"/>
      <c r="O62" s="643"/>
      <c r="P62" s="643"/>
      <c r="Q62" s="643"/>
      <c r="R62" s="643"/>
      <c r="S62" s="643"/>
      <c r="T62" s="643"/>
      <c r="U62" s="643"/>
    </row>
    <row r="63" spans="1:21" ht="12" thickBot="1" x14ac:dyDescent="0.2">
      <c r="I63" s="640"/>
      <c r="J63" s="640"/>
      <c r="K63" s="643" t="s">
        <v>10647</v>
      </c>
      <c r="L63" s="643"/>
      <c r="M63" s="643"/>
      <c r="N63" s="643"/>
      <c r="O63" s="643"/>
      <c r="P63" s="643"/>
      <c r="Q63" s="643"/>
      <c r="R63" s="643"/>
      <c r="S63" s="643"/>
      <c r="T63" s="643"/>
      <c r="U63" s="643"/>
    </row>
    <row r="64" spans="1:21" ht="12" thickBot="1" x14ac:dyDescent="0.2">
      <c r="I64" s="640">
        <v>43915</v>
      </c>
      <c r="J64" s="640"/>
      <c r="K64" s="643" t="s">
        <v>10657</v>
      </c>
      <c r="L64" s="643"/>
      <c r="M64" s="643"/>
      <c r="N64" s="643"/>
      <c r="O64" s="643"/>
      <c r="P64" s="643"/>
      <c r="Q64" s="643"/>
      <c r="R64" s="643"/>
      <c r="S64" s="643"/>
      <c r="T64" s="643"/>
      <c r="U64" s="643"/>
    </row>
    <row r="65" spans="9:21" ht="12" thickBot="1" x14ac:dyDescent="0.2">
      <c r="I65" s="640">
        <v>43916</v>
      </c>
      <c r="J65" s="640"/>
      <c r="K65" s="643" t="s">
        <v>10671</v>
      </c>
      <c r="L65" s="643"/>
      <c r="M65" s="643"/>
      <c r="N65" s="643"/>
      <c r="O65" s="643"/>
      <c r="P65" s="643"/>
      <c r="Q65" s="643"/>
      <c r="R65" s="643"/>
      <c r="S65" s="643"/>
      <c r="T65" s="643"/>
      <c r="U65" s="643"/>
    </row>
    <row r="66" spans="9:21" ht="12" thickBot="1" x14ac:dyDescent="0.2">
      <c r="I66" s="640">
        <v>43986</v>
      </c>
      <c r="J66" s="640"/>
      <c r="K66" s="643" t="s">
        <v>10757</v>
      </c>
      <c r="L66" s="643"/>
      <c r="M66" s="643"/>
      <c r="N66" s="643"/>
      <c r="O66" s="643"/>
      <c r="P66" s="643"/>
      <c r="Q66" s="643"/>
      <c r="R66" s="643"/>
      <c r="S66" s="643"/>
      <c r="T66" s="643"/>
      <c r="U66" s="643"/>
    </row>
    <row r="67" spans="9:21" ht="12" thickBot="1" x14ac:dyDescent="0.2">
      <c r="I67" s="640">
        <v>43996</v>
      </c>
      <c r="J67" s="640"/>
      <c r="K67" s="643" t="s">
        <v>10807</v>
      </c>
      <c r="L67" s="643"/>
      <c r="M67" s="643"/>
      <c r="N67" s="643"/>
      <c r="O67" s="643"/>
      <c r="P67" s="643"/>
      <c r="Q67" s="643"/>
      <c r="R67" s="643"/>
      <c r="S67" s="643"/>
      <c r="T67" s="643"/>
      <c r="U67" s="643"/>
    </row>
    <row r="68" spans="9:21" ht="12" thickBot="1" x14ac:dyDescent="0.2">
      <c r="I68" s="640"/>
      <c r="J68" s="640"/>
      <c r="K68" s="643" t="s">
        <v>10818</v>
      </c>
      <c r="L68" s="643"/>
      <c r="M68" s="643"/>
      <c r="N68" s="643"/>
      <c r="O68" s="643"/>
      <c r="P68" s="643"/>
      <c r="Q68" s="643"/>
      <c r="R68" s="643"/>
      <c r="S68" s="643"/>
      <c r="T68" s="643"/>
      <c r="U68" s="643"/>
    </row>
    <row r="69" spans="9:21" ht="12" thickBot="1" x14ac:dyDescent="0.2">
      <c r="I69" s="640"/>
      <c r="J69" s="640"/>
      <c r="K69" s="643" t="s">
        <v>10824</v>
      </c>
      <c r="L69" s="643"/>
      <c r="M69" s="643"/>
      <c r="N69" s="643"/>
      <c r="O69" s="643"/>
      <c r="P69" s="643"/>
      <c r="Q69" s="643"/>
      <c r="R69" s="643"/>
      <c r="S69" s="643"/>
      <c r="T69" s="643"/>
      <c r="U69" s="643"/>
    </row>
    <row r="70" spans="9:21" ht="12" thickBot="1" x14ac:dyDescent="0.2">
      <c r="I70" s="640">
        <v>43997</v>
      </c>
      <c r="J70" s="640"/>
      <c r="K70" s="643" t="s">
        <v>11000</v>
      </c>
      <c r="L70" s="643"/>
      <c r="M70" s="643"/>
      <c r="N70" s="643"/>
      <c r="O70" s="643"/>
      <c r="P70" s="643"/>
      <c r="Q70" s="643"/>
      <c r="R70" s="643"/>
      <c r="S70" s="643"/>
      <c r="T70" s="643"/>
      <c r="U70" s="643"/>
    </row>
    <row r="71" spans="9:21" ht="12" thickBot="1" x14ac:dyDescent="0.2">
      <c r="I71" s="640"/>
      <c r="J71" s="640"/>
      <c r="K71" s="643" t="s">
        <v>11001</v>
      </c>
      <c r="L71" s="643"/>
      <c r="M71" s="643"/>
      <c r="N71" s="643"/>
      <c r="O71" s="643"/>
      <c r="P71" s="643"/>
      <c r="Q71" s="643"/>
      <c r="R71" s="643"/>
      <c r="S71" s="643"/>
      <c r="T71" s="643"/>
      <c r="U71" s="643"/>
    </row>
    <row r="72" spans="9:21" ht="12" thickBot="1" x14ac:dyDescent="0.2">
      <c r="I72" s="640"/>
      <c r="J72" s="640"/>
      <c r="K72" s="643" t="s">
        <v>11002</v>
      </c>
      <c r="L72" s="643"/>
      <c r="M72" s="643"/>
      <c r="N72" s="643"/>
      <c r="O72" s="643"/>
      <c r="P72" s="643"/>
      <c r="Q72" s="643"/>
      <c r="R72" s="643"/>
      <c r="S72" s="643"/>
      <c r="T72" s="643"/>
      <c r="U72" s="643"/>
    </row>
    <row r="73" spans="9:21" ht="12" thickBot="1" x14ac:dyDescent="0.2">
      <c r="I73" s="640">
        <v>44142</v>
      </c>
      <c r="J73" s="640"/>
      <c r="K73" s="643" t="s">
        <v>11038</v>
      </c>
      <c r="L73" s="643"/>
      <c r="M73" s="643"/>
      <c r="N73" s="643"/>
      <c r="O73" s="643"/>
      <c r="P73" s="643"/>
      <c r="Q73" s="643"/>
      <c r="R73" s="643"/>
      <c r="S73" s="643"/>
      <c r="T73" s="643"/>
      <c r="U73" s="643"/>
    </row>
    <row r="74" spans="9:21" ht="12" thickBot="1" x14ac:dyDescent="0.2">
      <c r="I74" s="640"/>
      <c r="J74" s="640"/>
      <c r="K74" s="643"/>
      <c r="L74" s="643"/>
      <c r="M74" s="643"/>
      <c r="N74" s="643"/>
      <c r="O74" s="643"/>
      <c r="P74" s="643"/>
      <c r="Q74" s="643"/>
      <c r="R74" s="643"/>
      <c r="S74" s="643"/>
      <c r="T74" s="643"/>
      <c r="U74" s="643"/>
    </row>
    <row r="75" spans="9:21" ht="12" thickBot="1" x14ac:dyDescent="0.2">
      <c r="I75" s="640"/>
      <c r="J75" s="640"/>
      <c r="K75" s="643"/>
      <c r="L75" s="643"/>
      <c r="M75" s="643"/>
      <c r="N75" s="643"/>
      <c r="O75" s="643"/>
      <c r="P75" s="643"/>
      <c r="Q75" s="643"/>
      <c r="R75" s="643"/>
      <c r="S75" s="643"/>
      <c r="T75" s="643"/>
      <c r="U75" s="643"/>
    </row>
    <row r="76" spans="9:21" ht="12" thickBot="1" x14ac:dyDescent="0.2">
      <c r="I76" s="640"/>
      <c r="J76" s="640"/>
      <c r="K76" s="643"/>
      <c r="L76" s="643"/>
      <c r="M76" s="643"/>
      <c r="N76" s="643"/>
      <c r="O76" s="643"/>
      <c r="P76" s="643"/>
      <c r="Q76" s="643"/>
      <c r="R76" s="643"/>
      <c r="S76" s="643"/>
      <c r="T76" s="643"/>
      <c r="U76" s="643"/>
    </row>
    <row r="77" spans="9:21" ht="12" thickBot="1" x14ac:dyDescent="0.2">
      <c r="I77" s="640"/>
      <c r="J77" s="640"/>
      <c r="K77" s="643"/>
      <c r="L77" s="643"/>
      <c r="M77" s="643"/>
      <c r="N77" s="643"/>
      <c r="O77" s="643"/>
      <c r="P77" s="643"/>
      <c r="Q77" s="643"/>
      <c r="R77" s="643"/>
      <c r="S77" s="643"/>
      <c r="T77" s="643"/>
      <c r="U77" s="643"/>
    </row>
    <row r="78" spans="9:21" ht="12" thickBot="1" x14ac:dyDescent="0.2">
      <c r="I78" s="640"/>
      <c r="J78" s="640"/>
      <c r="K78" s="643"/>
      <c r="L78" s="643"/>
      <c r="M78" s="643"/>
      <c r="N78" s="643"/>
      <c r="O78" s="643"/>
      <c r="P78" s="643"/>
      <c r="Q78" s="643"/>
      <c r="R78" s="643"/>
      <c r="S78" s="643"/>
      <c r="T78" s="643"/>
      <c r="U78" s="643"/>
    </row>
    <row r="79" spans="9:21" ht="12" thickBot="1" x14ac:dyDescent="0.2">
      <c r="I79" s="640"/>
      <c r="J79" s="640"/>
      <c r="K79" s="643"/>
      <c r="L79" s="643"/>
      <c r="M79" s="643"/>
      <c r="N79" s="643"/>
      <c r="O79" s="643"/>
      <c r="P79" s="643"/>
      <c r="Q79" s="643"/>
      <c r="R79" s="643"/>
      <c r="S79" s="643"/>
      <c r="T79" s="643"/>
      <c r="U79" s="643"/>
    </row>
    <row r="80" spans="9:21" ht="12" thickBot="1" x14ac:dyDescent="0.2">
      <c r="I80" s="640"/>
      <c r="J80" s="640"/>
      <c r="K80" s="643"/>
      <c r="L80" s="643"/>
      <c r="M80" s="643"/>
      <c r="N80" s="643"/>
      <c r="O80" s="643"/>
      <c r="P80" s="643"/>
      <c r="Q80" s="643"/>
      <c r="R80" s="643"/>
      <c r="S80" s="643"/>
      <c r="T80" s="643"/>
      <c r="U80" s="643"/>
    </row>
    <row r="81" spans="9:21" ht="12" thickBot="1" x14ac:dyDescent="0.2">
      <c r="I81" s="640"/>
      <c r="J81" s="640"/>
      <c r="K81" s="643"/>
      <c r="L81" s="643"/>
      <c r="M81" s="643"/>
      <c r="N81" s="643"/>
      <c r="O81" s="643"/>
      <c r="P81" s="643"/>
      <c r="Q81" s="643"/>
      <c r="R81" s="643"/>
      <c r="S81" s="643"/>
      <c r="T81" s="643"/>
      <c r="U81" s="643"/>
    </row>
    <row r="82" spans="9:21" ht="12" thickBot="1" x14ac:dyDescent="0.2">
      <c r="I82" s="640"/>
      <c r="J82" s="640"/>
      <c r="K82" s="643"/>
      <c r="L82" s="643"/>
      <c r="M82" s="643"/>
      <c r="N82" s="643"/>
      <c r="O82" s="643"/>
      <c r="P82" s="643"/>
      <c r="Q82" s="643"/>
      <c r="R82" s="643"/>
      <c r="S82" s="643"/>
      <c r="T82" s="643"/>
      <c r="U82" s="643"/>
    </row>
    <row r="83" spans="9:21" ht="12" thickBot="1" x14ac:dyDescent="0.2">
      <c r="I83" s="640"/>
      <c r="J83" s="640"/>
      <c r="K83" s="643"/>
      <c r="L83" s="643"/>
      <c r="M83" s="643"/>
      <c r="N83" s="643"/>
      <c r="O83" s="643"/>
      <c r="P83" s="643"/>
      <c r="Q83" s="643"/>
      <c r="R83" s="643"/>
      <c r="S83" s="643"/>
      <c r="T83" s="643"/>
      <c r="U83" s="643"/>
    </row>
  </sheetData>
  <mergeCells count="166">
    <mergeCell ref="I79:J79"/>
    <mergeCell ref="K79:U79"/>
    <mergeCell ref="I80:J80"/>
    <mergeCell ref="K80:U80"/>
    <mergeCell ref="I81:J81"/>
    <mergeCell ref="K81:U81"/>
    <mergeCell ref="I82:J82"/>
    <mergeCell ref="K82:U82"/>
    <mergeCell ref="I83:J83"/>
    <mergeCell ref="K83:U83"/>
    <mergeCell ref="I74:J74"/>
    <mergeCell ref="K74:U74"/>
    <mergeCell ref="I75:J75"/>
    <mergeCell ref="K75:U75"/>
    <mergeCell ref="I76:J76"/>
    <mergeCell ref="K76:U76"/>
    <mergeCell ref="I77:J77"/>
    <mergeCell ref="K77:U77"/>
    <mergeCell ref="I78:J78"/>
    <mergeCell ref="K78:U78"/>
    <mergeCell ref="I73:J73"/>
    <mergeCell ref="K73:U73"/>
    <mergeCell ref="I70:J70"/>
    <mergeCell ref="K70:U70"/>
    <mergeCell ref="I71:J71"/>
    <mergeCell ref="K71:U71"/>
    <mergeCell ref="I72:J72"/>
    <mergeCell ref="K72:U72"/>
    <mergeCell ref="A57:B57"/>
    <mergeCell ref="I61:J61"/>
    <mergeCell ref="K61:U61"/>
    <mergeCell ref="I58:J58"/>
    <mergeCell ref="K58:U58"/>
    <mergeCell ref="I59:J59"/>
    <mergeCell ref="K59:U59"/>
    <mergeCell ref="K65:U65"/>
    <mergeCell ref="I68:J68"/>
    <mergeCell ref="K68:U68"/>
    <mergeCell ref="I69:J69"/>
    <mergeCell ref="K69:U69"/>
    <mergeCell ref="I67:J67"/>
    <mergeCell ref="K67:U67"/>
    <mergeCell ref="K60:U60"/>
    <mergeCell ref="K45:U45"/>
    <mergeCell ref="K43:U43"/>
    <mergeCell ref="A44:B44"/>
    <mergeCell ref="C44:G44"/>
    <mergeCell ref="A48:B48"/>
    <mergeCell ref="A49:B49"/>
    <mergeCell ref="A50:B50"/>
    <mergeCell ref="A51:B51"/>
    <mergeCell ref="A52:B52"/>
    <mergeCell ref="C48:D48"/>
    <mergeCell ref="C49:D49"/>
    <mergeCell ref="C50:D50"/>
    <mergeCell ref="C51:D51"/>
    <mergeCell ref="C52:D52"/>
    <mergeCell ref="I55:J55"/>
    <mergeCell ref="K55:U55"/>
    <mergeCell ref="I56:J56"/>
    <mergeCell ref="K56:U56"/>
    <mergeCell ref="I57:J57"/>
    <mergeCell ref="K57:U57"/>
    <mergeCell ref="A46:G46"/>
    <mergeCell ref="A47:B47"/>
    <mergeCell ref="C47:D47"/>
    <mergeCell ref="I47:J47"/>
    <mergeCell ref="K47:U47"/>
    <mergeCell ref="I48:J48"/>
    <mergeCell ref="K48:U48"/>
    <mergeCell ref="I52:J52"/>
    <mergeCell ref="A53:B53"/>
    <mergeCell ref="A54:B54"/>
    <mergeCell ref="A55:B55"/>
    <mergeCell ref="A56:B56"/>
    <mergeCell ref="C53:D53"/>
    <mergeCell ref="C54:D54"/>
    <mergeCell ref="C55:D55"/>
    <mergeCell ref="C56:D56"/>
    <mergeCell ref="A36:B36"/>
    <mergeCell ref="C36:D36"/>
    <mergeCell ref="K41:U41"/>
    <mergeCell ref="K38:U38"/>
    <mergeCell ref="K39:U39"/>
    <mergeCell ref="A38:B38"/>
    <mergeCell ref="I66:J66"/>
    <mergeCell ref="K66:U66"/>
    <mergeCell ref="A42:B42"/>
    <mergeCell ref="C42:G42"/>
    <mergeCell ref="A43:B43"/>
    <mergeCell ref="C43:G43"/>
    <mergeCell ref="C40:G40"/>
    <mergeCell ref="I40:J40"/>
    <mergeCell ref="K40:U40"/>
    <mergeCell ref="K42:U42"/>
    <mergeCell ref="I42:J42"/>
    <mergeCell ref="I62:J62"/>
    <mergeCell ref="K62:U62"/>
    <mergeCell ref="I63:J63"/>
    <mergeCell ref="K63:U63"/>
    <mergeCell ref="I64:J64"/>
    <mergeCell ref="K64:U64"/>
    <mergeCell ref="I65:J65"/>
    <mergeCell ref="A37:B37"/>
    <mergeCell ref="C37:G37"/>
    <mergeCell ref="I37:J37"/>
    <mergeCell ref="K37:U37"/>
    <mergeCell ref="I54:J54"/>
    <mergeCell ref="K54:U54"/>
    <mergeCell ref="I49:J49"/>
    <mergeCell ref="K49:U49"/>
    <mergeCell ref="I50:J50"/>
    <mergeCell ref="K50:U50"/>
    <mergeCell ref="I51:J51"/>
    <mergeCell ref="K51:U51"/>
    <mergeCell ref="I46:J46"/>
    <mergeCell ref="K46:U46"/>
    <mergeCell ref="C38:G38"/>
    <mergeCell ref="I38:J38"/>
    <mergeCell ref="I43:J43"/>
    <mergeCell ref="I44:J44"/>
    <mergeCell ref="A40:B41"/>
    <mergeCell ref="A39:B39"/>
    <mergeCell ref="C39:G39"/>
    <mergeCell ref="I39:J39"/>
    <mergeCell ref="K44:U44"/>
    <mergeCell ref="I45:J45"/>
    <mergeCell ref="W43:Y43"/>
    <mergeCell ref="I60:J60"/>
    <mergeCell ref="E36:G36"/>
    <mergeCell ref="I36:U36"/>
    <mergeCell ref="W38:Y38"/>
    <mergeCell ref="W40:Y40"/>
    <mergeCell ref="W41:Y41"/>
    <mergeCell ref="W39:Y39"/>
    <mergeCell ref="I41:J41"/>
    <mergeCell ref="K52:U52"/>
    <mergeCell ref="I53:J53"/>
    <mergeCell ref="K53:U53"/>
    <mergeCell ref="E47:G47"/>
    <mergeCell ref="E48:G48"/>
    <mergeCell ref="E49:G49"/>
    <mergeCell ref="E50:G50"/>
    <mergeCell ref="E51:G51"/>
    <mergeCell ref="E52:G52"/>
    <mergeCell ref="E53:G53"/>
    <mergeCell ref="E54:G54"/>
    <mergeCell ref="E55:G55"/>
    <mergeCell ref="C41:G41"/>
    <mergeCell ref="W36:AH36"/>
    <mergeCell ref="Z39:AB39"/>
    <mergeCell ref="W42:Y42"/>
    <mergeCell ref="Z42:AB42"/>
    <mergeCell ref="Z40:AB40"/>
    <mergeCell ref="Z41:AB41"/>
    <mergeCell ref="Z38:AB38"/>
    <mergeCell ref="W37:AB37"/>
    <mergeCell ref="AC37:AH37"/>
    <mergeCell ref="AC38:AE38"/>
    <mergeCell ref="AC39:AE39"/>
    <mergeCell ref="AC40:AE40"/>
    <mergeCell ref="AC41:AE41"/>
    <mergeCell ref="AF38:AH38"/>
    <mergeCell ref="AF39:AH39"/>
    <mergeCell ref="AF40:AH40"/>
    <mergeCell ref="AF41:AH41"/>
  </mergeCells>
  <phoneticPr fontId="1" type="noConversion"/>
  <hyperlinks>
    <hyperlink ref="C43" r:id="rId1" xr:uid="{00000000-0004-0000-0100-000000000000}"/>
    <hyperlink ref="C44" r:id="rId2" xr:uid="{00000000-0004-0000-0100-000001000000}"/>
    <hyperlink ref="A47:B47" location="C装置!A1" display="C装置!A1" xr:uid="{00000000-0004-0000-0100-000002000000}"/>
    <hyperlink ref="A48:B48" location="引擎!A1" display="引擎!A1" xr:uid="{00000000-0004-0000-0100-000003000000}"/>
    <hyperlink ref="A49:B49" location="主炮!A1" display="主炮!A1" xr:uid="{00000000-0004-0000-0100-000004000000}"/>
    <hyperlink ref="A50:B50" location="副炮!A1" display="副炮!A1" xr:uid="{00000000-0004-0000-0100-000005000000}"/>
    <hyperlink ref="A51:B51" location="'S-E'!A1" display="'S-E'!A1" xr:uid="{00000000-0004-0000-0100-000006000000}"/>
    <hyperlink ref="A52:B52" location="生化坦克!A1" display="生化坦克!A1" xr:uid="{00000000-0004-0000-0100-000007000000}"/>
    <hyperlink ref="A53:B53" location="特性!A1" display="特性!A1" xr:uid="{00000000-0004-0000-0100-000008000000}"/>
    <hyperlink ref="C47:D47" location="人类技能!A1" display="人类技能!A1" xr:uid="{00000000-0004-0000-0100-000009000000}"/>
    <hyperlink ref="C48:D48" location="职业技能!A1" display="职业技能!A1" xr:uid="{00000000-0004-0000-0100-00000A000000}"/>
    <hyperlink ref="C49:D49" location="人类武器!A1" display="人类武器!A1" xr:uid="{00000000-0004-0000-0100-00000B000000}"/>
    <hyperlink ref="C50:D50" location="犬类武器!A1" display="犬类武器!A1" xr:uid="{00000000-0004-0000-0100-00000C000000}"/>
    <hyperlink ref="C51:D51" location="头防具!A1" display="头防具!A1" xr:uid="{00000000-0004-0000-0100-00000D000000}"/>
    <hyperlink ref="C52:D52" location="体防具!A1" display="体防具!A1" xr:uid="{00000000-0004-0000-0100-00000E000000}"/>
    <hyperlink ref="C53:D53" location="腕用防具!A1" display="腕用防具!A1" xr:uid="{00000000-0004-0000-0100-00000F000000}"/>
    <hyperlink ref="C54:D54" location="足防具!A1" display="足防具!A1" xr:uid="{00000000-0004-0000-0100-000010000000}"/>
    <hyperlink ref="C55:D55" location="饰品!A1" display="饰品!A1" xr:uid="{00000000-0004-0000-0100-000011000000}"/>
    <hyperlink ref="A54:B54" location="烤串炮!A1" display="烤串炮!A1" xr:uid="{00000000-0004-0000-0100-000012000000}"/>
    <hyperlink ref="E47:G47" location="车载道具!A1" display="车载道具!A1" xr:uid="{00000000-0004-0000-0100-000013000000}"/>
    <hyperlink ref="E48:G48" location="道具!A1" display="道具!A1" xr:uid="{00000000-0004-0000-0100-000014000000}"/>
    <hyperlink ref="E49:G49" location="回复道具!A1" display="回复道具!A1" xr:uid="{00000000-0004-0000-0100-000015000000}"/>
    <hyperlink ref="E50:G50" location="战斗道具!A1" display="战斗道具!A1" xr:uid="{00000000-0004-0000-0100-000016000000}"/>
    <hyperlink ref="E51:G51" location="宇宙UFO!A1" display="宇宙UFO!A1" xr:uid="{00000000-0004-0000-0100-000017000000}"/>
  </hyperlinks>
  <pageMargins left="0.7" right="0.7" top="0.75" bottom="0.75" header="0.3" footer="0.3"/>
  <pageSetup paperSize="9" orientation="portrait" r:id="rId3"/>
  <drawing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1"/>
  </sheetPr>
  <dimension ref="A1:W186"/>
  <sheetViews>
    <sheetView workbookViewId="0">
      <pane ySplit="1" topLeftCell="A2" activePane="bottomLeft" state="frozen"/>
      <selection activeCell="I61" sqref="I61:J61"/>
      <selection pane="bottomLeft"/>
    </sheetView>
  </sheetViews>
  <sheetFormatPr defaultRowHeight="11.25" x14ac:dyDescent="0.15"/>
  <cols>
    <col min="1" max="2" width="20.1640625" bestFit="1" customWidth="1"/>
    <col min="3" max="3" width="2.1640625" customWidth="1"/>
    <col min="9" max="9" width="6" bestFit="1" customWidth="1"/>
    <col min="10" max="10" width="19.1640625" bestFit="1" customWidth="1"/>
    <col min="11" max="11" width="5" bestFit="1" customWidth="1"/>
    <col min="12" max="12" width="6" bestFit="1" customWidth="1"/>
    <col min="13" max="13" width="24.83203125" bestFit="1" customWidth="1"/>
    <col min="14" max="14" width="5" bestFit="1" customWidth="1"/>
    <col min="15" max="15" width="6" bestFit="1" customWidth="1"/>
    <col min="16" max="16" width="16.83203125" bestFit="1" customWidth="1"/>
    <col min="17" max="17" width="5" bestFit="1" customWidth="1"/>
    <col min="18" max="18" width="6" bestFit="1" customWidth="1"/>
    <col min="19" max="19" width="16.83203125" bestFit="1" customWidth="1"/>
    <col min="22" max="22" width="16.83203125" bestFit="1" customWidth="1"/>
  </cols>
  <sheetData>
    <row r="1" spans="1:23" ht="12" thickBot="1" x14ac:dyDescent="0.2">
      <c r="A1" s="111" t="s">
        <v>4508</v>
      </c>
      <c r="B1" s="111" t="s">
        <v>4505</v>
      </c>
      <c r="D1" s="1007" t="s">
        <v>5430</v>
      </c>
      <c r="E1" s="1007"/>
      <c r="F1" s="1007"/>
      <c r="G1" s="1007"/>
      <c r="H1" s="1007"/>
      <c r="I1" s="1007"/>
      <c r="J1" s="1007"/>
      <c r="K1" s="1007"/>
      <c r="L1" s="1007"/>
      <c r="M1" s="1007"/>
      <c r="N1" s="1007"/>
      <c r="O1" s="1007"/>
      <c r="P1" s="1007"/>
      <c r="Q1" s="1007"/>
      <c r="R1" s="1007"/>
      <c r="S1" s="1007"/>
      <c r="T1" s="1007"/>
      <c r="U1" s="1007"/>
      <c r="V1" s="1007"/>
      <c r="W1" s="1007"/>
    </row>
    <row r="2" spans="1:23" ht="12" thickBot="1" x14ac:dyDescent="0.2">
      <c r="A2" s="669" t="s">
        <v>10762</v>
      </c>
      <c r="B2" s="667" t="s">
        <v>4506</v>
      </c>
      <c r="D2" s="671" t="s">
        <v>4630</v>
      </c>
      <c r="E2" s="671"/>
      <c r="F2" s="671"/>
      <c r="G2" s="671"/>
      <c r="H2" s="671"/>
      <c r="I2" s="116" t="s">
        <v>4626</v>
      </c>
      <c r="J2" s="116" t="s">
        <v>4627</v>
      </c>
      <c r="K2" s="117" t="s">
        <v>4628</v>
      </c>
      <c r="L2" s="118" t="s">
        <v>4626</v>
      </c>
      <c r="M2" s="118" t="s">
        <v>4629</v>
      </c>
      <c r="N2" s="119" t="s">
        <v>4628</v>
      </c>
      <c r="O2" s="116" t="s">
        <v>4626</v>
      </c>
      <c r="P2" s="116" t="s">
        <v>4627</v>
      </c>
      <c r="Q2" s="117" t="s">
        <v>4628</v>
      </c>
      <c r="R2" s="118" t="s">
        <v>4626</v>
      </c>
      <c r="S2" s="118" t="s">
        <v>4627</v>
      </c>
      <c r="T2" s="119" t="s">
        <v>4628</v>
      </c>
      <c r="U2" s="116" t="s">
        <v>4626</v>
      </c>
      <c r="V2" s="116" t="s">
        <v>4627</v>
      </c>
      <c r="W2" s="117" t="s">
        <v>4628</v>
      </c>
    </row>
    <row r="3" spans="1:23" ht="12" thickBot="1" x14ac:dyDescent="0.2">
      <c r="A3" s="670"/>
      <c r="B3" s="668"/>
      <c r="D3" s="126">
        <v>1</v>
      </c>
      <c r="E3" s="672" t="str">
        <f t="shared" ref="E3:E9" si="0">G3 &amp; " 00000" &amp; H3</f>
        <v>1035FE4A 000005CD</v>
      </c>
      <c r="F3" s="672"/>
      <c r="G3" s="127" t="s">
        <v>4639</v>
      </c>
      <c r="H3" s="128" t="s">
        <v>9729</v>
      </c>
      <c r="I3" s="120">
        <v>1229</v>
      </c>
      <c r="J3" s="120" t="s">
        <v>2698</v>
      </c>
      <c r="K3" s="121" t="s">
        <v>4631</v>
      </c>
      <c r="L3" s="122">
        <v>1416</v>
      </c>
      <c r="M3" s="122" t="s">
        <v>2884</v>
      </c>
      <c r="N3" s="123" t="s">
        <v>4632</v>
      </c>
      <c r="O3" s="120">
        <v>1506</v>
      </c>
      <c r="P3" s="120" t="s">
        <v>4633</v>
      </c>
      <c r="Q3" s="121" t="s">
        <v>4634</v>
      </c>
      <c r="R3" s="122">
        <v>1655</v>
      </c>
      <c r="S3" s="122" t="s">
        <v>4635</v>
      </c>
      <c r="T3" s="123" t="s">
        <v>4636</v>
      </c>
      <c r="U3" s="120">
        <v>1739</v>
      </c>
      <c r="V3" s="120" t="s">
        <v>4637</v>
      </c>
      <c r="W3" s="121" t="s">
        <v>4638</v>
      </c>
    </row>
    <row r="4" spans="1:23" ht="12" thickBot="1" x14ac:dyDescent="0.2">
      <c r="A4" s="670"/>
      <c r="B4" s="668"/>
      <c r="D4" s="126">
        <v>2</v>
      </c>
      <c r="E4" s="672" t="str">
        <f t="shared" si="0"/>
        <v>1035FE4E 000005CF</v>
      </c>
      <c r="F4" s="672"/>
      <c r="G4" s="129" t="s">
        <v>4646</v>
      </c>
      <c r="H4" s="128" t="s">
        <v>9730</v>
      </c>
      <c r="I4" s="120">
        <v>1230</v>
      </c>
      <c r="J4" s="120" t="s">
        <v>4640</v>
      </c>
      <c r="K4" s="121" t="s">
        <v>4641</v>
      </c>
      <c r="L4" s="122">
        <v>1417</v>
      </c>
      <c r="M4" s="122" t="s">
        <v>1328</v>
      </c>
      <c r="N4" s="123" t="s">
        <v>4642</v>
      </c>
      <c r="O4" s="120">
        <v>1507</v>
      </c>
      <c r="P4" s="120" t="s">
        <v>1440</v>
      </c>
      <c r="Q4" s="121" t="s">
        <v>4643</v>
      </c>
      <c r="R4" s="122">
        <v>1656</v>
      </c>
      <c r="S4" s="122" t="s">
        <v>1439</v>
      </c>
      <c r="T4" s="123" t="s">
        <v>4644</v>
      </c>
      <c r="U4" s="120">
        <v>1740</v>
      </c>
      <c r="V4" s="120" t="s">
        <v>2196</v>
      </c>
      <c r="W4" s="121" t="s">
        <v>4645</v>
      </c>
    </row>
    <row r="5" spans="1:23" ht="12" thickBot="1" x14ac:dyDescent="0.2">
      <c r="A5" s="670"/>
      <c r="B5" s="668"/>
      <c r="D5" s="126">
        <v>3</v>
      </c>
      <c r="E5" s="672" t="str">
        <f t="shared" si="0"/>
        <v>1035FE52 000005C7</v>
      </c>
      <c r="F5" s="672"/>
      <c r="G5" s="130" t="s">
        <v>4655</v>
      </c>
      <c r="H5" s="128" t="s">
        <v>9731</v>
      </c>
      <c r="I5" s="120">
        <v>1231</v>
      </c>
      <c r="J5" s="120" t="s">
        <v>4647</v>
      </c>
      <c r="K5" s="121" t="s">
        <v>4648</v>
      </c>
      <c r="L5" s="122">
        <v>1418</v>
      </c>
      <c r="M5" s="122" t="s">
        <v>4649</v>
      </c>
      <c r="N5" s="123" t="s">
        <v>4650</v>
      </c>
      <c r="O5" s="120">
        <v>1508</v>
      </c>
      <c r="P5" s="120" t="s">
        <v>1100</v>
      </c>
      <c r="Q5" s="121" t="s">
        <v>4651</v>
      </c>
      <c r="R5" s="122">
        <v>1657</v>
      </c>
      <c r="S5" s="122" t="s">
        <v>1957</v>
      </c>
      <c r="T5" s="123" t="s">
        <v>4652</v>
      </c>
      <c r="U5" s="120">
        <v>1741</v>
      </c>
      <c r="V5" s="120" t="s">
        <v>4653</v>
      </c>
      <c r="W5" s="121" t="s">
        <v>4654</v>
      </c>
    </row>
    <row r="6" spans="1:23" ht="12" thickBot="1" x14ac:dyDescent="0.2">
      <c r="A6" s="670"/>
      <c r="B6" s="668"/>
      <c r="D6" s="126">
        <v>4</v>
      </c>
      <c r="E6" s="672" t="str">
        <f t="shared" si="0"/>
        <v>1035FE56 000005DA</v>
      </c>
      <c r="F6" s="672"/>
      <c r="G6" s="130" t="s">
        <v>4662</v>
      </c>
      <c r="H6" s="128" t="s">
        <v>9732</v>
      </c>
      <c r="I6" s="120">
        <v>1232</v>
      </c>
      <c r="J6" s="120" t="s">
        <v>4656</v>
      </c>
      <c r="K6" s="121" t="s">
        <v>4657</v>
      </c>
      <c r="L6" s="122">
        <v>1419</v>
      </c>
      <c r="M6" s="122" t="s">
        <v>2881</v>
      </c>
      <c r="N6" s="123" t="s">
        <v>4658</v>
      </c>
      <c r="O6" s="120">
        <v>1509</v>
      </c>
      <c r="P6" s="120" t="s">
        <v>1787</v>
      </c>
      <c r="Q6" s="121" t="s">
        <v>4659</v>
      </c>
      <c r="R6" s="122">
        <v>1658</v>
      </c>
      <c r="S6" s="122" t="s">
        <v>1955</v>
      </c>
      <c r="T6" s="123" t="s">
        <v>4660</v>
      </c>
      <c r="U6" s="120">
        <v>1742</v>
      </c>
      <c r="V6" s="120" t="s">
        <v>2148</v>
      </c>
      <c r="W6" s="121" t="s">
        <v>4661</v>
      </c>
    </row>
    <row r="7" spans="1:23" ht="12" thickBot="1" x14ac:dyDescent="0.2">
      <c r="A7" s="670"/>
      <c r="B7" s="668"/>
      <c r="D7" s="126">
        <v>5</v>
      </c>
      <c r="E7" s="673" t="str">
        <f t="shared" si="0"/>
        <v>1035FE5A 0000059A</v>
      </c>
      <c r="F7" s="674"/>
      <c r="G7" s="130" t="s">
        <v>4671</v>
      </c>
      <c r="H7" s="128" t="s">
        <v>9728</v>
      </c>
      <c r="I7" s="120">
        <v>1233</v>
      </c>
      <c r="J7" s="120" t="s">
        <v>4663</v>
      </c>
      <c r="K7" s="121" t="s">
        <v>4664</v>
      </c>
      <c r="L7" s="122">
        <v>1420</v>
      </c>
      <c r="M7" s="122" t="s">
        <v>4665</v>
      </c>
      <c r="N7" s="123" t="s">
        <v>4666</v>
      </c>
      <c r="O7" s="120">
        <v>1510</v>
      </c>
      <c r="P7" s="120" t="s">
        <v>1784</v>
      </c>
      <c r="Q7" s="121" t="s">
        <v>4667</v>
      </c>
      <c r="R7" s="122">
        <v>1659</v>
      </c>
      <c r="S7" s="122" t="s">
        <v>4668</v>
      </c>
      <c r="T7" s="123" t="s">
        <v>4669</v>
      </c>
      <c r="U7" s="120">
        <v>1743</v>
      </c>
      <c r="V7" s="120" t="s">
        <v>2192</v>
      </c>
      <c r="W7" s="121" t="s">
        <v>4670</v>
      </c>
    </row>
    <row r="8" spans="1:23" ht="12" thickBot="1" x14ac:dyDescent="0.2">
      <c r="A8" s="670"/>
      <c r="B8" s="668"/>
      <c r="D8" s="126">
        <v>6</v>
      </c>
      <c r="E8" s="672" t="str">
        <f t="shared" si="0"/>
        <v>1035FE5E 00000536</v>
      </c>
      <c r="F8" s="672"/>
      <c r="G8" s="130" t="s">
        <v>4677</v>
      </c>
      <c r="H8" s="128">
        <v>536</v>
      </c>
      <c r="I8" s="120">
        <v>1234</v>
      </c>
      <c r="J8" s="120" t="s">
        <v>2695</v>
      </c>
      <c r="K8" s="121" t="s">
        <v>4672</v>
      </c>
      <c r="L8" s="122">
        <v>1421</v>
      </c>
      <c r="M8" s="122" t="s">
        <v>2876</v>
      </c>
      <c r="N8" s="123" t="s">
        <v>4673</v>
      </c>
      <c r="O8" s="120">
        <v>1511</v>
      </c>
      <c r="P8" s="120" t="s">
        <v>1782</v>
      </c>
      <c r="Q8" s="121" t="s">
        <v>4674</v>
      </c>
      <c r="R8" s="122">
        <v>1660</v>
      </c>
      <c r="S8" s="122" t="s">
        <v>1952</v>
      </c>
      <c r="T8" s="123" t="s">
        <v>4675</v>
      </c>
      <c r="U8" s="120">
        <v>1744</v>
      </c>
      <c r="V8" s="120" t="s">
        <v>2034</v>
      </c>
      <c r="W8" s="121" t="s">
        <v>4676</v>
      </c>
    </row>
    <row r="9" spans="1:23" ht="12" thickBot="1" x14ac:dyDescent="0.2">
      <c r="A9" s="670"/>
      <c r="B9" s="668"/>
      <c r="D9" s="126">
        <v>7</v>
      </c>
      <c r="E9" s="672" t="str">
        <f t="shared" si="0"/>
        <v>1035FE62 00000575</v>
      </c>
      <c r="F9" s="672"/>
      <c r="G9" s="130" t="s">
        <v>4686</v>
      </c>
      <c r="H9" s="128">
        <v>575</v>
      </c>
      <c r="I9" s="120">
        <v>1235</v>
      </c>
      <c r="J9" s="120" t="s">
        <v>2693</v>
      </c>
      <c r="K9" s="121" t="s">
        <v>4678</v>
      </c>
      <c r="L9" s="122">
        <v>1422</v>
      </c>
      <c r="M9" s="122" t="s">
        <v>2874</v>
      </c>
      <c r="N9" s="123" t="s">
        <v>4679</v>
      </c>
      <c r="O9" s="120">
        <v>1512</v>
      </c>
      <c r="P9" s="120" t="s">
        <v>4680</v>
      </c>
      <c r="Q9" s="121" t="s">
        <v>4681</v>
      </c>
      <c r="R9" s="122">
        <v>1661</v>
      </c>
      <c r="S9" s="122" t="s">
        <v>4682</v>
      </c>
      <c r="T9" s="123" t="s">
        <v>4683</v>
      </c>
      <c r="U9" s="120">
        <v>1745</v>
      </c>
      <c r="V9" s="120" t="s">
        <v>4684</v>
      </c>
      <c r="W9" s="121" t="s">
        <v>4685</v>
      </c>
    </row>
    <row r="10" spans="1:23" ht="12" thickBot="1" x14ac:dyDescent="0.2">
      <c r="A10" s="670"/>
      <c r="B10" s="668"/>
      <c r="D10" s="126"/>
      <c r="E10" s="672" t="s">
        <v>4693</v>
      </c>
      <c r="F10" s="672"/>
      <c r="G10" s="130"/>
      <c r="H10" s="128"/>
      <c r="I10" s="120">
        <v>1236</v>
      </c>
      <c r="J10" s="120" t="s">
        <v>2692</v>
      </c>
      <c r="K10" s="121" t="s">
        <v>4687</v>
      </c>
      <c r="L10" s="122">
        <v>1423</v>
      </c>
      <c r="M10" s="122" t="s">
        <v>2869</v>
      </c>
      <c r="N10" s="123" t="s">
        <v>4688</v>
      </c>
      <c r="O10" s="120">
        <v>1513</v>
      </c>
      <c r="P10" s="120" t="s">
        <v>1568</v>
      </c>
      <c r="Q10" s="121" t="s">
        <v>4689</v>
      </c>
      <c r="R10" s="122">
        <v>1662</v>
      </c>
      <c r="S10" s="122" t="s">
        <v>1085</v>
      </c>
      <c r="T10" s="123" t="s">
        <v>4690</v>
      </c>
      <c r="U10" s="120">
        <v>1746</v>
      </c>
      <c r="V10" s="120" t="s">
        <v>4691</v>
      </c>
      <c r="W10" s="121" t="s">
        <v>4692</v>
      </c>
    </row>
    <row r="11" spans="1:23" ht="12" thickBot="1" x14ac:dyDescent="0.2">
      <c r="A11" s="670"/>
      <c r="B11" s="668"/>
      <c r="D11" s="126" t="s">
        <v>4699</v>
      </c>
      <c r="E11" s="672" t="str">
        <f>G11 &amp; " 00000" &amp; H11</f>
        <v>1035FE6E 00000</v>
      </c>
      <c r="F11" s="672"/>
      <c r="G11" s="130" t="s">
        <v>4700</v>
      </c>
      <c r="H11" s="128"/>
      <c r="I11" s="120">
        <v>1237</v>
      </c>
      <c r="J11" s="120" t="s">
        <v>2691</v>
      </c>
      <c r="K11" s="121" t="s">
        <v>4694</v>
      </c>
      <c r="L11" s="122">
        <v>1424</v>
      </c>
      <c r="M11" s="122" t="s">
        <v>2866</v>
      </c>
      <c r="N11" s="123" t="s">
        <v>4695</v>
      </c>
      <c r="O11" s="120">
        <v>1514</v>
      </c>
      <c r="P11" s="120" t="s">
        <v>1780</v>
      </c>
      <c r="Q11" s="121" t="s">
        <v>4696</v>
      </c>
      <c r="R11" s="122">
        <v>1663</v>
      </c>
      <c r="S11" s="122" t="s">
        <v>1888</v>
      </c>
      <c r="T11" s="123" t="s">
        <v>4697</v>
      </c>
      <c r="U11" s="120">
        <v>1747</v>
      </c>
      <c r="V11" s="120" t="s">
        <v>2168</v>
      </c>
      <c r="W11" s="121" t="s">
        <v>4698</v>
      </c>
    </row>
    <row r="12" spans="1:23" ht="12" thickBot="1" x14ac:dyDescent="0.2">
      <c r="A12" s="670"/>
      <c r="B12" s="668"/>
      <c r="D12" s="675" t="s">
        <v>4707</v>
      </c>
      <c r="E12" s="676"/>
      <c r="F12" s="676"/>
      <c r="G12" s="676"/>
      <c r="H12" s="676"/>
      <c r="I12" s="120">
        <v>1238</v>
      </c>
      <c r="J12" s="120" t="s">
        <v>2690</v>
      </c>
      <c r="K12" s="121" t="s">
        <v>4701</v>
      </c>
      <c r="L12" s="122">
        <v>1425</v>
      </c>
      <c r="M12" s="122" t="s">
        <v>2864</v>
      </c>
      <c r="N12" s="123" t="s">
        <v>4702</v>
      </c>
      <c r="O12" s="120">
        <v>1515</v>
      </c>
      <c r="P12" s="120" t="s">
        <v>4703</v>
      </c>
      <c r="Q12" s="121" t="s">
        <v>4704</v>
      </c>
      <c r="R12" s="122">
        <v>1664</v>
      </c>
      <c r="S12" s="122" t="s">
        <v>1936</v>
      </c>
      <c r="T12" s="123" t="s">
        <v>4705</v>
      </c>
      <c r="U12" s="120">
        <v>1748</v>
      </c>
      <c r="V12" s="120" t="s">
        <v>2144</v>
      </c>
      <c r="W12" s="121" t="s">
        <v>4706</v>
      </c>
    </row>
    <row r="13" spans="1:23" ht="12" thickBot="1" x14ac:dyDescent="0.2">
      <c r="A13" s="670" t="s">
        <v>10746</v>
      </c>
      <c r="B13" s="667" t="s">
        <v>4507</v>
      </c>
      <c r="D13" s="676"/>
      <c r="E13" s="676"/>
      <c r="F13" s="676"/>
      <c r="G13" s="676"/>
      <c r="H13" s="676"/>
      <c r="I13" s="120">
        <v>1239</v>
      </c>
      <c r="J13" s="120" t="s">
        <v>4708</v>
      </c>
      <c r="K13" s="121" t="s">
        <v>4709</v>
      </c>
      <c r="L13" s="122">
        <v>1426</v>
      </c>
      <c r="M13" s="122" t="s">
        <v>2862</v>
      </c>
      <c r="N13" s="123" t="s">
        <v>4710</v>
      </c>
      <c r="O13" s="120">
        <v>1516</v>
      </c>
      <c r="P13" s="120" t="s">
        <v>1774</v>
      </c>
      <c r="Q13" s="121" t="s">
        <v>4711</v>
      </c>
      <c r="R13" s="122">
        <v>1665</v>
      </c>
      <c r="S13" s="122" t="s">
        <v>1445</v>
      </c>
      <c r="T13" s="123" t="s">
        <v>4712</v>
      </c>
      <c r="U13" s="120">
        <v>1749</v>
      </c>
      <c r="V13" s="120" t="s">
        <v>1438</v>
      </c>
      <c r="W13" s="121" t="s">
        <v>4713</v>
      </c>
    </row>
    <row r="14" spans="1:23" ht="12" thickBot="1" x14ac:dyDescent="0.2">
      <c r="A14" s="670"/>
      <c r="B14" s="668"/>
      <c r="I14" s="120">
        <v>1240</v>
      </c>
      <c r="J14" s="120" t="s">
        <v>1441</v>
      </c>
      <c r="K14" s="121" t="s">
        <v>4714</v>
      </c>
      <c r="L14" s="122">
        <v>1427</v>
      </c>
      <c r="M14" s="122" t="s">
        <v>2860</v>
      </c>
      <c r="N14" s="123" t="s">
        <v>4715</v>
      </c>
      <c r="O14" s="120">
        <v>1517</v>
      </c>
      <c r="P14" s="120" t="s">
        <v>1767</v>
      </c>
      <c r="Q14" s="121" t="s">
        <v>4716</v>
      </c>
      <c r="R14" s="122">
        <v>1666</v>
      </c>
      <c r="S14" s="122" t="s">
        <v>1845</v>
      </c>
      <c r="T14" s="123" t="s">
        <v>4717</v>
      </c>
      <c r="U14" s="120">
        <v>1750</v>
      </c>
      <c r="V14" s="120" t="s">
        <v>2140</v>
      </c>
      <c r="W14" s="121" t="s">
        <v>4718</v>
      </c>
    </row>
    <row r="15" spans="1:23" ht="12" thickBot="1" x14ac:dyDescent="0.2">
      <c r="A15" s="670"/>
      <c r="B15" s="668"/>
      <c r="I15" s="120">
        <v>1241</v>
      </c>
      <c r="J15" s="120" t="s">
        <v>4719</v>
      </c>
      <c r="K15" s="121" t="s">
        <v>4720</v>
      </c>
      <c r="L15" s="122">
        <v>1428</v>
      </c>
      <c r="M15" s="122" t="s">
        <v>2858</v>
      </c>
      <c r="N15" s="123" t="s">
        <v>4721</v>
      </c>
      <c r="O15" s="120">
        <v>1518</v>
      </c>
      <c r="P15" s="120" t="s">
        <v>1144</v>
      </c>
      <c r="Q15" s="121" t="s">
        <v>4722</v>
      </c>
      <c r="R15" s="122">
        <v>1667</v>
      </c>
      <c r="S15" s="122" t="s">
        <v>4723</v>
      </c>
      <c r="T15" s="123" t="s">
        <v>4724</v>
      </c>
      <c r="U15" s="120">
        <v>1751</v>
      </c>
      <c r="V15" s="120" t="s">
        <v>86</v>
      </c>
      <c r="W15" s="121" t="s">
        <v>4725</v>
      </c>
    </row>
    <row r="16" spans="1:23" ht="12" thickBot="1" x14ac:dyDescent="0.2">
      <c r="A16" s="113" t="s">
        <v>4503</v>
      </c>
      <c r="B16" s="112" t="s">
        <v>10745</v>
      </c>
      <c r="I16" s="120">
        <v>1242</v>
      </c>
      <c r="J16" s="120" t="s">
        <v>2678</v>
      </c>
      <c r="K16" s="121" t="s">
        <v>4726</v>
      </c>
      <c r="L16" s="122">
        <v>1429</v>
      </c>
      <c r="M16" s="122" t="s">
        <v>2855</v>
      </c>
      <c r="N16" s="123" t="s">
        <v>4727</v>
      </c>
      <c r="O16" s="120">
        <v>1519</v>
      </c>
      <c r="P16" s="120" t="s">
        <v>1063</v>
      </c>
      <c r="Q16" s="121" t="s">
        <v>4728</v>
      </c>
      <c r="R16" s="122">
        <v>1668</v>
      </c>
      <c r="S16" s="122" t="s">
        <v>1006</v>
      </c>
      <c r="T16" s="123" t="s">
        <v>4729</v>
      </c>
      <c r="U16" s="120">
        <v>1752</v>
      </c>
      <c r="V16" s="120" t="s">
        <v>4730</v>
      </c>
      <c r="W16" s="121" t="s">
        <v>4731</v>
      </c>
    </row>
    <row r="17" spans="1:23" ht="12" thickBot="1" x14ac:dyDescent="0.2">
      <c r="A17" s="113" t="s">
        <v>4542</v>
      </c>
      <c r="B17" s="112" t="s">
        <v>4504</v>
      </c>
      <c r="I17" s="120">
        <v>1243</v>
      </c>
      <c r="J17" s="120" t="s">
        <v>1449</v>
      </c>
      <c r="K17" s="121" t="s">
        <v>4732</v>
      </c>
      <c r="L17" s="122">
        <v>1430</v>
      </c>
      <c r="M17" s="122" t="s">
        <v>2851</v>
      </c>
      <c r="N17" s="123" t="s">
        <v>4733</v>
      </c>
      <c r="O17" s="120">
        <v>1520</v>
      </c>
      <c r="P17" s="120" t="s">
        <v>1770</v>
      </c>
      <c r="Q17" s="121" t="s">
        <v>4734</v>
      </c>
      <c r="R17" s="122">
        <v>1669</v>
      </c>
      <c r="S17" s="122" t="s">
        <v>1883</v>
      </c>
      <c r="T17" s="123" t="s">
        <v>4735</v>
      </c>
      <c r="U17" s="120">
        <v>1753</v>
      </c>
      <c r="V17" s="120" t="s">
        <v>4736</v>
      </c>
      <c r="W17" s="121" t="s">
        <v>4737</v>
      </c>
    </row>
    <row r="18" spans="1:23" ht="12" thickBot="1" x14ac:dyDescent="0.2">
      <c r="A18" s="113" t="s">
        <v>5448</v>
      </c>
      <c r="B18" s="155" t="s">
        <v>9421</v>
      </c>
      <c r="E18" s="110"/>
      <c r="F18" s="110"/>
      <c r="I18" s="120">
        <v>1244</v>
      </c>
      <c r="J18" s="120" t="s">
        <v>4738</v>
      </c>
      <c r="K18" s="121" t="s">
        <v>4739</v>
      </c>
      <c r="L18" s="122">
        <v>1431</v>
      </c>
      <c r="M18" s="122" t="s">
        <v>4740</v>
      </c>
      <c r="N18" s="123" t="s">
        <v>4741</v>
      </c>
      <c r="O18" s="120">
        <v>1521</v>
      </c>
      <c r="P18" s="120" t="s">
        <v>1763</v>
      </c>
      <c r="Q18" s="121" t="s">
        <v>4742</v>
      </c>
      <c r="R18" s="122">
        <v>1670</v>
      </c>
      <c r="S18" s="122" t="s">
        <v>1407</v>
      </c>
      <c r="T18" s="123" t="s">
        <v>4743</v>
      </c>
      <c r="U18" s="120">
        <v>1754</v>
      </c>
      <c r="V18" s="120" t="s">
        <v>10681</v>
      </c>
      <c r="W18" s="121" t="s">
        <v>4744</v>
      </c>
    </row>
    <row r="19" spans="1:23" ht="12" thickBot="1" x14ac:dyDescent="0.2">
      <c r="A19" s="113"/>
      <c r="B19" s="155" t="s">
        <v>9422</v>
      </c>
      <c r="E19" s="110"/>
      <c r="F19" s="110"/>
      <c r="I19" s="120">
        <v>1245</v>
      </c>
      <c r="J19" s="120" t="s">
        <v>4745</v>
      </c>
      <c r="K19" s="121" t="s">
        <v>4746</v>
      </c>
      <c r="L19" s="122">
        <v>1432</v>
      </c>
      <c r="M19" s="122" t="s">
        <v>2843</v>
      </c>
      <c r="N19" s="123" t="s">
        <v>4747</v>
      </c>
      <c r="O19" s="120">
        <v>1522</v>
      </c>
      <c r="P19" s="120" t="s">
        <v>4748</v>
      </c>
      <c r="Q19" s="121" t="s">
        <v>4749</v>
      </c>
      <c r="R19" s="122">
        <v>1671</v>
      </c>
      <c r="S19" s="122" t="s">
        <v>1088</v>
      </c>
      <c r="T19" s="123" t="s">
        <v>4750</v>
      </c>
      <c r="U19" s="120">
        <v>1755</v>
      </c>
      <c r="V19" s="120" t="s">
        <v>971</v>
      </c>
      <c r="W19" s="121" t="s">
        <v>4751</v>
      </c>
    </row>
    <row r="20" spans="1:23" ht="12" thickBot="1" x14ac:dyDescent="0.2">
      <c r="A20" s="113"/>
      <c r="B20" s="155" t="s">
        <v>9423</v>
      </c>
      <c r="E20" s="110"/>
      <c r="F20" s="110"/>
      <c r="I20" s="120">
        <v>1246</v>
      </c>
      <c r="J20" s="120" t="s">
        <v>2675</v>
      </c>
      <c r="K20" s="121" t="s">
        <v>4752</v>
      </c>
      <c r="L20" s="122">
        <v>1433</v>
      </c>
      <c r="M20" s="122" t="s">
        <v>2842</v>
      </c>
      <c r="N20" s="123" t="s">
        <v>4753</v>
      </c>
      <c r="O20" s="120">
        <v>1523</v>
      </c>
      <c r="P20" s="120" t="s">
        <v>1760</v>
      </c>
      <c r="Q20" s="121" t="s">
        <v>4754</v>
      </c>
      <c r="R20" s="122">
        <v>1672</v>
      </c>
      <c r="S20" s="122" t="s">
        <v>1904</v>
      </c>
      <c r="T20" s="123" t="s">
        <v>4755</v>
      </c>
      <c r="U20" s="120">
        <v>1756</v>
      </c>
      <c r="V20" s="120" t="s">
        <v>58</v>
      </c>
      <c r="W20" s="121" t="s">
        <v>4756</v>
      </c>
    </row>
    <row r="21" spans="1:23" ht="12" thickBot="1" x14ac:dyDescent="0.2">
      <c r="A21" s="113"/>
      <c r="B21" s="155" t="s">
        <v>9424</v>
      </c>
      <c r="E21" s="110"/>
      <c r="F21" s="110"/>
      <c r="I21" s="120">
        <v>1247</v>
      </c>
      <c r="J21" s="120" t="s">
        <v>2674</v>
      </c>
      <c r="K21" s="121" t="s">
        <v>4757</v>
      </c>
      <c r="L21" s="122">
        <v>1434</v>
      </c>
      <c r="M21" s="122" t="s">
        <v>13</v>
      </c>
      <c r="N21" s="123" t="s">
        <v>4758</v>
      </c>
      <c r="O21" s="120">
        <v>1524</v>
      </c>
      <c r="P21" s="120" t="s">
        <v>1446</v>
      </c>
      <c r="Q21" s="121" t="s">
        <v>4759</v>
      </c>
      <c r="R21" s="122">
        <v>1673</v>
      </c>
      <c r="S21" s="122" t="s">
        <v>981</v>
      </c>
      <c r="T21" s="123" t="s">
        <v>4760</v>
      </c>
      <c r="U21" s="120">
        <v>1757</v>
      </c>
      <c r="V21" s="120" t="s">
        <v>10683</v>
      </c>
      <c r="W21" s="121" t="s">
        <v>4761</v>
      </c>
    </row>
    <row r="22" spans="1:23" ht="12" thickBot="1" x14ac:dyDescent="0.2">
      <c r="A22" s="113"/>
      <c r="B22" s="155" t="s">
        <v>9425</v>
      </c>
      <c r="E22" s="110"/>
      <c r="F22" s="110"/>
      <c r="I22" s="120">
        <v>1248</v>
      </c>
      <c r="J22" s="120" t="s">
        <v>2670</v>
      </c>
      <c r="K22" s="121" t="s">
        <v>4762</v>
      </c>
      <c r="L22" s="122">
        <v>1435</v>
      </c>
      <c r="M22" s="122" t="s">
        <v>2836</v>
      </c>
      <c r="N22" s="123" t="s">
        <v>4763</v>
      </c>
      <c r="O22" s="120">
        <v>1525</v>
      </c>
      <c r="P22" s="120" t="s">
        <v>970</v>
      </c>
      <c r="Q22" s="121" t="s">
        <v>4764</v>
      </c>
      <c r="R22" s="122">
        <v>1674</v>
      </c>
      <c r="S22" s="122" t="s">
        <v>4765</v>
      </c>
      <c r="T22" s="123" t="s">
        <v>4766</v>
      </c>
      <c r="U22" s="120">
        <v>1758</v>
      </c>
      <c r="V22" s="120" t="s">
        <v>859</v>
      </c>
      <c r="W22" s="121" t="s">
        <v>4767</v>
      </c>
    </row>
    <row r="23" spans="1:23" ht="12" thickBot="1" x14ac:dyDescent="0.2">
      <c r="A23" s="113" t="s">
        <v>7097</v>
      </c>
      <c r="B23" s="156" t="s">
        <v>9736</v>
      </c>
      <c r="E23" s="110"/>
      <c r="I23" s="120">
        <v>1249</v>
      </c>
      <c r="J23" s="120" t="s">
        <v>4768</v>
      </c>
      <c r="K23" s="121" t="s">
        <v>4769</v>
      </c>
      <c r="L23" s="122">
        <v>1436</v>
      </c>
      <c r="M23" s="122" t="s">
        <v>97</v>
      </c>
      <c r="N23" s="123" t="s">
        <v>4770</v>
      </c>
      <c r="O23" s="120">
        <v>1526</v>
      </c>
      <c r="P23" s="120" t="s">
        <v>975</v>
      </c>
      <c r="Q23" s="121" t="s">
        <v>4771</v>
      </c>
      <c r="R23" s="122">
        <v>1675</v>
      </c>
      <c r="S23" s="122" t="s">
        <v>873</v>
      </c>
      <c r="T23" s="123" t="s">
        <v>4772</v>
      </c>
      <c r="U23" s="120">
        <v>1759</v>
      </c>
      <c r="V23" s="120" t="s">
        <v>991</v>
      </c>
      <c r="W23" s="121" t="s">
        <v>4773</v>
      </c>
    </row>
    <row r="24" spans="1:23" ht="12" thickBot="1" x14ac:dyDescent="0.2">
      <c r="A24" s="113"/>
      <c r="B24" s="156" t="s">
        <v>7094</v>
      </c>
      <c r="E24" s="110"/>
      <c r="I24" s="120">
        <v>1250</v>
      </c>
      <c r="J24" s="120" t="s">
        <v>1121</v>
      </c>
      <c r="K24" s="121" t="s">
        <v>4774</v>
      </c>
      <c r="L24" s="122">
        <v>1437</v>
      </c>
      <c r="M24" s="122" t="s">
        <v>74</v>
      </c>
      <c r="N24" s="123" t="s">
        <v>4775</v>
      </c>
      <c r="O24" s="120">
        <v>1527</v>
      </c>
      <c r="P24" s="120" t="s">
        <v>11037</v>
      </c>
      <c r="Q24" s="121" t="s">
        <v>4776</v>
      </c>
      <c r="R24" s="122">
        <v>1676</v>
      </c>
      <c r="S24" s="122" t="s">
        <v>856</v>
      </c>
      <c r="T24" s="123" t="s">
        <v>4777</v>
      </c>
      <c r="U24" s="120">
        <v>1760</v>
      </c>
      <c r="V24" s="120" t="s">
        <v>872</v>
      </c>
      <c r="W24" s="121" t="s">
        <v>4778</v>
      </c>
    </row>
    <row r="25" spans="1:23" ht="12" thickBot="1" x14ac:dyDescent="0.2">
      <c r="A25" s="113"/>
      <c r="B25" s="156" t="s">
        <v>7095</v>
      </c>
      <c r="E25" s="110"/>
      <c r="I25" s="120">
        <v>1251</v>
      </c>
      <c r="J25" s="120" t="s">
        <v>4779</v>
      </c>
      <c r="K25" s="121" t="s">
        <v>4780</v>
      </c>
      <c r="L25" s="122">
        <v>1438</v>
      </c>
      <c r="M25" s="122" t="s">
        <v>4781</v>
      </c>
      <c r="N25" s="123" t="s">
        <v>4782</v>
      </c>
      <c r="O25" s="120">
        <v>1528</v>
      </c>
      <c r="P25" s="120" t="s">
        <v>1563</v>
      </c>
      <c r="Q25" s="121" t="s">
        <v>4783</v>
      </c>
      <c r="R25" s="122">
        <v>1677</v>
      </c>
      <c r="S25" s="122" t="s">
        <v>1835</v>
      </c>
      <c r="T25" s="123" t="s">
        <v>4784</v>
      </c>
      <c r="U25" s="120">
        <v>1761</v>
      </c>
      <c r="V25" s="120" t="s">
        <v>23</v>
      </c>
      <c r="W25" s="121" t="s">
        <v>4785</v>
      </c>
    </row>
    <row r="26" spans="1:23" ht="12" thickBot="1" x14ac:dyDescent="0.2">
      <c r="A26" s="113"/>
      <c r="B26" s="156" t="s">
        <v>7096</v>
      </c>
      <c r="E26" s="110"/>
      <c r="I26" s="120">
        <v>1252</v>
      </c>
      <c r="J26" s="120" t="s">
        <v>2668</v>
      </c>
      <c r="K26" s="121" t="s">
        <v>4786</v>
      </c>
      <c r="L26" s="122">
        <v>1439</v>
      </c>
      <c r="M26" s="122" t="s">
        <v>4787</v>
      </c>
      <c r="N26" s="123" t="s">
        <v>4788</v>
      </c>
      <c r="O26" s="120">
        <v>1529</v>
      </c>
      <c r="P26" s="120" t="s">
        <v>1561</v>
      </c>
      <c r="Q26" s="121" t="s">
        <v>4789</v>
      </c>
      <c r="R26" s="122">
        <v>1678</v>
      </c>
      <c r="S26" s="122" t="s">
        <v>59</v>
      </c>
      <c r="T26" s="123" t="s">
        <v>4790</v>
      </c>
      <c r="U26" s="120">
        <v>1762</v>
      </c>
      <c r="V26" s="120" t="s">
        <v>10684</v>
      </c>
      <c r="W26" s="121" t="s">
        <v>4791</v>
      </c>
    </row>
    <row r="27" spans="1:23" ht="12" thickBot="1" x14ac:dyDescent="0.2">
      <c r="A27" s="113" t="s">
        <v>11035</v>
      </c>
      <c r="B27" s="512" t="s">
        <v>10758</v>
      </c>
      <c r="E27" s="110"/>
      <c r="I27" s="120">
        <v>1253</v>
      </c>
      <c r="J27" s="120" t="s">
        <v>1423</v>
      </c>
      <c r="K27" s="121" t="s">
        <v>4792</v>
      </c>
      <c r="L27" s="122">
        <v>1440</v>
      </c>
      <c r="M27" s="122" t="s">
        <v>2817</v>
      </c>
      <c r="N27" s="123" t="s">
        <v>4793</v>
      </c>
      <c r="O27" s="120">
        <v>1530</v>
      </c>
      <c r="P27" s="120" t="s">
        <v>273</v>
      </c>
      <c r="Q27" s="121" t="s">
        <v>4794</v>
      </c>
      <c r="R27" s="122">
        <v>1679</v>
      </c>
      <c r="S27" s="122" t="s">
        <v>452</v>
      </c>
      <c r="T27" s="123" t="s">
        <v>4795</v>
      </c>
      <c r="U27" s="120">
        <v>1763</v>
      </c>
      <c r="V27" s="120" t="s">
        <v>1444</v>
      </c>
      <c r="W27" s="121" t="s">
        <v>4796</v>
      </c>
    </row>
    <row r="28" spans="1:23" ht="12" thickBot="1" x14ac:dyDescent="0.2">
      <c r="A28" s="516" t="s">
        <v>10761</v>
      </c>
      <c r="B28" s="512" t="s">
        <v>11036</v>
      </c>
      <c r="E28" s="110"/>
      <c r="I28" s="120">
        <v>1254</v>
      </c>
      <c r="J28" s="120" t="s">
        <v>2656</v>
      </c>
      <c r="K28" s="121" t="s">
        <v>4797</v>
      </c>
      <c r="L28" s="122">
        <v>1441</v>
      </c>
      <c r="M28" s="122" t="s">
        <v>4798</v>
      </c>
      <c r="N28" s="123" t="s">
        <v>4799</v>
      </c>
      <c r="O28" s="120">
        <v>1531</v>
      </c>
      <c r="P28" s="120" t="s">
        <v>1749</v>
      </c>
      <c r="Q28" s="121" t="s">
        <v>4800</v>
      </c>
      <c r="R28" s="122">
        <v>1680</v>
      </c>
      <c r="S28" s="122" t="s">
        <v>976</v>
      </c>
      <c r="T28" s="123" t="s">
        <v>4801</v>
      </c>
      <c r="U28" s="120">
        <v>1764</v>
      </c>
      <c r="V28" s="120" t="s">
        <v>2135</v>
      </c>
      <c r="W28" s="121" t="s">
        <v>4802</v>
      </c>
    </row>
    <row r="29" spans="1:23" ht="12" thickBot="1" x14ac:dyDescent="0.2">
      <c r="A29" s="113" t="s">
        <v>10760</v>
      </c>
      <c r="B29" s="512" t="s">
        <v>10759</v>
      </c>
      <c r="E29" s="110"/>
      <c r="I29" s="120">
        <v>1255</v>
      </c>
      <c r="J29" s="120" t="s">
        <v>2655</v>
      </c>
      <c r="K29" s="121" t="s">
        <v>4803</v>
      </c>
      <c r="L29" s="122">
        <v>1442</v>
      </c>
      <c r="M29" s="122" t="s">
        <v>4804</v>
      </c>
      <c r="N29" s="123" t="s">
        <v>4805</v>
      </c>
      <c r="O29" s="120">
        <v>1532</v>
      </c>
      <c r="P29" s="120" t="s">
        <v>1515</v>
      </c>
      <c r="Q29" s="121" t="s">
        <v>4806</v>
      </c>
      <c r="R29" s="122">
        <v>1681</v>
      </c>
      <c r="S29" s="122" t="s">
        <v>72</v>
      </c>
      <c r="T29" s="123" t="s">
        <v>4807</v>
      </c>
      <c r="U29" s="120">
        <v>1765</v>
      </c>
      <c r="V29" s="120" t="s">
        <v>4808</v>
      </c>
      <c r="W29" s="121" t="s">
        <v>4809</v>
      </c>
    </row>
    <row r="30" spans="1:23" ht="12" thickBot="1" x14ac:dyDescent="0.2">
      <c r="A30" s="113"/>
      <c r="B30" s="512"/>
      <c r="E30" s="110"/>
      <c r="I30" s="120">
        <v>1256</v>
      </c>
      <c r="J30" s="120" t="s">
        <v>2654</v>
      </c>
      <c r="K30" s="121" t="s">
        <v>4810</v>
      </c>
      <c r="L30" s="122">
        <v>1443</v>
      </c>
      <c r="M30" s="122" t="s">
        <v>2802</v>
      </c>
      <c r="N30" s="123" t="s">
        <v>4811</v>
      </c>
      <c r="O30" s="120">
        <v>1533</v>
      </c>
      <c r="P30" s="120" t="s">
        <v>1415</v>
      </c>
      <c r="Q30" s="121" t="s">
        <v>4812</v>
      </c>
      <c r="R30" s="122">
        <v>1682</v>
      </c>
      <c r="S30" s="122" t="s">
        <v>1573</v>
      </c>
      <c r="T30" s="123" t="s">
        <v>4813</v>
      </c>
      <c r="U30" s="120">
        <v>1766</v>
      </c>
      <c r="V30" s="120" t="s">
        <v>956</v>
      </c>
      <c r="W30" s="121" t="s">
        <v>4814</v>
      </c>
    </row>
    <row r="31" spans="1:23" ht="12" thickBot="1" x14ac:dyDescent="0.2">
      <c r="A31" s="113"/>
      <c r="B31" s="112"/>
      <c r="E31" s="110"/>
      <c r="I31" s="120">
        <v>1257</v>
      </c>
      <c r="J31" s="120" t="s">
        <v>2653</v>
      </c>
      <c r="K31" s="121" t="s">
        <v>4815</v>
      </c>
      <c r="L31" s="122">
        <v>1444</v>
      </c>
      <c r="M31" s="122" t="s">
        <v>4816</v>
      </c>
      <c r="N31" s="123" t="s">
        <v>4817</v>
      </c>
      <c r="O31" s="120">
        <v>1534</v>
      </c>
      <c r="P31" s="120" t="s">
        <v>917</v>
      </c>
      <c r="Q31" s="121" t="s">
        <v>4818</v>
      </c>
      <c r="R31" s="122">
        <v>1683</v>
      </c>
      <c r="S31" s="122" t="s">
        <v>4819</v>
      </c>
      <c r="T31" s="123" t="s">
        <v>4820</v>
      </c>
      <c r="U31" s="120">
        <v>1767</v>
      </c>
      <c r="V31" s="120" t="s">
        <v>2030</v>
      </c>
      <c r="W31" s="121" t="s">
        <v>4821</v>
      </c>
    </row>
    <row r="32" spans="1:23" ht="12" thickBot="1" x14ac:dyDescent="0.2">
      <c r="A32" s="113"/>
      <c r="B32" s="112"/>
      <c r="E32" s="110"/>
      <c r="I32" s="120">
        <v>1258</v>
      </c>
      <c r="J32" s="120" t="s">
        <v>1087</v>
      </c>
      <c r="K32" s="121" t="s">
        <v>4822</v>
      </c>
      <c r="L32" s="122">
        <v>1445</v>
      </c>
      <c r="M32" s="122" t="s">
        <v>4823</v>
      </c>
      <c r="N32" s="123" t="s">
        <v>4824</v>
      </c>
      <c r="O32" s="120">
        <v>1535</v>
      </c>
      <c r="P32" s="120" t="s">
        <v>4825</v>
      </c>
      <c r="Q32" s="121" t="s">
        <v>4826</v>
      </c>
      <c r="R32" s="122">
        <v>1684</v>
      </c>
      <c r="S32" s="122" t="s">
        <v>509</v>
      </c>
      <c r="T32" s="123" t="s">
        <v>4827</v>
      </c>
      <c r="U32" s="120">
        <v>1768</v>
      </c>
      <c r="V32" s="120" t="s">
        <v>2029</v>
      </c>
      <c r="W32" s="121" t="s">
        <v>4828</v>
      </c>
    </row>
    <row r="33" spans="1:23" ht="12" thickBot="1" x14ac:dyDescent="0.2">
      <c r="A33" s="113"/>
      <c r="B33" s="112"/>
      <c r="E33" s="110"/>
      <c r="I33" s="120">
        <v>1259</v>
      </c>
      <c r="J33" s="120" t="s">
        <v>4829</v>
      </c>
      <c r="K33" s="121" t="s">
        <v>4830</v>
      </c>
      <c r="L33" s="122">
        <v>1446</v>
      </c>
      <c r="M33" s="122" t="s">
        <v>67</v>
      </c>
      <c r="N33" s="123" t="s">
        <v>4831</v>
      </c>
      <c r="O33" s="120">
        <v>1536</v>
      </c>
      <c r="P33" s="120" t="s">
        <v>1745</v>
      </c>
      <c r="Q33" s="121" t="s">
        <v>4832</v>
      </c>
      <c r="R33" s="122">
        <v>1685</v>
      </c>
      <c r="S33" s="122" t="s">
        <v>1827</v>
      </c>
      <c r="T33" s="123" t="s">
        <v>4833</v>
      </c>
      <c r="U33" s="120">
        <v>1769</v>
      </c>
      <c r="V33" s="120" t="s">
        <v>4834</v>
      </c>
      <c r="W33" s="121" t="s">
        <v>4835</v>
      </c>
    </row>
    <row r="34" spans="1:23" ht="12" thickBot="1" x14ac:dyDescent="0.2">
      <c r="A34" s="113"/>
      <c r="B34" s="112"/>
      <c r="E34" s="110"/>
      <c r="I34" s="120">
        <v>1260</v>
      </c>
      <c r="J34" s="120" t="s">
        <v>4836</v>
      </c>
      <c r="K34" s="121" t="s">
        <v>4837</v>
      </c>
      <c r="L34" s="122">
        <v>1447</v>
      </c>
      <c r="M34" s="122" t="s">
        <v>69</v>
      </c>
      <c r="N34" s="123" t="s">
        <v>4838</v>
      </c>
      <c r="O34" s="120">
        <v>1537</v>
      </c>
      <c r="P34" s="120" t="s">
        <v>4839</v>
      </c>
      <c r="Q34" s="121" t="s">
        <v>4840</v>
      </c>
      <c r="R34" s="122">
        <v>1686</v>
      </c>
      <c r="S34" s="122" t="s">
        <v>71</v>
      </c>
      <c r="T34" s="123" t="s">
        <v>4841</v>
      </c>
      <c r="U34" s="120">
        <v>1770</v>
      </c>
      <c r="V34" s="120" t="s">
        <v>4842</v>
      </c>
      <c r="W34" s="121" t="s">
        <v>4843</v>
      </c>
    </row>
    <row r="35" spans="1:23" ht="12" thickBot="1" x14ac:dyDescent="0.2">
      <c r="A35" s="114"/>
      <c r="B35" s="112"/>
      <c r="E35" s="110"/>
      <c r="I35" s="120">
        <v>1261</v>
      </c>
      <c r="J35" s="120" t="s">
        <v>4844</v>
      </c>
      <c r="K35" s="121" t="s">
        <v>4845</v>
      </c>
      <c r="L35" s="122">
        <v>1448</v>
      </c>
      <c r="M35" s="122" t="s">
        <v>4846</v>
      </c>
      <c r="N35" s="123" t="s">
        <v>4847</v>
      </c>
      <c r="O35" s="120">
        <v>1538</v>
      </c>
      <c r="P35" s="120" t="s">
        <v>1558</v>
      </c>
      <c r="Q35" s="121" t="s">
        <v>4848</v>
      </c>
      <c r="R35" s="122">
        <v>1687</v>
      </c>
      <c r="S35" s="122" t="s">
        <v>1876</v>
      </c>
      <c r="T35" s="123" t="s">
        <v>4849</v>
      </c>
      <c r="U35" s="120">
        <v>1771</v>
      </c>
      <c r="V35" s="120" t="s">
        <v>862</v>
      </c>
      <c r="W35" s="121" t="s">
        <v>4850</v>
      </c>
    </row>
    <row r="36" spans="1:23" ht="12" thickBot="1" x14ac:dyDescent="0.2">
      <c r="A36" s="114"/>
      <c r="B36" s="112"/>
      <c r="E36" s="110"/>
      <c r="I36" s="120">
        <v>1262</v>
      </c>
      <c r="J36" s="120" t="s">
        <v>2569</v>
      </c>
      <c r="K36" s="121" t="s">
        <v>4851</v>
      </c>
      <c r="L36" s="122">
        <v>1449</v>
      </c>
      <c r="M36" s="122" t="s">
        <v>2787</v>
      </c>
      <c r="N36" s="123" t="s">
        <v>4852</v>
      </c>
      <c r="O36" s="120">
        <v>1539</v>
      </c>
      <c r="P36" s="120" t="s">
        <v>1512</v>
      </c>
      <c r="Q36" s="121" t="s">
        <v>4853</v>
      </c>
      <c r="R36" s="122">
        <v>1688</v>
      </c>
      <c r="S36" s="122" t="s">
        <v>4854</v>
      </c>
      <c r="T36" s="123" t="s">
        <v>4855</v>
      </c>
      <c r="U36" s="120">
        <v>1772</v>
      </c>
      <c r="V36" s="120" t="s">
        <v>2162</v>
      </c>
      <c r="W36" s="121" t="s">
        <v>4856</v>
      </c>
    </row>
    <row r="37" spans="1:23" ht="12" thickBot="1" x14ac:dyDescent="0.2">
      <c r="A37" s="114"/>
      <c r="B37" s="112"/>
      <c r="E37" s="110"/>
      <c r="I37" s="120">
        <v>1263</v>
      </c>
      <c r="J37" s="120" t="s">
        <v>2566</v>
      </c>
      <c r="K37" s="121" t="s">
        <v>4857</v>
      </c>
      <c r="L37" s="122">
        <v>1450</v>
      </c>
      <c r="M37" s="122" t="s">
        <v>2785</v>
      </c>
      <c r="N37" s="123" t="s">
        <v>4858</v>
      </c>
      <c r="O37" s="120">
        <v>1540</v>
      </c>
      <c r="P37" s="120" t="s">
        <v>1744</v>
      </c>
      <c r="Q37" s="121" t="s">
        <v>4859</v>
      </c>
      <c r="R37" s="122">
        <v>1689</v>
      </c>
      <c r="S37" s="122" t="s">
        <v>4860</v>
      </c>
      <c r="T37" s="123" t="s">
        <v>4861</v>
      </c>
      <c r="U37" s="120">
        <v>1773</v>
      </c>
      <c r="V37" s="120" t="s">
        <v>4862</v>
      </c>
      <c r="W37" s="121" t="s">
        <v>4863</v>
      </c>
    </row>
    <row r="38" spans="1:23" ht="12" thickBot="1" x14ac:dyDescent="0.2">
      <c r="A38" s="114"/>
      <c r="B38" s="112"/>
      <c r="I38" s="120">
        <v>1264</v>
      </c>
      <c r="J38" s="120" t="s">
        <v>2564</v>
      </c>
      <c r="K38" s="121" t="s">
        <v>4864</v>
      </c>
      <c r="L38" s="122">
        <v>1451</v>
      </c>
      <c r="M38" s="122" t="s">
        <v>2784</v>
      </c>
      <c r="N38" s="123" t="s">
        <v>4865</v>
      </c>
      <c r="O38" s="120">
        <v>1541</v>
      </c>
      <c r="P38" s="120" t="s">
        <v>1733</v>
      </c>
      <c r="Q38" s="121" t="s">
        <v>4866</v>
      </c>
      <c r="R38" s="122">
        <v>1690</v>
      </c>
      <c r="S38" s="122" t="s">
        <v>1419</v>
      </c>
      <c r="T38" s="123" t="s">
        <v>4867</v>
      </c>
      <c r="U38" s="120">
        <v>1774</v>
      </c>
      <c r="V38" s="120" t="s">
        <v>4868</v>
      </c>
      <c r="W38" s="121" t="s">
        <v>4869</v>
      </c>
    </row>
    <row r="39" spans="1:23" ht="12" thickBot="1" x14ac:dyDescent="0.2">
      <c r="I39" s="120">
        <v>1265</v>
      </c>
      <c r="J39" s="120" t="s">
        <v>2620</v>
      </c>
      <c r="K39" s="121" t="s">
        <v>4870</v>
      </c>
      <c r="L39" s="122">
        <v>1452</v>
      </c>
      <c r="M39" s="122" t="s">
        <v>2781</v>
      </c>
      <c r="N39" s="123" t="s">
        <v>4871</v>
      </c>
      <c r="O39" s="120">
        <v>1542</v>
      </c>
      <c r="P39" s="120" t="s">
        <v>1723</v>
      </c>
      <c r="Q39" s="121" t="s">
        <v>4872</v>
      </c>
      <c r="R39" s="122">
        <v>1691</v>
      </c>
      <c r="S39" s="122" t="s">
        <v>4873</v>
      </c>
      <c r="T39" s="123" t="s">
        <v>4874</v>
      </c>
      <c r="U39" s="120">
        <v>1775</v>
      </c>
      <c r="V39" s="120" t="s">
        <v>10682</v>
      </c>
      <c r="W39" s="121" t="s">
        <v>4875</v>
      </c>
    </row>
    <row r="40" spans="1:23" ht="12" thickBot="1" x14ac:dyDescent="0.2">
      <c r="I40" s="120">
        <v>1266</v>
      </c>
      <c r="J40" s="120" t="s">
        <v>2618</v>
      </c>
      <c r="K40" s="121" t="s">
        <v>4876</v>
      </c>
      <c r="L40" s="122">
        <v>1453</v>
      </c>
      <c r="M40" s="122" t="s">
        <v>46</v>
      </c>
      <c r="N40" s="123" t="s">
        <v>4877</v>
      </c>
      <c r="O40" s="120">
        <v>1543</v>
      </c>
      <c r="P40" s="120" t="s">
        <v>1708</v>
      </c>
      <c r="Q40" s="121" t="s">
        <v>4878</v>
      </c>
      <c r="R40" s="122">
        <v>1692</v>
      </c>
      <c r="S40" s="122" t="s">
        <v>1399</v>
      </c>
      <c r="T40" s="123" t="s">
        <v>4879</v>
      </c>
      <c r="U40" s="120">
        <v>1776</v>
      </c>
      <c r="V40" s="120" t="s">
        <v>4880</v>
      </c>
      <c r="W40" s="121" t="s">
        <v>4881</v>
      </c>
    </row>
    <row r="41" spans="1:23" ht="12" thickBot="1" x14ac:dyDescent="0.2">
      <c r="I41" s="120">
        <v>1267</v>
      </c>
      <c r="J41" s="120" t="s">
        <v>2617</v>
      </c>
      <c r="K41" s="121" t="s">
        <v>4882</v>
      </c>
      <c r="L41" s="122">
        <v>1454</v>
      </c>
      <c r="M41" s="122" t="s">
        <v>48</v>
      </c>
      <c r="N41" s="123" t="s">
        <v>4883</v>
      </c>
      <c r="O41" s="120">
        <v>1544</v>
      </c>
      <c r="P41" s="120" t="s">
        <v>1740</v>
      </c>
      <c r="Q41" s="121" t="s">
        <v>4884</v>
      </c>
      <c r="R41" s="122">
        <v>1693</v>
      </c>
      <c r="S41" s="122" t="s">
        <v>1825</v>
      </c>
      <c r="T41" s="123" t="s">
        <v>4885</v>
      </c>
      <c r="U41" s="120">
        <v>1777</v>
      </c>
      <c r="V41" s="120" t="s">
        <v>4886</v>
      </c>
      <c r="W41" s="121" t="s">
        <v>4887</v>
      </c>
    </row>
    <row r="42" spans="1:23" ht="12" thickBot="1" x14ac:dyDescent="0.2">
      <c r="I42" s="120">
        <v>1268</v>
      </c>
      <c r="J42" s="120" t="s">
        <v>4888</v>
      </c>
      <c r="K42" s="121" t="s">
        <v>4889</v>
      </c>
      <c r="L42" s="122">
        <v>1455</v>
      </c>
      <c r="M42" s="122" t="s">
        <v>47</v>
      </c>
      <c r="N42" s="123" t="s">
        <v>4890</v>
      </c>
      <c r="O42" s="120">
        <v>1545</v>
      </c>
      <c r="P42" s="120" t="s">
        <v>4891</v>
      </c>
      <c r="Q42" s="121" t="s">
        <v>4892</v>
      </c>
      <c r="R42" s="122">
        <v>1694</v>
      </c>
      <c r="S42" s="122" t="s">
        <v>638</v>
      </c>
      <c r="T42" s="123" t="s">
        <v>4893</v>
      </c>
      <c r="U42" s="120">
        <v>1778</v>
      </c>
      <c r="V42" s="120" t="s">
        <v>4894</v>
      </c>
      <c r="W42" s="121" t="s">
        <v>4895</v>
      </c>
    </row>
    <row r="43" spans="1:23" ht="12" thickBot="1" x14ac:dyDescent="0.2">
      <c r="I43" s="120">
        <v>1269</v>
      </c>
      <c r="J43" s="120" t="s">
        <v>2614</v>
      </c>
      <c r="K43" s="121" t="s">
        <v>4896</v>
      </c>
      <c r="L43" s="122">
        <v>1456</v>
      </c>
      <c r="M43" s="122" t="s">
        <v>2776</v>
      </c>
      <c r="N43" s="123" t="s">
        <v>4897</v>
      </c>
      <c r="O43" s="120">
        <v>1546</v>
      </c>
      <c r="P43" s="120" t="s">
        <v>553</v>
      </c>
      <c r="Q43" s="121" t="s">
        <v>4794</v>
      </c>
      <c r="R43" s="122">
        <v>1695</v>
      </c>
      <c r="S43" s="122" t="s">
        <v>4898</v>
      </c>
      <c r="T43" s="123" t="s">
        <v>4899</v>
      </c>
      <c r="U43" s="120">
        <v>1779</v>
      </c>
      <c r="V43" s="120" t="s">
        <v>1429</v>
      </c>
      <c r="W43" s="121" t="s">
        <v>4900</v>
      </c>
    </row>
    <row r="44" spans="1:23" ht="12" thickBot="1" x14ac:dyDescent="0.2">
      <c r="I44" s="120">
        <v>1270</v>
      </c>
      <c r="J44" s="120" t="s">
        <v>4901</v>
      </c>
      <c r="K44" s="121" t="s">
        <v>4902</v>
      </c>
      <c r="L44" s="122">
        <v>1457</v>
      </c>
      <c r="M44" s="122" t="s">
        <v>2824</v>
      </c>
      <c r="N44" s="123" t="s">
        <v>4903</v>
      </c>
      <c r="O44" s="120">
        <v>1547</v>
      </c>
      <c r="P44" s="120" t="s">
        <v>492</v>
      </c>
      <c r="Q44" s="121" t="s">
        <v>4806</v>
      </c>
      <c r="R44" s="122">
        <v>1696</v>
      </c>
      <c r="S44" s="122" t="s">
        <v>4904</v>
      </c>
      <c r="T44" s="123" t="s">
        <v>4905</v>
      </c>
      <c r="U44" s="120">
        <v>1780</v>
      </c>
      <c r="V44" s="120" t="s">
        <v>1405</v>
      </c>
      <c r="W44" s="121" t="s">
        <v>4906</v>
      </c>
    </row>
    <row r="45" spans="1:23" ht="12" thickBot="1" x14ac:dyDescent="0.2">
      <c r="I45" s="120">
        <v>1271</v>
      </c>
      <c r="J45" s="120" t="s">
        <v>2611</v>
      </c>
      <c r="K45" s="121" t="s">
        <v>4907</v>
      </c>
      <c r="L45" s="122">
        <v>1458</v>
      </c>
      <c r="M45" s="122" t="s">
        <v>2772</v>
      </c>
      <c r="N45" s="123" t="s">
        <v>4908</v>
      </c>
      <c r="O45" s="120">
        <v>1548</v>
      </c>
      <c r="P45" s="120" t="s">
        <v>1738</v>
      </c>
      <c r="Q45" s="121" t="s">
        <v>4800</v>
      </c>
      <c r="R45" s="122">
        <v>1697</v>
      </c>
      <c r="S45" s="122" t="s">
        <v>719</v>
      </c>
      <c r="T45" s="123" t="s">
        <v>4909</v>
      </c>
      <c r="U45" s="120">
        <v>1781</v>
      </c>
      <c r="V45" s="120" t="s">
        <v>1430</v>
      </c>
      <c r="W45" s="121" t="s">
        <v>4910</v>
      </c>
    </row>
    <row r="46" spans="1:23" ht="12" thickBot="1" x14ac:dyDescent="0.2">
      <c r="I46" s="120">
        <v>1272</v>
      </c>
      <c r="J46" s="120" t="s">
        <v>2607</v>
      </c>
      <c r="K46" s="121" t="s">
        <v>4911</v>
      </c>
      <c r="L46" s="122">
        <v>1459</v>
      </c>
      <c r="M46" s="122" t="s">
        <v>93</v>
      </c>
      <c r="N46" s="123" t="s">
        <v>4912</v>
      </c>
      <c r="O46" s="120">
        <v>1549</v>
      </c>
      <c r="P46" s="120" t="s">
        <v>494</v>
      </c>
      <c r="Q46" s="121" t="s">
        <v>4812</v>
      </c>
      <c r="R46" s="122">
        <v>1698</v>
      </c>
      <c r="S46" s="122" t="s">
        <v>70</v>
      </c>
      <c r="T46" s="123" t="s">
        <v>4913</v>
      </c>
      <c r="U46" s="120">
        <v>1782</v>
      </c>
      <c r="V46" s="120" t="s">
        <v>2150</v>
      </c>
      <c r="W46" s="121" t="s">
        <v>4914</v>
      </c>
    </row>
    <row r="47" spans="1:23" ht="12" thickBot="1" x14ac:dyDescent="0.2">
      <c r="I47" s="120">
        <v>1273</v>
      </c>
      <c r="J47" s="120" t="s">
        <v>2383</v>
      </c>
      <c r="K47" s="121" t="s">
        <v>4915</v>
      </c>
      <c r="L47" s="122">
        <v>1460</v>
      </c>
      <c r="M47" s="122" t="s">
        <v>2768</v>
      </c>
      <c r="N47" s="123" t="s">
        <v>4916</v>
      </c>
      <c r="O47" s="120">
        <v>1550</v>
      </c>
      <c r="P47" s="120" t="s">
        <v>440</v>
      </c>
      <c r="Q47" s="121" t="s">
        <v>4818</v>
      </c>
      <c r="R47" s="122">
        <v>1699</v>
      </c>
      <c r="S47" s="122" t="s">
        <v>9640</v>
      </c>
      <c r="T47" s="123" t="s">
        <v>4917</v>
      </c>
      <c r="U47" s="120">
        <v>1783</v>
      </c>
      <c r="V47" s="120" t="s">
        <v>4918</v>
      </c>
      <c r="W47" s="121" t="s">
        <v>4919</v>
      </c>
    </row>
    <row r="48" spans="1:23" ht="12" thickBot="1" x14ac:dyDescent="0.2">
      <c r="I48" s="120">
        <v>1274</v>
      </c>
      <c r="J48" s="120" t="s">
        <v>2647</v>
      </c>
      <c r="K48" s="121" t="s">
        <v>4920</v>
      </c>
      <c r="L48" s="122">
        <v>1461</v>
      </c>
      <c r="M48" s="122" t="s">
        <v>672</v>
      </c>
      <c r="N48" s="123" t="s">
        <v>4921</v>
      </c>
      <c r="O48" s="120">
        <v>1551</v>
      </c>
      <c r="P48" s="120" t="s">
        <v>1431</v>
      </c>
      <c r="Q48" s="121" t="s">
        <v>4826</v>
      </c>
      <c r="R48" s="122">
        <v>1700</v>
      </c>
      <c r="S48" s="122" t="s">
        <v>1861</v>
      </c>
      <c r="T48" s="123" t="s">
        <v>4922</v>
      </c>
      <c r="U48" s="120">
        <v>1784</v>
      </c>
      <c r="V48" s="120" t="s">
        <v>495</v>
      </c>
      <c r="W48" s="121" t="s">
        <v>4923</v>
      </c>
    </row>
    <row r="49" spans="9:23" ht="12" thickBot="1" x14ac:dyDescent="0.2">
      <c r="I49" s="120">
        <v>1275</v>
      </c>
      <c r="J49" s="120" t="s">
        <v>2646</v>
      </c>
      <c r="K49" s="121" t="s">
        <v>4924</v>
      </c>
      <c r="L49" s="122">
        <v>1462</v>
      </c>
      <c r="M49" s="122" t="s">
        <v>461</v>
      </c>
      <c r="N49" s="123" t="s">
        <v>4925</v>
      </c>
      <c r="O49" s="120">
        <v>1552</v>
      </c>
      <c r="P49" s="120" t="s">
        <v>1425</v>
      </c>
      <c r="Q49" s="121" t="s">
        <v>9706</v>
      </c>
      <c r="R49" s="122">
        <v>1701</v>
      </c>
      <c r="S49" s="122" t="s">
        <v>1380</v>
      </c>
      <c r="T49" s="123" t="s">
        <v>4926</v>
      </c>
      <c r="U49" s="120">
        <v>1785</v>
      </c>
      <c r="V49" s="120" t="s">
        <v>10680</v>
      </c>
      <c r="W49" s="121" t="s">
        <v>4927</v>
      </c>
    </row>
    <row r="50" spans="9:23" ht="12" thickBot="1" x14ac:dyDescent="0.2">
      <c r="I50" s="120">
        <v>1276</v>
      </c>
      <c r="J50" s="120" t="s">
        <v>2644</v>
      </c>
      <c r="K50" s="121" t="s">
        <v>4928</v>
      </c>
      <c r="L50" s="122">
        <v>1463</v>
      </c>
      <c r="M50" s="122" t="s">
        <v>2763</v>
      </c>
      <c r="N50" s="123" t="s">
        <v>4929</v>
      </c>
      <c r="O50" s="120">
        <v>1553</v>
      </c>
      <c r="P50" s="120" t="s">
        <v>915</v>
      </c>
      <c r="Q50" s="121" t="s">
        <v>9707</v>
      </c>
      <c r="R50" s="122">
        <v>1702</v>
      </c>
      <c r="S50" s="122" t="s">
        <v>762</v>
      </c>
      <c r="T50" s="123" t="s">
        <v>4930</v>
      </c>
      <c r="U50" s="120">
        <v>1786</v>
      </c>
      <c r="V50" s="120" t="s">
        <v>4931</v>
      </c>
      <c r="W50" s="121" t="s">
        <v>4932</v>
      </c>
    </row>
    <row r="51" spans="9:23" ht="12" thickBot="1" x14ac:dyDescent="0.2">
      <c r="I51" s="120">
        <v>1277</v>
      </c>
      <c r="J51" s="120" t="s">
        <v>4933</v>
      </c>
      <c r="K51" s="121" t="s">
        <v>4934</v>
      </c>
      <c r="L51" s="122">
        <v>1464</v>
      </c>
      <c r="M51" s="122" t="s">
        <v>2761</v>
      </c>
      <c r="N51" s="123" t="s">
        <v>4935</v>
      </c>
      <c r="O51" s="120">
        <v>1554</v>
      </c>
      <c r="P51" s="120" t="s">
        <v>1397</v>
      </c>
      <c r="Q51" s="121" t="s">
        <v>4936</v>
      </c>
      <c r="R51" s="122">
        <v>1703</v>
      </c>
      <c r="S51" s="122" t="s">
        <v>4937</v>
      </c>
      <c r="T51" s="123" t="s">
        <v>4938</v>
      </c>
      <c r="U51" s="120">
        <v>1787</v>
      </c>
      <c r="V51" s="120" t="s">
        <v>4939</v>
      </c>
      <c r="W51" s="121" t="s">
        <v>4940</v>
      </c>
    </row>
    <row r="52" spans="9:23" ht="12" thickBot="1" x14ac:dyDescent="0.2">
      <c r="I52" s="120">
        <v>1278</v>
      </c>
      <c r="J52" s="120" t="s">
        <v>1416</v>
      </c>
      <c r="K52" s="121" t="s">
        <v>4941</v>
      </c>
      <c r="L52" s="122">
        <v>1465</v>
      </c>
      <c r="M52" s="122" t="s">
        <v>2760</v>
      </c>
      <c r="N52" s="123" t="s">
        <v>4942</v>
      </c>
      <c r="O52" s="120">
        <v>1555</v>
      </c>
      <c r="P52" s="120" t="s">
        <v>1713</v>
      </c>
      <c r="Q52" s="121" t="s">
        <v>4943</v>
      </c>
      <c r="R52" s="122">
        <v>1704</v>
      </c>
      <c r="S52" s="122" t="s">
        <v>4944</v>
      </c>
      <c r="T52" s="123" t="s">
        <v>4945</v>
      </c>
      <c r="U52" s="120">
        <v>1788</v>
      </c>
      <c r="V52" s="120" t="s">
        <v>4946</v>
      </c>
      <c r="W52" s="121" t="s">
        <v>4947</v>
      </c>
    </row>
    <row r="53" spans="9:23" ht="12" thickBot="1" x14ac:dyDescent="0.2">
      <c r="I53" s="120">
        <v>1279</v>
      </c>
      <c r="J53" s="120" t="s">
        <v>2587</v>
      </c>
      <c r="K53" s="121" t="s">
        <v>4948</v>
      </c>
      <c r="L53" s="122">
        <v>1466</v>
      </c>
      <c r="M53" s="122" t="s">
        <v>2809</v>
      </c>
      <c r="N53" s="123" t="s">
        <v>4949</v>
      </c>
      <c r="O53" s="120">
        <v>1556</v>
      </c>
      <c r="P53" s="120" t="s">
        <v>1501</v>
      </c>
      <c r="Q53" s="121" t="s">
        <v>4950</v>
      </c>
      <c r="R53" s="122">
        <v>1705</v>
      </c>
      <c r="S53" s="122" t="s">
        <v>4951</v>
      </c>
      <c r="T53" s="123" t="s">
        <v>4952</v>
      </c>
      <c r="U53" s="120">
        <v>1789</v>
      </c>
      <c r="V53" s="120" t="s">
        <v>4953</v>
      </c>
      <c r="W53" s="121" t="s">
        <v>4954</v>
      </c>
    </row>
    <row r="54" spans="9:23" ht="12" thickBot="1" x14ac:dyDescent="0.2">
      <c r="I54" s="120">
        <v>1280</v>
      </c>
      <c r="J54" s="120" t="s">
        <v>2586</v>
      </c>
      <c r="K54" s="121" t="s">
        <v>4955</v>
      </c>
      <c r="L54" s="122">
        <v>1467</v>
      </c>
      <c r="M54" s="122" t="s">
        <v>2756</v>
      </c>
      <c r="N54" s="123" t="s">
        <v>4956</v>
      </c>
      <c r="O54" s="120">
        <v>1557</v>
      </c>
      <c r="P54" s="120" t="s">
        <v>1334</v>
      </c>
      <c r="Q54" s="121" t="s">
        <v>4957</v>
      </c>
      <c r="R54" s="122">
        <v>1706</v>
      </c>
      <c r="S54" s="122" t="s">
        <v>780</v>
      </c>
      <c r="T54" s="123" t="s">
        <v>4958</v>
      </c>
      <c r="U54" s="120">
        <v>1790</v>
      </c>
      <c r="V54" s="120" t="s">
        <v>4959</v>
      </c>
      <c r="W54" s="121" t="s">
        <v>4960</v>
      </c>
    </row>
    <row r="55" spans="9:23" ht="12" thickBot="1" x14ac:dyDescent="0.2">
      <c r="I55" s="120">
        <v>1281</v>
      </c>
      <c r="J55" s="120" t="s">
        <v>4961</v>
      </c>
      <c r="K55" s="121" t="s">
        <v>4962</v>
      </c>
      <c r="L55" s="122">
        <v>1468</v>
      </c>
      <c r="M55" s="122" t="s">
        <v>84</v>
      </c>
      <c r="N55" s="123" t="s">
        <v>4963</v>
      </c>
      <c r="O55" s="120">
        <v>1558</v>
      </c>
      <c r="P55" s="120" t="s">
        <v>1711</v>
      </c>
      <c r="Q55" s="121" t="s">
        <v>4964</v>
      </c>
      <c r="R55" s="122">
        <v>1707</v>
      </c>
      <c r="S55" s="122" t="s">
        <v>4965</v>
      </c>
      <c r="T55" s="123" t="s">
        <v>4966</v>
      </c>
      <c r="U55" s="120">
        <v>1791</v>
      </c>
      <c r="V55" s="120" t="s">
        <v>2023</v>
      </c>
      <c r="W55" s="121" t="s">
        <v>4967</v>
      </c>
    </row>
    <row r="56" spans="9:23" ht="12" thickBot="1" x14ac:dyDescent="0.2">
      <c r="I56" s="120">
        <v>1282</v>
      </c>
      <c r="J56" s="120" t="s">
        <v>4968</v>
      </c>
      <c r="K56" s="121" t="s">
        <v>4969</v>
      </c>
      <c r="L56" s="122">
        <v>1469</v>
      </c>
      <c r="M56" s="122" t="s">
        <v>95</v>
      </c>
      <c r="N56" s="123" t="s">
        <v>4970</v>
      </c>
      <c r="O56" s="120">
        <v>1559</v>
      </c>
      <c r="P56" s="120" t="s">
        <v>1496</v>
      </c>
      <c r="Q56" s="121" t="s">
        <v>4971</v>
      </c>
      <c r="R56" s="122">
        <v>1708</v>
      </c>
      <c r="S56" s="122" t="s">
        <v>464</v>
      </c>
      <c r="T56" s="123" t="s">
        <v>4972</v>
      </c>
      <c r="U56" s="120">
        <v>1792</v>
      </c>
      <c r="V56" s="120" t="s">
        <v>4973</v>
      </c>
      <c r="W56" s="121" t="s">
        <v>4974</v>
      </c>
    </row>
    <row r="57" spans="9:23" ht="12" thickBot="1" x14ac:dyDescent="0.2">
      <c r="I57" s="120">
        <v>1283</v>
      </c>
      <c r="J57" s="120" t="s">
        <v>4975</v>
      </c>
      <c r="K57" s="121" t="s">
        <v>4976</v>
      </c>
      <c r="L57" s="122">
        <v>1470</v>
      </c>
      <c r="M57" s="122" t="s">
        <v>2751</v>
      </c>
      <c r="N57" s="123" t="s">
        <v>4977</v>
      </c>
      <c r="O57" s="120">
        <v>1560</v>
      </c>
      <c r="P57" s="120" t="s">
        <v>1554</v>
      </c>
      <c r="Q57" s="121" t="s">
        <v>4978</v>
      </c>
      <c r="R57" s="122">
        <v>1709</v>
      </c>
      <c r="S57" s="122" t="s">
        <v>350</v>
      </c>
      <c r="T57" s="123" t="s">
        <v>4979</v>
      </c>
      <c r="U57" s="120">
        <v>1793</v>
      </c>
      <c r="V57" s="120" t="s">
        <v>4980</v>
      </c>
      <c r="W57" s="121" t="s">
        <v>4981</v>
      </c>
    </row>
    <row r="58" spans="9:23" ht="12" thickBot="1" x14ac:dyDescent="0.2">
      <c r="I58" s="120">
        <v>1284</v>
      </c>
      <c r="J58" s="120" t="s">
        <v>4982</v>
      </c>
      <c r="K58" s="121" t="s">
        <v>4983</v>
      </c>
      <c r="L58" s="122">
        <v>1471</v>
      </c>
      <c r="M58" s="122" t="s">
        <v>2746</v>
      </c>
      <c r="N58" s="123" t="s">
        <v>4984</v>
      </c>
      <c r="O58" s="120">
        <v>1561</v>
      </c>
      <c r="P58" s="120" t="s">
        <v>1684</v>
      </c>
      <c r="Q58" s="121" t="s">
        <v>4985</v>
      </c>
      <c r="R58" s="122">
        <v>1710</v>
      </c>
      <c r="S58" s="122" t="s">
        <v>1816</v>
      </c>
      <c r="T58" s="123" t="s">
        <v>4986</v>
      </c>
      <c r="U58" s="120">
        <v>1794</v>
      </c>
      <c r="V58" s="120" t="s">
        <v>525</v>
      </c>
      <c r="W58" s="121" t="s">
        <v>4987</v>
      </c>
    </row>
    <row r="59" spans="9:23" ht="12" thickBot="1" x14ac:dyDescent="0.2">
      <c r="I59" s="120">
        <v>1285</v>
      </c>
      <c r="J59" s="120" t="s">
        <v>4988</v>
      </c>
      <c r="K59" s="121" t="s">
        <v>4989</v>
      </c>
      <c r="L59" s="122">
        <v>1472</v>
      </c>
      <c r="M59" s="122" t="s">
        <v>4990</v>
      </c>
      <c r="N59" s="123" t="s">
        <v>4991</v>
      </c>
      <c r="O59" s="120">
        <v>1562</v>
      </c>
      <c r="P59" s="120" t="s">
        <v>4992</v>
      </c>
      <c r="Q59" s="121" t="s">
        <v>4993</v>
      </c>
      <c r="R59" s="122">
        <v>1711</v>
      </c>
      <c r="S59" s="122" t="s">
        <v>4994</v>
      </c>
      <c r="T59" s="123" t="s">
        <v>4995</v>
      </c>
      <c r="U59" s="120">
        <v>1795</v>
      </c>
      <c r="V59" s="120" t="s">
        <v>4996</v>
      </c>
      <c r="W59" s="121" t="s">
        <v>4997</v>
      </c>
    </row>
    <row r="60" spans="9:23" ht="12" thickBot="1" x14ac:dyDescent="0.2">
      <c r="I60" s="120">
        <v>1286</v>
      </c>
      <c r="J60" s="120" t="s">
        <v>2629</v>
      </c>
      <c r="K60" s="121" t="s">
        <v>4998</v>
      </c>
      <c r="L60" s="122">
        <v>1473</v>
      </c>
      <c r="M60" s="122" t="s">
        <v>2742</v>
      </c>
      <c r="N60" s="123" t="s">
        <v>4999</v>
      </c>
      <c r="O60" s="120">
        <v>1563</v>
      </c>
      <c r="P60" s="120" t="s">
        <v>1550</v>
      </c>
      <c r="Q60" s="121" t="s">
        <v>5000</v>
      </c>
      <c r="R60" s="122">
        <v>1712</v>
      </c>
      <c r="S60" s="122" t="s">
        <v>5001</v>
      </c>
      <c r="T60" s="123" t="s">
        <v>5002</v>
      </c>
      <c r="U60" s="120">
        <v>1796</v>
      </c>
      <c r="V60" s="120" t="s">
        <v>1410</v>
      </c>
      <c r="W60" s="121" t="s">
        <v>5003</v>
      </c>
    </row>
    <row r="61" spans="9:23" ht="12" thickBot="1" x14ac:dyDescent="0.2">
      <c r="I61" s="120">
        <v>1287</v>
      </c>
      <c r="J61" s="120" t="s">
        <v>2627</v>
      </c>
      <c r="K61" s="121" t="s">
        <v>5004</v>
      </c>
      <c r="L61" s="122">
        <v>1474</v>
      </c>
      <c r="M61" s="122" t="s">
        <v>2740</v>
      </c>
      <c r="N61" s="123" t="s">
        <v>5005</v>
      </c>
      <c r="O61" s="120">
        <v>1564</v>
      </c>
      <c r="P61" s="120" t="s">
        <v>1374</v>
      </c>
      <c r="Q61" s="121" t="s">
        <v>5006</v>
      </c>
      <c r="R61" s="122">
        <v>1713</v>
      </c>
      <c r="S61" s="122" t="s">
        <v>1808</v>
      </c>
      <c r="T61" s="123" t="s">
        <v>5007</v>
      </c>
      <c r="U61" s="120">
        <v>1797</v>
      </c>
      <c r="V61" s="120" t="s">
        <v>2128</v>
      </c>
      <c r="W61" s="121" t="s">
        <v>5008</v>
      </c>
    </row>
    <row r="62" spans="9:23" ht="12" thickBot="1" x14ac:dyDescent="0.2">
      <c r="I62" s="120">
        <v>1288</v>
      </c>
      <c r="J62" s="120" t="s">
        <v>2625</v>
      </c>
      <c r="K62" s="121" t="s">
        <v>5009</v>
      </c>
      <c r="L62" s="122">
        <v>1475</v>
      </c>
      <c r="M62" s="122" t="s">
        <v>2739</v>
      </c>
      <c r="N62" s="123" t="s">
        <v>5010</v>
      </c>
      <c r="O62" s="120">
        <v>1565</v>
      </c>
      <c r="P62" s="120" t="s">
        <v>1705</v>
      </c>
      <c r="Q62" s="121" t="s">
        <v>5011</v>
      </c>
      <c r="R62" s="122">
        <v>1714</v>
      </c>
      <c r="S62" s="122" t="s">
        <v>5012</v>
      </c>
      <c r="T62" s="123" t="s">
        <v>5013</v>
      </c>
      <c r="U62" s="120">
        <v>1798</v>
      </c>
      <c r="V62" s="120" t="s">
        <v>5014</v>
      </c>
      <c r="W62" s="121" t="s">
        <v>5015</v>
      </c>
    </row>
    <row r="63" spans="9:23" ht="12" thickBot="1" x14ac:dyDescent="0.2">
      <c r="I63" s="120">
        <v>1289</v>
      </c>
      <c r="J63" s="120" t="s">
        <v>2623</v>
      </c>
      <c r="K63" s="121" t="s">
        <v>5016</v>
      </c>
      <c r="L63" s="122">
        <v>1476</v>
      </c>
      <c r="M63" s="122" t="s">
        <v>2737</v>
      </c>
      <c r="N63" s="123" t="s">
        <v>5017</v>
      </c>
      <c r="O63" s="120">
        <v>1566</v>
      </c>
      <c r="P63" s="120" t="s">
        <v>622</v>
      </c>
      <c r="Q63" s="121" t="s">
        <v>5018</v>
      </c>
      <c r="R63" s="122">
        <v>1715</v>
      </c>
      <c r="S63" s="122" t="s">
        <v>56</v>
      </c>
      <c r="T63" s="123" t="s">
        <v>5019</v>
      </c>
      <c r="U63" s="120">
        <v>1799</v>
      </c>
      <c r="V63" s="120" t="s">
        <v>1379</v>
      </c>
      <c r="W63" s="121" t="s">
        <v>5020</v>
      </c>
    </row>
    <row r="64" spans="9:23" ht="12" thickBot="1" x14ac:dyDescent="0.2">
      <c r="I64" s="120">
        <v>1290</v>
      </c>
      <c r="J64" s="120" t="s">
        <v>2622</v>
      </c>
      <c r="K64" s="121" t="s">
        <v>5021</v>
      </c>
      <c r="L64" s="122">
        <v>1477</v>
      </c>
      <c r="M64" s="122" t="s">
        <v>498</v>
      </c>
      <c r="N64" s="123" t="s">
        <v>5022</v>
      </c>
      <c r="O64" s="120">
        <v>1567</v>
      </c>
      <c r="P64" s="120" t="s">
        <v>5023</v>
      </c>
      <c r="Q64" s="121" t="s">
        <v>5024</v>
      </c>
      <c r="R64" s="122">
        <v>1716</v>
      </c>
      <c r="S64" s="122" t="s">
        <v>5025</v>
      </c>
      <c r="T64" s="123" t="s">
        <v>5026</v>
      </c>
      <c r="U64" s="120">
        <v>1800</v>
      </c>
      <c r="V64" s="120" t="s">
        <v>2125</v>
      </c>
      <c r="W64" s="121" t="s">
        <v>5027</v>
      </c>
    </row>
    <row r="65" spans="9:23" ht="12" thickBot="1" x14ac:dyDescent="0.2">
      <c r="I65" s="120">
        <v>1291</v>
      </c>
      <c r="J65" s="120" t="s">
        <v>5028</v>
      </c>
      <c r="K65" s="121" t="s">
        <v>5029</v>
      </c>
      <c r="L65" s="122">
        <v>1478</v>
      </c>
      <c r="M65" s="122" t="s">
        <v>459</v>
      </c>
      <c r="N65" s="123" t="s">
        <v>5030</v>
      </c>
      <c r="O65" s="120">
        <v>1568</v>
      </c>
      <c r="P65" s="120" t="s">
        <v>1411</v>
      </c>
      <c r="Q65" s="121" t="s">
        <v>5031</v>
      </c>
      <c r="R65" s="122">
        <v>1717</v>
      </c>
      <c r="S65" s="122" t="s">
        <v>55</v>
      </c>
      <c r="T65" s="123" t="s">
        <v>5032</v>
      </c>
      <c r="U65" s="120">
        <v>1801</v>
      </c>
      <c r="V65" s="120" t="s">
        <v>9699</v>
      </c>
      <c r="W65" s="121" t="s">
        <v>5033</v>
      </c>
    </row>
    <row r="66" spans="9:23" ht="12" thickBot="1" x14ac:dyDescent="0.2">
      <c r="I66" s="120">
        <v>1292</v>
      </c>
      <c r="J66" s="120" t="s">
        <v>998</v>
      </c>
      <c r="K66" s="121" t="s">
        <v>5034</v>
      </c>
      <c r="L66" s="122">
        <v>1479</v>
      </c>
      <c r="M66" s="122" t="s">
        <v>2733</v>
      </c>
      <c r="N66" s="123" t="s">
        <v>5035</v>
      </c>
      <c r="O66" s="120">
        <v>1569</v>
      </c>
      <c r="P66" s="120" t="s">
        <v>1687</v>
      </c>
      <c r="Q66" s="121" t="s">
        <v>5036</v>
      </c>
      <c r="R66" s="122">
        <v>1718</v>
      </c>
      <c r="S66" s="122" t="s">
        <v>5037</v>
      </c>
      <c r="T66" s="123" t="s">
        <v>5038</v>
      </c>
      <c r="U66" s="120">
        <v>1802</v>
      </c>
      <c r="V66" s="120" t="s">
        <v>5039</v>
      </c>
      <c r="W66" s="121" t="s">
        <v>5040</v>
      </c>
    </row>
    <row r="67" spans="9:23" ht="12" thickBot="1" x14ac:dyDescent="0.2">
      <c r="I67" s="120">
        <v>1293</v>
      </c>
      <c r="J67" s="120" t="s">
        <v>2584</v>
      </c>
      <c r="K67" s="121" t="s">
        <v>5041</v>
      </c>
      <c r="L67" s="122">
        <v>1480</v>
      </c>
      <c r="M67" s="122" t="s">
        <v>10747</v>
      </c>
      <c r="N67" s="123" t="s">
        <v>5043</v>
      </c>
      <c r="O67" s="120">
        <v>1570</v>
      </c>
      <c r="P67" s="120" t="s">
        <v>1396</v>
      </c>
      <c r="Q67" s="121" t="s">
        <v>5044</v>
      </c>
      <c r="R67" s="122">
        <v>1719</v>
      </c>
      <c r="S67" s="122" t="s">
        <v>5045</v>
      </c>
      <c r="T67" s="123" t="s">
        <v>5046</v>
      </c>
      <c r="U67" s="120">
        <v>1803</v>
      </c>
      <c r="V67" s="120" t="s">
        <v>503</v>
      </c>
      <c r="W67" s="121" t="s">
        <v>5047</v>
      </c>
    </row>
    <row r="68" spans="9:23" ht="12" thickBot="1" x14ac:dyDescent="0.2">
      <c r="I68" s="120">
        <v>1294</v>
      </c>
      <c r="J68" s="120" t="s">
        <v>2580</v>
      </c>
      <c r="K68" s="121" t="s">
        <v>5048</v>
      </c>
      <c r="L68" s="122">
        <v>1481</v>
      </c>
      <c r="M68" s="122" t="s">
        <v>5049</v>
      </c>
      <c r="N68" s="123" t="s">
        <v>5050</v>
      </c>
      <c r="O68" s="120">
        <v>1571</v>
      </c>
      <c r="P68" s="120" t="s">
        <v>637</v>
      </c>
      <c r="Q68" s="121" t="s">
        <v>5051</v>
      </c>
      <c r="R68" s="122">
        <v>1720</v>
      </c>
      <c r="S68" s="122" t="s">
        <v>5037</v>
      </c>
      <c r="T68" s="123" t="s">
        <v>5052</v>
      </c>
      <c r="U68" s="120">
        <v>1804</v>
      </c>
      <c r="V68" s="120" t="s">
        <v>428</v>
      </c>
      <c r="W68" s="121" t="s">
        <v>5053</v>
      </c>
    </row>
    <row r="69" spans="9:23" ht="12" thickBot="1" x14ac:dyDescent="0.2">
      <c r="I69" s="120">
        <v>1295</v>
      </c>
      <c r="J69" s="120" t="s">
        <v>2579</v>
      </c>
      <c r="K69" s="121" t="s">
        <v>5054</v>
      </c>
      <c r="L69" s="122">
        <v>1482</v>
      </c>
      <c r="M69" s="122" t="s">
        <v>5055</v>
      </c>
      <c r="N69" s="123" t="s">
        <v>5056</v>
      </c>
      <c r="O69" s="120">
        <v>1572</v>
      </c>
      <c r="P69" s="120" t="s">
        <v>1691</v>
      </c>
      <c r="Q69" s="121" t="s">
        <v>5057</v>
      </c>
      <c r="R69" s="122">
        <v>1721</v>
      </c>
      <c r="S69" s="122" t="s">
        <v>1848</v>
      </c>
      <c r="T69" s="123" t="s">
        <v>5058</v>
      </c>
      <c r="U69" s="120">
        <v>1805</v>
      </c>
      <c r="V69" s="120" t="s">
        <v>522</v>
      </c>
      <c r="W69" s="121" t="s">
        <v>5059</v>
      </c>
    </row>
    <row r="70" spans="9:23" ht="12" thickBot="1" x14ac:dyDescent="0.2">
      <c r="I70" s="120">
        <v>1296</v>
      </c>
      <c r="J70" s="120" t="s">
        <v>2577</v>
      </c>
      <c r="K70" s="121" t="s">
        <v>5060</v>
      </c>
      <c r="L70" s="122">
        <v>1482</v>
      </c>
      <c r="M70" s="122" t="s">
        <v>5061</v>
      </c>
      <c r="N70" s="123" t="s">
        <v>5062</v>
      </c>
      <c r="O70" s="120">
        <v>1573</v>
      </c>
      <c r="P70" s="120" t="s">
        <v>5063</v>
      </c>
      <c r="Q70" s="121" t="s">
        <v>5064</v>
      </c>
      <c r="R70" s="122">
        <v>1722</v>
      </c>
      <c r="S70" s="122" t="s">
        <v>5065</v>
      </c>
      <c r="T70" s="123" t="s">
        <v>5066</v>
      </c>
      <c r="U70" s="120">
        <v>1806</v>
      </c>
      <c r="V70" s="120" t="s">
        <v>2018</v>
      </c>
      <c r="W70" s="121" t="s">
        <v>5067</v>
      </c>
    </row>
    <row r="71" spans="9:23" ht="12" thickBot="1" x14ac:dyDescent="0.2">
      <c r="I71" s="120">
        <v>1297</v>
      </c>
      <c r="J71" s="120" t="s">
        <v>2573</v>
      </c>
      <c r="K71" s="121" t="s">
        <v>5068</v>
      </c>
      <c r="L71" s="122">
        <v>1484</v>
      </c>
      <c r="M71" s="122" t="s">
        <v>5069</v>
      </c>
      <c r="N71" s="123" t="s">
        <v>5070</v>
      </c>
      <c r="O71" s="120">
        <v>1574</v>
      </c>
      <c r="P71" s="120" t="s">
        <v>1052</v>
      </c>
      <c r="Q71" s="121" t="s">
        <v>5071</v>
      </c>
      <c r="R71" s="122">
        <v>1723</v>
      </c>
      <c r="S71" s="122" t="s">
        <v>356</v>
      </c>
      <c r="T71" s="123" t="s">
        <v>5072</v>
      </c>
      <c r="U71" s="120">
        <v>1807</v>
      </c>
      <c r="V71" s="120" t="s">
        <v>2020</v>
      </c>
      <c r="W71" s="121" t="s">
        <v>5073</v>
      </c>
    </row>
    <row r="72" spans="9:23" ht="12" thickBot="1" x14ac:dyDescent="0.2">
      <c r="I72" s="120">
        <v>1298</v>
      </c>
      <c r="J72" s="120" t="s">
        <v>5074</v>
      </c>
      <c r="K72" s="121" t="s">
        <v>5075</v>
      </c>
      <c r="L72" s="122">
        <v>1485</v>
      </c>
      <c r="M72" s="122" t="s">
        <v>408</v>
      </c>
      <c r="N72" s="123" t="s">
        <v>5076</v>
      </c>
      <c r="O72" s="120">
        <v>1575</v>
      </c>
      <c r="P72" s="120" t="s">
        <v>5077</v>
      </c>
      <c r="Q72" s="121" t="s">
        <v>5078</v>
      </c>
      <c r="R72" s="122">
        <v>1724</v>
      </c>
      <c r="S72" s="122" t="s">
        <v>5079</v>
      </c>
      <c r="T72" s="123" t="s">
        <v>5080</v>
      </c>
      <c r="U72" s="120">
        <v>1808</v>
      </c>
      <c r="V72" s="120" t="s">
        <v>5081</v>
      </c>
      <c r="W72" s="121" t="s">
        <v>5082</v>
      </c>
    </row>
    <row r="73" spans="9:23" ht="12" thickBot="1" x14ac:dyDescent="0.2">
      <c r="I73" s="120">
        <v>1299</v>
      </c>
      <c r="J73" s="120" t="s">
        <v>5083</v>
      </c>
      <c r="K73" s="121" t="s">
        <v>5084</v>
      </c>
      <c r="L73" s="122">
        <v>1486</v>
      </c>
      <c r="M73" s="122" t="s">
        <v>2725</v>
      </c>
      <c r="N73" s="123" t="s">
        <v>5085</v>
      </c>
      <c r="O73" s="120">
        <v>1576</v>
      </c>
      <c r="P73" s="120" t="s">
        <v>346</v>
      </c>
      <c r="Q73" s="121" t="s">
        <v>5086</v>
      </c>
      <c r="R73" s="122">
        <v>1725</v>
      </c>
      <c r="S73" s="122" t="s">
        <v>410</v>
      </c>
      <c r="T73" s="123" t="s">
        <v>5087</v>
      </c>
      <c r="U73" s="120">
        <v>1809</v>
      </c>
      <c r="V73" s="120" t="s">
        <v>2011</v>
      </c>
      <c r="W73" s="121" t="s">
        <v>5088</v>
      </c>
    </row>
    <row r="74" spans="9:23" ht="12" thickBot="1" x14ac:dyDescent="0.2">
      <c r="I74" s="120">
        <v>1300</v>
      </c>
      <c r="J74" s="120" t="s">
        <v>5089</v>
      </c>
      <c r="K74" s="121" t="s">
        <v>5090</v>
      </c>
      <c r="L74" s="122">
        <v>1487</v>
      </c>
      <c r="M74" s="122" t="s">
        <v>2782</v>
      </c>
      <c r="N74" s="123" t="s">
        <v>5091</v>
      </c>
      <c r="O74" s="120">
        <v>1577</v>
      </c>
      <c r="P74" s="120" t="s">
        <v>1343</v>
      </c>
      <c r="Q74" s="121" t="s">
        <v>5092</v>
      </c>
      <c r="R74" s="122">
        <v>1726</v>
      </c>
      <c r="S74" s="122" t="s">
        <v>5093</v>
      </c>
      <c r="T74" s="123" t="s">
        <v>5094</v>
      </c>
      <c r="U74" s="120">
        <v>1810</v>
      </c>
      <c r="V74" s="120" t="s">
        <v>9696</v>
      </c>
      <c r="W74" s="121" t="s">
        <v>5095</v>
      </c>
    </row>
    <row r="75" spans="9:23" ht="12" thickBot="1" x14ac:dyDescent="0.2">
      <c r="I75" s="120">
        <v>1301</v>
      </c>
      <c r="J75" s="120" t="s">
        <v>2460</v>
      </c>
      <c r="K75" s="121" t="s">
        <v>5096</v>
      </c>
      <c r="L75" s="122">
        <v>1488</v>
      </c>
      <c r="M75" s="122" t="s">
        <v>2717</v>
      </c>
      <c r="N75" s="123" t="s">
        <v>5097</v>
      </c>
      <c r="O75" s="120">
        <v>1578</v>
      </c>
      <c r="P75" s="120" t="s">
        <v>806</v>
      </c>
      <c r="Q75" s="121" t="s">
        <v>5098</v>
      </c>
      <c r="R75" s="122">
        <v>1727</v>
      </c>
      <c r="S75" s="122" t="s">
        <v>387</v>
      </c>
      <c r="T75" s="123" t="s">
        <v>5099</v>
      </c>
      <c r="U75" s="120">
        <v>1811</v>
      </c>
      <c r="V75" s="120" t="s">
        <v>417</v>
      </c>
      <c r="W75" s="121" t="s">
        <v>5100</v>
      </c>
    </row>
    <row r="76" spans="9:23" ht="12" thickBot="1" x14ac:dyDescent="0.2">
      <c r="I76" s="120">
        <v>1302</v>
      </c>
      <c r="J76" s="120" t="s">
        <v>2540</v>
      </c>
      <c r="K76" s="121" t="s">
        <v>5101</v>
      </c>
      <c r="L76" s="122">
        <v>1489</v>
      </c>
      <c r="M76" s="122" t="s">
        <v>2716</v>
      </c>
      <c r="N76" s="123" t="s">
        <v>5102</v>
      </c>
      <c r="O76" s="120">
        <v>1579</v>
      </c>
      <c r="P76" s="120" t="s">
        <v>1014</v>
      </c>
      <c r="Q76" s="121" t="s">
        <v>5103</v>
      </c>
      <c r="R76" s="122">
        <v>1728</v>
      </c>
      <c r="S76" s="122" t="s">
        <v>337</v>
      </c>
      <c r="T76" s="123" t="s">
        <v>5104</v>
      </c>
      <c r="U76" s="120">
        <v>1812</v>
      </c>
      <c r="V76" s="120" t="s">
        <v>2017</v>
      </c>
      <c r="W76" s="121" t="s">
        <v>5105</v>
      </c>
    </row>
    <row r="77" spans="9:23" ht="12" thickBot="1" x14ac:dyDescent="0.2">
      <c r="I77" s="120">
        <v>1303</v>
      </c>
      <c r="J77" s="120" t="s">
        <v>1395</v>
      </c>
      <c r="K77" s="121" t="s">
        <v>5106</v>
      </c>
      <c r="L77" s="122">
        <v>1490</v>
      </c>
      <c r="M77" s="122" t="s">
        <v>2713</v>
      </c>
      <c r="N77" s="123" t="s">
        <v>5107</v>
      </c>
      <c r="O77" s="120">
        <v>1580</v>
      </c>
      <c r="P77" s="120" t="s">
        <v>427</v>
      </c>
      <c r="Q77" s="121" t="s">
        <v>5108</v>
      </c>
      <c r="R77" s="122">
        <v>1729</v>
      </c>
      <c r="S77" s="122" t="s">
        <v>364</v>
      </c>
      <c r="T77" s="123" t="s">
        <v>5109</v>
      </c>
      <c r="U77" s="120">
        <v>1813</v>
      </c>
      <c r="V77" s="120" t="s">
        <v>5110</v>
      </c>
      <c r="W77" s="121" t="s">
        <v>5111</v>
      </c>
    </row>
    <row r="78" spans="9:23" ht="12" thickBot="1" x14ac:dyDescent="0.2">
      <c r="I78" s="120">
        <v>1304</v>
      </c>
      <c r="J78" s="120" t="s">
        <v>5112</v>
      </c>
      <c r="K78" s="121" t="s">
        <v>5113</v>
      </c>
      <c r="L78" s="122">
        <v>1491</v>
      </c>
      <c r="M78" s="122" t="s">
        <v>2708</v>
      </c>
      <c r="N78" s="123" t="s">
        <v>5114</v>
      </c>
      <c r="O78" s="120">
        <v>1581</v>
      </c>
      <c r="P78" s="120" t="s">
        <v>1356</v>
      </c>
      <c r="Q78" s="121" t="s">
        <v>5115</v>
      </c>
      <c r="R78" s="122">
        <v>1730</v>
      </c>
      <c r="S78" s="122" t="s">
        <v>1809</v>
      </c>
      <c r="T78" s="123" t="s">
        <v>5116</v>
      </c>
      <c r="U78" s="120">
        <v>1814</v>
      </c>
      <c r="V78" s="120" t="s">
        <v>2016</v>
      </c>
      <c r="W78" s="121" t="s">
        <v>5117</v>
      </c>
    </row>
    <row r="79" spans="9:23" ht="12" thickBot="1" x14ac:dyDescent="0.2">
      <c r="I79" s="120">
        <v>1305</v>
      </c>
      <c r="J79" s="120" t="s">
        <v>5118</v>
      </c>
      <c r="K79" s="121" t="s">
        <v>5119</v>
      </c>
      <c r="L79" s="122">
        <v>1492</v>
      </c>
      <c r="M79" s="122" t="s">
        <v>352</v>
      </c>
      <c r="N79" s="123" t="s">
        <v>5120</v>
      </c>
      <c r="O79" s="120">
        <v>1582</v>
      </c>
      <c r="P79" s="120" t="s">
        <v>1391</v>
      </c>
      <c r="Q79" s="121" t="s">
        <v>5121</v>
      </c>
      <c r="R79" s="122">
        <v>1731</v>
      </c>
      <c r="S79" s="122" t="s">
        <v>347</v>
      </c>
      <c r="T79" s="123" t="s">
        <v>5122</v>
      </c>
      <c r="U79" s="120">
        <v>1815</v>
      </c>
      <c r="V79" s="120" t="s">
        <v>5123</v>
      </c>
      <c r="W79" s="121" t="s">
        <v>5124</v>
      </c>
    </row>
    <row r="80" spans="9:23" ht="12" thickBot="1" x14ac:dyDescent="0.2">
      <c r="I80" s="120">
        <v>1306</v>
      </c>
      <c r="J80" s="120" t="s">
        <v>2513</v>
      </c>
      <c r="K80" s="121" t="s">
        <v>5125</v>
      </c>
      <c r="L80" s="122">
        <v>1493</v>
      </c>
      <c r="M80" s="122" t="s">
        <v>2715</v>
      </c>
      <c r="N80" s="123" t="s">
        <v>5126</v>
      </c>
      <c r="O80" s="120">
        <v>1583</v>
      </c>
      <c r="P80" s="120" t="s">
        <v>1383</v>
      </c>
      <c r="Q80" s="121" t="s">
        <v>5127</v>
      </c>
      <c r="R80" s="122">
        <v>1732</v>
      </c>
      <c r="S80" s="122" t="s">
        <v>327</v>
      </c>
      <c r="T80" s="123" t="s">
        <v>5128</v>
      </c>
      <c r="U80" s="120">
        <v>1816</v>
      </c>
      <c r="V80" s="120" t="s">
        <v>5129</v>
      </c>
      <c r="W80" s="121" t="s">
        <v>5130</v>
      </c>
    </row>
    <row r="81" spans="9:23" ht="12" thickBot="1" x14ac:dyDescent="0.2">
      <c r="I81" s="120">
        <v>1307</v>
      </c>
      <c r="J81" s="120" t="s">
        <v>2507</v>
      </c>
      <c r="K81" s="121" t="s">
        <v>5131</v>
      </c>
      <c r="L81" s="122">
        <v>1494</v>
      </c>
      <c r="M81" s="122" t="s">
        <v>384</v>
      </c>
      <c r="N81" s="123" t="s">
        <v>5132</v>
      </c>
      <c r="O81" s="120">
        <v>1584</v>
      </c>
      <c r="P81" s="120" t="s">
        <v>87</v>
      </c>
      <c r="Q81" s="121" t="s">
        <v>5133</v>
      </c>
      <c r="R81" s="122">
        <v>1733</v>
      </c>
      <c r="S81" s="122"/>
      <c r="T81" s="123"/>
      <c r="U81" s="120">
        <v>1817</v>
      </c>
      <c r="V81" s="120" t="s">
        <v>645</v>
      </c>
      <c r="W81" s="121" t="s">
        <v>5134</v>
      </c>
    </row>
    <row r="82" spans="9:23" ht="12" thickBot="1" x14ac:dyDescent="0.2">
      <c r="I82" s="120">
        <v>1308</v>
      </c>
      <c r="J82" s="120" t="s">
        <v>2502</v>
      </c>
      <c r="K82" s="121" t="s">
        <v>5135</v>
      </c>
      <c r="L82" s="122">
        <v>1495</v>
      </c>
      <c r="M82" s="122" t="s">
        <v>2721</v>
      </c>
      <c r="N82" s="123" t="s">
        <v>5136</v>
      </c>
      <c r="O82" s="120">
        <v>1585</v>
      </c>
      <c r="P82" s="120" t="s">
        <v>1632</v>
      </c>
      <c r="Q82" s="121" t="s">
        <v>5137</v>
      </c>
      <c r="R82" s="122"/>
      <c r="S82" s="122"/>
      <c r="T82" s="124"/>
      <c r="U82" s="120">
        <v>1818</v>
      </c>
      <c r="V82" s="120" t="s">
        <v>2108</v>
      </c>
      <c r="W82" s="121" t="s">
        <v>5138</v>
      </c>
    </row>
    <row r="83" spans="9:23" ht="12" thickBot="1" x14ac:dyDescent="0.2">
      <c r="I83" s="120">
        <v>1309</v>
      </c>
      <c r="J83" s="120" t="s">
        <v>1033</v>
      </c>
      <c r="K83" s="121" t="s">
        <v>5139</v>
      </c>
      <c r="L83" s="122">
        <v>1496</v>
      </c>
      <c r="M83" s="122" t="s">
        <v>326</v>
      </c>
      <c r="N83" s="123" t="s">
        <v>5140</v>
      </c>
      <c r="O83" s="120">
        <v>1586</v>
      </c>
      <c r="P83" s="120" t="s">
        <v>10763</v>
      </c>
      <c r="Q83" s="121" t="s">
        <v>5141</v>
      </c>
      <c r="R83" s="122"/>
      <c r="S83" s="122"/>
      <c r="T83" s="124"/>
      <c r="U83" s="120">
        <v>1819</v>
      </c>
      <c r="V83" s="120" t="s">
        <v>2013</v>
      </c>
      <c r="W83" s="121" t="s">
        <v>5142</v>
      </c>
    </row>
    <row r="84" spans="9:23" ht="12" thickBot="1" x14ac:dyDescent="0.2">
      <c r="I84" s="120">
        <v>1310</v>
      </c>
      <c r="J84" s="120" t="s">
        <v>2489</v>
      </c>
      <c r="K84" s="121" t="s">
        <v>5143</v>
      </c>
      <c r="L84" s="122">
        <v>1497</v>
      </c>
      <c r="M84" s="122" t="s">
        <v>5144</v>
      </c>
      <c r="N84" s="123" t="s">
        <v>5145</v>
      </c>
      <c r="O84" s="120">
        <v>1587</v>
      </c>
      <c r="P84" s="120" t="s">
        <v>10764</v>
      </c>
      <c r="Q84" s="121" t="s">
        <v>5146</v>
      </c>
      <c r="R84" s="122"/>
      <c r="S84" s="122"/>
      <c r="T84" s="124"/>
      <c r="U84" s="120">
        <v>1820</v>
      </c>
      <c r="V84" s="120" t="s">
        <v>658</v>
      </c>
      <c r="W84" s="121" t="s">
        <v>5147</v>
      </c>
    </row>
    <row r="85" spans="9:23" ht="12" thickBot="1" x14ac:dyDescent="0.2">
      <c r="I85" s="120">
        <v>1311</v>
      </c>
      <c r="J85" s="120" t="s">
        <v>94</v>
      </c>
      <c r="K85" s="121" t="s">
        <v>5148</v>
      </c>
      <c r="L85" s="122"/>
      <c r="M85" s="122"/>
      <c r="N85" s="124"/>
      <c r="O85" s="120">
        <v>1588</v>
      </c>
      <c r="P85" s="120" t="s">
        <v>10765</v>
      </c>
      <c r="Q85" s="121" t="s">
        <v>5149</v>
      </c>
      <c r="R85" s="122"/>
      <c r="S85" s="122"/>
      <c r="T85" s="124"/>
      <c r="U85" s="120">
        <v>1821</v>
      </c>
      <c r="V85" s="120" t="s">
        <v>5150</v>
      </c>
      <c r="W85" s="121" t="s">
        <v>5151</v>
      </c>
    </row>
    <row r="86" spans="9:23" ht="12" thickBot="1" x14ac:dyDescent="0.2">
      <c r="I86" s="120">
        <v>1312</v>
      </c>
      <c r="J86" s="120" t="s">
        <v>2481</v>
      </c>
      <c r="K86" s="121" t="s">
        <v>5152</v>
      </c>
      <c r="L86" s="122"/>
      <c r="M86" s="122"/>
      <c r="N86" s="124"/>
      <c r="O86" s="120">
        <v>1589</v>
      </c>
      <c r="P86" s="120" t="s">
        <v>1615</v>
      </c>
      <c r="Q86" s="121" t="s">
        <v>5153</v>
      </c>
      <c r="R86" s="122"/>
      <c r="S86" s="122"/>
      <c r="T86" s="124"/>
      <c r="U86" s="120">
        <v>1822</v>
      </c>
      <c r="V86" s="120" t="s">
        <v>5154</v>
      </c>
      <c r="W86" s="121" t="s">
        <v>5155</v>
      </c>
    </row>
    <row r="87" spans="9:23" ht="12" thickBot="1" x14ac:dyDescent="0.2">
      <c r="I87" s="120">
        <v>1313</v>
      </c>
      <c r="J87" s="120" t="s">
        <v>657</v>
      </c>
      <c r="K87" s="121" t="s">
        <v>5156</v>
      </c>
      <c r="L87" s="122"/>
      <c r="M87" s="122"/>
      <c r="N87" s="124"/>
      <c r="O87" s="120">
        <v>1590</v>
      </c>
      <c r="P87" s="120" t="s">
        <v>784</v>
      </c>
      <c r="Q87" s="121" t="s">
        <v>5157</v>
      </c>
      <c r="R87" s="122"/>
      <c r="S87" s="122"/>
      <c r="T87" s="124"/>
      <c r="U87" s="120">
        <v>1823</v>
      </c>
      <c r="V87" s="120" t="s">
        <v>5158</v>
      </c>
      <c r="W87" s="121" t="s">
        <v>5159</v>
      </c>
    </row>
    <row r="88" spans="9:23" ht="12" thickBot="1" x14ac:dyDescent="0.2">
      <c r="I88" s="120">
        <v>1314</v>
      </c>
      <c r="J88" s="120" t="s">
        <v>1357</v>
      </c>
      <c r="K88" s="121" t="s">
        <v>5160</v>
      </c>
      <c r="L88" s="122"/>
      <c r="M88" s="122"/>
      <c r="N88" s="124"/>
      <c r="O88" s="120">
        <v>1591</v>
      </c>
      <c r="P88" s="120" t="s">
        <v>5161</v>
      </c>
      <c r="Q88" s="121" t="s">
        <v>5162</v>
      </c>
      <c r="R88" s="122"/>
      <c r="S88" s="122"/>
      <c r="T88" s="124"/>
      <c r="U88" s="120">
        <v>1824</v>
      </c>
      <c r="V88" s="120" t="s">
        <v>2110</v>
      </c>
      <c r="W88" s="121" t="s">
        <v>5163</v>
      </c>
    </row>
    <row r="89" spans="9:23" ht="12" thickBot="1" x14ac:dyDescent="0.2">
      <c r="I89" s="120">
        <v>1315</v>
      </c>
      <c r="J89" s="120" t="s">
        <v>9733</v>
      </c>
      <c r="K89" s="121" t="s">
        <v>5164</v>
      </c>
      <c r="L89" s="122"/>
      <c r="M89" s="122"/>
      <c r="N89" s="124"/>
      <c r="O89" s="120">
        <v>1592</v>
      </c>
      <c r="P89" s="120" t="s">
        <v>692</v>
      </c>
      <c r="Q89" s="121" t="s">
        <v>5165</v>
      </c>
      <c r="R89" s="122"/>
      <c r="S89" s="122"/>
      <c r="T89" s="124"/>
      <c r="U89" s="120">
        <v>1825</v>
      </c>
      <c r="V89" s="120" t="s">
        <v>5166</v>
      </c>
      <c r="W89" s="121" t="s">
        <v>5167</v>
      </c>
    </row>
    <row r="90" spans="9:23" ht="12" thickBot="1" x14ac:dyDescent="0.2">
      <c r="I90" s="120">
        <v>1316</v>
      </c>
      <c r="J90" s="120" t="s">
        <v>5168</v>
      </c>
      <c r="K90" s="121" t="s">
        <v>5169</v>
      </c>
      <c r="L90" s="122"/>
      <c r="M90" s="122"/>
      <c r="N90" s="124"/>
      <c r="O90" s="120">
        <v>1593</v>
      </c>
      <c r="P90" s="120" t="s">
        <v>1369</v>
      </c>
      <c r="Q90" s="121" t="s">
        <v>5170</v>
      </c>
      <c r="R90" s="122"/>
      <c r="S90" s="122"/>
      <c r="T90" s="124"/>
      <c r="U90" s="120">
        <v>1826</v>
      </c>
      <c r="V90" s="120" t="s">
        <v>5171</v>
      </c>
      <c r="W90" s="121" t="s">
        <v>5172</v>
      </c>
    </row>
    <row r="91" spans="9:23" ht="12" thickBot="1" x14ac:dyDescent="0.2">
      <c r="I91" s="120">
        <v>1317</v>
      </c>
      <c r="J91" s="120" t="s">
        <v>5173</v>
      </c>
      <c r="K91" s="121" t="s">
        <v>5174</v>
      </c>
      <c r="L91" s="122"/>
      <c r="M91" s="122"/>
      <c r="N91" s="124"/>
      <c r="O91" s="120">
        <v>1594</v>
      </c>
      <c r="P91" s="120" t="s">
        <v>1537</v>
      </c>
      <c r="Q91" s="121" t="s">
        <v>5175</v>
      </c>
      <c r="R91" s="122"/>
      <c r="S91" s="122"/>
      <c r="T91" s="124"/>
      <c r="U91" s="120">
        <v>1827</v>
      </c>
      <c r="V91" s="120" t="s">
        <v>422</v>
      </c>
      <c r="W91" s="121" t="s">
        <v>5176</v>
      </c>
    </row>
    <row r="92" spans="9:23" ht="12" thickBot="1" x14ac:dyDescent="0.2">
      <c r="I92" s="120">
        <v>1318</v>
      </c>
      <c r="J92" s="120" t="s">
        <v>5177</v>
      </c>
      <c r="K92" s="121" t="s">
        <v>5178</v>
      </c>
      <c r="L92" s="122"/>
      <c r="M92" s="122"/>
      <c r="N92" s="124"/>
      <c r="O92" s="120">
        <v>1595</v>
      </c>
      <c r="P92" s="120" t="s">
        <v>446</v>
      </c>
      <c r="Q92" s="121" t="s">
        <v>5179</v>
      </c>
      <c r="R92" s="122"/>
      <c r="S92" s="122"/>
      <c r="T92" s="124"/>
      <c r="U92" s="120">
        <v>1828</v>
      </c>
      <c r="V92" s="120" t="s">
        <v>2005</v>
      </c>
      <c r="W92" s="121" t="s">
        <v>5180</v>
      </c>
    </row>
    <row r="93" spans="9:23" ht="12" thickBot="1" x14ac:dyDescent="0.2">
      <c r="I93" s="120">
        <v>1319</v>
      </c>
      <c r="J93" s="120" t="s">
        <v>5181</v>
      </c>
      <c r="K93" s="121" t="s">
        <v>5182</v>
      </c>
      <c r="L93" s="122"/>
      <c r="M93" s="122"/>
      <c r="N93" s="124"/>
      <c r="O93" s="120">
        <v>1596</v>
      </c>
      <c r="P93" s="120" t="s">
        <v>5183</v>
      </c>
      <c r="Q93" s="121" t="s">
        <v>5184</v>
      </c>
      <c r="R93" s="122"/>
      <c r="S93" s="122"/>
      <c r="T93" s="124"/>
      <c r="U93" s="120">
        <v>1829</v>
      </c>
      <c r="V93" s="120" t="s">
        <v>2004</v>
      </c>
      <c r="W93" s="121" t="s">
        <v>5185</v>
      </c>
    </row>
    <row r="94" spans="9:23" ht="12" thickBot="1" x14ac:dyDescent="0.2">
      <c r="I94" s="120">
        <v>1320</v>
      </c>
      <c r="J94" s="120" t="s">
        <v>2526</v>
      </c>
      <c r="K94" s="121" t="s">
        <v>5186</v>
      </c>
      <c r="L94" s="122"/>
      <c r="M94" s="122"/>
      <c r="N94" s="124"/>
      <c r="O94" s="120">
        <v>1597</v>
      </c>
      <c r="P94" s="120" t="s">
        <v>1623</v>
      </c>
      <c r="Q94" s="121" t="s">
        <v>5187</v>
      </c>
      <c r="R94" s="122"/>
      <c r="S94" s="122"/>
      <c r="T94" s="124"/>
      <c r="U94" s="120">
        <v>1830</v>
      </c>
      <c r="V94" s="120" t="s">
        <v>5188</v>
      </c>
      <c r="W94" s="121" t="s">
        <v>5189</v>
      </c>
    </row>
    <row r="95" spans="9:23" ht="12" thickBot="1" x14ac:dyDescent="0.2">
      <c r="I95" s="120">
        <v>1321</v>
      </c>
      <c r="J95" s="120" t="s">
        <v>1359</v>
      </c>
      <c r="K95" s="121" t="s">
        <v>5190</v>
      </c>
      <c r="L95" s="122"/>
      <c r="M95" s="122"/>
      <c r="N95" s="124"/>
      <c r="O95" s="120">
        <v>1598</v>
      </c>
      <c r="P95" s="120" t="s">
        <v>425</v>
      </c>
      <c r="Q95" s="121" t="s">
        <v>5191</v>
      </c>
      <c r="R95" s="122"/>
      <c r="S95" s="122"/>
      <c r="T95" s="124"/>
      <c r="U95" s="120">
        <v>1831</v>
      </c>
      <c r="V95" s="120" t="s">
        <v>5192</v>
      </c>
      <c r="W95" s="121" t="s">
        <v>5193</v>
      </c>
    </row>
    <row r="96" spans="9:23" ht="12" thickBot="1" x14ac:dyDescent="0.2">
      <c r="I96" s="120">
        <v>1322</v>
      </c>
      <c r="J96" s="120" t="s">
        <v>1372</v>
      </c>
      <c r="K96" s="121" t="s">
        <v>5194</v>
      </c>
      <c r="L96" s="122"/>
      <c r="M96" s="122"/>
      <c r="N96" s="124"/>
      <c r="O96" s="120">
        <v>1599</v>
      </c>
      <c r="P96" s="120" t="s">
        <v>727</v>
      </c>
      <c r="Q96" s="121" t="s">
        <v>5195</v>
      </c>
      <c r="R96" s="122"/>
      <c r="S96" s="122"/>
      <c r="T96" s="124"/>
      <c r="U96" s="120">
        <v>1832</v>
      </c>
      <c r="V96" s="120" t="s">
        <v>2003</v>
      </c>
      <c r="W96" s="121" t="s">
        <v>5196</v>
      </c>
    </row>
    <row r="97" spans="9:23" ht="12" thickBot="1" x14ac:dyDescent="0.2">
      <c r="I97" s="120">
        <v>1323</v>
      </c>
      <c r="J97" s="120" t="s">
        <v>5197</v>
      </c>
      <c r="K97" s="121" t="s">
        <v>5198</v>
      </c>
      <c r="L97" s="122"/>
      <c r="M97" s="122"/>
      <c r="N97" s="124"/>
      <c r="O97" s="120">
        <v>1600</v>
      </c>
      <c r="P97" s="120" t="s">
        <v>5199</v>
      </c>
      <c r="Q97" s="121" t="s">
        <v>5200</v>
      </c>
      <c r="R97" s="122"/>
      <c r="S97" s="122"/>
      <c r="T97" s="124"/>
      <c r="U97" s="120">
        <v>1833</v>
      </c>
      <c r="V97" s="120" t="s">
        <v>2102</v>
      </c>
      <c r="W97" s="121" t="s">
        <v>5201</v>
      </c>
    </row>
    <row r="98" spans="9:23" ht="12" thickBot="1" x14ac:dyDescent="0.2">
      <c r="I98" s="120">
        <v>1324</v>
      </c>
      <c r="J98" s="120" t="s">
        <v>5202</v>
      </c>
      <c r="K98" s="121" t="s">
        <v>5203</v>
      </c>
      <c r="L98" s="122"/>
      <c r="M98" s="122"/>
      <c r="N98" s="124"/>
      <c r="O98" s="120">
        <v>1601</v>
      </c>
      <c r="P98" s="120" t="s">
        <v>5204</v>
      </c>
      <c r="Q98" s="121" t="s">
        <v>5205</v>
      </c>
      <c r="R98" s="122"/>
      <c r="S98" s="122"/>
      <c r="T98" s="124"/>
      <c r="U98" s="120">
        <v>1834</v>
      </c>
      <c r="V98" s="120" t="s">
        <v>2101</v>
      </c>
      <c r="W98" s="121" t="s">
        <v>5206</v>
      </c>
    </row>
    <row r="99" spans="9:23" ht="12" thickBot="1" x14ac:dyDescent="0.2">
      <c r="I99" s="120">
        <v>1325</v>
      </c>
      <c r="J99" s="120" t="s">
        <v>750</v>
      </c>
      <c r="K99" s="121" t="s">
        <v>5207</v>
      </c>
      <c r="L99" s="122"/>
      <c r="M99" s="122"/>
      <c r="N99" s="124"/>
      <c r="O99" s="120">
        <v>1602</v>
      </c>
      <c r="P99" s="120" t="s">
        <v>838</v>
      </c>
      <c r="Q99" s="121" t="s">
        <v>5208</v>
      </c>
      <c r="R99" s="122"/>
      <c r="S99" s="122"/>
      <c r="T99" s="124"/>
      <c r="U99" s="120">
        <v>1835</v>
      </c>
      <c r="V99" s="120" t="s">
        <v>2000</v>
      </c>
      <c r="W99" s="121" t="s">
        <v>5209</v>
      </c>
    </row>
    <row r="100" spans="9:23" ht="12" thickBot="1" x14ac:dyDescent="0.2">
      <c r="I100" s="120">
        <v>1326</v>
      </c>
      <c r="J100" s="120" t="s">
        <v>2435</v>
      </c>
      <c r="K100" s="121" t="s">
        <v>5210</v>
      </c>
      <c r="L100" s="122"/>
      <c r="M100" s="122"/>
      <c r="N100" s="124"/>
      <c r="O100" s="120">
        <v>1603</v>
      </c>
      <c r="P100" s="120" t="s">
        <v>22</v>
      </c>
      <c r="Q100" s="121" t="s">
        <v>5211</v>
      </c>
      <c r="R100" s="122"/>
      <c r="S100" s="122"/>
      <c r="T100" s="124"/>
      <c r="U100" s="120">
        <v>1836</v>
      </c>
      <c r="V100" s="120" t="s">
        <v>771</v>
      </c>
      <c r="W100" s="121" t="s">
        <v>5212</v>
      </c>
    </row>
    <row r="101" spans="9:23" ht="12" thickBot="1" x14ac:dyDescent="0.2">
      <c r="I101" s="120">
        <v>1327</v>
      </c>
      <c r="J101" s="120" t="s">
        <v>9734</v>
      </c>
      <c r="K101" s="121" t="s">
        <v>5213</v>
      </c>
      <c r="L101" s="122"/>
      <c r="M101" s="122"/>
      <c r="N101" s="124"/>
      <c r="O101" s="120">
        <v>1604</v>
      </c>
      <c r="P101" s="120" t="s">
        <v>1594</v>
      </c>
      <c r="Q101" s="121" t="s">
        <v>5214</v>
      </c>
      <c r="R101" s="122"/>
      <c r="S101" s="122"/>
      <c r="T101" s="124"/>
      <c r="U101" s="120">
        <v>1837</v>
      </c>
      <c r="V101" s="120" t="s">
        <v>5215</v>
      </c>
      <c r="W101" s="121" t="s">
        <v>5216</v>
      </c>
    </row>
    <row r="102" spans="9:23" ht="12" thickBot="1" x14ac:dyDescent="0.2">
      <c r="I102" s="120">
        <v>1328</v>
      </c>
      <c r="J102" s="120" t="s">
        <v>17</v>
      </c>
      <c r="K102" s="121" t="s">
        <v>5217</v>
      </c>
      <c r="L102" s="122"/>
      <c r="M102" s="122"/>
      <c r="N102" s="124"/>
      <c r="O102" s="120">
        <v>1605</v>
      </c>
      <c r="P102" s="120" t="s">
        <v>5218</v>
      </c>
      <c r="Q102" s="121" t="s">
        <v>5219</v>
      </c>
      <c r="R102" s="122"/>
      <c r="S102" s="122"/>
      <c r="T102" s="124"/>
      <c r="U102" s="120">
        <v>1838</v>
      </c>
      <c r="V102" s="120" t="s">
        <v>1072</v>
      </c>
      <c r="W102" s="121" t="s">
        <v>5220</v>
      </c>
    </row>
    <row r="103" spans="9:23" ht="12" thickBot="1" x14ac:dyDescent="0.2">
      <c r="I103" s="120">
        <v>1329</v>
      </c>
      <c r="J103" s="120" t="s">
        <v>19</v>
      </c>
      <c r="K103" s="121" t="s">
        <v>5221</v>
      </c>
      <c r="L103" s="122"/>
      <c r="M103" s="122"/>
      <c r="N103" s="124"/>
      <c r="O103" s="120">
        <v>1606</v>
      </c>
      <c r="P103" s="120" t="s">
        <v>1509</v>
      </c>
      <c r="Q103" s="121" t="s">
        <v>5222</v>
      </c>
      <c r="R103" s="122"/>
      <c r="S103" s="122"/>
      <c r="T103" s="124"/>
      <c r="U103" s="120">
        <v>1839</v>
      </c>
      <c r="V103" s="120" t="s">
        <v>5223</v>
      </c>
      <c r="W103" s="121" t="s">
        <v>5224</v>
      </c>
    </row>
    <row r="104" spans="9:23" ht="12" thickBot="1" x14ac:dyDescent="0.2">
      <c r="I104" s="120">
        <v>1330</v>
      </c>
      <c r="J104" s="120" t="s">
        <v>18</v>
      </c>
      <c r="K104" s="121" t="s">
        <v>5225</v>
      </c>
      <c r="L104" s="122"/>
      <c r="M104" s="122"/>
      <c r="N104" s="124"/>
      <c r="O104" s="120">
        <v>1607</v>
      </c>
      <c r="P104" s="120" t="s">
        <v>1507</v>
      </c>
      <c r="Q104" s="121" t="s">
        <v>5226</v>
      </c>
      <c r="R104" s="122"/>
      <c r="S104" s="122"/>
      <c r="T104" s="124"/>
      <c r="U104" s="120">
        <v>1840</v>
      </c>
      <c r="V104" s="120" t="s">
        <v>2093</v>
      </c>
      <c r="W104" s="121" t="s">
        <v>5227</v>
      </c>
    </row>
    <row r="105" spans="9:23" ht="12" thickBot="1" x14ac:dyDescent="0.2">
      <c r="I105" s="120">
        <v>1331</v>
      </c>
      <c r="J105" s="120" t="s">
        <v>2414</v>
      </c>
      <c r="K105" s="121" t="s">
        <v>5228</v>
      </c>
      <c r="L105" s="122"/>
      <c r="M105" s="122"/>
      <c r="N105" s="124"/>
      <c r="O105" s="120">
        <v>1608</v>
      </c>
      <c r="P105" s="120" t="s">
        <v>1530</v>
      </c>
      <c r="Q105" s="121" t="s">
        <v>5229</v>
      </c>
      <c r="R105" s="122"/>
      <c r="S105" s="122"/>
      <c r="T105" s="124"/>
      <c r="U105" s="120">
        <v>1841</v>
      </c>
      <c r="V105" s="120" t="s">
        <v>5230</v>
      </c>
      <c r="W105" s="121" t="s">
        <v>5231</v>
      </c>
    </row>
    <row r="106" spans="9:23" ht="12" thickBot="1" x14ac:dyDescent="0.2">
      <c r="I106" s="120">
        <v>1332</v>
      </c>
      <c r="J106" s="120" t="s">
        <v>2410</v>
      </c>
      <c r="K106" s="121" t="s">
        <v>5232</v>
      </c>
      <c r="L106" s="122"/>
      <c r="M106" s="122"/>
      <c r="N106" s="124"/>
      <c r="O106" s="120">
        <v>1609</v>
      </c>
      <c r="P106" s="120" t="s">
        <v>5233</v>
      </c>
      <c r="Q106" s="121" t="s">
        <v>5234</v>
      </c>
      <c r="R106" s="122"/>
      <c r="S106" s="122"/>
      <c r="T106" s="124"/>
      <c r="U106" s="120">
        <v>1842</v>
      </c>
      <c r="V106" s="120" t="s">
        <v>455</v>
      </c>
      <c r="W106" s="121" t="s">
        <v>5235</v>
      </c>
    </row>
    <row r="107" spans="9:23" ht="12" thickBot="1" x14ac:dyDescent="0.2">
      <c r="I107" s="120">
        <v>1333</v>
      </c>
      <c r="J107" s="120" t="s">
        <v>2409</v>
      </c>
      <c r="K107" s="121" t="s">
        <v>5236</v>
      </c>
      <c r="L107" s="122"/>
      <c r="M107" s="122"/>
      <c r="N107" s="124"/>
      <c r="O107" s="120">
        <v>1610</v>
      </c>
      <c r="P107" s="120" t="s">
        <v>1510</v>
      </c>
      <c r="Q107" s="121" t="s">
        <v>5237</v>
      </c>
      <c r="R107" s="122"/>
      <c r="S107" s="122"/>
      <c r="T107" s="124"/>
      <c r="U107" s="120">
        <v>1843</v>
      </c>
      <c r="V107" s="120" t="s">
        <v>418</v>
      </c>
      <c r="W107" s="121" t="s">
        <v>5238</v>
      </c>
    </row>
    <row r="108" spans="9:23" ht="12" thickBot="1" x14ac:dyDescent="0.2">
      <c r="I108" s="120">
        <v>1334</v>
      </c>
      <c r="J108" s="120" t="s">
        <v>2406</v>
      </c>
      <c r="K108" s="121" t="s">
        <v>5239</v>
      </c>
      <c r="L108" s="122"/>
      <c r="M108" s="122"/>
      <c r="N108" s="124"/>
      <c r="O108" s="120">
        <v>1611</v>
      </c>
      <c r="P108" s="120" t="s">
        <v>1112</v>
      </c>
      <c r="Q108" s="121" t="s">
        <v>5240</v>
      </c>
      <c r="R108" s="122"/>
      <c r="S108" s="122"/>
      <c r="T108" s="124"/>
      <c r="U108" s="120">
        <v>1844</v>
      </c>
      <c r="V108" s="120" t="s">
        <v>487</v>
      </c>
      <c r="W108" s="121" t="s">
        <v>5241</v>
      </c>
    </row>
    <row r="109" spans="9:23" ht="12" thickBot="1" x14ac:dyDescent="0.2">
      <c r="I109" s="120">
        <v>1335</v>
      </c>
      <c r="J109" s="120" t="s">
        <v>445</v>
      </c>
      <c r="K109" s="121" t="s">
        <v>5242</v>
      </c>
      <c r="L109" s="122"/>
      <c r="M109" s="122"/>
      <c r="N109" s="124"/>
      <c r="O109" s="120">
        <v>1612</v>
      </c>
      <c r="P109" s="120" t="s">
        <v>5243</v>
      </c>
      <c r="Q109" s="121" t="s">
        <v>5244</v>
      </c>
      <c r="R109" s="122"/>
      <c r="S109" s="122"/>
      <c r="T109" s="124"/>
      <c r="U109" s="120">
        <v>1845</v>
      </c>
      <c r="V109" s="120" t="s">
        <v>5245</v>
      </c>
      <c r="W109" s="121" t="s">
        <v>5246</v>
      </c>
    </row>
    <row r="110" spans="9:23" ht="12" thickBot="1" x14ac:dyDescent="0.2">
      <c r="I110" s="120">
        <v>1336</v>
      </c>
      <c r="J110" s="120" t="s">
        <v>1221</v>
      </c>
      <c r="K110" s="121" t="s">
        <v>5247</v>
      </c>
      <c r="L110" s="122"/>
      <c r="M110" s="122"/>
      <c r="N110" s="124"/>
      <c r="O110" s="120">
        <v>1613</v>
      </c>
      <c r="P110" s="120" t="s">
        <v>1338</v>
      </c>
      <c r="Q110" s="121" t="s">
        <v>5248</v>
      </c>
      <c r="R110" s="122"/>
      <c r="S110" s="122"/>
      <c r="T110" s="124"/>
      <c r="U110" s="120">
        <v>1846</v>
      </c>
      <c r="V110" s="120" t="s">
        <v>5249</v>
      </c>
      <c r="W110" s="121" t="s">
        <v>5250</v>
      </c>
    </row>
    <row r="111" spans="9:23" ht="12" thickBot="1" x14ac:dyDescent="0.2">
      <c r="I111" s="120">
        <v>1337</v>
      </c>
      <c r="J111" s="120" t="s">
        <v>1219</v>
      </c>
      <c r="K111" s="121" t="s">
        <v>5251</v>
      </c>
      <c r="L111" s="122"/>
      <c r="M111" s="122"/>
      <c r="N111" s="124"/>
      <c r="O111" s="120">
        <v>1614</v>
      </c>
      <c r="P111" s="120" t="s">
        <v>486</v>
      </c>
      <c r="Q111" s="121" t="s">
        <v>5252</v>
      </c>
      <c r="R111" s="122"/>
      <c r="S111" s="122"/>
      <c r="T111" s="124"/>
      <c r="U111" s="120">
        <v>1847</v>
      </c>
      <c r="V111" s="120" t="s">
        <v>5253</v>
      </c>
      <c r="W111" s="121" t="s">
        <v>5254</v>
      </c>
    </row>
    <row r="112" spans="9:23" ht="12" thickBot="1" x14ac:dyDescent="0.2">
      <c r="I112" s="120">
        <v>1338</v>
      </c>
      <c r="J112" s="120" t="s">
        <v>2563</v>
      </c>
      <c r="K112" s="121" t="s">
        <v>5255</v>
      </c>
      <c r="L112" s="122"/>
      <c r="M112" s="122"/>
      <c r="N112" s="124"/>
      <c r="O112" s="120">
        <v>1615</v>
      </c>
      <c r="P112" s="120" t="s">
        <v>458</v>
      </c>
      <c r="Q112" s="121" t="s">
        <v>5256</v>
      </c>
      <c r="R112" s="122"/>
      <c r="S112" s="122"/>
      <c r="T112" s="124"/>
      <c r="U112" s="120">
        <v>1848</v>
      </c>
      <c r="V112" s="120" t="s">
        <v>88</v>
      </c>
      <c r="W112" s="121" t="s">
        <v>5257</v>
      </c>
    </row>
    <row r="113" spans="9:23" ht="12" thickBot="1" x14ac:dyDescent="0.2">
      <c r="I113" s="120">
        <v>1339</v>
      </c>
      <c r="J113" s="120" t="s">
        <v>2560</v>
      </c>
      <c r="K113" s="121" t="s">
        <v>5258</v>
      </c>
      <c r="L113" s="122"/>
      <c r="M113" s="122"/>
      <c r="N113" s="124"/>
      <c r="O113" s="120">
        <v>1616</v>
      </c>
      <c r="P113" s="120" t="s">
        <v>1331</v>
      </c>
      <c r="Q113" s="121" t="s">
        <v>5259</v>
      </c>
      <c r="R113" s="122"/>
      <c r="S113" s="122"/>
      <c r="T113" s="124"/>
      <c r="U113" s="120">
        <v>1849</v>
      </c>
      <c r="V113" s="120" t="s">
        <v>1982</v>
      </c>
      <c r="W113" s="121" t="s">
        <v>5260</v>
      </c>
    </row>
    <row r="114" spans="9:23" ht="12" thickBot="1" x14ac:dyDescent="0.2">
      <c r="I114" s="120">
        <v>1340</v>
      </c>
      <c r="J114" s="120" t="s">
        <v>2558</v>
      </c>
      <c r="K114" s="121" t="s">
        <v>5261</v>
      </c>
      <c r="L114" s="122"/>
      <c r="M114" s="122"/>
      <c r="N114" s="124"/>
      <c r="O114" s="120">
        <v>1617</v>
      </c>
      <c r="P114" s="120" t="s">
        <v>423</v>
      </c>
      <c r="Q114" s="121" t="s">
        <v>5262</v>
      </c>
      <c r="R114" s="122"/>
      <c r="S114" s="122"/>
      <c r="T114" s="124"/>
      <c r="U114" s="120">
        <v>1850</v>
      </c>
      <c r="V114" s="120" t="s">
        <v>1981</v>
      </c>
      <c r="W114" s="121" t="s">
        <v>5263</v>
      </c>
    </row>
    <row r="115" spans="9:23" ht="12" thickBot="1" x14ac:dyDescent="0.2">
      <c r="I115" s="120">
        <v>1341</v>
      </c>
      <c r="J115" s="120" t="s">
        <v>2557</v>
      </c>
      <c r="K115" s="121" t="s">
        <v>5264</v>
      </c>
      <c r="L115" s="122"/>
      <c r="M115" s="122"/>
      <c r="N115" s="124"/>
      <c r="O115" s="120">
        <v>1618</v>
      </c>
      <c r="P115" s="120" t="s">
        <v>454</v>
      </c>
      <c r="Q115" s="121" t="s">
        <v>5265</v>
      </c>
      <c r="R115" s="122"/>
      <c r="S115" s="122"/>
      <c r="T115" s="124"/>
      <c r="U115" s="120">
        <v>1851</v>
      </c>
      <c r="V115" s="120" t="s">
        <v>1385</v>
      </c>
      <c r="W115" s="121" t="s">
        <v>5266</v>
      </c>
    </row>
    <row r="116" spans="9:23" ht="12" thickBot="1" x14ac:dyDescent="0.2">
      <c r="I116" s="120">
        <v>1342</v>
      </c>
      <c r="J116" s="120" t="s">
        <v>2556</v>
      </c>
      <c r="K116" s="121" t="s">
        <v>5267</v>
      </c>
      <c r="L116" s="122"/>
      <c r="M116" s="122"/>
      <c r="N116" s="124"/>
      <c r="O116" s="120">
        <v>1619</v>
      </c>
      <c r="P116" s="120" t="s">
        <v>5268</v>
      </c>
      <c r="Q116" s="121" t="s">
        <v>5269</v>
      </c>
      <c r="R116" s="122"/>
      <c r="S116" s="122"/>
      <c r="T116" s="124"/>
      <c r="U116" s="120">
        <v>1852</v>
      </c>
      <c r="V116" s="120" t="s">
        <v>5270</v>
      </c>
      <c r="W116" s="121" t="s">
        <v>5271</v>
      </c>
    </row>
    <row r="117" spans="9:23" ht="12" thickBot="1" x14ac:dyDescent="0.2">
      <c r="I117" s="120">
        <v>1343</v>
      </c>
      <c r="J117" s="120" t="s">
        <v>2554</v>
      </c>
      <c r="K117" s="121" t="s">
        <v>5272</v>
      </c>
      <c r="L117" s="122"/>
      <c r="M117" s="122"/>
      <c r="N117" s="124"/>
      <c r="O117" s="120">
        <v>1620</v>
      </c>
      <c r="P117" s="120" t="s">
        <v>5273</v>
      </c>
      <c r="Q117" s="121" t="s">
        <v>5274</v>
      </c>
      <c r="R117" s="122"/>
      <c r="S117" s="122"/>
      <c r="T117" s="124"/>
      <c r="U117" s="120">
        <v>1853</v>
      </c>
      <c r="V117" s="120" t="s">
        <v>1361</v>
      </c>
      <c r="W117" s="121" t="s">
        <v>5275</v>
      </c>
    </row>
    <row r="118" spans="9:23" ht="12" thickBot="1" x14ac:dyDescent="0.2">
      <c r="I118" s="120">
        <v>1344</v>
      </c>
      <c r="J118" s="120" t="s">
        <v>5276</v>
      </c>
      <c r="K118" s="121" t="s">
        <v>5277</v>
      </c>
      <c r="L118" s="122"/>
      <c r="M118" s="122"/>
      <c r="N118" s="124"/>
      <c r="O118" s="120">
        <v>1621</v>
      </c>
      <c r="P118" s="120" t="s">
        <v>1573</v>
      </c>
      <c r="Q118" s="121" t="s">
        <v>5278</v>
      </c>
      <c r="R118" s="122"/>
      <c r="S118" s="122"/>
      <c r="T118" s="124"/>
      <c r="U118" s="120">
        <v>1854</v>
      </c>
      <c r="V118" s="120" t="s">
        <v>5279</v>
      </c>
      <c r="W118" s="121" t="s">
        <v>5280</v>
      </c>
    </row>
    <row r="119" spans="9:23" ht="12" thickBot="1" x14ac:dyDescent="0.2">
      <c r="I119" s="120">
        <v>1345</v>
      </c>
      <c r="J119" s="120" t="s">
        <v>2447</v>
      </c>
      <c r="K119" s="121" t="s">
        <v>5281</v>
      </c>
      <c r="L119" s="122"/>
      <c r="M119" s="122"/>
      <c r="N119" s="124"/>
      <c r="O119" s="120">
        <v>1622</v>
      </c>
      <c r="P119" s="120" t="s">
        <v>270</v>
      </c>
      <c r="Q119" s="121" t="s">
        <v>5282</v>
      </c>
      <c r="R119" s="122"/>
      <c r="S119" s="122"/>
      <c r="T119" s="124"/>
      <c r="U119" s="120">
        <v>1855</v>
      </c>
      <c r="V119" s="120" t="s">
        <v>1995</v>
      </c>
      <c r="W119" s="121" t="s">
        <v>5283</v>
      </c>
    </row>
    <row r="120" spans="9:23" ht="12" thickBot="1" x14ac:dyDescent="0.2">
      <c r="I120" s="120">
        <v>1346</v>
      </c>
      <c r="J120" s="120" t="s">
        <v>2445</v>
      </c>
      <c r="K120" s="121" t="s">
        <v>5284</v>
      </c>
      <c r="L120" s="122"/>
      <c r="M120" s="122"/>
      <c r="N120" s="124"/>
      <c r="O120" s="120">
        <v>1623</v>
      </c>
      <c r="P120" s="120" t="s">
        <v>5245</v>
      </c>
      <c r="Q120" s="121" t="s">
        <v>5285</v>
      </c>
      <c r="R120" s="122"/>
      <c r="S120" s="122"/>
      <c r="T120" s="124"/>
      <c r="U120" s="120">
        <v>1856</v>
      </c>
      <c r="V120" s="120" t="s">
        <v>85</v>
      </c>
      <c r="W120" s="121" t="s">
        <v>5286</v>
      </c>
    </row>
    <row r="121" spans="9:23" ht="12" thickBot="1" x14ac:dyDescent="0.2">
      <c r="I121" s="120">
        <v>1347</v>
      </c>
      <c r="J121" s="120" t="s">
        <v>2402</v>
      </c>
      <c r="K121" s="121" t="s">
        <v>5287</v>
      </c>
      <c r="L121" s="122"/>
      <c r="M121" s="122"/>
      <c r="N121" s="124"/>
      <c r="O121" s="120">
        <v>1624</v>
      </c>
      <c r="P121" s="120" t="s">
        <v>5245</v>
      </c>
      <c r="Q121" s="121" t="s">
        <v>5288</v>
      </c>
      <c r="R121" s="122"/>
      <c r="S121" s="122"/>
      <c r="T121" s="124"/>
      <c r="U121" s="120">
        <v>1857</v>
      </c>
      <c r="V121" s="120" t="s">
        <v>5289</v>
      </c>
      <c r="W121" s="121" t="s">
        <v>5290</v>
      </c>
    </row>
    <row r="122" spans="9:23" ht="12" thickBot="1" x14ac:dyDescent="0.2">
      <c r="I122" s="120">
        <v>1348</v>
      </c>
      <c r="J122" s="120" t="s">
        <v>5291</v>
      </c>
      <c r="K122" s="121" t="s">
        <v>5292</v>
      </c>
      <c r="L122" s="122"/>
      <c r="M122" s="122"/>
      <c r="N122" s="124"/>
      <c r="O122" s="120">
        <v>1625</v>
      </c>
      <c r="P122" s="120" t="s">
        <v>5293</v>
      </c>
      <c r="Q122" s="121" t="s">
        <v>5294</v>
      </c>
      <c r="R122" s="122"/>
      <c r="S122" s="122"/>
      <c r="T122" s="124"/>
      <c r="U122" s="120">
        <v>1858</v>
      </c>
      <c r="V122" s="120" t="s">
        <v>5295</v>
      </c>
      <c r="W122" s="121" t="s">
        <v>5296</v>
      </c>
    </row>
    <row r="123" spans="9:23" ht="12" thickBot="1" x14ac:dyDescent="0.2">
      <c r="I123" s="120">
        <v>1349</v>
      </c>
      <c r="J123" s="120" t="s">
        <v>2400</v>
      </c>
      <c r="K123" s="121" t="s">
        <v>5297</v>
      </c>
      <c r="L123" s="122"/>
      <c r="M123" s="122"/>
      <c r="N123" s="124"/>
      <c r="O123" s="120">
        <v>1626</v>
      </c>
      <c r="P123" s="120" t="s">
        <v>1602</v>
      </c>
      <c r="Q123" s="121" t="s">
        <v>5298</v>
      </c>
      <c r="R123" s="122"/>
      <c r="S123" s="122"/>
      <c r="T123" s="124"/>
      <c r="U123" s="120">
        <v>1859</v>
      </c>
      <c r="V123" s="120" t="s">
        <v>415</v>
      </c>
      <c r="W123" s="121" t="s">
        <v>5299</v>
      </c>
    </row>
    <row r="124" spans="9:23" ht="12" thickBot="1" x14ac:dyDescent="0.2">
      <c r="I124" s="120">
        <v>1350</v>
      </c>
      <c r="J124" s="120" t="s">
        <v>2399</v>
      </c>
      <c r="K124" s="121" t="s">
        <v>5300</v>
      </c>
      <c r="L124" s="122"/>
      <c r="M124" s="122"/>
      <c r="N124" s="124"/>
      <c r="O124" s="120">
        <v>1627</v>
      </c>
      <c r="P124" s="120" t="s">
        <v>1481</v>
      </c>
      <c r="Q124" s="121" t="s">
        <v>5301</v>
      </c>
      <c r="R124" s="122"/>
      <c r="S124" s="122"/>
      <c r="T124" s="124"/>
      <c r="U124" s="120">
        <v>1860</v>
      </c>
      <c r="V124" s="120" t="s">
        <v>5302</v>
      </c>
      <c r="W124" s="121" t="s">
        <v>5303</v>
      </c>
    </row>
    <row r="125" spans="9:23" ht="12" thickBot="1" x14ac:dyDescent="0.2">
      <c r="I125" s="120">
        <v>1351</v>
      </c>
      <c r="J125" s="120" t="s">
        <v>2398</v>
      </c>
      <c r="K125" s="121" t="s">
        <v>5304</v>
      </c>
      <c r="L125" s="122"/>
      <c r="M125" s="122"/>
      <c r="N125" s="124"/>
      <c r="O125" s="120">
        <v>1628</v>
      </c>
      <c r="P125" s="120" t="s">
        <v>5305</v>
      </c>
      <c r="Q125" s="121" t="s">
        <v>5306</v>
      </c>
      <c r="R125" s="122"/>
      <c r="S125" s="122"/>
      <c r="T125" s="124"/>
      <c r="U125" s="120">
        <v>1861</v>
      </c>
      <c r="V125" s="120" t="s">
        <v>1987</v>
      </c>
      <c r="W125" s="121" t="s">
        <v>5307</v>
      </c>
    </row>
    <row r="126" spans="9:23" ht="12" thickBot="1" x14ac:dyDescent="0.2">
      <c r="I126" s="120">
        <v>1352</v>
      </c>
      <c r="J126" s="120" t="s">
        <v>2397</v>
      </c>
      <c r="K126" s="121" t="s">
        <v>5308</v>
      </c>
      <c r="L126" s="122"/>
      <c r="M126" s="122"/>
      <c r="N126" s="124"/>
      <c r="O126" s="120">
        <v>1629</v>
      </c>
      <c r="P126" s="120" t="s">
        <v>5309</v>
      </c>
      <c r="Q126" s="121" t="s">
        <v>5310</v>
      </c>
      <c r="R126" s="122"/>
      <c r="S126" s="122"/>
      <c r="T126" s="124"/>
      <c r="U126" s="120">
        <v>1862</v>
      </c>
      <c r="V126" s="120" t="s">
        <v>2070</v>
      </c>
      <c r="W126" s="121" t="s">
        <v>5311</v>
      </c>
    </row>
    <row r="127" spans="9:23" ht="12" thickBot="1" x14ac:dyDescent="0.2">
      <c r="I127" s="120">
        <v>1353</v>
      </c>
      <c r="J127" s="120" t="s">
        <v>1228</v>
      </c>
      <c r="K127" s="121" t="s">
        <v>5312</v>
      </c>
      <c r="L127" s="122"/>
      <c r="M127" s="122"/>
      <c r="N127" s="124"/>
      <c r="O127" s="120">
        <v>1630</v>
      </c>
      <c r="P127" s="120" t="s">
        <v>1485</v>
      </c>
      <c r="Q127" s="121" t="s">
        <v>5313</v>
      </c>
      <c r="R127" s="122"/>
      <c r="S127" s="122"/>
      <c r="T127" s="124"/>
      <c r="U127" s="120">
        <v>1863</v>
      </c>
      <c r="V127" s="120" t="s">
        <v>2069</v>
      </c>
      <c r="W127" s="121" t="s">
        <v>5314</v>
      </c>
    </row>
    <row r="128" spans="9:23" ht="12" thickBot="1" x14ac:dyDescent="0.2">
      <c r="I128" s="120">
        <v>1354</v>
      </c>
      <c r="J128" s="120" t="s">
        <v>5315</v>
      </c>
      <c r="K128" s="121" t="s">
        <v>5316</v>
      </c>
      <c r="L128" s="122"/>
      <c r="M128" s="122"/>
      <c r="N128" s="124"/>
      <c r="O128" s="120">
        <v>1631</v>
      </c>
      <c r="P128" s="120" t="s">
        <v>393</v>
      </c>
      <c r="Q128" s="121" t="s">
        <v>5317</v>
      </c>
      <c r="R128" s="122"/>
      <c r="S128" s="122"/>
      <c r="T128" s="124"/>
      <c r="U128" s="120">
        <v>1864</v>
      </c>
      <c r="V128" s="120" t="s">
        <v>395</v>
      </c>
      <c r="W128" s="121" t="s">
        <v>5318</v>
      </c>
    </row>
    <row r="129" spans="9:23" ht="12" thickBot="1" x14ac:dyDescent="0.2">
      <c r="I129" s="120">
        <v>1355</v>
      </c>
      <c r="J129" s="120" t="s">
        <v>2432</v>
      </c>
      <c r="K129" s="121" t="s">
        <v>5319</v>
      </c>
      <c r="L129" s="122"/>
      <c r="M129" s="122"/>
      <c r="N129" s="124"/>
      <c r="O129" s="120">
        <v>1632</v>
      </c>
      <c r="P129" s="120" t="s">
        <v>407</v>
      </c>
      <c r="Q129" s="121" t="s">
        <v>5320</v>
      </c>
      <c r="R129" s="122"/>
      <c r="S129" s="122"/>
      <c r="T129" s="124"/>
      <c r="U129" s="120">
        <v>1865</v>
      </c>
      <c r="V129" s="120" t="s">
        <v>5321</v>
      </c>
      <c r="W129" s="121" t="s">
        <v>5322</v>
      </c>
    </row>
    <row r="130" spans="9:23" ht="12" thickBot="1" x14ac:dyDescent="0.2">
      <c r="I130" s="120">
        <v>1356</v>
      </c>
      <c r="J130" s="120" t="s">
        <v>2429</v>
      </c>
      <c r="K130" s="121" t="s">
        <v>5323</v>
      </c>
      <c r="L130" s="122"/>
      <c r="M130" s="122"/>
      <c r="N130" s="124"/>
      <c r="O130" s="120">
        <v>1633</v>
      </c>
      <c r="P130" s="120" t="s">
        <v>386</v>
      </c>
      <c r="Q130" s="121" t="s">
        <v>5324</v>
      </c>
      <c r="R130" s="122"/>
      <c r="S130" s="122"/>
      <c r="T130" s="124"/>
      <c r="U130" s="120">
        <v>1866</v>
      </c>
      <c r="V130" s="120" t="s">
        <v>5325</v>
      </c>
      <c r="W130" s="121" t="s">
        <v>5326</v>
      </c>
    </row>
    <row r="131" spans="9:23" ht="12" thickBot="1" x14ac:dyDescent="0.2">
      <c r="I131" s="120">
        <v>1357</v>
      </c>
      <c r="J131" s="120" t="s">
        <v>1330</v>
      </c>
      <c r="K131" s="121" t="s">
        <v>5327</v>
      </c>
      <c r="L131" s="122"/>
      <c r="M131" s="122"/>
      <c r="N131" s="124"/>
      <c r="O131" s="120">
        <v>1634</v>
      </c>
      <c r="P131" s="120" t="s">
        <v>357</v>
      </c>
      <c r="Q131" s="121" t="s">
        <v>5328</v>
      </c>
      <c r="R131" s="122"/>
      <c r="S131" s="122"/>
      <c r="T131" s="124"/>
      <c r="U131" s="120">
        <v>1867</v>
      </c>
      <c r="V131" s="120" t="s">
        <v>5329</v>
      </c>
      <c r="W131" s="121" t="s">
        <v>5330</v>
      </c>
    </row>
    <row r="132" spans="9:23" ht="12" thickBot="1" x14ac:dyDescent="0.2">
      <c r="I132" s="120">
        <v>1358</v>
      </c>
      <c r="J132" s="120" t="s">
        <v>1210</v>
      </c>
      <c r="K132" s="121" t="s">
        <v>5331</v>
      </c>
      <c r="L132" s="122"/>
      <c r="M132" s="122"/>
      <c r="N132" s="124"/>
      <c r="O132" s="120">
        <v>1635</v>
      </c>
      <c r="P132" s="120" t="s">
        <v>382</v>
      </c>
      <c r="Q132" s="121" t="s">
        <v>5332</v>
      </c>
      <c r="R132" s="122"/>
      <c r="S132" s="122"/>
      <c r="T132" s="124"/>
      <c r="U132" s="120">
        <v>1868</v>
      </c>
      <c r="V132" s="120" t="s">
        <v>5333</v>
      </c>
      <c r="W132" s="121" t="s">
        <v>5334</v>
      </c>
    </row>
    <row r="133" spans="9:23" ht="12" thickBot="1" x14ac:dyDescent="0.2">
      <c r="I133" s="120">
        <v>1359</v>
      </c>
      <c r="J133" s="120" t="s">
        <v>1206</v>
      </c>
      <c r="K133" s="121" t="s">
        <v>5335</v>
      </c>
      <c r="L133" s="122"/>
      <c r="M133" s="122"/>
      <c r="N133" s="124"/>
      <c r="O133" s="120">
        <v>1636</v>
      </c>
      <c r="P133" s="120" t="s">
        <v>1585</v>
      </c>
      <c r="Q133" s="121" t="s">
        <v>5336</v>
      </c>
      <c r="R133" s="122"/>
      <c r="S133" s="122"/>
      <c r="T133" s="124"/>
      <c r="U133" s="120">
        <v>1869</v>
      </c>
      <c r="V133" s="120" t="s">
        <v>5337</v>
      </c>
      <c r="W133" s="121" t="s">
        <v>5338</v>
      </c>
    </row>
    <row r="134" spans="9:23" ht="12" thickBot="1" x14ac:dyDescent="0.2">
      <c r="I134" s="120">
        <v>1360</v>
      </c>
      <c r="J134" s="120" t="s">
        <v>1205</v>
      </c>
      <c r="K134" s="121" t="s">
        <v>5339</v>
      </c>
      <c r="L134" s="122"/>
      <c r="M134" s="122"/>
      <c r="N134" s="124"/>
      <c r="O134" s="120">
        <v>1637</v>
      </c>
      <c r="P134" s="120" t="s">
        <v>4839</v>
      </c>
      <c r="Q134" s="121" t="s">
        <v>5340</v>
      </c>
      <c r="R134" s="122"/>
      <c r="S134" s="122"/>
      <c r="T134" s="124"/>
      <c r="U134" s="120">
        <v>1870</v>
      </c>
      <c r="V134" s="120" t="s">
        <v>2001</v>
      </c>
      <c r="W134" s="121" t="s">
        <v>5341</v>
      </c>
    </row>
    <row r="135" spans="9:23" ht="12" thickBot="1" x14ac:dyDescent="0.2">
      <c r="I135" s="120">
        <v>1361</v>
      </c>
      <c r="J135" s="120" t="s">
        <v>2369</v>
      </c>
      <c r="K135" s="121" t="s">
        <v>5342</v>
      </c>
      <c r="L135" s="122"/>
      <c r="M135" s="122"/>
      <c r="N135" s="124"/>
      <c r="O135" s="120">
        <v>1638</v>
      </c>
      <c r="P135" s="120" t="s">
        <v>5343</v>
      </c>
      <c r="Q135" s="121" t="s">
        <v>5344</v>
      </c>
      <c r="R135" s="122"/>
      <c r="S135" s="122"/>
      <c r="T135" s="124"/>
      <c r="U135" s="120">
        <v>1871</v>
      </c>
      <c r="V135" s="120" t="s">
        <v>389</v>
      </c>
      <c r="W135" s="121" t="s">
        <v>5345</v>
      </c>
    </row>
    <row r="136" spans="9:23" ht="12" thickBot="1" x14ac:dyDescent="0.2">
      <c r="I136" s="120">
        <v>1362</v>
      </c>
      <c r="J136" s="120" t="s">
        <v>2366</v>
      </c>
      <c r="K136" s="121" t="s">
        <v>5346</v>
      </c>
      <c r="L136" s="122"/>
      <c r="M136" s="122"/>
      <c r="N136" s="124"/>
      <c r="O136" s="120">
        <v>1639</v>
      </c>
      <c r="P136" s="120" t="s">
        <v>5347</v>
      </c>
      <c r="Q136" s="121" t="s">
        <v>5348</v>
      </c>
      <c r="R136" s="122"/>
      <c r="S136" s="122"/>
      <c r="T136" s="124"/>
      <c r="U136" s="120">
        <v>1872</v>
      </c>
      <c r="V136" s="120" t="s">
        <v>388</v>
      </c>
      <c r="W136" s="121" t="s">
        <v>5349</v>
      </c>
    </row>
    <row r="137" spans="9:23" ht="12" thickBot="1" x14ac:dyDescent="0.2">
      <c r="I137" s="120">
        <v>1363</v>
      </c>
      <c r="J137" s="120" t="s">
        <v>2364</v>
      </c>
      <c r="K137" s="121" t="s">
        <v>5350</v>
      </c>
      <c r="L137" s="122"/>
      <c r="M137" s="122"/>
      <c r="N137" s="124"/>
      <c r="O137" s="120">
        <v>1640</v>
      </c>
      <c r="P137" s="120" t="s">
        <v>359</v>
      </c>
      <c r="Q137" s="121" t="s">
        <v>5351</v>
      </c>
      <c r="R137" s="122"/>
      <c r="S137" s="122"/>
      <c r="T137" s="124"/>
      <c r="U137" s="120">
        <v>1873</v>
      </c>
      <c r="V137" s="120" t="s">
        <v>5352</v>
      </c>
      <c r="W137" s="121" t="s">
        <v>5353</v>
      </c>
    </row>
    <row r="138" spans="9:23" ht="12" thickBot="1" x14ac:dyDescent="0.2">
      <c r="I138" s="120">
        <v>1364</v>
      </c>
      <c r="J138" s="120" t="s">
        <v>1111</v>
      </c>
      <c r="K138" s="121" t="s">
        <v>5354</v>
      </c>
      <c r="L138" s="122"/>
      <c r="M138" s="122"/>
      <c r="N138" s="124"/>
      <c r="O138" s="120">
        <v>1641</v>
      </c>
      <c r="P138" s="120" t="s">
        <v>334</v>
      </c>
      <c r="Q138" s="121" t="s">
        <v>5355</v>
      </c>
      <c r="R138" s="122"/>
      <c r="S138" s="122"/>
      <c r="T138" s="124"/>
      <c r="U138" s="120">
        <v>1874</v>
      </c>
      <c r="V138" s="120" t="s">
        <v>5356</v>
      </c>
      <c r="W138" s="121" t="s">
        <v>5357</v>
      </c>
    </row>
    <row r="139" spans="9:23" ht="12" thickBot="1" x14ac:dyDescent="0.2">
      <c r="I139" s="120">
        <v>1365</v>
      </c>
      <c r="J139" s="120" t="s">
        <v>2396</v>
      </c>
      <c r="K139" s="121" t="s">
        <v>5358</v>
      </c>
      <c r="L139" s="122"/>
      <c r="M139" s="122"/>
      <c r="N139" s="124"/>
      <c r="O139" s="120">
        <v>1642</v>
      </c>
      <c r="P139" s="120" t="s">
        <v>351</v>
      </c>
      <c r="Q139" s="121" t="s">
        <v>5359</v>
      </c>
      <c r="R139" s="122"/>
      <c r="S139" s="122"/>
      <c r="T139" s="124"/>
      <c r="U139" s="120">
        <v>1875</v>
      </c>
      <c r="V139" s="120" t="s">
        <v>330</v>
      </c>
      <c r="W139" s="121" t="s">
        <v>5360</v>
      </c>
    </row>
    <row r="140" spans="9:23" ht="12" thickBot="1" x14ac:dyDescent="0.2">
      <c r="I140" s="120">
        <v>1366</v>
      </c>
      <c r="J140" s="120" t="s">
        <v>2395</v>
      </c>
      <c r="K140" s="121" t="s">
        <v>5361</v>
      </c>
      <c r="L140" s="122"/>
      <c r="M140" s="122"/>
      <c r="N140" s="124"/>
      <c r="O140" s="120">
        <v>1643</v>
      </c>
      <c r="P140" s="120" t="s">
        <v>1571</v>
      </c>
      <c r="Q140" s="121" t="s">
        <v>5362</v>
      </c>
      <c r="R140" s="122"/>
      <c r="S140" s="122"/>
      <c r="T140" s="124"/>
      <c r="U140" s="120">
        <v>1876</v>
      </c>
      <c r="V140" s="120" t="s">
        <v>5363</v>
      </c>
      <c r="W140" s="121" t="s">
        <v>5364</v>
      </c>
    </row>
    <row r="141" spans="9:23" ht="12" thickBot="1" x14ac:dyDescent="0.2">
      <c r="I141" s="120">
        <v>1367</v>
      </c>
      <c r="J141" s="120" t="s">
        <v>2394</v>
      </c>
      <c r="K141" s="121" t="s">
        <v>5365</v>
      </c>
      <c r="L141" s="122"/>
      <c r="M141" s="122"/>
      <c r="N141" s="124"/>
      <c r="O141" s="120">
        <v>1644</v>
      </c>
      <c r="P141" s="120" t="s">
        <v>1543</v>
      </c>
      <c r="Q141" s="121" t="s">
        <v>5366</v>
      </c>
      <c r="R141" s="122"/>
      <c r="S141" s="122"/>
      <c r="T141" s="124"/>
      <c r="U141" s="120">
        <v>1877</v>
      </c>
      <c r="V141" s="120" t="s">
        <v>5367</v>
      </c>
      <c r="W141" s="121" t="s">
        <v>5368</v>
      </c>
    </row>
    <row r="142" spans="9:23" ht="12" thickBot="1" x14ac:dyDescent="0.2">
      <c r="I142" s="120">
        <v>1368</v>
      </c>
      <c r="J142" s="120" t="s">
        <v>426</v>
      </c>
      <c r="K142" s="121" t="s">
        <v>5369</v>
      </c>
      <c r="L142" s="122"/>
      <c r="M142" s="122"/>
      <c r="N142" s="124"/>
      <c r="O142" s="120">
        <v>1645</v>
      </c>
      <c r="P142" s="120" t="s">
        <v>343</v>
      </c>
      <c r="Q142" s="121" t="s">
        <v>5370</v>
      </c>
      <c r="R142" s="122"/>
      <c r="S142" s="122"/>
      <c r="T142" s="124"/>
      <c r="U142" s="120">
        <v>1878</v>
      </c>
      <c r="V142" s="120" t="s">
        <v>324</v>
      </c>
      <c r="W142" s="121" t="s">
        <v>5371</v>
      </c>
    </row>
    <row r="143" spans="9:23" ht="12" thickBot="1" x14ac:dyDescent="0.2">
      <c r="I143" s="120">
        <v>1369</v>
      </c>
      <c r="J143" s="120" t="s">
        <v>2350</v>
      </c>
      <c r="K143" s="121" t="s">
        <v>5372</v>
      </c>
      <c r="L143" s="122"/>
      <c r="M143" s="122"/>
      <c r="N143" s="124"/>
      <c r="O143" s="120">
        <v>1646</v>
      </c>
      <c r="P143" s="120" t="s">
        <v>1483</v>
      </c>
      <c r="Q143" s="121" t="s">
        <v>5373</v>
      </c>
      <c r="R143" s="122"/>
      <c r="S143" s="122"/>
      <c r="T143" s="124"/>
      <c r="U143" s="120">
        <v>1879</v>
      </c>
      <c r="V143" s="120" t="s">
        <v>323</v>
      </c>
      <c r="W143" s="121" t="s">
        <v>5374</v>
      </c>
    </row>
    <row r="144" spans="9:23" ht="12" thickBot="1" x14ac:dyDescent="0.2">
      <c r="I144" s="120">
        <v>1370</v>
      </c>
      <c r="J144" s="120" t="s">
        <v>2349</v>
      </c>
      <c r="K144" s="121" t="s">
        <v>5375</v>
      </c>
      <c r="L144" s="122"/>
      <c r="M144" s="122"/>
      <c r="N144" s="124"/>
      <c r="O144" s="120">
        <v>1647</v>
      </c>
      <c r="P144" s="120" t="s">
        <v>329</v>
      </c>
      <c r="Q144" s="121" t="s">
        <v>5376</v>
      </c>
      <c r="R144" s="122"/>
      <c r="S144" s="122"/>
      <c r="T144" s="124"/>
      <c r="U144" s="120"/>
      <c r="V144" s="120"/>
      <c r="W144" s="125"/>
    </row>
    <row r="145" spans="9:23" ht="12" thickBot="1" x14ac:dyDescent="0.2">
      <c r="I145" s="120">
        <v>1371</v>
      </c>
      <c r="J145" s="120" t="s">
        <v>5377</v>
      </c>
      <c r="K145" s="121" t="s">
        <v>5378</v>
      </c>
      <c r="L145" s="122"/>
      <c r="M145" s="122"/>
      <c r="N145" s="124"/>
      <c r="O145" s="120">
        <v>1648</v>
      </c>
      <c r="P145" s="120" t="s">
        <v>344</v>
      </c>
      <c r="Q145" s="121" t="s">
        <v>5379</v>
      </c>
      <c r="R145" s="122"/>
      <c r="S145" s="122"/>
      <c r="T145" s="124"/>
      <c r="U145" s="120"/>
      <c r="V145" s="120"/>
      <c r="W145" s="125"/>
    </row>
    <row r="146" spans="9:23" ht="12" thickBot="1" x14ac:dyDescent="0.2">
      <c r="I146" s="120">
        <v>1372</v>
      </c>
      <c r="J146" s="120" t="s">
        <v>1028</v>
      </c>
      <c r="K146" s="121" t="s">
        <v>5380</v>
      </c>
      <c r="L146" s="122"/>
      <c r="M146" s="122"/>
      <c r="N146" s="124"/>
      <c r="O146" s="120"/>
      <c r="P146" s="120"/>
      <c r="Q146" s="125"/>
      <c r="R146" s="122"/>
      <c r="S146" s="122"/>
      <c r="T146" s="124"/>
      <c r="U146" s="120"/>
      <c r="V146" s="120"/>
      <c r="W146" s="125"/>
    </row>
    <row r="147" spans="9:23" ht="12" thickBot="1" x14ac:dyDescent="0.2">
      <c r="I147" s="120">
        <v>1373</v>
      </c>
      <c r="J147" s="120" t="s">
        <v>2516</v>
      </c>
      <c r="K147" s="121" t="s">
        <v>5381</v>
      </c>
      <c r="L147" s="122"/>
      <c r="M147" s="122"/>
      <c r="N147" s="124"/>
      <c r="O147" s="120"/>
      <c r="P147" s="120"/>
      <c r="Q147" s="125"/>
      <c r="R147" s="122"/>
      <c r="S147" s="122"/>
      <c r="T147" s="124"/>
      <c r="U147" s="120"/>
      <c r="V147" s="120"/>
      <c r="W147" s="125"/>
    </row>
    <row r="148" spans="9:23" ht="12" thickBot="1" x14ac:dyDescent="0.2">
      <c r="I148" s="120">
        <v>1374</v>
      </c>
      <c r="J148" s="120" t="s">
        <v>2515</v>
      </c>
      <c r="K148" s="121" t="s">
        <v>5382</v>
      </c>
      <c r="L148" s="122"/>
      <c r="M148" s="122"/>
      <c r="N148" s="124"/>
      <c r="O148" s="120"/>
      <c r="P148" s="120"/>
      <c r="Q148" s="125"/>
      <c r="R148" s="122"/>
      <c r="S148" s="122"/>
      <c r="T148" s="124"/>
      <c r="U148" s="120"/>
      <c r="V148" s="120"/>
      <c r="W148" s="125"/>
    </row>
    <row r="149" spans="9:23" ht="12" thickBot="1" x14ac:dyDescent="0.2">
      <c r="I149" s="120">
        <v>1375</v>
      </c>
      <c r="J149" s="120" t="s">
        <v>2514</v>
      </c>
      <c r="K149" s="121" t="s">
        <v>5383</v>
      </c>
      <c r="L149" s="122"/>
      <c r="M149" s="122"/>
      <c r="N149" s="124"/>
      <c r="O149" s="120"/>
      <c r="P149" s="120"/>
      <c r="Q149" s="125"/>
      <c r="R149" s="122"/>
      <c r="S149" s="122"/>
      <c r="T149" s="124"/>
      <c r="U149" s="120"/>
      <c r="V149" s="120"/>
      <c r="W149" s="125"/>
    </row>
    <row r="150" spans="9:23" ht="12" thickBot="1" x14ac:dyDescent="0.2">
      <c r="I150" s="120">
        <v>1376</v>
      </c>
      <c r="J150" s="120" t="s">
        <v>2511</v>
      </c>
      <c r="K150" s="121" t="s">
        <v>5384</v>
      </c>
      <c r="L150" s="122"/>
      <c r="M150" s="122"/>
      <c r="N150" s="124"/>
      <c r="O150" s="120"/>
      <c r="P150" s="120"/>
      <c r="Q150" s="125"/>
      <c r="R150" s="122"/>
      <c r="S150" s="122"/>
      <c r="T150" s="124"/>
      <c r="U150" s="120"/>
      <c r="V150" s="120"/>
      <c r="W150" s="125"/>
    </row>
    <row r="151" spans="9:23" ht="12" thickBot="1" x14ac:dyDescent="0.2">
      <c r="I151" s="120">
        <v>1377</v>
      </c>
      <c r="J151" s="120" t="s">
        <v>2510</v>
      </c>
      <c r="K151" s="121" t="s">
        <v>5385</v>
      </c>
      <c r="L151" s="122"/>
      <c r="M151" s="122"/>
      <c r="N151" s="124"/>
      <c r="O151" s="120"/>
      <c r="P151" s="120"/>
      <c r="Q151" s="125"/>
      <c r="R151" s="122"/>
      <c r="S151" s="122"/>
      <c r="T151" s="124"/>
      <c r="U151" s="120"/>
      <c r="V151" s="120"/>
      <c r="W151" s="125"/>
    </row>
    <row r="152" spans="9:23" ht="12" thickBot="1" x14ac:dyDescent="0.2">
      <c r="I152" s="120">
        <v>1378</v>
      </c>
      <c r="J152" s="120" t="s">
        <v>2509</v>
      </c>
      <c r="K152" s="121" t="s">
        <v>5386</v>
      </c>
      <c r="L152" s="122"/>
      <c r="M152" s="122"/>
      <c r="N152" s="124"/>
      <c r="O152" s="120"/>
      <c r="P152" s="120"/>
      <c r="Q152" s="125"/>
      <c r="R152" s="122"/>
      <c r="S152" s="122"/>
      <c r="T152" s="124"/>
      <c r="U152" s="120"/>
      <c r="V152" s="120"/>
      <c r="W152" s="125"/>
    </row>
    <row r="153" spans="9:23" ht="12" thickBot="1" x14ac:dyDescent="0.2">
      <c r="I153" s="120">
        <v>1379</v>
      </c>
      <c r="J153" s="120" t="s">
        <v>2508</v>
      </c>
      <c r="K153" s="121" t="s">
        <v>5387</v>
      </c>
      <c r="L153" s="122"/>
      <c r="M153" s="122"/>
      <c r="N153" s="124"/>
      <c r="O153" s="120"/>
      <c r="P153" s="120"/>
      <c r="Q153" s="125"/>
      <c r="R153" s="122"/>
      <c r="S153" s="122"/>
      <c r="T153" s="124"/>
      <c r="U153" s="120"/>
      <c r="V153" s="120"/>
      <c r="W153" s="125"/>
    </row>
    <row r="154" spans="9:23" ht="12" thickBot="1" x14ac:dyDescent="0.2">
      <c r="I154" s="120">
        <v>1380</v>
      </c>
      <c r="J154" s="120" t="s">
        <v>2506</v>
      </c>
      <c r="K154" s="121" t="s">
        <v>5388</v>
      </c>
      <c r="L154" s="122"/>
      <c r="M154" s="122"/>
      <c r="N154" s="124"/>
      <c r="O154" s="120"/>
      <c r="P154" s="120"/>
      <c r="Q154" s="125"/>
      <c r="R154" s="122"/>
      <c r="S154" s="122"/>
      <c r="T154" s="124"/>
      <c r="U154" s="120"/>
      <c r="V154" s="120"/>
      <c r="W154" s="125"/>
    </row>
    <row r="155" spans="9:23" ht="12" thickBot="1" x14ac:dyDescent="0.2">
      <c r="I155" s="120">
        <v>1381</v>
      </c>
      <c r="J155" s="120" t="s">
        <v>745</v>
      </c>
      <c r="K155" s="121" t="s">
        <v>5389</v>
      </c>
      <c r="L155" s="122"/>
      <c r="M155" s="122"/>
      <c r="N155" s="124"/>
      <c r="O155" s="120"/>
      <c r="P155" s="120"/>
      <c r="Q155" s="125"/>
      <c r="R155" s="122"/>
      <c r="S155" s="122"/>
      <c r="T155" s="124"/>
      <c r="U155" s="120"/>
      <c r="V155" s="120"/>
      <c r="W155" s="125"/>
    </row>
    <row r="156" spans="9:23" ht="12" thickBot="1" x14ac:dyDescent="0.2">
      <c r="I156" s="120">
        <v>1382</v>
      </c>
      <c r="J156" s="120" t="s">
        <v>2425</v>
      </c>
      <c r="K156" s="121" t="s">
        <v>5390</v>
      </c>
      <c r="L156" s="122"/>
      <c r="M156" s="122"/>
      <c r="N156" s="124"/>
      <c r="O156" s="120"/>
      <c r="P156" s="120"/>
      <c r="Q156" s="125"/>
      <c r="R156" s="122"/>
      <c r="S156" s="122"/>
      <c r="T156" s="124"/>
      <c r="U156" s="120"/>
      <c r="V156" s="120"/>
      <c r="W156" s="125"/>
    </row>
    <row r="157" spans="9:23" ht="12" thickBot="1" x14ac:dyDescent="0.2">
      <c r="I157" s="120">
        <v>1383</v>
      </c>
      <c r="J157" s="120" t="s">
        <v>5391</v>
      </c>
      <c r="K157" s="121" t="s">
        <v>5392</v>
      </c>
      <c r="L157" s="122"/>
      <c r="M157" s="122"/>
      <c r="N157" s="124"/>
      <c r="O157" s="120"/>
      <c r="P157" s="120"/>
      <c r="Q157" s="125"/>
      <c r="R157" s="122"/>
      <c r="S157" s="122"/>
      <c r="T157" s="124"/>
      <c r="U157" s="120"/>
      <c r="V157" s="120"/>
      <c r="W157" s="125"/>
    </row>
    <row r="158" spans="9:23" ht="12" thickBot="1" x14ac:dyDescent="0.2">
      <c r="I158" s="120">
        <v>1384</v>
      </c>
      <c r="J158" s="120" t="s">
        <v>421</v>
      </c>
      <c r="K158" s="121" t="s">
        <v>5393</v>
      </c>
      <c r="L158" s="122"/>
      <c r="M158" s="122"/>
      <c r="N158" s="124"/>
      <c r="O158" s="120"/>
      <c r="P158" s="120"/>
      <c r="Q158" s="125"/>
      <c r="R158" s="122"/>
      <c r="S158" s="122"/>
      <c r="T158" s="124"/>
      <c r="U158" s="120"/>
      <c r="V158" s="120"/>
      <c r="W158" s="125"/>
    </row>
    <row r="159" spans="9:23" ht="12" thickBot="1" x14ac:dyDescent="0.2">
      <c r="I159" s="120">
        <v>1385</v>
      </c>
      <c r="J159" s="120" t="s">
        <v>1224</v>
      </c>
      <c r="K159" s="121" t="s">
        <v>5394</v>
      </c>
      <c r="L159" s="122"/>
      <c r="M159" s="122"/>
      <c r="N159" s="124"/>
      <c r="O159" s="120"/>
      <c r="P159" s="120"/>
      <c r="Q159" s="125"/>
      <c r="R159" s="122"/>
      <c r="S159" s="122"/>
      <c r="T159" s="124"/>
      <c r="U159" s="120"/>
      <c r="V159" s="120"/>
      <c r="W159" s="125"/>
    </row>
    <row r="160" spans="9:23" ht="12" thickBot="1" x14ac:dyDescent="0.2">
      <c r="I160" s="120">
        <v>1386</v>
      </c>
      <c r="J160" s="120" t="s">
        <v>5395</v>
      </c>
      <c r="K160" s="121" t="s">
        <v>5396</v>
      </c>
      <c r="L160" s="122"/>
      <c r="M160" s="122"/>
      <c r="N160" s="124"/>
      <c r="O160" s="120"/>
      <c r="P160" s="120"/>
      <c r="Q160" s="125"/>
      <c r="R160" s="122"/>
      <c r="S160" s="122"/>
      <c r="T160" s="124"/>
      <c r="U160" s="120"/>
      <c r="V160" s="120"/>
      <c r="W160" s="125"/>
    </row>
    <row r="161" spans="9:23" ht="12" thickBot="1" x14ac:dyDescent="0.2">
      <c r="I161" s="120">
        <v>1387</v>
      </c>
      <c r="J161" s="120" t="s">
        <v>82</v>
      </c>
      <c r="K161" s="121" t="s">
        <v>5397</v>
      </c>
      <c r="L161" s="122"/>
      <c r="M161" s="122"/>
      <c r="N161" s="124"/>
      <c r="O161" s="120"/>
      <c r="P161" s="120"/>
      <c r="Q161" s="125"/>
      <c r="R161" s="122"/>
      <c r="S161" s="122"/>
      <c r="T161" s="124"/>
      <c r="U161" s="120"/>
      <c r="V161" s="120"/>
      <c r="W161" s="125"/>
    </row>
    <row r="162" spans="9:23" ht="12" thickBot="1" x14ac:dyDescent="0.2">
      <c r="I162" s="120">
        <v>1388</v>
      </c>
      <c r="J162" s="120" t="s">
        <v>668</v>
      </c>
      <c r="K162" s="121" t="s">
        <v>5398</v>
      </c>
      <c r="L162" s="122"/>
      <c r="M162" s="122"/>
      <c r="N162" s="124"/>
      <c r="O162" s="120"/>
      <c r="P162" s="120"/>
      <c r="Q162" s="125"/>
      <c r="R162" s="122"/>
      <c r="S162" s="122"/>
      <c r="T162" s="124"/>
      <c r="U162" s="120"/>
      <c r="V162" s="120"/>
      <c r="W162" s="125"/>
    </row>
    <row r="163" spans="9:23" ht="12" thickBot="1" x14ac:dyDescent="0.2">
      <c r="I163" s="120">
        <v>1389</v>
      </c>
      <c r="J163" s="120" t="s">
        <v>360</v>
      </c>
      <c r="K163" s="121" t="s">
        <v>5399</v>
      </c>
      <c r="L163" s="122"/>
      <c r="M163" s="122"/>
      <c r="N163" s="124"/>
      <c r="O163" s="120"/>
      <c r="P163" s="120"/>
      <c r="Q163" s="125"/>
      <c r="R163" s="122"/>
      <c r="S163" s="122"/>
      <c r="T163" s="124"/>
      <c r="U163" s="120"/>
      <c r="V163" s="120"/>
      <c r="W163" s="125"/>
    </row>
    <row r="164" spans="9:23" ht="12" thickBot="1" x14ac:dyDescent="0.2">
      <c r="I164" s="120">
        <v>1390</v>
      </c>
      <c r="J164" s="120" t="s">
        <v>370</v>
      </c>
      <c r="K164" s="121" t="s">
        <v>5400</v>
      </c>
      <c r="L164" s="122"/>
      <c r="M164" s="122"/>
      <c r="N164" s="124"/>
      <c r="O164" s="120"/>
      <c r="P164" s="120"/>
      <c r="Q164" s="125"/>
      <c r="R164" s="122"/>
      <c r="S164" s="122"/>
      <c r="T164" s="124"/>
      <c r="U164" s="120"/>
      <c r="V164" s="120"/>
      <c r="W164" s="125"/>
    </row>
    <row r="165" spans="9:23" ht="12" thickBot="1" x14ac:dyDescent="0.2">
      <c r="I165" s="120">
        <v>1391</v>
      </c>
      <c r="J165" s="120" t="s">
        <v>5401</v>
      </c>
      <c r="K165" s="121" t="s">
        <v>5402</v>
      </c>
      <c r="L165" s="122"/>
      <c r="M165" s="122"/>
      <c r="N165" s="124"/>
      <c r="O165" s="120"/>
      <c r="P165" s="120"/>
      <c r="Q165" s="125"/>
      <c r="R165" s="122"/>
      <c r="S165" s="122"/>
      <c r="T165" s="124"/>
      <c r="U165" s="120"/>
      <c r="V165" s="120"/>
      <c r="W165" s="125"/>
    </row>
    <row r="166" spans="9:23" ht="12" thickBot="1" x14ac:dyDescent="0.2">
      <c r="I166" s="120">
        <v>1392</v>
      </c>
      <c r="J166" s="120" t="s">
        <v>5403</v>
      </c>
      <c r="K166" s="121" t="s">
        <v>5404</v>
      </c>
      <c r="L166" s="122"/>
      <c r="M166" s="122"/>
      <c r="N166" s="124"/>
      <c r="O166" s="120"/>
      <c r="P166" s="120"/>
      <c r="Q166" s="125"/>
      <c r="R166" s="122"/>
      <c r="S166" s="122"/>
      <c r="T166" s="124"/>
      <c r="U166" s="120"/>
      <c r="V166" s="120"/>
      <c r="W166" s="125"/>
    </row>
    <row r="167" spans="9:23" ht="12" thickBot="1" x14ac:dyDescent="0.2">
      <c r="I167" s="120">
        <v>1393</v>
      </c>
      <c r="J167" s="120" t="s">
        <v>5405</v>
      </c>
      <c r="K167" s="121" t="s">
        <v>5406</v>
      </c>
      <c r="L167" s="122"/>
      <c r="M167" s="122"/>
      <c r="N167" s="124"/>
      <c r="O167" s="120"/>
      <c r="P167" s="120"/>
      <c r="Q167" s="125"/>
      <c r="R167" s="122"/>
      <c r="S167" s="122"/>
      <c r="T167" s="124"/>
      <c r="U167" s="120"/>
      <c r="V167" s="120"/>
      <c r="W167" s="125"/>
    </row>
    <row r="168" spans="9:23" ht="12" thickBot="1" x14ac:dyDescent="0.2">
      <c r="I168" s="120">
        <v>1394</v>
      </c>
      <c r="J168" s="120" t="s">
        <v>9735</v>
      </c>
      <c r="K168" s="121" t="s">
        <v>5407</v>
      </c>
      <c r="L168" s="122"/>
      <c r="M168" s="122"/>
      <c r="N168" s="124"/>
      <c r="O168" s="120"/>
      <c r="P168" s="120"/>
      <c r="Q168" s="125"/>
      <c r="R168" s="122"/>
      <c r="S168" s="122"/>
      <c r="T168" s="124"/>
      <c r="U168" s="120"/>
      <c r="V168" s="120"/>
      <c r="W168" s="125"/>
    </row>
    <row r="169" spans="9:23" ht="12" thickBot="1" x14ac:dyDescent="0.2">
      <c r="I169" s="120">
        <v>1395</v>
      </c>
      <c r="J169" s="120" t="s">
        <v>406</v>
      </c>
      <c r="K169" s="121" t="s">
        <v>5408</v>
      </c>
      <c r="L169" s="122"/>
      <c r="M169" s="122"/>
      <c r="N169" s="124"/>
      <c r="O169" s="120"/>
      <c r="P169" s="120"/>
      <c r="Q169" s="125"/>
      <c r="R169" s="122"/>
      <c r="S169" s="122"/>
      <c r="T169" s="124"/>
      <c r="U169" s="120"/>
      <c r="V169" s="120"/>
      <c r="W169" s="125"/>
    </row>
    <row r="170" spans="9:23" ht="12" thickBot="1" x14ac:dyDescent="0.2">
      <c r="I170" s="120">
        <v>1396</v>
      </c>
      <c r="J170" s="120" t="s">
        <v>2421</v>
      </c>
      <c r="K170" s="121" t="s">
        <v>5409</v>
      </c>
      <c r="L170" s="122"/>
      <c r="M170" s="122"/>
      <c r="N170" s="124"/>
      <c r="O170" s="120"/>
      <c r="P170" s="120"/>
      <c r="Q170" s="125"/>
      <c r="R170" s="122"/>
      <c r="S170" s="122"/>
      <c r="T170" s="124"/>
      <c r="U170" s="120"/>
      <c r="V170" s="120"/>
      <c r="W170" s="125"/>
    </row>
    <row r="171" spans="9:23" ht="12" thickBot="1" x14ac:dyDescent="0.2">
      <c r="I171" s="120">
        <v>1397</v>
      </c>
      <c r="J171" s="120" t="s">
        <v>2419</v>
      </c>
      <c r="K171" s="121" t="s">
        <v>5410</v>
      </c>
      <c r="L171" s="122"/>
      <c r="M171" s="122"/>
      <c r="N171" s="124"/>
      <c r="O171" s="120"/>
      <c r="P171" s="120"/>
      <c r="Q171" s="125"/>
      <c r="R171" s="122"/>
      <c r="S171" s="122"/>
      <c r="T171" s="124"/>
      <c r="U171" s="120"/>
      <c r="V171" s="120"/>
      <c r="W171" s="125"/>
    </row>
    <row r="172" spans="9:23" ht="12" thickBot="1" x14ac:dyDescent="0.2">
      <c r="I172" s="120">
        <v>1398</v>
      </c>
      <c r="J172" s="120" t="s">
        <v>2391</v>
      </c>
      <c r="K172" s="121" t="s">
        <v>5411</v>
      </c>
      <c r="L172" s="122"/>
      <c r="M172" s="122"/>
      <c r="N172" s="124"/>
      <c r="O172" s="120"/>
      <c r="P172" s="120"/>
      <c r="Q172" s="125"/>
      <c r="R172" s="122"/>
      <c r="S172" s="122"/>
      <c r="T172" s="124"/>
      <c r="U172" s="120"/>
      <c r="V172" s="120"/>
      <c r="W172" s="125"/>
    </row>
    <row r="173" spans="9:23" ht="12" thickBot="1" x14ac:dyDescent="0.2">
      <c r="I173" s="120">
        <v>1399</v>
      </c>
      <c r="J173" s="120" t="s">
        <v>2388</v>
      </c>
      <c r="K173" s="121" t="s">
        <v>5412</v>
      </c>
      <c r="L173" s="122"/>
      <c r="M173" s="122"/>
      <c r="N173" s="124"/>
      <c r="O173" s="120"/>
      <c r="P173" s="120"/>
      <c r="Q173" s="125"/>
      <c r="R173" s="122"/>
      <c r="S173" s="122"/>
      <c r="T173" s="124"/>
      <c r="U173" s="120"/>
      <c r="V173" s="120"/>
      <c r="W173" s="125"/>
    </row>
    <row r="174" spans="9:23" ht="12" thickBot="1" x14ac:dyDescent="0.2">
      <c r="I174" s="120">
        <v>1400</v>
      </c>
      <c r="J174" s="120" t="s">
        <v>2387</v>
      </c>
      <c r="K174" s="121" t="s">
        <v>5413</v>
      </c>
      <c r="L174" s="122"/>
      <c r="M174" s="122"/>
      <c r="N174" s="124"/>
      <c r="O174" s="120"/>
      <c r="P174" s="120"/>
      <c r="Q174" s="125"/>
      <c r="R174" s="122"/>
      <c r="S174" s="122"/>
      <c r="T174" s="124"/>
      <c r="U174" s="120"/>
      <c r="V174" s="120"/>
      <c r="W174" s="125"/>
    </row>
    <row r="175" spans="9:23" ht="12" thickBot="1" x14ac:dyDescent="0.2">
      <c r="I175" s="120">
        <v>1401</v>
      </c>
      <c r="J175" s="120" t="s">
        <v>5414</v>
      </c>
      <c r="K175" s="121" t="s">
        <v>5415</v>
      </c>
      <c r="L175" s="122"/>
      <c r="M175" s="122"/>
      <c r="N175" s="124"/>
      <c r="O175" s="120"/>
      <c r="P175" s="120"/>
      <c r="Q175" s="125"/>
      <c r="R175" s="122"/>
      <c r="S175" s="122"/>
      <c r="T175" s="124"/>
      <c r="U175" s="120"/>
      <c r="V175" s="120"/>
      <c r="W175" s="125"/>
    </row>
    <row r="176" spans="9:23" ht="12" thickBot="1" x14ac:dyDescent="0.2">
      <c r="I176" s="120">
        <v>1402</v>
      </c>
      <c r="J176" s="120" t="s">
        <v>5416</v>
      </c>
      <c r="K176" s="121" t="s">
        <v>5417</v>
      </c>
      <c r="L176" s="122"/>
      <c r="M176" s="122"/>
      <c r="N176" s="124"/>
      <c r="O176" s="120"/>
      <c r="P176" s="120"/>
      <c r="Q176" s="125"/>
      <c r="R176" s="122"/>
      <c r="S176" s="122"/>
      <c r="T176" s="124"/>
      <c r="U176" s="120"/>
      <c r="V176" s="120"/>
      <c r="W176" s="125"/>
    </row>
    <row r="177" spans="9:23" ht="12" thickBot="1" x14ac:dyDescent="0.2">
      <c r="I177" s="120">
        <v>1403</v>
      </c>
      <c r="J177" s="120" t="s">
        <v>5418</v>
      </c>
      <c r="K177" s="121" t="s">
        <v>5419</v>
      </c>
      <c r="L177" s="122"/>
      <c r="M177" s="122"/>
      <c r="N177" s="124"/>
      <c r="O177" s="120"/>
      <c r="P177" s="120"/>
      <c r="Q177" s="125"/>
      <c r="R177" s="122"/>
      <c r="S177" s="122"/>
      <c r="T177" s="124"/>
      <c r="U177" s="120"/>
      <c r="V177" s="120"/>
      <c r="W177" s="125"/>
    </row>
    <row r="178" spans="9:23" ht="12" thickBot="1" x14ac:dyDescent="0.2">
      <c r="I178" s="120">
        <v>1404</v>
      </c>
      <c r="J178" s="120" t="s">
        <v>2474</v>
      </c>
      <c r="K178" s="121" t="s">
        <v>5420</v>
      </c>
      <c r="L178" s="122"/>
      <c r="M178" s="122"/>
      <c r="N178" s="124"/>
      <c r="O178" s="120"/>
      <c r="P178" s="120"/>
      <c r="Q178" s="125"/>
      <c r="R178" s="122"/>
      <c r="S178" s="122"/>
      <c r="T178" s="124"/>
      <c r="U178" s="120"/>
      <c r="V178" s="120"/>
      <c r="W178" s="125"/>
    </row>
    <row r="179" spans="9:23" ht="12" thickBot="1" x14ac:dyDescent="0.2">
      <c r="I179" s="120">
        <v>1405</v>
      </c>
      <c r="J179" s="120" t="s">
        <v>2473</v>
      </c>
      <c r="K179" s="121" t="s">
        <v>5421</v>
      </c>
      <c r="L179" s="122"/>
      <c r="M179" s="122"/>
      <c r="N179" s="124"/>
      <c r="O179" s="120"/>
      <c r="P179" s="120"/>
      <c r="Q179" s="125"/>
      <c r="R179" s="122"/>
      <c r="S179" s="122"/>
      <c r="T179" s="124"/>
      <c r="U179" s="120"/>
      <c r="V179" s="120"/>
      <c r="W179" s="125"/>
    </row>
    <row r="180" spans="9:23" ht="12" thickBot="1" x14ac:dyDescent="0.2">
      <c r="I180" s="120">
        <v>1406</v>
      </c>
      <c r="J180" s="120" t="s">
        <v>5422</v>
      </c>
      <c r="K180" s="121" t="s">
        <v>5423</v>
      </c>
      <c r="L180" s="122"/>
      <c r="M180" s="122"/>
      <c r="N180" s="124"/>
      <c r="O180" s="120"/>
      <c r="P180" s="120"/>
      <c r="Q180" s="125"/>
      <c r="R180" s="122"/>
      <c r="S180" s="122"/>
      <c r="T180" s="124"/>
      <c r="U180" s="120"/>
      <c r="V180" s="120"/>
      <c r="W180" s="125"/>
    </row>
    <row r="181" spans="9:23" ht="12" thickBot="1" x14ac:dyDescent="0.2">
      <c r="I181" s="120">
        <v>1407</v>
      </c>
      <c r="J181" s="120" t="s">
        <v>2467</v>
      </c>
      <c r="K181" s="121" t="s">
        <v>5424</v>
      </c>
      <c r="L181" s="122"/>
      <c r="M181" s="122"/>
      <c r="N181" s="124"/>
      <c r="O181" s="120"/>
      <c r="P181" s="120"/>
      <c r="Q181" s="125"/>
      <c r="R181" s="122"/>
      <c r="S181" s="122"/>
      <c r="T181" s="124"/>
      <c r="U181" s="120"/>
      <c r="V181" s="120"/>
      <c r="W181" s="125"/>
    </row>
    <row r="182" spans="9:23" ht="12" thickBot="1" x14ac:dyDescent="0.2">
      <c r="I182" s="120">
        <v>1408</v>
      </c>
      <c r="J182" s="120" t="s">
        <v>2464</v>
      </c>
      <c r="K182" s="121" t="s">
        <v>5425</v>
      </c>
      <c r="L182" s="122"/>
      <c r="M182" s="122"/>
      <c r="N182" s="124"/>
      <c r="O182" s="120"/>
      <c r="P182" s="120"/>
      <c r="Q182" s="125"/>
      <c r="R182" s="122"/>
      <c r="S182" s="122"/>
      <c r="T182" s="124"/>
      <c r="U182" s="120"/>
      <c r="V182" s="120"/>
      <c r="W182" s="125"/>
    </row>
    <row r="183" spans="9:23" ht="12" thickBot="1" x14ac:dyDescent="0.2">
      <c r="I183" s="120">
        <v>1409</v>
      </c>
      <c r="J183" s="120" t="s">
        <v>2461</v>
      </c>
      <c r="K183" s="121" t="s">
        <v>5426</v>
      </c>
      <c r="L183" s="122"/>
      <c r="M183" s="122"/>
      <c r="N183" s="124"/>
      <c r="O183" s="120"/>
      <c r="P183" s="120"/>
      <c r="Q183" s="125"/>
      <c r="R183" s="122"/>
      <c r="S183" s="122"/>
      <c r="T183" s="124"/>
      <c r="U183" s="120"/>
      <c r="V183" s="120"/>
      <c r="W183" s="125"/>
    </row>
    <row r="184" spans="9:23" ht="12" thickBot="1" x14ac:dyDescent="0.2">
      <c r="I184" s="120">
        <v>1410</v>
      </c>
      <c r="J184" s="120" t="s">
        <v>1333</v>
      </c>
      <c r="K184" s="121" t="s">
        <v>5427</v>
      </c>
      <c r="L184" s="122"/>
      <c r="M184" s="122"/>
      <c r="N184" s="124"/>
      <c r="O184" s="120"/>
      <c r="P184" s="120"/>
      <c r="Q184" s="125"/>
      <c r="R184" s="122"/>
      <c r="S184" s="122"/>
      <c r="T184" s="124"/>
      <c r="U184" s="120"/>
      <c r="V184" s="120"/>
      <c r="W184" s="125"/>
    </row>
    <row r="185" spans="9:23" ht="12" thickBot="1" x14ac:dyDescent="0.2">
      <c r="I185" s="120">
        <v>1411</v>
      </c>
      <c r="J185" s="120" t="s">
        <v>1335</v>
      </c>
      <c r="K185" s="121" t="s">
        <v>5428</v>
      </c>
      <c r="L185" s="122"/>
      <c r="M185" s="122"/>
      <c r="N185" s="124"/>
      <c r="O185" s="120"/>
      <c r="P185" s="120"/>
      <c r="Q185" s="125"/>
      <c r="R185" s="122"/>
      <c r="S185" s="122"/>
      <c r="T185" s="124"/>
      <c r="U185" s="120"/>
      <c r="V185" s="120"/>
      <c r="W185" s="125"/>
    </row>
    <row r="186" spans="9:23" ht="12" thickBot="1" x14ac:dyDescent="0.2">
      <c r="I186" s="120">
        <v>1412</v>
      </c>
      <c r="J186" s="120" t="s">
        <v>333</v>
      </c>
      <c r="K186" s="121" t="s">
        <v>5429</v>
      </c>
      <c r="L186" s="122"/>
      <c r="M186" s="122"/>
      <c r="N186" s="124"/>
      <c r="O186" s="120"/>
      <c r="P186" s="120"/>
      <c r="Q186" s="125"/>
      <c r="R186" s="122"/>
      <c r="S186" s="122"/>
      <c r="T186" s="124"/>
      <c r="U186" s="120"/>
      <c r="V186" s="120"/>
      <c r="W186" s="125"/>
    </row>
  </sheetData>
  <mergeCells count="16">
    <mergeCell ref="D1:W1"/>
    <mergeCell ref="B2:B12"/>
    <mergeCell ref="B13:B15"/>
    <mergeCell ref="A2:A12"/>
    <mergeCell ref="A13:A15"/>
    <mergeCell ref="D2:H2"/>
    <mergeCell ref="E3:F3"/>
    <mergeCell ref="E4:F4"/>
    <mergeCell ref="E5:F5"/>
    <mergeCell ref="E6:F6"/>
    <mergeCell ref="E7:F7"/>
    <mergeCell ref="E8:F8"/>
    <mergeCell ref="E9:F9"/>
    <mergeCell ref="E10:F10"/>
    <mergeCell ref="E11:F11"/>
    <mergeCell ref="D12:H13"/>
  </mergeCells>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D25"/>
  <sheetViews>
    <sheetView workbookViewId="0"/>
  </sheetViews>
  <sheetFormatPr defaultRowHeight="11.25" x14ac:dyDescent="0.15"/>
  <cols>
    <col min="1" max="1" width="67.1640625" bestFit="1" customWidth="1"/>
    <col min="3" max="3" width="9.1640625" customWidth="1"/>
    <col min="4" max="4" width="11.6640625" customWidth="1"/>
  </cols>
  <sheetData>
    <row r="1" spans="1:4" x14ac:dyDescent="0.15">
      <c r="A1" s="108" t="s">
        <v>10673</v>
      </c>
      <c r="C1" s="677" t="s">
        <v>11003</v>
      </c>
      <c r="D1" s="677"/>
    </row>
    <row r="2" spans="1:4" x14ac:dyDescent="0.15">
      <c r="A2" t="s">
        <v>10674</v>
      </c>
      <c r="C2">
        <v>0</v>
      </c>
      <c r="D2" s="394">
        <v>1</v>
      </c>
    </row>
    <row r="3" spans="1:4" x14ac:dyDescent="0.15">
      <c r="A3" t="s">
        <v>10675</v>
      </c>
      <c r="C3">
        <v>1</v>
      </c>
      <c r="D3" s="394">
        <v>1.05</v>
      </c>
    </row>
    <row r="4" spans="1:4" x14ac:dyDescent="0.15">
      <c r="A4" t="s">
        <v>10817</v>
      </c>
      <c r="C4">
        <v>2</v>
      </c>
      <c r="D4" s="394">
        <v>1.1000000000000001</v>
      </c>
    </row>
    <row r="5" spans="1:4" x14ac:dyDescent="0.15">
      <c r="A5" t="s">
        <v>10820</v>
      </c>
      <c r="C5">
        <v>3</v>
      </c>
      <c r="D5" s="394">
        <v>1.2</v>
      </c>
    </row>
    <row r="6" spans="1:4" x14ac:dyDescent="0.15">
      <c r="A6" t="s">
        <v>10819</v>
      </c>
      <c r="C6">
        <v>4</v>
      </c>
      <c r="D6" s="394">
        <v>1.25</v>
      </c>
    </row>
    <row r="7" spans="1:4" x14ac:dyDescent="0.15">
      <c r="C7">
        <v>5</v>
      </c>
      <c r="D7" s="394">
        <v>1.3</v>
      </c>
    </row>
    <row r="8" spans="1:4" x14ac:dyDescent="0.15">
      <c r="A8" s="108" t="s">
        <v>10822</v>
      </c>
      <c r="C8">
        <v>6</v>
      </c>
      <c r="D8" s="394">
        <v>1.4</v>
      </c>
    </row>
    <row r="9" spans="1:4" x14ac:dyDescent="0.15">
      <c r="A9" t="s">
        <v>10676</v>
      </c>
      <c r="C9">
        <v>7</v>
      </c>
      <c r="D9" s="394">
        <v>1.5</v>
      </c>
    </row>
    <row r="10" spans="1:4" x14ac:dyDescent="0.15">
      <c r="A10" t="s">
        <v>10677</v>
      </c>
    </row>
    <row r="11" spans="1:4" x14ac:dyDescent="0.15">
      <c r="A11" t="s">
        <v>10678</v>
      </c>
    </row>
    <row r="12" spans="1:4" x14ac:dyDescent="0.15">
      <c r="A12" t="s">
        <v>10821</v>
      </c>
    </row>
    <row r="14" spans="1:4" x14ac:dyDescent="0.15">
      <c r="A14" s="108" t="s">
        <v>10823</v>
      </c>
    </row>
    <row r="15" spans="1:4" x14ac:dyDescent="0.15">
      <c r="A15" t="s">
        <v>10808</v>
      </c>
    </row>
    <row r="16" spans="1:4" x14ac:dyDescent="0.15">
      <c r="A16" t="s">
        <v>10809</v>
      </c>
    </row>
    <row r="17" spans="1:1" x14ac:dyDescent="0.15">
      <c r="A17" t="s">
        <v>10810</v>
      </c>
    </row>
    <row r="19" spans="1:1" x14ac:dyDescent="0.15">
      <c r="A19" s="108" t="s">
        <v>10811</v>
      </c>
    </row>
    <row r="20" spans="1:1" x14ac:dyDescent="0.15">
      <c r="A20" t="s">
        <v>10813</v>
      </c>
    </row>
    <row r="21" spans="1:1" x14ac:dyDescent="0.15">
      <c r="A21" t="s">
        <v>10812</v>
      </c>
    </row>
    <row r="23" spans="1:1" x14ac:dyDescent="0.15">
      <c r="A23" s="108" t="s">
        <v>10814</v>
      </c>
    </row>
    <row r="24" spans="1:1" x14ac:dyDescent="0.15">
      <c r="A24" t="s">
        <v>10815</v>
      </c>
    </row>
    <row r="25" spans="1:1" x14ac:dyDescent="0.15">
      <c r="A25" t="s">
        <v>10816</v>
      </c>
    </row>
  </sheetData>
  <mergeCells count="1">
    <mergeCell ref="C1:D1"/>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1" tint="0.34998626667073579"/>
  </sheetPr>
  <dimension ref="A1:AXK963"/>
  <sheetViews>
    <sheetView showGridLines="0" workbookViewId="0">
      <selection activeCell="CS117" sqref="CS117"/>
    </sheetView>
  </sheetViews>
  <sheetFormatPr defaultColWidth="2.83203125" defaultRowHeight="9.9499999999999993" customHeight="1" x14ac:dyDescent="0.15"/>
  <cols>
    <col min="1" max="75" width="2.83203125" style="369"/>
    <col min="76" max="76" width="1" style="369" customWidth="1"/>
    <col min="77" max="16384" width="2.83203125" style="369"/>
  </cols>
  <sheetData>
    <row r="1" spans="1:76" ht="9.9499999999999993" customHeight="1" x14ac:dyDescent="0.1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row>
    <row r="2" spans="1:76" ht="9.9499999999999993" customHeight="1" x14ac:dyDescent="0.15">
      <c r="A2" s="1"/>
      <c r="B2" s="1"/>
      <c r="C2" s="434"/>
      <c r="D2" s="1"/>
      <c r="E2" s="1"/>
      <c r="F2" s="1"/>
      <c r="G2" s="1"/>
      <c r="H2" s="434"/>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row>
    <row r="3" spans="1:76" ht="9.9499999999999993" customHeight="1" x14ac:dyDescent="0.15">
      <c r="A3" s="1"/>
      <c r="B3" s="1"/>
      <c r="C3" s="1"/>
      <c r="D3" s="1"/>
      <c r="E3" s="1"/>
      <c r="F3" s="1"/>
      <c r="G3" s="1"/>
      <c r="H3" s="1"/>
      <c r="I3" s="1"/>
      <c r="J3" s="1"/>
      <c r="K3" s="1"/>
      <c r="L3" s="434"/>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row>
    <row r="4" spans="1:76" ht="9.9499999999999993" customHeight="1" x14ac:dyDescent="0.15">
      <c r="A4" s="1"/>
      <c r="B4" s="1"/>
      <c r="C4" s="1"/>
      <c r="D4" s="1"/>
      <c r="E4" s="1"/>
      <c r="F4" s="1"/>
      <c r="G4" s="1"/>
      <c r="H4" s="1"/>
      <c r="I4" s="1"/>
      <c r="J4" s="1"/>
      <c r="K4" s="1"/>
      <c r="L4" s="1"/>
      <c r="M4" s="1"/>
      <c r="N4" s="1"/>
      <c r="O4" s="1"/>
      <c r="P4" s="1"/>
      <c r="Q4" s="434"/>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row>
    <row r="5" spans="1:76" ht="9.9499999999999993" customHeight="1" x14ac:dyDescent="0.15">
      <c r="A5" s="434"/>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row>
    <row r="6" spans="1:76" ht="9.9499999999999993" customHeight="1"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row>
    <row r="7" spans="1:76" ht="9.9499999999999993" customHeight="1" x14ac:dyDescent="0.1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row>
    <row r="8" spans="1:76" ht="9.9499999999999993" customHeight="1" x14ac:dyDescent="0.1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row>
    <row r="9" spans="1:76" ht="9.9499999999999993" customHeight="1" x14ac:dyDescent="0.15">
      <c r="A9" s="1"/>
      <c r="B9" s="1"/>
      <c r="C9" s="1"/>
      <c r="D9" s="1"/>
      <c r="E9" s="1"/>
      <c r="F9" s="1"/>
      <c r="G9" s="1"/>
      <c r="H9" s="1"/>
      <c r="I9" s="1"/>
      <c r="J9" s="1"/>
      <c r="K9" s="1"/>
      <c r="L9" s="1"/>
      <c r="M9" s="1"/>
      <c r="N9" s="1"/>
      <c r="O9" s="1"/>
      <c r="P9" s="1"/>
      <c r="Q9" s="1"/>
      <c r="R9" s="1"/>
      <c r="S9" s="1"/>
      <c r="T9" s="1"/>
      <c r="U9" s="1"/>
      <c r="V9" s="1"/>
      <c r="W9" s="434"/>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ht="9.9499999999999993" customHeight="1" x14ac:dyDescent="0.15">
      <c r="A10" s="1"/>
      <c r="B10" s="1"/>
      <c r="C10" s="1"/>
      <c r="D10" s="1"/>
      <c r="E10" s="1"/>
      <c r="F10" s="1"/>
      <c r="G10" s="1"/>
      <c r="H10" s="1"/>
      <c r="I10" s="1"/>
      <c r="J10" s="1"/>
      <c r="K10" s="1"/>
      <c r="L10" s="1"/>
      <c r="M10" s="1"/>
      <c r="N10" s="1"/>
      <c r="O10" s="1"/>
      <c r="P10" s="1"/>
      <c r="Q10" s="434"/>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row>
    <row r="11" spans="1:76" ht="9.9499999999999993" customHeight="1" x14ac:dyDescent="0.15">
      <c r="A11" s="1"/>
      <c r="B11" s="1"/>
      <c r="C11" s="1"/>
      <c r="D11" s="1"/>
      <c r="E11" s="1"/>
      <c r="F11" s="1"/>
      <c r="G11" s="1"/>
      <c r="H11" s="1"/>
      <c r="I11" s="1"/>
      <c r="J11" s="1"/>
      <c r="K11" s="1"/>
      <c r="L11" s="1"/>
      <c r="M11" s="1"/>
      <c r="N11" s="1"/>
      <c r="O11" s="1"/>
      <c r="P11" s="1"/>
      <c r="Q11" s="1"/>
      <c r="R11" s="1"/>
      <c r="S11" s="1"/>
      <c r="T11" s="1"/>
      <c r="U11" s="1"/>
      <c r="V11" s="1"/>
      <c r="W11" s="1"/>
      <c r="X11" s="1"/>
      <c r="Y11" s="1"/>
      <c r="Z11" s="434"/>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row>
    <row r="12" spans="1:76" ht="9.9499999999999993" customHeight="1" x14ac:dyDescent="0.1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ht="9.9499999999999993" customHeight="1" x14ac:dyDescent="0.1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434"/>
      <c r="BO13" s="1"/>
      <c r="BP13" s="1"/>
      <c r="BQ13" s="1"/>
      <c r="BR13" s="1"/>
      <c r="BS13" s="1"/>
      <c r="BT13" s="1"/>
      <c r="BU13" s="1"/>
      <c r="BV13" s="1"/>
      <c r="BW13" s="1"/>
      <c r="BX13" s="1"/>
    </row>
    <row r="14" spans="1:76" ht="9.9499999999999993" customHeight="1" x14ac:dyDescent="0.1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434"/>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row>
    <row r="15" spans="1:76" ht="9.9499999999999993" customHeight="1" x14ac:dyDescent="0.15">
      <c r="A15" s="1"/>
      <c r="B15" s="434"/>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row>
    <row r="16" spans="1:76" ht="9.9499999999999993" customHeight="1" x14ac:dyDescent="0.1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row>
    <row r="17" spans="1:76" ht="9.9499999999999993" customHeight="1" x14ac:dyDescent="0.1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row>
    <row r="18" spans="1:76" ht="9.9499999999999993" customHeight="1" x14ac:dyDescent="0.1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row>
    <row r="19" spans="1:76" ht="9.9499999999999993" customHeight="1" x14ac:dyDescent="0.1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row>
    <row r="20" spans="1:76" ht="9.9499999999999993" customHeight="1" x14ac:dyDescent="0.1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ht="9.9499999999999993" customHeight="1" x14ac:dyDescent="0.15">
      <c r="A21" s="1"/>
      <c r="B21" s="1"/>
      <c r="C21" s="1"/>
      <c r="D21" s="1"/>
      <c r="E21" s="1"/>
      <c r="F21" s="1"/>
      <c r="G21" s="1"/>
      <c r="H21" s="1"/>
      <c r="I21" s="434"/>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434"/>
      <c r="BO21" s="1"/>
      <c r="BP21" s="1"/>
      <c r="BQ21" s="1"/>
      <c r="BR21" s="1"/>
      <c r="BS21" s="1"/>
      <c r="BT21" s="1"/>
      <c r="BU21" s="1"/>
      <c r="BV21" s="1"/>
      <c r="BW21" s="1"/>
      <c r="BX21" s="1"/>
    </row>
    <row r="22" spans="1:76" ht="9.9499999999999993" customHeight="1" x14ac:dyDescent="0.1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434"/>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ht="9.9499999999999993" customHeight="1" x14ac:dyDescent="0.1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434"/>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ht="9.9499999999999993" customHeight="1" x14ac:dyDescent="0.15">
      <c r="A24" s="1"/>
      <c r="B24" s="1"/>
      <c r="C24" s="1"/>
      <c r="D24" s="1"/>
      <c r="E24" s="1"/>
      <c r="F24" s="1"/>
      <c r="G24" s="1"/>
      <c r="H24" s="1"/>
      <c r="I24" s="434"/>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row>
    <row r="25" spans="1:76" ht="9.9499999999999993" customHeight="1" x14ac:dyDescent="0.1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434"/>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ht="9.9499999999999993" customHeight="1" x14ac:dyDescent="0.1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434"/>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row>
    <row r="27" spans="1:76" ht="9.9499999999999993" customHeight="1" x14ac:dyDescent="0.15">
      <c r="A27" s="1"/>
      <c r="B27" s="1"/>
      <c r="C27" s="1"/>
      <c r="D27" s="1"/>
      <c r="E27" s="434"/>
      <c r="F27" s="1"/>
      <c r="G27" s="434"/>
      <c r="H27" s="1"/>
      <c r="I27" s="1"/>
      <c r="J27" s="1"/>
      <c r="K27" s="1"/>
      <c r="L27" s="1"/>
      <c r="M27" s="1"/>
      <c r="N27" s="1"/>
      <c r="O27" s="1"/>
      <c r="P27" s="1"/>
      <c r="Q27" s="1"/>
      <c r="R27" s="1"/>
      <c r="S27" s="434"/>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row>
    <row r="28" spans="1:76" ht="9.9499999999999993" customHeight="1" x14ac:dyDescent="0.1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ht="9.9499999999999993" customHeight="1" x14ac:dyDescent="0.15">
      <c r="A29" s="1"/>
      <c r="B29" s="1"/>
      <c r="C29" s="434"/>
      <c r="D29" s="1"/>
      <c r="E29" s="1"/>
      <c r="F29" s="1"/>
      <c r="G29" s="1"/>
      <c r="H29" s="1"/>
      <c r="I29" s="434"/>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434"/>
      <c r="BU29" s="1"/>
      <c r="BV29" s="1"/>
      <c r="BW29" s="1"/>
      <c r="BX29" s="1"/>
    </row>
    <row r="30" spans="1:76" ht="9.9499999999999993" customHeight="1" x14ac:dyDescent="0.1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434"/>
      <c r="BW30" s="1"/>
      <c r="BX30" s="1"/>
    </row>
    <row r="31" spans="1:76" ht="9.9499999999999993" customHeight="1" x14ac:dyDescent="0.1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ht="9.9499999999999993" customHeight="1" x14ac:dyDescent="0.1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row>
    <row r="33" spans="1:76" ht="9.9499999999999993" customHeight="1" x14ac:dyDescent="0.15">
      <c r="A33" s="1"/>
      <c r="B33" s="1"/>
      <c r="C33" s="1"/>
      <c r="D33" s="434"/>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row>
    <row r="34" spans="1:76" ht="9.9499999999999993"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row>
    <row r="35" spans="1:76" ht="9.9499999999999993" customHeight="1" x14ac:dyDescent="0.15">
      <c r="A35" s="1"/>
      <c r="B35" s="1"/>
      <c r="C35" s="434"/>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434"/>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ht="9.9499999999999993" customHeight="1"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434"/>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row>
    <row r="37" spans="1:76" ht="9.9499999999999993" customHeight="1" x14ac:dyDescent="0.15">
      <c r="A37" s="1"/>
      <c r="B37" s="434"/>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434"/>
      <c r="BR37" s="1"/>
      <c r="BS37" s="1"/>
      <c r="BT37" s="1"/>
      <c r="BU37" s="1"/>
      <c r="BV37" s="1"/>
      <c r="BW37" s="1"/>
      <c r="BX37" s="1"/>
    </row>
    <row r="38" spans="1:76" ht="9.9499999999999993" customHeight="1"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434"/>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row>
    <row r="39" spans="1:76" ht="9.9499999999999993" customHeight="1" x14ac:dyDescent="0.15">
      <c r="A39" s="1"/>
      <c r="B39" s="1"/>
      <c r="C39" s="1"/>
      <c r="D39" s="1"/>
      <c r="E39" s="1"/>
      <c r="F39" s="1"/>
      <c r="G39" s="434"/>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row>
    <row r="40" spans="1:76" ht="9.9499999999999993" customHeight="1" x14ac:dyDescent="0.15">
      <c r="A40" s="1"/>
      <c r="B40" s="1"/>
      <c r="C40" s="1"/>
      <c r="D40" s="1"/>
      <c r="E40" s="1"/>
      <c r="F40" s="1"/>
      <c r="G40" s="1"/>
      <c r="H40" s="1"/>
      <c r="I40" s="1"/>
      <c r="J40" s="1"/>
      <c r="K40" s="1"/>
      <c r="L40" s="1"/>
      <c r="M40" s="1"/>
      <c r="N40" s="1"/>
      <c r="O40" s="1"/>
      <c r="P40" s="1"/>
      <c r="Q40" s="1"/>
      <c r="R40" s="434"/>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row>
    <row r="41" spans="1:76" ht="9.9499999999999993" customHeight="1"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row>
    <row r="42" spans="1:76" ht="9.9499999999999993" customHeight="1"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row>
    <row r="43" spans="1:76" ht="9.9499999999999993" customHeight="1" x14ac:dyDescent="0.15">
      <c r="A43" s="1"/>
      <c r="B43" s="1"/>
      <c r="C43" s="1"/>
      <c r="D43" s="1"/>
      <c r="E43" s="1"/>
      <c r="F43" s="1"/>
      <c r="G43" s="1"/>
      <c r="H43" s="1"/>
      <c r="I43" s="1"/>
      <c r="J43" s="1"/>
      <c r="K43" s="1"/>
      <c r="L43" s="434"/>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434"/>
      <c r="AO43" s="1"/>
      <c r="AP43" s="1"/>
      <c r="AQ43" s="1"/>
      <c r="AR43" s="1"/>
      <c r="AS43" s="1"/>
      <c r="AT43" s="1"/>
      <c r="AU43" s="1"/>
      <c r="AV43" s="1"/>
      <c r="AW43" s="1"/>
      <c r="AX43" s="1"/>
      <c r="AY43" s="1"/>
      <c r="AZ43" s="1"/>
      <c r="BA43" s="1"/>
      <c r="BB43" s="1"/>
      <c r="BC43" s="1"/>
      <c r="BD43" s="1"/>
      <c r="BE43" s="1"/>
      <c r="BF43" s="1"/>
      <c r="BG43" s="1"/>
      <c r="BH43" s="1"/>
      <c r="BI43" s="1"/>
      <c r="BJ43" s="434"/>
      <c r="BK43" s="1"/>
      <c r="BL43" s="1"/>
      <c r="BM43" s="1"/>
      <c r="BN43" s="1"/>
      <c r="BO43" s="1"/>
      <c r="BP43" s="1"/>
      <c r="BQ43" s="1"/>
      <c r="BR43" s="1"/>
      <c r="BS43" s="1"/>
      <c r="BT43" s="1"/>
      <c r="BU43" s="1"/>
      <c r="BV43" s="1"/>
      <c r="BW43" s="1"/>
      <c r="BX43" s="1"/>
    </row>
    <row r="44" spans="1:76" ht="9.9499999999999993" customHeight="1"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438"/>
      <c r="AD44" s="439"/>
      <c r="AE44" s="1"/>
      <c r="AF44" s="1"/>
      <c r="AG44" s="1"/>
      <c r="AH44" s="1"/>
      <c r="AI44" s="1"/>
      <c r="AJ44" s="1"/>
      <c r="AK44" s="1"/>
      <c r="AL44" s="1"/>
      <c r="AM44" s="1"/>
      <c r="AN44" s="1"/>
      <c r="AO44" s="1"/>
      <c r="AP44" s="1"/>
      <c r="AQ44" s="1"/>
      <c r="AR44" s="1"/>
      <c r="AS44" s="1"/>
      <c r="AT44" s="1"/>
      <c r="AU44" s="434"/>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row>
    <row r="45" spans="1:76" ht="9.9499999999999993" customHeight="1" x14ac:dyDescent="0.15">
      <c r="A45" s="1"/>
      <c r="B45" s="434"/>
      <c r="C45" s="1"/>
      <c r="D45" s="1"/>
      <c r="E45" s="1"/>
      <c r="F45" s="1"/>
      <c r="G45" s="1"/>
      <c r="H45" s="434"/>
      <c r="I45" s="1"/>
      <c r="J45" s="1"/>
      <c r="K45" s="1"/>
      <c r="L45" s="1"/>
      <c r="M45" s="1"/>
      <c r="N45" s="1"/>
      <c r="O45" s="1"/>
      <c r="P45" s="1"/>
      <c r="Q45" s="1"/>
      <c r="R45" s="1"/>
      <c r="S45" s="1"/>
      <c r="T45" s="1"/>
      <c r="U45" s="1"/>
      <c r="V45" s="1"/>
      <c r="W45" s="1"/>
      <c r="X45" s="1"/>
      <c r="Y45" s="1"/>
      <c r="Z45" s="1"/>
      <c r="AA45" s="1"/>
      <c r="AB45" s="1"/>
      <c r="AC45" s="1"/>
      <c r="AD45" s="1"/>
      <c r="AE45" s="1"/>
      <c r="AF45" s="1"/>
      <c r="AG45" s="434"/>
      <c r="AH45" s="1"/>
      <c r="AI45" s="1"/>
      <c r="AJ45" s="1"/>
      <c r="AK45" s="434"/>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row>
    <row r="46" spans="1:76" ht="9.9499999999999993" customHeight="1"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row>
    <row r="47" spans="1:76" ht="9.9499999999999993" customHeight="1"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434"/>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row>
    <row r="48" spans="1:76" ht="9.9499999999999993" customHeight="1" x14ac:dyDescent="0.15">
      <c r="A48" s="1"/>
      <c r="B48" s="1"/>
      <c r="C48" s="1"/>
      <c r="D48" s="1"/>
      <c r="E48" s="434"/>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1:76" ht="9.9499999999999993" customHeight="1"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row>
    <row r="50" spans="1:76" ht="9.9499999999999993" customHeight="1"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434"/>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row>
    <row r="51" spans="1:76" ht="9.9499999999999993" customHeight="1"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ht="9.9499999999999993" customHeight="1" x14ac:dyDescent="0.15">
      <c r="A52" s="1"/>
      <c r="B52" s="1"/>
      <c r="C52" s="1"/>
      <c r="D52" s="1"/>
      <c r="E52" s="1"/>
      <c r="F52" s="1"/>
      <c r="G52" s="1"/>
      <c r="H52" s="1"/>
      <c r="I52" s="1"/>
      <c r="J52" s="1"/>
      <c r="K52" s="1"/>
      <c r="L52" s="1"/>
      <c r="M52" s="1"/>
      <c r="N52" s="1"/>
      <c r="O52" s="1"/>
      <c r="P52" s="1"/>
      <c r="Q52" s="1"/>
      <c r="R52" s="1"/>
      <c r="S52" s="1"/>
      <c r="T52" s="1"/>
      <c r="U52" s="434"/>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row>
    <row r="53" spans="1:76" ht="9.9499999999999993" customHeight="1" x14ac:dyDescent="0.15">
      <c r="A53" s="1"/>
      <c r="B53" s="434"/>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434"/>
      <c r="BM53" s="1"/>
      <c r="BN53" s="1"/>
      <c r="BO53" s="434"/>
      <c r="BP53" s="1"/>
      <c r="BQ53" s="1"/>
      <c r="BR53" s="1"/>
      <c r="BS53" s="1"/>
      <c r="BT53" s="1"/>
      <c r="BU53" s="1"/>
      <c r="BV53" s="1"/>
      <c r="BW53" s="1"/>
      <c r="BX53" s="1"/>
    </row>
    <row r="54" spans="1:76" ht="9.9499999999999993" customHeight="1" x14ac:dyDescent="0.15">
      <c r="A54" s="1"/>
      <c r="B54" s="1"/>
      <c r="C54" s="1"/>
      <c r="D54" s="1"/>
      <c r="E54" s="1"/>
      <c r="F54" s="1"/>
      <c r="G54" s="1"/>
      <c r="H54" s="1"/>
      <c r="I54" s="434"/>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row>
    <row r="55" spans="1:76" ht="9.9499999999999993" customHeight="1"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434"/>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row>
    <row r="56" spans="1:76" ht="9.9499999999999993" customHeight="1"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434"/>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row>
    <row r="57" spans="1:76" ht="9.9499999999999993"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row>
    <row r="58" spans="1:76" ht="9.9499999999999993" customHeight="1" x14ac:dyDescent="0.15">
      <c r="A58" s="1"/>
      <c r="B58" s="1"/>
      <c r="C58" s="434"/>
      <c r="D58" s="1"/>
      <c r="E58" s="1"/>
      <c r="F58" s="1"/>
      <c r="G58" s="1"/>
      <c r="H58" s="1"/>
      <c r="I58" s="1"/>
      <c r="J58" s="1"/>
      <c r="K58" s="1"/>
      <c r="L58" s="1"/>
      <c r="M58" s="1"/>
      <c r="N58" s="1"/>
      <c r="O58" s="434"/>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row>
    <row r="59" spans="1:76" ht="9.9499999999999993" customHeight="1" x14ac:dyDescent="0.15">
      <c r="A59" s="1"/>
      <c r="B59" s="1"/>
      <c r="C59" s="1"/>
      <c r="D59" s="1"/>
      <c r="E59" s="1"/>
      <c r="F59" s="1"/>
      <c r="G59" s="1"/>
      <c r="H59" s="1"/>
      <c r="I59" s="1"/>
      <c r="J59" s="1"/>
      <c r="K59" s="1"/>
      <c r="L59" s="1"/>
      <c r="M59" s="1"/>
      <c r="N59" s="1"/>
      <c r="O59" s="1"/>
      <c r="P59" s="1"/>
      <c r="Q59" s="1"/>
      <c r="R59" s="1"/>
      <c r="S59" s="1"/>
      <c r="T59" s="434"/>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row>
    <row r="60" spans="1:76" ht="9.9499999999999993"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row>
    <row r="61" spans="1:76" ht="9.9499999999999993" customHeight="1" x14ac:dyDescent="0.15">
      <c r="A61" s="1"/>
      <c r="B61" s="1"/>
      <c r="C61" s="1"/>
      <c r="D61" s="1"/>
      <c r="E61" s="1"/>
      <c r="F61" s="1"/>
      <c r="G61" s="1"/>
      <c r="H61" s="1"/>
      <c r="I61" s="1"/>
      <c r="J61" s="1"/>
      <c r="K61" s="434"/>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row>
    <row r="62" spans="1:76" ht="9.9499999999999993"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row>
    <row r="63" spans="1:76" ht="9.9499999999999993"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row>
    <row r="64" spans="1:76" ht="9.9499999999999993" customHeight="1" x14ac:dyDescent="0.15">
      <c r="A64" s="1"/>
      <c r="B64" s="1"/>
      <c r="C64" s="1"/>
      <c r="D64" s="1"/>
      <c r="E64" s="1"/>
      <c r="F64" s="1"/>
      <c r="G64" s="1"/>
      <c r="H64" s="434"/>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row>
    <row r="65" spans="1:76" ht="9.9499999999999993"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row>
    <row r="66" spans="1:76" ht="9.9499999999999993"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row>
    <row r="67" spans="1:76" ht="9.9499999999999993"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434"/>
      <c r="BB67" s="1"/>
      <c r="BC67" s="1"/>
      <c r="BD67" s="1"/>
      <c r="BE67" s="1"/>
      <c r="BF67" s="1"/>
      <c r="BG67" s="1"/>
      <c r="BH67" s="1"/>
      <c r="BI67" s="1"/>
      <c r="BJ67" s="1"/>
      <c r="BK67" s="1"/>
      <c r="BL67" s="1"/>
      <c r="BM67" s="1"/>
      <c r="BN67" s="1"/>
      <c r="BO67" s="1"/>
      <c r="BP67" s="1"/>
      <c r="BQ67" s="1"/>
      <c r="BR67" s="1"/>
      <c r="BS67" s="434"/>
      <c r="BT67" s="1"/>
      <c r="BU67" s="1"/>
      <c r="BV67" s="1"/>
      <c r="BW67" s="1"/>
      <c r="BX67" s="1"/>
    </row>
    <row r="68" spans="1:76" ht="9.9499999999999993"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row>
    <row r="69" spans="1:76" ht="9.9499999999999993" customHeight="1" x14ac:dyDescent="0.15">
      <c r="A69" s="434"/>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434"/>
      <c r="BB69" s="1"/>
      <c r="BC69" s="1"/>
      <c r="BD69" s="1"/>
      <c r="BE69" s="1"/>
      <c r="BF69" s="1"/>
      <c r="BG69" s="1"/>
      <c r="BH69" s="1"/>
      <c r="BI69" s="1"/>
      <c r="BJ69" s="1"/>
      <c r="BK69" s="1"/>
      <c r="BL69" s="1"/>
      <c r="BM69" s="1"/>
      <c r="BN69" s="1"/>
      <c r="BO69" s="1"/>
      <c r="BP69" s="1"/>
      <c r="BQ69" s="1"/>
      <c r="BR69" s="1"/>
      <c r="BS69" s="1"/>
      <c r="BT69" s="1"/>
      <c r="BU69" s="1"/>
      <c r="BV69" s="1"/>
      <c r="BW69" s="1"/>
      <c r="BX69" s="1"/>
    </row>
    <row r="70" spans="1:76" ht="9.9499999999999993" customHeight="1" x14ac:dyDescent="0.15">
      <c r="A70" s="1"/>
      <c r="B70" s="1"/>
      <c r="C70" s="1"/>
      <c r="D70" s="1"/>
      <c r="E70" s="1"/>
      <c r="F70" s="1"/>
      <c r="G70" s="1"/>
      <c r="H70" s="1"/>
      <c r="I70" s="434"/>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row>
    <row r="71" spans="1:76" ht="9.9499999999999993"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row>
    <row r="72" spans="1:76" ht="9.9499999999999993" customHeight="1" x14ac:dyDescent="0.15">
      <c r="A72" s="1"/>
      <c r="B72" s="1"/>
      <c r="C72" s="1"/>
      <c r="D72" s="1"/>
      <c r="E72" s="1"/>
      <c r="F72" s="1"/>
      <c r="G72" s="1"/>
      <c r="H72" s="1"/>
      <c r="I72" s="1"/>
      <c r="J72" s="1"/>
      <c r="K72" s="1"/>
      <c r="L72" s="1"/>
      <c r="M72" s="1"/>
      <c r="N72" s="1"/>
      <c r="O72" s="434"/>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row>
    <row r="73" spans="1:76" ht="9.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434"/>
      <c r="AZ73" s="1"/>
      <c r="BA73" s="1"/>
      <c r="BB73" s="1"/>
      <c r="BC73" s="1"/>
      <c r="BD73" s="1"/>
      <c r="BE73" s="1"/>
      <c r="BF73" s="1"/>
      <c r="BG73" s="1"/>
      <c r="BH73" s="1"/>
      <c r="BI73" s="1"/>
      <c r="BJ73" s="1"/>
      <c r="BK73" s="1"/>
      <c r="BL73" s="1"/>
      <c r="BM73" s="1"/>
      <c r="BN73" s="1"/>
      <c r="BO73" s="1"/>
      <c r="BP73" s="1"/>
      <c r="BQ73" s="1"/>
      <c r="BR73" s="1"/>
      <c r="BS73" s="1"/>
      <c r="BT73" s="1"/>
      <c r="BU73" s="1"/>
      <c r="BV73" s="1"/>
      <c r="BW73" s="1"/>
      <c r="BX73" s="1"/>
    </row>
    <row r="74" spans="1:76" ht="9.9499999999999993"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row>
    <row r="75" spans="1:76" ht="9.9499999999999993"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row>
    <row r="76" spans="1:76" ht="9.9499999999999993"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row>
    <row r="77" spans="1:76" ht="9.9499999999999993"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row>
    <row r="78" spans="1:76" ht="9.9499999999999993"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row>
    <row r="79" spans="1:76" ht="9.9499999999999993"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row>
    <row r="80" spans="1:76" ht="9.9499999999999993"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row>
    <row r="81" spans="1:88" ht="9.9499999999999993"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row>
    <row r="82" spans="1:88" ht="9.9499999999999993"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row>
    <row r="83" spans="1:88" ht="9.9499999999999993"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row>
    <row r="84" spans="1:88" ht="9.9499999999999993"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row>
    <row r="85" spans="1:88" ht="9.9499999999999993"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row>
    <row r="86" spans="1:88" ht="9.9499999999999993"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row>
    <row r="87" spans="1:88" ht="9.9499999999999993"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1:88" ht="9.9499999999999993"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row>
    <row r="89" spans="1:88" ht="9.9499999999999993"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row>
    <row r="90" spans="1:88" ht="9.9499999999999993"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row>
    <row r="91" spans="1:88" ht="9.9499999999999993"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row>
    <row r="92" spans="1:88" ht="9.9499999999999993"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CJ92" s="369">
        <v>1</v>
      </c>
    </row>
    <row r="93" spans="1:88" ht="9.9499999999999993"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row>
    <row r="94" spans="1:88" ht="9.9499999999999993"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row>
    <row r="95" spans="1:88" ht="9.9499999999999993"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row>
    <row r="96" spans="1:88" ht="9.9499999999999993"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row>
    <row r="97" spans="1:76" ht="9.9499999999999993"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row>
    <row r="98" spans="1:76" ht="9.9499999999999993"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row>
    <row r="99" spans="1:76" ht="9.9499999999999993"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row>
    <row r="100" spans="1:76" ht="9.9499999999999993"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row>
    <row r="101" spans="1:76" ht="9.9499999999999993"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row>
    <row r="102" spans="1:76" ht="9.9499999999999993"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row>
    <row r="103" spans="1:76" ht="9.9499999999999993"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row>
    <row r="104" spans="1:76" ht="9.9499999999999993"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row>
    <row r="105" spans="1:76" ht="9.9499999999999993"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row>
    <row r="106" spans="1:76" ht="9.9499999999999993"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row>
    <row r="107" spans="1:76" ht="9.9499999999999993"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row>
    <row r="108" spans="1:76" ht="9.9499999999999993"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row>
    <row r="109" spans="1:76" ht="9.9499999999999993"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row>
    <row r="110" spans="1:76" ht="9.9499999999999993"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1:76" ht="9.9499999999999993"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row>
    <row r="112" spans="1:76" ht="9.9499999999999993"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row>
    <row r="113" spans="1:76" ht="9.9499999999999993"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row>
    <row r="114" spans="1:76" ht="9.9499999999999993"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row>
    <row r="115" spans="1:76" ht="9.9499999999999993"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row>
    <row r="116" spans="1:76" ht="9.9499999999999993"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row>
    <row r="117" spans="1:76" ht="9.9499999999999993"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row>
    <row r="118" spans="1:76" ht="9.9499999999999993"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row>
    <row r="119" spans="1:76" ht="9.9499999999999993"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row>
    <row r="120" spans="1:76" ht="9.9499999999999993"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row>
    <row r="121" spans="1:76" ht="9.9499999999999993"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row>
    <row r="122" spans="1:76" ht="9.9499999999999993"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row>
    <row r="123" spans="1:76" ht="9.9499999999999993"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row>
    <row r="124" spans="1:76" ht="9.9499999999999993"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row>
    <row r="125" spans="1:76" ht="9.9499999999999993"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row>
    <row r="126" spans="1:76" ht="9.9499999999999993"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row>
    <row r="127" spans="1:76" ht="9.9499999999999993"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row>
    <row r="128" spans="1:76" ht="9.9499999999999993"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row>
    <row r="129" spans="1:76" ht="9.9499999999999993"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row>
    <row r="130" spans="1:76" ht="9.9499999999999993"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row>
    <row r="131" spans="1:76" ht="9.9499999999999993"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row>
    <row r="132" spans="1:76" ht="9.9499999999999993"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row>
    <row r="133" spans="1:76" ht="9.9499999999999993"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row>
    <row r="134" spans="1:76" ht="9.9499999999999993"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row>
    <row r="135" spans="1:76" ht="9.9499999999999993"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row>
    <row r="136" spans="1:76" ht="9.9499999999999993"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row>
    <row r="137" spans="1:76" ht="9.9499999999999993"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row>
    <row r="138" spans="1:76" ht="9.9499999999999993"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row>
    <row r="139" spans="1:76" ht="9.9499999999999993"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row>
    <row r="140" spans="1:76" ht="9.9499999999999993"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row>
    <row r="141" spans="1:76" ht="9.9499999999999993"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row>
    <row r="142" spans="1:76" ht="9.9499999999999993"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row>
    <row r="143" spans="1:76" ht="9.9499999999999993"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row>
    <row r="144" spans="1:76" ht="9.9499999999999993"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row>
    <row r="145" spans="1:76" ht="9.9499999999999993"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row>
    <row r="195" spans="606:694" ht="9.9499999999999993" customHeight="1" x14ac:dyDescent="0.15">
      <c r="WH195" s="370"/>
      <c r="WI195" s="370"/>
      <c r="WJ195" s="370"/>
      <c r="WK195" s="370"/>
      <c r="WL195" s="370"/>
      <c r="WM195" s="370"/>
      <c r="WN195" s="370"/>
      <c r="WO195" s="370"/>
      <c r="WP195" s="370"/>
      <c r="WQ195" s="370"/>
      <c r="WR195" s="370"/>
      <c r="WS195" s="370"/>
      <c r="WT195" s="370"/>
      <c r="WU195" s="370"/>
      <c r="WV195" s="370"/>
      <c r="WW195" s="370"/>
      <c r="WX195" s="370"/>
      <c r="WY195" s="370"/>
      <c r="WZ195" s="370"/>
      <c r="XA195" s="370"/>
      <c r="XB195" s="370"/>
      <c r="XC195" s="370"/>
      <c r="XD195" s="370"/>
      <c r="XE195" s="370"/>
      <c r="XF195" s="370"/>
      <c r="XG195" s="370"/>
      <c r="XH195" s="370"/>
      <c r="XI195" s="370"/>
      <c r="XJ195" s="370"/>
      <c r="XK195" s="370"/>
      <c r="XL195" s="370"/>
      <c r="XM195" s="370"/>
      <c r="XN195" s="370"/>
      <c r="XO195" s="370"/>
      <c r="XP195" s="370"/>
      <c r="XQ195" s="370"/>
      <c r="XR195" s="370"/>
      <c r="XS195" s="370"/>
      <c r="XT195" s="370"/>
      <c r="XU195" s="370"/>
      <c r="XV195" s="370"/>
      <c r="XW195" s="370"/>
      <c r="XX195" s="370"/>
      <c r="XY195" s="370"/>
      <c r="XZ195" s="370"/>
      <c r="YA195" s="370"/>
      <c r="YB195" s="370"/>
      <c r="YC195" s="370"/>
      <c r="YD195" s="370"/>
      <c r="YE195" s="370"/>
      <c r="YF195" s="370"/>
      <c r="YG195" s="370"/>
      <c r="YH195" s="370"/>
      <c r="YI195" s="370"/>
      <c r="YJ195" s="370"/>
      <c r="YK195" s="370"/>
      <c r="YL195" s="370"/>
      <c r="YM195" s="370"/>
      <c r="YN195" s="370"/>
      <c r="YO195" s="370"/>
      <c r="YP195" s="370"/>
      <c r="YQ195" s="370"/>
      <c r="YR195" s="370"/>
      <c r="YS195" s="370"/>
      <c r="YT195" s="370"/>
      <c r="YU195" s="370"/>
      <c r="YV195" s="370"/>
      <c r="YW195" s="370"/>
      <c r="YX195" s="370"/>
      <c r="YY195" s="370"/>
      <c r="YZ195" s="370"/>
      <c r="ZA195" s="370"/>
      <c r="ZB195" s="370"/>
      <c r="ZC195" s="370"/>
      <c r="ZD195" s="370"/>
      <c r="ZE195" s="370"/>
      <c r="ZF195" s="370"/>
      <c r="ZG195" s="370"/>
      <c r="ZH195" s="370"/>
      <c r="ZI195" s="370"/>
      <c r="ZJ195" s="370"/>
      <c r="ZK195" s="370"/>
      <c r="ZL195" s="370"/>
      <c r="ZM195" s="370"/>
      <c r="ZN195" s="370"/>
      <c r="ZO195" s="370"/>
      <c r="ZP195" s="370"/>
      <c r="ZQ195" s="370"/>
      <c r="ZR195" s="370"/>
    </row>
    <row r="196" spans="606:694" ht="9.9499999999999993" customHeight="1" x14ac:dyDescent="0.15">
      <c r="WH196" s="370"/>
      <c r="WI196" s="370"/>
      <c r="WJ196" s="370"/>
      <c r="WK196" s="370"/>
      <c r="WL196" s="370"/>
      <c r="WM196" s="370"/>
      <c r="WN196" s="370"/>
      <c r="WO196" s="370"/>
      <c r="WP196" s="370"/>
      <c r="WQ196" s="370"/>
      <c r="WR196" s="370"/>
      <c r="WS196" s="370"/>
      <c r="WT196" s="370"/>
      <c r="WU196" s="370"/>
      <c r="WV196" s="370"/>
      <c r="WW196" s="370"/>
      <c r="WX196" s="370"/>
      <c r="WY196" s="370"/>
      <c r="WZ196" s="370"/>
      <c r="XA196" s="370"/>
      <c r="XB196" s="370"/>
      <c r="XC196" s="370"/>
      <c r="XD196" s="370"/>
      <c r="XE196" s="370"/>
      <c r="XF196" s="370"/>
      <c r="XG196" s="370"/>
      <c r="XH196" s="370"/>
      <c r="XI196" s="370"/>
      <c r="XJ196" s="370"/>
      <c r="XK196" s="370"/>
      <c r="XL196" s="370"/>
      <c r="XM196" s="370"/>
      <c r="XN196" s="370"/>
      <c r="XO196" s="370"/>
      <c r="XP196" s="370"/>
      <c r="XQ196" s="370"/>
      <c r="XR196" s="370"/>
      <c r="XS196" s="370"/>
      <c r="XT196" s="370"/>
      <c r="XU196" s="370"/>
      <c r="XV196" s="370"/>
      <c r="XW196" s="370"/>
      <c r="XX196" s="370"/>
      <c r="XY196" s="370"/>
      <c r="XZ196" s="370"/>
      <c r="YA196" s="370"/>
      <c r="YB196" s="370"/>
      <c r="YC196" s="370"/>
      <c r="YD196" s="370"/>
      <c r="YE196" s="370"/>
      <c r="YF196" s="370"/>
      <c r="YG196" s="370"/>
      <c r="YH196" s="370"/>
      <c r="YI196" s="370"/>
      <c r="YJ196" s="370"/>
      <c r="YK196" s="370"/>
      <c r="YL196" s="370"/>
      <c r="YM196" s="370"/>
      <c r="YN196" s="370"/>
      <c r="YO196" s="370"/>
      <c r="YP196" s="370"/>
      <c r="YQ196" s="370"/>
      <c r="YR196" s="370"/>
      <c r="YS196" s="370"/>
      <c r="YT196" s="370"/>
      <c r="YU196" s="370"/>
      <c r="YV196" s="370"/>
      <c r="YW196" s="370"/>
      <c r="YX196" s="370"/>
      <c r="YY196" s="370"/>
      <c r="YZ196" s="370"/>
      <c r="ZA196" s="370"/>
      <c r="ZB196" s="370"/>
      <c r="ZC196" s="370"/>
      <c r="ZD196" s="370"/>
      <c r="ZE196" s="370"/>
      <c r="ZF196" s="370"/>
      <c r="ZG196" s="370"/>
      <c r="ZH196" s="370"/>
      <c r="ZI196" s="370"/>
      <c r="ZJ196" s="370"/>
      <c r="ZK196" s="370"/>
      <c r="ZL196" s="370"/>
      <c r="ZM196" s="370"/>
      <c r="ZN196" s="370"/>
      <c r="ZO196" s="370"/>
      <c r="ZP196" s="370"/>
      <c r="ZQ196" s="370"/>
      <c r="ZR196" s="370"/>
    </row>
    <row r="197" spans="606:694" ht="9.9499999999999993" customHeight="1" x14ac:dyDescent="0.15">
      <c r="WH197" s="370"/>
      <c r="WI197" s="370"/>
      <c r="WJ197" s="370"/>
      <c r="WK197" s="370"/>
      <c r="WL197" s="370"/>
      <c r="WM197" s="370"/>
      <c r="WN197" s="370"/>
      <c r="WO197" s="370"/>
      <c r="WP197" s="370"/>
      <c r="WQ197" s="370"/>
      <c r="WR197" s="370"/>
      <c r="WS197" s="370"/>
      <c r="WT197" s="370"/>
      <c r="WU197" s="370"/>
      <c r="WV197" s="370"/>
      <c r="WW197" s="370"/>
      <c r="WX197" s="370"/>
      <c r="WY197" s="370"/>
      <c r="WZ197" s="370"/>
      <c r="XA197" s="370"/>
      <c r="XB197" s="370"/>
      <c r="XC197" s="370"/>
      <c r="XD197" s="370"/>
      <c r="XE197" s="370"/>
      <c r="XF197" s="370"/>
      <c r="XG197" s="370"/>
      <c r="XH197" s="370"/>
      <c r="XI197" s="370"/>
      <c r="XJ197" s="370"/>
      <c r="XK197" s="370"/>
      <c r="XL197" s="370"/>
      <c r="XM197" s="370"/>
      <c r="XN197" s="370"/>
      <c r="XO197" s="370"/>
      <c r="XP197" s="370"/>
      <c r="XQ197" s="370"/>
      <c r="XR197" s="370"/>
      <c r="XS197" s="370"/>
      <c r="XT197" s="370"/>
      <c r="XU197" s="370"/>
      <c r="XV197" s="370"/>
      <c r="XW197" s="370"/>
      <c r="XX197" s="370"/>
      <c r="XY197" s="370"/>
      <c r="XZ197" s="370"/>
      <c r="YA197" s="370"/>
      <c r="YB197" s="370"/>
      <c r="YC197" s="370"/>
      <c r="YD197" s="370"/>
      <c r="YE197" s="370"/>
      <c r="YF197" s="370"/>
      <c r="YG197" s="370"/>
      <c r="YH197" s="370"/>
      <c r="YI197" s="370"/>
      <c r="YJ197" s="370"/>
      <c r="YK197" s="370"/>
      <c r="YL197" s="370"/>
      <c r="YM197" s="370"/>
      <c r="YN197" s="370"/>
      <c r="YO197" s="370"/>
      <c r="YP197" s="370"/>
      <c r="YQ197" s="370"/>
      <c r="YR197" s="370"/>
      <c r="YS197" s="370"/>
      <c r="YT197" s="370"/>
      <c r="YU197" s="370"/>
      <c r="YV197" s="370"/>
      <c r="YW197" s="370"/>
      <c r="YX197" s="370"/>
      <c r="YY197" s="370"/>
      <c r="YZ197" s="370"/>
      <c r="ZA197" s="370"/>
      <c r="ZB197" s="370"/>
      <c r="ZC197" s="370"/>
      <c r="ZD197" s="370"/>
      <c r="ZE197" s="370"/>
      <c r="ZF197" s="370"/>
      <c r="ZG197" s="370"/>
      <c r="ZH197" s="370"/>
      <c r="ZI197" s="370"/>
      <c r="ZJ197" s="370"/>
      <c r="ZK197" s="370"/>
      <c r="ZL197" s="370"/>
      <c r="ZM197" s="370"/>
      <c r="ZN197" s="370"/>
      <c r="ZO197" s="370"/>
      <c r="ZP197" s="370"/>
      <c r="ZQ197" s="370"/>
      <c r="ZR197" s="370"/>
    </row>
    <row r="198" spans="606:694" ht="9.9499999999999993" customHeight="1" x14ac:dyDescent="0.15">
      <c r="WH198" s="370"/>
      <c r="WI198" s="370"/>
      <c r="WJ198" s="370"/>
      <c r="WK198" s="370"/>
      <c r="WL198" s="370"/>
      <c r="WM198" s="370"/>
      <c r="WN198" s="370"/>
      <c r="WO198" s="370"/>
      <c r="WP198" s="370"/>
      <c r="WQ198" s="370"/>
      <c r="WR198" s="370"/>
      <c r="WS198" s="370"/>
      <c r="WT198" s="370"/>
      <c r="WU198" s="370"/>
      <c r="WV198" s="370"/>
      <c r="WW198" s="370"/>
      <c r="WX198" s="370"/>
      <c r="WY198" s="370"/>
      <c r="WZ198" s="370"/>
      <c r="XA198" s="370"/>
      <c r="XB198" s="370"/>
      <c r="XC198" s="370"/>
      <c r="XD198" s="370"/>
      <c r="XE198" s="370"/>
      <c r="XF198" s="370"/>
      <c r="XG198" s="370"/>
      <c r="XH198" s="370"/>
      <c r="XI198" s="370"/>
      <c r="XJ198" s="370"/>
      <c r="XK198" s="370"/>
      <c r="XL198" s="370"/>
      <c r="XM198" s="370"/>
      <c r="XN198" s="370"/>
      <c r="XO198" s="370"/>
      <c r="XP198" s="370"/>
      <c r="XQ198" s="370"/>
      <c r="XR198" s="370"/>
      <c r="XS198" s="370"/>
      <c r="XT198" s="370"/>
      <c r="XU198" s="370"/>
      <c r="XV198" s="370"/>
      <c r="XW198" s="370"/>
      <c r="XX198" s="370"/>
      <c r="XY198" s="370"/>
      <c r="XZ198" s="370"/>
      <c r="YA198" s="370"/>
      <c r="YB198" s="370"/>
      <c r="YC198" s="370"/>
      <c r="YD198" s="370"/>
      <c r="YE198" s="370"/>
      <c r="YF198" s="370"/>
      <c r="YG198" s="370"/>
      <c r="YH198" s="370"/>
      <c r="YI198" s="370"/>
      <c r="YJ198" s="370"/>
      <c r="YK198" s="370"/>
      <c r="YL198" s="370"/>
      <c r="YM198" s="370"/>
      <c r="YN198" s="370"/>
      <c r="YO198" s="370"/>
      <c r="YP198" s="370"/>
      <c r="YQ198" s="370"/>
      <c r="YR198" s="370"/>
      <c r="YS198" s="370"/>
      <c r="YT198" s="370"/>
      <c r="YU198" s="370"/>
      <c r="YV198" s="370"/>
      <c r="YW198" s="370"/>
      <c r="YX198" s="370"/>
      <c r="YY198" s="370"/>
      <c r="YZ198" s="370"/>
      <c r="ZA198" s="370"/>
      <c r="ZB198" s="370"/>
      <c r="ZC198" s="370"/>
      <c r="ZD198" s="370"/>
      <c r="ZE198" s="370"/>
      <c r="ZF198" s="370"/>
      <c r="ZG198" s="370"/>
      <c r="ZH198" s="370"/>
      <c r="ZI198" s="370"/>
      <c r="ZJ198" s="370"/>
      <c r="ZK198" s="370"/>
      <c r="ZL198" s="370"/>
      <c r="ZM198" s="370"/>
      <c r="ZN198" s="370"/>
      <c r="ZO198" s="370"/>
      <c r="ZP198" s="370"/>
      <c r="ZQ198" s="370"/>
      <c r="ZR198" s="370"/>
    </row>
    <row r="199" spans="606:694" ht="9.9499999999999993" customHeight="1" x14ac:dyDescent="0.15">
      <c r="WH199" s="370"/>
      <c r="WI199" s="370"/>
      <c r="WJ199" s="370"/>
      <c r="WK199" s="370"/>
      <c r="WL199" s="370"/>
      <c r="WM199" s="370"/>
      <c r="WN199" s="370"/>
      <c r="WO199" s="370"/>
      <c r="WP199" s="370"/>
      <c r="WQ199" s="370"/>
      <c r="WR199" s="370"/>
      <c r="WS199" s="370"/>
      <c r="WT199" s="370"/>
      <c r="WU199" s="370"/>
      <c r="WV199" s="370"/>
      <c r="WW199" s="370"/>
      <c r="WX199" s="370"/>
      <c r="WY199" s="370"/>
      <c r="WZ199" s="370"/>
      <c r="XA199" s="370"/>
      <c r="XB199" s="370"/>
      <c r="XC199" s="370"/>
      <c r="XD199" s="370"/>
      <c r="XE199" s="370"/>
      <c r="XF199" s="370"/>
      <c r="XG199" s="370"/>
      <c r="XH199" s="370"/>
      <c r="XI199" s="370"/>
      <c r="XJ199" s="370"/>
      <c r="XK199" s="370"/>
      <c r="XL199" s="370"/>
      <c r="XM199" s="370"/>
      <c r="XN199" s="370"/>
      <c r="XO199" s="370"/>
      <c r="XP199" s="370"/>
      <c r="XQ199" s="370"/>
      <c r="XR199" s="370"/>
      <c r="XS199" s="370"/>
      <c r="XT199" s="370"/>
      <c r="XU199" s="370"/>
      <c r="XV199" s="370"/>
      <c r="XW199" s="370"/>
      <c r="XX199" s="370"/>
      <c r="XY199" s="370"/>
      <c r="XZ199" s="370"/>
      <c r="YA199" s="370"/>
      <c r="YB199" s="370"/>
      <c r="YC199" s="370"/>
      <c r="YD199" s="370"/>
      <c r="YE199" s="370"/>
      <c r="YF199" s="370"/>
      <c r="YG199" s="370"/>
      <c r="YH199" s="370"/>
      <c r="YI199" s="370"/>
      <c r="YJ199" s="370"/>
      <c r="YK199" s="370"/>
      <c r="YL199" s="370"/>
      <c r="YM199" s="370"/>
      <c r="YN199" s="370"/>
      <c r="YO199" s="370"/>
      <c r="YP199" s="370"/>
      <c r="YQ199" s="370"/>
      <c r="YR199" s="370"/>
      <c r="YS199" s="370"/>
      <c r="YT199" s="370"/>
      <c r="YU199" s="370"/>
      <c r="YV199" s="370"/>
      <c r="YW199" s="370"/>
      <c r="YX199" s="370"/>
      <c r="YY199" s="370"/>
      <c r="YZ199" s="370"/>
      <c r="ZA199" s="370"/>
      <c r="ZB199" s="370"/>
      <c r="ZC199" s="370"/>
      <c r="ZD199" s="370"/>
      <c r="ZE199" s="370"/>
      <c r="ZF199" s="370"/>
      <c r="ZG199" s="370"/>
      <c r="ZH199" s="370"/>
      <c r="ZI199" s="370"/>
      <c r="ZJ199" s="370"/>
      <c r="ZK199" s="370"/>
      <c r="ZL199" s="370"/>
      <c r="ZM199" s="370"/>
      <c r="ZN199" s="370"/>
      <c r="ZO199" s="370"/>
      <c r="ZP199" s="370"/>
      <c r="ZQ199" s="370"/>
      <c r="ZR199" s="370"/>
    </row>
    <row r="200" spans="606:694" ht="9.9499999999999993" customHeight="1" x14ac:dyDescent="0.15">
      <c r="WH200" s="370"/>
      <c r="WI200" s="370"/>
      <c r="WJ200" s="370"/>
      <c r="WK200" s="370"/>
      <c r="WL200" s="370"/>
      <c r="WM200" s="370"/>
      <c r="WN200" s="370"/>
      <c r="WO200" s="370"/>
      <c r="WP200" s="370"/>
      <c r="WQ200" s="370"/>
      <c r="WR200" s="370"/>
      <c r="WS200" s="370"/>
      <c r="WT200" s="370"/>
      <c r="WU200" s="370"/>
      <c r="WV200" s="370"/>
      <c r="WW200" s="370"/>
      <c r="WX200" s="370"/>
      <c r="WY200" s="370"/>
      <c r="WZ200" s="370"/>
      <c r="XA200" s="370"/>
      <c r="XB200" s="370"/>
      <c r="XC200" s="370"/>
      <c r="XD200" s="370"/>
      <c r="XE200" s="370"/>
      <c r="XF200" s="370"/>
      <c r="XG200" s="370"/>
      <c r="XH200" s="370"/>
      <c r="XI200" s="370"/>
      <c r="XJ200" s="370"/>
      <c r="XK200" s="370"/>
      <c r="XL200" s="370"/>
      <c r="XM200" s="370"/>
      <c r="XN200" s="370"/>
      <c r="XO200" s="370"/>
      <c r="XP200" s="370"/>
      <c r="XQ200" s="370"/>
      <c r="XR200" s="370"/>
      <c r="XS200" s="370"/>
      <c r="XT200" s="370"/>
      <c r="XU200" s="370"/>
      <c r="XV200" s="370"/>
      <c r="XW200" s="370"/>
      <c r="XX200" s="370"/>
      <c r="XY200" s="370"/>
      <c r="XZ200" s="370"/>
      <c r="YA200" s="370"/>
      <c r="YB200" s="370"/>
      <c r="YC200" s="370"/>
      <c r="YD200" s="370"/>
      <c r="YE200" s="370"/>
      <c r="YF200" s="370"/>
      <c r="YG200" s="370"/>
      <c r="YH200" s="370"/>
      <c r="YI200" s="370"/>
      <c r="YJ200" s="370"/>
      <c r="YK200" s="370"/>
      <c r="YL200" s="370"/>
      <c r="YM200" s="370"/>
      <c r="YN200" s="370"/>
      <c r="YO200" s="370"/>
      <c r="YP200" s="370"/>
      <c r="YQ200" s="370"/>
      <c r="YR200" s="370"/>
      <c r="YS200" s="370"/>
      <c r="YT200" s="370"/>
      <c r="YU200" s="370"/>
      <c r="YV200" s="370"/>
      <c r="YW200" s="370"/>
      <c r="YX200" s="370"/>
      <c r="YY200" s="370"/>
      <c r="YZ200" s="370"/>
      <c r="ZA200" s="370"/>
      <c r="ZB200" s="370"/>
      <c r="ZC200" s="370"/>
      <c r="ZD200" s="370"/>
      <c r="ZE200" s="370"/>
      <c r="ZF200" s="370"/>
      <c r="ZG200" s="370"/>
      <c r="ZH200" s="370"/>
      <c r="ZI200" s="370"/>
      <c r="ZJ200" s="370"/>
      <c r="ZK200" s="370"/>
      <c r="ZL200" s="370"/>
      <c r="ZM200" s="370"/>
      <c r="ZN200" s="370"/>
      <c r="ZO200" s="370"/>
      <c r="ZP200" s="370"/>
      <c r="ZQ200" s="370"/>
      <c r="ZR200" s="370"/>
    </row>
    <row r="201" spans="606:694" ht="9.9499999999999993" customHeight="1" x14ac:dyDescent="0.15">
      <c r="WH201" s="370"/>
      <c r="WI201" s="370"/>
      <c r="WJ201" s="370"/>
      <c r="WK201" s="370"/>
      <c r="WL201" s="370"/>
      <c r="WM201" s="370"/>
      <c r="WN201" s="370"/>
      <c r="WO201" s="370"/>
      <c r="WP201" s="370"/>
      <c r="WQ201" s="370"/>
      <c r="WR201" s="370"/>
      <c r="WS201" s="370"/>
      <c r="WT201" s="370"/>
      <c r="WU201" s="370"/>
      <c r="WV201" s="370"/>
      <c r="WW201" s="370"/>
      <c r="WX201" s="370"/>
      <c r="WY201" s="370"/>
      <c r="WZ201" s="370"/>
      <c r="XA201" s="370"/>
      <c r="XB201" s="370"/>
      <c r="XC201" s="370"/>
      <c r="XD201" s="370"/>
      <c r="XE201" s="370"/>
      <c r="XF201" s="370"/>
      <c r="XG201" s="370"/>
      <c r="XH201" s="370"/>
      <c r="XI201" s="370"/>
      <c r="XJ201" s="370"/>
      <c r="XK201" s="370"/>
      <c r="XL201" s="370"/>
      <c r="XM201" s="370"/>
      <c r="XN201" s="370"/>
      <c r="XO201" s="370"/>
      <c r="XP201" s="370"/>
      <c r="XQ201" s="370"/>
      <c r="XR201" s="370"/>
      <c r="XS201" s="370"/>
      <c r="XT201" s="370"/>
      <c r="XU201" s="370"/>
      <c r="XV201" s="370"/>
      <c r="XW201" s="370"/>
      <c r="XX201" s="370"/>
      <c r="XY201" s="370"/>
      <c r="XZ201" s="370"/>
      <c r="YA201" s="370"/>
      <c r="YB201" s="370"/>
      <c r="YC201" s="370"/>
      <c r="YD201" s="370"/>
      <c r="YE201" s="370"/>
      <c r="YF201" s="370"/>
      <c r="YG201" s="370"/>
      <c r="YH201" s="370"/>
      <c r="YI201" s="370"/>
      <c r="YJ201" s="370"/>
      <c r="YK201" s="370"/>
      <c r="YL201" s="370"/>
      <c r="YM201" s="370"/>
      <c r="YN201" s="370"/>
      <c r="YO201" s="370"/>
      <c r="YP201" s="370"/>
      <c r="YQ201" s="370"/>
      <c r="YR201" s="370"/>
      <c r="YS201" s="370"/>
      <c r="YT201" s="370"/>
      <c r="YU201" s="370"/>
      <c r="YV201" s="370"/>
      <c r="YW201" s="370"/>
      <c r="YX201" s="370"/>
      <c r="YY201" s="370"/>
      <c r="YZ201" s="370"/>
      <c r="ZA201" s="370"/>
      <c r="ZB201" s="370"/>
      <c r="ZC201" s="370"/>
      <c r="ZD201" s="370"/>
      <c r="ZE201" s="370"/>
      <c r="ZF201" s="370"/>
      <c r="ZG201" s="370"/>
      <c r="ZH201" s="370"/>
      <c r="ZI201" s="370"/>
      <c r="ZJ201" s="370"/>
      <c r="ZK201" s="370"/>
      <c r="ZL201" s="370"/>
      <c r="ZM201" s="370"/>
      <c r="ZN201" s="370"/>
      <c r="ZO201" s="370"/>
      <c r="ZP201" s="370"/>
      <c r="ZQ201" s="370"/>
      <c r="ZR201" s="370"/>
    </row>
    <row r="202" spans="606:694" ht="9.9499999999999993" customHeight="1" x14ac:dyDescent="0.15">
      <c r="WH202" s="370"/>
      <c r="WI202" s="370"/>
      <c r="WJ202" s="370"/>
      <c r="WK202" s="370"/>
      <c r="WL202" s="370"/>
      <c r="WM202" s="370"/>
      <c r="WN202" s="370"/>
      <c r="WO202" s="370"/>
      <c r="WP202" s="370"/>
      <c r="WQ202" s="370"/>
      <c r="WR202" s="370"/>
      <c r="WS202" s="370"/>
      <c r="WT202" s="370"/>
      <c r="WU202" s="370"/>
      <c r="WV202" s="370"/>
      <c r="WW202" s="370"/>
      <c r="WX202" s="370"/>
      <c r="WY202" s="370"/>
      <c r="WZ202" s="370"/>
      <c r="XA202" s="370"/>
      <c r="XB202" s="370"/>
      <c r="XC202" s="370"/>
      <c r="XD202" s="370"/>
      <c r="XE202" s="370"/>
      <c r="XF202" s="370"/>
      <c r="XG202" s="370"/>
      <c r="XH202" s="370"/>
      <c r="XI202" s="370"/>
      <c r="XJ202" s="370"/>
      <c r="XK202" s="370"/>
      <c r="XL202" s="370"/>
      <c r="XM202" s="370"/>
      <c r="XN202" s="370"/>
      <c r="XO202" s="370"/>
      <c r="XP202" s="370"/>
      <c r="XQ202" s="370"/>
      <c r="XR202" s="370"/>
      <c r="XS202" s="370"/>
      <c r="XT202" s="370"/>
      <c r="XU202" s="370"/>
      <c r="XV202" s="370"/>
      <c r="XW202" s="370"/>
      <c r="XX202" s="370"/>
      <c r="XY202" s="370"/>
      <c r="XZ202" s="370"/>
      <c r="YA202" s="370"/>
      <c r="YB202" s="370"/>
      <c r="YC202" s="370"/>
      <c r="YD202" s="370"/>
      <c r="YE202" s="370"/>
      <c r="YF202" s="370"/>
      <c r="YG202" s="370"/>
      <c r="YH202" s="370"/>
      <c r="YI202" s="370"/>
      <c r="YJ202" s="370"/>
      <c r="YK202" s="370"/>
      <c r="YL202" s="370"/>
      <c r="YM202" s="370"/>
      <c r="YN202" s="370"/>
      <c r="YO202" s="370"/>
      <c r="YP202" s="370"/>
      <c r="YQ202" s="370"/>
      <c r="YR202" s="370"/>
      <c r="YS202" s="370"/>
      <c r="YT202" s="370"/>
      <c r="YU202" s="370"/>
      <c r="YV202" s="370"/>
      <c r="YW202" s="370"/>
      <c r="YX202" s="370"/>
      <c r="YY202" s="370"/>
      <c r="YZ202" s="370"/>
      <c r="ZA202" s="370"/>
      <c r="ZB202" s="370"/>
      <c r="ZC202" s="370"/>
      <c r="ZD202" s="370"/>
      <c r="ZE202" s="370"/>
      <c r="ZF202" s="370"/>
      <c r="ZG202" s="370"/>
      <c r="ZH202" s="370"/>
      <c r="ZI202" s="370"/>
      <c r="ZJ202" s="370"/>
      <c r="ZK202" s="370"/>
      <c r="ZL202" s="370"/>
      <c r="ZM202" s="370"/>
      <c r="ZN202" s="370"/>
      <c r="ZO202" s="370"/>
      <c r="ZP202" s="370"/>
      <c r="ZQ202" s="370"/>
      <c r="ZR202" s="370"/>
    </row>
    <row r="203" spans="606:694" ht="9.9499999999999993" customHeight="1" x14ac:dyDescent="0.15">
      <c r="WH203" s="370"/>
      <c r="WI203" s="370"/>
      <c r="WJ203" s="370"/>
      <c r="WK203" s="370"/>
      <c r="WL203" s="370"/>
      <c r="WM203" s="370"/>
      <c r="WN203" s="370"/>
      <c r="WO203" s="370"/>
      <c r="WP203" s="370"/>
      <c r="WQ203" s="370"/>
      <c r="WR203" s="370"/>
      <c r="WS203" s="370"/>
      <c r="WT203" s="370"/>
      <c r="WU203" s="370"/>
      <c r="WV203" s="370"/>
      <c r="WW203" s="370"/>
      <c r="WX203" s="370"/>
      <c r="WY203" s="370"/>
      <c r="WZ203" s="370"/>
      <c r="XA203" s="370"/>
      <c r="XB203" s="370"/>
      <c r="XC203" s="370"/>
      <c r="XD203" s="370"/>
      <c r="XE203" s="370"/>
      <c r="XF203" s="370"/>
      <c r="XG203" s="370"/>
      <c r="XH203" s="370"/>
      <c r="XI203" s="370"/>
      <c r="XJ203" s="370"/>
      <c r="XK203" s="370"/>
      <c r="XL203" s="370"/>
      <c r="XM203" s="370"/>
      <c r="XN203" s="370"/>
      <c r="XO203" s="370"/>
      <c r="XP203" s="370"/>
      <c r="XQ203" s="370"/>
      <c r="XR203" s="370"/>
      <c r="XS203" s="370"/>
      <c r="XT203" s="370"/>
      <c r="XU203" s="370"/>
      <c r="XV203" s="370"/>
      <c r="XW203" s="370"/>
      <c r="XX203" s="370"/>
      <c r="XY203" s="370"/>
      <c r="XZ203" s="370"/>
      <c r="YA203" s="370"/>
      <c r="YB203" s="370"/>
      <c r="YC203" s="370"/>
      <c r="YD203" s="370"/>
      <c r="YE203" s="370"/>
      <c r="YF203" s="370"/>
      <c r="YG203" s="370"/>
      <c r="YH203" s="370"/>
      <c r="YI203" s="370"/>
      <c r="YJ203" s="370"/>
      <c r="YK203" s="370"/>
      <c r="YL203" s="370"/>
      <c r="YM203" s="370"/>
      <c r="YN203" s="370"/>
      <c r="YO203" s="370"/>
      <c r="YP203" s="370"/>
      <c r="YQ203" s="370"/>
      <c r="YR203" s="370"/>
      <c r="YS203" s="370"/>
      <c r="YT203" s="370"/>
      <c r="YU203" s="370"/>
      <c r="YV203" s="370"/>
      <c r="YW203" s="370"/>
      <c r="YX203" s="370"/>
      <c r="YY203" s="370"/>
      <c r="YZ203" s="370"/>
      <c r="ZA203" s="370"/>
      <c r="ZB203" s="370"/>
      <c r="ZC203" s="370"/>
      <c r="ZD203" s="370"/>
      <c r="ZE203" s="370"/>
      <c r="ZF203" s="370"/>
      <c r="ZG203" s="370"/>
      <c r="ZH203" s="370"/>
      <c r="ZI203" s="370"/>
      <c r="ZJ203" s="370"/>
      <c r="ZK203" s="370"/>
      <c r="ZL203" s="370"/>
      <c r="ZM203" s="370"/>
      <c r="ZN203" s="370"/>
      <c r="ZO203" s="370"/>
      <c r="ZP203" s="370"/>
      <c r="ZQ203" s="370"/>
      <c r="ZR203" s="370"/>
    </row>
    <row r="204" spans="606:694" ht="9.9499999999999993" customHeight="1" x14ac:dyDescent="0.15">
      <c r="WH204" s="370"/>
      <c r="WI204" s="370"/>
      <c r="WJ204" s="370"/>
      <c r="WK204" s="370"/>
      <c r="WL204" s="370"/>
      <c r="WM204" s="370"/>
      <c r="WN204" s="370"/>
      <c r="WO204" s="370"/>
      <c r="WP204" s="370"/>
      <c r="WQ204" s="370"/>
      <c r="WR204" s="370"/>
      <c r="WS204" s="370"/>
      <c r="WT204" s="370"/>
      <c r="WU204" s="370"/>
      <c r="WV204" s="370"/>
      <c r="WW204" s="370"/>
      <c r="WX204" s="370"/>
      <c r="WY204" s="370"/>
      <c r="WZ204" s="370"/>
      <c r="XA204" s="370"/>
      <c r="XB204" s="370"/>
      <c r="XC204" s="370"/>
      <c r="XD204" s="370"/>
      <c r="XE204" s="370"/>
      <c r="XF204" s="370"/>
      <c r="XG204" s="370"/>
      <c r="XH204" s="370"/>
      <c r="XI204" s="370"/>
      <c r="XJ204" s="370"/>
      <c r="XK204" s="370"/>
      <c r="XL204" s="370"/>
      <c r="XM204" s="370"/>
      <c r="XN204" s="370"/>
      <c r="XO204" s="370"/>
      <c r="XP204" s="370"/>
      <c r="XQ204" s="370"/>
      <c r="XR204" s="370"/>
      <c r="XS204" s="370"/>
      <c r="XT204" s="370"/>
      <c r="XU204" s="370"/>
      <c r="XV204" s="370"/>
      <c r="XW204" s="370"/>
      <c r="XX204" s="370"/>
      <c r="XY204" s="370"/>
      <c r="XZ204" s="370"/>
      <c r="YA204" s="370"/>
      <c r="YB204" s="370"/>
      <c r="YC204" s="370"/>
      <c r="YD204" s="370"/>
      <c r="YE204" s="370"/>
      <c r="YF204" s="370"/>
      <c r="YG204" s="370"/>
      <c r="YH204" s="370"/>
      <c r="YI204" s="370"/>
      <c r="YJ204" s="370"/>
      <c r="YK204" s="370"/>
      <c r="YL204" s="370"/>
      <c r="YM204" s="370"/>
      <c r="YN204" s="370"/>
      <c r="YO204" s="370"/>
      <c r="YP204" s="370"/>
      <c r="YQ204" s="370"/>
      <c r="YR204" s="370"/>
      <c r="YS204" s="370"/>
      <c r="YT204" s="370"/>
      <c r="YU204" s="370"/>
      <c r="YV204" s="370"/>
      <c r="YW204" s="370"/>
      <c r="YX204" s="370"/>
      <c r="YY204" s="370"/>
      <c r="YZ204" s="370"/>
      <c r="ZA204" s="370"/>
      <c r="ZB204" s="370"/>
      <c r="ZC204" s="370"/>
      <c r="ZD204" s="370"/>
      <c r="ZE204" s="370"/>
      <c r="ZF204" s="370"/>
      <c r="ZG204" s="370"/>
      <c r="ZH204" s="370"/>
      <c r="ZI204" s="370"/>
      <c r="ZJ204" s="370"/>
      <c r="ZK204" s="370"/>
      <c r="ZL204" s="370"/>
      <c r="ZM204" s="370"/>
      <c r="ZN204" s="370"/>
      <c r="ZO204" s="370"/>
      <c r="ZP204" s="370"/>
      <c r="ZQ204" s="370"/>
      <c r="ZR204" s="370"/>
    </row>
    <row r="205" spans="606:694" ht="9.9499999999999993" customHeight="1" x14ac:dyDescent="0.15">
      <c r="WH205" s="370"/>
      <c r="WI205" s="370"/>
      <c r="WJ205" s="370"/>
      <c r="WK205" s="370"/>
      <c r="WL205" s="370"/>
      <c r="WM205" s="370"/>
      <c r="WN205" s="370"/>
      <c r="WO205" s="370"/>
      <c r="WP205" s="370"/>
      <c r="WQ205" s="370"/>
      <c r="WR205" s="370"/>
      <c r="WS205" s="370"/>
      <c r="WT205" s="370"/>
      <c r="WU205" s="370"/>
      <c r="WV205" s="370"/>
      <c r="WW205" s="370"/>
      <c r="WX205" s="370"/>
      <c r="WY205" s="370"/>
      <c r="WZ205" s="370"/>
      <c r="XA205" s="370"/>
      <c r="XB205" s="370"/>
      <c r="XC205" s="370"/>
      <c r="XD205" s="370"/>
      <c r="XE205" s="370"/>
      <c r="XF205" s="370"/>
      <c r="XG205" s="370"/>
      <c r="XH205" s="370"/>
      <c r="XI205" s="370"/>
      <c r="XJ205" s="370"/>
      <c r="XK205" s="370"/>
      <c r="XL205" s="370"/>
      <c r="XM205" s="370"/>
      <c r="XN205" s="370"/>
      <c r="XO205" s="370"/>
      <c r="XP205" s="370"/>
      <c r="XQ205" s="370"/>
      <c r="XR205" s="370"/>
      <c r="XS205" s="370"/>
      <c r="XT205" s="370"/>
      <c r="XU205" s="370"/>
      <c r="XV205" s="370"/>
      <c r="XW205" s="370"/>
      <c r="XX205" s="370"/>
      <c r="XY205" s="370"/>
      <c r="XZ205" s="370"/>
      <c r="YA205" s="370"/>
      <c r="YB205" s="370"/>
      <c r="YC205" s="370"/>
      <c r="YD205" s="370"/>
      <c r="YE205" s="370"/>
      <c r="YF205" s="370"/>
      <c r="YG205" s="370"/>
      <c r="YH205" s="370"/>
      <c r="YI205" s="370"/>
      <c r="YJ205" s="370"/>
      <c r="YK205" s="370"/>
      <c r="YL205" s="370"/>
      <c r="YM205" s="370"/>
      <c r="YN205" s="370"/>
      <c r="YO205" s="370"/>
      <c r="YP205" s="370"/>
      <c r="YQ205" s="370"/>
      <c r="YR205" s="370"/>
      <c r="YS205" s="370"/>
      <c r="YT205" s="370"/>
      <c r="YU205" s="370"/>
      <c r="YV205" s="370"/>
      <c r="YW205" s="370"/>
      <c r="YX205" s="370"/>
      <c r="YY205" s="370"/>
      <c r="YZ205" s="370"/>
      <c r="ZA205" s="370"/>
      <c r="ZB205" s="370"/>
      <c r="ZC205" s="370"/>
      <c r="ZD205" s="370"/>
      <c r="ZE205" s="370"/>
      <c r="ZF205" s="370"/>
      <c r="ZG205" s="370"/>
      <c r="ZH205" s="370"/>
      <c r="ZI205" s="370"/>
      <c r="ZJ205" s="370"/>
      <c r="ZK205" s="370"/>
      <c r="ZL205" s="370"/>
      <c r="ZM205" s="370"/>
      <c r="ZN205" s="370"/>
      <c r="ZO205" s="370"/>
      <c r="ZP205" s="370"/>
      <c r="ZQ205" s="370"/>
      <c r="ZR205" s="370"/>
    </row>
    <row r="206" spans="606:694" ht="9.9499999999999993" customHeight="1" x14ac:dyDescent="0.15">
      <c r="WH206" s="370"/>
      <c r="WI206" s="370"/>
      <c r="WJ206" s="370"/>
      <c r="WK206" s="370"/>
      <c r="WL206" s="370"/>
      <c r="WM206" s="370"/>
      <c r="WN206" s="370"/>
      <c r="WO206" s="370"/>
      <c r="WP206" s="370"/>
      <c r="WQ206" s="370"/>
      <c r="WR206" s="370"/>
      <c r="WS206" s="370"/>
      <c r="WT206" s="370"/>
      <c r="WU206" s="370"/>
      <c r="WV206" s="370"/>
      <c r="WW206" s="370"/>
      <c r="WX206" s="370"/>
      <c r="WY206" s="370"/>
      <c r="WZ206" s="370"/>
      <c r="XA206" s="370"/>
      <c r="XB206" s="370"/>
      <c r="XC206" s="370"/>
      <c r="XD206" s="370"/>
      <c r="XE206" s="370"/>
      <c r="XF206" s="370"/>
      <c r="XG206" s="370"/>
      <c r="XH206" s="370"/>
      <c r="XI206" s="370"/>
      <c r="XJ206" s="370"/>
      <c r="XK206" s="370"/>
      <c r="XL206" s="370"/>
      <c r="XM206" s="370"/>
      <c r="XN206" s="370"/>
      <c r="XO206" s="370"/>
      <c r="XP206" s="370"/>
      <c r="XQ206" s="370"/>
      <c r="XR206" s="370"/>
      <c r="XS206" s="370"/>
      <c r="XT206" s="370"/>
      <c r="XU206" s="370"/>
      <c r="XV206" s="370"/>
      <c r="XW206" s="370"/>
      <c r="XX206" s="370"/>
      <c r="XY206" s="370"/>
      <c r="XZ206" s="370"/>
      <c r="YA206" s="370"/>
      <c r="YB206" s="370"/>
      <c r="YC206" s="370"/>
      <c r="YD206" s="370"/>
      <c r="YE206" s="370"/>
      <c r="YF206" s="370"/>
      <c r="YG206" s="370"/>
      <c r="YH206" s="370"/>
      <c r="YI206" s="370"/>
      <c r="YJ206" s="370"/>
      <c r="YK206" s="370"/>
      <c r="YL206" s="370"/>
      <c r="YM206" s="370"/>
      <c r="YN206" s="370"/>
      <c r="YO206" s="370"/>
      <c r="YP206" s="370"/>
      <c r="YQ206" s="370"/>
      <c r="YR206" s="370"/>
      <c r="YS206" s="370"/>
      <c r="YT206" s="370"/>
      <c r="YU206" s="370"/>
      <c r="YV206" s="370"/>
      <c r="YW206" s="370"/>
      <c r="YX206" s="370"/>
      <c r="YY206" s="370"/>
      <c r="YZ206" s="370"/>
      <c r="ZA206" s="370"/>
      <c r="ZB206" s="370"/>
      <c r="ZC206" s="370"/>
      <c r="ZD206" s="370"/>
      <c r="ZE206" s="370"/>
      <c r="ZF206" s="370"/>
      <c r="ZG206" s="370"/>
      <c r="ZH206" s="370"/>
      <c r="ZI206" s="370"/>
      <c r="ZJ206" s="370"/>
      <c r="ZK206" s="370"/>
      <c r="ZL206" s="370"/>
      <c r="ZM206" s="370"/>
      <c r="ZN206" s="370"/>
      <c r="ZO206" s="370"/>
      <c r="ZP206" s="370"/>
      <c r="ZQ206" s="370"/>
      <c r="ZR206" s="370"/>
    </row>
    <row r="207" spans="606:694" ht="9.9499999999999993" customHeight="1" x14ac:dyDescent="0.15">
      <c r="WH207" s="370"/>
      <c r="WI207" s="370"/>
      <c r="WJ207" s="370"/>
      <c r="WK207" s="370"/>
      <c r="WL207" s="370"/>
      <c r="WM207" s="370"/>
      <c r="WN207" s="370"/>
      <c r="WO207" s="370"/>
      <c r="WP207" s="370"/>
      <c r="WQ207" s="370"/>
      <c r="WR207" s="370"/>
      <c r="WS207" s="370"/>
      <c r="WT207" s="370"/>
      <c r="WU207" s="370"/>
      <c r="WV207" s="370"/>
      <c r="WW207" s="370"/>
      <c r="WX207" s="370"/>
      <c r="WY207" s="370"/>
      <c r="WZ207" s="370"/>
      <c r="XA207" s="370"/>
      <c r="XB207" s="370"/>
      <c r="XC207" s="370"/>
      <c r="XD207" s="370"/>
      <c r="XE207" s="370"/>
      <c r="XF207" s="370"/>
      <c r="XG207" s="370"/>
      <c r="XH207" s="370"/>
      <c r="XI207" s="370"/>
      <c r="XJ207" s="370"/>
      <c r="XK207" s="370"/>
      <c r="XL207" s="370"/>
      <c r="XM207" s="370"/>
      <c r="XN207" s="370"/>
      <c r="XO207" s="370"/>
      <c r="XP207" s="370"/>
      <c r="XQ207" s="370"/>
      <c r="XR207" s="370"/>
      <c r="XS207" s="370"/>
      <c r="XT207" s="370"/>
      <c r="XU207" s="370"/>
      <c r="XV207" s="370"/>
      <c r="XW207" s="370"/>
      <c r="XX207" s="370"/>
      <c r="XY207" s="370"/>
      <c r="XZ207" s="370"/>
      <c r="YA207" s="370"/>
      <c r="YB207" s="370"/>
      <c r="YC207" s="370"/>
      <c r="YD207" s="370"/>
      <c r="YE207" s="370"/>
      <c r="YF207" s="370"/>
      <c r="YG207" s="370"/>
      <c r="YH207" s="370"/>
      <c r="YI207" s="370"/>
      <c r="YJ207" s="370"/>
      <c r="YK207" s="370"/>
      <c r="YL207" s="370"/>
      <c r="YM207" s="370"/>
      <c r="YN207" s="370"/>
      <c r="YO207" s="370"/>
      <c r="YP207" s="370"/>
      <c r="YQ207" s="370"/>
      <c r="YR207" s="370"/>
      <c r="YS207" s="370"/>
      <c r="YT207" s="370"/>
      <c r="YU207" s="370"/>
      <c r="YV207" s="370"/>
      <c r="YW207" s="370"/>
      <c r="YX207" s="370"/>
      <c r="YY207" s="370"/>
      <c r="YZ207" s="370"/>
      <c r="ZA207" s="370"/>
      <c r="ZB207" s="370"/>
      <c r="ZC207" s="370"/>
      <c r="ZD207" s="370"/>
      <c r="ZE207" s="370"/>
      <c r="ZF207" s="370"/>
      <c r="ZG207" s="370"/>
      <c r="ZH207" s="370"/>
      <c r="ZI207" s="370"/>
      <c r="ZJ207" s="370"/>
      <c r="ZK207" s="370"/>
      <c r="ZL207" s="370"/>
      <c r="ZM207" s="370"/>
      <c r="ZN207" s="370"/>
      <c r="ZO207" s="370"/>
      <c r="ZP207" s="370"/>
      <c r="ZQ207" s="370"/>
      <c r="ZR207" s="370"/>
    </row>
    <row r="208" spans="606:694" ht="9.9499999999999993" customHeight="1" x14ac:dyDescent="0.15">
      <c r="WH208" s="370"/>
      <c r="WI208" s="370"/>
      <c r="WJ208" s="370"/>
      <c r="WK208" s="370"/>
      <c r="WL208" s="370"/>
      <c r="WM208" s="370"/>
      <c r="WN208" s="370"/>
      <c r="WO208" s="370"/>
      <c r="WP208" s="370"/>
      <c r="WQ208" s="370"/>
      <c r="WR208" s="370"/>
      <c r="WS208" s="370"/>
      <c r="WT208" s="370"/>
      <c r="WU208" s="370"/>
      <c r="WV208" s="370"/>
      <c r="WW208" s="370"/>
      <c r="WX208" s="370"/>
      <c r="WY208" s="370"/>
      <c r="WZ208" s="370"/>
      <c r="XA208" s="370"/>
      <c r="XB208" s="370"/>
      <c r="XC208" s="370"/>
      <c r="XD208" s="370"/>
      <c r="XE208" s="370"/>
      <c r="XF208" s="370"/>
      <c r="XG208" s="370"/>
      <c r="XH208" s="370"/>
      <c r="XI208" s="370"/>
      <c r="XJ208" s="370"/>
      <c r="XK208" s="370"/>
      <c r="XL208" s="370"/>
      <c r="XM208" s="370"/>
      <c r="XN208" s="370"/>
      <c r="XO208" s="370"/>
      <c r="XP208" s="370"/>
      <c r="XQ208" s="370"/>
      <c r="XR208" s="370"/>
      <c r="XS208" s="370"/>
      <c r="XT208" s="370"/>
      <c r="XU208" s="370"/>
      <c r="XV208" s="370"/>
      <c r="XW208" s="370"/>
      <c r="XX208" s="370"/>
      <c r="XY208" s="370"/>
      <c r="XZ208" s="370"/>
      <c r="YA208" s="370"/>
      <c r="YB208" s="370"/>
      <c r="YC208" s="370"/>
      <c r="YD208" s="370"/>
      <c r="YE208" s="370"/>
      <c r="YF208" s="370"/>
      <c r="YG208" s="370"/>
      <c r="YH208" s="370"/>
      <c r="YI208" s="370"/>
      <c r="YJ208" s="370"/>
      <c r="YK208" s="370"/>
      <c r="YL208" s="370"/>
      <c r="YM208" s="370"/>
      <c r="YN208" s="370"/>
      <c r="YO208" s="370"/>
      <c r="YP208" s="370"/>
      <c r="YQ208" s="370"/>
      <c r="YR208" s="370"/>
      <c r="YS208" s="370"/>
      <c r="YT208" s="370"/>
      <c r="YU208" s="370"/>
      <c r="YV208" s="370"/>
      <c r="YW208" s="370"/>
      <c r="YX208" s="370"/>
      <c r="YY208" s="370"/>
      <c r="YZ208" s="370"/>
      <c r="ZA208" s="370"/>
      <c r="ZB208" s="370"/>
      <c r="ZC208" s="370"/>
      <c r="ZD208" s="370"/>
      <c r="ZE208" s="370"/>
      <c r="ZF208" s="370"/>
      <c r="ZG208" s="370"/>
      <c r="ZH208" s="370"/>
      <c r="ZI208" s="370"/>
      <c r="ZJ208" s="370"/>
      <c r="ZK208" s="370"/>
      <c r="ZL208" s="370"/>
      <c r="ZM208" s="370"/>
      <c r="ZN208" s="370"/>
      <c r="ZO208" s="370"/>
      <c r="ZP208" s="370"/>
      <c r="ZQ208" s="370"/>
      <c r="ZR208" s="370"/>
    </row>
    <row r="209" spans="606:710" ht="9.9499999999999993" customHeight="1" x14ac:dyDescent="0.15">
      <c r="WH209" s="370"/>
      <c r="WI209" s="370"/>
      <c r="WJ209" s="370"/>
      <c r="WK209" s="370"/>
      <c r="WL209" s="370"/>
      <c r="WM209" s="370"/>
      <c r="WN209" s="370"/>
      <c r="WO209" s="370"/>
      <c r="WP209" s="370"/>
      <c r="WQ209" s="370"/>
      <c r="WR209" s="370"/>
      <c r="WS209" s="370"/>
      <c r="WT209" s="370"/>
      <c r="WU209" s="370"/>
      <c r="WV209" s="370"/>
      <c r="WW209" s="370"/>
      <c r="WX209" s="370"/>
      <c r="WY209" s="370"/>
      <c r="WZ209" s="370"/>
      <c r="XA209" s="370"/>
      <c r="XB209" s="370"/>
      <c r="XC209" s="370"/>
      <c r="XD209" s="370"/>
      <c r="XE209" s="370"/>
      <c r="XF209" s="370"/>
      <c r="XG209" s="370"/>
      <c r="XH209" s="370"/>
      <c r="XI209" s="370"/>
      <c r="XJ209" s="370"/>
      <c r="XK209" s="370"/>
      <c r="XL209" s="370"/>
      <c r="XM209" s="370"/>
      <c r="XN209" s="370"/>
      <c r="XO209" s="370"/>
      <c r="XP209" s="370"/>
      <c r="XQ209" s="370"/>
      <c r="XR209" s="370"/>
      <c r="XS209" s="370"/>
      <c r="XT209" s="370"/>
      <c r="XU209" s="370"/>
      <c r="XV209" s="370"/>
      <c r="XW209" s="370"/>
      <c r="XX209" s="370"/>
      <c r="XY209" s="370"/>
      <c r="XZ209" s="370"/>
      <c r="YA209" s="370"/>
      <c r="YB209" s="370"/>
      <c r="YC209" s="370"/>
      <c r="YD209" s="370"/>
      <c r="YE209" s="370"/>
      <c r="YF209" s="370"/>
      <c r="YG209" s="370"/>
      <c r="YH209" s="370"/>
      <c r="YI209" s="370"/>
      <c r="YJ209" s="370"/>
      <c r="YK209" s="370"/>
      <c r="YL209" s="370"/>
      <c r="YM209" s="370"/>
      <c r="YN209" s="370"/>
      <c r="YO209" s="370"/>
      <c r="YP209" s="370"/>
      <c r="YQ209" s="370"/>
      <c r="YR209" s="370"/>
      <c r="YS209" s="370"/>
      <c r="YT209" s="370"/>
      <c r="YU209" s="370"/>
      <c r="YV209" s="370"/>
      <c r="YW209" s="370"/>
      <c r="YX209" s="370"/>
      <c r="YY209" s="370"/>
      <c r="YZ209" s="370"/>
      <c r="ZA209" s="370"/>
      <c r="ZB209" s="370"/>
      <c r="ZC209" s="370"/>
      <c r="ZD209" s="370"/>
      <c r="ZE209" s="370"/>
      <c r="ZF209" s="370"/>
      <c r="ZG209" s="370"/>
      <c r="ZH209" s="370"/>
      <c r="ZI209" s="370"/>
      <c r="ZJ209" s="370"/>
      <c r="ZK209" s="370"/>
      <c r="ZL209" s="370"/>
      <c r="ZM209" s="370"/>
      <c r="ZN209" s="370"/>
      <c r="ZO209" s="370"/>
      <c r="ZP209" s="370"/>
      <c r="ZQ209" s="370"/>
      <c r="ZR209" s="370"/>
    </row>
    <row r="210" spans="606:710" ht="9.9499999999999993" customHeight="1" x14ac:dyDescent="0.15">
      <c r="WH210" s="370"/>
      <c r="WI210" s="370"/>
      <c r="WJ210" s="370"/>
      <c r="WK210" s="370"/>
      <c r="WL210" s="370"/>
      <c r="WM210" s="370"/>
      <c r="WN210" s="370"/>
      <c r="WO210" s="370"/>
      <c r="WP210" s="370"/>
      <c r="WQ210" s="370"/>
      <c r="WR210" s="370"/>
      <c r="WS210" s="370"/>
      <c r="WT210" s="370"/>
      <c r="WU210" s="370"/>
      <c r="WV210" s="370"/>
      <c r="WW210" s="370"/>
      <c r="WX210" s="370"/>
      <c r="WY210" s="370"/>
      <c r="WZ210" s="370"/>
      <c r="XA210" s="370"/>
      <c r="XB210" s="370"/>
      <c r="XC210" s="370"/>
      <c r="XD210" s="370"/>
      <c r="XE210" s="370"/>
      <c r="XF210" s="370"/>
      <c r="XG210" s="370"/>
      <c r="XH210" s="370"/>
      <c r="XI210" s="370"/>
      <c r="XJ210" s="370"/>
      <c r="XK210" s="370"/>
      <c r="XL210" s="370"/>
      <c r="XM210" s="370"/>
      <c r="XN210" s="370"/>
      <c r="XO210" s="370"/>
      <c r="XP210" s="370"/>
      <c r="XQ210" s="370"/>
      <c r="XR210" s="370"/>
      <c r="XS210" s="370"/>
      <c r="XT210" s="370"/>
      <c r="XU210" s="370"/>
      <c r="XV210" s="370"/>
      <c r="XW210" s="370"/>
      <c r="XX210" s="370"/>
      <c r="XY210" s="370"/>
      <c r="XZ210" s="370"/>
      <c r="YA210" s="370"/>
      <c r="YB210" s="370"/>
      <c r="YC210" s="370"/>
      <c r="YD210" s="370"/>
      <c r="YE210" s="370"/>
      <c r="YF210" s="370"/>
      <c r="YG210" s="370"/>
      <c r="YH210" s="370"/>
      <c r="YI210" s="370"/>
      <c r="YJ210" s="370"/>
      <c r="YK210" s="370"/>
      <c r="YL210" s="370"/>
      <c r="YM210" s="370"/>
      <c r="YN210" s="370"/>
      <c r="YO210" s="370"/>
      <c r="YP210" s="370"/>
      <c r="YQ210" s="370"/>
      <c r="YR210" s="370"/>
      <c r="YS210" s="370"/>
      <c r="YT210" s="370"/>
      <c r="YU210" s="370"/>
      <c r="YV210" s="370"/>
      <c r="YW210" s="370"/>
      <c r="YX210" s="370"/>
      <c r="YY210" s="370"/>
      <c r="YZ210" s="370"/>
      <c r="ZA210" s="370"/>
      <c r="ZB210" s="370"/>
      <c r="ZC210" s="370"/>
      <c r="ZD210" s="370"/>
      <c r="ZE210" s="370"/>
      <c r="ZF210" s="370"/>
      <c r="ZG210" s="370"/>
      <c r="ZH210" s="370"/>
      <c r="ZI210" s="370"/>
      <c r="ZJ210" s="370"/>
      <c r="ZK210" s="370"/>
      <c r="ZL210" s="370"/>
      <c r="ZM210" s="370"/>
      <c r="ZN210" s="370"/>
      <c r="ZO210" s="370"/>
      <c r="ZP210" s="370"/>
      <c r="ZQ210" s="370"/>
      <c r="ZR210" s="370"/>
    </row>
    <row r="211" spans="606:710" ht="9.9499999999999993" customHeight="1" x14ac:dyDescent="0.15">
      <c r="WH211" s="370"/>
      <c r="WI211" s="370"/>
      <c r="WJ211" s="370"/>
      <c r="WK211" s="370"/>
      <c r="WL211" s="370"/>
      <c r="WM211" s="370"/>
      <c r="WN211" s="370"/>
      <c r="WO211" s="370"/>
      <c r="WP211" s="370"/>
      <c r="WQ211" s="370"/>
      <c r="WR211" s="370"/>
      <c r="WS211" s="370"/>
      <c r="WT211" s="370"/>
      <c r="WU211" s="370"/>
      <c r="WV211" s="370"/>
      <c r="WW211" s="370"/>
      <c r="WX211" s="370"/>
      <c r="WY211" s="370"/>
      <c r="WZ211" s="370"/>
      <c r="XA211" s="370"/>
      <c r="XB211" s="370"/>
      <c r="XC211" s="370"/>
      <c r="XD211" s="370"/>
      <c r="XE211" s="370"/>
      <c r="XF211" s="370"/>
      <c r="XG211" s="370"/>
      <c r="XH211" s="370"/>
      <c r="XI211" s="370"/>
      <c r="XJ211" s="370"/>
      <c r="XK211" s="370"/>
      <c r="XL211" s="370"/>
      <c r="XM211" s="370"/>
      <c r="XN211" s="370"/>
      <c r="XO211" s="370"/>
      <c r="XP211" s="370"/>
      <c r="XQ211" s="370"/>
      <c r="XR211" s="370"/>
      <c r="XS211" s="370"/>
      <c r="XT211" s="370"/>
      <c r="XU211" s="370"/>
      <c r="XV211" s="370"/>
      <c r="XW211" s="370"/>
      <c r="XX211" s="370"/>
      <c r="XY211" s="370"/>
      <c r="XZ211" s="370"/>
      <c r="YA211" s="370"/>
      <c r="YB211" s="370"/>
      <c r="YC211" s="370"/>
      <c r="YD211" s="370"/>
      <c r="YE211" s="370"/>
      <c r="YF211" s="370"/>
      <c r="YG211" s="370"/>
      <c r="YH211" s="370"/>
      <c r="YI211" s="370"/>
      <c r="YJ211" s="370"/>
      <c r="YK211" s="370"/>
      <c r="YL211" s="370"/>
      <c r="YM211" s="370"/>
      <c r="YN211" s="370"/>
      <c r="YO211" s="370"/>
      <c r="YP211" s="370"/>
      <c r="YQ211" s="370"/>
      <c r="YR211" s="370"/>
      <c r="YS211" s="370"/>
      <c r="YT211" s="370"/>
      <c r="YU211" s="370"/>
      <c r="YV211" s="370"/>
      <c r="YW211" s="370"/>
      <c r="YX211" s="370"/>
      <c r="YY211" s="370"/>
      <c r="YZ211" s="370"/>
      <c r="ZA211" s="370"/>
      <c r="ZB211" s="370"/>
      <c r="ZC211" s="370"/>
      <c r="ZD211" s="370"/>
      <c r="ZE211" s="370"/>
      <c r="ZF211" s="370"/>
      <c r="ZG211" s="370"/>
      <c r="ZH211" s="370"/>
      <c r="ZI211" s="370"/>
      <c r="ZJ211" s="370"/>
      <c r="ZK211" s="370"/>
      <c r="ZL211" s="370"/>
      <c r="ZM211" s="370"/>
      <c r="ZN211" s="370"/>
      <c r="ZO211" s="370"/>
      <c r="ZP211" s="370"/>
      <c r="ZQ211" s="370"/>
      <c r="ZR211" s="370"/>
    </row>
    <row r="212" spans="606:710" ht="9.9499999999999993" customHeight="1" x14ac:dyDescent="0.15">
      <c r="WH212" s="370"/>
      <c r="WI212" s="370"/>
      <c r="WJ212" s="370"/>
      <c r="WK212" s="370"/>
      <c r="WL212" s="370"/>
      <c r="WM212" s="370"/>
      <c r="WN212" s="370"/>
      <c r="WO212" s="370"/>
      <c r="WP212" s="370"/>
      <c r="WQ212" s="370"/>
      <c r="WR212" s="370"/>
      <c r="WS212" s="370"/>
      <c r="WT212" s="370"/>
      <c r="WU212" s="370"/>
      <c r="WV212" s="370"/>
      <c r="WW212" s="370"/>
      <c r="WX212" s="370"/>
      <c r="WY212" s="370"/>
      <c r="WZ212" s="370"/>
      <c r="XA212" s="370"/>
      <c r="XB212" s="370"/>
      <c r="XC212" s="370"/>
      <c r="XD212" s="370"/>
      <c r="XE212" s="370"/>
      <c r="XF212" s="370"/>
      <c r="XG212" s="370"/>
      <c r="XH212" s="370"/>
      <c r="XI212" s="370"/>
      <c r="XJ212" s="370"/>
      <c r="XK212" s="370"/>
      <c r="XL212" s="370"/>
      <c r="XM212" s="370"/>
      <c r="XN212" s="370"/>
      <c r="XO212" s="370"/>
      <c r="XP212" s="370"/>
      <c r="XQ212" s="370"/>
      <c r="XR212" s="370"/>
      <c r="XS212" s="370"/>
      <c r="XT212" s="370"/>
      <c r="XU212" s="370"/>
      <c r="XV212" s="370"/>
      <c r="XW212" s="370"/>
      <c r="XX212" s="370"/>
      <c r="XY212" s="370"/>
      <c r="XZ212" s="370"/>
      <c r="YA212" s="370"/>
      <c r="YB212" s="370"/>
      <c r="YC212" s="370"/>
      <c r="YD212" s="370"/>
      <c r="YE212" s="370"/>
      <c r="YF212" s="370"/>
      <c r="YG212" s="370"/>
      <c r="YH212" s="370"/>
      <c r="YI212" s="370"/>
      <c r="YJ212" s="370"/>
      <c r="YK212" s="370"/>
      <c r="YL212" s="370"/>
      <c r="YM212" s="370"/>
      <c r="YN212" s="370"/>
      <c r="YO212" s="370"/>
      <c r="YP212" s="370"/>
      <c r="YQ212" s="370"/>
      <c r="YR212" s="370"/>
      <c r="YS212" s="370"/>
      <c r="YT212" s="370"/>
      <c r="YU212" s="370"/>
      <c r="YV212" s="370"/>
      <c r="YW212" s="370"/>
      <c r="YX212" s="370"/>
      <c r="YY212" s="370"/>
      <c r="YZ212" s="370"/>
      <c r="ZA212" s="370"/>
      <c r="ZB212" s="370"/>
      <c r="ZC212" s="370"/>
      <c r="ZD212" s="370"/>
      <c r="ZE212" s="370"/>
      <c r="ZF212" s="370"/>
      <c r="ZG212" s="370"/>
      <c r="ZH212" s="370"/>
      <c r="ZI212" s="370"/>
      <c r="ZJ212" s="370"/>
      <c r="ZK212" s="370"/>
      <c r="ZL212" s="370"/>
      <c r="ZM212" s="370"/>
      <c r="ZN212" s="370"/>
      <c r="ZO212" s="370"/>
      <c r="ZP212" s="370"/>
      <c r="ZQ212" s="370"/>
      <c r="ZR212" s="370"/>
    </row>
    <row r="213" spans="606:710" ht="9.9499999999999993" customHeight="1" x14ac:dyDescent="0.15">
      <c r="WH213" s="370"/>
      <c r="WI213" s="370"/>
      <c r="WJ213" s="370"/>
      <c r="WK213" s="370"/>
      <c r="WL213" s="370"/>
      <c r="WM213" s="370"/>
      <c r="WN213" s="370"/>
      <c r="WO213" s="370"/>
      <c r="WP213" s="370"/>
      <c r="WQ213" s="370"/>
      <c r="WR213" s="370"/>
      <c r="WS213" s="370"/>
      <c r="WT213" s="370"/>
      <c r="WU213" s="370"/>
      <c r="WV213" s="370"/>
      <c r="WW213" s="370"/>
      <c r="WX213" s="370"/>
      <c r="WY213" s="370"/>
      <c r="WZ213" s="370"/>
      <c r="XA213" s="370"/>
      <c r="XB213" s="370"/>
      <c r="XC213" s="370"/>
      <c r="XD213" s="370"/>
      <c r="XE213" s="370"/>
      <c r="XF213" s="370"/>
      <c r="XG213" s="370"/>
      <c r="XH213" s="370"/>
      <c r="XI213" s="370"/>
      <c r="XJ213" s="370"/>
      <c r="XK213" s="370"/>
      <c r="XL213" s="370"/>
      <c r="XM213" s="370"/>
      <c r="XN213" s="370"/>
      <c r="XO213" s="370"/>
      <c r="XP213" s="370"/>
      <c r="XQ213" s="370"/>
      <c r="XR213" s="370"/>
      <c r="XS213" s="370"/>
      <c r="XT213" s="370"/>
      <c r="XU213" s="370"/>
      <c r="XV213" s="370"/>
      <c r="XW213" s="370"/>
      <c r="XX213" s="370"/>
      <c r="XY213" s="370"/>
      <c r="XZ213" s="370"/>
      <c r="YA213" s="370"/>
      <c r="YB213" s="370"/>
      <c r="YC213" s="370"/>
      <c r="YD213" s="370"/>
      <c r="YE213" s="370"/>
      <c r="YF213" s="370"/>
      <c r="YG213" s="370"/>
      <c r="YH213" s="370"/>
      <c r="YI213" s="370"/>
      <c r="YJ213" s="370"/>
      <c r="YK213" s="370"/>
      <c r="YL213" s="370"/>
      <c r="YM213" s="370"/>
      <c r="YN213" s="370"/>
      <c r="YO213" s="370"/>
      <c r="YP213" s="370"/>
      <c r="YQ213" s="370"/>
      <c r="YR213" s="370"/>
      <c r="YS213" s="370"/>
      <c r="YT213" s="370"/>
      <c r="YU213" s="370"/>
      <c r="YV213" s="370"/>
      <c r="YW213" s="370"/>
      <c r="YX213" s="370"/>
      <c r="YY213" s="370"/>
      <c r="YZ213" s="370"/>
      <c r="ZA213" s="370"/>
      <c r="ZB213" s="370"/>
      <c r="ZC213" s="370"/>
      <c r="ZD213" s="370"/>
      <c r="ZE213" s="370"/>
      <c r="ZF213" s="370"/>
      <c r="ZG213" s="370"/>
      <c r="ZH213" s="370"/>
      <c r="ZI213" s="370"/>
      <c r="ZJ213" s="370"/>
      <c r="ZK213" s="370"/>
      <c r="ZL213" s="370"/>
      <c r="ZM213" s="370"/>
      <c r="ZN213" s="370"/>
      <c r="ZO213" s="370"/>
      <c r="ZP213" s="370"/>
      <c r="ZQ213" s="370"/>
      <c r="ZR213" s="370"/>
    </row>
    <row r="214" spans="606:710" ht="9.9499999999999993" customHeight="1" x14ac:dyDescent="0.15">
      <c r="WH214" s="370"/>
      <c r="WI214" s="370"/>
      <c r="WJ214" s="370"/>
      <c r="WK214" s="370"/>
      <c r="WL214" s="370"/>
      <c r="WM214" s="370"/>
      <c r="WN214" s="370"/>
      <c r="WO214" s="370"/>
      <c r="WP214" s="370"/>
      <c r="WQ214" s="370"/>
      <c r="WR214" s="370"/>
      <c r="WS214" s="370"/>
      <c r="WT214" s="370"/>
      <c r="WU214" s="370"/>
      <c r="WV214" s="370"/>
      <c r="WW214" s="370"/>
      <c r="WX214" s="370"/>
      <c r="WY214" s="370"/>
      <c r="WZ214" s="370"/>
      <c r="XA214" s="370"/>
      <c r="XB214" s="370"/>
      <c r="XC214" s="370"/>
      <c r="XD214" s="370"/>
      <c r="XE214" s="370"/>
      <c r="XF214" s="370"/>
      <c r="XG214" s="370"/>
      <c r="XH214" s="370"/>
      <c r="XI214" s="370"/>
      <c r="XJ214" s="370"/>
      <c r="XK214" s="370"/>
      <c r="XL214" s="370"/>
      <c r="XM214" s="370"/>
      <c r="XN214" s="370"/>
      <c r="XO214" s="370"/>
      <c r="XP214" s="370"/>
      <c r="XQ214" s="370"/>
      <c r="XR214" s="370"/>
      <c r="XS214" s="370"/>
      <c r="XT214" s="370"/>
      <c r="XU214" s="370"/>
      <c r="XV214" s="370"/>
      <c r="XW214" s="370"/>
      <c r="XX214" s="370"/>
      <c r="XY214" s="370"/>
      <c r="XZ214" s="370"/>
      <c r="YA214" s="370"/>
      <c r="YB214" s="370"/>
      <c r="YC214" s="370"/>
      <c r="YD214" s="370"/>
      <c r="YE214" s="370"/>
      <c r="YF214" s="370"/>
      <c r="YG214" s="370"/>
      <c r="YH214" s="370"/>
      <c r="YI214" s="370"/>
      <c r="YJ214" s="370"/>
      <c r="YK214" s="370"/>
      <c r="YL214" s="370"/>
      <c r="YM214" s="370"/>
      <c r="YN214" s="370"/>
      <c r="YO214" s="370"/>
      <c r="YP214" s="370"/>
      <c r="YQ214" s="370"/>
      <c r="YR214" s="370"/>
      <c r="YS214" s="370"/>
      <c r="YT214" s="370"/>
      <c r="YU214" s="370"/>
      <c r="YV214" s="370"/>
      <c r="YW214" s="370"/>
      <c r="YX214" s="370"/>
      <c r="YY214" s="370"/>
      <c r="YZ214" s="370"/>
      <c r="ZA214" s="370"/>
      <c r="ZB214" s="370"/>
      <c r="ZC214" s="370"/>
      <c r="ZD214" s="370"/>
      <c r="ZE214" s="370"/>
      <c r="ZF214" s="370"/>
      <c r="ZG214" s="370"/>
      <c r="ZH214" s="370"/>
      <c r="ZI214" s="370"/>
      <c r="ZJ214" s="370"/>
      <c r="ZK214" s="370"/>
      <c r="ZL214" s="370"/>
      <c r="ZM214" s="370"/>
      <c r="ZN214" s="370"/>
      <c r="ZO214" s="370"/>
      <c r="ZP214" s="370"/>
      <c r="ZQ214" s="370"/>
      <c r="ZR214" s="370"/>
    </row>
    <row r="215" spans="606:710" ht="9.9499999999999993" customHeight="1" x14ac:dyDescent="0.15">
      <c r="WH215" s="370"/>
      <c r="WI215" s="370"/>
      <c r="WJ215" s="370"/>
      <c r="WK215" s="370"/>
      <c r="WL215" s="370"/>
      <c r="WM215" s="370"/>
      <c r="WN215" s="370"/>
      <c r="WO215" s="370"/>
      <c r="WP215" s="370"/>
      <c r="WQ215" s="370"/>
      <c r="WR215" s="370"/>
      <c r="WS215" s="370"/>
      <c r="WT215" s="370"/>
      <c r="WU215" s="370"/>
      <c r="WV215" s="370"/>
      <c r="WW215" s="370"/>
      <c r="WX215" s="370"/>
      <c r="WY215" s="370"/>
      <c r="WZ215" s="370"/>
      <c r="XA215" s="370"/>
      <c r="XB215" s="370"/>
      <c r="XC215" s="370"/>
      <c r="XD215" s="370"/>
      <c r="XE215" s="370"/>
      <c r="XF215" s="370"/>
      <c r="XG215" s="370"/>
      <c r="XH215" s="370"/>
      <c r="XI215" s="370"/>
      <c r="XJ215" s="370"/>
      <c r="XK215" s="370"/>
      <c r="XL215" s="370"/>
      <c r="XM215" s="370"/>
      <c r="XN215" s="370"/>
      <c r="XO215" s="370"/>
      <c r="XP215" s="370"/>
      <c r="XQ215" s="370"/>
      <c r="XR215" s="370"/>
      <c r="XS215" s="370"/>
      <c r="XT215" s="370"/>
      <c r="XU215" s="370"/>
      <c r="XV215" s="370"/>
      <c r="XW215" s="370"/>
      <c r="XX215" s="370"/>
      <c r="XY215" s="370"/>
      <c r="XZ215" s="370"/>
      <c r="YA215" s="370"/>
      <c r="YB215" s="370"/>
      <c r="YC215" s="370"/>
      <c r="YD215" s="370"/>
      <c r="YE215" s="370"/>
      <c r="YF215" s="370"/>
      <c r="YG215" s="370"/>
      <c r="YH215" s="370"/>
      <c r="YI215" s="370"/>
      <c r="YJ215" s="370"/>
      <c r="YK215" s="370"/>
      <c r="YL215" s="370"/>
      <c r="YM215" s="370"/>
      <c r="YN215" s="370"/>
      <c r="YO215" s="370"/>
      <c r="YP215" s="370"/>
      <c r="YQ215" s="370"/>
      <c r="YR215" s="370"/>
      <c r="YS215" s="370"/>
      <c r="YT215" s="370"/>
      <c r="YU215" s="370"/>
      <c r="YV215" s="370"/>
      <c r="YW215" s="370"/>
      <c r="YX215" s="370"/>
      <c r="YY215" s="370"/>
      <c r="YZ215" s="370"/>
      <c r="ZA215" s="370"/>
      <c r="ZB215" s="370"/>
      <c r="ZC215" s="370"/>
      <c r="ZD215" s="370"/>
      <c r="ZE215" s="370"/>
      <c r="ZF215" s="370"/>
      <c r="ZG215" s="370"/>
      <c r="ZH215" s="370"/>
      <c r="ZI215" s="370"/>
      <c r="ZJ215" s="370"/>
      <c r="ZK215" s="370"/>
      <c r="ZL215" s="370"/>
      <c r="ZM215" s="370"/>
      <c r="ZN215" s="370"/>
      <c r="ZO215" s="370"/>
      <c r="ZP215" s="370"/>
      <c r="ZQ215" s="370"/>
      <c r="ZR215" s="370"/>
    </row>
    <row r="216" spans="606:710" ht="9.9499999999999993" customHeight="1" x14ac:dyDescent="0.15">
      <c r="WH216" s="370"/>
      <c r="WI216" s="370"/>
      <c r="WJ216" s="370"/>
      <c r="WK216" s="370"/>
      <c r="WL216" s="370"/>
      <c r="WM216" s="370"/>
      <c r="WN216" s="370"/>
      <c r="WO216" s="370"/>
      <c r="WP216" s="370"/>
      <c r="WQ216" s="370"/>
      <c r="WR216" s="370"/>
      <c r="WS216" s="370"/>
      <c r="WT216" s="370"/>
      <c r="WU216" s="370"/>
      <c r="WV216" s="370"/>
      <c r="WW216" s="370"/>
      <c r="WX216" s="370"/>
      <c r="WY216" s="370"/>
      <c r="WZ216" s="370"/>
      <c r="XA216" s="370"/>
      <c r="XB216" s="370"/>
      <c r="XC216" s="370"/>
      <c r="XD216" s="370"/>
      <c r="XE216" s="370"/>
      <c r="XF216" s="370"/>
      <c r="XG216" s="370"/>
      <c r="XH216" s="370"/>
      <c r="XI216" s="370"/>
      <c r="XJ216" s="370"/>
      <c r="XK216" s="370"/>
      <c r="XL216" s="370"/>
      <c r="XM216" s="370"/>
      <c r="XN216" s="370"/>
      <c r="XO216" s="370"/>
      <c r="XP216" s="370"/>
      <c r="XQ216" s="370"/>
      <c r="XR216" s="370"/>
      <c r="XS216" s="370"/>
      <c r="XT216" s="370"/>
      <c r="XU216" s="370"/>
      <c r="XV216" s="370"/>
      <c r="XW216" s="370"/>
      <c r="XX216" s="370"/>
      <c r="XY216" s="370"/>
      <c r="XZ216" s="370"/>
      <c r="YA216" s="370"/>
      <c r="YB216" s="370"/>
      <c r="YC216" s="370"/>
      <c r="YD216" s="370"/>
      <c r="YE216" s="370"/>
      <c r="YF216" s="370"/>
      <c r="YG216" s="370"/>
      <c r="YH216" s="370"/>
      <c r="YI216" s="370"/>
      <c r="YJ216" s="370"/>
      <c r="YK216" s="370"/>
      <c r="YL216" s="370"/>
      <c r="YM216" s="370"/>
      <c r="YN216" s="370"/>
      <c r="YO216" s="370"/>
      <c r="YP216" s="370"/>
      <c r="YQ216" s="370"/>
      <c r="YR216" s="370"/>
      <c r="YS216" s="370"/>
      <c r="YT216" s="370"/>
      <c r="YU216" s="370"/>
      <c r="YV216" s="370"/>
      <c r="YW216" s="370"/>
      <c r="YX216" s="370"/>
      <c r="YY216" s="370"/>
      <c r="YZ216" s="370"/>
      <c r="ZA216" s="370"/>
      <c r="ZB216" s="370"/>
      <c r="ZC216" s="370"/>
      <c r="ZD216" s="370"/>
      <c r="ZE216" s="370"/>
      <c r="ZF216" s="370"/>
      <c r="ZG216" s="370"/>
      <c r="ZH216" s="370"/>
      <c r="ZI216" s="370"/>
      <c r="ZJ216" s="370"/>
      <c r="ZK216" s="370"/>
      <c r="ZL216" s="370"/>
      <c r="ZM216" s="370"/>
      <c r="ZN216" s="370"/>
      <c r="ZO216" s="370"/>
      <c r="ZP216" s="370"/>
      <c r="ZQ216" s="370"/>
      <c r="ZR216" s="370"/>
      <c r="ZS216" s="371"/>
      <c r="ZT216" s="371"/>
      <c r="ZU216" s="371"/>
      <c r="ZV216" s="371"/>
      <c r="ZW216" s="371"/>
      <c r="ZX216" s="371"/>
      <c r="ZY216" s="371"/>
      <c r="ZZ216" s="371"/>
      <c r="AAA216" s="371"/>
      <c r="AAB216" s="371"/>
      <c r="AAC216" s="371"/>
      <c r="AAD216" s="371"/>
      <c r="AAE216" s="371"/>
      <c r="AAF216" s="371"/>
      <c r="AAG216" s="371"/>
      <c r="AAH216" s="371"/>
    </row>
    <row r="217" spans="606:710" ht="9.9499999999999993" customHeight="1" x14ac:dyDescent="0.15">
      <c r="WH217" s="370"/>
      <c r="WI217" s="370"/>
      <c r="WJ217" s="370"/>
      <c r="WK217" s="370"/>
      <c r="WL217" s="370"/>
      <c r="WM217" s="370"/>
      <c r="WN217" s="370"/>
      <c r="WO217" s="370"/>
      <c r="WP217" s="370"/>
      <c r="WQ217" s="370"/>
      <c r="WR217" s="370"/>
      <c r="WS217" s="370"/>
      <c r="WT217" s="370"/>
      <c r="WU217" s="370"/>
      <c r="WV217" s="370"/>
      <c r="WW217" s="370"/>
      <c r="WX217" s="370"/>
      <c r="WY217" s="370"/>
      <c r="WZ217" s="370"/>
      <c r="XA217" s="370"/>
      <c r="XB217" s="370"/>
      <c r="XC217" s="370"/>
      <c r="XD217" s="370"/>
      <c r="XE217" s="370"/>
      <c r="XF217" s="370"/>
      <c r="XG217" s="370"/>
      <c r="XH217" s="370"/>
      <c r="XI217" s="370"/>
      <c r="XJ217" s="370"/>
      <c r="XK217" s="370"/>
      <c r="XL217" s="370"/>
      <c r="XM217" s="370"/>
      <c r="XN217" s="370"/>
      <c r="XO217" s="370"/>
      <c r="XP217" s="370"/>
      <c r="XQ217" s="370"/>
      <c r="XR217" s="370"/>
      <c r="XS217" s="370"/>
      <c r="XT217" s="370"/>
      <c r="XU217" s="370"/>
      <c r="XV217" s="370"/>
      <c r="XW217" s="370"/>
      <c r="XX217" s="370"/>
      <c r="XY217" s="370"/>
      <c r="XZ217" s="370"/>
      <c r="YA217" s="370"/>
      <c r="YB217" s="370"/>
      <c r="YC217" s="370"/>
      <c r="YD217" s="370"/>
      <c r="YE217" s="370"/>
      <c r="YF217" s="370"/>
      <c r="YG217" s="370"/>
      <c r="YH217" s="370"/>
      <c r="YI217" s="370"/>
      <c r="YJ217" s="370"/>
      <c r="YK217" s="370"/>
      <c r="YL217" s="370"/>
      <c r="YM217" s="370"/>
      <c r="YN217" s="370"/>
      <c r="YO217" s="370"/>
      <c r="YP217" s="370"/>
      <c r="YQ217" s="370"/>
      <c r="YR217" s="370"/>
      <c r="YS217" s="370"/>
      <c r="YT217" s="370"/>
      <c r="YU217" s="370"/>
      <c r="YV217" s="370"/>
      <c r="YW217" s="370"/>
      <c r="YX217" s="370"/>
      <c r="YY217" s="370"/>
      <c r="YZ217" s="370"/>
      <c r="ZA217" s="370"/>
      <c r="ZB217" s="370"/>
      <c r="ZC217" s="370"/>
      <c r="ZD217" s="370"/>
      <c r="ZE217" s="370"/>
      <c r="ZF217" s="370"/>
      <c r="ZG217" s="370"/>
      <c r="ZH217" s="370"/>
      <c r="ZI217" s="370"/>
      <c r="ZJ217" s="370"/>
      <c r="ZK217" s="370"/>
      <c r="ZL217" s="370"/>
      <c r="ZM217" s="370"/>
      <c r="ZN217" s="370"/>
      <c r="ZO217" s="370"/>
      <c r="ZP217" s="370"/>
      <c r="ZQ217" s="370"/>
      <c r="ZR217" s="370"/>
      <c r="ZS217" s="371"/>
      <c r="ZT217" s="371"/>
      <c r="ZU217" s="371"/>
      <c r="ZV217" s="371"/>
      <c r="ZW217" s="371"/>
      <c r="ZX217" s="371"/>
      <c r="ZY217" s="371"/>
      <c r="ZZ217" s="371"/>
      <c r="AAA217" s="371"/>
      <c r="AAB217" s="371"/>
      <c r="AAC217" s="371"/>
      <c r="AAD217" s="371"/>
      <c r="AAE217" s="371"/>
      <c r="AAF217" s="371"/>
      <c r="AAG217" s="371"/>
      <c r="AAH217" s="371"/>
    </row>
    <row r="218" spans="606:710" ht="9.9499999999999993" customHeight="1" x14ac:dyDescent="0.15">
      <c r="WH218" s="370"/>
      <c r="WI218" s="370"/>
      <c r="WJ218" s="370"/>
      <c r="WK218" s="370"/>
      <c r="WL218" s="370"/>
      <c r="WM218" s="370"/>
      <c r="WN218" s="370"/>
      <c r="WO218" s="370"/>
      <c r="WP218" s="370"/>
      <c r="WQ218" s="370"/>
      <c r="WR218" s="370"/>
      <c r="WS218" s="370"/>
      <c r="WT218" s="370"/>
      <c r="WU218" s="370"/>
      <c r="WV218" s="370"/>
      <c r="WW218" s="370"/>
      <c r="WX218" s="370"/>
      <c r="WY218" s="370"/>
      <c r="WZ218" s="370"/>
      <c r="XA218" s="370"/>
      <c r="XB218" s="370"/>
      <c r="XC218" s="370"/>
      <c r="XD218" s="370"/>
      <c r="XE218" s="370"/>
      <c r="XF218" s="370"/>
      <c r="XG218" s="370"/>
      <c r="XH218" s="370"/>
      <c r="XI218" s="370"/>
      <c r="XJ218" s="370"/>
      <c r="XK218" s="370"/>
      <c r="XL218" s="370"/>
      <c r="XM218" s="370"/>
      <c r="XN218" s="370"/>
      <c r="XO218" s="370"/>
      <c r="XP218" s="370"/>
      <c r="XQ218" s="370"/>
      <c r="XR218" s="370"/>
      <c r="XS218" s="370"/>
      <c r="XT218" s="370"/>
      <c r="XU218" s="370"/>
      <c r="XV218" s="370"/>
      <c r="XW218" s="370"/>
      <c r="XX218" s="370"/>
      <c r="XY218" s="370"/>
      <c r="XZ218" s="370"/>
      <c r="YA218" s="370"/>
      <c r="YB218" s="370"/>
      <c r="YC218" s="370"/>
      <c r="YD218" s="370"/>
      <c r="YE218" s="370"/>
      <c r="YF218" s="370"/>
      <c r="YG218" s="370"/>
      <c r="YH218" s="370"/>
      <c r="YI218" s="370"/>
      <c r="YJ218" s="370"/>
      <c r="YK218" s="370"/>
      <c r="YL218" s="370"/>
      <c r="YM218" s="370"/>
      <c r="YN218" s="370"/>
      <c r="YO218" s="370"/>
      <c r="YP218" s="370"/>
      <c r="YQ218" s="370"/>
      <c r="YR218" s="370"/>
      <c r="YS218" s="370"/>
      <c r="YT218" s="370"/>
      <c r="YU218" s="370"/>
      <c r="YV218" s="370"/>
      <c r="YW218" s="370"/>
      <c r="YX218" s="370"/>
      <c r="YY218" s="370"/>
      <c r="YZ218" s="370"/>
      <c r="ZA218" s="370"/>
      <c r="ZB218" s="370"/>
      <c r="ZC218" s="370"/>
      <c r="ZD218" s="370"/>
      <c r="ZE218" s="370"/>
      <c r="ZF218" s="370"/>
      <c r="ZG218" s="370"/>
      <c r="ZH218" s="370"/>
      <c r="ZI218" s="370"/>
      <c r="ZJ218" s="370"/>
      <c r="ZK218" s="370"/>
      <c r="ZL218" s="370"/>
      <c r="ZM218" s="370"/>
      <c r="ZN218" s="370"/>
      <c r="ZO218" s="370"/>
      <c r="ZP218" s="370"/>
      <c r="ZQ218" s="370"/>
      <c r="ZR218" s="370"/>
      <c r="ZS218" s="371"/>
      <c r="ZT218" s="371"/>
      <c r="ZU218" s="371"/>
      <c r="ZV218" s="371"/>
      <c r="ZW218" s="371"/>
      <c r="ZX218" s="371"/>
      <c r="ZY218" s="371"/>
      <c r="ZZ218" s="371"/>
      <c r="AAA218" s="371"/>
      <c r="AAB218" s="371"/>
      <c r="AAC218" s="371"/>
      <c r="AAD218" s="371"/>
      <c r="AAE218" s="371"/>
      <c r="AAF218" s="371"/>
      <c r="AAG218" s="371"/>
      <c r="AAH218" s="371"/>
    </row>
    <row r="219" spans="606:710" ht="9.9499999999999993" customHeight="1" x14ac:dyDescent="0.15">
      <c r="WH219" s="370"/>
      <c r="WI219" s="370"/>
      <c r="WJ219" s="370"/>
      <c r="WK219" s="370"/>
      <c r="WL219" s="370"/>
      <c r="WM219" s="370"/>
      <c r="WN219" s="370"/>
      <c r="WO219" s="370"/>
      <c r="WP219" s="370"/>
      <c r="WQ219" s="370"/>
      <c r="WR219" s="370"/>
      <c r="WS219" s="370"/>
      <c r="WT219" s="370"/>
      <c r="WU219" s="370"/>
      <c r="WV219" s="370"/>
      <c r="WW219" s="370"/>
      <c r="WX219" s="370"/>
      <c r="WY219" s="370"/>
      <c r="WZ219" s="370"/>
      <c r="XA219" s="370"/>
      <c r="XB219" s="370"/>
      <c r="XC219" s="370"/>
      <c r="XD219" s="370"/>
      <c r="XE219" s="370"/>
      <c r="XF219" s="370"/>
      <c r="XG219" s="370"/>
      <c r="XH219" s="370"/>
      <c r="XI219" s="370"/>
      <c r="XJ219" s="370"/>
      <c r="XK219" s="370"/>
      <c r="XL219" s="370"/>
      <c r="XM219" s="370"/>
      <c r="XN219" s="370"/>
      <c r="XO219" s="370"/>
      <c r="XP219" s="370"/>
      <c r="XQ219" s="370"/>
      <c r="XR219" s="370"/>
      <c r="XS219" s="370"/>
      <c r="XT219" s="370"/>
      <c r="XU219" s="370"/>
      <c r="XV219" s="370"/>
      <c r="XW219" s="370"/>
      <c r="XX219" s="370"/>
      <c r="XY219" s="370"/>
      <c r="XZ219" s="370"/>
      <c r="YA219" s="370"/>
      <c r="YB219" s="370"/>
      <c r="YC219" s="370"/>
      <c r="YD219" s="370"/>
      <c r="YE219" s="370"/>
      <c r="YF219" s="370"/>
      <c r="YG219" s="370"/>
      <c r="YH219" s="370"/>
      <c r="YI219" s="370"/>
      <c r="YJ219" s="370"/>
      <c r="YK219" s="370"/>
      <c r="YL219" s="370"/>
      <c r="YM219" s="370"/>
      <c r="YN219" s="370"/>
      <c r="YO219" s="370"/>
      <c r="YP219" s="370"/>
      <c r="YQ219" s="370"/>
      <c r="YR219" s="370"/>
      <c r="YS219" s="370"/>
      <c r="YT219" s="370"/>
      <c r="YU219" s="370"/>
      <c r="YV219" s="370"/>
      <c r="YW219" s="370"/>
      <c r="YX219" s="370"/>
      <c r="YY219" s="370"/>
      <c r="YZ219" s="370"/>
      <c r="ZA219" s="370"/>
      <c r="ZB219" s="370"/>
      <c r="ZC219" s="370"/>
      <c r="ZD219" s="370"/>
      <c r="ZE219" s="370"/>
      <c r="ZF219" s="370"/>
      <c r="ZG219" s="370"/>
      <c r="ZH219" s="370"/>
      <c r="ZI219" s="370"/>
      <c r="ZJ219" s="370"/>
      <c r="ZK219" s="370"/>
      <c r="ZL219" s="370"/>
      <c r="ZM219" s="370"/>
      <c r="ZN219" s="370"/>
      <c r="ZO219" s="370"/>
      <c r="ZP219" s="370"/>
      <c r="ZQ219" s="370"/>
      <c r="ZR219" s="370"/>
      <c r="ZS219" s="371"/>
      <c r="ZT219" s="371"/>
      <c r="ZU219" s="371"/>
      <c r="ZV219" s="371"/>
      <c r="ZW219" s="371"/>
      <c r="ZX219" s="371"/>
      <c r="ZY219" s="371"/>
      <c r="ZZ219" s="371"/>
      <c r="AAA219" s="371"/>
      <c r="AAB219" s="371"/>
      <c r="AAC219" s="371"/>
      <c r="AAD219" s="371"/>
      <c r="AAE219" s="371"/>
      <c r="AAF219" s="371"/>
      <c r="AAG219" s="371"/>
      <c r="AAH219" s="371"/>
    </row>
    <row r="220" spans="606:710" ht="9.9499999999999993" customHeight="1" x14ac:dyDescent="0.15">
      <c r="WH220" s="370"/>
      <c r="WI220" s="370"/>
      <c r="WJ220" s="370"/>
      <c r="WK220" s="370"/>
      <c r="WL220" s="370"/>
      <c r="WM220" s="370"/>
      <c r="WN220" s="370"/>
      <c r="WO220" s="370"/>
      <c r="WP220" s="370"/>
      <c r="WQ220" s="370"/>
      <c r="WR220" s="370"/>
      <c r="WS220" s="370"/>
      <c r="WT220" s="370"/>
      <c r="WU220" s="370"/>
      <c r="WV220" s="370"/>
      <c r="WW220" s="370"/>
      <c r="WX220" s="370"/>
      <c r="WY220" s="370"/>
      <c r="WZ220" s="370"/>
      <c r="XA220" s="370"/>
      <c r="XB220" s="370"/>
      <c r="XC220" s="370"/>
      <c r="XD220" s="370"/>
      <c r="XE220" s="370"/>
      <c r="XF220" s="370"/>
      <c r="XG220" s="370"/>
      <c r="XH220" s="370"/>
      <c r="XI220" s="370"/>
      <c r="XJ220" s="370"/>
      <c r="XK220" s="370"/>
      <c r="XL220" s="370"/>
      <c r="XM220" s="370"/>
      <c r="XN220" s="370"/>
      <c r="XO220" s="370"/>
      <c r="XP220" s="370"/>
      <c r="XQ220" s="370"/>
      <c r="XR220" s="370"/>
      <c r="XS220" s="370"/>
      <c r="XT220" s="370"/>
      <c r="XU220" s="370"/>
      <c r="XV220" s="370"/>
      <c r="XW220" s="370"/>
      <c r="XX220" s="370"/>
      <c r="XY220" s="370"/>
      <c r="XZ220" s="370"/>
      <c r="YA220" s="370"/>
      <c r="YB220" s="370"/>
      <c r="YC220" s="370"/>
      <c r="YD220" s="370"/>
      <c r="YE220" s="370"/>
      <c r="YF220" s="370"/>
      <c r="YG220" s="370"/>
      <c r="YH220" s="370"/>
      <c r="YI220" s="370"/>
      <c r="YJ220" s="370"/>
      <c r="YK220" s="370"/>
      <c r="YL220" s="370"/>
      <c r="YM220" s="370"/>
      <c r="YN220" s="370"/>
      <c r="YO220" s="370"/>
      <c r="YP220" s="370"/>
      <c r="YQ220" s="370"/>
      <c r="YR220" s="370"/>
      <c r="YS220" s="370"/>
      <c r="YT220" s="370"/>
      <c r="YU220" s="370"/>
      <c r="YV220" s="370"/>
      <c r="YW220" s="370"/>
      <c r="YX220" s="370"/>
      <c r="YY220" s="370"/>
      <c r="YZ220" s="370"/>
      <c r="ZA220" s="370"/>
      <c r="ZB220" s="370"/>
      <c r="ZC220" s="370"/>
      <c r="ZD220" s="370"/>
      <c r="ZE220" s="370"/>
      <c r="ZF220" s="370"/>
      <c r="ZG220" s="370"/>
      <c r="ZH220" s="370"/>
      <c r="ZI220" s="370"/>
      <c r="ZJ220" s="370"/>
      <c r="ZK220" s="370"/>
      <c r="ZL220" s="370"/>
      <c r="ZM220" s="370"/>
      <c r="ZN220" s="370"/>
      <c r="ZO220" s="370"/>
      <c r="ZP220" s="370"/>
      <c r="ZQ220" s="370"/>
      <c r="ZR220" s="370"/>
      <c r="ZS220" s="371"/>
      <c r="ZT220" s="371"/>
      <c r="ZU220" s="371"/>
      <c r="ZV220" s="371"/>
      <c r="ZW220" s="371"/>
      <c r="ZX220" s="371"/>
      <c r="ZY220" s="371"/>
      <c r="ZZ220" s="371"/>
      <c r="AAA220" s="371"/>
      <c r="AAB220" s="371"/>
      <c r="AAC220" s="371"/>
      <c r="AAD220" s="371"/>
      <c r="AAE220" s="371"/>
      <c r="AAF220" s="371"/>
      <c r="AAG220" s="371"/>
      <c r="AAH220" s="371"/>
    </row>
    <row r="221" spans="606:710" ht="9.9499999999999993" customHeight="1" x14ac:dyDescent="0.15">
      <c r="WH221" s="370"/>
      <c r="WI221" s="370"/>
      <c r="WJ221" s="370"/>
      <c r="WK221" s="370"/>
      <c r="WL221" s="370"/>
      <c r="WM221" s="370"/>
      <c r="WN221" s="370"/>
      <c r="WO221" s="370"/>
      <c r="WP221" s="370"/>
      <c r="WQ221" s="370"/>
      <c r="WR221" s="370"/>
      <c r="WS221" s="370"/>
      <c r="WT221" s="370"/>
      <c r="WU221" s="370"/>
      <c r="WV221" s="370"/>
      <c r="WW221" s="370"/>
      <c r="WX221" s="370"/>
      <c r="WY221" s="370"/>
      <c r="WZ221" s="370"/>
      <c r="XA221" s="370"/>
      <c r="XB221" s="370"/>
      <c r="XC221" s="370"/>
      <c r="XD221" s="370"/>
      <c r="XE221" s="370"/>
      <c r="XF221" s="370"/>
      <c r="XG221" s="370"/>
      <c r="XH221" s="370"/>
      <c r="XI221" s="370"/>
      <c r="XJ221" s="370"/>
      <c r="XK221" s="370"/>
      <c r="XL221" s="370"/>
      <c r="XM221" s="370"/>
      <c r="XN221" s="370"/>
      <c r="XO221" s="370"/>
      <c r="XP221" s="370"/>
      <c r="XQ221" s="370"/>
      <c r="XR221" s="370"/>
      <c r="XS221" s="370"/>
      <c r="XT221" s="370"/>
      <c r="XU221" s="370"/>
      <c r="XV221" s="370"/>
      <c r="XW221" s="370"/>
      <c r="XX221" s="370"/>
      <c r="XY221" s="370"/>
      <c r="XZ221" s="370"/>
      <c r="YA221" s="370"/>
      <c r="YB221" s="370"/>
      <c r="YC221" s="370"/>
      <c r="YD221" s="370"/>
      <c r="YE221" s="370"/>
      <c r="YF221" s="370"/>
      <c r="YG221" s="370"/>
      <c r="YH221" s="370"/>
      <c r="YI221" s="370"/>
      <c r="YJ221" s="370"/>
      <c r="YK221" s="370"/>
      <c r="YL221" s="370"/>
      <c r="YM221" s="370"/>
      <c r="YN221" s="370"/>
      <c r="YO221" s="370"/>
      <c r="YP221" s="370"/>
      <c r="YQ221" s="370"/>
      <c r="YR221" s="370"/>
      <c r="YS221" s="370"/>
      <c r="YT221" s="370"/>
      <c r="YU221" s="370"/>
      <c r="YV221" s="370"/>
      <c r="YW221" s="370"/>
      <c r="YX221" s="370"/>
      <c r="YY221" s="370"/>
      <c r="YZ221" s="370"/>
      <c r="ZA221" s="370"/>
      <c r="ZB221" s="370"/>
      <c r="ZC221" s="370"/>
      <c r="ZD221" s="370"/>
      <c r="ZE221" s="370"/>
      <c r="ZF221" s="370"/>
      <c r="ZG221" s="370"/>
      <c r="ZH221" s="370"/>
      <c r="ZI221" s="370"/>
      <c r="ZJ221" s="370"/>
      <c r="ZK221" s="370"/>
      <c r="ZL221" s="370"/>
      <c r="ZM221" s="370"/>
      <c r="ZN221" s="370"/>
      <c r="ZO221" s="370"/>
      <c r="ZP221" s="370"/>
      <c r="ZQ221" s="370"/>
      <c r="ZR221" s="370"/>
      <c r="ZS221" s="371"/>
      <c r="ZT221" s="371"/>
      <c r="ZU221" s="371"/>
      <c r="ZV221" s="371"/>
      <c r="ZW221" s="371"/>
      <c r="ZX221" s="371"/>
      <c r="ZY221" s="371"/>
      <c r="ZZ221" s="371"/>
      <c r="AAA221" s="371"/>
      <c r="AAB221" s="371"/>
      <c r="AAC221" s="371"/>
      <c r="AAD221" s="371"/>
      <c r="AAE221" s="371"/>
      <c r="AAF221" s="371"/>
      <c r="AAG221" s="371"/>
      <c r="AAH221" s="371"/>
    </row>
    <row r="222" spans="606:710" ht="9.9499999999999993" customHeight="1" x14ac:dyDescent="0.15">
      <c r="WH222" s="370"/>
      <c r="WI222" s="370"/>
      <c r="WJ222" s="370"/>
      <c r="WK222" s="370"/>
      <c r="WL222" s="370"/>
      <c r="WM222" s="370"/>
      <c r="WN222" s="370"/>
      <c r="WO222" s="370"/>
      <c r="WP222" s="370"/>
      <c r="WQ222" s="370"/>
      <c r="WR222" s="370"/>
      <c r="WS222" s="370"/>
      <c r="WT222" s="370"/>
      <c r="WU222" s="370"/>
      <c r="WV222" s="370"/>
      <c r="WW222" s="370"/>
      <c r="WX222" s="370"/>
      <c r="WY222" s="370"/>
      <c r="WZ222" s="370"/>
      <c r="XA222" s="370"/>
      <c r="XB222" s="370"/>
      <c r="XC222" s="370"/>
      <c r="XD222" s="370"/>
      <c r="XE222" s="370"/>
      <c r="XF222" s="370"/>
      <c r="XG222" s="370"/>
      <c r="XH222" s="370"/>
      <c r="XI222" s="370"/>
      <c r="XJ222" s="370"/>
      <c r="XK222" s="370"/>
      <c r="XL222" s="370"/>
      <c r="XM222" s="370"/>
      <c r="XN222" s="370"/>
      <c r="XO222" s="370"/>
      <c r="XP222" s="370"/>
      <c r="XQ222" s="370"/>
      <c r="XR222" s="370"/>
      <c r="XS222" s="370"/>
      <c r="XT222" s="370"/>
      <c r="XU222" s="370"/>
      <c r="XV222" s="370"/>
      <c r="XW222" s="370"/>
      <c r="XX222" s="370"/>
      <c r="XY222" s="370"/>
      <c r="XZ222" s="370"/>
      <c r="YA222" s="370"/>
      <c r="YB222" s="370"/>
      <c r="YC222" s="370"/>
      <c r="YD222" s="370"/>
      <c r="YE222" s="370"/>
      <c r="YF222" s="370"/>
      <c r="YG222" s="370"/>
      <c r="YH222" s="370"/>
      <c r="YI222" s="370"/>
      <c r="YJ222" s="370"/>
      <c r="YK222" s="370"/>
      <c r="YL222" s="370"/>
      <c r="YM222" s="370"/>
      <c r="YN222" s="370"/>
      <c r="YO222" s="370"/>
      <c r="YP222" s="370"/>
      <c r="YQ222" s="370"/>
      <c r="YR222" s="370"/>
      <c r="YS222" s="370"/>
      <c r="YT222" s="370"/>
      <c r="YU222" s="370"/>
      <c r="YV222" s="370"/>
      <c r="YW222" s="370"/>
      <c r="YX222" s="370"/>
      <c r="YY222" s="370"/>
      <c r="YZ222" s="370"/>
      <c r="ZA222" s="370"/>
      <c r="ZB222" s="370"/>
      <c r="ZC222" s="370"/>
      <c r="ZD222" s="370"/>
      <c r="ZE222" s="370"/>
      <c r="ZF222" s="370"/>
      <c r="ZG222" s="370"/>
      <c r="ZH222" s="370"/>
      <c r="ZI222" s="370"/>
      <c r="ZJ222" s="370"/>
      <c r="ZK222" s="370"/>
      <c r="ZL222" s="370"/>
      <c r="ZM222" s="370"/>
      <c r="ZN222" s="370"/>
      <c r="ZO222" s="370"/>
      <c r="ZP222" s="370"/>
      <c r="ZQ222" s="370"/>
      <c r="ZR222" s="370"/>
      <c r="ZS222" s="371"/>
      <c r="ZT222" s="371"/>
      <c r="ZU222" s="371"/>
      <c r="ZV222" s="371"/>
      <c r="ZW222" s="371"/>
      <c r="ZX222" s="371"/>
      <c r="ZY222" s="371"/>
      <c r="ZZ222" s="371"/>
      <c r="AAA222" s="371"/>
      <c r="AAB222" s="371"/>
      <c r="AAC222" s="371"/>
      <c r="AAD222" s="371"/>
      <c r="AAE222" s="371"/>
      <c r="AAF222" s="371"/>
      <c r="AAG222" s="371"/>
      <c r="AAH222" s="371"/>
    </row>
    <row r="223" spans="606:710" ht="9.9499999999999993" customHeight="1" x14ac:dyDescent="0.15">
      <c r="WH223" s="370"/>
      <c r="WI223" s="370"/>
      <c r="WJ223" s="370"/>
      <c r="WK223" s="370"/>
      <c r="WL223" s="370"/>
      <c r="WM223" s="370"/>
      <c r="WN223" s="370"/>
      <c r="WO223" s="370"/>
      <c r="WP223" s="370"/>
      <c r="WQ223" s="370"/>
      <c r="WR223" s="370"/>
      <c r="WS223" s="370"/>
      <c r="WT223" s="370"/>
      <c r="WU223" s="370"/>
      <c r="WV223" s="370"/>
      <c r="WW223" s="370"/>
      <c r="WX223" s="370"/>
      <c r="WY223" s="370"/>
      <c r="WZ223" s="370"/>
      <c r="XA223" s="370"/>
      <c r="XB223" s="370"/>
      <c r="XC223" s="370"/>
      <c r="XD223" s="370"/>
      <c r="XE223" s="370"/>
      <c r="XF223" s="370"/>
      <c r="XG223" s="370"/>
      <c r="XH223" s="370"/>
      <c r="XI223" s="370"/>
      <c r="XJ223" s="370"/>
      <c r="XK223" s="370"/>
      <c r="XL223" s="370"/>
      <c r="XM223" s="370"/>
      <c r="XN223" s="370"/>
      <c r="XO223" s="370"/>
      <c r="XP223" s="370"/>
      <c r="XQ223" s="370"/>
      <c r="XR223" s="370"/>
      <c r="XS223" s="370"/>
      <c r="XT223" s="370"/>
      <c r="XU223" s="370"/>
      <c r="XV223" s="370"/>
      <c r="XW223" s="370"/>
      <c r="XX223" s="370"/>
      <c r="XY223" s="370"/>
      <c r="XZ223" s="370"/>
      <c r="YA223" s="370"/>
      <c r="YB223" s="370"/>
      <c r="YC223" s="370"/>
      <c r="YD223" s="370"/>
      <c r="YE223" s="370"/>
      <c r="YF223" s="370"/>
      <c r="YG223" s="370"/>
      <c r="YH223" s="370"/>
      <c r="YI223" s="370"/>
      <c r="YJ223" s="370"/>
      <c r="YK223" s="370"/>
      <c r="YL223" s="370"/>
      <c r="YM223" s="370"/>
      <c r="YN223" s="370"/>
      <c r="YO223" s="370"/>
      <c r="YP223" s="370"/>
      <c r="YQ223" s="370"/>
      <c r="YR223" s="370"/>
      <c r="YS223" s="370"/>
      <c r="YT223" s="370"/>
      <c r="YU223" s="370"/>
      <c r="YV223" s="370"/>
      <c r="YW223" s="370"/>
      <c r="YX223" s="370"/>
      <c r="YY223" s="370"/>
      <c r="YZ223" s="370"/>
      <c r="ZA223" s="370"/>
      <c r="ZB223" s="370"/>
      <c r="ZC223" s="370"/>
      <c r="ZD223" s="370"/>
      <c r="ZE223" s="370"/>
      <c r="ZF223" s="370"/>
      <c r="ZG223" s="370"/>
      <c r="ZH223" s="370"/>
      <c r="ZI223" s="370"/>
      <c r="ZJ223" s="370"/>
      <c r="ZK223" s="370"/>
      <c r="ZL223" s="370"/>
      <c r="ZM223" s="370"/>
      <c r="ZN223" s="370"/>
      <c r="ZO223" s="370"/>
      <c r="ZP223" s="370"/>
      <c r="ZQ223" s="370"/>
      <c r="ZR223" s="370"/>
      <c r="ZS223" s="371"/>
      <c r="ZT223" s="371"/>
      <c r="ZU223" s="371"/>
      <c r="ZV223" s="371"/>
      <c r="ZW223" s="371"/>
      <c r="ZX223" s="371"/>
      <c r="ZY223" s="371"/>
      <c r="ZZ223" s="371"/>
      <c r="AAA223" s="371"/>
      <c r="AAB223" s="371"/>
      <c r="AAC223" s="371"/>
      <c r="AAD223" s="371"/>
      <c r="AAE223" s="371"/>
      <c r="AAF223" s="371"/>
      <c r="AAG223" s="371"/>
      <c r="AAH223" s="371"/>
    </row>
    <row r="224" spans="606:710" ht="9.9499999999999993" customHeight="1" x14ac:dyDescent="0.15">
      <c r="WH224" s="370"/>
      <c r="WI224" s="370"/>
      <c r="WJ224" s="370"/>
      <c r="WK224" s="370"/>
      <c r="WL224" s="370"/>
      <c r="WM224" s="370"/>
      <c r="WN224" s="370"/>
      <c r="WO224" s="370"/>
      <c r="WP224" s="370"/>
      <c r="WQ224" s="370"/>
      <c r="WR224" s="370"/>
      <c r="WS224" s="370"/>
      <c r="WT224" s="370"/>
      <c r="WU224" s="370"/>
      <c r="WV224" s="370"/>
      <c r="WW224" s="370"/>
      <c r="WX224" s="370"/>
      <c r="WY224" s="370"/>
      <c r="WZ224" s="370"/>
      <c r="XA224" s="370"/>
      <c r="XB224" s="370"/>
      <c r="XC224" s="370"/>
      <c r="XD224" s="370"/>
      <c r="XE224" s="370"/>
      <c r="XF224" s="370"/>
      <c r="XG224" s="370"/>
      <c r="XH224" s="370"/>
      <c r="XI224" s="370"/>
      <c r="XJ224" s="370"/>
      <c r="XK224" s="370"/>
      <c r="XL224" s="370"/>
      <c r="XM224" s="370"/>
      <c r="XN224" s="370"/>
      <c r="XO224" s="370"/>
      <c r="XP224" s="370"/>
      <c r="XQ224" s="370"/>
      <c r="XR224" s="370"/>
      <c r="XS224" s="370"/>
      <c r="XT224" s="370"/>
      <c r="XU224" s="370"/>
      <c r="XV224" s="370"/>
      <c r="XW224" s="370"/>
      <c r="XX224" s="370"/>
      <c r="XY224" s="370"/>
      <c r="XZ224" s="370"/>
      <c r="YA224" s="370"/>
      <c r="YB224" s="370"/>
      <c r="YC224" s="370"/>
      <c r="YD224" s="370"/>
      <c r="YE224" s="370"/>
      <c r="YF224" s="370"/>
      <c r="YG224" s="370"/>
      <c r="YH224" s="370"/>
      <c r="YI224" s="370"/>
      <c r="YJ224" s="370"/>
      <c r="YK224" s="370"/>
      <c r="YL224" s="370"/>
      <c r="YM224" s="370"/>
      <c r="YN224" s="370"/>
      <c r="YO224" s="370"/>
      <c r="YP224" s="370"/>
      <c r="YQ224" s="370"/>
      <c r="YR224" s="370"/>
      <c r="YS224" s="370"/>
      <c r="YT224" s="370"/>
      <c r="YU224" s="370"/>
      <c r="YV224" s="370"/>
      <c r="YW224" s="370"/>
      <c r="YX224" s="370"/>
      <c r="YY224" s="370"/>
      <c r="YZ224" s="370"/>
      <c r="ZA224" s="370"/>
      <c r="ZB224" s="370"/>
      <c r="ZC224" s="370"/>
      <c r="ZD224" s="370"/>
      <c r="ZE224" s="370"/>
      <c r="ZF224" s="370"/>
      <c r="ZG224" s="370"/>
      <c r="ZH224" s="370"/>
      <c r="ZI224" s="370"/>
      <c r="ZJ224" s="370"/>
      <c r="ZK224" s="370"/>
      <c r="ZL224" s="370"/>
      <c r="ZM224" s="370"/>
      <c r="ZN224" s="370"/>
      <c r="ZO224" s="370"/>
      <c r="ZP224" s="370"/>
      <c r="ZQ224" s="370"/>
      <c r="ZR224" s="370"/>
      <c r="ZS224" s="371"/>
      <c r="ZT224" s="371"/>
      <c r="ZU224" s="371"/>
      <c r="ZV224" s="371"/>
      <c r="ZW224" s="371"/>
      <c r="ZX224" s="371"/>
      <c r="ZY224" s="371"/>
      <c r="ZZ224" s="371"/>
      <c r="AAA224" s="371"/>
      <c r="AAB224" s="371"/>
      <c r="AAC224" s="371"/>
      <c r="AAD224" s="371"/>
      <c r="AAE224" s="371"/>
      <c r="AAF224" s="371"/>
      <c r="AAG224" s="371"/>
      <c r="AAH224" s="371"/>
    </row>
    <row r="225" spans="606:710" ht="9.9499999999999993" customHeight="1" x14ac:dyDescent="0.15">
      <c r="WH225" s="370"/>
      <c r="WI225" s="370"/>
      <c r="WJ225" s="370"/>
      <c r="WK225" s="370"/>
      <c r="WL225" s="370"/>
      <c r="WM225" s="370"/>
      <c r="WN225" s="370"/>
      <c r="WO225" s="370"/>
      <c r="WP225" s="370"/>
      <c r="WQ225" s="370"/>
      <c r="WR225" s="370"/>
      <c r="WS225" s="370"/>
      <c r="WT225" s="370"/>
      <c r="WU225" s="370"/>
      <c r="WV225" s="370"/>
      <c r="WW225" s="370"/>
      <c r="WX225" s="370"/>
      <c r="WY225" s="370"/>
      <c r="WZ225" s="370"/>
      <c r="XA225" s="370"/>
      <c r="XB225" s="370"/>
      <c r="XC225" s="370"/>
      <c r="XD225" s="370"/>
      <c r="XE225" s="370"/>
      <c r="XF225" s="370"/>
      <c r="XG225" s="370"/>
      <c r="XH225" s="370"/>
      <c r="XI225" s="370"/>
      <c r="XJ225" s="370"/>
      <c r="XK225" s="370"/>
      <c r="XL225" s="370"/>
      <c r="XM225" s="370"/>
      <c r="XN225" s="370"/>
      <c r="XO225" s="370"/>
      <c r="XP225" s="370"/>
      <c r="XQ225" s="370"/>
      <c r="XR225" s="370"/>
      <c r="XS225" s="370"/>
      <c r="XT225" s="370"/>
      <c r="XU225" s="370"/>
      <c r="XV225" s="370"/>
      <c r="XW225" s="370"/>
      <c r="XX225" s="370"/>
      <c r="XY225" s="370"/>
      <c r="XZ225" s="370"/>
      <c r="YA225" s="370"/>
      <c r="YB225" s="370"/>
      <c r="YC225" s="370"/>
      <c r="YD225" s="370"/>
      <c r="YE225" s="370"/>
      <c r="YF225" s="370"/>
      <c r="YG225" s="370"/>
      <c r="YH225" s="370"/>
      <c r="YI225" s="370"/>
      <c r="YJ225" s="370"/>
      <c r="YK225" s="370"/>
      <c r="YL225" s="370"/>
      <c r="YM225" s="370"/>
      <c r="YN225" s="370"/>
      <c r="YO225" s="370"/>
      <c r="YP225" s="370"/>
      <c r="YQ225" s="370"/>
      <c r="YR225" s="370"/>
      <c r="YS225" s="370"/>
      <c r="YT225" s="370"/>
      <c r="YU225" s="370"/>
      <c r="YV225" s="370"/>
      <c r="YW225" s="370"/>
      <c r="YX225" s="370"/>
      <c r="YY225" s="370"/>
      <c r="YZ225" s="370"/>
      <c r="ZA225" s="370"/>
      <c r="ZB225" s="370"/>
      <c r="ZC225" s="370"/>
      <c r="ZD225" s="370"/>
      <c r="ZE225" s="370"/>
      <c r="ZF225" s="370"/>
      <c r="ZG225" s="370"/>
      <c r="ZH225" s="370"/>
      <c r="ZI225" s="370"/>
      <c r="ZJ225" s="370"/>
      <c r="ZK225" s="370"/>
      <c r="ZL225" s="370"/>
      <c r="ZM225" s="370"/>
      <c r="ZN225" s="370"/>
      <c r="ZO225" s="370"/>
      <c r="ZP225" s="370"/>
      <c r="ZQ225" s="370"/>
      <c r="ZR225" s="370"/>
      <c r="ZS225" s="371"/>
      <c r="ZT225" s="371"/>
      <c r="ZU225" s="371"/>
      <c r="ZV225" s="371"/>
      <c r="ZW225" s="371"/>
      <c r="ZX225" s="371"/>
      <c r="ZY225" s="371"/>
      <c r="ZZ225" s="371"/>
      <c r="AAA225" s="371"/>
      <c r="AAB225" s="371"/>
      <c r="AAC225" s="371"/>
      <c r="AAD225" s="371"/>
      <c r="AAE225" s="371"/>
      <c r="AAF225" s="371"/>
      <c r="AAG225" s="371"/>
      <c r="AAH225" s="371"/>
    </row>
    <row r="226" spans="606:710" ht="9.9499999999999993" customHeight="1" x14ac:dyDescent="0.15">
      <c r="WH226" s="370"/>
      <c r="WI226" s="370"/>
      <c r="WJ226" s="370"/>
      <c r="WK226" s="370"/>
      <c r="WL226" s="370"/>
      <c r="WM226" s="370"/>
      <c r="WN226" s="370"/>
      <c r="WO226" s="370"/>
      <c r="WP226" s="370"/>
      <c r="WQ226" s="370"/>
      <c r="WR226" s="370"/>
      <c r="WS226" s="370"/>
      <c r="WT226" s="370"/>
      <c r="WU226" s="370"/>
      <c r="WV226" s="370"/>
      <c r="WW226" s="370"/>
      <c r="WX226" s="370"/>
      <c r="WY226" s="370"/>
      <c r="WZ226" s="370"/>
      <c r="XA226" s="370"/>
      <c r="XB226" s="370"/>
      <c r="XC226" s="370"/>
      <c r="XD226" s="370"/>
      <c r="XE226" s="370"/>
      <c r="XF226" s="370"/>
      <c r="XG226" s="370"/>
      <c r="XH226" s="370"/>
      <c r="XI226" s="370"/>
      <c r="XJ226" s="370"/>
      <c r="XK226" s="370"/>
      <c r="XL226" s="370"/>
      <c r="XM226" s="370"/>
      <c r="XN226" s="370"/>
      <c r="XO226" s="370"/>
      <c r="XP226" s="370"/>
      <c r="XQ226" s="370"/>
      <c r="XR226" s="370"/>
      <c r="XS226" s="370"/>
      <c r="XT226" s="370"/>
      <c r="XU226" s="370"/>
      <c r="XV226" s="370"/>
      <c r="XW226" s="370"/>
      <c r="XX226" s="370"/>
      <c r="XY226" s="370"/>
      <c r="XZ226" s="370"/>
      <c r="YA226" s="370"/>
      <c r="YB226" s="370"/>
      <c r="YC226" s="370"/>
      <c r="YD226" s="370"/>
      <c r="YE226" s="370"/>
      <c r="YF226" s="370"/>
      <c r="YG226" s="370"/>
      <c r="YH226" s="370"/>
      <c r="YI226" s="370"/>
      <c r="YJ226" s="370"/>
      <c r="YK226" s="370"/>
      <c r="YL226" s="370"/>
      <c r="YM226" s="370"/>
      <c r="YN226" s="370"/>
      <c r="YO226" s="370"/>
      <c r="YP226" s="370"/>
      <c r="YQ226" s="370"/>
      <c r="YR226" s="370"/>
      <c r="YS226" s="370"/>
      <c r="YT226" s="370"/>
      <c r="YU226" s="370"/>
      <c r="YV226" s="370"/>
      <c r="YW226" s="370"/>
      <c r="YX226" s="370"/>
      <c r="YY226" s="370"/>
      <c r="YZ226" s="370"/>
      <c r="ZA226" s="370"/>
      <c r="ZB226" s="370"/>
      <c r="ZC226" s="370"/>
      <c r="ZD226" s="370"/>
      <c r="ZE226" s="370"/>
      <c r="ZF226" s="370"/>
      <c r="ZG226" s="370"/>
      <c r="ZH226" s="370"/>
      <c r="ZI226" s="370"/>
      <c r="ZJ226" s="370"/>
      <c r="ZK226" s="370"/>
      <c r="ZL226" s="370"/>
      <c r="ZM226" s="370"/>
      <c r="ZN226" s="370"/>
      <c r="ZO226" s="370"/>
      <c r="ZP226" s="370"/>
      <c r="ZQ226" s="370"/>
      <c r="ZR226" s="370"/>
      <c r="ZS226" s="371"/>
      <c r="ZT226" s="371"/>
      <c r="ZU226" s="371"/>
      <c r="ZV226" s="371"/>
      <c r="ZW226" s="371"/>
      <c r="ZX226" s="371"/>
      <c r="ZY226" s="371"/>
      <c r="ZZ226" s="371"/>
      <c r="AAA226" s="371"/>
      <c r="AAB226" s="371"/>
      <c r="AAC226" s="371"/>
      <c r="AAD226" s="371"/>
      <c r="AAE226" s="371"/>
      <c r="AAF226" s="371"/>
      <c r="AAG226" s="371"/>
      <c r="AAH226" s="371"/>
    </row>
    <row r="227" spans="606:710" ht="9.9499999999999993" customHeight="1" x14ac:dyDescent="0.15">
      <c r="WH227" s="370"/>
      <c r="WI227" s="370"/>
      <c r="WJ227" s="370"/>
      <c r="WK227" s="370"/>
      <c r="WL227" s="370"/>
      <c r="WM227" s="370"/>
      <c r="WN227" s="370"/>
      <c r="WO227" s="370"/>
      <c r="WP227" s="370"/>
      <c r="WQ227" s="370"/>
      <c r="WR227" s="370"/>
      <c r="WS227" s="370"/>
      <c r="WT227" s="370"/>
      <c r="WU227" s="370"/>
      <c r="WV227" s="370"/>
      <c r="WW227" s="370"/>
      <c r="WX227" s="370"/>
      <c r="WY227" s="370"/>
      <c r="WZ227" s="370"/>
      <c r="XA227" s="370"/>
      <c r="XB227" s="370"/>
      <c r="XC227" s="370"/>
      <c r="XD227" s="370"/>
      <c r="XE227" s="370"/>
      <c r="XF227" s="370"/>
      <c r="XG227" s="370"/>
      <c r="XH227" s="370"/>
      <c r="XI227" s="370"/>
      <c r="XJ227" s="370"/>
      <c r="XK227" s="370"/>
      <c r="XL227" s="370"/>
      <c r="XM227" s="370"/>
      <c r="XN227" s="370"/>
      <c r="XO227" s="370"/>
      <c r="XP227" s="370"/>
      <c r="XQ227" s="370"/>
      <c r="XR227" s="370"/>
      <c r="XS227" s="370"/>
      <c r="XT227" s="370"/>
      <c r="XU227" s="370"/>
      <c r="XV227" s="370"/>
      <c r="XW227" s="370"/>
      <c r="XX227" s="370"/>
      <c r="XY227" s="370"/>
      <c r="XZ227" s="370"/>
      <c r="YA227" s="370"/>
      <c r="YB227" s="370"/>
      <c r="YC227" s="370"/>
      <c r="YD227" s="370"/>
      <c r="YE227" s="370"/>
      <c r="YF227" s="370"/>
      <c r="YG227" s="370"/>
      <c r="YH227" s="370"/>
      <c r="YI227" s="370"/>
      <c r="YJ227" s="370"/>
      <c r="YK227" s="370"/>
      <c r="YL227" s="370"/>
      <c r="YM227" s="370"/>
      <c r="YN227" s="370"/>
      <c r="YO227" s="370"/>
      <c r="YP227" s="370"/>
      <c r="YQ227" s="370"/>
      <c r="YR227" s="370"/>
      <c r="YS227" s="370"/>
      <c r="YT227" s="370"/>
      <c r="YU227" s="370"/>
      <c r="YV227" s="370"/>
      <c r="YW227" s="370"/>
      <c r="YX227" s="370"/>
      <c r="YY227" s="370"/>
      <c r="YZ227" s="370"/>
      <c r="ZA227" s="370"/>
      <c r="ZB227" s="370"/>
      <c r="ZC227" s="370"/>
      <c r="ZD227" s="370"/>
      <c r="ZE227" s="370"/>
      <c r="ZF227" s="370"/>
      <c r="ZG227" s="370"/>
      <c r="ZH227" s="370"/>
      <c r="ZI227" s="370"/>
      <c r="ZJ227" s="370"/>
      <c r="ZK227" s="370"/>
      <c r="ZL227" s="370"/>
      <c r="ZM227" s="370"/>
      <c r="ZN227" s="370"/>
      <c r="ZO227" s="370"/>
      <c r="ZP227" s="370"/>
      <c r="ZQ227" s="370"/>
      <c r="ZR227" s="370"/>
      <c r="ZS227" s="371"/>
      <c r="ZT227" s="371"/>
      <c r="ZU227" s="371"/>
      <c r="ZV227" s="371"/>
      <c r="ZW227" s="371"/>
      <c r="ZX227" s="371"/>
      <c r="ZY227" s="371"/>
      <c r="ZZ227" s="371"/>
      <c r="AAA227" s="371"/>
      <c r="AAB227" s="371"/>
      <c r="AAC227" s="371"/>
      <c r="AAD227" s="371"/>
      <c r="AAE227" s="371"/>
      <c r="AAF227" s="371"/>
      <c r="AAG227" s="371"/>
      <c r="AAH227" s="371"/>
    </row>
    <row r="228" spans="606:710" ht="9.9499999999999993" customHeight="1" x14ac:dyDescent="0.15">
      <c r="WH228" s="370"/>
      <c r="WI228" s="370"/>
      <c r="WJ228" s="370"/>
      <c r="WK228" s="370"/>
      <c r="WL228" s="370"/>
      <c r="WM228" s="370"/>
      <c r="WN228" s="370"/>
      <c r="WO228" s="370"/>
      <c r="WP228" s="370"/>
      <c r="WQ228" s="370"/>
      <c r="WR228" s="370"/>
      <c r="WS228" s="370"/>
      <c r="WT228" s="370"/>
      <c r="WU228" s="370"/>
      <c r="WV228" s="370"/>
      <c r="WW228" s="370"/>
      <c r="WX228" s="370"/>
      <c r="WY228" s="370"/>
      <c r="WZ228" s="370"/>
      <c r="XA228" s="370"/>
      <c r="XB228" s="370"/>
      <c r="XC228" s="370"/>
      <c r="XD228" s="370"/>
      <c r="XE228" s="370"/>
      <c r="XF228" s="370"/>
      <c r="XG228" s="370"/>
      <c r="XH228" s="370"/>
      <c r="XI228" s="370"/>
      <c r="XJ228" s="370"/>
      <c r="XK228" s="370"/>
      <c r="XL228" s="370"/>
      <c r="XM228" s="370"/>
      <c r="XN228" s="370"/>
      <c r="XO228" s="370"/>
      <c r="XP228" s="370"/>
      <c r="XQ228" s="370"/>
      <c r="XR228" s="370"/>
      <c r="XS228" s="370"/>
      <c r="XT228" s="370"/>
      <c r="XU228" s="370"/>
      <c r="XV228" s="370"/>
      <c r="XW228" s="370"/>
      <c r="XX228" s="370"/>
      <c r="XY228" s="370"/>
      <c r="XZ228" s="370"/>
      <c r="YA228" s="370"/>
      <c r="YB228" s="370"/>
      <c r="YC228" s="370"/>
      <c r="YD228" s="370"/>
      <c r="YE228" s="370"/>
      <c r="YF228" s="370"/>
      <c r="YG228" s="370"/>
      <c r="YH228" s="370"/>
      <c r="YI228" s="370"/>
      <c r="YJ228" s="370"/>
      <c r="YK228" s="370"/>
      <c r="YL228" s="370"/>
      <c r="YM228" s="370"/>
      <c r="YN228" s="370"/>
      <c r="YO228" s="370"/>
      <c r="YP228" s="370"/>
      <c r="YQ228" s="370"/>
      <c r="YR228" s="370"/>
      <c r="YS228" s="370"/>
      <c r="YT228" s="370"/>
      <c r="YU228" s="370"/>
      <c r="YV228" s="370"/>
      <c r="YW228" s="370"/>
      <c r="YX228" s="370"/>
      <c r="YY228" s="370"/>
      <c r="YZ228" s="370"/>
      <c r="ZA228" s="370"/>
      <c r="ZB228" s="370"/>
      <c r="ZC228" s="370"/>
      <c r="ZD228" s="370"/>
      <c r="ZE228" s="370"/>
      <c r="ZF228" s="370"/>
      <c r="ZG228" s="370"/>
      <c r="ZH228" s="370"/>
      <c r="ZI228" s="370"/>
      <c r="ZJ228" s="370"/>
      <c r="ZK228" s="370"/>
      <c r="ZL228" s="370"/>
      <c r="ZM228" s="370"/>
      <c r="ZN228" s="370"/>
      <c r="ZO228" s="370"/>
      <c r="ZP228" s="370"/>
      <c r="ZQ228" s="370"/>
      <c r="ZR228" s="370"/>
      <c r="ZS228" s="371"/>
      <c r="ZT228" s="371"/>
      <c r="ZU228" s="371"/>
      <c r="ZV228" s="371"/>
      <c r="ZW228" s="371"/>
      <c r="ZX228" s="371"/>
      <c r="ZY228" s="371"/>
      <c r="ZZ228" s="371"/>
      <c r="AAA228" s="371"/>
      <c r="AAB228" s="371"/>
      <c r="AAC228" s="371"/>
      <c r="AAD228" s="371"/>
      <c r="AAE228" s="371"/>
      <c r="AAF228" s="371"/>
      <c r="AAG228" s="371"/>
      <c r="AAH228" s="371"/>
    </row>
    <row r="229" spans="606:710" ht="9.9499999999999993" customHeight="1" x14ac:dyDescent="0.15">
      <c r="WH229" s="370"/>
      <c r="WI229" s="370"/>
      <c r="WJ229" s="370"/>
      <c r="WK229" s="370"/>
      <c r="WL229" s="370"/>
      <c r="WM229" s="370"/>
      <c r="WN229" s="370"/>
      <c r="WO229" s="370"/>
      <c r="WP229" s="370"/>
      <c r="WQ229" s="370"/>
      <c r="WR229" s="370"/>
      <c r="WS229" s="370"/>
      <c r="WT229" s="370"/>
      <c r="WU229" s="370"/>
      <c r="WV229" s="370"/>
      <c r="WW229" s="370"/>
      <c r="WX229" s="370"/>
      <c r="WY229" s="370"/>
      <c r="WZ229" s="370"/>
      <c r="XA229" s="370"/>
      <c r="XB229" s="370"/>
      <c r="XC229" s="370"/>
      <c r="XD229" s="370"/>
      <c r="XE229" s="370"/>
      <c r="XF229" s="370"/>
      <c r="XG229" s="370"/>
      <c r="XH229" s="370"/>
      <c r="XI229" s="370"/>
      <c r="XJ229" s="370"/>
      <c r="XK229" s="370"/>
      <c r="XL229" s="370"/>
      <c r="XM229" s="370"/>
      <c r="XN229" s="370"/>
      <c r="XO229" s="370"/>
      <c r="XP229" s="370"/>
      <c r="XQ229" s="370"/>
      <c r="XR229" s="370"/>
      <c r="XS229" s="370"/>
      <c r="XT229" s="370"/>
      <c r="XU229" s="370"/>
      <c r="XV229" s="370"/>
      <c r="XW229" s="370"/>
      <c r="XX229" s="370"/>
      <c r="XY229" s="370"/>
      <c r="XZ229" s="370"/>
      <c r="YA229" s="370"/>
      <c r="YB229" s="370"/>
      <c r="YC229" s="370"/>
      <c r="YD229" s="370"/>
      <c r="YE229" s="370"/>
      <c r="YF229" s="370"/>
      <c r="YG229" s="370"/>
      <c r="YH229" s="370"/>
      <c r="YI229" s="370"/>
      <c r="YJ229" s="370"/>
      <c r="YK229" s="370"/>
      <c r="YL229" s="370"/>
      <c r="YM229" s="370"/>
      <c r="YN229" s="370"/>
      <c r="YO229" s="370"/>
      <c r="YP229" s="370"/>
      <c r="YQ229" s="370"/>
      <c r="YR229" s="370"/>
      <c r="YS229" s="370"/>
      <c r="YT229" s="370"/>
      <c r="YU229" s="370"/>
      <c r="YV229" s="370"/>
      <c r="YW229" s="370"/>
      <c r="YX229" s="370"/>
      <c r="YY229" s="370"/>
      <c r="YZ229" s="370"/>
      <c r="ZA229" s="370"/>
      <c r="ZB229" s="370"/>
      <c r="ZC229" s="370"/>
      <c r="ZD229" s="370"/>
      <c r="ZE229" s="370"/>
      <c r="ZF229" s="370"/>
      <c r="ZG229" s="370"/>
      <c r="ZH229" s="370"/>
      <c r="ZI229" s="370"/>
      <c r="ZJ229" s="370"/>
      <c r="ZK229" s="370"/>
      <c r="ZL229" s="370"/>
      <c r="ZM229" s="370"/>
      <c r="ZN229" s="370"/>
      <c r="ZO229" s="370"/>
      <c r="ZP229" s="370"/>
      <c r="ZQ229" s="370"/>
      <c r="ZR229" s="370"/>
      <c r="ZS229" s="371"/>
      <c r="ZT229" s="371"/>
      <c r="ZU229" s="371"/>
      <c r="ZV229" s="371"/>
      <c r="ZW229" s="371"/>
      <c r="ZX229" s="371"/>
      <c r="ZY229" s="371"/>
      <c r="ZZ229" s="371"/>
      <c r="AAA229" s="371"/>
      <c r="AAB229" s="371"/>
      <c r="AAC229" s="371"/>
      <c r="AAD229" s="371"/>
      <c r="AAE229" s="371"/>
      <c r="AAF229" s="371"/>
      <c r="AAG229" s="371"/>
      <c r="AAH229" s="371"/>
    </row>
    <row r="230" spans="606:710" ht="9.9499999999999993" customHeight="1" x14ac:dyDescent="0.15">
      <c r="WH230" s="370"/>
      <c r="WI230" s="370"/>
      <c r="WJ230" s="370"/>
      <c r="WK230" s="370"/>
      <c r="WL230" s="370"/>
      <c r="WM230" s="370"/>
      <c r="WN230" s="370"/>
      <c r="WO230" s="370"/>
      <c r="WP230" s="370"/>
      <c r="WQ230" s="370"/>
      <c r="WR230" s="370"/>
      <c r="WS230" s="370"/>
      <c r="WT230" s="370"/>
      <c r="WU230" s="370"/>
      <c r="WV230" s="370"/>
      <c r="WW230" s="370"/>
      <c r="WX230" s="370"/>
      <c r="WY230" s="370"/>
      <c r="WZ230" s="370"/>
      <c r="XA230" s="370"/>
      <c r="XB230" s="370"/>
      <c r="XC230" s="370"/>
      <c r="XD230" s="370"/>
      <c r="XE230" s="370"/>
      <c r="XF230" s="370"/>
      <c r="XG230" s="370"/>
      <c r="XH230" s="370"/>
      <c r="XI230" s="370"/>
      <c r="XJ230" s="370"/>
      <c r="XK230" s="370"/>
      <c r="XL230" s="370"/>
      <c r="XM230" s="370"/>
      <c r="XN230" s="370"/>
      <c r="XO230" s="370"/>
      <c r="XP230" s="370"/>
      <c r="XQ230" s="370"/>
      <c r="XR230" s="370"/>
      <c r="XS230" s="370"/>
      <c r="XT230" s="370"/>
      <c r="XU230" s="370"/>
      <c r="XV230" s="370"/>
      <c r="XW230" s="370"/>
      <c r="XX230" s="370"/>
      <c r="XY230" s="370"/>
      <c r="XZ230" s="370"/>
      <c r="YA230" s="370"/>
      <c r="YB230" s="370"/>
      <c r="YC230" s="370"/>
      <c r="YD230" s="370"/>
      <c r="YE230" s="370"/>
      <c r="YF230" s="370"/>
      <c r="YG230" s="370"/>
      <c r="YH230" s="370"/>
      <c r="YI230" s="370"/>
      <c r="YJ230" s="370"/>
      <c r="YK230" s="370"/>
      <c r="YL230" s="370"/>
      <c r="YM230" s="370"/>
      <c r="YN230" s="370"/>
      <c r="YO230" s="370"/>
      <c r="YP230" s="370"/>
      <c r="YQ230" s="370"/>
      <c r="YR230" s="370"/>
      <c r="YS230" s="370"/>
      <c r="YT230" s="370"/>
      <c r="YU230" s="370"/>
      <c r="YV230" s="370"/>
      <c r="YW230" s="370"/>
      <c r="YX230" s="370"/>
      <c r="YY230" s="370"/>
      <c r="YZ230" s="370"/>
      <c r="ZA230" s="370"/>
      <c r="ZB230" s="370"/>
      <c r="ZC230" s="370"/>
      <c r="ZD230" s="370"/>
      <c r="ZE230" s="370"/>
      <c r="ZF230" s="370"/>
      <c r="ZG230" s="370"/>
      <c r="ZH230" s="370"/>
      <c r="ZI230" s="370"/>
      <c r="ZJ230" s="370"/>
      <c r="ZK230" s="370"/>
      <c r="ZL230" s="370"/>
      <c r="ZM230" s="370"/>
      <c r="ZN230" s="370"/>
      <c r="ZO230" s="370"/>
      <c r="ZP230" s="370"/>
      <c r="ZQ230" s="370"/>
      <c r="ZR230" s="370"/>
      <c r="ZS230" s="371"/>
      <c r="ZT230" s="371"/>
      <c r="ZU230" s="371"/>
      <c r="ZV230" s="371"/>
      <c r="ZW230" s="371"/>
      <c r="ZX230" s="371"/>
      <c r="ZY230" s="371"/>
      <c r="ZZ230" s="371"/>
      <c r="AAA230" s="371"/>
      <c r="AAB230" s="371"/>
      <c r="AAC230" s="371"/>
      <c r="AAD230" s="371"/>
      <c r="AAE230" s="371"/>
      <c r="AAF230" s="371"/>
      <c r="AAG230" s="371"/>
      <c r="AAH230" s="371"/>
    </row>
    <row r="231" spans="606:710" ht="9.9499999999999993" customHeight="1" x14ac:dyDescent="0.15">
      <c r="WH231" s="370"/>
      <c r="WI231" s="370"/>
      <c r="WJ231" s="370"/>
      <c r="WK231" s="370"/>
      <c r="WL231" s="370"/>
      <c r="WM231" s="370"/>
      <c r="WN231" s="370"/>
      <c r="WO231" s="370"/>
      <c r="WP231" s="370"/>
      <c r="WQ231" s="370"/>
      <c r="WR231" s="370"/>
      <c r="WS231" s="370"/>
      <c r="WT231" s="370"/>
      <c r="WU231" s="370"/>
      <c r="WV231" s="370"/>
      <c r="WW231" s="370"/>
      <c r="WX231" s="370"/>
      <c r="WY231" s="370"/>
      <c r="WZ231" s="370"/>
      <c r="XA231" s="370"/>
      <c r="XB231" s="370"/>
      <c r="XC231" s="370"/>
      <c r="XD231" s="370"/>
      <c r="XE231" s="370"/>
      <c r="XF231" s="370"/>
      <c r="XG231" s="370"/>
      <c r="XH231" s="370"/>
      <c r="XI231" s="370"/>
      <c r="XJ231" s="370"/>
      <c r="XK231" s="370"/>
      <c r="XL231" s="370"/>
      <c r="XM231" s="370"/>
      <c r="XN231" s="370"/>
      <c r="XO231" s="370"/>
      <c r="XP231" s="370"/>
      <c r="XQ231" s="370"/>
      <c r="XR231" s="370"/>
      <c r="XS231" s="370"/>
      <c r="XT231" s="370"/>
      <c r="XU231" s="370"/>
      <c r="XV231" s="370"/>
      <c r="XW231" s="370"/>
      <c r="XX231" s="370"/>
      <c r="XY231" s="370"/>
      <c r="XZ231" s="370"/>
      <c r="YA231" s="370"/>
      <c r="YB231" s="370"/>
      <c r="YC231" s="370"/>
      <c r="YD231" s="370"/>
      <c r="YE231" s="370"/>
      <c r="YF231" s="370"/>
      <c r="YG231" s="370"/>
      <c r="YH231" s="370"/>
      <c r="YI231" s="370"/>
      <c r="YJ231" s="370"/>
      <c r="YK231" s="370"/>
      <c r="YL231" s="370"/>
      <c r="YM231" s="370"/>
      <c r="YN231" s="370"/>
      <c r="YO231" s="370"/>
      <c r="YP231" s="370"/>
      <c r="YQ231" s="370"/>
      <c r="YR231" s="370"/>
      <c r="YS231" s="370"/>
      <c r="YT231" s="370"/>
      <c r="YU231" s="370"/>
      <c r="YV231" s="370"/>
      <c r="YW231" s="370"/>
      <c r="YX231" s="370"/>
      <c r="YY231" s="370"/>
      <c r="YZ231" s="370"/>
      <c r="ZA231" s="370"/>
      <c r="ZB231" s="370"/>
      <c r="ZC231" s="370"/>
      <c r="ZD231" s="370"/>
      <c r="ZE231" s="370"/>
      <c r="ZF231" s="370"/>
      <c r="ZG231" s="370"/>
      <c r="ZH231" s="370"/>
      <c r="ZI231" s="370"/>
      <c r="ZJ231" s="370"/>
      <c r="ZK231" s="370"/>
      <c r="ZL231" s="370"/>
      <c r="ZM231" s="370"/>
      <c r="ZN231" s="370"/>
      <c r="ZO231" s="370"/>
      <c r="ZP231" s="370"/>
      <c r="ZQ231" s="370"/>
      <c r="ZR231" s="370"/>
      <c r="ZS231" s="371"/>
      <c r="ZT231" s="371"/>
      <c r="ZU231" s="371"/>
      <c r="ZV231" s="371"/>
      <c r="ZW231" s="371"/>
      <c r="ZX231" s="371"/>
      <c r="ZY231" s="371"/>
      <c r="ZZ231" s="371"/>
      <c r="AAA231" s="371"/>
      <c r="AAB231" s="371"/>
      <c r="AAC231" s="371"/>
      <c r="AAD231" s="371"/>
      <c r="AAE231" s="371"/>
      <c r="AAF231" s="371"/>
      <c r="AAG231" s="371"/>
      <c r="AAH231" s="371"/>
    </row>
    <row r="232" spans="606:710" ht="9.9499999999999993" customHeight="1" x14ac:dyDescent="0.15">
      <c r="WH232" s="370"/>
      <c r="WI232" s="370"/>
      <c r="WJ232" s="370"/>
      <c r="WK232" s="370"/>
      <c r="WL232" s="370"/>
      <c r="WM232" s="370"/>
      <c r="WN232" s="370"/>
      <c r="WO232" s="370"/>
      <c r="WP232" s="370"/>
      <c r="WQ232" s="370"/>
      <c r="WR232" s="370"/>
      <c r="WS232" s="370"/>
      <c r="WT232" s="370"/>
      <c r="WU232" s="370"/>
      <c r="WV232" s="370"/>
      <c r="WW232" s="370"/>
      <c r="WX232" s="370"/>
      <c r="WY232" s="370"/>
      <c r="WZ232" s="370"/>
      <c r="XA232" s="370"/>
      <c r="XB232" s="370"/>
      <c r="XC232" s="370"/>
      <c r="XD232" s="370"/>
      <c r="XE232" s="370"/>
      <c r="XF232" s="370"/>
      <c r="XG232" s="370"/>
      <c r="XH232" s="370"/>
      <c r="XI232" s="370"/>
      <c r="XJ232" s="370"/>
      <c r="XK232" s="370"/>
      <c r="XL232" s="370"/>
      <c r="XM232" s="370"/>
      <c r="XN232" s="370"/>
      <c r="XO232" s="370"/>
      <c r="XP232" s="370"/>
      <c r="XQ232" s="370"/>
      <c r="XR232" s="370"/>
      <c r="XS232" s="370"/>
      <c r="XT232" s="370"/>
      <c r="XU232" s="370"/>
      <c r="XV232" s="370"/>
      <c r="XW232" s="370"/>
      <c r="XX232" s="370"/>
      <c r="XY232" s="370"/>
      <c r="XZ232" s="370"/>
      <c r="YA232" s="370"/>
      <c r="YB232" s="370"/>
      <c r="YC232" s="370"/>
      <c r="YD232" s="370"/>
      <c r="YE232" s="370"/>
      <c r="YF232" s="370"/>
      <c r="YG232" s="370"/>
      <c r="YH232" s="370"/>
      <c r="YI232" s="370"/>
      <c r="YJ232" s="370"/>
      <c r="YK232" s="370"/>
      <c r="YL232" s="370"/>
      <c r="YM232" s="370"/>
      <c r="YN232" s="370"/>
      <c r="YO232" s="370"/>
      <c r="YP232" s="370"/>
      <c r="YQ232" s="370"/>
      <c r="YR232" s="370"/>
      <c r="YS232" s="370"/>
      <c r="YT232" s="370"/>
      <c r="YU232" s="370"/>
      <c r="YV232" s="370"/>
      <c r="YW232" s="370"/>
      <c r="YX232" s="370"/>
      <c r="YY232" s="370"/>
      <c r="YZ232" s="370"/>
      <c r="ZA232" s="370"/>
      <c r="ZB232" s="370"/>
      <c r="ZC232" s="370"/>
      <c r="ZD232" s="370"/>
      <c r="ZE232" s="370"/>
      <c r="ZF232" s="370"/>
      <c r="ZG232" s="370"/>
      <c r="ZH232" s="370"/>
      <c r="ZI232" s="370"/>
      <c r="ZJ232" s="370"/>
      <c r="ZK232" s="370"/>
      <c r="ZL232" s="370"/>
      <c r="ZM232" s="370"/>
      <c r="ZN232" s="370"/>
      <c r="ZO232" s="370"/>
      <c r="ZP232" s="370"/>
      <c r="ZQ232" s="370"/>
      <c r="ZR232" s="370"/>
      <c r="ZS232" s="371"/>
      <c r="ZT232" s="371"/>
      <c r="ZU232" s="371"/>
      <c r="ZV232" s="371"/>
      <c r="ZW232" s="371"/>
      <c r="ZX232" s="371"/>
      <c r="ZY232" s="371"/>
      <c r="ZZ232" s="371"/>
      <c r="AAA232" s="371"/>
      <c r="AAB232" s="371"/>
      <c r="AAC232" s="371"/>
      <c r="AAD232" s="371"/>
      <c r="AAE232" s="371"/>
      <c r="AAF232" s="371"/>
      <c r="AAG232" s="371"/>
      <c r="AAH232" s="371"/>
    </row>
    <row r="233" spans="606:710" ht="9.9499999999999993" customHeight="1" x14ac:dyDescent="0.15">
      <c r="WH233" s="370"/>
      <c r="WI233" s="370"/>
      <c r="WJ233" s="370"/>
      <c r="WK233" s="370"/>
      <c r="WL233" s="370"/>
      <c r="WM233" s="370"/>
      <c r="WN233" s="370"/>
      <c r="WO233" s="370"/>
      <c r="WP233" s="370"/>
      <c r="WQ233" s="370"/>
      <c r="WR233" s="370"/>
      <c r="WS233" s="370"/>
      <c r="WT233" s="370"/>
      <c r="WU233" s="370"/>
      <c r="WV233" s="370"/>
      <c r="WW233" s="370"/>
      <c r="WX233" s="370"/>
      <c r="WY233" s="370"/>
      <c r="WZ233" s="370"/>
      <c r="XA233" s="370"/>
      <c r="XB233" s="370"/>
      <c r="XC233" s="370"/>
      <c r="XD233" s="370"/>
      <c r="XE233" s="370"/>
      <c r="XF233" s="370"/>
      <c r="XG233" s="370"/>
      <c r="XH233" s="370"/>
      <c r="XI233" s="370"/>
      <c r="XJ233" s="370"/>
      <c r="XK233" s="370"/>
      <c r="XL233" s="370"/>
      <c r="XM233" s="370"/>
      <c r="XN233" s="370"/>
      <c r="XO233" s="370"/>
      <c r="XP233" s="370"/>
      <c r="XQ233" s="370"/>
      <c r="XR233" s="370"/>
      <c r="XS233" s="370"/>
      <c r="XT233" s="370"/>
      <c r="XU233" s="370"/>
      <c r="XV233" s="370"/>
      <c r="XW233" s="370"/>
      <c r="XX233" s="370"/>
      <c r="XY233" s="370"/>
      <c r="XZ233" s="370"/>
      <c r="YA233" s="370"/>
      <c r="YB233" s="370"/>
      <c r="YC233" s="370"/>
      <c r="YD233" s="370"/>
      <c r="YE233" s="370"/>
      <c r="YF233" s="370"/>
      <c r="YG233" s="370"/>
      <c r="YH233" s="370"/>
      <c r="YI233" s="370"/>
      <c r="YJ233" s="370"/>
      <c r="YK233" s="370"/>
      <c r="YL233" s="370"/>
      <c r="YM233" s="370"/>
      <c r="YN233" s="370"/>
      <c r="YO233" s="370"/>
      <c r="YP233" s="370"/>
      <c r="YQ233" s="370"/>
      <c r="YR233" s="370"/>
      <c r="YS233" s="370"/>
      <c r="YT233" s="370"/>
      <c r="YU233" s="370"/>
      <c r="YV233" s="370"/>
      <c r="YW233" s="370"/>
      <c r="YX233" s="370"/>
      <c r="YY233" s="370"/>
      <c r="YZ233" s="370"/>
      <c r="ZA233" s="370"/>
      <c r="ZB233" s="370"/>
      <c r="ZC233" s="370"/>
      <c r="ZD233" s="370"/>
      <c r="ZE233" s="370"/>
      <c r="ZF233" s="370"/>
      <c r="ZG233" s="370"/>
      <c r="ZH233" s="370"/>
      <c r="ZI233" s="370"/>
      <c r="ZJ233" s="370"/>
      <c r="ZK233" s="370"/>
      <c r="ZL233" s="370"/>
      <c r="ZM233" s="370"/>
      <c r="ZN233" s="370"/>
      <c r="ZO233" s="370"/>
      <c r="ZP233" s="370"/>
      <c r="ZQ233" s="370"/>
      <c r="ZR233" s="370"/>
      <c r="ZS233" s="371"/>
      <c r="ZT233" s="371"/>
      <c r="ZU233" s="371"/>
      <c r="ZV233" s="371"/>
      <c r="ZW233" s="371"/>
      <c r="ZX233" s="371"/>
      <c r="ZY233" s="371"/>
      <c r="ZZ233" s="371"/>
      <c r="AAA233" s="371"/>
      <c r="AAB233" s="371"/>
      <c r="AAC233" s="371"/>
      <c r="AAD233" s="371"/>
      <c r="AAE233" s="371"/>
      <c r="AAF233" s="371"/>
      <c r="AAG233" s="371"/>
      <c r="AAH233" s="371"/>
    </row>
    <row r="234" spans="606:710" ht="9.9499999999999993" customHeight="1" x14ac:dyDescent="0.15">
      <c r="WH234" s="370"/>
      <c r="WI234" s="370"/>
      <c r="WJ234" s="370"/>
      <c r="WK234" s="370"/>
      <c r="WL234" s="370"/>
      <c r="WM234" s="370"/>
      <c r="WN234" s="370"/>
      <c r="WO234" s="370"/>
      <c r="WP234" s="370"/>
      <c r="WQ234" s="370"/>
      <c r="WR234" s="370"/>
      <c r="WS234" s="370"/>
      <c r="WT234" s="370"/>
      <c r="WU234" s="370"/>
      <c r="WV234" s="370"/>
      <c r="WW234" s="370"/>
      <c r="WX234" s="370"/>
      <c r="WY234" s="370"/>
      <c r="WZ234" s="370"/>
      <c r="XA234" s="370"/>
      <c r="XB234" s="370"/>
      <c r="XC234" s="370"/>
      <c r="XD234" s="370"/>
      <c r="XE234" s="370"/>
      <c r="XF234" s="370"/>
      <c r="XG234" s="370"/>
      <c r="XH234" s="370"/>
      <c r="XI234" s="370"/>
      <c r="XJ234" s="370"/>
      <c r="XK234" s="370"/>
      <c r="XL234" s="370"/>
      <c r="XM234" s="370"/>
      <c r="XN234" s="370"/>
      <c r="XO234" s="370"/>
      <c r="XP234" s="370"/>
      <c r="XQ234" s="370"/>
      <c r="XR234" s="370"/>
      <c r="XS234" s="370"/>
      <c r="XT234" s="370"/>
      <c r="XU234" s="370"/>
      <c r="XV234" s="370"/>
      <c r="XW234" s="370"/>
      <c r="XX234" s="370"/>
      <c r="XY234" s="370"/>
      <c r="XZ234" s="370"/>
      <c r="YA234" s="370"/>
      <c r="YB234" s="370"/>
      <c r="YC234" s="370"/>
      <c r="YD234" s="370"/>
      <c r="YE234" s="370"/>
      <c r="YF234" s="370"/>
      <c r="YG234" s="370"/>
      <c r="YH234" s="370"/>
      <c r="YI234" s="370"/>
      <c r="YJ234" s="370"/>
      <c r="YK234" s="370"/>
      <c r="YL234" s="370"/>
      <c r="YM234" s="370"/>
      <c r="YN234" s="370"/>
      <c r="YO234" s="370"/>
      <c r="YP234" s="370"/>
      <c r="YQ234" s="370"/>
      <c r="YR234" s="370"/>
      <c r="YS234" s="370"/>
      <c r="YT234" s="370"/>
      <c r="YU234" s="370"/>
      <c r="YV234" s="370"/>
      <c r="YW234" s="370"/>
      <c r="YX234" s="370"/>
      <c r="YY234" s="370"/>
      <c r="YZ234" s="370"/>
      <c r="ZA234" s="370"/>
      <c r="ZB234" s="370"/>
      <c r="ZC234" s="370"/>
      <c r="ZD234" s="370"/>
      <c r="ZE234" s="370"/>
      <c r="ZF234" s="370"/>
      <c r="ZG234" s="370"/>
      <c r="ZH234" s="370"/>
      <c r="ZI234" s="370"/>
      <c r="ZJ234" s="370"/>
      <c r="ZK234" s="370"/>
      <c r="ZL234" s="370"/>
      <c r="ZM234" s="370"/>
      <c r="ZN234" s="370"/>
      <c r="ZO234" s="370"/>
      <c r="ZP234" s="370"/>
      <c r="ZQ234" s="370"/>
      <c r="ZR234" s="370"/>
      <c r="ZS234" s="371"/>
      <c r="ZT234" s="371"/>
      <c r="ZU234" s="371"/>
      <c r="ZV234" s="371"/>
      <c r="ZW234" s="371"/>
      <c r="ZX234" s="371"/>
      <c r="ZY234" s="371"/>
      <c r="ZZ234" s="371"/>
      <c r="AAA234" s="371"/>
      <c r="AAB234" s="371"/>
      <c r="AAC234" s="371"/>
      <c r="AAD234" s="371"/>
      <c r="AAE234" s="371"/>
      <c r="AAF234" s="371"/>
      <c r="AAG234" s="371"/>
      <c r="AAH234" s="371"/>
    </row>
    <row r="235" spans="606:710" ht="9.9499999999999993" customHeight="1" x14ac:dyDescent="0.15">
      <c r="WH235" s="370"/>
      <c r="WI235" s="370"/>
      <c r="WJ235" s="370"/>
      <c r="WK235" s="370"/>
      <c r="WL235" s="370"/>
      <c r="WM235" s="370"/>
      <c r="WN235" s="370"/>
      <c r="WO235" s="370"/>
      <c r="WP235" s="370"/>
      <c r="WQ235" s="370"/>
      <c r="WR235" s="370"/>
      <c r="WS235" s="370"/>
      <c r="WT235" s="370"/>
      <c r="WU235" s="370"/>
      <c r="WV235" s="370"/>
      <c r="WW235" s="370"/>
      <c r="WX235" s="370"/>
      <c r="WY235" s="370"/>
      <c r="WZ235" s="370"/>
      <c r="XA235" s="370"/>
      <c r="XB235" s="370"/>
      <c r="XC235" s="370"/>
      <c r="XD235" s="370"/>
      <c r="XE235" s="370"/>
      <c r="XF235" s="370"/>
      <c r="XG235" s="370"/>
      <c r="XH235" s="370"/>
      <c r="XI235" s="370"/>
      <c r="XJ235" s="370"/>
      <c r="XK235" s="370"/>
      <c r="XL235" s="370"/>
      <c r="XM235" s="370"/>
      <c r="XN235" s="370"/>
      <c r="XO235" s="370"/>
      <c r="XP235" s="370"/>
      <c r="XQ235" s="370"/>
      <c r="XR235" s="370"/>
      <c r="XS235" s="370"/>
      <c r="XT235" s="370"/>
      <c r="XU235" s="370"/>
      <c r="XV235" s="370"/>
      <c r="XW235" s="370"/>
      <c r="XX235" s="370"/>
      <c r="XY235" s="370"/>
      <c r="XZ235" s="370"/>
      <c r="YA235" s="370"/>
      <c r="YB235" s="370"/>
      <c r="YC235" s="370"/>
      <c r="YD235" s="370"/>
      <c r="YE235" s="370"/>
      <c r="YF235" s="370"/>
      <c r="YG235" s="370"/>
      <c r="YH235" s="370"/>
      <c r="YI235" s="370"/>
      <c r="YJ235" s="370"/>
      <c r="YK235" s="370"/>
      <c r="YL235" s="370"/>
      <c r="YM235" s="370"/>
      <c r="YN235" s="370"/>
      <c r="YO235" s="370"/>
      <c r="YP235" s="370"/>
      <c r="YQ235" s="370"/>
      <c r="YR235" s="370"/>
      <c r="YS235" s="370"/>
      <c r="YT235" s="370"/>
      <c r="YU235" s="370"/>
      <c r="YV235" s="370"/>
      <c r="YW235" s="370"/>
      <c r="YX235" s="370"/>
      <c r="YY235" s="370"/>
      <c r="YZ235" s="370"/>
      <c r="ZA235" s="370"/>
      <c r="ZB235" s="370"/>
      <c r="ZC235" s="370"/>
      <c r="ZD235" s="370"/>
      <c r="ZE235" s="370"/>
      <c r="ZF235" s="370"/>
      <c r="ZG235" s="370"/>
      <c r="ZH235" s="370"/>
      <c r="ZI235" s="370"/>
      <c r="ZJ235" s="370"/>
      <c r="ZK235" s="370"/>
      <c r="ZL235" s="370"/>
      <c r="ZM235" s="370"/>
      <c r="ZN235" s="370"/>
      <c r="ZO235" s="370"/>
      <c r="ZP235" s="370"/>
      <c r="ZQ235" s="370"/>
      <c r="ZR235" s="370"/>
      <c r="ZS235" s="371"/>
      <c r="ZT235" s="371"/>
      <c r="ZU235" s="371"/>
      <c r="ZV235" s="371"/>
      <c r="ZW235" s="371"/>
      <c r="ZX235" s="371"/>
      <c r="ZY235" s="371"/>
      <c r="ZZ235" s="371"/>
      <c r="AAA235" s="371"/>
      <c r="AAB235" s="371"/>
      <c r="AAC235" s="371"/>
      <c r="AAD235" s="371"/>
      <c r="AAE235" s="371"/>
      <c r="AAF235" s="371"/>
      <c r="AAG235" s="371"/>
      <c r="AAH235" s="371"/>
    </row>
    <row r="236" spans="606:710" ht="9.9499999999999993" customHeight="1" x14ac:dyDescent="0.15">
      <c r="WH236" s="370"/>
      <c r="WI236" s="370"/>
      <c r="WJ236" s="370"/>
      <c r="WK236" s="370"/>
      <c r="WL236" s="370"/>
      <c r="WM236" s="370"/>
      <c r="WN236" s="370"/>
      <c r="WO236" s="370"/>
      <c r="WP236" s="370"/>
      <c r="WQ236" s="370"/>
      <c r="WR236" s="370"/>
      <c r="WS236" s="370"/>
      <c r="WT236" s="370"/>
      <c r="WU236" s="370"/>
      <c r="WV236" s="370"/>
      <c r="WW236" s="370"/>
      <c r="WX236" s="370"/>
      <c r="WY236" s="370"/>
      <c r="WZ236" s="370"/>
      <c r="XA236" s="370"/>
      <c r="XB236" s="370"/>
      <c r="XC236" s="370"/>
      <c r="XD236" s="370"/>
      <c r="XE236" s="370"/>
      <c r="XF236" s="370"/>
      <c r="XG236" s="370"/>
      <c r="XH236" s="370"/>
      <c r="XI236" s="370"/>
      <c r="XJ236" s="370"/>
      <c r="XK236" s="370"/>
      <c r="XL236" s="370"/>
      <c r="XM236" s="370"/>
      <c r="XN236" s="370"/>
      <c r="XO236" s="370"/>
      <c r="XP236" s="370"/>
      <c r="XQ236" s="370"/>
      <c r="XR236" s="370"/>
      <c r="XS236" s="370"/>
      <c r="XT236" s="370"/>
      <c r="XU236" s="370"/>
      <c r="XV236" s="370"/>
      <c r="XW236" s="370"/>
      <c r="XX236" s="370"/>
      <c r="XY236" s="370"/>
      <c r="XZ236" s="370"/>
      <c r="YA236" s="370"/>
      <c r="YB236" s="370"/>
      <c r="YC236" s="370"/>
      <c r="YD236" s="370"/>
      <c r="YE236" s="370"/>
      <c r="YF236" s="370"/>
      <c r="YG236" s="370"/>
      <c r="YH236" s="370"/>
      <c r="YI236" s="370"/>
      <c r="YJ236" s="370"/>
      <c r="YK236" s="370"/>
      <c r="YL236" s="370"/>
      <c r="YM236" s="370"/>
      <c r="YN236" s="370"/>
      <c r="YO236" s="370"/>
      <c r="YP236" s="370"/>
      <c r="YQ236" s="370"/>
      <c r="YR236" s="370"/>
      <c r="YS236" s="370"/>
      <c r="YT236" s="370"/>
      <c r="YU236" s="370"/>
      <c r="YV236" s="370"/>
      <c r="YW236" s="370"/>
      <c r="YX236" s="370"/>
      <c r="YY236" s="370"/>
      <c r="YZ236" s="370"/>
      <c r="ZA236" s="370"/>
      <c r="ZB236" s="370"/>
      <c r="ZC236" s="370"/>
      <c r="ZD236" s="370"/>
      <c r="ZE236" s="370"/>
      <c r="ZF236" s="370"/>
      <c r="ZG236" s="370"/>
      <c r="ZH236" s="370"/>
      <c r="ZI236" s="370"/>
      <c r="ZJ236" s="370"/>
      <c r="ZK236" s="370"/>
      <c r="ZL236" s="370"/>
      <c r="ZM236" s="370"/>
      <c r="ZN236" s="370"/>
      <c r="ZO236" s="370"/>
      <c r="ZP236" s="370"/>
      <c r="ZQ236" s="370"/>
      <c r="ZR236" s="370"/>
      <c r="ZS236" s="371"/>
      <c r="ZT236" s="371"/>
      <c r="ZU236" s="371"/>
      <c r="ZV236" s="371"/>
      <c r="ZW236" s="371"/>
      <c r="ZX236" s="371"/>
      <c r="ZY236" s="371"/>
      <c r="ZZ236" s="371"/>
      <c r="AAA236" s="371"/>
      <c r="AAB236" s="371"/>
      <c r="AAC236" s="371"/>
      <c r="AAD236" s="371"/>
      <c r="AAE236" s="371"/>
      <c r="AAF236" s="371"/>
      <c r="AAG236" s="371"/>
      <c r="AAH236" s="371"/>
    </row>
    <row r="237" spans="606:710" ht="9.9499999999999993" customHeight="1" x14ac:dyDescent="0.15">
      <c r="WH237" s="370"/>
      <c r="WI237" s="370"/>
      <c r="WJ237" s="370"/>
      <c r="WK237" s="370"/>
      <c r="WL237" s="370"/>
      <c r="WM237" s="370"/>
      <c r="WN237" s="370"/>
      <c r="WO237" s="370"/>
      <c r="WP237" s="370"/>
      <c r="WQ237" s="370"/>
      <c r="WR237" s="370"/>
      <c r="WS237" s="370"/>
      <c r="WT237" s="370"/>
      <c r="WU237" s="370"/>
      <c r="WV237" s="370"/>
      <c r="WW237" s="370"/>
      <c r="WX237" s="370"/>
      <c r="WY237" s="370"/>
      <c r="WZ237" s="370"/>
      <c r="XA237" s="370"/>
      <c r="XB237" s="370"/>
      <c r="XC237" s="370"/>
      <c r="XD237" s="370"/>
      <c r="XE237" s="370"/>
      <c r="XF237" s="370"/>
      <c r="XG237" s="370"/>
      <c r="XH237" s="370"/>
      <c r="XI237" s="370"/>
      <c r="XJ237" s="370"/>
      <c r="XK237" s="370"/>
      <c r="XL237" s="370"/>
      <c r="XM237" s="370"/>
      <c r="XN237" s="370"/>
      <c r="XO237" s="370"/>
      <c r="XP237" s="370"/>
      <c r="XQ237" s="370"/>
      <c r="XR237" s="370"/>
      <c r="XS237" s="370"/>
      <c r="XT237" s="370"/>
      <c r="XU237" s="370"/>
      <c r="XV237" s="370"/>
      <c r="XW237" s="370"/>
      <c r="XX237" s="370"/>
      <c r="XY237" s="370"/>
      <c r="XZ237" s="370"/>
      <c r="YA237" s="370"/>
      <c r="YB237" s="370"/>
      <c r="YC237" s="370"/>
      <c r="YD237" s="370"/>
      <c r="YE237" s="370"/>
      <c r="YF237" s="370"/>
      <c r="YG237" s="370"/>
      <c r="YH237" s="370"/>
      <c r="YI237" s="370"/>
      <c r="YJ237" s="370"/>
      <c r="YK237" s="370"/>
      <c r="YL237" s="370"/>
      <c r="YM237" s="370"/>
      <c r="YN237" s="370"/>
      <c r="YO237" s="370"/>
      <c r="YP237" s="370"/>
      <c r="YQ237" s="370"/>
      <c r="YR237" s="370"/>
      <c r="YS237" s="370"/>
      <c r="YT237" s="370"/>
      <c r="YU237" s="370"/>
      <c r="YV237" s="370"/>
      <c r="YW237" s="370"/>
      <c r="YX237" s="370"/>
      <c r="YY237" s="370"/>
      <c r="YZ237" s="370"/>
      <c r="ZA237" s="370"/>
      <c r="ZB237" s="370"/>
      <c r="ZC237" s="370"/>
      <c r="ZD237" s="370"/>
      <c r="ZE237" s="370"/>
      <c r="ZF237" s="370"/>
      <c r="ZG237" s="370"/>
      <c r="ZH237" s="370"/>
      <c r="ZI237" s="370"/>
      <c r="ZJ237" s="370"/>
      <c r="ZK237" s="370"/>
      <c r="ZL237" s="370"/>
      <c r="ZM237" s="370"/>
      <c r="ZN237" s="370"/>
      <c r="ZO237" s="370"/>
      <c r="ZP237" s="370"/>
      <c r="ZQ237" s="370"/>
      <c r="ZR237" s="370"/>
      <c r="ZS237" s="371"/>
      <c r="ZT237" s="371"/>
      <c r="ZU237" s="371"/>
      <c r="ZV237" s="371"/>
      <c r="ZW237" s="371"/>
      <c r="ZX237" s="371"/>
      <c r="ZY237" s="371"/>
      <c r="ZZ237" s="371"/>
      <c r="AAA237" s="371"/>
      <c r="AAB237" s="371"/>
      <c r="AAC237" s="371"/>
      <c r="AAD237" s="371"/>
      <c r="AAE237" s="371"/>
      <c r="AAF237" s="371"/>
      <c r="AAG237" s="371"/>
      <c r="AAH237" s="371"/>
    </row>
    <row r="238" spans="606:710" ht="9.9499999999999993" customHeight="1" x14ac:dyDescent="0.15">
      <c r="WH238" s="370"/>
      <c r="WI238" s="370"/>
      <c r="WJ238" s="370"/>
      <c r="WK238" s="370"/>
      <c r="WL238" s="370"/>
      <c r="WM238" s="370"/>
      <c r="WN238" s="370"/>
      <c r="WO238" s="370"/>
      <c r="WP238" s="370"/>
      <c r="WQ238" s="370"/>
      <c r="WR238" s="370"/>
      <c r="WS238" s="370"/>
      <c r="WT238" s="370"/>
      <c r="WU238" s="370"/>
      <c r="WV238" s="370"/>
      <c r="WW238" s="370"/>
      <c r="WX238" s="370"/>
      <c r="WY238" s="370"/>
      <c r="WZ238" s="370"/>
      <c r="XA238" s="370"/>
      <c r="XB238" s="370"/>
      <c r="XC238" s="370"/>
      <c r="XD238" s="370"/>
      <c r="XE238" s="370"/>
      <c r="XF238" s="370"/>
      <c r="XG238" s="370"/>
      <c r="XH238" s="370"/>
      <c r="XI238" s="370"/>
      <c r="XJ238" s="370"/>
      <c r="XK238" s="370"/>
      <c r="XL238" s="370"/>
      <c r="XM238" s="370"/>
      <c r="XN238" s="370"/>
      <c r="XO238" s="370"/>
      <c r="XP238" s="370"/>
      <c r="XQ238" s="370"/>
      <c r="XR238" s="370"/>
      <c r="XS238" s="370"/>
      <c r="XT238" s="370"/>
      <c r="XU238" s="370"/>
      <c r="XV238" s="370"/>
      <c r="XW238" s="370"/>
      <c r="XX238" s="370"/>
      <c r="XY238" s="370"/>
      <c r="XZ238" s="370"/>
      <c r="YA238" s="370"/>
      <c r="YB238" s="370"/>
      <c r="YC238" s="370"/>
      <c r="YD238" s="370"/>
      <c r="YE238" s="370"/>
      <c r="YF238" s="370"/>
      <c r="YG238" s="370"/>
      <c r="YH238" s="370"/>
      <c r="YI238" s="370"/>
      <c r="YJ238" s="370"/>
      <c r="YK238" s="370"/>
      <c r="YL238" s="370"/>
      <c r="YM238" s="370"/>
      <c r="YN238" s="370"/>
      <c r="YO238" s="370"/>
      <c r="YP238" s="370"/>
      <c r="YQ238" s="370"/>
      <c r="YR238" s="370"/>
      <c r="YS238" s="370"/>
      <c r="YT238" s="370"/>
      <c r="YU238" s="370"/>
      <c r="YV238" s="370"/>
      <c r="YW238" s="370"/>
      <c r="YX238" s="370"/>
      <c r="YY238" s="370"/>
      <c r="YZ238" s="370"/>
      <c r="ZA238" s="370"/>
      <c r="ZB238" s="370"/>
      <c r="ZC238" s="370"/>
      <c r="ZD238" s="370"/>
      <c r="ZE238" s="370"/>
      <c r="ZF238" s="370"/>
      <c r="ZG238" s="370"/>
      <c r="ZH238" s="370"/>
      <c r="ZI238" s="370"/>
      <c r="ZJ238" s="370"/>
      <c r="ZK238" s="370"/>
      <c r="ZL238" s="370"/>
      <c r="ZM238" s="370"/>
      <c r="ZN238" s="370"/>
      <c r="ZO238" s="370"/>
      <c r="ZP238" s="370"/>
      <c r="ZQ238" s="370"/>
      <c r="ZR238" s="370"/>
      <c r="ZS238" s="371"/>
      <c r="ZT238" s="371"/>
      <c r="ZU238" s="371"/>
      <c r="ZV238" s="371"/>
      <c r="ZW238" s="371"/>
      <c r="ZX238" s="371"/>
      <c r="ZY238" s="371"/>
      <c r="ZZ238" s="371"/>
      <c r="AAA238" s="371"/>
      <c r="AAB238" s="371"/>
      <c r="AAC238" s="371"/>
      <c r="AAD238" s="371"/>
      <c r="AAE238" s="371"/>
      <c r="AAF238" s="371"/>
      <c r="AAG238" s="371"/>
      <c r="AAH238" s="371"/>
    </row>
    <row r="239" spans="606:710" ht="9.9499999999999993" customHeight="1" x14ac:dyDescent="0.15">
      <c r="WH239" s="370"/>
      <c r="WI239" s="370"/>
      <c r="WJ239" s="370"/>
      <c r="WK239" s="370"/>
      <c r="WL239" s="370"/>
      <c r="WM239" s="370"/>
      <c r="WN239" s="370"/>
      <c r="WO239" s="370"/>
      <c r="WP239" s="370"/>
      <c r="WQ239" s="370"/>
      <c r="WR239" s="370"/>
      <c r="WS239" s="370"/>
      <c r="WT239" s="370"/>
      <c r="WU239" s="370"/>
      <c r="WV239" s="370"/>
      <c r="WW239" s="370"/>
      <c r="WX239" s="370"/>
      <c r="WY239" s="370"/>
      <c r="WZ239" s="370"/>
      <c r="XA239" s="370"/>
      <c r="XB239" s="370"/>
      <c r="XC239" s="370"/>
      <c r="XD239" s="370"/>
      <c r="XE239" s="370"/>
      <c r="XF239" s="370"/>
      <c r="XG239" s="370"/>
      <c r="XH239" s="370"/>
      <c r="XI239" s="370"/>
      <c r="XJ239" s="370"/>
      <c r="XK239" s="370"/>
      <c r="XL239" s="370"/>
      <c r="XM239" s="370"/>
      <c r="XN239" s="370"/>
      <c r="XO239" s="370"/>
      <c r="XP239" s="370"/>
      <c r="XQ239" s="370"/>
      <c r="XR239" s="370"/>
      <c r="XS239" s="370"/>
      <c r="XT239" s="370"/>
      <c r="XU239" s="370"/>
      <c r="XV239" s="370"/>
      <c r="XW239" s="370"/>
      <c r="XX239" s="370"/>
      <c r="XY239" s="370"/>
      <c r="XZ239" s="370"/>
      <c r="YA239" s="370"/>
      <c r="YB239" s="370"/>
      <c r="YC239" s="370"/>
      <c r="YD239" s="370"/>
      <c r="YE239" s="370"/>
      <c r="YF239" s="370"/>
      <c r="YG239" s="370"/>
      <c r="YH239" s="370"/>
      <c r="YI239" s="370"/>
      <c r="YJ239" s="370"/>
      <c r="YK239" s="370"/>
      <c r="YL239" s="370"/>
      <c r="YM239" s="370"/>
      <c r="YN239" s="370"/>
      <c r="YO239" s="370"/>
      <c r="YP239" s="370"/>
      <c r="YQ239" s="370"/>
      <c r="YR239" s="370"/>
      <c r="YS239" s="370"/>
      <c r="YT239" s="370"/>
      <c r="YU239" s="370"/>
      <c r="YV239" s="370"/>
      <c r="YW239" s="370"/>
      <c r="YX239" s="370"/>
      <c r="YY239" s="370"/>
      <c r="YZ239" s="370"/>
      <c r="ZA239" s="370"/>
      <c r="ZB239" s="370"/>
      <c r="ZC239" s="370"/>
      <c r="ZD239" s="370"/>
      <c r="ZE239" s="370"/>
      <c r="ZF239" s="370"/>
      <c r="ZG239" s="370"/>
      <c r="ZH239" s="370"/>
      <c r="ZI239" s="370"/>
      <c r="ZJ239" s="370"/>
      <c r="ZK239" s="370"/>
      <c r="ZL239" s="370"/>
      <c r="ZM239" s="370"/>
      <c r="ZN239" s="370"/>
      <c r="ZO239" s="370"/>
      <c r="ZP239" s="370"/>
      <c r="ZQ239" s="370"/>
      <c r="ZR239" s="370"/>
      <c r="ZS239" s="371"/>
      <c r="ZT239" s="371"/>
      <c r="ZU239" s="371"/>
      <c r="ZV239" s="371"/>
      <c r="ZW239" s="371"/>
      <c r="ZX239" s="371"/>
      <c r="ZY239" s="371"/>
      <c r="ZZ239" s="371"/>
      <c r="AAA239" s="371"/>
      <c r="AAB239" s="371"/>
      <c r="AAC239" s="371"/>
      <c r="AAD239" s="371"/>
      <c r="AAE239" s="371"/>
      <c r="AAF239" s="371"/>
      <c r="AAG239" s="371"/>
      <c r="AAH239" s="371"/>
    </row>
    <row r="240" spans="606:710" ht="9.9499999999999993" customHeight="1" x14ac:dyDescent="0.15">
      <c r="WH240" s="370"/>
      <c r="WI240" s="370"/>
      <c r="WJ240" s="370"/>
      <c r="WK240" s="370"/>
      <c r="WL240" s="370"/>
      <c r="WM240" s="370"/>
      <c r="WN240" s="370"/>
      <c r="WO240" s="370"/>
      <c r="WP240" s="370"/>
      <c r="WQ240" s="370"/>
      <c r="WR240" s="370"/>
      <c r="WS240" s="370"/>
      <c r="WT240" s="370"/>
      <c r="WU240" s="370"/>
      <c r="WV240" s="370"/>
      <c r="WW240" s="370"/>
      <c r="WX240" s="370"/>
      <c r="WY240" s="370"/>
      <c r="WZ240" s="370"/>
      <c r="XA240" s="370"/>
      <c r="XB240" s="370"/>
      <c r="XC240" s="370"/>
      <c r="XD240" s="370"/>
      <c r="XE240" s="370"/>
      <c r="XF240" s="370"/>
      <c r="XG240" s="370"/>
      <c r="XH240" s="370"/>
      <c r="XI240" s="370"/>
      <c r="XJ240" s="370"/>
      <c r="XK240" s="370"/>
      <c r="XL240" s="370"/>
      <c r="XM240" s="370"/>
      <c r="XN240" s="370"/>
      <c r="XO240" s="370"/>
      <c r="XP240" s="370"/>
      <c r="XQ240" s="370"/>
      <c r="XR240" s="370"/>
      <c r="XS240" s="370"/>
      <c r="XT240" s="370"/>
      <c r="XU240" s="370"/>
      <c r="XV240" s="370"/>
      <c r="XW240" s="370"/>
      <c r="XX240" s="370"/>
      <c r="XY240" s="370"/>
      <c r="XZ240" s="370"/>
      <c r="YA240" s="370"/>
      <c r="YB240" s="370"/>
      <c r="YC240" s="370"/>
      <c r="YD240" s="370"/>
      <c r="YE240" s="370"/>
      <c r="YF240" s="370"/>
      <c r="YG240" s="370"/>
      <c r="YH240" s="370"/>
      <c r="YI240" s="370"/>
      <c r="YJ240" s="370"/>
      <c r="YK240" s="370"/>
      <c r="YL240" s="370"/>
      <c r="YM240" s="370"/>
      <c r="YN240" s="370"/>
      <c r="YO240" s="370"/>
      <c r="YP240" s="370"/>
      <c r="YQ240" s="370"/>
      <c r="YR240" s="370"/>
      <c r="YS240" s="370"/>
      <c r="YT240" s="370"/>
      <c r="YU240" s="370"/>
      <c r="YV240" s="370"/>
      <c r="YW240" s="370"/>
      <c r="YX240" s="370"/>
      <c r="YY240" s="370"/>
      <c r="YZ240" s="370"/>
      <c r="ZA240" s="370"/>
      <c r="ZB240" s="370"/>
      <c r="ZC240" s="370"/>
      <c r="ZD240" s="370"/>
      <c r="ZE240" s="370"/>
      <c r="ZF240" s="370"/>
      <c r="ZG240" s="370"/>
      <c r="ZH240" s="370"/>
      <c r="ZI240" s="370"/>
      <c r="ZJ240" s="370"/>
      <c r="ZK240" s="370"/>
      <c r="ZL240" s="370"/>
      <c r="ZM240" s="370"/>
      <c r="ZN240" s="370"/>
      <c r="ZO240" s="370"/>
      <c r="ZP240" s="370"/>
      <c r="ZQ240" s="370"/>
      <c r="ZR240" s="370"/>
      <c r="ZS240" s="371"/>
      <c r="ZT240" s="371"/>
      <c r="ZU240" s="371"/>
      <c r="ZV240" s="371"/>
      <c r="ZW240" s="371"/>
      <c r="ZX240" s="371"/>
      <c r="ZY240" s="371"/>
      <c r="ZZ240" s="371"/>
      <c r="AAA240" s="371"/>
      <c r="AAB240" s="371"/>
      <c r="AAC240" s="371"/>
      <c r="AAD240" s="371"/>
      <c r="AAE240" s="371"/>
      <c r="AAF240" s="371"/>
      <c r="AAG240" s="371"/>
      <c r="AAH240" s="371"/>
    </row>
    <row r="241" spans="606:710" ht="9.9499999999999993" customHeight="1" x14ac:dyDescent="0.15">
      <c r="WH241" s="370"/>
      <c r="WI241" s="370"/>
      <c r="WJ241" s="370"/>
      <c r="WK241" s="370"/>
      <c r="WL241" s="370"/>
      <c r="WM241" s="370"/>
      <c r="WN241" s="370"/>
      <c r="WO241" s="370"/>
      <c r="WP241" s="370"/>
      <c r="WQ241" s="370"/>
      <c r="WR241" s="370"/>
      <c r="WS241" s="370"/>
      <c r="WT241" s="370"/>
      <c r="WU241" s="370"/>
      <c r="WV241" s="370"/>
      <c r="WW241" s="370"/>
      <c r="WX241" s="370"/>
      <c r="WY241" s="370"/>
      <c r="WZ241" s="370"/>
      <c r="XA241" s="370"/>
      <c r="XB241" s="370"/>
      <c r="XC241" s="370"/>
      <c r="XD241" s="370"/>
      <c r="XE241" s="370"/>
      <c r="XF241" s="370"/>
      <c r="XG241" s="370"/>
      <c r="XH241" s="370"/>
      <c r="XI241" s="370"/>
      <c r="XJ241" s="370"/>
      <c r="XK241" s="370"/>
      <c r="XL241" s="370"/>
      <c r="XM241" s="370"/>
      <c r="XN241" s="370"/>
      <c r="XO241" s="370"/>
      <c r="XP241" s="370"/>
      <c r="XQ241" s="370"/>
      <c r="XR241" s="370"/>
      <c r="XS241" s="370"/>
      <c r="XT241" s="370"/>
      <c r="XU241" s="370"/>
      <c r="XV241" s="370"/>
      <c r="XW241" s="370"/>
      <c r="XX241" s="370"/>
      <c r="XY241" s="370"/>
      <c r="XZ241" s="370"/>
      <c r="YA241" s="370"/>
      <c r="YB241" s="370"/>
      <c r="YC241" s="370"/>
      <c r="YD241" s="370"/>
      <c r="YE241" s="370"/>
      <c r="YF241" s="370"/>
      <c r="YG241" s="370"/>
      <c r="YH241" s="370"/>
      <c r="YI241" s="370"/>
      <c r="YJ241" s="370"/>
      <c r="YK241" s="370"/>
      <c r="YL241" s="370"/>
      <c r="YM241" s="370"/>
      <c r="YN241" s="370"/>
      <c r="YO241" s="370"/>
      <c r="YP241" s="370"/>
      <c r="YQ241" s="370"/>
      <c r="YR241" s="370"/>
      <c r="YS241" s="370"/>
      <c r="YT241" s="370"/>
      <c r="YU241" s="370"/>
      <c r="YV241" s="370"/>
      <c r="YW241" s="370"/>
      <c r="YX241" s="370"/>
      <c r="YY241" s="370"/>
      <c r="YZ241" s="370"/>
      <c r="ZA241" s="370"/>
      <c r="ZB241" s="370"/>
      <c r="ZC241" s="370"/>
      <c r="ZD241" s="370"/>
      <c r="ZE241" s="370"/>
      <c r="ZF241" s="370"/>
      <c r="ZG241" s="370"/>
      <c r="ZH241" s="370"/>
      <c r="ZI241" s="370"/>
      <c r="ZJ241" s="370"/>
      <c r="ZK241" s="370"/>
      <c r="ZL241" s="370"/>
      <c r="ZM241" s="370"/>
      <c r="ZN241" s="370"/>
      <c r="ZO241" s="370"/>
      <c r="ZP241" s="370"/>
      <c r="ZQ241" s="370"/>
      <c r="ZR241" s="370"/>
      <c r="ZS241" s="371"/>
      <c r="ZT241" s="371"/>
      <c r="ZU241" s="371"/>
      <c r="ZV241" s="371"/>
      <c r="ZW241" s="371"/>
      <c r="ZX241" s="371"/>
      <c r="ZY241" s="371"/>
      <c r="ZZ241" s="371"/>
      <c r="AAA241" s="371"/>
      <c r="AAB241" s="371"/>
      <c r="AAC241" s="371"/>
      <c r="AAD241" s="371"/>
      <c r="AAE241" s="371"/>
      <c r="AAF241" s="371"/>
      <c r="AAG241" s="371"/>
      <c r="AAH241" s="371"/>
    </row>
    <row r="242" spans="606:710" ht="9.9499999999999993" customHeight="1" x14ac:dyDescent="0.15">
      <c r="WH242" s="370"/>
      <c r="WI242" s="370"/>
      <c r="WJ242" s="370"/>
      <c r="WK242" s="370"/>
      <c r="WL242" s="370"/>
      <c r="WM242" s="370"/>
      <c r="WN242" s="370"/>
      <c r="WO242" s="370"/>
      <c r="WP242" s="370"/>
      <c r="WQ242" s="370"/>
      <c r="WR242" s="370"/>
      <c r="WS242" s="370"/>
      <c r="WT242" s="370"/>
      <c r="WU242" s="370"/>
      <c r="WV242" s="370"/>
      <c r="WW242" s="370"/>
      <c r="WX242" s="370"/>
      <c r="WY242" s="370"/>
      <c r="WZ242" s="370"/>
      <c r="XA242" s="370"/>
      <c r="XB242" s="370"/>
      <c r="XC242" s="370"/>
      <c r="XD242" s="370"/>
      <c r="XE242" s="370"/>
      <c r="XF242" s="370"/>
      <c r="XG242" s="370"/>
      <c r="XH242" s="370"/>
      <c r="XI242" s="370"/>
      <c r="XJ242" s="370"/>
      <c r="XK242" s="370"/>
      <c r="XL242" s="370"/>
      <c r="XM242" s="370"/>
      <c r="XN242" s="370"/>
      <c r="XO242" s="370"/>
      <c r="XP242" s="370"/>
      <c r="XQ242" s="370"/>
      <c r="XR242" s="370"/>
      <c r="XS242" s="370"/>
      <c r="XT242" s="370"/>
      <c r="XU242" s="370"/>
      <c r="XV242" s="370"/>
      <c r="XW242" s="370"/>
      <c r="XX242" s="370"/>
      <c r="XY242" s="370"/>
      <c r="XZ242" s="370"/>
      <c r="YA242" s="370"/>
      <c r="YB242" s="370"/>
      <c r="YC242" s="370"/>
      <c r="YD242" s="370"/>
      <c r="YE242" s="370"/>
      <c r="YF242" s="370"/>
      <c r="YG242" s="370"/>
      <c r="YH242" s="370"/>
      <c r="YI242" s="370"/>
      <c r="YJ242" s="370"/>
      <c r="YK242" s="370"/>
      <c r="YL242" s="370"/>
      <c r="YM242" s="370"/>
      <c r="YN242" s="370"/>
      <c r="YO242" s="370"/>
      <c r="YP242" s="370"/>
      <c r="YQ242" s="370"/>
      <c r="YR242" s="370"/>
      <c r="YS242" s="370"/>
      <c r="YT242" s="370"/>
      <c r="YU242" s="370"/>
      <c r="YV242" s="370"/>
      <c r="YW242" s="370"/>
      <c r="YX242" s="370"/>
      <c r="YY242" s="370"/>
      <c r="YZ242" s="370"/>
      <c r="ZA242" s="370"/>
      <c r="ZB242" s="370"/>
      <c r="ZC242" s="370"/>
      <c r="ZD242" s="370"/>
      <c r="ZE242" s="370"/>
      <c r="ZF242" s="370"/>
      <c r="ZG242" s="370"/>
      <c r="ZH242" s="370"/>
      <c r="ZI242" s="370"/>
      <c r="ZJ242" s="370"/>
      <c r="ZK242" s="370"/>
      <c r="ZL242" s="370"/>
      <c r="ZM242" s="370"/>
      <c r="ZN242" s="370"/>
      <c r="ZO242" s="370"/>
      <c r="ZP242" s="370"/>
      <c r="ZQ242" s="370"/>
      <c r="ZR242" s="370"/>
      <c r="ZS242" s="371"/>
      <c r="ZT242" s="371"/>
      <c r="ZU242" s="371"/>
      <c r="ZV242" s="371"/>
      <c r="ZW242" s="371"/>
      <c r="ZX242" s="371"/>
      <c r="ZY242" s="371"/>
      <c r="ZZ242" s="371"/>
      <c r="AAA242" s="371"/>
      <c r="AAB242" s="371"/>
      <c r="AAC242" s="371"/>
      <c r="AAD242" s="371"/>
      <c r="AAE242" s="371"/>
      <c r="AAF242" s="371"/>
      <c r="AAG242" s="371"/>
      <c r="AAH242" s="371"/>
    </row>
    <row r="243" spans="606:710" ht="9.9499999999999993" customHeight="1" x14ac:dyDescent="0.15">
      <c r="WH243" s="370"/>
      <c r="WI243" s="370"/>
      <c r="WJ243" s="370"/>
      <c r="WK243" s="370"/>
      <c r="WL243" s="370"/>
      <c r="WM243" s="370"/>
      <c r="WN243" s="370"/>
      <c r="WO243" s="370"/>
      <c r="WP243" s="370"/>
      <c r="WQ243" s="370"/>
      <c r="WR243" s="370"/>
      <c r="WS243" s="370"/>
      <c r="WT243" s="370"/>
      <c r="WU243" s="370"/>
      <c r="WV243" s="370"/>
      <c r="WW243" s="370"/>
      <c r="WX243" s="370"/>
      <c r="WY243" s="370"/>
      <c r="WZ243" s="370"/>
      <c r="XA243" s="370"/>
      <c r="XB243" s="370"/>
      <c r="XC243" s="370"/>
      <c r="XD243" s="370"/>
      <c r="XE243" s="370"/>
      <c r="XF243" s="370"/>
      <c r="XG243" s="370"/>
      <c r="XH243" s="370"/>
      <c r="XI243" s="370"/>
      <c r="XJ243" s="370"/>
      <c r="XK243" s="370"/>
      <c r="XL243" s="370"/>
      <c r="XM243" s="370"/>
      <c r="XN243" s="370"/>
      <c r="XO243" s="370"/>
      <c r="XP243" s="370"/>
      <c r="XQ243" s="370"/>
      <c r="XR243" s="370"/>
      <c r="XS243" s="370"/>
      <c r="XT243" s="370"/>
      <c r="XU243" s="370"/>
      <c r="XV243" s="370"/>
      <c r="XW243" s="370"/>
      <c r="XX243" s="370"/>
      <c r="XY243" s="370"/>
      <c r="XZ243" s="370"/>
      <c r="YA243" s="370"/>
      <c r="YB243" s="370"/>
      <c r="YC243" s="370"/>
      <c r="YD243" s="370"/>
      <c r="YE243" s="370"/>
      <c r="YF243" s="370"/>
      <c r="YG243" s="370"/>
      <c r="YH243" s="370"/>
      <c r="YI243" s="370"/>
      <c r="YJ243" s="370"/>
      <c r="YK243" s="370"/>
      <c r="YL243" s="370"/>
      <c r="YM243" s="370"/>
      <c r="YN243" s="370"/>
      <c r="YO243" s="370"/>
      <c r="YP243" s="370"/>
      <c r="YQ243" s="370"/>
      <c r="YR243" s="370"/>
      <c r="YS243" s="370"/>
      <c r="YT243" s="370"/>
      <c r="YU243" s="370"/>
      <c r="YV243" s="370"/>
      <c r="YW243" s="370"/>
      <c r="YX243" s="370"/>
      <c r="YY243" s="370"/>
      <c r="YZ243" s="370"/>
      <c r="ZA243" s="370"/>
      <c r="ZB243" s="370"/>
      <c r="ZC243" s="370"/>
      <c r="ZD243" s="370"/>
      <c r="ZE243" s="370"/>
      <c r="ZF243" s="370"/>
      <c r="ZG243" s="370"/>
      <c r="ZH243" s="370"/>
      <c r="ZI243" s="370"/>
      <c r="ZJ243" s="370"/>
      <c r="ZK243" s="370"/>
      <c r="ZL243" s="370"/>
      <c r="ZM243" s="370"/>
      <c r="ZN243" s="370"/>
      <c r="ZO243" s="370"/>
      <c r="ZP243" s="370"/>
      <c r="ZQ243" s="370"/>
      <c r="ZR243" s="370"/>
      <c r="ZS243" s="371"/>
      <c r="ZT243" s="371"/>
      <c r="ZU243" s="371"/>
      <c r="ZV243" s="371"/>
      <c r="ZW243" s="371"/>
      <c r="ZX243" s="371"/>
      <c r="ZY243" s="371"/>
      <c r="ZZ243" s="371"/>
      <c r="AAA243" s="371"/>
      <c r="AAB243" s="371"/>
      <c r="AAC243" s="371"/>
      <c r="AAD243" s="371"/>
      <c r="AAE243" s="371"/>
      <c r="AAF243" s="371"/>
      <c r="AAG243" s="371"/>
      <c r="AAH243" s="371"/>
    </row>
    <row r="244" spans="606:710" ht="9.9499999999999993" customHeight="1" x14ac:dyDescent="0.15">
      <c r="WH244" s="370"/>
      <c r="WI244" s="370"/>
      <c r="WJ244" s="370"/>
      <c r="WK244" s="370"/>
      <c r="WL244" s="370"/>
      <c r="WM244" s="370"/>
      <c r="WN244" s="370"/>
      <c r="WO244" s="370"/>
      <c r="WP244" s="370"/>
      <c r="WQ244" s="370"/>
      <c r="WR244" s="370"/>
      <c r="WS244" s="370"/>
      <c r="WT244" s="370"/>
      <c r="WU244" s="370"/>
      <c r="WV244" s="370"/>
      <c r="WW244" s="370"/>
      <c r="WX244" s="370"/>
      <c r="WY244" s="370"/>
      <c r="WZ244" s="370"/>
      <c r="XA244" s="370"/>
      <c r="XB244" s="370"/>
      <c r="XC244" s="370"/>
      <c r="XD244" s="370"/>
      <c r="XE244" s="370"/>
      <c r="XF244" s="370"/>
      <c r="XG244" s="370"/>
      <c r="XH244" s="370"/>
      <c r="XI244" s="370"/>
      <c r="XJ244" s="370"/>
      <c r="XK244" s="370"/>
      <c r="XL244" s="370"/>
      <c r="XM244" s="370"/>
      <c r="XN244" s="370"/>
      <c r="XO244" s="370"/>
      <c r="XP244" s="370"/>
      <c r="XQ244" s="370"/>
      <c r="XR244" s="370"/>
      <c r="XS244" s="370"/>
      <c r="XT244" s="370"/>
      <c r="XU244" s="370"/>
      <c r="XV244" s="370"/>
      <c r="XW244" s="370"/>
      <c r="XX244" s="370"/>
      <c r="XY244" s="370"/>
      <c r="XZ244" s="370"/>
      <c r="YA244" s="370"/>
      <c r="YB244" s="370"/>
      <c r="YC244" s="370"/>
      <c r="YD244" s="370"/>
      <c r="YE244" s="370"/>
      <c r="YF244" s="370"/>
      <c r="YG244" s="370"/>
      <c r="YH244" s="370"/>
      <c r="YI244" s="370"/>
      <c r="YJ244" s="370"/>
      <c r="YK244" s="370"/>
      <c r="YL244" s="370"/>
      <c r="YM244" s="370"/>
      <c r="YN244" s="370"/>
      <c r="YO244" s="370"/>
      <c r="YP244" s="370"/>
      <c r="YQ244" s="370"/>
      <c r="YR244" s="370"/>
      <c r="YS244" s="370"/>
      <c r="YT244" s="370"/>
      <c r="YU244" s="370"/>
      <c r="YV244" s="370"/>
      <c r="YW244" s="370"/>
      <c r="YX244" s="370"/>
      <c r="YY244" s="370"/>
      <c r="YZ244" s="370"/>
      <c r="ZA244" s="370"/>
      <c r="ZB244" s="370"/>
      <c r="ZC244" s="370"/>
      <c r="ZD244" s="370"/>
      <c r="ZE244" s="370"/>
      <c r="ZF244" s="370"/>
      <c r="ZG244" s="370"/>
      <c r="ZH244" s="370"/>
      <c r="ZI244" s="370"/>
      <c r="ZJ244" s="370"/>
      <c r="ZK244" s="370"/>
      <c r="ZL244" s="370"/>
      <c r="ZM244" s="370"/>
      <c r="ZN244" s="370"/>
      <c r="ZO244" s="370"/>
      <c r="ZP244" s="370"/>
      <c r="ZQ244" s="370"/>
      <c r="ZR244" s="370"/>
      <c r="ZS244" s="371"/>
      <c r="ZT244" s="371"/>
      <c r="ZU244" s="371"/>
      <c r="ZV244" s="371"/>
      <c r="ZW244" s="371"/>
      <c r="ZX244" s="371"/>
      <c r="ZY244" s="371"/>
      <c r="ZZ244" s="371"/>
      <c r="AAA244" s="371"/>
      <c r="AAB244" s="371"/>
      <c r="AAC244" s="371"/>
      <c r="AAD244" s="371"/>
      <c r="AAE244" s="371"/>
      <c r="AAF244" s="371"/>
      <c r="AAG244" s="371"/>
      <c r="AAH244" s="371"/>
    </row>
    <row r="245" spans="606:710" ht="9.9499999999999993" customHeight="1" x14ac:dyDescent="0.15">
      <c r="WH245" s="370"/>
      <c r="WI245" s="370"/>
      <c r="WJ245" s="370"/>
      <c r="WK245" s="370"/>
      <c r="WL245" s="370"/>
      <c r="WM245" s="370"/>
      <c r="WN245" s="370"/>
      <c r="WO245" s="370"/>
      <c r="WP245" s="370"/>
      <c r="WQ245" s="370"/>
      <c r="WR245" s="370"/>
      <c r="WS245" s="370"/>
      <c r="WT245" s="370"/>
      <c r="WU245" s="370"/>
      <c r="WV245" s="370"/>
      <c r="WW245" s="370"/>
      <c r="WX245" s="370"/>
      <c r="WY245" s="370"/>
      <c r="WZ245" s="370"/>
      <c r="XA245" s="370"/>
      <c r="XB245" s="370"/>
      <c r="XC245" s="370"/>
      <c r="XD245" s="370"/>
      <c r="XE245" s="370"/>
      <c r="XF245" s="370"/>
      <c r="XG245" s="370"/>
      <c r="XH245" s="370"/>
      <c r="XI245" s="370"/>
      <c r="XJ245" s="370"/>
      <c r="XK245" s="370"/>
      <c r="XL245" s="370"/>
      <c r="XM245" s="370"/>
      <c r="XN245" s="370"/>
      <c r="XO245" s="370"/>
      <c r="XP245" s="370"/>
      <c r="XQ245" s="370"/>
      <c r="XR245" s="370"/>
      <c r="XS245" s="370"/>
      <c r="XT245" s="370"/>
      <c r="XU245" s="370"/>
      <c r="XV245" s="370"/>
      <c r="XW245" s="370"/>
      <c r="XX245" s="370"/>
      <c r="XY245" s="370"/>
      <c r="XZ245" s="370"/>
      <c r="YA245" s="370"/>
      <c r="YB245" s="370"/>
      <c r="YC245" s="370"/>
      <c r="YD245" s="370"/>
      <c r="YE245" s="370"/>
      <c r="YF245" s="370"/>
      <c r="YG245" s="370"/>
      <c r="YH245" s="370"/>
      <c r="YI245" s="370"/>
      <c r="YJ245" s="370"/>
      <c r="YK245" s="370"/>
      <c r="YL245" s="370"/>
      <c r="YM245" s="370"/>
      <c r="YN245" s="370"/>
      <c r="YO245" s="370"/>
      <c r="YP245" s="370"/>
      <c r="YQ245" s="370"/>
      <c r="YR245" s="370"/>
      <c r="YS245" s="370"/>
      <c r="YT245" s="370"/>
      <c r="YU245" s="370"/>
      <c r="YV245" s="370"/>
      <c r="YW245" s="370"/>
      <c r="YX245" s="370"/>
      <c r="YY245" s="370"/>
      <c r="YZ245" s="370"/>
      <c r="ZA245" s="370"/>
      <c r="ZB245" s="370"/>
      <c r="ZC245" s="370"/>
      <c r="ZD245" s="370"/>
      <c r="ZE245" s="370"/>
      <c r="ZF245" s="370"/>
      <c r="ZG245" s="370"/>
      <c r="ZH245" s="370"/>
      <c r="ZI245" s="370"/>
      <c r="ZJ245" s="370"/>
      <c r="ZK245" s="370"/>
      <c r="ZL245" s="370"/>
      <c r="ZM245" s="370"/>
      <c r="ZN245" s="370"/>
      <c r="ZO245" s="370"/>
      <c r="ZP245" s="370"/>
      <c r="ZQ245" s="370"/>
      <c r="ZR245" s="370"/>
      <c r="ZS245" s="371"/>
      <c r="ZT245" s="371"/>
      <c r="ZU245" s="371"/>
      <c r="ZV245" s="371"/>
      <c r="ZW245" s="371"/>
      <c r="ZX245" s="371"/>
      <c r="ZY245" s="371"/>
      <c r="ZZ245" s="371"/>
      <c r="AAA245" s="371"/>
      <c r="AAB245" s="371"/>
      <c r="AAC245" s="371"/>
      <c r="AAD245" s="371"/>
      <c r="AAE245" s="371"/>
      <c r="AAF245" s="371"/>
      <c r="AAG245" s="371"/>
      <c r="AAH245" s="371"/>
    </row>
    <row r="246" spans="606:710" ht="9.9499999999999993" customHeight="1" x14ac:dyDescent="0.15">
      <c r="WH246" s="370"/>
      <c r="WI246" s="370"/>
      <c r="WJ246" s="370"/>
      <c r="WK246" s="370"/>
      <c r="WL246" s="370"/>
      <c r="WM246" s="370"/>
      <c r="WN246" s="370"/>
      <c r="WO246" s="370"/>
      <c r="WP246" s="370"/>
      <c r="WQ246" s="370"/>
      <c r="WR246" s="370"/>
      <c r="WS246" s="370"/>
      <c r="WT246" s="370"/>
      <c r="WU246" s="370"/>
      <c r="WV246" s="370"/>
      <c r="WW246" s="370"/>
      <c r="WX246" s="370"/>
      <c r="WY246" s="370"/>
      <c r="WZ246" s="370"/>
      <c r="XA246" s="370"/>
      <c r="XB246" s="370"/>
      <c r="XC246" s="370"/>
      <c r="XD246" s="370"/>
      <c r="XE246" s="370"/>
      <c r="XF246" s="370"/>
      <c r="XG246" s="370"/>
      <c r="XH246" s="370"/>
      <c r="XI246" s="370"/>
      <c r="XJ246" s="370"/>
      <c r="XK246" s="370"/>
      <c r="XL246" s="370"/>
      <c r="XM246" s="370"/>
      <c r="XN246" s="370"/>
      <c r="XO246" s="370"/>
      <c r="XP246" s="370"/>
      <c r="XQ246" s="370"/>
      <c r="XR246" s="370"/>
      <c r="XS246" s="370"/>
      <c r="XT246" s="370"/>
      <c r="XU246" s="370"/>
      <c r="XV246" s="370"/>
      <c r="XW246" s="370"/>
      <c r="XX246" s="370"/>
      <c r="XY246" s="370"/>
      <c r="XZ246" s="370"/>
      <c r="YA246" s="370"/>
      <c r="YB246" s="370"/>
      <c r="YC246" s="370"/>
      <c r="YD246" s="370"/>
      <c r="YE246" s="370"/>
      <c r="YF246" s="370"/>
      <c r="YG246" s="370"/>
      <c r="YH246" s="370"/>
      <c r="YI246" s="370"/>
      <c r="YJ246" s="370"/>
      <c r="YK246" s="370"/>
      <c r="YL246" s="370"/>
      <c r="YM246" s="370"/>
      <c r="YN246" s="370"/>
      <c r="YO246" s="370"/>
      <c r="YP246" s="370"/>
      <c r="YQ246" s="370"/>
      <c r="YR246" s="370"/>
      <c r="YS246" s="370"/>
      <c r="YT246" s="370"/>
      <c r="YU246" s="370"/>
      <c r="YV246" s="370"/>
      <c r="YW246" s="370"/>
      <c r="YX246" s="370"/>
      <c r="YY246" s="370"/>
      <c r="YZ246" s="370"/>
      <c r="ZA246" s="370"/>
      <c r="ZB246" s="370"/>
      <c r="ZC246" s="370"/>
      <c r="ZD246" s="370"/>
      <c r="ZE246" s="370"/>
      <c r="ZF246" s="370"/>
      <c r="ZG246" s="370"/>
      <c r="ZH246" s="370"/>
      <c r="ZI246" s="370"/>
      <c r="ZJ246" s="370"/>
      <c r="ZK246" s="370"/>
      <c r="ZL246" s="370"/>
      <c r="ZM246" s="370"/>
      <c r="ZN246" s="370"/>
      <c r="ZO246" s="370"/>
      <c r="ZP246" s="370"/>
      <c r="ZQ246" s="370"/>
      <c r="ZR246" s="370"/>
      <c r="ZS246" s="371"/>
      <c r="ZT246" s="371"/>
      <c r="ZU246" s="371"/>
      <c r="ZV246" s="371"/>
      <c r="ZW246" s="371"/>
      <c r="ZX246" s="371"/>
      <c r="ZY246" s="371"/>
      <c r="ZZ246" s="371"/>
      <c r="AAA246" s="371"/>
      <c r="AAB246" s="371"/>
      <c r="AAC246" s="371"/>
      <c r="AAD246" s="371"/>
      <c r="AAE246" s="371"/>
      <c r="AAF246" s="371"/>
      <c r="AAG246" s="371"/>
      <c r="AAH246" s="371"/>
    </row>
    <row r="247" spans="606:710" ht="9.9499999999999993" customHeight="1" x14ac:dyDescent="0.15">
      <c r="WH247" s="370"/>
      <c r="WI247" s="370"/>
      <c r="WJ247" s="370"/>
      <c r="WK247" s="370"/>
      <c r="WL247" s="370"/>
      <c r="WM247" s="370"/>
      <c r="WN247" s="370"/>
      <c r="WO247" s="370"/>
      <c r="WP247" s="370"/>
      <c r="WQ247" s="370"/>
      <c r="WR247" s="370"/>
      <c r="WS247" s="370"/>
      <c r="WT247" s="370"/>
      <c r="WU247" s="370"/>
      <c r="WV247" s="370"/>
      <c r="WW247" s="370"/>
      <c r="WX247" s="370"/>
      <c r="WY247" s="370"/>
      <c r="WZ247" s="370"/>
      <c r="XA247" s="370"/>
      <c r="XB247" s="370"/>
      <c r="XC247" s="370"/>
      <c r="XD247" s="370"/>
      <c r="XE247" s="370"/>
      <c r="XF247" s="370"/>
      <c r="XG247" s="370"/>
      <c r="XH247" s="370"/>
      <c r="XI247" s="370"/>
      <c r="XJ247" s="370"/>
      <c r="XK247" s="370"/>
      <c r="XL247" s="370"/>
      <c r="XM247" s="370"/>
      <c r="XN247" s="370"/>
      <c r="XO247" s="370"/>
      <c r="XP247" s="370"/>
      <c r="XQ247" s="370"/>
      <c r="XR247" s="370"/>
      <c r="XS247" s="370"/>
      <c r="XT247" s="370"/>
      <c r="XU247" s="370"/>
      <c r="XV247" s="370"/>
      <c r="XW247" s="370"/>
      <c r="XX247" s="370"/>
      <c r="XY247" s="370"/>
      <c r="XZ247" s="370"/>
      <c r="YA247" s="370"/>
      <c r="YB247" s="370"/>
      <c r="YC247" s="370"/>
      <c r="YD247" s="370"/>
      <c r="YE247" s="370"/>
      <c r="YF247" s="370"/>
      <c r="YG247" s="370"/>
      <c r="YH247" s="370"/>
      <c r="YI247" s="370"/>
      <c r="YJ247" s="370"/>
      <c r="YK247" s="370"/>
      <c r="YL247" s="370"/>
      <c r="YM247" s="370"/>
      <c r="YN247" s="370"/>
      <c r="YO247" s="370"/>
      <c r="YP247" s="370"/>
      <c r="YQ247" s="370"/>
      <c r="YR247" s="370"/>
      <c r="YS247" s="370"/>
      <c r="YT247" s="370"/>
      <c r="YU247" s="370"/>
      <c r="YV247" s="370"/>
      <c r="YW247" s="370"/>
      <c r="YX247" s="370"/>
      <c r="YY247" s="370"/>
      <c r="YZ247" s="370"/>
      <c r="ZA247" s="370"/>
      <c r="ZB247" s="370"/>
      <c r="ZC247" s="370"/>
      <c r="ZD247" s="370"/>
      <c r="ZE247" s="370"/>
      <c r="ZF247" s="370"/>
      <c r="ZG247" s="370"/>
      <c r="ZH247" s="370"/>
      <c r="ZI247" s="370"/>
      <c r="ZJ247" s="370"/>
      <c r="ZK247" s="370"/>
      <c r="ZL247" s="370"/>
      <c r="ZM247" s="370"/>
      <c r="ZN247" s="370"/>
      <c r="ZO247" s="370"/>
      <c r="ZP247" s="370"/>
      <c r="ZQ247" s="370"/>
      <c r="ZR247" s="370"/>
      <c r="ZS247" s="371"/>
      <c r="ZT247" s="371"/>
      <c r="ZU247" s="371"/>
      <c r="ZV247" s="371"/>
      <c r="ZW247" s="371"/>
      <c r="ZX247" s="371"/>
      <c r="ZY247" s="371"/>
      <c r="ZZ247" s="371"/>
      <c r="AAA247" s="371"/>
      <c r="AAB247" s="371"/>
      <c r="AAC247" s="371"/>
      <c r="AAD247" s="371"/>
      <c r="AAE247" s="371"/>
      <c r="AAF247" s="371"/>
      <c r="AAG247" s="371"/>
      <c r="AAH247" s="371"/>
    </row>
    <row r="248" spans="606:710" ht="9.9499999999999993" customHeight="1" x14ac:dyDescent="0.15">
      <c r="WH248" s="370"/>
      <c r="WI248" s="370"/>
      <c r="WJ248" s="370"/>
      <c r="WK248" s="370"/>
      <c r="WL248" s="370"/>
      <c r="WM248" s="370"/>
      <c r="WN248" s="370"/>
      <c r="WO248" s="370"/>
      <c r="WP248" s="370"/>
      <c r="WQ248" s="370"/>
      <c r="WR248" s="370"/>
      <c r="WS248" s="370"/>
      <c r="WT248" s="370"/>
      <c r="WU248" s="370"/>
      <c r="WV248" s="370"/>
      <c r="WW248" s="370"/>
      <c r="WX248" s="370"/>
      <c r="WY248" s="370"/>
      <c r="WZ248" s="370"/>
      <c r="XA248" s="370"/>
      <c r="XB248" s="370"/>
      <c r="XC248" s="370"/>
      <c r="XD248" s="370"/>
      <c r="XE248" s="370"/>
      <c r="XF248" s="370"/>
      <c r="XG248" s="370"/>
      <c r="XH248" s="370"/>
      <c r="XI248" s="370"/>
      <c r="XJ248" s="370"/>
      <c r="XK248" s="370"/>
      <c r="XL248" s="370"/>
      <c r="XM248" s="370"/>
      <c r="XN248" s="370"/>
      <c r="XO248" s="370"/>
      <c r="XP248" s="370"/>
      <c r="XQ248" s="370"/>
      <c r="XR248" s="370"/>
      <c r="XS248" s="370"/>
      <c r="XT248" s="370"/>
      <c r="XU248" s="370"/>
      <c r="XV248" s="370"/>
      <c r="XW248" s="370"/>
      <c r="XX248" s="370"/>
      <c r="XY248" s="370"/>
      <c r="XZ248" s="370"/>
      <c r="YA248" s="370"/>
      <c r="YB248" s="370"/>
      <c r="YC248" s="370"/>
      <c r="YD248" s="370"/>
      <c r="YE248" s="370"/>
      <c r="YF248" s="370"/>
      <c r="YG248" s="370"/>
      <c r="YH248" s="370"/>
      <c r="YI248" s="370"/>
      <c r="YJ248" s="370"/>
      <c r="YK248" s="370"/>
      <c r="YL248" s="370"/>
      <c r="YM248" s="370"/>
      <c r="YN248" s="370"/>
      <c r="YO248" s="370"/>
      <c r="YP248" s="370"/>
      <c r="YQ248" s="370"/>
      <c r="YR248" s="370"/>
      <c r="YS248" s="370"/>
      <c r="YT248" s="370"/>
      <c r="YU248" s="370"/>
      <c r="YV248" s="370"/>
      <c r="YW248" s="370"/>
      <c r="YX248" s="370"/>
      <c r="YY248" s="370"/>
      <c r="YZ248" s="370"/>
      <c r="ZA248" s="370"/>
      <c r="ZB248" s="370"/>
      <c r="ZC248" s="370"/>
      <c r="ZD248" s="370"/>
      <c r="ZE248" s="370"/>
      <c r="ZF248" s="370"/>
      <c r="ZG248" s="370"/>
      <c r="ZH248" s="370"/>
      <c r="ZI248" s="370"/>
      <c r="ZJ248" s="370"/>
      <c r="ZK248" s="370"/>
      <c r="ZL248" s="370"/>
      <c r="ZM248" s="370"/>
      <c r="ZN248" s="370"/>
      <c r="ZO248" s="370"/>
      <c r="ZP248" s="370"/>
      <c r="ZQ248" s="370"/>
      <c r="ZR248" s="370"/>
      <c r="ZS248" s="371"/>
      <c r="ZT248" s="371"/>
      <c r="ZU248" s="371"/>
      <c r="ZV248" s="371"/>
      <c r="ZW248" s="371"/>
      <c r="ZX248" s="371"/>
      <c r="ZY248" s="371"/>
      <c r="ZZ248" s="371"/>
      <c r="AAA248" s="371"/>
      <c r="AAB248" s="371"/>
      <c r="AAC248" s="371"/>
      <c r="AAD248" s="371"/>
      <c r="AAE248" s="371"/>
      <c r="AAF248" s="371"/>
      <c r="AAG248" s="371"/>
      <c r="AAH248" s="371"/>
    </row>
    <row r="249" spans="606:710" ht="9.9499999999999993" customHeight="1" x14ac:dyDescent="0.15">
      <c r="WH249" s="370"/>
      <c r="WI249" s="370"/>
      <c r="WJ249" s="370"/>
      <c r="WK249" s="370"/>
      <c r="WL249" s="370"/>
      <c r="WM249" s="370"/>
      <c r="WN249" s="370"/>
      <c r="WO249" s="370"/>
      <c r="WP249" s="370"/>
      <c r="WQ249" s="370"/>
      <c r="WR249" s="370"/>
      <c r="WS249" s="370"/>
      <c r="WT249" s="370"/>
      <c r="WU249" s="370"/>
      <c r="WV249" s="370"/>
      <c r="WW249" s="370"/>
      <c r="WX249" s="370"/>
      <c r="WY249" s="370"/>
      <c r="WZ249" s="370"/>
      <c r="XA249" s="370"/>
      <c r="XB249" s="370"/>
      <c r="XC249" s="370"/>
      <c r="XD249" s="370"/>
      <c r="XE249" s="370"/>
      <c r="XF249" s="370"/>
      <c r="XG249" s="370"/>
      <c r="XH249" s="370"/>
      <c r="XI249" s="370"/>
      <c r="XJ249" s="370"/>
      <c r="XK249" s="370"/>
      <c r="XL249" s="370"/>
      <c r="XM249" s="370"/>
      <c r="XN249" s="370"/>
      <c r="XO249" s="370"/>
      <c r="XP249" s="370"/>
      <c r="XQ249" s="370"/>
      <c r="XR249" s="370"/>
      <c r="XS249" s="370"/>
      <c r="XT249" s="370"/>
      <c r="XU249" s="370"/>
      <c r="XV249" s="370"/>
      <c r="XW249" s="370"/>
      <c r="XX249" s="370"/>
      <c r="XY249" s="370"/>
      <c r="XZ249" s="370"/>
      <c r="YA249" s="370"/>
      <c r="YB249" s="370"/>
      <c r="YC249" s="370"/>
      <c r="YD249" s="370"/>
      <c r="YE249" s="370"/>
      <c r="YF249" s="370"/>
      <c r="YG249" s="370"/>
      <c r="YH249" s="370"/>
      <c r="YI249" s="370"/>
      <c r="YJ249" s="370"/>
      <c r="YK249" s="370"/>
      <c r="YL249" s="370"/>
      <c r="YM249" s="370"/>
      <c r="YN249" s="370"/>
      <c r="YO249" s="370"/>
      <c r="YP249" s="370"/>
      <c r="YQ249" s="370"/>
      <c r="YR249" s="370"/>
      <c r="YS249" s="370"/>
      <c r="YT249" s="370"/>
      <c r="YU249" s="370"/>
      <c r="YV249" s="370"/>
      <c r="YW249" s="370"/>
      <c r="YX249" s="370"/>
      <c r="YY249" s="370"/>
      <c r="YZ249" s="370"/>
      <c r="ZA249" s="370"/>
      <c r="ZB249" s="370"/>
      <c r="ZC249" s="370"/>
      <c r="ZD249" s="370"/>
      <c r="ZE249" s="370"/>
      <c r="ZF249" s="370"/>
      <c r="ZG249" s="370"/>
      <c r="ZH249" s="370"/>
      <c r="ZI249" s="370"/>
      <c r="ZJ249" s="370"/>
      <c r="ZK249" s="370"/>
      <c r="ZL249" s="370"/>
      <c r="ZM249" s="370"/>
      <c r="ZN249" s="370"/>
      <c r="ZO249" s="370"/>
      <c r="ZP249" s="370"/>
      <c r="ZQ249" s="370"/>
      <c r="ZR249" s="370"/>
      <c r="ZS249" s="371"/>
      <c r="ZT249" s="371"/>
      <c r="ZU249" s="371"/>
      <c r="ZV249" s="371"/>
      <c r="ZW249" s="371"/>
      <c r="ZX249" s="371"/>
      <c r="ZY249" s="371"/>
      <c r="ZZ249" s="371"/>
      <c r="AAA249" s="371"/>
      <c r="AAB249" s="371"/>
      <c r="AAC249" s="371"/>
      <c r="AAD249" s="371"/>
      <c r="AAE249" s="371"/>
      <c r="AAF249" s="371"/>
      <c r="AAG249" s="371"/>
      <c r="AAH249" s="371"/>
    </row>
    <row r="250" spans="606:710" ht="9.9499999999999993" customHeight="1" x14ac:dyDescent="0.15">
      <c r="WH250" s="370"/>
      <c r="WI250" s="370"/>
      <c r="WJ250" s="370"/>
      <c r="WK250" s="370"/>
      <c r="WL250" s="370"/>
      <c r="WM250" s="370"/>
      <c r="WN250" s="370"/>
      <c r="WO250" s="370"/>
      <c r="WP250" s="370"/>
      <c r="WQ250" s="370"/>
      <c r="WR250" s="370"/>
      <c r="WS250" s="370"/>
      <c r="WT250" s="370"/>
      <c r="WU250" s="370"/>
      <c r="WV250" s="370"/>
      <c r="WW250" s="370"/>
      <c r="WX250" s="370"/>
      <c r="WY250" s="370"/>
      <c r="WZ250" s="370"/>
      <c r="XA250" s="370"/>
      <c r="XB250" s="370"/>
      <c r="XC250" s="370"/>
      <c r="XD250" s="370"/>
      <c r="XE250" s="370"/>
      <c r="XF250" s="370"/>
      <c r="XG250" s="370"/>
      <c r="XH250" s="370"/>
      <c r="XI250" s="370"/>
      <c r="XJ250" s="370"/>
      <c r="XK250" s="370"/>
      <c r="XL250" s="370"/>
      <c r="XM250" s="370"/>
      <c r="XN250" s="370"/>
      <c r="XO250" s="370"/>
      <c r="XP250" s="370"/>
      <c r="XQ250" s="370"/>
      <c r="XR250" s="370"/>
      <c r="XS250" s="370"/>
      <c r="XT250" s="370"/>
      <c r="XU250" s="370"/>
      <c r="XV250" s="370"/>
      <c r="XW250" s="370"/>
      <c r="XX250" s="370"/>
      <c r="XY250" s="370"/>
      <c r="XZ250" s="370"/>
      <c r="YA250" s="370"/>
      <c r="YB250" s="370"/>
      <c r="YC250" s="370"/>
      <c r="YD250" s="370"/>
      <c r="YE250" s="370"/>
      <c r="YF250" s="370"/>
      <c r="YG250" s="370"/>
      <c r="YH250" s="370"/>
      <c r="YI250" s="370"/>
      <c r="YJ250" s="370"/>
      <c r="YK250" s="370"/>
      <c r="YL250" s="370"/>
      <c r="YM250" s="370"/>
      <c r="YN250" s="370"/>
      <c r="YO250" s="370"/>
      <c r="YP250" s="370"/>
      <c r="YQ250" s="370"/>
      <c r="YR250" s="370"/>
      <c r="YS250" s="370"/>
      <c r="YT250" s="370"/>
      <c r="YU250" s="370"/>
      <c r="YV250" s="370"/>
      <c r="YW250" s="370"/>
      <c r="YX250" s="370"/>
      <c r="YY250" s="370"/>
      <c r="YZ250" s="370"/>
      <c r="ZA250" s="370"/>
      <c r="ZB250" s="370"/>
      <c r="ZC250" s="370"/>
      <c r="ZD250" s="370"/>
      <c r="ZE250" s="370"/>
      <c r="ZF250" s="370"/>
      <c r="ZG250" s="370"/>
      <c r="ZH250" s="370"/>
      <c r="ZI250" s="370"/>
      <c r="ZJ250" s="370"/>
      <c r="ZK250" s="370"/>
      <c r="ZL250" s="370"/>
      <c r="ZM250" s="370"/>
      <c r="ZN250" s="370"/>
      <c r="ZO250" s="370"/>
      <c r="ZP250" s="370"/>
      <c r="ZQ250" s="370"/>
      <c r="ZR250" s="370"/>
      <c r="ZS250" s="371"/>
      <c r="ZT250" s="371"/>
      <c r="ZU250" s="371"/>
      <c r="ZV250" s="371"/>
      <c r="ZW250" s="371"/>
      <c r="ZX250" s="371"/>
      <c r="ZY250" s="371"/>
      <c r="ZZ250" s="371"/>
      <c r="AAA250" s="371"/>
      <c r="AAB250" s="371"/>
      <c r="AAC250" s="371"/>
      <c r="AAD250" s="371"/>
      <c r="AAE250" s="371"/>
      <c r="AAF250" s="371"/>
      <c r="AAG250" s="371"/>
      <c r="AAH250" s="371"/>
    </row>
    <row r="251" spans="606:710" ht="9.9499999999999993" customHeight="1" x14ac:dyDescent="0.15">
      <c r="WH251" s="370"/>
      <c r="WI251" s="370"/>
      <c r="WJ251" s="370"/>
      <c r="WK251" s="370"/>
      <c r="WL251" s="370"/>
      <c r="WM251" s="370"/>
      <c r="WN251" s="370"/>
      <c r="WO251" s="370"/>
      <c r="WP251" s="370"/>
      <c r="WQ251" s="370"/>
      <c r="WR251" s="370"/>
      <c r="WS251" s="370"/>
      <c r="WT251" s="370"/>
      <c r="WU251" s="370"/>
      <c r="WV251" s="370"/>
      <c r="WW251" s="370"/>
      <c r="WX251" s="370"/>
      <c r="WY251" s="370"/>
      <c r="WZ251" s="370"/>
      <c r="XA251" s="370"/>
      <c r="XB251" s="370"/>
      <c r="XC251" s="370"/>
      <c r="XD251" s="370"/>
      <c r="XE251" s="370"/>
      <c r="XF251" s="370"/>
      <c r="XG251" s="370"/>
      <c r="XH251" s="370"/>
      <c r="XI251" s="370"/>
      <c r="XJ251" s="370"/>
      <c r="XK251" s="370"/>
      <c r="XL251" s="370"/>
      <c r="XM251" s="370"/>
      <c r="XN251" s="370"/>
      <c r="XO251" s="370"/>
      <c r="XP251" s="370"/>
      <c r="XQ251" s="370"/>
      <c r="XR251" s="370"/>
      <c r="XS251" s="370"/>
      <c r="XT251" s="370"/>
      <c r="XU251" s="370"/>
      <c r="XV251" s="370"/>
      <c r="XW251" s="370"/>
      <c r="XX251" s="370"/>
      <c r="XY251" s="370"/>
      <c r="XZ251" s="370"/>
      <c r="YA251" s="370"/>
      <c r="YB251" s="370"/>
      <c r="YC251" s="370"/>
      <c r="YD251" s="370"/>
      <c r="YE251" s="370"/>
      <c r="YF251" s="370"/>
      <c r="YG251" s="370"/>
      <c r="YH251" s="370"/>
      <c r="YI251" s="370"/>
      <c r="YJ251" s="370"/>
      <c r="YK251" s="370"/>
      <c r="YL251" s="370"/>
      <c r="YM251" s="370"/>
      <c r="YN251" s="370"/>
      <c r="YO251" s="370"/>
      <c r="YP251" s="370"/>
      <c r="YQ251" s="370"/>
      <c r="YR251" s="370"/>
      <c r="YS251" s="370"/>
      <c r="YT251" s="370"/>
      <c r="YU251" s="370"/>
      <c r="YV251" s="370"/>
      <c r="YW251" s="370"/>
      <c r="YX251" s="370"/>
      <c r="YY251" s="370"/>
      <c r="YZ251" s="370"/>
      <c r="ZA251" s="370"/>
      <c r="ZB251" s="370"/>
      <c r="ZC251" s="370"/>
      <c r="ZD251" s="370"/>
      <c r="ZE251" s="370"/>
      <c r="ZF251" s="370"/>
      <c r="ZG251" s="370"/>
      <c r="ZH251" s="370"/>
      <c r="ZI251" s="370"/>
      <c r="ZJ251" s="370"/>
      <c r="ZK251" s="370"/>
      <c r="ZL251" s="370"/>
      <c r="ZM251" s="370"/>
      <c r="ZN251" s="370"/>
      <c r="ZO251" s="370"/>
      <c r="ZP251" s="370"/>
      <c r="ZQ251" s="370"/>
      <c r="ZR251" s="370"/>
      <c r="ZS251" s="371"/>
      <c r="ZT251" s="371"/>
      <c r="ZU251" s="371"/>
      <c r="ZV251" s="371"/>
      <c r="ZW251" s="371"/>
      <c r="ZX251" s="371"/>
      <c r="ZY251" s="371"/>
      <c r="ZZ251" s="371"/>
      <c r="AAA251" s="371"/>
      <c r="AAB251" s="371"/>
      <c r="AAC251" s="371"/>
      <c r="AAD251" s="371"/>
      <c r="AAE251" s="371"/>
      <c r="AAF251" s="371"/>
      <c r="AAG251" s="371"/>
      <c r="AAH251" s="371"/>
    </row>
    <row r="252" spans="606:710" ht="9.9499999999999993" customHeight="1" x14ac:dyDescent="0.15">
      <c r="WH252" s="370"/>
      <c r="WI252" s="370"/>
      <c r="WJ252" s="370"/>
      <c r="WK252" s="370"/>
      <c r="WL252" s="370"/>
      <c r="WM252" s="370"/>
      <c r="WN252" s="370"/>
      <c r="WO252" s="370"/>
      <c r="WP252" s="370"/>
      <c r="WQ252" s="370"/>
      <c r="WR252" s="370"/>
      <c r="WS252" s="370"/>
      <c r="WT252" s="370"/>
      <c r="WU252" s="370"/>
      <c r="WV252" s="370"/>
      <c r="WW252" s="370"/>
      <c r="WX252" s="370"/>
      <c r="WY252" s="370"/>
      <c r="WZ252" s="370"/>
      <c r="XA252" s="370"/>
      <c r="XB252" s="370"/>
      <c r="XC252" s="370"/>
      <c r="XD252" s="370"/>
      <c r="XE252" s="370"/>
      <c r="XF252" s="370"/>
      <c r="XG252" s="370"/>
      <c r="XH252" s="370"/>
      <c r="XI252" s="370"/>
      <c r="XJ252" s="370"/>
      <c r="XK252" s="370"/>
      <c r="XL252" s="370"/>
      <c r="XM252" s="370"/>
      <c r="XN252" s="370"/>
      <c r="XO252" s="370"/>
      <c r="XP252" s="370"/>
      <c r="XQ252" s="370"/>
      <c r="XR252" s="370"/>
      <c r="XS252" s="370"/>
      <c r="XT252" s="370"/>
      <c r="XU252" s="370"/>
      <c r="XV252" s="370"/>
      <c r="XW252" s="370"/>
      <c r="XX252" s="370"/>
      <c r="XY252" s="370"/>
      <c r="XZ252" s="370"/>
      <c r="YA252" s="370"/>
      <c r="YB252" s="370"/>
      <c r="YC252" s="370"/>
      <c r="YD252" s="370"/>
      <c r="YE252" s="370"/>
      <c r="YF252" s="370"/>
      <c r="YG252" s="370"/>
      <c r="YH252" s="370"/>
      <c r="YI252" s="370"/>
      <c r="YJ252" s="370"/>
      <c r="YK252" s="370"/>
      <c r="YL252" s="370"/>
      <c r="YM252" s="370"/>
      <c r="YN252" s="370"/>
      <c r="YO252" s="370"/>
      <c r="YP252" s="370"/>
      <c r="YQ252" s="370"/>
      <c r="YR252" s="370"/>
      <c r="YS252" s="370"/>
      <c r="YT252" s="370"/>
      <c r="YU252" s="370"/>
      <c r="YV252" s="370"/>
      <c r="YW252" s="370"/>
      <c r="YX252" s="370"/>
      <c r="YY252" s="370"/>
      <c r="YZ252" s="370"/>
      <c r="ZA252" s="370"/>
      <c r="ZB252" s="370"/>
      <c r="ZC252" s="370"/>
      <c r="ZD252" s="370"/>
      <c r="ZE252" s="370"/>
      <c r="ZF252" s="370"/>
      <c r="ZG252" s="370"/>
      <c r="ZH252" s="370"/>
      <c r="ZI252" s="370"/>
      <c r="ZJ252" s="370"/>
      <c r="ZK252" s="370"/>
      <c r="ZL252" s="370"/>
      <c r="ZM252" s="370"/>
      <c r="ZN252" s="370"/>
      <c r="ZO252" s="370"/>
      <c r="ZP252" s="370"/>
      <c r="ZQ252" s="370"/>
      <c r="ZR252" s="370"/>
      <c r="ZS252" s="371"/>
      <c r="ZT252" s="371"/>
      <c r="ZU252" s="371"/>
      <c r="ZV252" s="371"/>
      <c r="ZW252" s="371"/>
      <c r="ZX252" s="371"/>
      <c r="ZY252" s="371"/>
      <c r="ZZ252" s="371"/>
      <c r="AAA252" s="371"/>
      <c r="AAB252" s="371"/>
      <c r="AAC252" s="371"/>
      <c r="AAD252" s="371"/>
      <c r="AAE252" s="371"/>
      <c r="AAF252" s="371"/>
      <c r="AAG252" s="371"/>
      <c r="AAH252" s="371"/>
    </row>
    <row r="253" spans="606:710" ht="9.9499999999999993" customHeight="1" x14ac:dyDescent="0.15">
      <c r="WH253" s="370"/>
      <c r="WI253" s="370"/>
      <c r="WJ253" s="370"/>
      <c r="WK253" s="370"/>
      <c r="WL253" s="370"/>
      <c r="WM253" s="370"/>
      <c r="WN253" s="370"/>
      <c r="WO253" s="370"/>
      <c r="WP253" s="370"/>
      <c r="WQ253" s="370"/>
      <c r="WR253" s="370"/>
      <c r="WS253" s="370"/>
      <c r="WT253" s="370"/>
      <c r="WU253" s="370"/>
      <c r="WV253" s="370"/>
      <c r="WW253" s="370"/>
      <c r="WX253" s="370"/>
      <c r="WY253" s="370"/>
      <c r="WZ253" s="370"/>
      <c r="XA253" s="370"/>
      <c r="XB253" s="370"/>
      <c r="XC253" s="370"/>
      <c r="XD253" s="370"/>
      <c r="XE253" s="370"/>
      <c r="XF253" s="370"/>
      <c r="XG253" s="370"/>
      <c r="XH253" s="370"/>
      <c r="XI253" s="370"/>
      <c r="XJ253" s="370"/>
      <c r="XK253" s="370"/>
      <c r="XL253" s="370"/>
      <c r="XM253" s="370"/>
      <c r="XN253" s="370"/>
      <c r="XO253" s="370"/>
      <c r="XP253" s="370"/>
      <c r="XQ253" s="370"/>
      <c r="XR253" s="370"/>
      <c r="XS253" s="370"/>
      <c r="XT253" s="370"/>
      <c r="XU253" s="370"/>
      <c r="XV253" s="370"/>
      <c r="XW253" s="370"/>
      <c r="XX253" s="370"/>
      <c r="XY253" s="370"/>
      <c r="XZ253" s="370"/>
      <c r="YA253" s="370"/>
      <c r="YB253" s="370"/>
      <c r="YC253" s="370"/>
      <c r="YD253" s="370"/>
      <c r="YE253" s="370"/>
      <c r="YF253" s="370"/>
      <c r="YG253" s="370"/>
      <c r="YH253" s="370"/>
      <c r="YI253" s="370"/>
      <c r="YJ253" s="370"/>
      <c r="YK253" s="370"/>
      <c r="YL253" s="370"/>
      <c r="YM253" s="370"/>
      <c r="YN253" s="370"/>
      <c r="YO253" s="370"/>
      <c r="YP253" s="370"/>
      <c r="YQ253" s="370"/>
      <c r="YR253" s="370"/>
      <c r="YS253" s="370"/>
      <c r="YT253" s="370"/>
      <c r="YU253" s="370"/>
      <c r="YV253" s="370"/>
      <c r="YW253" s="370"/>
      <c r="YX253" s="370"/>
      <c r="YY253" s="370"/>
      <c r="YZ253" s="370"/>
      <c r="ZA253" s="370"/>
      <c r="ZB253" s="370"/>
      <c r="ZC253" s="370"/>
      <c r="ZD253" s="370"/>
      <c r="ZE253" s="370"/>
      <c r="ZF253" s="370"/>
      <c r="ZG253" s="370"/>
      <c r="ZH253" s="370"/>
      <c r="ZI253" s="370"/>
      <c r="ZJ253" s="370"/>
      <c r="ZK253" s="370"/>
      <c r="ZL253" s="370"/>
      <c r="ZM253" s="370"/>
      <c r="ZN253" s="370"/>
      <c r="ZO253" s="370"/>
      <c r="ZP253" s="370"/>
      <c r="ZQ253" s="370"/>
      <c r="ZR253" s="370"/>
      <c r="ZS253" s="371"/>
      <c r="ZT253" s="371"/>
      <c r="ZU253" s="371"/>
      <c r="ZV253" s="371"/>
      <c r="ZW253" s="371"/>
      <c r="ZX253" s="371"/>
      <c r="ZY253" s="371"/>
      <c r="ZZ253" s="371"/>
      <c r="AAA253" s="371"/>
      <c r="AAB253" s="371"/>
      <c r="AAC253" s="371"/>
      <c r="AAD253" s="371"/>
      <c r="AAE253" s="371"/>
      <c r="AAF253" s="371"/>
      <c r="AAG253" s="371"/>
      <c r="AAH253" s="371"/>
    </row>
    <row r="254" spans="606:710" ht="9.9499999999999993" customHeight="1" x14ac:dyDescent="0.15">
      <c r="WH254" s="370"/>
      <c r="WI254" s="370"/>
      <c r="WJ254" s="370"/>
      <c r="WK254" s="370"/>
      <c r="WL254" s="370"/>
      <c r="WM254" s="370"/>
      <c r="WN254" s="370"/>
      <c r="WO254" s="370"/>
      <c r="WP254" s="370"/>
      <c r="WQ254" s="370"/>
      <c r="WR254" s="370"/>
      <c r="WS254" s="370"/>
      <c r="WT254" s="370"/>
      <c r="WU254" s="370"/>
      <c r="WV254" s="370"/>
      <c r="WW254" s="370"/>
      <c r="WX254" s="370"/>
      <c r="WY254" s="370"/>
      <c r="WZ254" s="370"/>
      <c r="XA254" s="370"/>
      <c r="XB254" s="370"/>
      <c r="XC254" s="370"/>
      <c r="XD254" s="370"/>
      <c r="XE254" s="370"/>
      <c r="XF254" s="370"/>
      <c r="XG254" s="370"/>
      <c r="XH254" s="370"/>
      <c r="XI254" s="370"/>
      <c r="XJ254" s="370"/>
      <c r="XK254" s="370"/>
      <c r="XL254" s="370"/>
      <c r="XM254" s="370"/>
      <c r="XN254" s="370"/>
      <c r="XO254" s="370"/>
      <c r="XP254" s="370"/>
      <c r="XQ254" s="370"/>
      <c r="XR254" s="370"/>
      <c r="XS254" s="370"/>
      <c r="XT254" s="370"/>
      <c r="XU254" s="370"/>
      <c r="XV254" s="370"/>
      <c r="XW254" s="370"/>
      <c r="XX254" s="370"/>
      <c r="XY254" s="370"/>
      <c r="XZ254" s="370"/>
      <c r="YA254" s="370"/>
      <c r="YB254" s="370"/>
      <c r="YC254" s="370"/>
      <c r="YD254" s="370"/>
      <c r="YE254" s="370"/>
      <c r="YF254" s="370"/>
      <c r="YG254" s="370"/>
      <c r="YH254" s="370"/>
      <c r="YI254" s="370"/>
      <c r="YJ254" s="370"/>
      <c r="YK254" s="370"/>
      <c r="YL254" s="370"/>
      <c r="YM254" s="370"/>
      <c r="YN254" s="370"/>
      <c r="YO254" s="370"/>
      <c r="YP254" s="370"/>
      <c r="YQ254" s="370"/>
      <c r="YR254" s="370"/>
      <c r="YS254" s="370"/>
      <c r="YT254" s="370"/>
      <c r="YU254" s="370"/>
      <c r="YV254" s="370"/>
      <c r="YW254" s="370"/>
      <c r="YX254" s="370"/>
      <c r="YY254" s="370"/>
      <c r="YZ254" s="370"/>
      <c r="ZA254" s="370"/>
      <c r="ZB254" s="370"/>
      <c r="ZC254" s="370"/>
      <c r="ZD254" s="370"/>
      <c r="ZE254" s="370"/>
      <c r="ZF254" s="370"/>
      <c r="ZG254" s="370"/>
      <c r="ZH254" s="370"/>
      <c r="ZI254" s="370"/>
      <c r="ZJ254" s="370"/>
      <c r="ZK254" s="370"/>
      <c r="ZL254" s="370"/>
      <c r="ZM254" s="370"/>
      <c r="ZN254" s="370"/>
      <c r="ZO254" s="370"/>
      <c r="ZP254" s="370"/>
      <c r="ZQ254" s="370"/>
      <c r="ZR254" s="370"/>
      <c r="ZS254" s="371"/>
      <c r="ZT254" s="371"/>
      <c r="ZU254" s="371"/>
      <c r="ZV254" s="371"/>
      <c r="ZW254" s="371"/>
      <c r="ZX254" s="371"/>
      <c r="ZY254" s="371"/>
      <c r="ZZ254" s="371"/>
      <c r="AAA254" s="371"/>
      <c r="AAB254" s="371"/>
      <c r="AAC254" s="371"/>
      <c r="AAD254" s="371"/>
      <c r="AAE254" s="371"/>
      <c r="AAF254" s="371"/>
      <c r="AAG254" s="371"/>
      <c r="AAH254" s="371"/>
    </row>
    <row r="255" spans="606:710" ht="9.9499999999999993" customHeight="1" x14ac:dyDescent="0.15">
      <c r="WH255" s="370"/>
      <c r="WI255" s="370"/>
      <c r="WJ255" s="370"/>
      <c r="WK255" s="370"/>
      <c r="WL255" s="370"/>
      <c r="WM255" s="370"/>
      <c r="WN255" s="370"/>
      <c r="WO255" s="370"/>
      <c r="WP255" s="370"/>
      <c r="WQ255" s="370"/>
      <c r="WR255" s="370"/>
      <c r="WS255" s="370"/>
      <c r="WT255" s="370"/>
      <c r="WU255" s="370"/>
      <c r="WV255" s="370"/>
      <c r="WW255" s="370"/>
      <c r="WX255" s="370"/>
      <c r="WY255" s="370"/>
      <c r="WZ255" s="370"/>
      <c r="XA255" s="370"/>
      <c r="XB255" s="370"/>
      <c r="XC255" s="370"/>
      <c r="XD255" s="370"/>
      <c r="XE255" s="370"/>
      <c r="XF255" s="370"/>
      <c r="XG255" s="370"/>
      <c r="XH255" s="370"/>
      <c r="XI255" s="370"/>
      <c r="XJ255" s="370"/>
      <c r="XK255" s="370"/>
      <c r="XL255" s="370"/>
      <c r="XM255" s="370"/>
      <c r="XN255" s="370"/>
      <c r="XO255" s="370"/>
      <c r="XP255" s="370"/>
      <c r="XQ255" s="370"/>
      <c r="XR255" s="370"/>
      <c r="XS255" s="370"/>
      <c r="XT255" s="370"/>
      <c r="XU255" s="370"/>
      <c r="XV255" s="370"/>
      <c r="XW255" s="370"/>
      <c r="XX255" s="370"/>
      <c r="XY255" s="370"/>
      <c r="XZ255" s="370"/>
      <c r="YA255" s="370"/>
      <c r="YB255" s="370"/>
      <c r="YC255" s="370"/>
      <c r="YD255" s="370"/>
      <c r="YE255" s="370"/>
      <c r="YF255" s="370"/>
      <c r="YG255" s="370"/>
      <c r="YH255" s="370"/>
      <c r="YI255" s="370"/>
      <c r="YJ255" s="370"/>
      <c r="YK255" s="370"/>
      <c r="YL255" s="370"/>
      <c r="YM255" s="370"/>
      <c r="YN255" s="370"/>
      <c r="YO255" s="370"/>
      <c r="YP255" s="370"/>
      <c r="YQ255" s="370"/>
      <c r="YR255" s="370"/>
      <c r="YS255" s="370"/>
      <c r="YT255" s="370"/>
      <c r="YU255" s="370"/>
      <c r="YV255" s="370"/>
      <c r="YW255" s="370"/>
      <c r="YX255" s="370"/>
      <c r="YY255" s="370"/>
      <c r="YZ255" s="370"/>
      <c r="ZA255" s="370"/>
      <c r="ZB255" s="370"/>
      <c r="ZC255" s="370"/>
      <c r="ZD255" s="370"/>
      <c r="ZE255" s="370"/>
      <c r="ZF255" s="370"/>
      <c r="ZG255" s="370"/>
      <c r="ZH255" s="370"/>
      <c r="ZI255" s="370"/>
      <c r="ZJ255" s="370"/>
      <c r="ZK255" s="370"/>
      <c r="ZL255" s="370"/>
      <c r="ZM255" s="370"/>
      <c r="ZN255" s="370"/>
      <c r="ZO255" s="370"/>
      <c r="ZP255" s="370"/>
      <c r="ZQ255" s="370"/>
      <c r="ZR255" s="370"/>
      <c r="ZS255" s="371"/>
      <c r="ZT255" s="371"/>
      <c r="ZU255" s="371"/>
      <c r="ZV255" s="371"/>
      <c r="ZW255" s="371"/>
      <c r="ZX255" s="371"/>
      <c r="ZY255" s="371"/>
      <c r="ZZ255" s="371"/>
      <c r="AAA255" s="371"/>
      <c r="AAB255" s="371"/>
      <c r="AAC255" s="371"/>
      <c r="AAD255" s="371"/>
      <c r="AAE255" s="371"/>
      <c r="AAF255" s="371"/>
      <c r="AAG255" s="371"/>
      <c r="AAH255" s="371"/>
    </row>
    <row r="256" spans="606:710" ht="9.9499999999999993" customHeight="1" x14ac:dyDescent="0.15">
      <c r="WH256" s="370"/>
      <c r="WI256" s="370"/>
      <c r="WJ256" s="370"/>
      <c r="WK256" s="370"/>
      <c r="WL256" s="370"/>
      <c r="WM256" s="370"/>
      <c r="WN256" s="370"/>
      <c r="WO256" s="370"/>
      <c r="WP256" s="370"/>
      <c r="WQ256" s="370"/>
      <c r="WR256" s="370"/>
      <c r="WS256" s="370"/>
      <c r="WT256" s="370"/>
      <c r="WU256" s="370"/>
      <c r="WV256" s="370"/>
      <c r="WW256" s="370"/>
      <c r="WX256" s="370"/>
      <c r="WY256" s="370"/>
      <c r="WZ256" s="370"/>
      <c r="XA256" s="370"/>
      <c r="XB256" s="370"/>
      <c r="XC256" s="370"/>
      <c r="XD256" s="370"/>
      <c r="XE256" s="370"/>
      <c r="XF256" s="370"/>
      <c r="XG256" s="370"/>
      <c r="XH256" s="370"/>
      <c r="XI256" s="370"/>
      <c r="XJ256" s="370"/>
      <c r="XK256" s="370"/>
      <c r="XL256" s="370"/>
      <c r="XM256" s="370"/>
      <c r="XN256" s="370"/>
      <c r="XO256" s="370"/>
      <c r="XP256" s="370"/>
      <c r="XQ256" s="370"/>
      <c r="XR256" s="370"/>
      <c r="XS256" s="370"/>
      <c r="XT256" s="370"/>
      <c r="XU256" s="370"/>
      <c r="XV256" s="370"/>
      <c r="XW256" s="370"/>
      <c r="XX256" s="370"/>
      <c r="XY256" s="370"/>
      <c r="XZ256" s="370"/>
      <c r="YA256" s="370"/>
      <c r="YB256" s="370"/>
      <c r="YC256" s="370"/>
      <c r="YD256" s="370"/>
      <c r="YE256" s="370"/>
      <c r="YF256" s="370"/>
      <c r="YG256" s="370"/>
      <c r="YH256" s="370"/>
      <c r="YI256" s="370"/>
      <c r="YJ256" s="370"/>
      <c r="YK256" s="370"/>
      <c r="YL256" s="370"/>
      <c r="YM256" s="370"/>
      <c r="YN256" s="370"/>
      <c r="YO256" s="370"/>
      <c r="YP256" s="370"/>
      <c r="YQ256" s="370"/>
      <c r="YR256" s="370"/>
      <c r="YS256" s="370"/>
      <c r="YT256" s="370"/>
      <c r="YU256" s="370"/>
      <c r="YV256" s="370"/>
      <c r="YW256" s="370"/>
      <c r="YX256" s="370"/>
      <c r="YY256" s="370"/>
      <c r="YZ256" s="370"/>
      <c r="ZA256" s="370"/>
      <c r="ZB256" s="370"/>
      <c r="ZC256" s="370"/>
      <c r="ZD256" s="370"/>
      <c r="ZE256" s="370"/>
      <c r="ZF256" s="370"/>
      <c r="ZG256" s="370"/>
      <c r="ZH256" s="370"/>
      <c r="ZI256" s="370"/>
      <c r="ZJ256" s="370"/>
      <c r="ZK256" s="370"/>
      <c r="ZL256" s="370"/>
      <c r="ZM256" s="370"/>
      <c r="ZN256" s="370"/>
      <c r="ZO256" s="370"/>
      <c r="ZP256" s="370"/>
      <c r="ZQ256" s="370"/>
      <c r="ZR256" s="370"/>
      <c r="ZS256" s="371"/>
      <c r="ZT256" s="371"/>
      <c r="ZU256" s="371"/>
      <c r="ZV256" s="371"/>
      <c r="ZW256" s="371"/>
      <c r="ZX256" s="371"/>
      <c r="ZY256" s="371"/>
      <c r="ZZ256" s="371"/>
      <c r="AAA256" s="371"/>
      <c r="AAB256" s="371"/>
      <c r="AAC256" s="371"/>
      <c r="AAD256" s="371"/>
      <c r="AAE256" s="371"/>
      <c r="AAF256" s="371"/>
      <c r="AAG256" s="371"/>
      <c r="AAH256" s="371"/>
    </row>
    <row r="257" spans="606:710" ht="9.9499999999999993" customHeight="1" x14ac:dyDescent="0.15">
      <c r="WH257" s="370"/>
      <c r="WI257" s="370"/>
      <c r="WJ257" s="370"/>
      <c r="WK257" s="370"/>
      <c r="WL257" s="370"/>
      <c r="WM257" s="370"/>
      <c r="WN257" s="370"/>
      <c r="WO257" s="370"/>
      <c r="WP257" s="370"/>
      <c r="WQ257" s="370"/>
      <c r="WR257" s="370"/>
      <c r="WS257" s="370"/>
      <c r="WT257" s="370"/>
      <c r="WU257" s="370"/>
      <c r="WV257" s="370"/>
      <c r="WW257" s="370"/>
      <c r="WX257" s="370"/>
      <c r="WY257" s="370"/>
      <c r="WZ257" s="370"/>
      <c r="XA257" s="370"/>
      <c r="XB257" s="370"/>
      <c r="XC257" s="370"/>
      <c r="XD257" s="370"/>
      <c r="XE257" s="370"/>
      <c r="XF257" s="370"/>
      <c r="XG257" s="370"/>
      <c r="XH257" s="370"/>
      <c r="XI257" s="370"/>
      <c r="XJ257" s="370"/>
      <c r="XK257" s="370"/>
      <c r="XL257" s="370"/>
      <c r="XM257" s="370"/>
      <c r="XN257" s="370"/>
      <c r="XO257" s="370"/>
      <c r="XP257" s="370"/>
      <c r="XQ257" s="370"/>
      <c r="XR257" s="370"/>
      <c r="XS257" s="370"/>
      <c r="XT257" s="370"/>
      <c r="XU257" s="370"/>
      <c r="XV257" s="370"/>
      <c r="XW257" s="370"/>
      <c r="XX257" s="370"/>
      <c r="XY257" s="370"/>
      <c r="XZ257" s="370"/>
      <c r="YA257" s="370"/>
      <c r="YB257" s="370"/>
      <c r="YC257" s="370"/>
      <c r="YD257" s="370"/>
      <c r="YE257" s="370"/>
      <c r="YF257" s="370"/>
      <c r="YG257" s="370"/>
      <c r="YH257" s="370"/>
      <c r="YI257" s="370"/>
      <c r="YJ257" s="370"/>
      <c r="YK257" s="370"/>
      <c r="YL257" s="370"/>
      <c r="YM257" s="370"/>
      <c r="YN257" s="370"/>
      <c r="YO257" s="370"/>
      <c r="YP257" s="370"/>
      <c r="YQ257" s="370"/>
      <c r="YR257" s="370"/>
      <c r="YS257" s="370"/>
      <c r="YT257" s="370"/>
      <c r="YU257" s="370"/>
      <c r="YV257" s="370"/>
      <c r="YW257" s="370"/>
      <c r="YX257" s="370"/>
      <c r="YY257" s="370"/>
      <c r="YZ257" s="370"/>
      <c r="ZA257" s="370"/>
      <c r="ZB257" s="370"/>
      <c r="ZC257" s="370"/>
      <c r="ZD257" s="370"/>
      <c r="ZE257" s="370"/>
      <c r="ZF257" s="370"/>
      <c r="ZG257" s="370"/>
      <c r="ZH257" s="370"/>
      <c r="ZI257" s="370"/>
      <c r="ZJ257" s="370"/>
      <c r="ZK257" s="370"/>
      <c r="ZL257" s="370"/>
      <c r="ZM257" s="370"/>
      <c r="ZN257" s="370"/>
      <c r="ZO257" s="370"/>
      <c r="ZP257" s="370"/>
      <c r="ZQ257" s="370"/>
      <c r="ZR257" s="370"/>
      <c r="ZS257" s="371"/>
      <c r="ZT257" s="371"/>
      <c r="ZU257" s="371"/>
      <c r="ZV257" s="371"/>
      <c r="ZW257" s="371"/>
      <c r="ZX257" s="371"/>
      <c r="ZY257" s="371"/>
      <c r="ZZ257" s="371"/>
      <c r="AAA257" s="371"/>
      <c r="AAB257" s="371"/>
      <c r="AAC257" s="371"/>
      <c r="AAD257" s="371"/>
      <c r="AAE257" s="371"/>
      <c r="AAF257" s="371"/>
      <c r="AAG257" s="371"/>
      <c r="AAH257" s="371"/>
    </row>
    <row r="258" spans="606:710" ht="9.9499999999999993" customHeight="1" x14ac:dyDescent="0.15">
      <c r="WH258" s="370"/>
      <c r="WI258" s="370"/>
      <c r="WJ258" s="370"/>
      <c r="WK258" s="370"/>
      <c r="WL258" s="370"/>
      <c r="WM258" s="370"/>
      <c r="WN258" s="370"/>
      <c r="WO258" s="370"/>
      <c r="WP258" s="370"/>
      <c r="WQ258" s="370"/>
      <c r="WR258" s="370"/>
      <c r="WS258" s="370"/>
      <c r="WT258" s="370"/>
      <c r="WU258" s="370"/>
      <c r="WV258" s="370"/>
      <c r="WW258" s="370"/>
      <c r="WX258" s="370"/>
      <c r="WY258" s="370"/>
      <c r="WZ258" s="370"/>
      <c r="XA258" s="370"/>
      <c r="XB258" s="370"/>
      <c r="XC258" s="370"/>
      <c r="XD258" s="370"/>
      <c r="XE258" s="370"/>
      <c r="XF258" s="370"/>
      <c r="XG258" s="370"/>
      <c r="XH258" s="370"/>
      <c r="XI258" s="370"/>
      <c r="XJ258" s="370"/>
      <c r="XK258" s="370"/>
      <c r="XL258" s="370"/>
      <c r="XM258" s="370"/>
      <c r="XN258" s="370"/>
      <c r="XO258" s="370"/>
      <c r="XP258" s="370"/>
      <c r="XQ258" s="370"/>
      <c r="XR258" s="370"/>
      <c r="XS258" s="370"/>
      <c r="XT258" s="370"/>
      <c r="XU258" s="370"/>
      <c r="XV258" s="370"/>
      <c r="XW258" s="370"/>
      <c r="XX258" s="370"/>
      <c r="XY258" s="370"/>
      <c r="XZ258" s="370"/>
      <c r="YA258" s="370"/>
      <c r="YB258" s="370"/>
      <c r="YC258" s="370"/>
      <c r="YD258" s="370"/>
      <c r="YE258" s="370"/>
      <c r="YF258" s="370"/>
      <c r="YG258" s="370"/>
      <c r="YH258" s="370"/>
      <c r="YI258" s="370"/>
      <c r="YJ258" s="370"/>
      <c r="YK258" s="370"/>
      <c r="YL258" s="370"/>
      <c r="YM258" s="370"/>
      <c r="YN258" s="370"/>
      <c r="YO258" s="370"/>
      <c r="YP258" s="370"/>
      <c r="YQ258" s="370"/>
      <c r="YR258" s="370"/>
      <c r="YS258" s="370"/>
      <c r="YT258" s="370"/>
      <c r="YU258" s="370"/>
      <c r="YV258" s="370"/>
      <c r="YW258" s="370"/>
      <c r="YX258" s="370"/>
      <c r="YY258" s="370"/>
      <c r="YZ258" s="370"/>
      <c r="ZA258" s="370"/>
      <c r="ZB258" s="370"/>
      <c r="ZC258" s="370"/>
      <c r="ZD258" s="370"/>
      <c r="ZE258" s="370"/>
      <c r="ZF258" s="370"/>
      <c r="ZG258" s="370"/>
      <c r="ZH258" s="370"/>
      <c r="ZI258" s="370"/>
      <c r="ZJ258" s="370"/>
      <c r="ZK258" s="370"/>
      <c r="ZL258" s="370"/>
      <c r="ZM258" s="370"/>
      <c r="ZN258" s="370"/>
      <c r="ZO258" s="370"/>
      <c r="ZP258" s="370"/>
      <c r="ZQ258" s="370"/>
      <c r="ZR258" s="370"/>
      <c r="ZS258" s="371"/>
      <c r="ZT258" s="371"/>
      <c r="ZU258" s="371"/>
      <c r="ZV258" s="371"/>
      <c r="ZW258" s="371"/>
      <c r="ZX258" s="371"/>
      <c r="ZY258" s="371"/>
      <c r="ZZ258" s="371"/>
      <c r="AAA258" s="371"/>
      <c r="AAB258" s="371"/>
      <c r="AAC258" s="371"/>
      <c r="AAD258" s="371"/>
      <c r="AAE258" s="371"/>
      <c r="AAF258" s="371"/>
      <c r="AAG258" s="371"/>
      <c r="AAH258" s="371"/>
    </row>
    <row r="259" spans="606:710" ht="9.9499999999999993" customHeight="1" x14ac:dyDescent="0.15">
      <c r="WH259" s="370"/>
      <c r="WI259" s="370"/>
      <c r="WJ259" s="370"/>
      <c r="WK259" s="370"/>
      <c r="WL259" s="370"/>
      <c r="WM259" s="370"/>
      <c r="WN259" s="370"/>
      <c r="WO259" s="370"/>
      <c r="WP259" s="370"/>
      <c r="WQ259" s="370"/>
      <c r="WR259" s="370"/>
      <c r="WS259" s="370"/>
      <c r="WT259" s="370"/>
      <c r="WU259" s="370"/>
      <c r="WV259" s="370"/>
      <c r="WW259" s="370"/>
      <c r="WX259" s="370"/>
      <c r="WY259" s="370"/>
      <c r="WZ259" s="370"/>
      <c r="XA259" s="370"/>
      <c r="XB259" s="370"/>
      <c r="XC259" s="370"/>
      <c r="XD259" s="370"/>
      <c r="XE259" s="370"/>
      <c r="XF259" s="370"/>
      <c r="XG259" s="370"/>
      <c r="XH259" s="370"/>
      <c r="XI259" s="370"/>
      <c r="XJ259" s="370"/>
      <c r="XK259" s="370"/>
      <c r="XL259" s="370"/>
      <c r="XM259" s="370"/>
      <c r="XN259" s="370"/>
      <c r="XO259" s="370"/>
      <c r="XP259" s="370"/>
      <c r="XQ259" s="370"/>
      <c r="XR259" s="370"/>
      <c r="XS259" s="370"/>
      <c r="XT259" s="370"/>
      <c r="XU259" s="370"/>
      <c r="XV259" s="370"/>
      <c r="XW259" s="370"/>
      <c r="XX259" s="370"/>
      <c r="XY259" s="370"/>
      <c r="XZ259" s="370"/>
      <c r="YA259" s="370"/>
      <c r="YB259" s="370"/>
      <c r="YC259" s="370"/>
      <c r="YD259" s="370"/>
      <c r="YE259" s="370"/>
      <c r="YF259" s="370"/>
      <c r="YG259" s="370"/>
      <c r="YH259" s="370"/>
      <c r="YI259" s="370"/>
      <c r="YJ259" s="370"/>
      <c r="YK259" s="370"/>
      <c r="YL259" s="370"/>
      <c r="YM259" s="370"/>
      <c r="YN259" s="370"/>
      <c r="YO259" s="370"/>
      <c r="YP259" s="370"/>
      <c r="YQ259" s="370"/>
      <c r="YR259" s="370"/>
      <c r="YS259" s="370"/>
      <c r="YT259" s="370"/>
      <c r="YU259" s="370"/>
      <c r="YV259" s="370"/>
      <c r="YW259" s="370"/>
      <c r="YX259" s="370"/>
      <c r="YY259" s="370"/>
      <c r="YZ259" s="370"/>
      <c r="ZA259" s="370"/>
      <c r="ZB259" s="370"/>
      <c r="ZC259" s="370"/>
      <c r="ZD259" s="370"/>
      <c r="ZE259" s="370"/>
      <c r="ZF259" s="370"/>
      <c r="ZG259" s="370"/>
      <c r="ZH259" s="370"/>
      <c r="ZI259" s="370"/>
      <c r="ZJ259" s="370"/>
      <c r="ZK259" s="370"/>
      <c r="ZL259" s="370"/>
      <c r="ZM259" s="370"/>
      <c r="ZN259" s="370"/>
      <c r="ZO259" s="370"/>
      <c r="ZP259" s="370"/>
      <c r="ZQ259" s="370"/>
      <c r="ZR259" s="370"/>
      <c r="ZS259" s="371"/>
      <c r="ZT259" s="371"/>
      <c r="ZU259" s="371"/>
      <c r="ZV259" s="371"/>
      <c r="ZW259" s="371"/>
      <c r="ZX259" s="371"/>
      <c r="ZY259" s="371"/>
      <c r="ZZ259" s="371"/>
      <c r="AAA259" s="371"/>
      <c r="AAB259" s="371"/>
      <c r="AAC259" s="371"/>
      <c r="AAD259" s="371"/>
      <c r="AAE259" s="371"/>
      <c r="AAF259" s="371"/>
      <c r="AAG259" s="371"/>
      <c r="AAH259" s="371"/>
    </row>
    <row r="260" spans="606:710" ht="9.9499999999999993" customHeight="1" x14ac:dyDescent="0.15">
      <c r="WH260" s="370"/>
      <c r="WI260" s="370"/>
      <c r="WJ260" s="370"/>
      <c r="WK260" s="370"/>
      <c r="WL260" s="370"/>
      <c r="WM260" s="370"/>
      <c r="WN260" s="370"/>
      <c r="WO260" s="370"/>
      <c r="WP260" s="370"/>
      <c r="WQ260" s="370"/>
      <c r="WR260" s="370"/>
      <c r="WS260" s="370"/>
      <c r="WT260" s="370"/>
      <c r="WU260" s="370"/>
      <c r="WV260" s="370"/>
      <c r="WW260" s="370"/>
      <c r="WX260" s="370"/>
      <c r="WY260" s="370"/>
      <c r="WZ260" s="370"/>
      <c r="XA260" s="370"/>
      <c r="XB260" s="370"/>
      <c r="XC260" s="370"/>
      <c r="XD260" s="370"/>
      <c r="XE260" s="370"/>
      <c r="XF260" s="370"/>
      <c r="XG260" s="370"/>
      <c r="XH260" s="370"/>
      <c r="XI260" s="370"/>
      <c r="XJ260" s="370"/>
      <c r="XK260" s="370"/>
      <c r="XL260" s="370"/>
      <c r="XM260" s="370"/>
      <c r="XN260" s="370"/>
      <c r="XO260" s="370"/>
      <c r="XP260" s="370"/>
      <c r="XQ260" s="370"/>
      <c r="XR260" s="370"/>
      <c r="XS260" s="370"/>
      <c r="XT260" s="370"/>
      <c r="XU260" s="370"/>
      <c r="XV260" s="370"/>
      <c r="XW260" s="370"/>
      <c r="XX260" s="370"/>
      <c r="XY260" s="370"/>
      <c r="XZ260" s="370"/>
      <c r="YA260" s="370"/>
      <c r="YB260" s="370"/>
      <c r="YC260" s="370"/>
      <c r="YD260" s="370"/>
      <c r="YE260" s="370"/>
      <c r="YF260" s="370"/>
      <c r="YG260" s="370"/>
      <c r="YH260" s="370"/>
      <c r="YI260" s="370"/>
      <c r="YJ260" s="370"/>
      <c r="YK260" s="370"/>
      <c r="YL260" s="370"/>
      <c r="YM260" s="370"/>
      <c r="YN260" s="370"/>
      <c r="YO260" s="370"/>
      <c r="YP260" s="370"/>
      <c r="YQ260" s="370"/>
      <c r="YR260" s="370"/>
      <c r="YS260" s="370"/>
      <c r="YT260" s="370"/>
      <c r="YU260" s="370"/>
      <c r="YV260" s="370"/>
      <c r="YW260" s="370"/>
      <c r="YX260" s="370"/>
      <c r="YY260" s="370"/>
      <c r="YZ260" s="370"/>
      <c r="ZA260" s="370"/>
      <c r="ZB260" s="370"/>
      <c r="ZC260" s="370"/>
      <c r="ZD260" s="370"/>
      <c r="ZE260" s="370"/>
      <c r="ZF260" s="370"/>
      <c r="ZG260" s="370"/>
      <c r="ZH260" s="370"/>
      <c r="ZI260" s="370"/>
      <c r="ZJ260" s="370"/>
      <c r="ZK260" s="370"/>
      <c r="ZL260" s="370"/>
      <c r="ZM260" s="370"/>
      <c r="ZN260" s="370"/>
      <c r="ZO260" s="370"/>
      <c r="ZP260" s="370"/>
      <c r="ZQ260" s="370"/>
      <c r="ZR260" s="370"/>
      <c r="ZS260" s="371"/>
      <c r="ZT260" s="371"/>
      <c r="ZU260" s="371"/>
      <c r="ZV260" s="371"/>
      <c r="ZW260" s="371"/>
      <c r="ZX260" s="371"/>
      <c r="ZY260" s="371"/>
      <c r="ZZ260" s="371"/>
      <c r="AAA260" s="371"/>
      <c r="AAB260" s="371"/>
      <c r="AAC260" s="371"/>
      <c r="AAD260" s="371"/>
      <c r="AAE260" s="371"/>
      <c r="AAF260" s="371"/>
      <c r="AAG260" s="371"/>
      <c r="AAH260" s="371"/>
    </row>
    <row r="261" spans="606:710" ht="9.9499999999999993" customHeight="1" x14ac:dyDescent="0.15">
      <c r="WH261" s="370"/>
      <c r="WI261" s="370"/>
      <c r="WJ261" s="370"/>
      <c r="WK261" s="370"/>
      <c r="WL261" s="370"/>
      <c r="WM261" s="370"/>
      <c r="WN261" s="370"/>
      <c r="WO261" s="370"/>
      <c r="WP261" s="370"/>
      <c r="WQ261" s="370"/>
      <c r="WR261" s="370"/>
      <c r="WS261" s="370"/>
      <c r="WT261" s="370"/>
      <c r="WU261" s="370"/>
      <c r="WV261" s="370"/>
      <c r="WW261" s="370"/>
      <c r="WX261" s="370"/>
      <c r="WY261" s="370"/>
      <c r="WZ261" s="370"/>
      <c r="XA261" s="370"/>
      <c r="XB261" s="370"/>
      <c r="XC261" s="370"/>
      <c r="XD261" s="370"/>
      <c r="XE261" s="370"/>
      <c r="XF261" s="370"/>
      <c r="XG261" s="370"/>
      <c r="XH261" s="370"/>
      <c r="XI261" s="370"/>
      <c r="XJ261" s="370"/>
      <c r="XK261" s="370"/>
      <c r="XL261" s="370"/>
      <c r="XM261" s="370"/>
      <c r="XN261" s="370"/>
      <c r="XO261" s="370"/>
      <c r="XP261" s="370"/>
      <c r="XQ261" s="370"/>
      <c r="XR261" s="370"/>
      <c r="XS261" s="370"/>
      <c r="XT261" s="370"/>
      <c r="XU261" s="370"/>
      <c r="XV261" s="370"/>
      <c r="XW261" s="370"/>
      <c r="XX261" s="370"/>
      <c r="XY261" s="370"/>
      <c r="XZ261" s="370"/>
      <c r="YA261" s="370"/>
      <c r="YB261" s="370"/>
      <c r="YC261" s="370"/>
      <c r="YD261" s="370"/>
      <c r="YE261" s="370"/>
      <c r="YF261" s="370"/>
      <c r="YG261" s="370"/>
      <c r="YH261" s="370"/>
      <c r="YI261" s="370"/>
      <c r="YJ261" s="370"/>
      <c r="YK261" s="370"/>
      <c r="YL261" s="370"/>
      <c r="YM261" s="370"/>
      <c r="YN261" s="370"/>
      <c r="YO261" s="370"/>
      <c r="YP261" s="370"/>
      <c r="YQ261" s="370"/>
      <c r="YR261" s="370"/>
      <c r="YS261" s="370"/>
      <c r="YT261" s="370"/>
      <c r="YU261" s="370"/>
      <c r="YV261" s="370"/>
      <c r="YW261" s="370"/>
      <c r="YX261" s="370"/>
      <c r="YY261" s="370"/>
      <c r="YZ261" s="370"/>
      <c r="ZA261" s="370"/>
      <c r="ZB261" s="370"/>
      <c r="ZC261" s="370"/>
      <c r="ZD261" s="370"/>
      <c r="ZE261" s="370"/>
      <c r="ZF261" s="370"/>
      <c r="ZG261" s="370"/>
      <c r="ZH261" s="370"/>
      <c r="ZI261" s="370"/>
      <c r="ZJ261" s="370"/>
      <c r="ZK261" s="370"/>
      <c r="ZL261" s="370"/>
      <c r="ZM261" s="370"/>
      <c r="ZN261" s="370"/>
      <c r="ZO261" s="370"/>
      <c r="ZP261" s="370"/>
      <c r="ZQ261" s="370"/>
      <c r="ZR261" s="370"/>
      <c r="ZS261" s="371"/>
      <c r="ZT261" s="371"/>
      <c r="ZU261" s="371"/>
      <c r="ZV261" s="371"/>
      <c r="ZW261" s="371"/>
      <c r="ZX261" s="371"/>
      <c r="ZY261" s="371"/>
      <c r="ZZ261" s="371"/>
      <c r="AAA261" s="371"/>
      <c r="AAB261" s="371"/>
      <c r="AAC261" s="371"/>
      <c r="AAD261" s="371"/>
      <c r="AAE261" s="371"/>
      <c r="AAF261" s="371"/>
      <c r="AAG261" s="371"/>
      <c r="AAH261" s="371"/>
    </row>
    <row r="262" spans="606:710" ht="9.9499999999999993" customHeight="1" x14ac:dyDescent="0.15">
      <c r="WH262" s="370"/>
      <c r="WI262" s="370"/>
      <c r="WJ262" s="370"/>
      <c r="WK262" s="370"/>
      <c r="WL262" s="370"/>
      <c r="WM262" s="370"/>
      <c r="WN262" s="370"/>
      <c r="WO262" s="370"/>
      <c r="WP262" s="370"/>
      <c r="WQ262" s="370"/>
      <c r="WR262" s="370"/>
      <c r="WS262" s="370"/>
      <c r="WT262" s="370"/>
      <c r="WU262" s="370"/>
      <c r="WV262" s="370"/>
      <c r="WW262" s="370"/>
      <c r="WX262" s="370"/>
      <c r="WY262" s="370"/>
      <c r="WZ262" s="370"/>
      <c r="XA262" s="370"/>
      <c r="XB262" s="370"/>
      <c r="XC262" s="370"/>
      <c r="XD262" s="370"/>
      <c r="XE262" s="370"/>
      <c r="XF262" s="370"/>
      <c r="XG262" s="370"/>
      <c r="XH262" s="370"/>
      <c r="XI262" s="370"/>
      <c r="XJ262" s="370"/>
      <c r="XK262" s="370"/>
      <c r="XL262" s="370"/>
      <c r="XM262" s="370"/>
      <c r="XN262" s="370"/>
      <c r="XO262" s="370"/>
      <c r="XP262" s="370"/>
      <c r="XQ262" s="370"/>
      <c r="XR262" s="370"/>
      <c r="XS262" s="370"/>
      <c r="XT262" s="370"/>
      <c r="XU262" s="370"/>
      <c r="XV262" s="370"/>
      <c r="XW262" s="370"/>
      <c r="XX262" s="370"/>
      <c r="XY262" s="370"/>
      <c r="XZ262" s="370"/>
      <c r="YA262" s="370"/>
      <c r="YB262" s="370"/>
      <c r="YC262" s="370"/>
      <c r="YD262" s="370"/>
      <c r="YE262" s="370"/>
      <c r="YF262" s="370"/>
      <c r="YG262" s="370"/>
      <c r="YH262" s="370"/>
      <c r="YI262" s="370"/>
      <c r="YJ262" s="370"/>
      <c r="YK262" s="370"/>
      <c r="YL262" s="370"/>
      <c r="YM262" s="370"/>
      <c r="YN262" s="370"/>
      <c r="YO262" s="370"/>
      <c r="YP262" s="370"/>
      <c r="YQ262" s="370"/>
      <c r="YR262" s="370"/>
      <c r="YS262" s="370"/>
      <c r="YT262" s="370"/>
      <c r="YU262" s="370"/>
      <c r="YV262" s="370"/>
      <c r="YW262" s="370"/>
      <c r="YX262" s="370"/>
      <c r="YY262" s="370"/>
      <c r="YZ262" s="370"/>
      <c r="ZA262" s="370"/>
      <c r="ZB262" s="370"/>
      <c r="ZC262" s="370"/>
      <c r="ZD262" s="370"/>
      <c r="ZE262" s="370"/>
      <c r="ZF262" s="370"/>
      <c r="ZG262" s="370"/>
      <c r="ZH262" s="370"/>
      <c r="ZI262" s="370"/>
      <c r="ZJ262" s="370"/>
      <c r="ZK262" s="370"/>
      <c r="ZL262" s="370"/>
      <c r="ZM262" s="370"/>
      <c r="ZN262" s="370"/>
      <c r="ZO262" s="370"/>
      <c r="ZP262" s="370"/>
      <c r="ZQ262" s="370"/>
      <c r="ZR262" s="370"/>
      <c r="ZS262" s="371"/>
      <c r="ZT262" s="371"/>
      <c r="ZU262" s="371"/>
      <c r="ZV262" s="371"/>
      <c r="ZW262" s="371"/>
      <c r="ZX262" s="371"/>
      <c r="ZY262" s="371"/>
      <c r="ZZ262" s="371"/>
      <c r="AAA262" s="371"/>
      <c r="AAB262" s="371"/>
      <c r="AAC262" s="371"/>
      <c r="AAD262" s="371"/>
      <c r="AAE262" s="371"/>
      <c r="AAF262" s="371"/>
      <c r="AAG262" s="371"/>
      <c r="AAH262" s="371"/>
    </row>
    <row r="263" spans="606:710" ht="9.9499999999999993" customHeight="1" x14ac:dyDescent="0.15">
      <c r="WH263" s="370"/>
      <c r="WI263" s="370"/>
      <c r="WJ263" s="370"/>
      <c r="WK263" s="370"/>
      <c r="WL263" s="370"/>
      <c r="WM263" s="370"/>
      <c r="WN263" s="370"/>
      <c r="WO263" s="370"/>
      <c r="WP263" s="370"/>
      <c r="WQ263" s="370"/>
      <c r="WR263" s="370"/>
      <c r="WS263" s="370"/>
      <c r="WT263" s="370"/>
      <c r="WU263" s="370"/>
      <c r="WV263" s="370"/>
      <c r="WW263" s="370"/>
      <c r="WX263" s="370"/>
      <c r="WY263" s="370"/>
      <c r="WZ263" s="370"/>
      <c r="XA263" s="370"/>
      <c r="XB263" s="370"/>
      <c r="XC263" s="370"/>
      <c r="XD263" s="370"/>
      <c r="XE263" s="370"/>
      <c r="XF263" s="370"/>
      <c r="XG263" s="370"/>
      <c r="XH263" s="370"/>
      <c r="XI263" s="370"/>
      <c r="XJ263" s="370"/>
      <c r="XK263" s="370"/>
      <c r="XL263" s="370"/>
      <c r="XM263" s="370"/>
      <c r="XN263" s="370"/>
      <c r="XO263" s="370"/>
      <c r="XP263" s="370"/>
      <c r="XQ263" s="370"/>
      <c r="XR263" s="370"/>
      <c r="XS263" s="370"/>
      <c r="XT263" s="370"/>
      <c r="XU263" s="370"/>
      <c r="XV263" s="370"/>
      <c r="XW263" s="370"/>
      <c r="XX263" s="370"/>
      <c r="XY263" s="370"/>
      <c r="XZ263" s="370"/>
      <c r="YA263" s="370"/>
      <c r="YB263" s="370"/>
      <c r="YC263" s="370"/>
      <c r="YD263" s="370"/>
      <c r="YE263" s="370"/>
      <c r="YF263" s="370"/>
      <c r="YG263" s="370"/>
      <c r="YH263" s="370"/>
      <c r="YI263" s="370"/>
      <c r="YJ263" s="370"/>
      <c r="YK263" s="370"/>
      <c r="YL263" s="370"/>
      <c r="YM263" s="370"/>
      <c r="YN263" s="370"/>
      <c r="YO263" s="370"/>
      <c r="YP263" s="370"/>
      <c r="YQ263" s="370"/>
      <c r="YR263" s="370"/>
      <c r="YS263" s="370"/>
      <c r="YT263" s="370"/>
      <c r="YU263" s="370"/>
      <c r="YV263" s="370"/>
      <c r="YW263" s="370"/>
      <c r="YX263" s="370"/>
      <c r="YY263" s="370"/>
      <c r="YZ263" s="370"/>
      <c r="ZA263" s="370"/>
      <c r="ZB263" s="370"/>
      <c r="ZC263" s="370"/>
      <c r="ZD263" s="370"/>
      <c r="ZE263" s="370"/>
      <c r="ZF263" s="370"/>
      <c r="ZG263" s="370"/>
      <c r="ZH263" s="370"/>
      <c r="ZI263" s="370"/>
      <c r="ZJ263" s="370"/>
      <c r="ZK263" s="370"/>
      <c r="ZL263" s="370"/>
      <c r="ZM263" s="370"/>
      <c r="ZN263" s="370"/>
      <c r="ZO263" s="370"/>
      <c r="ZP263" s="370"/>
      <c r="ZQ263" s="370"/>
      <c r="ZR263" s="370"/>
      <c r="ZS263" s="371"/>
      <c r="ZT263" s="371"/>
      <c r="ZU263" s="371"/>
      <c r="ZV263" s="371"/>
      <c r="ZW263" s="371"/>
      <c r="ZX263" s="371"/>
      <c r="ZY263" s="371"/>
      <c r="ZZ263" s="371"/>
      <c r="AAA263" s="371"/>
      <c r="AAB263" s="371"/>
      <c r="AAC263" s="371"/>
      <c r="AAD263" s="371"/>
      <c r="AAE263" s="371"/>
      <c r="AAF263" s="371"/>
      <c r="AAG263" s="371"/>
      <c r="AAH263" s="371"/>
    </row>
    <row r="264" spans="606:710" ht="9.9499999999999993" customHeight="1" x14ac:dyDescent="0.15">
      <c r="WH264" s="370"/>
      <c r="WI264" s="370"/>
      <c r="WJ264" s="370"/>
      <c r="WK264" s="370"/>
      <c r="WL264" s="370"/>
      <c r="WM264" s="370"/>
      <c r="WN264" s="370"/>
      <c r="WO264" s="370"/>
      <c r="WP264" s="370"/>
      <c r="WQ264" s="370"/>
      <c r="WR264" s="370"/>
      <c r="WS264" s="370"/>
      <c r="WT264" s="370"/>
      <c r="WU264" s="370"/>
      <c r="WV264" s="370"/>
      <c r="WW264" s="370"/>
      <c r="WX264" s="370"/>
      <c r="WY264" s="370"/>
      <c r="WZ264" s="370"/>
      <c r="XA264" s="370"/>
      <c r="XB264" s="370"/>
      <c r="XC264" s="370"/>
      <c r="XD264" s="370"/>
      <c r="XE264" s="370"/>
      <c r="XF264" s="370"/>
      <c r="XG264" s="370"/>
      <c r="XH264" s="370"/>
      <c r="XI264" s="370"/>
      <c r="XJ264" s="370"/>
      <c r="XK264" s="370"/>
      <c r="XL264" s="370"/>
      <c r="XM264" s="370"/>
      <c r="XN264" s="370"/>
      <c r="XO264" s="370"/>
      <c r="XP264" s="370"/>
      <c r="XQ264" s="370"/>
      <c r="XR264" s="370"/>
      <c r="XS264" s="370"/>
      <c r="XT264" s="370"/>
      <c r="XU264" s="370"/>
      <c r="XV264" s="370"/>
      <c r="XW264" s="370"/>
      <c r="XX264" s="370"/>
      <c r="XY264" s="370"/>
      <c r="XZ264" s="370"/>
      <c r="YA264" s="370"/>
      <c r="YB264" s="370"/>
      <c r="YC264" s="370"/>
      <c r="YD264" s="370"/>
      <c r="YE264" s="370"/>
      <c r="YF264" s="370"/>
      <c r="YG264" s="370"/>
      <c r="YH264" s="370"/>
      <c r="YI264" s="370"/>
      <c r="YJ264" s="370"/>
      <c r="YK264" s="370"/>
      <c r="YL264" s="370"/>
      <c r="YM264" s="370"/>
      <c r="YN264" s="370"/>
      <c r="YO264" s="370"/>
      <c r="YP264" s="370"/>
      <c r="YQ264" s="370"/>
      <c r="YR264" s="370"/>
      <c r="YS264" s="370"/>
      <c r="YT264" s="370"/>
      <c r="YU264" s="370"/>
      <c r="YV264" s="370"/>
      <c r="YW264" s="370"/>
      <c r="YX264" s="370"/>
      <c r="YY264" s="370"/>
      <c r="YZ264" s="370"/>
      <c r="ZA264" s="370"/>
      <c r="ZB264" s="370"/>
      <c r="ZC264" s="370"/>
      <c r="ZD264" s="370"/>
      <c r="ZE264" s="370"/>
      <c r="ZF264" s="370"/>
      <c r="ZG264" s="370"/>
      <c r="ZH264" s="370"/>
      <c r="ZI264" s="370"/>
      <c r="ZJ264" s="370"/>
      <c r="ZK264" s="370"/>
      <c r="ZL264" s="370"/>
      <c r="ZM264" s="370"/>
      <c r="ZN264" s="370"/>
      <c r="ZO264" s="370"/>
      <c r="ZP264" s="370"/>
      <c r="ZQ264" s="370"/>
      <c r="ZR264" s="370"/>
      <c r="ZS264" s="371"/>
      <c r="ZT264" s="371"/>
      <c r="ZU264" s="371"/>
      <c r="ZV264" s="371"/>
      <c r="ZW264" s="371"/>
      <c r="ZX264" s="371"/>
      <c r="ZY264" s="371"/>
      <c r="ZZ264" s="371"/>
      <c r="AAA264" s="371"/>
      <c r="AAB264" s="371"/>
      <c r="AAC264" s="371"/>
      <c r="AAD264" s="371"/>
      <c r="AAE264" s="371"/>
      <c r="AAF264" s="371"/>
      <c r="AAG264" s="371"/>
      <c r="AAH264" s="371"/>
    </row>
    <row r="265" spans="606:710" ht="9.9499999999999993" customHeight="1" x14ac:dyDescent="0.15">
      <c r="WH265" s="370"/>
      <c r="WI265" s="370"/>
      <c r="WJ265" s="370"/>
      <c r="WK265" s="370"/>
      <c r="WL265" s="370"/>
      <c r="WM265" s="370"/>
      <c r="WN265" s="370"/>
      <c r="WO265" s="370"/>
      <c r="WP265" s="370"/>
      <c r="WQ265" s="370"/>
      <c r="WR265" s="370"/>
      <c r="WS265" s="370"/>
      <c r="WT265" s="370"/>
      <c r="WU265" s="370"/>
      <c r="WV265" s="370"/>
      <c r="WW265" s="370"/>
      <c r="WX265" s="370"/>
      <c r="WY265" s="370"/>
      <c r="WZ265" s="370"/>
      <c r="XA265" s="370"/>
      <c r="XB265" s="370"/>
      <c r="XC265" s="370"/>
      <c r="XD265" s="370"/>
      <c r="XE265" s="370"/>
      <c r="XF265" s="370"/>
      <c r="XG265" s="370"/>
      <c r="XH265" s="370"/>
      <c r="XI265" s="370"/>
      <c r="XJ265" s="370"/>
      <c r="XK265" s="370"/>
      <c r="XL265" s="370"/>
      <c r="XM265" s="370"/>
      <c r="XN265" s="370"/>
      <c r="XO265" s="370"/>
      <c r="XP265" s="370"/>
      <c r="XQ265" s="370"/>
      <c r="XR265" s="370"/>
      <c r="XS265" s="370"/>
      <c r="XT265" s="370"/>
      <c r="XU265" s="370"/>
      <c r="XV265" s="370"/>
      <c r="XW265" s="370"/>
      <c r="XX265" s="370"/>
      <c r="XY265" s="370"/>
      <c r="XZ265" s="370"/>
      <c r="YA265" s="370"/>
      <c r="YB265" s="370"/>
      <c r="YC265" s="370"/>
      <c r="YD265" s="370"/>
      <c r="YE265" s="370"/>
      <c r="YF265" s="370"/>
      <c r="YG265" s="370"/>
      <c r="YH265" s="370"/>
      <c r="YI265" s="370"/>
      <c r="YJ265" s="370"/>
      <c r="YK265" s="370"/>
      <c r="YL265" s="370"/>
      <c r="YM265" s="370"/>
      <c r="YN265" s="370"/>
      <c r="YO265" s="370"/>
      <c r="YP265" s="370"/>
      <c r="YQ265" s="370"/>
      <c r="YR265" s="370"/>
      <c r="YS265" s="370"/>
      <c r="YT265" s="370"/>
      <c r="YU265" s="370"/>
      <c r="YV265" s="370"/>
      <c r="YW265" s="370"/>
      <c r="YX265" s="370"/>
      <c r="YY265" s="370"/>
      <c r="YZ265" s="370"/>
      <c r="ZA265" s="370"/>
      <c r="ZB265" s="370"/>
      <c r="ZC265" s="370"/>
      <c r="ZD265" s="370"/>
      <c r="ZE265" s="370"/>
      <c r="ZF265" s="370"/>
      <c r="ZG265" s="370"/>
      <c r="ZH265" s="370"/>
      <c r="ZI265" s="370"/>
      <c r="ZJ265" s="370"/>
      <c r="ZK265" s="370"/>
      <c r="ZL265" s="370"/>
      <c r="ZM265" s="370"/>
      <c r="ZN265" s="370"/>
      <c r="ZO265" s="370"/>
      <c r="ZP265" s="370"/>
      <c r="ZQ265" s="370"/>
      <c r="ZR265" s="370"/>
      <c r="ZS265" s="371"/>
      <c r="ZT265" s="371"/>
      <c r="ZU265" s="371"/>
      <c r="ZV265" s="371"/>
      <c r="ZW265" s="371"/>
      <c r="ZX265" s="371"/>
      <c r="ZY265" s="371"/>
      <c r="ZZ265" s="371"/>
      <c r="AAA265" s="371"/>
      <c r="AAB265" s="371"/>
      <c r="AAC265" s="371"/>
      <c r="AAD265" s="371"/>
      <c r="AAE265" s="371"/>
      <c r="AAF265" s="371"/>
      <c r="AAG265" s="371"/>
      <c r="AAH265" s="371"/>
    </row>
    <row r="266" spans="606:710" ht="9.9499999999999993" customHeight="1" x14ac:dyDescent="0.15">
      <c r="WH266" s="370"/>
      <c r="WI266" s="370"/>
      <c r="WJ266" s="370"/>
      <c r="WK266" s="370"/>
      <c r="WL266" s="370"/>
      <c r="WM266" s="370"/>
      <c r="WN266" s="370"/>
      <c r="WO266" s="370"/>
      <c r="WP266" s="370"/>
      <c r="WQ266" s="370"/>
      <c r="WR266" s="370"/>
      <c r="WS266" s="370"/>
      <c r="WT266" s="370"/>
      <c r="WU266" s="370"/>
      <c r="WV266" s="370"/>
      <c r="WW266" s="370"/>
      <c r="WX266" s="370"/>
      <c r="WY266" s="370"/>
      <c r="WZ266" s="370"/>
      <c r="XA266" s="370"/>
      <c r="XB266" s="370"/>
      <c r="XC266" s="370"/>
      <c r="XD266" s="370"/>
      <c r="XE266" s="370"/>
      <c r="XF266" s="370"/>
      <c r="XG266" s="370"/>
      <c r="XH266" s="370"/>
      <c r="XI266" s="370"/>
      <c r="XJ266" s="370"/>
      <c r="XK266" s="370"/>
      <c r="XL266" s="370"/>
      <c r="XM266" s="370"/>
      <c r="XN266" s="370"/>
      <c r="XO266" s="370"/>
      <c r="XP266" s="370"/>
      <c r="XQ266" s="370"/>
      <c r="XR266" s="370"/>
      <c r="XS266" s="370"/>
      <c r="XT266" s="370"/>
      <c r="XU266" s="370"/>
      <c r="XV266" s="370"/>
      <c r="XW266" s="370"/>
      <c r="XX266" s="370"/>
      <c r="XY266" s="370"/>
      <c r="XZ266" s="370"/>
      <c r="YA266" s="370"/>
      <c r="YB266" s="370"/>
      <c r="YC266" s="370"/>
      <c r="YD266" s="370"/>
      <c r="YE266" s="370"/>
      <c r="YF266" s="370"/>
      <c r="YG266" s="370"/>
      <c r="YH266" s="370"/>
      <c r="YI266" s="370"/>
      <c r="YJ266" s="370"/>
      <c r="YK266" s="370"/>
      <c r="YL266" s="370"/>
      <c r="YM266" s="370"/>
      <c r="YN266" s="370"/>
      <c r="YO266" s="370"/>
      <c r="YP266" s="370"/>
      <c r="YQ266" s="370"/>
      <c r="YR266" s="370"/>
      <c r="YS266" s="370"/>
      <c r="YT266" s="370"/>
      <c r="YU266" s="370"/>
      <c r="YV266" s="370"/>
      <c r="YW266" s="370"/>
      <c r="YX266" s="370"/>
      <c r="YY266" s="370"/>
      <c r="YZ266" s="370"/>
      <c r="ZA266" s="370"/>
      <c r="ZB266" s="370"/>
      <c r="ZC266" s="370"/>
      <c r="ZD266" s="370"/>
      <c r="ZE266" s="370"/>
      <c r="ZF266" s="370"/>
      <c r="ZG266" s="370"/>
      <c r="ZH266" s="370"/>
      <c r="ZI266" s="370"/>
      <c r="ZJ266" s="370"/>
      <c r="ZK266" s="370"/>
      <c r="ZL266" s="370"/>
      <c r="ZM266" s="370"/>
      <c r="ZN266" s="370"/>
      <c r="ZO266" s="370"/>
      <c r="ZP266" s="370"/>
      <c r="ZQ266" s="370"/>
      <c r="ZR266" s="370"/>
      <c r="ZS266" s="371"/>
      <c r="ZT266" s="371"/>
      <c r="ZU266" s="371"/>
      <c r="ZV266" s="371"/>
      <c r="ZW266" s="371"/>
      <c r="ZX266" s="371"/>
      <c r="ZY266" s="371"/>
      <c r="ZZ266" s="371"/>
      <c r="AAA266" s="371"/>
      <c r="AAB266" s="371"/>
      <c r="AAC266" s="371"/>
      <c r="AAD266" s="371"/>
      <c r="AAE266" s="371"/>
      <c r="AAF266" s="371"/>
      <c r="AAG266" s="371"/>
      <c r="AAH266" s="371"/>
    </row>
    <row r="267" spans="606:710" ht="9.9499999999999993" customHeight="1" x14ac:dyDescent="0.15">
      <c r="WH267" s="370"/>
      <c r="WI267" s="370"/>
      <c r="WJ267" s="370"/>
      <c r="WK267" s="370"/>
      <c r="WL267" s="370"/>
      <c r="WM267" s="370"/>
      <c r="WN267" s="370"/>
      <c r="WO267" s="370"/>
      <c r="WP267" s="370"/>
      <c r="WQ267" s="370"/>
      <c r="WR267" s="370"/>
      <c r="WS267" s="370"/>
      <c r="WT267" s="370"/>
      <c r="WU267" s="370"/>
      <c r="WV267" s="370"/>
      <c r="WW267" s="370"/>
      <c r="WX267" s="370"/>
      <c r="WY267" s="370"/>
      <c r="WZ267" s="370"/>
      <c r="XA267" s="370"/>
      <c r="XB267" s="370"/>
      <c r="XC267" s="370"/>
      <c r="XD267" s="370"/>
      <c r="XE267" s="370"/>
      <c r="XF267" s="370"/>
      <c r="XG267" s="370"/>
      <c r="XH267" s="370"/>
      <c r="XI267" s="370"/>
      <c r="XJ267" s="370"/>
      <c r="XK267" s="370"/>
      <c r="XL267" s="370"/>
      <c r="XM267" s="370"/>
      <c r="XN267" s="370"/>
      <c r="XO267" s="370"/>
      <c r="XP267" s="370"/>
      <c r="XQ267" s="370"/>
      <c r="XR267" s="370"/>
      <c r="XS267" s="370"/>
      <c r="XT267" s="370"/>
      <c r="XU267" s="370"/>
      <c r="XV267" s="370"/>
      <c r="XW267" s="370"/>
      <c r="XX267" s="370"/>
      <c r="XY267" s="370"/>
      <c r="XZ267" s="370"/>
      <c r="YA267" s="370"/>
      <c r="YB267" s="370"/>
      <c r="YC267" s="370"/>
      <c r="YD267" s="370"/>
      <c r="YE267" s="370"/>
      <c r="YF267" s="370"/>
      <c r="YG267" s="370"/>
      <c r="YH267" s="370"/>
      <c r="YI267" s="370"/>
      <c r="YJ267" s="370"/>
      <c r="YK267" s="370"/>
      <c r="YL267" s="370"/>
      <c r="YM267" s="370"/>
      <c r="YN267" s="370"/>
      <c r="YO267" s="370"/>
      <c r="YP267" s="370"/>
      <c r="YQ267" s="370"/>
      <c r="YR267" s="370"/>
      <c r="YS267" s="370"/>
      <c r="YT267" s="370"/>
      <c r="YU267" s="370"/>
      <c r="YV267" s="370"/>
      <c r="YW267" s="370"/>
      <c r="YX267" s="370"/>
      <c r="YY267" s="370"/>
      <c r="YZ267" s="370"/>
      <c r="ZA267" s="370"/>
      <c r="ZB267" s="370"/>
      <c r="ZC267" s="370"/>
      <c r="ZD267" s="370"/>
      <c r="ZE267" s="370"/>
      <c r="ZF267" s="370"/>
      <c r="ZG267" s="370"/>
      <c r="ZH267" s="370"/>
      <c r="ZI267" s="370"/>
      <c r="ZJ267" s="370"/>
      <c r="ZK267" s="370"/>
      <c r="ZL267" s="370"/>
      <c r="ZM267" s="370"/>
      <c r="ZN267" s="370"/>
      <c r="ZO267" s="370"/>
      <c r="ZP267" s="370"/>
      <c r="ZQ267" s="370"/>
      <c r="ZR267" s="370"/>
      <c r="ZS267" s="371"/>
      <c r="ZT267" s="371"/>
      <c r="ZU267" s="371"/>
      <c r="ZV267" s="371"/>
      <c r="ZW267" s="371"/>
      <c r="ZX267" s="371"/>
      <c r="ZY267" s="371"/>
      <c r="ZZ267" s="371"/>
      <c r="AAA267" s="371"/>
      <c r="AAB267" s="371"/>
      <c r="AAC267" s="371"/>
      <c r="AAD267" s="371"/>
      <c r="AAE267" s="371"/>
      <c r="AAF267" s="371"/>
      <c r="AAG267" s="371"/>
      <c r="AAH267" s="371"/>
    </row>
    <row r="268" spans="606:710" ht="9.9499999999999993" customHeight="1" x14ac:dyDescent="0.15">
      <c r="WH268" s="370"/>
      <c r="WI268" s="370"/>
      <c r="WJ268" s="370"/>
      <c r="WK268" s="370"/>
      <c r="WL268" s="370"/>
      <c r="WM268" s="370"/>
      <c r="WN268" s="370"/>
      <c r="WO268" s="370"/>
      <c r="WP268" s="370"/>
      <c r="WQ268" s="370"/>
      <c r="WR268" s="370"/>
      <c r="WS268" s="370"/>
      <c r="WT268" s="370"/>
      <c r="WU268" s="370"/>
      <c r="WV268" s="370"/>
      <c r="WW268" s="370"/>
      <c r="WX268" s="370"/>
      <c r="WY268" s="370"/>
      <c r="WZ268" s="370"/>
      <c r="XA268" s="370"/>
      <c r="XB268" s="370"/>
      <c r="XC268" s="370"/>
      <c r="XD268" s="370"/>
      <c r="XE268" s="370"/>
      <c r="XF268" s="370"/>
      <c r="XG268" s="370"/>
      <c r="XH268" s="370"/>
      <c r="XI268" s="370"/>
      <c r="XJ268" s="370"/>
      <c r="XK268" s="370"/>
      <c r="XL268" s="370"/>
      <c r="XM268" s="370"/>
      <c r="XN268" s="370"/>
      <c r="XO268" s="370"/>
      <c r="XP268" s="370"/>
      <c r="XQ268" s="370"/>
      <c r="XR268" s="370"/>
      <c r="XS268" s="370"/>
      <c r="XT268" s="370"/>
      <c r="XU268" s="370"/>
      <c r="XV268" s="370"/>
      <c r="XW268" s="370"/>
      <c r="XX268" s="370"/>
      <c r="XY268" s="370"/>
      <c r="XZ268" s="370"/>
      <c r="YA268" s="370"/>
      <c r="YB268" s="370"/>
      <c r="YC268" s="370"/>
      <c r="YD268" s="370"/>
      <c r="YE268" s="370"/>
      <c r="YF268" s="370"/>
      <c r="YG268" s="370"/>
      <c r="YH268" s="370"/>
      <c r="YI268" s="370"/>
      <c r="YJ268" s="370"/>
      <c r="YK268" s="370"/>
      <c r="YL268" s="370"/>
      <c r="YM268" s="370"/>
      <c r="YN268" s="370"/>
      <c r="YO268" s="370"/>
      <c r="YP268" s="370"/>
      <c r="YQ268" s="370"/>
      <c r="YR268" s="370"/>
      <c r="YS268" s="370"/>
      <c r="YT268" s="370"/>
      <c r="YU268" s="370"/>
      <c r="YV268" s="370"/>
      <c r="YW268" s="370"/>
      <c r="YX268" s="370"/>
      <c r="YY268" s="370"/>
      <c r="YZ268" s="370"/>
      <c r="ZA268" s="370"/>
      <c r="ZB268" s="370"/>
      <c r="ZC268" s="370"/>
      <c r="ZD268" s="370"/>
      <c r="ZE268" s="370"/>
      <c r="ZF268" s="370"/>
      <c r="ZG268" s="370"/>
      <c r="ZH268" s="370"/>
      <c r="ZI268" s="370"/>
      <c r="ZJ268" s="370"/>
      <c r="ZK268" s="370"/>
      <c r="ZL268" s="370"/>
      <c r="ZM268" s="370"/>
      <c r="ZN268" s="370"/>
      <c r="ZO268" s="370"/>
      <c r="ZP268" s="370"/>
      <c r="ZQ268" s="370"/>
      <c r="ZR268" s="370"/>
      <c r="ZS268" s="371"/>
      <c r="ZT268" s="371"/>
      <c r="ZU268" s="371"/>
      <c r="ZV268" s="371"/>
      <c r="ZW268" s="371"/>
      <c r="ZX268" s="371"/>
      <c r="ZY268" s="371"/>
      <c r="ZZ268" s="371"/>
      <c r="AAA268" s="371"/>
      <c r="AAB268" s="371"/>
      <c r="AAC268" s="371"/>
      <c r="AAD268" s="371"/>
      <c r="AAE268" s="371"/>
      <c r="AAF268" s="371"/>
      <c r="AAG268" s="371"/>
      <c r="AAH268" s="371"/>
    </row>
    <row r="269" spans="606:710" ht="9.9499999999999993" customHeight="1" x14ac:dyDescent="0.15">
      <c r="WH269" s="370"/>
      <c r="WI269" s="370"/>
      <c r="WJ269" s="370"/>
      <c r="WK269" s="370"/>
      <c r="WL269" s="370"/>
      <c r="WM269" s="370"/>
      <c r="WN269" s="370"/>
      <c r="WO269" s="370"/>
      <c r="WP269" s="370"/>
      <c r="WQ269" s="370"/>
      <c r="WR269" s="370"/>
      <c r="WS269" s="370"/>
      <c r="WT269" s="370"/>
      <c r="WU269" s="370"/>
      <c r="WV269" s="370"/>
      <c r="WW269" s="370"/>
      <c r="WX269" s="370"/>
      <c r="WY269" s="370"/>
      <c r="WZ269" s="370"/>
      <c r="XA269" s="370"/>
      <c r="XB269" s="370"/>
      <c r="XC269" s="370"/>
      <c r="XD269" s="370"/>
      <c r="XE269" s="370"/>
      <c r="XF269" s="370"/>
      <c r="XG269" s="370"/>
      <c r="XH269" s="370"/>
      <c r="XI269" s="370"/>
      <c r="XJ269" s="370"/>
      <c r="XK269" s="370"/>
      <c r="XL269" s="370"/>
      <c r="XM269" s="370"/>
      <c r="XN269" s="370"/>
      <c r="XO269" s="370"/>
      <c r="XP269" s="370"/>
      <c r="XQ269" s="370"/>
      <c r="XR269" s="370"/>
      <c r="XS269" s="370"/>
      <c r="XT269" s="370"/>
      <c r="XU269" s="370"/>
      <c r="XV269" s="370"/>
      <c r="XW269" s="370"/>
      <c r="XX269" s="370"/>
      <c r="XY269" s="370"/>
      <c r="XZ269" s="370"/>
      <c r="YA269" s="370"/>
      <c r="YB269" s="370"/>
      <c r="YC269" s="370"/>
      <c r="YD269" s="370"/>
      <c r="YE269" s="370"/>
      <c r="YF269" s="370"/>
      <c r="YG269" s="370"/>
      <c r="YH269" s="370"/>
      <c r="YI269" s="370"/>
      <c r="YJ269" s="370"/>
      <c r="YK269" s="370"/>
      <c r="YL269" s="370"/>
      <c r="YM269" s="370"/>
      <c r="YN269" s="370"/>
      <c r="YO269" s="370"/>
      <c r="YP269" s="370"/>
      <c r="YQ269" s="370"/>
      <c r="YR269" s="370"/>
      <c r="YS269" s="370"/>
      <c r="YT269" s="370"/>
      <c r="YU269" s="370"/>
      <c r="YV269" s="370"/>
      <c r="YW269" s="370"/>
      <c r="YX269" s="370"/>
      <c r="YY269" s="370"/>
      <c r="YZ269" s="370"/>
      <c r="ZA269" s="370"/>
      <c r="ZB269" s="370"/>
      <c r="ZC269" s="370"/>
      <c r="ZD269" s="370"/>
      <c r="ZE269" s="370"/>
      <c r="ZF269" s="370"/>
      <c r="ZG269" s="370"/>
      <c r="ZH269" s="370"/>
      <c r="ZI269" s="370"/>
      <c r="ZJ269" s="370"/>
      <c r="ZK269" s="370"/>
      <c r="ZL269" s="370"/>
      <c r="ZM269" s="370"/>
      <c r="ZN269" s="370"/>
      <c r="ZO269" s="370"/>
      <c r="ZP269" s="370"/>
      <c r="ZQ269" s="370"/>
      <c r="ZR269" s="370"/>
      <c r="ZS269" s="371"/>
      <c r="ZT269" s="371"/>
      <c r="ZU269" s="371"/>
      <c r="ZV269" s="371"/>
      <c r="ZW269" s="371"/>
      <c r="ZX269" s="371"/>
      <c r="ZY269" s="371"/>
      <c r="ZZ269" s="371"/>
      <c r="AAA269" s="371"/>
      <c r="AAB269" s="371"/>
      <c r="AAC269" s="371"/>
      <c r="AAD269" s="371"/>
      <c r="AAE269" s="371"/>
      <c r="AAF269" s="371"/>
      <c r="AAG269" s="371"/>
      <c r="AAH269" s="371"/>
    </row>
    <row r="270" spans="606:710" ht="9.9499999999999993" customHeight="1" x14ac:dyDescent="0.15">
      <c r="WH270" s="370"/>
      <c r="WI270" s="370"/>
      <c r="WJ270" s="370"/>
      <c r="WK270" s="370"/>
      <c r="WL270" s="370"/>
      <c r="WM270" s="370"/>
      <c r="WN270" s="370"/>
      <c r="WO270" s="370"/>
      <c r="WP270" s="370"/>
      <c r="WQ270" s="370"/>
      <c r="WR270" s="370"/>
      <c r="WS270" s="370"/>
      <c r="WT270" s="370"/>
      <c r="WU270" s="370"/>
      <c r="WV270" s="370"/>
      <c r="WW270" s="370"/>
      <c r="WX270" s="370"/>
      <c r="WY270" s="370"/>
      <c r="WZ270" s="370"/>
      <c r="XA270" s="370"/>
      <c r="XB270" s="370"/>
      <c r="XC270" s="370"/>
      <c r="XD270" s="370"/>
      <c r="XE270" s="370"/>
      <c r="XF270" s="370"/>
      <c r="XG270" s="370"/>
      <c r="XH270" s="370"/>
      <c r="XI270" s="370"/>
      <c r="XJ270" s="370"/>
      <c r="XK270" s="370"/>
      <c r="XL270" s="370"/>
      <c r="XM270" s="370"/>
      <c r="XN270" s="370"/>
      <c r="XO270" s="370"/>
      <c r="XP270" s="370"/>
      <c r="XQ270" s="370"/>
      <c r="XR270" s="370"/>
      <c r="XS270" s="370"/>
      <c r="XT270" s="370"/>
      <c r="XU270" s="370"/>
      <c r="XV270" s="370"/>
      <c r="XW270" s="370"/>
      <c r="XX270" s="370"/>
      <c r="XY270" s="370"/>
      <c r="XZ270" s="370"/>
      <c r="YA270" s="370"/>
      <c r="YB270" s="370"/>
      <c r="YC270" s="370"/>
      <c r="YD270" s="370"/>
      <c r="YE270" s="370"/>
      <c r="YF270" s="370"/>
      <c r="YG270" s="370"/>
      <c r="YH270" s="370"/>
      <c r="YI270" s="370"/>
      <c r="YJ270" s="370"/>
      <c r="YK270" s="370"/>
      <c r="YL270" s="370"/>
      <c r="YM270" s="370"/>
      <c r="YN270" s="370"/>
      <c r="YO270" s="370"/>
      <c r="YP270" s="370"/>
      <c r="YQ270" s="370"/>
      <c r="YR270" s="370"/>
      <c r="YS270" s="370"/>
      <c r="YT270" s="370"/>
      <c r="YU270" s="370"/>
      <c r="YV270" s="370"/>
      <c r="YW270" s="370"/>
      <c r="YX270" s="370"/>
      <c r="YY270" s="370"/>
      <c r="YZ270" s="370"/>
      <c r="ZA270" s="370"/>
      <c r="ZB270" s="370"/>
      <c r="ZC270" s="370"/>
      <c r="ZD270" s="370"/>
      <c r="ZE270" s="370"/>
      <c r="ZF270" s="370"/>
      <c r="ZG270" s="370"/>
      <c r="ZH270" s="370"/>
      <c r="ZI270" s="370"/>
      <c r="ZJ270" s="370"/>
      <c r="ZK270" s="370"/>
      <c r="ZL270" s="370"/>
      <c r="ZM270" s="370"/>
      <c r="ZN270" s="370"/>
      <c r="ZO270" s="370"/>
      <c r="ZP270" s="370"/>
      <c r="ZQ270" s="370"/>
      <c r="ZR270" s="370"/>
      <c r="ZS270" s="371"/>
      <c r="ZT270" s="371"/>
      <c r="ZU270" s="371"/>
      <c r="ZV270" s="371"/>
      <c r="ZW270" s="371"/>
      <c r="ZX270" s="371"/>
      <c r="ZY270" s="371"/>
      <c r="ZZ270" s="371"/>
      <c r="AAA270" s="371"/>
      <c r="AAB270" s="371"/>
      <c r="AAC270" s="371"/>
      <c r="AAD270" s="371"/>
      <c r="AAE270" s="371"/>
      <c r="AAF270" s="371"/>
      <c r="AAG270" s="371"/>
      <c r="AAH270" s="371"/>
    </row>
    <row r="271" spans="606:710" ht="9.9499999999999993" customHeight="1" x14ac:dyDescent="0.15">
      <c r="WH271" s="370"/>
      <c r="WI271" s="370"/>
      <c r="WJ271" s="370"/>
      <c r="WK271" s="370"/>
      <c r="WL271" s="370"/>
      <c r="WM271" s="370"/>
      <c r="WN271" s="370"/>
      <c r="WO271" s="370"/>
      <c r="WP271" s="370"/>
      <c r="WQ271" s="370"/>
      <c r="WR271" s="370"/>
      <c r="WS271" s="370"/>
      <c r="WT271" s="370"/>
      <c r="WU271" s="370"/>
      <c r="WV271" s="370"/>
      <c r="WW271" s="370"/>
      <c r="WX271" s="370"/>
      <c r="WY271" s="370"/>
      <c r="WZ271" s="370"/>
      <c r="XA271" s="370"/>
      <c r="XB271" s="370"/>
      <c r="XC271" s="370"/>
      <c r="XD271" s="370"/>
      <c r="XE271" s="370"/>
      <c r="XF271" s="370"/>
      <c r="XG271" s="370"/>
      <c r="XH271" s="370"/>
      <c r="XI271" s="370"/>
      <c r="XJ271" s="370"/>
      <c r="XK271" s="370"/>
      <c r="XL271" s="370"/>
      <c r="XM271" s="370"/>
      <c r="XN271" s="370"/>
      <c r="XO271" s="370"/>
      <c r="XP271" s="370"/>
      <c r="XQ271" s="370"/>
      <c r="XR271" s="370"/>
      <c r="XS271" s="370"/>
      <c r="XT271" s="370"/>
      <c r="XU271" s="370"/>
      <c r="XV271" s="370"/>
      <c r="XW271" s="370"/>
      <c r="XX271" s="370"/>
      <c r="XY271" s="370"/>
      <c r="XZ271" s="370"/>
      <c r="YA271" s="370"/>
      <c r="YB271" s="370"/>
      <c r="YC271" s="370"/>
      <c r="YD271" s="370"/>
      <c r="YE271" s="370"/>
      <c r="YF271" s="370"/>
      <c r="YG271" s="370"/>
      <c r="YH271" s="370"/>
      <c r="YI271" s="370"/>
      <c r="YJ271" s="370"/>
      <c r="YK271" s="370"/>
      <c r="YL271" s="370"/>
      <c r="YM271" s="370"/>
      <c r="YN271" s="370"/>
      <c r="YO271" s="370"/>
      <c r="YP271" s="370"/>
      <c r="YQ271" s="370"/>
      <c r="YR271" s="370"/>
      <c r="YS271" s="370"/>
      <c r="YT271" s="370"/>
      <c r="YU271" s="370"/>
      <c r="YV271" s="370"/>
      <c r="YW271" s="370"/>
      <c r="YX271" s="370"/>
      <c r="YY271" s="370"/>
      <c r="YZ271" s="370"/>
      <c r="ZA271" s="370"/>
      <c r="ZB271" s="370"/>
      <c r="ZC271" s="370"/>
      <c r="ZD271" s="370"/>
      <c r="ZE271" s="370"/>
      <c r="ZF271" s="370"/>
      <c r="ZG271" s="370"/>
      <c r="ZH271" s="370"/>
      <c r="ZI271" s="370"/>
      <c r="ZJ271" s="370"/>
      <c r="ZK271" s="370"/>
      <c r="ZL271" s="370"/>
      <c r="ZM271" s="370"/>
      <c r="ZN271" s="370"/>
      <c r="ZO271" s="370"/>
      <c r="ZP271" s="370"/>
      <c r="ZQ271" s="370"/>
      <c r="ZR271" s="370"/>
      <c r="ZS271" s="371"/>
      <c r="ZT271" s="371"/>
      <c r="ZU271" s="371"/>
      <c r="ZV271" s="371"/>
      <c r="ZW271" s="371"/>
      <c r="ZX271" s="371"/>
      <c r="ZY271" s="371"/>
      <c r="ZZ271" s="371"/>
      <c r="AAA271" s="371"/>
      <c r="AAB271" s="371"/>
      <c r="AAC271" s="371"/>
      <c r="AAD271" s="371"/>
      <c r="AAE271" s="371"/>
      <c r="AAF271" s="371"/>
      <c r="AAG271" s="371"/>
      <c r="AAH271" s="371"/>
    </row>
    <row r="272" spans="606:710" ht="9.9499999999999993" customHeight="1" x14ac:dyDescent="0.15">
      <c r="WH272" s="370"/>
      <c r="WI272" s="370"/>
      <c r="WJ272" s="370"/>
      <c r="WK272" s="370"/>
      <c r="WL272" s="370"/>
      <c r="WM272" s="370"/>
      <c r="WN272" s="370"/>
      <c r="WO272" s="370"/>
      <c r="WP272" s="370"/>
      <c r="WQ272" s="370"/>
      <c r="WR272" s="370"/>
      <c r="WS272" s="370"/>
      <c r="WT272" s="370"/>
      <c r="WU272" s="370"/>
      <c r="WV272" s="370"/>
      <c r="WW272" s="370"/>
      <c r="WX272" s="370"/>
      <c r="WY272" s="370"/>
      <c r="WZ272" s="370"/>
      <c r="XA272" s="370"/>
      <c r="XB272" s="370"/>
      <c r="XC272" s="370"/>
      <c r="XD272" s="370"/>
      <c r="XE272" s="370"/>
      <c r="XF272" s="370"/>
      <c r="XG272" s="370"/>
      <c r="XH272" s="370"/>
      <c r="XI272" s="370"/>
      <c r="XJ272" s="370"/>
      <c r="XK272" s="370"/>
      <c r="XL272" s="370"/>
      <c r="XM272" s="370"/>
      <c r="XN272" s="370"/>
      <c r="XO272" s="370"/>
      <c r="XP272" s="370"/>
      <c r="XQ272" s="370"/>
      <c r="XR272" s="370"/>
      <c r="XS272" s="370"/>
      <c r="XT272" s="370"/>
      <c r="XU272" s="370"/>
      <c r="XV272" s="370"/>
      <c r="XW272" s="370"/>
      <c r="XX272" s="370"/>
      <c r="XY272" s="370"/>
      <c r="XZ272" s="370"/>
      <c r="YA272" s="370"/>
      <c r="YB272" s="370"/>
      <c r="YC272" s="370"/>
      <c r="YD272" s="370"/>
      <c r="YE272" s="370"/>
      <c r="YF272" s="370"/>
      <c r="YG272" s="370"/>
      <c r="YH272" s="370"/>
      <c r="YI272" s="370"/>
      <c r="YJ272" s="370"/>
      <c r="YK272" s="370"/>
      <c r="YL272" s="370"/>
      <c r="YM272" s="370"/>
      <c r="YN272" s="370"/>
      <c r="YO272" s="370"/>
      <c r="YP272" s="370"/>
      <c r="YQ272" s="370"/>
      <c r="YR272" s="370"/>
      <c r="YS272" s="370"/>
      <c r="YT272" s="370"/>
      <c r="YU272" s="370"/>
      <c r="YV272" s="370"/>
      <c r="YW272" s="370"/>
      <c r="YX272" s="370"/>
      <c r="YY272" s="370"/>
      <c r="YZ272" s="370"/>
      <c r="ZA272" s="370"/>
      <c r="ZB272" s="370"/>
      <c r="ZC272" s="370"/>
      <c r="ZD272" s="370"/>
      <c r="ZE272" s="370"/>
      <c r="ZF272" s="370"/>
      <c r="ZG272" s="370"/>
      <c r="ZH272" s="370"/>
      <c r="ZI272" s="370"/>
      <c r="ZJ272" s="370"/>
      <c r="ZK272" s="370"/>
      <c r="ZL272" s="370"/>
      <c r="ZM272" s="370"/>
      <c r="ZN272" s="370"/>
      <c r="ZO272" s="370"/>
      <c r="ZP272" s="370"/>
      <c r="ZQ272" s="370"/>
      <c r="ZR272" s="370"/>
      <c r="ZS272" s="371"/>
      <c r="ZT272" s="371"/>
      <c r="ZU272" s="371"/>
      <c r="ZV272" s="371"/>
      <c r="ZW272" s="371"/>
      <c r="ZX272" s="371"/>
      <c r="ZY272" s="371"/>
      <c r="ZZ272" s="371"/>
      <c r="AAA272" s="371"/>
      <c r="AAB272" s="371"/>
      <c r="AAC272" s="371"/>
      <c r="AAD272" s="371"/>
      <c r="AAE272" s="371"/>
      <c r="AAF272" s="371"/>
      <c r="AAG272" s="371"/>
      <c r="AAH272" s="371"/>
    </row>
    <row r="273" spans="606:710" ht="9.9499999999999993" customHeight="1" x14ac:dyDescent="0.15">
      <c r="WH273" s="370"/>
      <c r="WI273" s="370"/>
      <c r="WJ273" s="370"/>
      <c r="WK273" s="370"/>
      <c r="WL273" s="370"/>
      <c r="WM273" s="370"/>
      <c r="WN273" s="370"/>
      <c r="WO273" s="370"/>
      <c r="WP273" s="370"/>
      <c r="WQ273" s="370"/>
      <c r="WR273" s="370"/>
      <c r="WS273" s="370"/>
      <c r="WT273" s="370"/>
      <c r="WU273" s="370"/>
      <c r="WV273" s="370"/>
      <c r="WW273" s="370"/>
      <c r="WX273" s="370"/>
      <c r="WY273" s="370"/>
      <c r="WZ273" s="370"/>
      <c r="XA273" s="370"/>
      <c r="XB273" s="370"/>
      <c r="XC273" s="370"/>
      <c r="XD273" s="370"/>
      <c r="XE273" s="370"/>
      <c r="XF273" s="370"/>
      <c r="XG273" s="370"/>
      <c r="XH273" s="370"/>
      <c r="XI273" s="370"/>
      <c r="XJ273" s="370"/>
      <c r="XK273" s="370"/>
      <c r="XL273" s="370"/>
      <c r="XM273" s="370"/>
      <c r="XN273" s="370"/>
      <c r="XO273" s="370"/>
      <c r="XP273" s="370"/>
      <c r="XQ273" s="370"/>
      <c r="XR273" s="370"/>
      <c r="XS273" s="370"/>
      <c r="XT273" s="370"/>
      <c r="XU273" s="370"/>
      <c r="XV273" s="370"/>
      <c r="XW273" s="370"/>
      <c r="XX273" s="370"/>
      <c r="XY273" s="370"/>
      <c r="XZ273" s="370"/>
      <c r="YA273" s="370"/>
      <c r="YB273" s="370"/>
      <c r="YC273" s="370"/>
      <c r="YD273" s="370"/>
      <c r="YE273" s="370"/>
      <c r="YF273" s="370"/>
      <c r="YG273" s="370"/>
      <c r="YH273" s="370"/>
      <c r="YI273" s="370"/>
      <c r="YJ273" s="370"/>
      <c r="YK273" s="370"/>
      <c r="YL273" s="370"/>
      <c r="YM273" s="370"/>
      <c r="YN273" s="370"/>
      <c r="YO273" s="370"/>
      <c r="YP273" s="370"/>
      <c r="YQ273" s="370"/>
      <c r="YR273" s="370"/>
      <c r="YS273" s="370"/>
      <c r="YT273" s="370"/>
      <c r="YU273" s="370"/>
      <c r="YV273" s="370"/>
      <c r="YW273" s="370"/>
      <c r="YX273" s="370"/>
      <c r="YY273" s="370"/>
      <c r="YZ273" s="370"/>
      <c r="ZA273" s="370"/>
      <c r="ZB273" s="370"/>
      <c r="ZC273" s="370"/>
      <c r="ZD273" s="370"/>
      <c r="ZE273" s="370"/>
      <c r="ZF273" s="370"/>
      <c r="ZG273" s="370"/>
      <c r="ZH273" s="370"/>
      <c r="ZI273" s="370"/>
      <c r="ZJ273" s="370"/>
      <c r="ZK273" s="370"/>
      <c r="ZL273" s="370"/>
      <c r="ZM273" s="370"/>
      <c r="ZN273" s="370"/>
      <c r="ZO273" s="370"/>
      <c r="ZP273" s="370"/>
      <c r="ZQ273" s="370"/>
      <c r="ZR273" s="370"/>
      <c r="ZS273" s="371"/>
      <c r="ZT273" s="371"/>
      <c r="ZU273" s="371"/>
      <c r="ZV273" s="371"/>
      <c r="ZW273" s="371"/>
      <c r="ZX273" s="371"/>
      <c r="ZY273" s="371"/>
      <c r="ZZ273" s="371"/>
      <c r="AAA273" s="371"/>
      <c r="AAB273" s="371"/>
      <c r="AAC273" s="371"/>
      <c r="AAD273" s="371"/>
      <c r="AAE273" s="371"/>
      <c r="AAF273" s="371"/>
      <c r="AAG273" s="371"/>
      <c r="AAH273" s="371"/>
    </row>
    <row r="274" spans="606:710" ht="9.9499999999999993" customHeight="1" x14ac:dyDescent="0.15">
      <c r="WH274" s="370"/>
      <c r="WI274" s="370"/>
      <c r="WJ274" s="370"/>
      <c r="WK274" s="370"/>
      <c r="WL274" s="370"/>
      <c r="WM274" s="370"/>
      <c r="WN274" s="370"/>
      <c r="WO274" s="370"/>
      <c r="WP274" s="370"/>
      <c r="WQ274" s="370"/>
      <c r="WR274" s="370"/>
      <c r="WS274" s="370"/>
      <c r="WT274" s="370"/>
      <c r="WU274" s="370"/>
      <c r="WV274" s="370"/>
      <c r="WW274" s="370"/>
      <c r="WX274" s="370"/>
      <c r="WY274" s="370"/>
      <c r="WZ274" s="370"/>
      <c r="XA274" s="370"/>
      <c r="XB274" s="370"/>
      <c r="XC274" s="370"/>
      <c r="XD274" s="370"/>
      <c r="XE274" s="370"/>
      <c r="XF274" s="370"/>
      <c r="XG274" s="370"/>
      <c r="XH274" s="370"/>
      <c r="XI274" s="370"/>
      <c r="XJ274" s="370"/>
      <c r="XK274" s="370"/>
      <c r="XL274" s="370"/>
      <c r="XM274" s="370"/>
      <c r="XN274" s="370"/>
      <c r="XO274" s="370"/>
      <c r="XP274" s="370"/>
      <c r="XQ274" s="370"/>
      <c r="XR274" s="370"/>
      <c r="XS274" s="370"/>
      <c r="XT274" s="370"/>
      <c r="XU274" s="370"/>
      <c r="XV274" s="370"/>
      <c r="XW274" s="370"/>
      <c r="XX274" s="370"/>
      <c r="XY274" s="370"/>
      <c r="XZ274" s="370"/>
      <c r="YA274" s="370"/>
      <c r="YB274" s="370"/>
      <c r="YC274" s="370"/>
      <c r="YD274" s="370"/>
      <c r="YE274" s="370"/>
      <c r="YF274" s="370"/>
      <c r="YG274" s="370"/>
      <c r="YH274" s="370"/>
      <c r="YI274" s="370"/>
      <c r="YJ274" s="370"/>
      <c r="YK274" s="370"/>
      <c r="YL274" s="370"/>
      <c r="YM274" s="370"/>
      <c r="YN274" s="370"/>
      <c r="YO274" s="370"/>
      <c r="YP274" s="370"/>
      <c r="YQ274" s="370"/>
      <c r="YR274" s="370"/>
      <c r="YS274" s="370"/>
      <c r="YT274" s="370"/>
      <c r="YU274" s="370"/>
      <c r="YV274" s="370"/>
      <c r="YW274" s="370"/>
      <c r="YX274" s="370"/>
      <c r="YY274" s="370"/>
      <c r="YZ274" s="370"/>
      <c r="ZA274" s="370"/>
      <c r="ZB274" s="370"/>
      <c r="ZC274" s="370"/>
      <c r="ZD274" s="370"/>
      <c r="ZE274" s="370"/>
      <c r="ZF274" s="370"/>
      <c r="ZG274" s="370"/>
      <c r="ZH274" s="370"/>
      <c r="ZI274" s="370"/>
      <c r="ZJ274" s="370"/>
      <c r="ZK274" s="370"/>
      <c r="ZL274" s="370"/>
      <c r="ZM274" s="370"/>
      <c r="ZN274" s="370"/>
      <c r="ZO274" s="370"/>
      <c r="ZP274" s="370"/>
      <c r="ZQ274" s="370"/>
      <c r="ZR274" s="370"/>
      <c r="ZS274" s="371"/>
      <c r="ZT274" s="371"/>
      <c r="ZU274" s="371"/>
      <c r="ZV274" s="371"/>
      <c r="ZW274" s="371"/>
      <c r="ZX274" s="371"/>
      <c r="ZY274" s="371"/>
      <c r="ZZ274" s="371"/>
      <c r="AAA274" s="371"/>
      <c r="AAB274" s="371"/>
      <c r="AAC274" s="371"/>
      <c r="AAD274" s="371"/>
      <c r="AAE274" s="371"/>
      <c r="AAF274" s="371"/>
      <c r="AAG274" s="371"/>
      <c r="AAH274" s="371"/>
    </row>
    <row r="275" spans="606:710" ht="9.9499999999999993" customHeight="1" x14ac:dyDescent="0.15">
      <c r="WH275" s="370"/>
      <c r="WI275" s="370"/>
      <c r="WJ275" s="370"/>
      <c r="WK275" s="370"/>
      <c r="WL275" s="370"/>
      <c r="WM275" s="370"/>
      <c r="WN275" s="370"/>
      <c r="WO275" s="370"/>
      <c r="WP275" s="370"/>
      <c r="WQ275" s="370"/>
      <c r="WR275" s="370"/>
      <c r="WS275" s="370"/>
      <c r="WT275" s="370"/>
      <c r="WU275" s="370"/>
      <c r="WV275" s="370"/>
      <c r="WW275" s="370"/>
      <c r="WX275" s="370"/>
      <c r="WY275" s="370"/>
      <c r="WZ275" s="370"/>
      <c r="XA275" s="370"/>
      <c r="XB275" s="370"/>
      <c r="XC275" s="370"/>
      <c r="XD275" s="370"/>
      <c r="XE275" s="370"/>
      <c r="XF275" s="370"/>
      <c r="XG275" s="370"/>
      <c r="XH275" s="370"/>
      <c r="XI275" s="370"/>
      <c r="XJ275" s="370"/>
      <c r="XK275" s="370"/>
      <c r="XL275" s="370"/>
      <c r="XM275" s="370"/>
      <c r="XN275" s="370"/>
      <c r="XO275" s="370"/>
      <c r="XP275" s="370"/>
      <c r="XQ275" s="370"/>
      <c r="XR275" s="370"/>
      <c r="XS275" s="370"/>
      <c r="XT275" s="370"/>
      <c r="XU275" s="370"/>
      <c r="XV275" s="370"/>
      <c r="XW275" s="370"/>
      <c r="XX275" s="370"/>
      <c r="XY275" s="370"/>
      <c r="XZ275" s="370"/>
      <c r="YA275" s="370"/>
      <c r="YB275" s="370"/>
      <c r="YC275" s="370"/>
      <c r="YD275" s="370"/>
      <c r="YE275" s="370"/>
      <c r="YF275" s="370"/>
      <c r="YG275" s="370"/>
      <c r="YH275" s="370"/>
      <c r="YI275" s="370"/>
      <c r="YJ275" s="370"/>
      <c r="YK275" s="370"/>
      <c r="YL275" s="370"/>
      <c r="YM275" s="370"/>
      <c r="YN275" s="370"/>
      <c r="YO275" s="370"/>
      <c r="YP275" s="370"/>
      <c r="YQ275" s="370"/>
      <c r="YR275" s="370"/>
      <c r="YS275" s="370"/>
      <c r="YT275" s="370"/>
      <c r="YU275" s="370"/>
      <c r="YV275" s="370"/>
      <c r="YW275" s="370"/>
      <c r="YX275" s="370"/>
      <c r="YY275" s="370"/>
      <c r="YZ275" s="370"/>
      <c r="ZA275" s="370"/>
      <c r="ZB275" s="370"/>
      <c r="ZC275" s="370"/>
      <c r="ZD275" s="370"/>
      <c r="ZE275" s="370"/>
      <c r="ZF275" s="370"/>
      <c r="ZG275" s="370"/>
      <c r="ZH275" s="370"/>
      <c r="ZI275" s="370"/>
      <c r="ZJ275" s="370"/>
      <c r="ZK275" s="370"/>
      <c r="ZL275" s="370"/>
      <c r="ZM275" s="370"/>
      <c r="ZN275" s="370"/>
      <c r="ZO275" s="370"/>
      <c r="ZP275" s="370"/>
      <c r="ZQ275" s="370"/>
      <c r="ZR275" s="370"/>
      <c r="ZS275" s="371"/>
      <c r="ZT275" s="371"/>
      <c r="ZU275" s="371"/>
      <c r="ZV275" s="371"/>
      <c r="ZW275" s="371"/>
      <c r="ZX275" s="371"/>
      <c r="ZY275" s="371"/>
      <c r="ZZ275" s="371"/>
      <c r="AAA275" s="371"/>
      <c r="AAB275" s="371"/>
      <c r="AAC275" s="371"/>
      <c r="AAD275" s="371"/>
      <c r="AAE275" s="371"/>
      <c r="AAF275" s="371"/>
      <c r="AAG275" s="371"/>
      <c r="AAH275" s="371"/>
    </row>
    <row r="276" spans="606:710" ht="9.9499999999999993" customHeight="1" x14ac:dyDescent="0.15">
      <c r="WH276" s="370"/>
      <c r="WI276" s="370"/>
      <c r="WJ276" s="370"/>
      <c r="WK276" s="370"/>
      <c r="WL276" s="370"/>
      <c r="WM276" s="370"/>
      <c r="WN276" s="370"/>
      <c r="WO276" s="370"/>
      <c r="WP276" s="370"/>
      <c r="WQ276" s="370"/>
      <c r="WR276" s="370"/>
      <c r="WS276" s="370"/>
      <c r="WT276" s="370"/>
      <c r="WU276" s="370"/>
      <c r="WV276" s="370"/>
      <c r="WW276" s="370"/>
      <c r="WX276" s="370"/>
      <c r="WY276" s="370"/>
      <c r="WZ276" s="370"/>
      <c r="XA276" s="370"/>
      <c r="XB276" s="370"/>
      <c r="XC276" s="370"/>
      <c r="XD276" s="370"/>
      <c r="XE276" s="370"/>
      <c r="XF276" s="370"/>
      <c r="XG276" s="370"/>
      <c r="XH276" s="370"/>
      <c r="XI276" s="370"/>
      <c r="XJ276" s="370"/>
      <c r="XK276" s="370"/>
      <c r="XL276" s="370"/>
      <c r="XM276" s="370"/>
      <c r="XN276" s="370"/>
      <c r="XO276" s="370"/>
      <c r="XP276" s="370"/>
      <c r="XQ276" s="370"/>
      <c r="XR276" s="370"/>
      <c r="XS276" s="370"/>
      <c r="XT276" s="370"/>
      <c r="XU276" s="370"/>
      <c r="XV276" s="370"/>
      <c r="XW276" s="370"/>
      <c r="XX276" s="370"/>
      <c r="XY276" s="370"/>
      <c r="XZ276" s="370"/>
      <c r="YA276" s="370"/>
      <c r="YB276" s="370"/>
      <c r="YC276" s="370"/>
      <c r="YD276" s="370"/>
      <c r="YE276" s="370"/>
      <c r="YF276" s="370"/>
      <c r="YG276" s="370"/>
      <c r="YH276" s="370"/>
      <c r="YI276" s="370"/>
      <c r="YJ276" s="370"/>
      <c r="YK276" s="370"/>
      <c r="YL276" s="370"/>
      <c r="YM276" s="370"/>
      <c r="YN276" s="370"/>
      <c r="YO276" s="370"/>
      <c r="YP276" s="370"/>
      <c r="YQ276" s="370"/>
      <c r="YR276" s="370"/>
      <c r="YS276" s="370"/>
      <c r="YT276" s="370"/>
      <c r="YU276" s="370"/>
      <c r="YV276" s="370"/>
      <c r="YW276" s="370"/>
      <c r="YX276" s="370"/>
      <c r="YY276" s="370"/>
      <c r="YZ276" s="370"/>
      <c r="ZA276" s="370"/>
      <c r="ZB276" s="370"/>
      <c r="ZC276" s="370"/>
      <c r="ZD276" s="370"/>
      <c r="ZE276" s="370"/>
      <c r="ZF276" s="370"/>
      <c r="ZG276" s="370"/>
      <c r="ZH276" s="370"/>
      <c r="ZI276" s="370"/>
      <c r="ZJ276" s="370"/>
      <c r="ZK276" s="370"/>
      <c r="ZL276" s="370"/>
      <c r="ZM276" s="370"/>
      <c r="ZN276" s="370"/>
      <c r="ZO276" s="370"/>
      <c r="ZP276" s="370"/>
      <c r="ZQ276" s="370"/>
      <c r="ZR276" s="370"/>
      <c r="ZS276" s="371"/>
      <c r="ZT276" s="371"/>
      <c r="ZU276" s="371"/>
      <c r="ZV276" s="371"/>
      <c r="ZW276" s="371"/>
      <c r="ZX276" s="371"/>
      <c r="ZY276" s="371"/>
      <c r="ZZ276" s="371"/>
      <c r="AAA276" s="371"/>
      <c r="AAB276" s="371"/>
      <c r="AAC276" s="371"/>
      <c r="AAD276" s="371"/>
      <c r="AAE276" s="371"/>
      <c r="AAF276" s="371"/>
      <c r="AAG276" s="371"/>
      <c r="AAH276" s="371"/>
    </row>
    <row r="277" spans="606:710" ht="9.9499999999999993" customHeight="1" x14ac:dyDescent="0.15">
      <c r="WH277" s="370"/>
      <c r="WI277" s="370"/>
      <c r="WJ277" s="370"/>
      <c r="WK277" s="370"/>
      <c r="WL277" s="370"/>
      <c r="WM277" s="370"/>
      <c r="WN277" s="370"/>
      <c r="WO277" s="370"/>
      <c r="WP277" s="370"/>
      <c r="WQ277" s="370"/>
      <c r="WR277" s="370"/>
      <c r="WS277" s="370"/>
      <c r="WT277" s="370"/>
      <c r="WU277" s="370"/>
      <c r="WV277" s="370"/>
      <c r="WW277" s="370"/>
      <c r="WX277" s="370"/>
      <c r="WY277" s="370"/>
      <c r="WZ277" s="370"/>
      <c r="XA277" s="370"/>
      <c r="XB277" s="370"/>
      <c r="XC277" s="370"/>
      <c r="XD277" s="370"/>
      <c r="XE277" s="370"/>
      <c r="XF277" s="370"/>
      <c r="XG277" s="370"/>
      <c r="XH277" s="370"/>
      <c r="XI277" s="370"/>
      <c r="XJ277" s="370"/>
      <c r="XK277" s="370"/>
      <c r="XL277" s="370"/>
      <c r="XM277" s="370"/>
      <c r="XN277" s="370"/>
      <c r="XO277" s="370"/>
      <c r="XP277" s="370"/>
      <c r="XQ277" s="370"/>
      <c r="XR277" s="370"/>
      <c r="XS277" s="370"/>
      <c r="XT277" s="370"/>
      <c r="XU277" s="370"/>
      <c r="XV277" s="370"/>
      <c r="XW277" s="370"/>
      <c r="XX277" s="370"/>
      <c r="XY277" s="370"/>
      <c r="XZ277" s="370"/>
      <c r="YA277" s="370"/>
      <c r="YB277" s="370"/>
      <c r="YC277" s="370"/>
      <c r="YD277" s="370"/>
      <c r="YE277" s="370"/>
      <c r="YF277" s="370"/>
      <c r="YG277" s="370"/>
      <c r="YH277" s="370"/>
      <c r="YI277" s="370"/>
      <c r="YJ277" s="370"/>
      <c r="YK277" s="370"/>
      <c r="YL277" s="370"/>
      <c r="YM277" s="370"/>
      <c r="YN277" s="370"/>
      <c r="YO277" s="370"/>
      <c r="YP277" s="370"/>
      <c r="YQ277" s="370"/>
      <c r="YR277" s="370"/>
      <c r="YS277" s="370"/>
      <c r="YT277" s="370"/>
      <c r="YU277" s="370"/>
      <c r="YV277" s="370"/>
      <c r="YW277" s="370"/>
      <c r="YX277" s="370"/>
      <c r="YY277" s="370"/>
      <c r="YZ277" s="370"/>
      <c r="ZA277" s="370"/>
      <c r="ZB277" s="370"/>
      <c r="ZC277" s="370"/>
      <c r="ZD277" s="370"/>
      <c r="ZE277" s="370"/>
      <c r="ZF277" s="370"/>
      <c r="ZG277" s="370"/>
      <c r="ZH277" s="370"/>
      <c r="ZI277" s="370"/>
      <c r="ZJ277" s="370"/>
      <c r="ZK277" s="370"/>
      <c r="ZL277" s="370"/>
      <c r="ZM277" s="370"/>
      <c r="ZN277" s="370"/>
      <c r="ZO277" s="370"/>
      <c r="ZP277" s="370"/>
      <c r="ZQ277" s="370"/>
      <c r="ZR277" s="370"/>
      <c r="ZS277" s="371"/>
      <c r="ZT277" s="371"/>
      <c r="ZU277" s="371"/>
      <c r="ZV277" s="371"/>
      <c r="ZW277" s="371"/>
      <c r="ZX277" s="371"/>
      <c r="ZY277" s="371"/>
      <c r="ZZ277" s="371"/>
      <c r="AAA277" s="371"/>
      <c r="AAB277" s="371"/>
      <c r="AAC277" s="371"/>
      <c r="AAD277" s="371"/>
      <c r="AAE277" s="371"/>
      <c r="AAF277" s="371"/>
      <c r="AAG277" s="371"/>
      <c r="AAH277" s="371"/>
    </row>
    <row r="278" spans="606:710" ht="9.9499999999999993" customHeight="1" x14ac:dyDescent="0.15">
      <c r="WH278" s="370"/>
      <c r="WI278" s="370"/>
      <c r="WJ278" s="370"/>
      <c r="WK278" s="370"/>
      <c r="WL278" s="370"/>
      <c r="WM278" s="370"/>
      <c r="WN278" s="370"/>
      <c r="WO278" s="370"/>
      <c r="WP278" s="370"/>
      <c r="WQ278" s="370"/>
      <c r="WR278" s="370"/>
      <c r="WS278" s="370"/>
      <c r="WT278" s="370"/>
      <c r="WU278" s="370"/>
      <c r="WV278" s="370"/>
      <c r="WW278" s="370"/>
      <c r="WX278" s="370"/>
      <c r="WY278" s="370"/>
      <c r="WZ278" s="370"/>
      <c r="XA278" s="370"/>
      <c r="XB278" s="370"/>
      <c r="XC278" s="370"/>
      <c r="XD278" s="370"/>
      <c r="XE278" s="370"/>
      <c r="XF278" s="370"/>
      <c r="XG278" s="370"/>
      <c r="XH278" s="370"/>
      <c r="XI278" s="370"/>
      <c r="XJ278" s="370"/>
      <c r="XK278" s="370"/>
      <c r="XL278" s="370"/>
      <c r="XM278" s="370"/>
      <c r="XN278" s="370"/>
      <c r="XO278" s="370"/>
      <c r="XP278" s="370"/>
      <c r="XQ278" s="370"/>
      <c r="XR278" s="370"/>
      <c r="XS278" s="370"/>
      <c r="XT278" s="370"/>
      <c r="XU278" s="370"/>
      <c r="XV278" s="370"/>
      <c r="XW278" s="370"/>
      <c r="XX278" s="370"/>
      <c r="XY278" s="370"/>
      <c r="XZ278" s="370"/>
      <c r="YA278" s="370"/>
      <c r="YB278" s="370"/>
      <c r="YC278" s="370"/>
      <c r="YD278" s="370"/>
      <c r="YE278" s="370"/>
      <c r="YF278" s="370"/>
      <c r="YG278" s="370"/>
      <c r="YH278" s="370"/>
      <c r="YI278" s="370"/>
      <c r="YJ278" s="370"/>
      <c r="YK278" s="370"/>
      <c r="YL278" s="370"/>
      <c r="YM278" s="370"/>
      <c r="YN278" s="370"/>
      <c r="YO278" s="370"/>
      <c r="YP278" s="370"/>
      <c r="YQ278" s="370"/>
      <c r="YR278" s="370"/>
      <c r="YS278" s="370"/>
      <c r="YT278" s="370"/>
      <c r="YU278" s="370"/>
      <c r="YV278" s="370"/>
      <c r="YW278" s="370"/>
      <c r="YX278" s="370"/>
      <c r="YY278" s="370"/>
      <c r="YZ278" s="370"/>
      <c r="ZA278" s="370"/>
      <c r="ZB278" s="370"/>
      <c r="ZC278" s="370"/>
      <c r="ZD278" s="370"/>
      <c r="ZE278" s="370"/>
      <c r="ZF278" s="370"/>
      <c r="ZG278" s="370"/>
      <c r="ZH278" s="370"/>
      <c r="ZI278" s="370"/>
      <c r="ZJ278" s="370"/>
      <c r="ZK278" s="370"/>
      <c r="ZL278" s="370"/>
      <c r="ZM278" s="370"/>
      <c r="ZN278" s="370"/>
      <c r="ZO278" s="370"/>
      <c r="ZP278" s="370"/>
      <c r="ZQ278" s="370"/>
      <c r="ZR278" s="370"/>
      <c r="ZS278" s="371"/>
      <c r="ZT278" s="371"/>
      <c r="ZU278" s="371"/>
      <c r="ZV278" s="371"/>
      <c r="ZW278" s="371"/>
      <c r="ZX278" s="371"/>
      <c r="ZY278" s="371"/>
      <c r="ZZ278" s="371"/>
      <c r="AAA278" s="371"/>
      <c r="AAB278" s="371"/>
      <c r="AAC278" s="371"/>
      <c r="AAD278" s="371"/>
      <c r="AAE278" s="371"/>
      <c r="AAF278" s="371"/>
      <c r="AAG278" s="371"/>
      <c r="AAH278" s="371"/>
    </row>
    <row r="279" spans="606:710" ht="9.9499999999999993" customHeight="1" x14ac:dyDescent="0.15">
      <c r="WH279" s="370"/>
      <c r="WI279" s="370"/>
      <c r="WJ279" s="370"/>
      <c r="WK279" s="370"/>
      <c r="WL279" s="370"/>
      <c r="WM279" s="370"/>
      <c r="WN279" s="370"/>
      <c r="WO279" s="370"/>
      <c r="WP279" s="370"/>
      <c r="WQ279" s="370"/>
      <c r="WR279" s="370"/>
      <c r="WS279" s="370"/>
      <c r="WT279" s="370"/>
      <c r="WU279" s="370"/>
      <c r="WV279" s="370"/>
      <c r="WW279" s="370"/>
      <c r="WX279" s="370"/>
      <c r="WY279" s="370"/>
      <c r="WZ279" s="370"/>
      <c r="XA279" s="370"/>
      <c r="XB279" s="370"/>
      <c r="XC279" s="370"/>
      <c r="XD279" s="370"/>
      <c r="XE279" s="370"/>
      <c r="XF279" s="370"/>
      <c r="XG279" s="370"/>
      <c r="XH279" s="370"/>
      <c r="XI279" s="370"/>
      <c r="XJ279" s="370"/>
      <c r="XK279" s="370"/>
      <c r="XL279" s="370"/>
      <c r="XM279" s="370"/>
      <c r="XN279" s="370"/>
      <c r="XO279" s="370"/>
      <c r="XP279" s="370"/>
      <c r="XQ279" s="370"/>
      <c r="XR279" s="370"/>
      <c r="XS279" s="370"/>
      <c r="XT279" s="370"/>
      <c r="XU279" s="370"/>
      <c r="XV279" s="370"/>
      <c r="XW279" s="370"/>
      <c r="XX279" s="370"/>
      <c r="XY279" s="370"/>
      <c r="XZ279" s="370"/>
      <c r="YA279" s="370"/>
      <c r="YB279" s="370"/>
      <c r="YC279" s="370"/>
      <c r="YD279" s="370"/>
      <c r="YE279" s="370"/>
      <c r="YF279" s="370"/>
      <c r="YG279" s="370"/>
      <c r="YH279" s="370"/>
      <c r="YI279" s="370"/>
      <c r="YJ279" s="370"/>
      <c r="YK279" s="370"/>
      <c r="YL279" s="370"/>
      <c r="YM279" s="370"/>
      <c r="YN279" s="370"/>
      <c r="YO279" s="370"/>
      <c r="YP279" s="370"/>
      <c r="YQ279" s="370"/>
      <c r="YR279" s="370"/>
      <c r="YS279" s="370"/>
      <c r="YT279" s="370"/>
      <c r="YU279" s="370"/>
      <c r="YV279" s="370"/>
      <c r="YW279" s="370"/>
      <c r="YX279" s="370"/>
      <c r="YY279" s="370"/>
      <c r="YZ279" s="370"/>
      <c r="ZA279" s="370"/>
      <c r="ZB279" s="370"/>
      <c r="ZC279" s="370"/>
      <c r="ZD279" s="370"/>
      <c r="ZE279" s="370"/>
      <c r="ZF279" s="370"/>
      <c r="ZG279" s="370"/>
      <c r="ZH279" s="370"/>
      <c r="ZI279" s="370"/>
      <c r="ZJ279" s="370"/>
      <c r="ZK279" s="370"/>
      <c r="ZL279" s="370"/>
      <c r="ZM279" s="370"/>
      <c r="ZN279" s="370"/>
      <c r="ZO279" s="370"/>
      <c r="ZP279" s="370"/>
      <c r="ZQ279" s="370"/>
      <c r="ZR279" s="370"/>
      <c r="ZS279" s="371"/>
      <c r="ZT279" s="371"/>
      <c r="ZU279" s="371"/>
      <c r="ZV279" s="371"/>
      <c r="ZW279" s="371"/>
      <c r="ZX279" s="371"/>
      <c r="ZY279" s="371"/>
      <c r="ZZ279" s="371"/>
      <c r="AAA279" s="371"/>
      <c r="AAB279" s="371"/>
      <c r="AAC279" s="371"/>
      <c r="AAD279" s="371"/>
      <c r="AAE279" s="371"/>
      <c r="AAF279" s="371"/>
      <c r="AAG279" s="371"/>
      <c r="AAH279" s="371"/>
    </row>
    <row r="280" spans="606:710" ht="9.9499999999999993" customHeight="1" x14ac:dyDescent="0.15">
      <c r="WH280" s="370"/>
      <c r="WI280" s="370"/>
      <c r="WJ280" s="370"/>
      <c r="WK280" s="370"/>
      <c r="WL280" s="370"/>
      <c r="WM280" s="370"/>
      <c r="WN280" s="370"/>
      <c r="WO280" s="370"/>
      <c r="WP280" s="370"/>
      <c r="WQ280" s="370"/>
      <c r="WR280" s="370"/>
      <c r="WS280" s="370"/>
      <c r="WT280" s="370"/>
      <c r="WU280" s="370"/>
      <c r="WV280" s="370"/>
      <c r="WW280" s="370"/>
      <c r="WX280" s="370"/>
      <c r="WY280" s="370"/>
      <c r="WZ280" s="370"/>
      <c r="XA280" s="370"/>
      <c r="XB280" s="370"/>
      <c r="XC280" s="370"/>
      <c r="XD280" s="370"/>
      <c r="XE280" s="370"/>
      <c r="XF280" s="370"/>
      <c r="XG280" s="370"/>
      <c r="XH280" s="370"/>
      <c r="XI280" s="370"/>
      <c r="XJ280" s="370"/>
      <c r="XK280" s="370"/>
      <c r="XL280" s="370"/>
      <c r="XM280" s="370"/>
      <c r="XN280" s="370"/>
      <c r="XO280" s="370"/>
      <c r="XP280" s="370"/>
      <c r="XQ280" s="370"/>
      <c r="XR280" s="370"/>
      <c r="XS280" s="370"/>
      <c r="XT280" s="370"/>
      <c r="XU280" s="370"/>
      <c r="XV280" s="370"/>
      <c r="XW280" s="370"/>
      <c r="XX280" s="370"/>
      <c r="XY280" s="370"/>
      <c r="XZ280" s="370"/>
      <c r="YA280" s="370"/>
      <c r="YB280" s="370"/>
      <c r="YC280" s="370"/>
      <c r="YD280" s="370"/>
      <c r="YE280" s="370"/>
      <c r="YF280" s="370"/>
      <c r="YG280" s="370"/>
      <c r="YH280" s="370"/>
      <c r="YI280" s="370"/>
      <c r="YJ280" s="370"/>
      <c r="YK280" s="370"/>
      <c r="YL280" s="370"/>
      <c r="YM280" s="370"/>
      <c r="YN280" s="370"/>
      <c r="YO280" s="370"/>
      <c r="YP280" s="370"/>
      <c r="YQ280" s="370"/>
      <c r="YR280" s="370"/>
      <c r="YS280" s="370"/>
      <c r="YT280" s="370"/>
      <c r="YU280" s="370"/>
      <c r="YV280" s="370"/>
      <c r="YW280" s="370"/>
      <c r="YX280" s="370"/>
      <c r="YY280" s="370"/>
      <c r="YZ280" s="370"/>
      <c r="ZA280" s="370"/>
      <c r="ZB280" s="370"/>
      <c r="ZC280" s="370"/>
      <c r="ZD280" s="370"/>
      <c r="ZE280" s="370"/>
      <c r="ZF280" s="370"/>
      <c r="ZG280" s="370"/>
      <c r="ZH280" s="370"/>
      <c r="ZI280" s="370"/>
      <c r="ZJ280" s="370"/>
      <c r="ZK280" s="370"/>
      <c r="ZL280" s="370"/>
      <c r="ZM280" s="370"/>
      <c r="ZN280" s="370"/>
      <c r="ZO280" s="370"/>
      <c r="ZP280" s="370"/>
      <c r="ZQ280" s="370"/>
      <c r="ZR280" s="370"/>
      <c r="ZS280" s="371"/>
      <c r="ZT280" s="371"/>
      <c r="ZU280" s="371"/>
      <c r="ZV280" s="371"/>
      <c r="ZW280" s="371"/>
      <c r="ZX280" s="371"/>
      <c r="ZY280" s="371"/>
      <c r="ZZ280" s="371"/>
      <c r="AAA280" s="371"/>
      <c r="AAB280" s="371"/>
      <c r="AAC280" s="371"/>
      <c r="AAD280" s="371"/>
      <c r="AAE280" s="371"/>
      <c r="AAF280" s="371"/>
      <c r="AAG280" s="371"/>
      <c r="AAH280" s="371"/>
    </row>
    <row r="281" spans="606:710" ht="9.9499999999999993" customHeight="1" x14ac:dyDescent="0.15">
      <c r="WH281" s="370"/>
      <c r="WI281" s="370"/>
      <c r="WJ281" s="370"/>
      <c r="WK281" s="370"/>
      <c r="WL281" s="370"/>
      <c r="WM281" s="370"/>
      <c r="WN281" s="370"/>
      <c r="WO281" s="370"/>
      <c r="WP281" s="370"/>
      <c r="WQ281" s="370"/>
      <c r="WR281" s="370"/>
      <c r="WS281" s="370"/>
      <c r="WT281" s="370"/>
      <c r="WU281" s="370"/>
      <c r="WV281" s="370"/>
      <c r="WW281" s="370"/>
      <c r="WX281" s="370"/>
      <c r="WY281" s="370"/>
      <c r="WZ281" s="370"/>
      <c r="XA281" s="370"/>
      <c r="XB281" s="370"/>
      <c r="XC281" s="370"/>
      <c r="XD281" s="370"/>
      <c r="XE281" s="370"/>
      <c r="XF281" s="370"/>
      <c r="XG281" s="370"/>
      <c r="XH281" s="370"/>
      <c r="XI281" s="370"/>
      <c r="XJ281" s="370"/>
      <c r="XK281" s="370"/>
      <c r="XL281" s="370"/>
      <c r="XM281" s="370"/>
      <c r="XN281" s="370"/>
      <c r="XO281" s="370"/>
      <c r="XP281" s="370"/>
      <c r="XQ281" s="370"/>
      <c r="XR281" s="370"/>
      <c r="XS281" s="370"/>
      <c r="XT281" s="370"/>
      <c r="XU281" s="370"/>
      <c r="XV281" s="370"/>
      <c r="XW281" s="370"/>
      <c r="XX281" s="370"/>
      <c r="XY281" s="370"/>
      <c r="XZ281" s="370"/>
      <c r="YA281" s="370"/>
      <c r="YB281" s="370"/>
      <c r="YC281" s="370"/>
      <c r="YD281" s="370"/>
      <c r="YE281" s="370"/>
      <c r="YF281" s="370"/>
      <c r="YG281" s="370"/>
      <c r="YH281" s="370"/>
      <c r="YI281" s="370"/>
      <c r="YJ281" s="370"/>
      <c r="YK281" s="370"/>
      <c r="YL281" s="370"/>
      <c r="YM281" s="370"/>
      <c r="YN281" s="370"/>
      <c r="YO281" s="370"/>
      <c r="YP281" s="370"/>
      <c r="YQ281" s="370"/>
      <c r="YR281" s="370"/>
      <c r="YS281" s="370"/>
      <c r="YT281" s="370"/>
      <c r="YU281" s="370"/>
      <c r="YV281" s="370"/>
      <c r="YW281" s="370"/>
      <c r="YX281" s="370"/>
      <c r="YY281" s="370"/>
      <c r="YZ281" s="370"/>
      <c r="ZA281" s="370"/>
      <c r="ZB281" s="370"/>
      <c r="ZC281" s="370"/>
      <c r="ZD281" s="370"/>
      <c r="ZE281" s="370"/>
      <c r="ZF281" s="370"/>
      <c r="ZG281" s="370"/>
      <c r="ZH281" s="370"/>
      <c r="ZI281" s="370"/>
      <c r="ZJ281" s="370"/>
      <c r="ZK281" s="370"/>
      <c r="ZL281" s="370"/>
      <c r="ZM281" s="370"/>
      <c r="ZN281" s="370"/>
      <c r="ZO281" s="370"/>
      <c r="ZP281" s="370"/>
      <c r="ZQ281" s="370"/>
      <c r="ZR281" s="370"/>
      <c r="ZS281" s="371"/>
      <c r="ZT281" s="371"/>
      <c r="ZU281" s="371"/>
      <c r="ZV281" s="371"/>
      <c r="ZW281" s="371"/>
      <c r="ZX281" s="371"/>
      <c r="ZY281" s="371"/>
      <c r="ZZ281" s="371"/>
      <c r="AAA281" s="371"/>
      <c r="AAB281" s="371"/>
      <c r="AAC281" s="371"/>
      <c r="AAD281" s="371"/>
      <c r="AAE281" s="371"/>
      <c r="AAF281" s="371"/>
      <c r="AAG281" s="371"/>
      <c r="AAH281" s="371"/>
    </row>
    <row r="282" spans="606:710" ht="9.9499999999999993" customHeight="1" x14ac:dyDescent="0.15">
      <c r="WH282" s="370"/>
      <c r="WI282" s="370"/>
      <c r="WJ282" s="370"/>
      <c r="WK282" s="370"/>
      <c r="WL282" s="370"/>
      <c r="WM282" s="370"/>
      <c r="WN282" s="370"/>
      <c r="WO282" s="370"/>
      <c r="WP282" s="370"/>
      <c r="WQ282" s="370"/>
      <c r="WR282" s="370"/>
      <c r="WS282" s="370"/>
      <c r="WT282" s="370"/>
      <c r="WU282" s="370"/>
      <c r="WV282" s="370"/>
      <c r="WW282" s="370"/>
      <c r="WX282" s="370"/>
      <c r="WY282" s="370"/>
      <c r="WZ282" s="370"/>
      <c r="XA282" s="370"/>
      <c r="XB282" s="370"/>
      <c r="XC282" s="370"/>
      <c r="XD282" s="370"/>
      <c r="XE282" s="370"/>
      <c r="XF282" s="370"/>
      <c r="XG282" s="370"/>
      <c r="XH282" s="370"/>
      <c r="XI282" s="370"/>
      <c r="XJ282" s="370"/>
      <c r="XK282" s="370"/>
      <c r="XL282" s="370"/>
      <c r="XM282" s="370"/>
      <c r="XN282" s="370"/>
      <c r="XO282" s="370"/>
      <c r="XP282" s="370"/>
      <c r="XQ282" s="370"/>
      <c r="XR282" s="370"/>
      <c r="XS282" s="370"/>
      <c r="XT282" s="370"/>
      <c r="XU282" s="370"/>
      <c r="XV282" s="370"/>
      <c r="XW282" s="370"/>
      <c r="XX282" s="370"/>
      <c r="XY282" s="370"/>
      <c r="XZ282" s="370"/>
      <c r="YA282" s="370"/>
      <c r="YB282" s="370"/>
      <c r="YC282" s="370"/>
      <c r="YD282" s="370"/>
      <c r="YE282" s="370"/>
      <c r="YF282" s="370"/>
      <c r="YG282" s="370"/>
      <c r="YH282" s="370"/>
      <c r="YI282" s="370"/>
      <c r="YJ282" s="370"/>
      <c r="YK282" s="370"/>
      <c r="YL282" s="370"/>
      <c r="YM282" s="370"/>
      <c r="YN282" s="370"/>
      <c r="YO282" s="370"/>
      <c r="YP282" s="370"/>
      <c r="YQ282" s="370"/>
      <c r="YR282" s="370"/>
      <c r="YS282" s="370"/>
      <c r="YT282" s="370"/>
      <c r="YU282" s="370"/>
      <c r="YV282" s="370"/>
      <c r="YW282" s="370"/>
      <c r="YX282" s="370"/>
      <c r="YY282" s="370"/>
      <c r="YZ282" s="370"/>
      <c r="ZA282" s="370"/>
      <c r="ZB282" s="370"/>
      <c r="ZC282" s="370"/>
      <c r="ZD282" s="370"/>
      <c r="ZE282" s="370"/>
      <c r="ZF282" s="370"/>
      <c r="ZG282" s="370"/>
      <c r="ZH282" s="370"/>
      <c r="ZI282" s="370"/>
      <c r="ZJ282" s="370"/>
      <c r="ZK282" s="370"/>
      <c r="ZL282" s="370"/>
      <c r="ZM282" s="370"/>
      <c r="ZN282" s="370"/>
      <c r="ZO282" s="370"/>
      <c r="ZP282" s="370"/>
      <c r="ZQ282" s="370"/>
      <c r="ZR282" s="370"/>
      <c r="ZS282" s="371"/>
      <c r="ZT282" s="371"/>
      <c r="ZU282" s="371"/>
      <c r="ZV282" s="371"/>
      <c r="ZW282" s="371"/>
      <c r="ZX282" s="371"/>
      <c r="ZY282" s="371"/>
      <c r="ZZ282" s="371"/>
      <c r="AAA282" s="371"/>
      <c r="AAB282" s="371"/>
      <c r="AAC282" s="371"/>
      <c r="AAD282" s="371"/>
      <c r="AAE282" s="371"/>
      <c r="AAF282" s="371"/>
      <c r="AAG282" s="371"/>
      <c r="AAH282" s="371"/>
    </row>
    <row r="283" spans="606:710" ht="9.9499999999999993" customHeight="1" x14ac:dyDescent="0.15">
      <c r="WH283" s="370"/>
      <c r="WI283" s="370"/>
      <c r="WJ283" s="370"/>
      <c r="WK283" s="370"/>
      <c r="WL283" s="370"/>
      <c r="WM283" s="370"/>
      <c r="WN283" s="370"/>
      <c r="WO283" s="370"/>
      <c r="WP283" s="370"/>
      <c r="WQ283" s="370"/>
      <c r="WR283" s="370"/>
      <c r="WS283" s="370"/>
      <c r="WT283" s="370"/>
      <c r="WU283" s="370"/>
      <c r="WV283" s="370"/>
      <c r="WW283" s="370"/>
      <c r="WX283" s="370"/>
      <c r="WY283" s="370"/>
      <c r="WZ283" s="370"/>
      <c r="XA283" s="370"/>
      <c r="XB283" s="370"/>
      <c r="XC283" s="370"/>
      <c r="XD283" s="370"/>
      <c r="XE283" s="370"/>
      <c r="XF283" s="370"/>
      <c r="XG283" s="370"/>
      <c r="XH283" s="370"/>
      <c r="XI283" s="370"/>
      <c r="XJ283" s="370"/>
      <c r="XK283" s="370"/>
      <c r="XL283" s="370"/>
      <c r="XM283" s="370"/>
      <c r="XN283" s="370"/>
      <c r="XO283" s="370"/>
      <c r="XP283" s="370"/>
      <c r="XQ283" s="370"/>
      <c r="XR283" s="370"/>
      <c r="XS283" s="370"/>
      <c r="XT283" s="370"/>
      <c r="XU283" s="370"/>
      <c r="XV283" s="370"/>
      <c r="XW283" s="370"/>
      <c r="XX283" s="370"/>
      <c r="XY283" s="370"/>
      <c r="XZ283" s="370"/>
      <c r="YA283" s="370"/>
      <c r="YB283" s="370"/>
      <c r="YC283" s="370"/>
      <c r="YD283" s="370"/>
      <c r="YE283" s="370"/>
      <c r="YF283" s="370"/>
      <c r="YG283" s="370"/>
      <c r="YH283" s="370"/>
      <c r="YI283" s="370"/>
      <c r="YJ283" s="370"/>
      <c r="YK283" s="370"/>
      <c r="YL283" s="370"/>
      <c r="YM283" s="370"/>
      <c r="YN283" s="370"/>
      <c r="YO283" s="370"/>
      <c r="YP283" s="370"/>
      <c r="YQ283" s="370"/>
      <c r="YR283" s="370"/>
      <c r="YS283" s="370"/>
      <c r="YT283" s="370"/>
      <c r="YU283" s="370"/>
      <c r="YV283" s="370"/>
      <c r="YW283" s="370"/>
      <c r="YX283" s="370"/>
      <c r="YY283" s="370"/>
      <c r="YZ283" s="370"/>
      <c r="ZA283" s="370"/>
      <c r="ZB283" s="370"/>
      <c r="ZC283" s="370"/>
      <c r="ZD283" s="370"/>
      <c r="ZE283" s="370"/>
      <c r="ZF283" s="370"/>
      <c r="ZG283" s="370"/>
      <c r="ZH283" s="370"/>
      <c r="ZI283" s="370"/>
      <c r="ZJ283" s="370"/>
      <c r="ZK283" s="370"/>
      <c r="ZL283" s="370"/>
      <c r="ZM283" s="370"/>
      <c r="ZN283" s="370"/>
      <c r="ZO283" s="370"/>
      <c r="ZP283" s="370"/>
      <c r="ZQ283" s="370"/>
      <c r="ZR283" s="370"/>
      <c r="ZS283" s="371"/>
      <c r="ZT283" s="371"/>
      <c r="ZU283" s="371"/>
      <c r="ZV283" s="371"/>
      <c r="ZW283" s="371"/>
      <c r="ZX283" s="371"/>
      <c r="ZY283" s="371"/>
      <c r="ZZ283" s="371"/>
      <c r="AAA283" s="371"/>
      <c r="AAB283" s="371"/>
      <c r="AAC283" s="371"/>
      <c r="AAD283" s="371"/>
      <c r="AAE283" s="371"/>
      <c r="AAF283" s="371"/>
      <c r="AAG283" s="371"/>
      <c r="AAH283" s="371"/>
    </row>
    <row r="284" spans="606:710" ht="9.9499999999999993" customHeight="1" x14ac:dyDescent="0.15">
      <c r="WH284" s="370"/>
      <c r="WI284" s="370"/>
      <c r="WJ284" s="370"/>
      <c r="WK284" s="370"/>
      <c r="WL284" s="370"/>
      <c r="WM284" s="370"/>
      <c r="WN284" s="370"/>
      <c r="WO284" s="370"/>
      <c r="WP284" s="370"/>
      <c r="WQ284" s="370"/>
      <c r="WR284" s="370"/>
      <c r="WS284" s="370"/>
      <c r="WT284" s="370"/>
      <c r="WU284" s="370"/>
      <c r="WV284" s="370"/>
      <c r="WW284" s="370"/>
      <c r="WX284" s="370"/>
      <c r="WY284" s="370"/>
      <c r="WZ284" s="370"/>
      <c r="XA284" s="370"/>
      <c r="XB284" s="370"/>
      <c r="XC284" s="370"/>
      <c r="XD284" s="370"/>
      <c r="XE284" s="370"/>
      <c r="XF284" s="370"/>
      <c r="XG284" s="370"/>
      <c r="XH284" s="370"/>
      <c r="XI284" s="370"/>
      <c r="XJ284" s="370"/>
      <c r="XK284" s="370"/>
      <c r="XL284" s="370"/>
      <c r="XM284" s="370"/>
      <c r="XN284" s="370"/>
      <c r="XO284" s="370"/>
      <c r="XP284" s="370"/>
      <c r="XQ284" s="370"/>
      <c r="XR284" s="370"/>
      <c r="XS284" s="370"/>
      <c r="XT284" s="370"/>
      <c r="XU284" s="370"/>
      <c r="XV284" s="370"/>
      <c r="XW284" s="370"/>
      <c r="XX284" s="370"/>
      <c r="XY284" s="370"/>
      <c r="XZ284" s="370"/>
      <c r="YA284" s="370"/>
      <c r="YB284" s="370"/>
      <c r="YC284" s="370"/>
      <c r="YD284" s="370"/>
      <c r="YE284" s="370"/>
      <c r="YF284" s="370"/>
      <c r="YG284" s="370"/>
      <c r="YH284" s="370"/>
      <c r="YI284" s="370"/>
      <c r="YJ284" s="370"/>
      <c r="YK284" s="370"/>
      <c r="YL284" s="370"/>
      <c r="YM284" s="370"/>
      <c r="YN284" s="370"/>
      <c r="YO284" s="370"/>
      <c r="YP284" s="370"/>
      <c r="YQ284" s="370"/>
      <c r="YR284" s="370"/>
      <c r="YS284" s="370"/>
      <c r="YT284" s="370"/>
      <c r="YU284" s="370"/>
      <c r="YV284" s="370"/>
      <c r="YW284" s="370"/>
      <c r="YX284" s="370"/>
      <c r="YY284" s="370"/>
      <c r="YZ284" s="370"/>
      <c r="ZA284" s="370"/>
      <c r="ZB284" s="370"/>
      <c r="ZC284" s="370"/>
      <c r="ZD284" s="370"/>
      <c r="ZE284" s="370"/>
      <c r="ZF284" s="370"/>
      <c r="ZG284" s="370"/>
      <c r="ZH284" s="370"/>
      <c r="ZI284" s="370"/>
      <c r="ZJ284" s="370"/>
      <c r="ZK284" s="370"/>
      <c r="ZL284" s="370"/>
      <c r="ZM284" s="370"/>
      <c r="ZN284" s="370"/>
      <c r="ZO284" s="370"/>
      <c r="ZP284" s="370"/>
      <c r="ZQ284" s="370"/>
      <c r="ZR284" s="370"/>
      <c r="ZS284" s="371"/>
      <c r="ZT284" s="371"/>
      <c r="ZU284" s="371"/>
      <c r="ZV284" s="371"/>
      <c r="ZW284" s="371"/>
      <c r="ZX284" s="371"/>
      <c r="ZY284" s="371"/>
      <c r="ZZ284" s="371"/>
      <c r="AAA284" s="371"/>
      <c r="AAB284" s="371"/>
      <c r="AAC284" s="371"/>
      <c r="AAD284" s="371"/>
      <c r="AAE284" s="371"/>
      <c r="AAF284" s="371"/>
      <c r="AAG284" s="371"/>
      <c r="AAH284" s="371"/>
    </row>
    <row r="285" spans="606:710" ht="9.9499999999999993" customHeight="1" x14ac:dyDescent="0.15">
      <c r="WH285" s="370"/>
      <c r="WI285" s="370"/>
      <c r="WJ285" s="370"/>
      <c r="WK285" s="370"/>
      <c r="WL285" s="370"/>
      <c r="WM285" s="370"/>
      <c r="WN285" s="370"/>
      <c r="WO285" s="370"/>
      <c r="WP285" s="370"/>
      <c r="WQ285" s="370"/>
      <c r="WR285" s="370"/>
      <c r="WS285" s="370"/>
      <c r="WT285" s="370"/>
      <c r="WU285" s="370"/>
      <c r="WV285" s="370"/>
      <c r="WW285" s="370"/>
      <c r="WX285" s="370"/>
      <c r="WY285" s="370"/>
      <c r="WZ285" s="370"/>
      <c r="XA285" s="370"/>
      <c r="XB285" s="370"/>
      <c r="XC285" s="370"/>
      <c r="XD285" s="370"/>
      <c r="XE285" s="370"/>
      <c r="XF285" s="370"/>
      <c r="XG285" s="370"/>
      <c r="XH285" s="370"/>
      <c r="XI285" s="370"/>
      <c r="XJ285" s="370"/>
      <c r="XK285" s="370"/>
      <c r="XL285" s="370"/>
      <c r="XM285" s="370"/>
      <c r="XN285" s="370"/>
      <c r="XO285" s="370"/>
      <c r="XP285" s="370"/>
      <c r="XQ285" s="370"/>
      <c r="XR285" s="370"/>
      <c r="XS285" s="370"/>
      <c r="XT285" s="370"/>
      <c r="XU285" s="370"/>
      <c r="XV285" s="370"/>
      <c r="XW285" s="370"/>
      <c r="XX285" s="370"/>
      <c r="XY285" s="370"/>
      <c r="XZ285" s="370"/>
      <c r="YA285" s="370"/>
      <c r="YB285" s="370"/>
      <c r="YC285" s="370"/>
      <c r="YD285" s="370"/>
      <c r="YE285" s="370"/>
      <c r="YF285" s="370"/>
      <c r="YG285" s="370"/>
      <c r="YH285" s="370"/>
      <c r="YI285" s="370"/>
      <c r="YJ285" s="370"/>
      <c r="YK285" s="370"/>
      <c r="YL285" s="370"/>
      <c r="YM285" s="370"/>
      <c r="YN285" s="370"/>
      <c r="YO285" s="370"/>
      <c r="YP285" s="370"/>
      <c r="YQ285" s="370"/>
      <c r="YR285" s="370"/>
      <c r="YS285" s="370"/>
      <c r="YT285" s="370"/>
      <c r="YU285" s="370"/>
      <c r="YV285" s="370"/>
      <c r="YW285" s="370"/>
      <c r="YX285" s="370"/>
      <c r="YY285" s="370"/>
      <c r="YZ285" s="370"/>
      <c r="ZA285" s="370"/>
      <c r="ZB285" s="370"/>
      <c r="ZC285" s="370"/>
      <c r="ZD285" s="370"/>
      <c r="ZE285" s="370"/>
      <c r="ZF285" s="370"/>
      <c r="ZG285" s="370"/>
      <c r="ZH285" s="370"/>
      <c r="ZI285" s="370"/>
      <c r="ZJ285" s="370"/>
      <c r="ZK285" s="370"/>
      <c r="ZL285" s="370"/>
      <c r="ZM285" s="370"/>
      <c r="ZN285" s="370"/>
      <c r="ZO285" s="370"/>
      <c r="ZP285" s="370"/>
      <c r="ZQ285" s="370"/>
      <c r="ZR285" s="370"/>
      <c r="ZS285" s="371"/>
      <c r="ZT285" s="371"/>
      <c r="ZU285" s="371"/>
      <c r="ZV285" s="371"/>
      <c r="ZW285" s="371"/>
      <c r="ZX285" s="371"/>
      <c r="ZY285" s="371"/>
      <c r="ZZ285" s="371"/>
      <c r="AAA285" s="371"/>
      <c r="AAB285" s="371"/>
      <c r="AAC285" s="371"/>
      <c r="AAD285" s="371"/>
      <c r="AAE285" s="371"/>
      <c r="AAF285" s="371"/>
      <c r="AAG285" s="371"/>
      <c r="AAH285" s="371"/>
    </row>
    <row r="286" spans="606:710" ht="9.9499999999999993" customHeight="1" x14ac:dyDescent="0.15">
      <c r="WH286" s="370"/>
      <c r="WI286" s="370"/>
      <c r="WJ286" s="370"/>
      <c r="WK286" s="370"/>
      <c r="WL286" s="370"/>
      <c r="WM286" s="370"/>
      <c r="WN286" s="370"/>
      <c r="WO286" s="370"/>
      <c r="WP286" s="370"/>
      <c r="WQ286" s="370"/>
      <c r="WR286" s="370"/>
      <c r="WS286" s="370"/>
      <c r="WT286" s="370"/>
      <c r="WU286" s="370"/>
      <c r="WV286" s="370"/>
      <c r="WW286" s="370"/>
      <c r="WX286" s="370"/>
      <c r="WY286" s="370"/>
      <c r="WZ286" s="370"/>
      <c r="XA286" s="370"/>
      <c r="XB286" s="370"/>
      <c r="XC286" s="370"/>
      <c r="XD286" s="370"/>
      <c r="XE286" s="370"/>
      <c r="XF286" s="370"/>
      <c r="XG286" s="370"/>
      <c r="XH286" s="370"/>
      <c r="XI286" s="370"/>
      <c r="XJ286" s="370"/>
      <c r="XK286" s="370"/>
      <c r="XL286" s="370"/>
      <c r="XM286" s="370"/>
      <c r="XN286" s="370"/>
      <c r="XO286" s="370"/>
      <c r="XP286" s="370"/>
      <c r="XQ286" s="370"/>
      <c r="XR286" s="370"/>
      <c r="XS286" s="370"/>
      <c r="XT286" s="370"/>
      <c r="XU286" s="370"/>
      <c r="XV286" s="370"/>
      <c r="XW286" s="370"/>
      <c r="XX286" s="370"/>
      <c r="XY286" s="370"/>
      <c r="XZ286" s="370"/>
      <c r="YA286" s="370"/>
      <c r="YB286" s="370"/>
      <c r="YC286" s="370"/>
      <c r="YD286" s="370"/>
      <c r="YE286" s="370"/>
      <c r="YF286" s="370"/>
      <c r="YG286" s="370"/>
      <c r="YH286" s="370"/>
      <c r="YI286" s="370"/>
      <c r="YJ286" s="370"/>
      <c r="YK286" s="370"/>
      <c r="YL286" s="370"/>
      <c r="YM286" s="370"/>
      <c r="YN286" s="370"/>
      <c r="YO286" s="370"/>
      <c r="YP286" s="370"/>
      <c r="YQ286" s="370"/>
      <c r="YR286" s="370"/>
      <c r="YS286" s="370"/>
      <c r="YT286" s="370"/>
      <c r="YU286" s="370"/>
      <c r="YV286" s="370"/>
      <c r="YW286" s="370"/>
      <c r="YX286" s="370"/>
      <c r="YY286" s="370"/>
      <c r="YZ286" s="370"/>
      <c r="ZA286" s="370"/>
      <c r="ZB286" s="370"/>
      <c r="ZC286" s="370"/>
      <c r="ZD286" s="370"/>
      <c r="ZE286" s="370"/>
      <c r="ZF286" s="370"/>
      <c r="ZG286" s="370"/>
      <c r="ZH286" s="370"/>
      <c r="ZI286" s="370"/>
      <c r="ZJ286" s="370"/>
      <c r="ZK286" s="370"/>
      <c r="ZL286" s="370"/>
      <c r="ZM286" s="370"/>
      <c r="ZN286" s="370"/>
      <c r="ZO286" s="370"/>
      <c r="ZP286" s="370"/>
      <c r="ZQ286" s="370"/>
      <c r="ZR286" s="370"/>
      <c r="ZS286" s="371"/>
      <c r="ZT286" s="371"/>
      <c r="ZU286" s="371"/>
      <c r="ZV286" s="371"/>
      <c r="ZW286" s="371"/>
      <c r="ZX286" s="371"/>
      <c r="ZY286" s="371"/>
      <c r="ZZ286" s="371"/>
      <c r="AAA286" s="371"/>
      <c r="AAB286" s="371"/>
      <c r="AAC286" s="371"/>
      <c r="AAD286" s="371"/>
      <c r="AAE286" s="371"/>
      <c r="AAF286" s="371"/>
      <c r="AAG286" s="371"/>
      <c r="AAH286" s="371"/>
    </row>
    <row r="287" spans="606:710" ht="9.9499999999999993" customHeight="1" x14ac:dyDescent="0.15">
      <c r="WH287" s="370"/>
      <c r="WI287" s="370"/>
      <c r="WJ287" s="370"/>
      <c r="WK287" s="370"/>
      <c r="WL287" s="370"/>
      <c r="WM287" s="370"/>
      <c r="WN287" s="370"/>
      <c r="WO287" s="370"/>
      <c r="WP287" s="370"/>
      <c r="WQ287" s="370"/>
      <c r="WR287" s="370"/>
      <c r="WS287" s="370"/>
      <c r="WT287" s="370"/>
      <c r="WU287" s="370"/>
      <c r="WV287" s="370"/>
      <c r="WW287" s="370"/>
      <c r="WX287" s="370"/>
      <c r="WY287" s="370"/>
      <c r="WZ287" s="370"/>
      <c r="XA287" s="370"/>
      <c r="XB287" s="370"/>
      <c r="XC287" s="370"/>
      <c r="XD287" s="370"/>
      <c r="XE287" s="370"/>
      <c r="XF287" s="370"/>
      <c r="XG287" s="370"/>
      <c r="XH287" s="370"/>
      <c r="XI287" s="370"/>
      <c r="XJ287" s="370"/>
      <c r="XK287" s="370"/>
      <c r="XL287" s="370"/>
      <c r="XM287" s="370"/>
      <c r="XN287" s="370"/>
      <c r="XO287" s="370"/>
      <c r="XP287" s="370"/>
      <c r="XQ287" s="370"/>
      <c r="XR287" s="370"/>
      <c r="XS287" s="370"/>
      <c r="XT287" s="370"/>
      <c r="XU287" s="370"/>
      <c r="XV287" s="370"/>
      <c r="XW287" s="370"/>
      <c r="XX287" s="370"/>
      <c r="XY287" s="370"/>
      <c r="XZ287" s="370"/>
      <c r="YA287" s="370"/>
      <c r="YB287" s="370"/>
      <c r="YC287" s="370"/>
      <c r="YD287" s="370"/>
      <c r="YE287" s="370"/>
      <c r="YF287" s="370"/>
      <c r="YG287" s="370"/>
      <c r="YH287" s="370"/>
      <c r="YI287" s="370"/>
      <c r="YJ287" s="370"/>
      <c r="YK287" s="370"/>
      <c r="YL287" s="370"/>
      <c r="YM287" s="370"/>
      <c r="YN287" s="370"/>
      <c r="YO287" s="370"/>
      <c r="YP287" s="370"/>
      <c r="YQ287" s="370"/>
      <c r="YR287" s="370"/>
      <c r="YS287" s="370"/>
      <c r="YT287" s="370"/>
      <c r="YU287" s="370"/>
      <c r="YV287" s="370"/>
      <c r="YW287" s="370"/>
      <c r="YX287" s="370"/>
      <c r="YY287" s="370"/>
      <c r="YZ287" s="370"/>
      <c r="ZA287" s="370"/>
      <c r="ZB287" s="370"/>
      <c r="ZC287" s="370"/>
      <c r="ZD287" s="370"/>
      <c r="ZE287" s="370"/>
      <c r="ZF287" s="370"/>
      <c r="ZG287" s="370"/>
      <c r="ZH287" s="370"/>
      <c r="ZI287" s="370"/>
      <c r="ZJ287" s="370"/>
      <c r="ZK287" s="370"/>
      <c r="ZL287" s="370"/>
      <c r="ZM287" s="370"/>
      <c r="ZN287" s="370"/>
      <c r="ZO287" s="370"/>
      <c r="ZP287" s="370"/>
      <c r="ZQ287" s="370"/>
      <c r="ZR287" s="370"/>
      <c r="ZS287" s="371"/>
      <c r="ZT287" s="371"/>
      <c r="ZU287" s="371"/>
      <c r="ZV287" s="371"/>
      <c r="ZW287" s="371"/>
      <c r="ZX287" s="371"/>
      <c r="ZY287" s="371"/>
      <c r="ZZ287" s="371"/>
      <c r="AAA287" s="371"/>
      <c r="AAB287" s="371"/>
      <c r="AAC287" s="371"/>
      <c r="AAD287" s="371"/>
      <c r="AAE287" s="371"/>
      <c r="AAF287" s="371"/>
      <c r="AAG287" s="371"/>
      <c r="AAH287" s="371"/>
    </row>
    <row r="288" spans="606:710" ht="9.9499999999999993" customHeight="1" x14ac:dyDescent="0.15">
      <c r="WH288" s="370"/>
      <c r="WI288" s="370"/>
      <c r="WJ288" s="370"/>
      <c r="WK288" s="370"/>
      <c r="WL288" s="370"/>
      <c r="WM288" s="370"/>
      <c r="WN288" s="370"/>
      <c r="WO288" s="370"/>
      <c r="WP288" s="370"/>
      <c r="WQ288" s="370"/>
      <c r="WR288" s="370"/>
      <c r="WS288" s="370"/>
      <c r="WT288" s="370"/>
      <c r="WU288" s="370"/>
      <c r="WV288" s="370"/>
      <c r="WW288" s="370"/>
      <c r="WX288" s="370"/>
      <c r="WY288" s="370"/>
      <c r="WZ288" s="370"/>
      <c r="XA288" s="370"/>
      <c r="XB288" s="370"/>
      <c r="XC288" s="370"/>
      <c r="XD288" s="370"/>
      <c r="XE288" s="370"/>
      <c r="XF288" s="370"/>
      <c r="XG288" s="370"/>
      <c r="XH288" s="370"/>
      <c r="XI288" s="370"/>
      <c r="XJ288" s="370"/>
      <c r="XK288" s="370"/>
      <c r="XL288" s="370"/>
      <c r="XM288" s="370"/>
      <c r="XN288" s="370"/>
      <c r="XO288" s="370"/>
      <c r="XP288" s="370"/>
      <c r="XQ288" s="370"/>
      <c r="XR288" s="370"/>
      <c r="XS288" s="370"/>
      <c r="XT288" s="370"/>
      <c r="XU288" s="370"/>
      <c r="XV288" s="370"/>
      <c r="XW288" s="370"/>
      <c r="XX288" s="370"/>
      <c r="XY288" s="370"/>
      <c r="XZ288" s="370"/>
      <c r="YA288" s="370"/>
      <c r="YB288" s="370"/>
      <c r="YC288" s="370"/>
      <c r="YD288" s="370"/>
      <c r="YE288" s="370"/>
      <c r="YF288" s="370"/>
      <c r="YG288" s="370"/>
      <c r="YH288" s="370"/>
      <c r="YI288" s="370"/>
      <c r="YJ288" s="370"/>
      <c r="YK288" s="370"/>
      <c r="YL288" s="370"/>
      <c r="YM288" s="370"/>
      <c r="YN288" s="370"/>
      <c r="YO288" s="370"/>
      <c r="YP288" s="370"/>
      <c r="YQ288" s="370"/>
      <c r="YR288" s="370"/>
      <c r="YS288" s="370"/>
      <c r="YT288" s="370"/>
      <c r="YU288" s="370"/>
      <c r="YV288" s="370"/>
      <c r="YW288" s="370"/>
      <c r="YX288" s="370"/>
      <c r="YY288" s="370"/>
      <c r="YZ288" s="370"/>
      <c r="ZA288" s="370"/>
      <c r="ZB288" s="370"/>
      <c r="ZC288" s="370"/>
      <c r="ZD288" s="370"/>
      <c r="ZE288" s="370"/>
      <c r="ZF288" s="370"/>
      <c r="ZG288" s="370"/>
      <c r="ZH288" s="370"/>
      <c r="ZI288" s="370"/>
      <c r="ZJ288" s="370"/>
      <c r="ZK288" s="370"/>
      <c r="ZL288" s="370"/>
      <c r="ZM288" s="370"/>
      <c r="ZN288" s="370"/>
      <c r="ZO288" s="370"/>
      <c r="ZP288" s="370"/>
      <c r="ZQ288" s="370"/>
      <c r="ZR288" s="370"/>
      <c r="ZS288" s="371"/>
      <c r="ZT288" s="371"/>
      <c r="ZU288" s="371"/>
      <c r="ZV288" s="371"/>
      <c r="ZW288" s="371"/>
      <c r="ZX288" s="371"/>
      <c r="ZY288" s="371"/>
      <c r="ZZ288" s="371"/>
      <c r="AAA288" s="371"/>
      <c r="AAB288" s="371"/>
      <c r="AAC288" s="371"/>
      <c r="AAD288" s="371"/>
      <c r="AAE288" s="371"/>
      <c r="AAF288" s="371"/>
      <c r="AAG288" s="371"/>
      <c r="AAH288" s="371"/>
    </row>
    <row r="289" spans="606:710" ht="9.9499999999999993" customHeight="1" x14ac:dyDescent="0.15">
      <c r="WH289" s="370"/>
      <c r="WI289" s="370"/>
      <c r="WJ289" s="370"/>
      <c r="WK289" s="370"/>
      <c r="WL289" s="370"/>
      <c r="WM289" s="370"/>
      <c r="WN289" s="370"/>
      <c r="WO289" s="370"/>
      <c r="WP289" s="370"/>
      <c r="WQ289" s="370"/>
      <c r="WR289" s="370"/>
      <c r="WS289" s="370"/>
      <c r="WT289" s="370"/>
      <c r="WU289" s="370"/>
      <c r="WV289" s="370"/>
      <c r="WW289" s="370"/>
      <c r="WX289" s="370"/>
      <c r="WY289" s="370"/>
      <c r="WZ289" s="370"/>
      <c r="XA289" s="370"/>
      <c r="XB289" s="370"/>
      <c r="XC289" s="370"/>
      <c r="XD289" s="370"/>
      <c r="XE289" s="370"/>
      <c r="XF289" s="370"/>
      <c r="XG289" s="370"/>
      <c r="XH289" s="370"/>
      <c r="XI289" s="370"/>
      <c r="XJ289" s="370"/>
      <c r="XK289" s="370"/>
      <c r="XL289" s="370"/>
      <c r="XM289" s="370"/>
      <c r="XN289" s="370"/>
      <c r="XO289" s="370"/>
      <c r="XP289" s="370"/>
      <c r="XQ289" s="370"/>
      <c r="XR289" s="370"/>
      <c r="XS289" s="370"/>
      <c r="XT289" s="370"/>
      <c r="XU289" s="370"/>
      <c r="XV289" s="370"/>
      <c r="XW289" s="370"/>
      <c r="XX289" s="370"/>
      <c r="XY289" s="370"/>
      <c r="XZ289" s="370"/>
      <c r="YA289" s="370"/>
      <c r="YB289" s="370"/>
      <c r="YC289" s="370"/>
      <c r="YD289" s="370"/>
      <c r="YE289" s="370"/>
      <c r="YF289" s="370"/>
      <c r="YG289" s="370"/>
      <c r="YH289" s="370"/>
      <c r="YI289" s="370"/>
      <c r="YJ289" s="370"/>
      <c r="YK289" s="370"/>
      <c r="YL289" s="370"/>
      <c r="YM289" s="370"/>
      <c r="YN289" s="370"/>
      <c r="YO289" s="370"/>
      <c r="YP289" s="370"/>
      <c r="YQ289" s="370"/>
      <c r="YR289" s="370"/>
      <c r="YS289" s="370"/>
      <c r="YT289" s="370"/>
      <c r="YU289" s="370"/>
      <c r="YV289" s="370"/>
      <c r="YW289" s="370"/>
      <c r="YX289" s="370"/>
      <c r="YY289" s="370"/>
      <c r="YZ289" s="370"/>
      <c r="ZA289" s="370"/>
      <c r="ZB289" s="370"/>
      <c r="ZC289" s="370"/>
      <c r="ZD289" s="370"/>
      <c r="ZE289" s="370"/>
      <c r="ZF289" s="370"/>
      <c r="ZG289" s="370"/>
      <c r="ZH289" s="370"/>
      <c r="ZI289" s="370"/>
      <c r="ZJ289" s="370"/>
      <c r="ZK289" s="370"/>
      <c r="ZL289" s="370"/>
      <c r="ZM289" s="370"/>
      <c r="ZN289" s="370"/>
      <c r="ZO289" s="370"/>
      <c r="ZP289" s="370"/>
      <c r="ZQ289" s="370"/>
      <c r="ZR289" s="370"/>
      <c r="ZS289" s="371"/>
      <c r="ZT289" s="371"/>
      <c r="ZU289" s="371"/>
      <c r="ZV289" s="371"/>
      <c r="ZW289" s="371"/>
      <c r="ZX289" s="371"/>
      <c r="ZY289" s="371"/>
      <c r="ZZ289" s="371"/>
      <c r="AAA289" s="371"/>
      <c r="AAB289" s="371"/>
      <c r="AAC289" s="371"/>
      <c r="AAD289" s="371"/>
      <c r="AAE289" s="371"/>
      <c r="AAF289" s="371"/>
      <c r="AAG289" s="371"/>
      <c r="AAH289" s="371"/>
    </row>
    <row r="290" spans="606:710" ht="9.9499999999999993" customHeight="1" x14ac:dyDescent="0.15">
      <c r="WH290" s="370"/>
      <c r="WI290" s="370"/>
      <c r="WJ290" s="370"/>
      <c r="WK290" s="370"/>
      <c r="WL290" s="370"/>
      <c r="WM290" s="370"/>
      <c r="WN290" s="370"/>
      <c r="WO290" s="370"/>
      <c r="WP290" s="370"/>
      <c r="WQ290" s="370"/>
      <c r="WR290" s="370"/>
      <c r="WS290" s="370"/>
      <c r="WT290" s="370"/>
      <c r="WU290" s="370"/>
      <c r="WV290" s="370"/>
      <c r="WW290" s="370"/>
      <c r="WX290" s="370"/>
      <c r="WY290" s="370"/>
      <c r="WZ290" s="370"/>
      <c r="XA290" s="370"/>
      <c r="XB290" s="370"/>
      <c r="XC290" s="370"/>
      <c r="XD290" s="370"/>
      <c r="XE290" s="370"/>
      <c r="XF290" s="370"/>
      <c r="XG290" s="370"/>
      <c r="XH290" s="370"/>
      <c r="XI290" s="370"/>
      <c r="XJ290" s="370"/>
      <c r="XK290" s="370"/>
      <c r="XL290" s="370"/>
      <c r="XM290" s="370"/>
      <c r="XN290" s="370"/>
      <c r="XO290" s="370"/>
      <c r="XP290" s="370"/>
      <c r="XQ290" s="370"/>
      <c r="XR290" s="370"/>
      <c r="XS290" s="370"/>
      <c r="XT290" s="370"/>
      <c r="XU290" s="370"/>
      <c r="XV290" s="370"/>
      <c r="XW290" s="370"/>
      <c r="XX290" s="370"/>
      <c r="XY290" s="370"/>
      <c r="XZ290" s="370"/>
      <c r="YA290" s="370"/>
      <c r="YB290" s="370"/>
      <c r="YC290" s="370"/>
      <c r="YD290" s="370"/>
      <c r="YE290" s="370"/>
      <c r="YF290" s="370"/>
      <c r="YG290" s="370"/>
      <c r="YH290" s="370"/>
      <c r="YI290" s="370"/>
      <c r="YJ290" s="370"/>
      <c r="YK290" s="370"/>
      <c r="YL290" s="370"/>
      <c r="YM290" s="370"/>
      <c r="YN290" s="370"/>
      <c r="YO290" s="370"/>
      <c r="YP290" s="370"/>
      <c r="YQ290" s="370"/>
      <c r="YR290" s="370"/>
      <c r="YS290" s="370"/>
      <c r="YT290" s="370"/>
      <c r="YU290" s="370"/>
      <c r="YV290" s="370"/>
      <c r="YW290" s="370"/>
      <c r="YX290" s="370"/>
      <c r="YY290" s="370"/>
      <c r="YZ290" s="370"/>
      <c r="ZA290" s="370"/>
      <c r="ZB290" s="370"/>
      <c r="ZC290" s="370"/>
      <c r="ZD290" s="370"/>
      <c r="ZE290" s="370"/>
      <c r="ZF290" s="370"/>
      <c r="ZG290" s="370"/>
      <c r="ZH290" s="370"/>
      <c r="ZI290" s="370"/>
      <c r="ZJ290" s="370"/>
      <c r="ZK290" s="370"/>
      <c r="ZL290" s="370"/>
      <c r="ZM290" s="370"/>
      <c r="ZN290" s="370"/>
      <c r="ZO290" s="370"/>
      <c r="ZP290" s="370"/>
      <c r="ZQ290" s="370"/>
      <c r="ZR290" s="370"/>
      <c r="ZS290" s="371"/>
      <c r="ZT290" s="371"/>
      <c r="ZU290" s="371"/>
      <c r="ZV290" s="371"/>
      <c r="ZW290" s="371"/>
      <c r="ZX290" s="371"/>
      <c r="ZY290" s="371"/>
      <c r="ZZ290" s="371"/>
      <c r="AAA290" s="371"/>
      <c r="AAB290" s="371"/>
      <c r="AAC290" s="371"/>
      <c r="AAD290" s="371"/>
      <c r="AAE290" s="371"/>
      <c r="AAF290" s="371"/>
      <c r="AAG290" s="371"/>
      <c r="AAH290" s="371"/>
    </row>
    <row r="291" spans="606:710" ht="9.9499999999999993" customHeight="1" x14ac:dyDescent="0.15">
      <c r="WH291" s="370"/>
      <c r="WI291" s="370"/>
      <c r="WJ291" s="370"/>
      <c r="WK291" s="370"/>
      <c r="WL291" s="370"/>
      <c r="WM291" s="370"/>
      <c r="WN291" s="370"/>
      <c r="WO291" s="370"/>
      <c r="WP291" s="370"/>
      <c r="WQ291" s="370"/>
      <c r="WR291" s="370"/>
      <c r="WS291" s="370"/>
      <c r="WT291" s="370"/>
      <c r="WU291" s="370"/>
      <c r="WV291" s="370"/>
      <c r="WW291" s="370"/>
      <c r="WX291" s="370"/>
      <c r="WY291" s="370"/>
      <c r="WZ291" s="370"/>
      <c r="XA291" s="370"/>
      <c r="XB291" s="370"/>
      <c r="XC291" s="370"/>
      <c r="XD291" s="370"/>
      <c r="XE291" s="370"/>
      <c r="XF291" s="370"/>
      <c r="XG291" s="370"/>
      <c r="XH291" s="370"/>
      <c r="XI291" s="370"/>
      <c r="XJ291" s="370"/>
      <c r="XK291" s="370"/>
      <c r="XL291" s="370"/>
      <c r="XM291" s="370"/>
      <c r="XN291" s="370"/>
      <c r="XO291" s="370"/>
      <c r="XP291" s="370"/>
      <c r="XQ291" s="370"/>
      <c r="XR291" s="370"/>
      <c r="XS291" s="370"/>
      <c r="XT291" s="370"/>
      <c r="XU291" s="370"/>
      <c r="XV291" s="370"/>
      <c r="XW291" s="370"/>
      <c r="XX291" s="370"/>
      <c r="XY291" s="370"/>
      <c r="XZ291" s="370"/>
      <c r="YA291" s="370"/>
      <c r="YB291" s="370"/>
      <c r="YC291" s="370"/>
      <c r="YD291" s="370"/>
      <c r="YE291" s="370"/>
      <c r="YF291" s="370"/>
      <c r="YG291" s="370"/>
      <c r="YH291" s="370"/>
      <c r="YI291" s="370"/>
      <c r="YJ291" s="370"/>
      <c r="YK291" s="370"/>
      <c r="YL291" s="370"/>
      <c r="YM291" s="370"/>
      <c r="YN291" s="370"/>
      <c r="YO291" s="370"/>
      <c r="YP291" s="370"/>
      <c r="YQ291" s="370"/>
      <c r="YR291" s="370"/>
      <c r="YS291" s="370"/>
      <c r="YT291" s="370"/>
      <c r="YU291" s="370"/>
      <c r="YV291" s="370"/>
      <c r="YW291" s="370"/>
      <c r="YX291" s="370"/>
      <c r="YY291" s="370"/>
      <c r="YZ291" s="370"/>
      <c r="ZA291" s="370"/>
      <c r="ZB291" s="370"/>
      <c r="ZC291" s="370"/>
      <c r="ZD291" s="370"/>
      <c r="ZE291" s="370"/>
      <c r="ZF291" s="370"/>
      <c r="ZG291" s="370"/>
      <c r="ZH291" s="370"/>
      <c r="ZI291" s="370"/>
      <c r="ZJ291" s="370"/>
      <c r="ZK291" s="370"/>
      <c r="ZL291" s="370"/>
      <c r="ZM291" s="370"/>
      <c r="ZN291" s="370"/>
      <c r="ZO291" s="370"/>
      <c r="ZP291" s="370"/>
      <c r="ZQ291" s="370"/>
      <c r="ZR291" s="370"/>
      <c r="ZS291" s="371"/>
      <c r="ZT291" s="371"/>
      <c r="ZU291" s="371"/>
      <c r="ZV291" s="371"/>
      <c r="ZW291" s="371"/>
      <c r="ZX291" s="371"/>
      <c r="ZY291" s="371"/>
      <c r="ZZ291" s="371"/>
      <c r="AAA291" s="371"/>
      <c r="AAB291" s="371"/>
      <c r="AAC291" s="371"/>
      <c r="AAD291" s="371"/>
      <c r="AAE291" s="371"/>
      <c r="AAF291" s="371"/>
      <c r="AAG291" s="371"/>
      <c r="AAH291" s="371"/>
    </row>
    <row r="292" spans="606:710" ht="9.9499999999999993" customHeight="1" x14ac:dyDescent="0.15">
      <c r="WH292" s="370"/>
      <c r="WI292" s="370"/>
      <c r="WJ292" s="370"/>
      <c r="WK292" s="370"/>
      <c r="WL292" s="370"/>
      <c r="WM292" s="370"/>
      <c r="WN292" s="370"/>
      <c r="WO292" s="370"/>
      <c r="WP292" s="370"/>
      <c r="WQ292" s="370"/>
      <c r="WR292" s="370"/>
      <c r="WS292" s="370"/>
      <c r="WT292" s="370"/>
      <c r="WU292" s="370"/>
      <c r="WV292" s="370"/>
      <c r="WW292" s="370"/>
      <c r="WX292" s="370"/>
      <c r="WY292" s="370"/>
      <c r="WZ292" s="370"/>
      <c r="XA292" s="370"/>
      <c r="XB292" s="370"/>
      <c r="XC292" s="370"/>
      <c r="XD292" s="370"/>
      <c r="XE292" s="370"/>
      <c r="XF292" s="370"/>
      <c r="XG292" s="370"/>
      <c r="XH292" s="370"/>
      <c r="XI292" s="370"/>
      <c r="XJ292" s="370"/>
      <c r="XK292" s="370"/>
      <c r="XL292" s="370"/>
      <c r="XM292" s="370"/>
      <c r="XN292" s="370"/>
      <c r="XO292" s="370"/>
      <c r="XP292" s="370"/>
      <c r="XQ292" s="370"/>
      <c r="XR292" s="370"/>
      <c r="XS292" s="370"/>
      <c r="XT292" s="370"/>
      <c r="XU292" s="370"/>
      <c r="XV292" s="370"/>
      <c r="XW292" s="370"/>
      <c r="XX292" s="370"/>
      <c r="XY292" s="370"/>
      <c r="XZ292" s="370"/>
      <c r="YA292" s="370"/>
      <c r="YB292" s="370"/>
      <c r="YC292" s="370"/>
      <c r="YD292" s="370"/>
      <c r="YE292" s="370"/>
      <c r="YF292" s="370"/>
      <c r="YG292" s="370"/>
      <c r="YH292" s="370"/>
      <c r="YI292" s="370"/>
      <c r="YJ292" s="370"/>
      <c r="YK292" s="370"/>
      <c r="YL292" s="370"/>
      <c r="YM292" s="370"/>
      <c r="YN292" s="370"/>
      <c r="YO292" s="370"/>
      <c r="YP292" s="370"/>
      <c r="YQ292" s="370"/>
      <c r="YR292" s="370"/>
      <c r="YS292" s="370"/>
      <c r="YT292" s="370"/>
      <c r="YU292" s="370"/>
      <c r="YV292" s="370"/>
      <c r="YW292" s="370"/>
      <c r="YX292" s="370"/>
      <c r="YY292" s="370"/>
      <c r="YZ292" s="370"/>
      <c r="ZA292" s="370"/>
      <c r="ZB292" s="370"/>
      <c r="ZC292" s="370"/>
      <c r="ZD292" s="370"/>
      <c r="ZE292" s="370"/>
      <c r="ZF292" s="370"/>
      <c r="ZG292" s="370"/>
      <c r="ZH292" s="370"/>
      <c r="ZI292" s="370"/>
      <c r="ZJ292" s="370"/>
      <c r="ZK292" s="370"/>
      <c r="ZL292" s="370"/>
      <c r="ZM292" s="370"/>
      <c r="ZN292" s="370"/>
      <c r="ZO292" s="370"/>
      <c r="ZP292" s="370"/>
      <c r="ZQ292" s="370"/>
      <c r="ZR292" s="370"/>
      <c r="ZS292" s="371"/>
      <c r="ZT292" s="371"/>
      <c r="ZU292" s="371"/>
      <c r="ZV292" s="371"/>
      <c r="ZW292" s="371"/>
      <c r="ZX292" s="371"/>
      <c r="ZY292" s="371"/>
      <c r="ZZ292" s="371"/>
      <c r="AAA292" s="371"/>
      <c r="AAB292" s="371"/>
      <c r="AAC292" s="371"/>
      <c r="AAD292" s="371"/>
      <c r="AAE292" s="371"/>
      <c r="AAF292" s="371"/>
      <c r="AAG292" s="371"/>
      <c r="AAH292" s="371"/>
    </row>
    <row r="293" spans="606:710" ht="9.9499999999999993" customHeight="1" x14ac:dyDescent="0.15">
      <c r="WH293" s="370"/>
      <c r="WI293" s="370"/>
      <c r="WJ293" s="370"/>
      <c r="WK293" s="370"/>
      <c r="WL293" s="370"/>
      <c r="WM293" s="370"/>
      <c r="WN293" s="370"/>
      <c r="WO293" s="370"/>
      <c r="WP293" s="370"/>
      <c r="WQ293" s="370"/>
      <c r="WR293" s="370"/>
      <c r="WS293" s="370"/>
      <c r="WT293" s="370"/>
      <c r="WU293" s="370"/>
      <c r="WV293" s="370"/>
      <c r="WW293" s="370"/>
      <c r="WX293" s="370"/>
      <c r="WY293" s="370"/>
      <c r="WZ293" s="370"/>
      <c r="XA293" s="370"/>
      <c r="XB293" s="370"/>
      <c r="XC293" s="370"/>
      <c r="XD293" s="370"/>
      <c r="XE293" s="370"/>
      <c r="XF293" s="370"/>
      <c r="XG293" s="370"/>
      <c r="XH293" s="370"/>
      <c r="XI293" s="370"/>
      <c r="XJ293" s="370"/>
      <c r="XK293" s="370"/>
      <c r="XL293" s="370"/>
      <c r="XM293" s="370"/>
      <c r="XN293" s="370"/>
      <c r="XO293" s="370"/>
      <c r="XP293" s="370"/>
      <c r="XQ293" s="370"/>
      <c r="XR293" s="370"/>
      <c r="XS293" s="370"/>
      <c r="XT293" s="370"/>
      <c r="XU293" s="370"/>
      <c r="XV293" s="370"/>
      <c r="XW293" s="370"/>
      <c r="XX293" s="370"/>
      <c r="XY293" s="370"/>
      <c r="XZ293" s="370"/>
      <c r="YA293" s="370"/>
      <c r="YB293" s="370"/>
      <c r="YC293" s="370"/>
      <c r="YD293" s="370"/>
      <c r="YE293" s="370"/>
      <c r="YF293" s="370"/>
      <c r="YG293" s="370"/>
      <c r="YH293" s="370"/>
      <c r="YI293" s="370"/>
      <c r="YJ293" s="370"/>
      <c r="YK293" s="370"/>
      <c r="YL293" s="370"/>
      <c r="YM293" s="370"/>
      <c r="YN293" s="370"/>
      <c r="YO293" s="370"/>
      <c r="YP293" s="370"/>
      <c r="YQ293" s="370"/>
      <c r="YR293" s="370"/>
      <c r="YS293" s="370"/>
      <c r="YT293" s="370"/>
      <c r="YU293" s="370"/>
      <c r="YV293" s="370"/>
      <c r="YW293" s="370"/>
      <c r="YX293" s="370"/>
      <c r="YY293" s="370"/>
      <c r="YZ293" s="370"/>
      <c r="ZA293" s="370"/>
      <c r="ZB293" s="370"/>
      <c r="ZC293" s="370"/>
      <c r="ZD293" s="370"/>
      <c r="ZE293" s="370"/>
      <c r="ZF293" s="370"/>
      <c r="ZG293" s="370"/>
      <c r="ZH293" s="370"/>
      <c r="ZI293" s="370"/>
      <c r="ZJ293" s="370"/>
      <c r="ZK293" s="370"/>
      <c r="ZL293" s="370"/>
      <c r="ZM293" s="370"/>
      <c r="ZN293" s="370"/>
      <c r="ZO293" s="370"/>
      <c r="ZP293" s="370"/>
      <c r="ZQ293" s="370"/>
      <c r="ZR293" s="370"/>
      <c r="ZS293" s="371"/>
      <c r="ZT293" s="371"/>
      <c r="ZU293" s="371"/>
      <c r="ZV293" s="371"/>
      <c r="ZW293" s="371"/>
      <c r="ZX293" s="371"/>
      <c r="ZY293" s="371"/>
      <c r="ZZ293" s="371"/>
      <c r="AAA293" s="371"/>
      <c r="AAB293" s="371"/>
      <c r="AAC293" s="371"/>
      <c r="AAD293" s="371"/>
      <c r="AAE293" s="371"/>
      <c r="AAF293" s="371"/>
      <c r="AAG293" s="371"/>
      <c r="AAH293" s="371"/>
    </row>
    <row r="294" spans="606:710" ht="9.9499999999999993" customHeight="1" x14ac:dyDescent="0.15">
      <c r="WH294" s="370"/>
      <c r="WI294" s="370"/>
      <c r="WJ294" s="370"/>
      <c r="WK294" s="370"/>
      <c r="WL294" s="370"/>
      <c r="WM294" s="370"/>
      <c r="WN294" s="370"/>
      <c r="WO294" s="370"/>
      <c r="WP294" s="370"/>
      <c r="WQ294" s="370"/>
      <c r="WR294" s="370"/>
      <c r="WS294" s="370"/>
      <c r="WT294" s="370"/>
      <c r="WU294" s="370"/>
      <c r="WV294" s="370"/>
      <c r="WW294" s="370"/>
      <c r="WX294" s="370"/>
      <c r="WY294" s="370"/>
      <c r="WZ294" s="370"/>
      <c r="XA294" s="370"/>
      <c r="XB294" s="370"/>
      <c r="XC294" s="370"/>
      <c r="XD294" s="370"/>
      <c r="XE294" s="370"/>
      <c r="XF294" s="370"/>
      <c r="XG294" s="370"/>
      <c r="XH294" s="370"/>
      <c r="XI294" s="370"/>
      <c r="XJ294" s="370"/>
      <c r="XK294" s="370"/>
      <c r="XL294" s="370"/>
      <c r="XM294" s="370"/>
      <c r="XN294" s="370"/>
      <c r="XO294" s="370"/>
      <c r="XP294" s="370"/>
      <c r="XQ294" s="370"/>
      <c r="XR294" s="370"/>
      <c r="XS294" s="370"/>
      <c r="XT294" s="370"/>
      <c r="XU294" s="370"/>
      <c r="XV294" s="370"/>
      <c r="XW294" s="370"/>
      <c r="XX294" s="370"/>
      <c r="XY294" s="370"/>
      <c r="XZ294" s="370"/>
      <c r="YA294" s="370"/>
      <c r="YB294" s="370"/>
      <c r="YC294" s="370"/>
      <c r="YD294" s="370"/>
      <c r="YE294" s="370"/>
      <c r="YF294" s="370"/>
      <c r="YG294" s="370"/>
      <c r="YH294" s="370"/>
      <c r="YI294" s="370"/>
      <c r="YJ294" s="370"/>
      <c r="YK294" s="370"/>
      <c r="YL294" s="370"/>
      <c r="YM294" s="370"/>
      <c r="YN294" s="370"/>
      <c r="YO294" s="370"/>
      <c r="YP294" s="370"/>
      <c r="YQ294" s="370"/>
      <c r="YR294" s="370"/>
      <c r="YS294" s="370"/>
      <c r="YT294" s="370"/>
      <c r="YU294" s="370"/>
      <c r="YV294" s="370"/>
      <c r="YW294" s="370"/>
      <c r="YX294" s="370"/>
      <c r="YY294" s="370"/>
      <c r="YZ294" s="370"/>
      <c r="ZA294" s="370"/>
      <c r="ZB294" s="370"/>
      <c r="ZC294" s="370"/>
      <c r="ZD294" s="370"/>
      <c r="ZE294" s="370"/>
      <c r="ZF294" s="370"/>
      <c r="ZG294" s="370"/>
      <c r="ZH294" s="370"/>
      <c r="ZI294" s="370"/>
      <c r="ZJ294" s="370"/>
      <c r="ZK294" s="370"/>
      <c r="ZL294" s="370"/>
      <c r="ZM294" s="370"/>
      <c r="ZN294" s="370"/>
      <c r="ZO294" s="370"/>
      <c r="ZP294" s="370"/>
      <c r="ZQ294" s="370"/>
      <c r="ZR294" s="370"/>
      <c r="ZS294" s="371"/>
      <c r="ZT294" s="371"/>
      <c r="ZU294" s="371"/>
      <c r="ZV294" s="371"/>
      <c r="ZW294" s="371"/>
      <c r="ZX294" s="371"/>
      <c r="ZY294" s="371"/>
      <c r="ZZ294" s="371"/>
      <c r="AAA294" s="371"/>
      <c r="AAB294" s="371"/>
      <c r="AAC294" s="371"/>
      <c r="AAD294" s="371"/>
      <c r="AAE294" s="371"/>
      <c r="AAF294" s="371"/>
      <c r="AAG294" s="371"/>
      <c r="AAH294" s="371"/>
    </row>
    <row r="295" spans="606:710" ht="9.9499999999999993" customHeight="1" x14ac:dyDescent="0.15">
      <c r="WH295" s="370"/>
      <c r="WI295" s="370"/>
      <c r="WJ295" s="370"/>
      <c r="WK295" s="370"/>
      <c r="WL295" s="370"/>
      <c r="WM295" s="370"/>
      <c r="WN295" s="370"/>
      <c r="WO295" s="370"/>
      <c r="WP295" s="370"/>
      <c r="WQ295" s="370"/>
      <c r="WR295" s="370"/>
      <c r="WS295" s="370"/>
      <c r="WT295" s="370"/>
      <c r="WU295" s="370"/>
      <c r="WV295" s="370"/>
      <c r="WW295" s="370"/>
      <c r="WX295" s="370"/>
      <c r="WY295" s="370"/>
      <c r="WZ295" s="370"/>
      <c r="XA295" s="370"/>
      <c r="XB295" s="370"/>
      <c r="XC295" s="370"/>
      <c r="XD295" s="370"/>
      <c r="XE295" s="370"/>
      <c r="XF295" s="370"/>
      <c r="XG295" s="370"/>
      <c r="XH295" s="370"/>
      <c r="XI295" s="370"/>
      <c r="XJ295" s="370"/>
      <c r="XK295" s="370"/>
      <c r="XL295" s="370"/>
      <c r="XM295" s="370"/>
      <c r="XN295" s="370"/>
      <c r="XO295" s="370"/>
      <c r="XP295" s="370"/>
      <c r="XQ295" s="370"/>
      <c r="XR295" s="370"/>
      <c r="XS295" s="370"/>
      <c r="XT295" s="370"/>
      <c r="XU295" s="370"/>
      <c r="XV295" s="370"/>
      <c r="XW295" s="370"/>
      <c r="XX295" s="370"/>
      <c r="XY295" s="370"/>
      <c r="XZ295" s="370"/>
      <c r="YA295" s="370"/>
      <c r="YB295" s="370"/>
      <c r="YC295" s="370"/>
      <c r="YD295" s="370"/>
      <c r="YE295" s="370"/>
      <c r="YF295" s="370"/>
      <c r="YG295" s="370"/>
      <c r="YH295" s="370"/>
      <c r="YI295" s="370"/>
      <c r="YJ295" s="370"/>
      <c r="YK295" s="370"/>
      <c r="YL295" s="370"/>
      <c r="YM295" s="370"/>
      <c r="YN295" s="370"/>
      <c r="YO295" s="370"/>
      <c r="YP295" s="370"/>
      <c r="YQ295" s="370"/>
      <c r="YR295" s="370"/>
      <c r="YS295" s="370"/>
      <c r="YT295" s="370"/>
      <c r="YU295" s="370"/>
      <c r="YV295" s="370"/>
      <c r="YW295" s="370"/>
      <c r="YX295" s="370"/>
      <c r="YY295" s="370"/>
      <c r="YZ295" s="370"/>
      <c r="ZA295" s="370"/>
      <c r="ZB295" s="370"/>
      <c r="ZC295" s="370"/>
      <c r="ZD295" s="370"/>
      <c r="ZE295" s="370"/>
      <c r="ZF295" s="370"/>
      <c r="ZG295" s="370"/>
      <c r="ZH295" s="370"/>
      <c r="ZI295" s="370"/>
      <c r="ZJ295" s="370"/>
      <c r="ZK295" s="370"/>
      <c r="ZL295" s="370"/>
      <c r="ZM295" s="370"/>
      <c r="ZN295" s="370"/>
      <c r="ZO295" s="370"/>
      <c r="ZP295" s="370"/>
      <c r="ZQ295" s="370"/>
      <c r="ZR295" s="370"/>
      <c r="ZS295" s="371"/>
      <c r="ZT295" s="371"/>
      <c r="ZU295" s="371"/>
      <c r="ZV295" s="371"/>
      <c r="ZW295" s="371"/>
      <c r="ZX295" s="371"/>
      <c r="ZY295" s="371"/>
      <c r="ZZ295" s="371"/>
      <c r="AAA295" s="371"/>
      <c r="AAB295" s="371"/>
      <c r="AAC295" s="371"/>
      <c r="AAD295" s="371"/>
      <c r="AAE295" s="371"/>
      <c r="AAF295" s="371"/>
      <c r="AAG295" s="371"/>
      <c r="AAH295" s="371"/>
    </row>
    <row r="296" spans="606:710" ht="9.9499999999999993" customHeight="1" x14ac:dyDescent="0.15">
      <c r="WH296" s="370"/>
      <c r="WI296" s="370"/>
      <c r="WJ296" s="370"/>
      <c r="WK296" s="370"/>
      <c r="WL296" s="370"/>
      <c r="WM296" s="370"/>
      <c r="WN296" s="370"/>
      <c r="WO296" s="370"/>
      <c r="WP296" s="370"/>
      <c r="WQ296" s="370"/>
      <c r="WR296" s="370"/>
      <c r="WS296" s="370"/>
      <c r="WT296" s="370"/>
      <c r="WU296" s="370"/>
      <c r="WV296" s="370"/>
      <c r="WW296" s="370"/>
      <c r="WX296" s="370"/>
      <c r="WY296" s="370"/>
      <c r="WZ296" s="370"/>
      <c r="XA296" s="370"/>
      <c r="XB296" s="370"/>
      <c r="XC296" s="370"/>
      <c r="XD296" s="370"/>
      <c r="XE296" s="370"/>
      <c r="XF296" s="370"/>
      <c r="XG296" s="370"/>
      <c r="XH296" s="370"/>
      <c r="XI296" s="370"/>
      <c r="XJ296" s="370"/>
      <c r="XK296" s="370"/>
      <c r="XL296" s="370"/>
      <c r="XM296" s="370"/>
      <c r="XN296" s="370"/>
      <c r="XO296" s="370"/>
      <c r="XP296" s="370"/>
      <c r="XQ296" s="370"/>
      <c r="XR296" s="370"/>
      <c r="XS296" s="370"/>
      <c r="XT296" s="370"/>
      <c r="XU296" s="370"/>
      <c r="XV296" s="370"/>
      <c r="XW296" s="370"/>
      <c r="XX296" s="370"/>
      <c r="XY296" s="370"/>
      <c r="XZ296" s="370"/>
      <c r="YA296" s="370"/>
      <c r="YB296" s="370"/>
      <c r="YC296" s="370"/>
      <c r="YD296" s="370"/>
      <c r="YE296" s="370"/>
      <c r="YF296" s="370"/>
      <c r="YG296" s="370"/>
      <c r="YH296" s="370"/>
      <c r="YI296" s="370"/>
      <c r="YJ296" s="370"/>
      <c r="YK296" s="370"/>
      <c r="YL296" s="370"/>
      <c r="YM296" s="370"/>
      <c r="YN296" s="370"/>
      <c r="YO296" s="370"/>
      <c r="YP296" s="370"/>
      <c r="YQ296" s="370"/>
      <c r="YR296" s="370"/>
      <c r="YS296" s="370"/>
      <c r="YT296" s="370"/>
      <c r="YU296" s="370"/>
      <c r="YV296" s="370"/>
      <c r="YW296" s="370"/>
      <c r="YX296" s="370"/>
      <c r="YY296" s="370"/>
      <c r="YZ296" s="370"/>
      <c r="ZA296" s="370"/>
      <c r="ZB296" s="370"/>
      <c r="ZC296" s="370"/>
      <c r="ZD296" s="370"/>
      <c r="ZE296" s="370"/>
      <c r="ZF296" s="370"/>
      <c r="ZG296" s="370"/>
      <c r="ZH296" s="370"/>
      <c r="ZI296" s="370"/>
      <c r="ZJ296" s="370"/>
      <c r="ZK296" s="370"/>
      <c r="ZL296" s="370"/>
      <c r="ZM296" s="370"/>
      <c r="ZN296" s="370"/>
      <c r="ZO296" s="370"/>
      <c r="ZP296" s="370"/>
      <c r="ZQ296" s="370"/>
      <c r="ZR296" s="370"/>
      <c r="ZS296" s="371"/>
      <c r="ZT296" s="371"/>
      <c r="ZU296" s="371"/>
      <c r="ZV296" s="371"/>
      <c r="ZW296" s="371"/>
      <c r="ZX296" s="371"/>
      <c r="ZY296" s="371"/>
      <c r="ZZ296" s="371"/>
      <c r="AAA296" s="371"/>
      <c r="AAB296" s="371"/>
      <c r="AAC296" s="371"/>
      <c r="AAD296" s="371"/>
      <c r="AAE296" s="371"/>
      <c r="AAF296" s="371"/>
      <c r="AAG296" s="371"/>
      <c r="AAH296" s="371"/>
    </row>
    <row r="297" spans="606:710" ht="9.9499999999999993" customHeight="1" x14ac:dyDescent="0.15">
      <c r="WH297" s="370"/>
      <c r="WI297" s="370"/>
      <c r="WJ297" s="370"/>
      <c r="WK297" s="370"/>
      <c r="WL297" s="370"/>
      <c r="WM297" s="370"/>
      <c r="WN297" s="370"/>
      <c r="WO297" s="370"/>
      <c r="WP297" s="370"/>
      <c r="WQ297" s="370"/>
      <c r="WR297" s="370"/>
      <c r="WS297" s="370"/>
      <c r="WT297" s="370"/>
      <c r="WU297" s="370"/>
      <c r="WV297" s="370"/>
      <c r="WW297" s="370"/>
      <c r="WX297" s="370"/>
      <c r="WY297" s="370"/>
      <c r="WZ297" s="370"/>
      <c r="XA297" s="370"/>
      <c r="XB297" s="370"/>
      <c r="XC297" s="370"/>
      <c r="XD297" s="370"/>
      <c r="XE297" s="370"/>
      <c r="XF297" s="370"/>
      <c r="XG297" s="370"/>
      <c r="XH297" s="370"/>
      <c r="XI297" s="370"/>
      <c r="XJ297" s="370"/>
      <c r="XK297" s="370"/>
      <c r="XL297" s="370"/>
      <c r="XM297" s="370"/>
      <c r="XN297" s="370"/>
      <c r="XO297" s="370"/>
      <c r="XP297" s="370"/>
      <c r="XQ297" s="370"/>
      <c r="XR297" s="370"/>
      <c r="XS297" s="370"/>
      <c r="XT297" s="370"/>
      <c r="XU297" s="370"/>
      <c r="XV297" s="370"/>
      <c r="XW297" s="370"/>
      <c r="XX297" s="370"/>
      <c r="XY297" s="370"/>
      <c r="XZ297" s="370"/>
      <c r="YA297" s="370"/>
      <c r="YB297" s="370"/>
      <c r="YC297" s="370"/>
      <c r="YD297" s="370"/>
      <c r="YE297" s="370"/>
      <c r="YF297" s="370"/>
      <c r="YG297" s="370"/>
      <c r="YH297" s="370"/>
      <c r="YI297" s="370"/>
      <c r="YJ297" s="370"/>
      <c r="YK297" s="370"/>
      <c r="YL297" s="370"/>
      <c r="YM297" s="370"/>
      <c r="YN297" s="370"/>
      <c r="YO297" s="370"/>
      <c r="YP297" s="370"/>
      <c r="YQ297" s="370"/>
      <c r="YR297" s="370"/>
      <c r="YS297" s="370"/>
      <c r="YT297" s="370"/>
      <c r="YU297" s="370"/>
      <c r="YV297" s="370"/>
      <c r="YW297" s="370"/>
      <c r="YX297" s="370"/>
      <c r="YY297" s="370"/>
      <c r="YZ297" s="370"/>
      <c r="ZA297" s="370"/>
      <c r="ZB297" s="370"/>
      <c r="ZC297" s="370"/>
      <c r="ZD297" s="370"/>
      <c r="ZE297" s="370"/>
      <c r="ZF297" s="370"/>
      <c r="ZG297" s="370"/>
      <c r="ZH297" s="370"/>
      <c r="ZI297" s="370"/>
      <c r="ZJ297" s="370"/>
      <c r="ZK297" s="370"/>
      <c r="ZL297" s="370"/>
      <c r="ZM297" s="370"/>
      <c r="ZN297" s="370"/>
      <c r="ZO297" s="370"/>
      <c r="ZP297" s="370"/>
      <c r="ZQ297" s="370"/>
      <c r="ZR297" s="370"/>
      <c r="ZS297" s="371"/>
      <c r="ZT297" s="371"/>
      <c r="ZU297" s="371"/>
      <c r="ZV297" s="371"/>
      <c r="ZW297" s="371"/>
      <c r="ZX297" s="371"/>
      <c r="ZY297" s="371"/>
      <c r="ZZ297" s="371"/>
      <c r="AAA297" s="371"/>
      <c r="AAB297" s="371"/>
      <c r="AAC297" s="371"/>
      <c r="AAD297" s="371"/>
      <c r="AAE297" s="371"/>
      <c r="AAF297" s="371"/>
      <c r="AAG297" s="371"/>
      <c r="AAH297" s="371"/>
    </row>
    <row r="298" spans="606:710" ht="9.9499999999999993" customHeight="1" x14ac:dyDescent="0.15">
      <c r="WH298" s="370"/>
      <c r="WI298" s="370"/>
      <c r="WJ298" s="370"/>
      <c r="WK298" s="370"/>
      <c r="WL298" s="370"/>
      <c r="WM298" s="370"/>
      <c r="WN298" s="370"/>
      <c r="WO298" s="370"/>
      <c r="WP298" s="370"/>
      <c r="WQ298" s="370"/>
      <c r="WR298" s="370"/>
      <c r="WS298" s="370"/>
      <c r="WT298" s="370"/>
      <c r="WU298" s="370"/>
      <c r="WV298" s="370"/>
      <c r="WW298" s="370"/>
      <c r="WX298" s="370"/>
      <c r="WY298" s="370"/>
      <c r="WZ298" s="370"/>
      <c r="XA298" s="370"/>
      <c r="XB298" s="370"/>
      <c r="XC298" s="370"/>
      <c r="XD298" s="370"/>
      <c r="XE298" s="370"/>
      <c r="XF298" s="370"/>
      <c r="XG298" s="370"/>
      <c r="XH298" s="370"/>
      <c r="XI298" s="370"/>
      <c r="XJ298" s="370"/>
      <c r="XK298" s="370"/>
      <c r="XL298" s="370"/>
      <c r="XM298" s="370"/>
      <c r="XN298" s="370"/>
      <c r="XO298" s="370"/>
      <c r="XP298" s="370"/>
      <c r="XQ298" s="370"/>
      <c r="XR298" s="370"/>
      <c r="XS298" s="370"/>
      <c r="XT298" s="370"/>
      <c r="XU298" s="370"/>
      <c r="XV298" s="370"/>
      <c r="XW298" s="370"/>
      <c r="XX298" s="370"/>
      <c r="XY298" s="370"/>
      <c r="XZ298" s="370"/>
      <c r="YA298" s="370"/>
      <c r="YB298" s="370"/>
      <c r="YC298" s="370"/>
      <c r="YD298" s="370"/>
      <c r="YE298" s="370"/>
      <c r="YF298" s="370"/>
      <c r="YG298" s="370"/>
      <c r="YH298" s="370"/>
      <c r="YI298" s="370"/>
      <c r="YJ298" s="370"/>
      <c r="YK298" s="370"/>
      <c r="YL298" s="370"/>
      <c r="YM298" s="370"/>
      <c r="YN298" s="370"/>
      <c r="YO298" s="370"/>
      <c r="YP298" s="370"/>
      <c r="YQ298" s="370"/>
      <c r="YR298" s="370"/>
      <c r="YS298" s="370"/>
      <c r="YT298" s="370"/>
      <c r="YU298" s="370"/>
      <c r="YV298" s="370"/>
      <c r="YW298" s="370"/>
      <c r="YX298" s="370"/>
      <c r="YY298" s="370"/>
      <c r="YZ298" s="370"/>
      <c r="ZA298" s="370"/>
      <c r="ZB298" s="370"/>
      <c r="ZC298" s="370"/>
      <c r="ZD298" s="370"/>
      <c r="ZE298" s="370"/>
      <c r="ZF298" s="370"/>
      <c r="ZG298" s="370"/>
      <c r="ZH298" s="370"/>
      <c r="ZI298" s="370"/>
      <c r="ZJ298" s="370"/>
      <c r="ZK298" s="370"/>
      <c r="ZL298" s="370"/>
      <c r="ZM298" s="370"/>
      <c r="ZN298" s="370"/>
      <c r="ZO298" s="370"/>
      <c r="ZP298" s="370"/>
      <c r="ZQ298" s="370"/>
      <c r="ZR298" s="370"/>
      <c r="ZS298" s="371"/>
      <c r="ZT298" s="371"/>
      <c r="ZU298" s="371"/>
      <c r="ZV298" s="371"/>
      <c r="ZW298" s="371"/>
      <c r="ZX298" s="371"/>
      <c r="ZY298" s="371"/>
      <c r="ZZ298" s="371"/>
      <c r="AAA298" s="371"/>
      <c r="AAB298" s="371"/>
      <c r="AAC298" s="371"/>
      <c r="AAD298" s="371"/>
      <c r="AAE298" s="371"/>
      <c r="AAF298" s="371"/>
      <c r="AAG298" s="371"/>
      <c r="AAH298" s="371"/>
    </row>
    <row r="299" spans="606:710" ht="9.9499999999999993" customHeight="1" x14ac:dyDescent="0.15">
      <c r="WH299" s="370"/>
      <c r="WI299" s="370"/>
      <c r="WJ299" s="370"/>
      <c r="WK299" s="370"/>
      <c r="WL299" s="370"/>
      <c r="WM299" s="370"/>
      <c r="WN299" s="370"/>
      <c r="WO299" s="370"/>
      <c r="WP299" s="370"/>
      <c r="WQ299" s="370"/>
      <c r="WR299" s="370"/>
      <c r="WS299" s="370"/>
      <c r="WT299" s="370"/>
      <c r="WU299" s="370"/>
      <c r="WV299" s="370"/>
      <c r="WW299" s="370"/>
      <c r="WX299" s="370"/>
      <c r="WY299" s="370"/>
      <c r="WZ299" s="370"/>
      <c r="XA299" s="370"/>
      <c r="XB299" s="370"/>
      <c r="XC299" s="370"/>
      <c r="XD299" s="370"/>
      <c r="XE299" s="370"/>
      <c r="XF299" s="370"/>
      <c r="XG299" s="370"/>
      <c r="XH299" s="370"/>
      <c r="XI299" s="370"/>
      <c r="XJ299" s="370"/>
      <c r="XK299" s="370"/>
      <c r="XL299" s="370"/>
      <c r="XM299" s="370"/>
      <c r="XN299" s="370"/>
      <c r="XO299" s="370"/>
      <c r="XP299" s="370"/>
      <c r="XQ299" s="370"/>
      <c r="XR299" s="370"/>
      <c r="XS299" s="370"/>
      <c r="XT299" s="370"/>
      <c r="XU299" s="370"/>
      <c r="XV299" s="370"/>
      <c r="XW299" s="370"/>
      <c r="XX299" s="370"/>
      <c r="XY299" s="370"/>
      <c r="XZ299" s="370"/>
      <c r="YA299" s="370"/>
      <c r="YB299" s="370"/>
      <c r="YC299" s="370"/>
      <c r="YD299" s="370"/>
      <c r="YE299" s="370"/>
      <c r="YF299" s="370"/>
      <c r="YG299" s="370"/>
      <c r="YH299" s="370"/>
      <c r="YI299" s="370"/>
      <c r="YJ299" s="370"/>
      <c r="YK299" s="370"/>
      <c r="YL299" s="370"/>
      <c r="YM299" s="370"/>
      <c r="YN299" s="370"/>
      <c r="YO299" s="370"/>
      <c r="YP299" s="370"/>
      <c r="YQ299" s="370"/>
      <c r="YR299" s="370"/>
      <c r="YS299" s="370"/>
      <c r="YT299" s="370"/>
      <c r="YU299" s="370"/>
      <c r="YV299" s="370"/>
      <c r="YW299" s="370"/>
      <c r="YX299" s="370"/>
      <c r="YY299" s="370"/>
      <c r="YZ299" s="370"/>
      <c r="ZA299" s="370"/>
      <c r="ZB299" s="370"/>
      <c r="ZC299" s="370"/>
      <c r="ZD299" s="370"/>
      <c r="ZE299" s="370"/>
      <c r="ZF299" s="370"/>
      <c r="ZG299" s="370"/>
      <c r="ZH299" s="370"/>
      <c r="ZI299" s="370"/>
      <c r="ZJ299" s="370"/>
      <c r="ZK299" s="370"/>
      <c r="ZL299" s="370"/>
      <c r="ZM299" s="370"/>
      <c r="ZN299" s="370"/>
      <c r="ZO299" s="370"/>
      <c r="ZP299" s="370"/>
      <c r="ZQ299" s="370"/>
      <c r="ZR299" s="370"/>
      <c r="ZS299" s="371"/>
      <c r="ZT299" s="371"/>
      <c r="ZU299" s="371"/>
      <c r="ZV299" s="371"/>
      <c r="ZW299" s="371"/>
      <c r="ZX299" s="371"/>
      <c r="ZY299" s="371"/>
      <c r="ZZ299" s="371"/>
      <c r="AAA299" s="371"/>
      <c r="AAB299" s="371"/>
      <c r="AAC299" s="371"/>
      <c r="AAD299" s="371"/>
      <c r="AAE299" s="371"/>
      <c r="AAF299" s="371"/>
      <c r="AAG299" s="371"/>
      <c r="AAH299" s="371"/>
    </row>
    <row r="300" spans="606:710" ht="9.9499999999999993" customHeight="1" x14ac:dyDescent="0.15">
      <c r="WH300" s="370"/>
      <c r="WI300" s="370"/>
      <c r="WJ300" s="370"/>
      <c r="WK300" s="370"/>
      <c r="WL300" s="370"/>
      <c r="WM300" s="370"/>
      <c r="WN300" s="370"/>
      <c r="WO300" s="370"/>
      <c r="WP300" s="370"/>
      <c r="WQ300" s="370"/>
      <c r="WR300" s="370"/>
      <c r="WS300" s="370"/>
      <c r="WT300" s="370"/>
      <c r="WU300" s="370"/>
      <c r="WV300" s="370"/>
      <c r="WW300" s="370"/>
      <c r="WX300" s="370"/>
      <c r="WY300" s="370"/>
      <c r="WZ300" s="370"/>
      <c r="XA300" s="370"/>
      <c r="XB300" s="370"/>
      <c r="XC300" s="370"/>
      <c r="XD300" s="370"/>
      <c r="XE300" s="370"/>
      <c r="XF300" s="370"/>
      <c r="XG300" s="370"/>
      <c r="XH300" s="370"/>
      <c r="XI300" s="370"/>
      <c r="XJ300" s="370"/>
      <c r="XK300" s="370"/>
      <c r="XL300" s="370"/>
      <c r="XM300" s="370"/>
      <c r="XN300" s="370"/>
      <c r="XO300" s="370"/>
      <c r="XP300" s="370"/>
      <c r="XQ300" s="370"/>
      <c r="XR300" s="370"/>
      <c r="XS300" s="370"/>
      <c r="XT300" s="370"/>
      <c r="XU300" s="370"/>
      <c r="XV300" s="370"/>
      <c r="XW300" s="370"/>
      <c r="XX300" s="370"/>
      <c r="XY300" s="370"/>
      <c r="XZ300" s="370"/>
      <c r="YA300" s="370"/>
      <c r="YB300" s="370"/>
      <c r="YC300" s="370"/>
      <c r="YD300" s="370"/>
      <c r="YE300" s="370"/>
      <c r="YF300" s="370"/>
      <c r="YG300" s="370"/>
      <c r="YH300" s="370"/>
      <c r="YI300" s="370"/>
      <c r="YJ300" s="370"/>
      <c r="YK300" s="370"/>
      <c r="YL300" s="370"/>
      <c r="YM300" s="370"/>
      <c r="YN300" s="370"/>
      <c r="YO300" s="370"/>
      <c r="YP300" s="370"/>
      <c r="YQ300" s="370"/>
      <c r="YR300" s="370"/>
      <c r="YS300" s="370"/>
      <c r="YT300" s="370"/>
      <c r="YU300" s="370"/>
      <c r="YV300" s="370"/>
      <c r="YW300" s="370"/>
      <c r="YX300" s="370"/>
      <c r="YY300" s="370"/>
      <c r="YZ300" s="370"/>
      <c r="ZA300" s="370"/>
      <c r="ZB300" s="370"/>
      <c r="ZC300" s="370"/>
      <c r="ZD300" s="370"/>
      <c r="ZE300" s="370"/>
      <c r="ZF300" s="370"/>
      <c r="ZG300" s="370"/>
      <c r="ZH300" s="370"/>
      <c r="ZI300" s="370"/>
      <c r="ZJ300" s="370"/>
      <c r="ZK300" s="370"/>
      <c r="ZL300" s="370"/>
      <c r="ZM300" s="370"/>
      <c r="ZN300" s="370"/>
      <c r="ZO300" s="370"/>
      <c r="ZP300" s="370"/>
      <c r="ZQ300" s="370"/>
      <c r="ZR300" s="370"/>
      <c r="ZS300" s="371"/>
      <c r="ZT300" s="371"/>
      <c r="ZU300" s="371"/>
      <c r="ZV300" s="371"/>
      <c r="ZW300" s="371"/>
      <c r="ZX300" s="371"/>
      <c r="ZY300" s="371"/>
      <c r="ZZ300" s="371"/>
      <c r="AAA300" s="371"/>
      <c r="AAB300" s="371"/>
      <c r="AAC300" s="371"/>
      <c r="AAD300" s="371"/>
      <c r="AAE300" s="371"/>
      <c r="AAF300" s="371"/>
      <c r="AAG300" s="371"/>
      <c r="AAH300" s="371"/>
    </row>
    <row r="301" spans="606:710" ht="9.9499999999999993" customHeight="1" x14ac:dyDescent="0.15">
      <c r="WH301" s="370"/>
      <c r="WI301" s="370"/>
      <c r="WJ301" s="370"/>
      <c r="WK301" s="370"/>
      <c r="WL301" s="370"/>
      <c r="WM301" s="370"/>
      <c r="WN301" s="370"/>
      <c r="WO301" s="370"/>
      <c r="WP301" s="370"/>
      <c r="WQ301" s="370"/>
      <c r="WR301" s="370"/>
      <c r="WS301" s="370"/>
      <c r="WT301" s="370"/>
      <c r="WU301" s="370"/>
      <c r="WV301" s="370"/>
      <c r="WW301" s="370"/>
      <c r="WX301" s="370"/>
      <c r="WY301" s="370"/>
      <c r="WZ301" s="370"/>
      <c r="XA301" s="370"/>
      <c r="XB301" s="370"/>
      <c r="XC301" s="370"/>
      <c r="XD301" s="370"/>
      <c r="XE301" s="370"/>
      <c r="XF301" s="370"/>
      <c r="XG301" s="370"/>
      <c r="XH301" s="370"/>
      <c r="XI301" s="370"/>
      <c r="XJ301" s="370"/>
      <c r="XK301" s="370"/>
      <c r="XL301" s="370"/>
      <c r="XM301" s="370"/>
      <c r="XN301" s="370"/>
      <c r="XO301" s="370"/>
      <c r="XP301" s="370"/>
      <c r="XQ301" s="370"/>
      <c r="XR301" s="370"/>
      <c r="XS301" s="370"/>
      <c r="XT301" s="370"/>
      <c r="XU301" s="370"/>
      <c r="XV301" s="370"/>
      <c r="XW301" s="370"/>
      <c r="XX301" s="370"/>
      <c r="XY301" s="370"/>
      <c r="XZ301" s="370"/>
      <c r="YA301" s="370"/>
      <c r="YB301" s="370"/>
      <c r="YC301" s="370"/>
      <c r="YD301" s="370"/>
      <c r="YE301" s="370"/>
      <c r="YF301" s="370"/>
      <c r="YG301" s="370"/>
      <c r="YH301" s="370"/>
      <c r="YI301" s="370"/>
      <c r="YJ301" s="370"/>
      <c r="YK301" s="370"/>
      <c r="YL301" s="370"/>
      <c r="YM301" s="370"/>
      <c r="YN301" s="370"/>
      <c r="YO301" s="370"/>
      <c r="YP301" s="370"/>
      <c r="YQ301" s="370"/>
      <c r="YR301" s="370"/>
      <c r="YS301" s="370"/>
      <c r="YT301" s="370"/>
      <c r="YU301" s="370"/>
      <c r="YV301" s="370"/>
      <c r="YW301" s="370"/>
      <c r="YX301" s="370"/>
      <c r="YY301" s="370"/>
      <c r="YZ301" s="370"/>
      <c r="ZA301" s="370"/>
      <c r="ZB301" s="370"/>
      <c r="ZC301" s="370"/>
      <c r="ZD301" s="370"/>
      <c r="ZE301" s="370"/>
      <c r="ZF301" s="370"/>
      <c r="ZG301" s="370"/>
      <c r="ZH301" s="370"/>
      <c r="ZI301" s="370"/>
      <c r="ZJ301" s="370"/>
      <c r="ZK301" s="370"/>
      <c r="ZL301" s="370"/>
      <c r="ZM301" s="370"/>
      <c r="ZN301" s="370"/>
      <c r="ZO301" s="370"/>
      <c r="ZP301" s="370"/>
      <c r="ZQ301" s="370"/>
      <c r="ZR301" s="370"/>
      <c r="ZS301" s="371"/>
      <c r="ZT301" s="371"/>
      <c r="ZU301" s="371"/>
      <c r="ZV301" s="371"/>
      <c r="ZW301" s="371"/>
      <c r="ZX301" s="371"/>
      <c r="ZY301" s="371"/>
      <c r="ZZ301" s="371"/>
      <c r="AAA301" s="371"/>
      <c r="AAB301" s="371"/>
      <c r="AAC301" s="371"/>
      <c r="AAD301" s="371"/>
      <c r="AAE301" s="371"/>
      <c r="AAF301" s="371"/>
      <c r="AAG301" s="371"/>
      <c r="AAH301" s="371"/>
    </row>
    <row r="302" spans="606:710" ht="9.9499999999999993" customHeight="1" x14ac:dyDescent="0.15">
      <c r="WH302" s="370"/>
      <c r="WI302" s="370"/>
      <c r="WJ302" s="370"/>
      <c r="WK302" s="370"/>
      <c r="WL302" s="370"/>
      <c r="WM302" s="370"/>
      <c r="WN302" s="370"/>
      <c r="WO302" s="370"/>
      <c r="WP302" s="370"/>
      <c r="WQ302" s="370"/>
      <c r="WR302" s="370"/>
      <c r="WS302" s="370"/>
      <c r="WT302" s="370"/>
      <c r="WU302" s="370"/>
      <c r="WV302" s="370"/>
      <c r="WW302" s="370"/>
      <c r="WX302" s="370"/>
      <c r="WY302" s="370"/>
      <c r="WZ302" s="370"/>
      <c r="XA302" s="370"/>
      <c r="XB302" s="370"/>
      <c r="XC302" s="370"/>
      <c r="XD302" s="370"/>
      <c r="XE302" s="370"/>
      <c r="XF302" s="370"/>
      <c r="XG302" s="370"/>
      <c r="XH302" s="370"/>
      <c r="XI302" s="370"/>
      <c r="XJ302" s="370"/>
      <c r="XK302" s="370"/>
      <c r="XL302" s="370"/>
      <c r="XM302" s="370"/>
      <c r="XN302" s="370"/>
      <c r="XO302" s="370"/>
      <c r="XP302" s="370"/>
      <c r="XQ302" s="370"/>
      <c r="XR302" s="370"/>
      <c r="XS302" s="370"/>
      <c r="XT302" s="370"/>
      <c r="XU302" s="370"/>
      <c r="XV302" s="370"/>
      <c r="XW302" s="370"/>
      <c r="XX302" s="370"/>
      <c r="XY302" s="370"/>
      <c r="XZ302" s="370"/>
      <c r="YA302" s="370"/>
      <c r="YB302" s="370"/>
      <c r="YC302" s="370"/>
      <c r="YD302" s="370"/>
      <c r="YE302" s="370"/>
      <c r="YF302" s="370"/>
      <c r="YG302" s="370"/>
      <c r="YH302" s="370"/>
      <c r="YI302" s="370"/>
      <c r="YJ302" s="370"/>
      <c r="YK302" s="370"/>
      <c r="YL302" s="370"/>
      <c r="YM302" s="370"/>
      <c r="YN302" s="370"/>
      <c r="YO302" s="370"/>
      <c r="YP302" s="370"/>
      <c r="YQ302" s="370"/>
      <c r="YR302" s="370"/>
      <c r="YS302" s="370"/>
      <c r="YT302" s="370"/>
      <c r="YU302" s="370"/>
      <c r="YV302" s="370"/>
      <c r="YW302" s="370"/>
      <c r="YX302" s="370"/>
      <c r="YY302" s="370"/>
      <c r="YZ302" s="370"/>
      <c r="ZA302" s="370"/>
      <c r="ZB302" s="370"/>
      <c r="ZC302" s="370"/>
      <c r="ZD302" s="370"/>
      <c r="ZE302" s="370"/>
      <c r="ZF302" s="370"/>
      <c r="ZG302" s="370"/>
      <c r="ZH302" s="370"/>
      <c r="ZI302" s="370"/>
      <c r="ZJ302" s="370"/>
      <c r="ZK302" s="370"/>
      <c r="ZL302" s="370"/>
      <c r="ZM302" s="370"/>
      <c r="ZN302" s="370"/>
      <c r="ZO302" s="370"/>
      <c r="ZP302" s="370"/>
      <c r="ZQ302" s="370"/>
      <c r="ZR302" s="370"/>
      <c r="ZS302" s="371"/>
      <c r="ZT302" s="371"/>
      <c r="ZU302" s="371"/>
      <c r="ZV302" s="371"/>
      <c r="ZW302" s="371"/>
      <c r="ZX302" s="371"/>
      <c r="ZY302" s="371"/>
      <c r="ZZ302" s="371"/>
      <c r="AAA302" s="371"/>
      <c r="AAB302" s="371"/>
      <c r="AAC302" s="371"/>
      <c r="AAD302" s="371"/>
      <c r="AAE302" s="371"/>
      <c r="AAF302" s="371"/>
      <c r="AAG302" s="371"/>
      <c r="AAH302" s="371"/>
    </row>
    <row r="303" spans="606:710" ht="9.9499999999999993" customHeight="1" x14ac:dyDescent="0.15">
      <c r="WH303" s="370"/>
      <c r="WI303" s="370"/>
      <c r="WJ303" s="370"/>
      <c r="WK303" s="370"/>
      <c r="WL303" s="370"/>
      <c r="WM303" s="370"/>
      <c r="WN303" s="370"/>
      <c r="WO303" s="370"/>
      <c r="WP303" s="370"/>
      <c r="WQ303" s="370"/>
      <c r="WR303" s="370"/>
      <c r="WS303" s="370"/>
      <c r="WT303" s="370"/>
      <c r="WU303" s="370"/>
      <c r="WV303" s="370"/>
      <c r="WW303" s="370"/>
      <c r="WX303" s="370"/>
      <c r="WY303" s="370"/>
      <c r="WZ303" s="370"/>
      <c r="XA303" s="370"/>
      <c r="XB303" s="370"/>
      <c r="XC303" s="370"/>
      <c r="XD303" s="370"/>
      <c r="XE303" s="370"/>
      <c r="XF303" s="370"/>
      <c r="XG303" s="370"/>
      <c r="XH303" s="370"/>
      <c r="XI303" s="370"/>
      <c r="XJ303" s="370"/>
      <c r="XK303" s="370"/>
      <c r="XL303" s="370"/>
      <c r="XM303" s="370"/>
      <c r="XN303" s="370"/>
      <c r="XO303" s="370"/>
      <c r="XP303" s="370"/>
      <c r="XQ303" s="370"/>
      <c r="XR303" s="370"/>
      <c r="XS303" s="370"/>
      <c r="XT303" s="370"/>
      <c r="XU303" s="370"/>
      <c r="XV303" s="370"/>
      <c r="XW303" s="370"/>
      <c r="XX303" s="370"/>
      <c r="XY303" s="370"/>
      <c r="XZ303" s="370"/>
      <c r="YA303" s="370"/>
      <c r="YB303" s="370"/>
      <c r="YC303" s="370"/>
      <c r="YD303" s="370"/>
      <c r="YE303" s="370"/>
      <c r="YF303" s="370"/>
      <c r="YG303" s="370"/>
      <c r="YH303" s="370"/>
      <c r="YI303" s="370"/>
      <c r="YJ303" s="370"/>
      <c r="YK303" s="370"/>
      <c r="YL303" s="370"/>
      <c r="YM303" s="370"/>
      <c r="YN303" s="370"/>
      <c r="YO303" s="370"/>
      <c r="YP303" s="370"/>
      <c r="YQ303" s="370"/>
      <c r="YR303" s="370"/>
      <c r="YS303" s="370"/>
      <c r="YT303" s="370"/>
      <c r="YU303" s="370"/>
      <c r="YV303" s="370"/>
      <c r="YW303" s="370"/>
      <c r="YX303" s="370"/>
      <c r="YY303" s="370"/>
      <c r="YZ303" s="370"/>
      <c r="ZA303" s="370"/>
      <c r="ZB303" s="370"/>
      <c r="ZC303" s="370"/>
      <c r="ZD303" s="370"/>
      <c r="ZE303" s="370"/>
      <c r="ZF303" s="370"/>
      <c r="ZG303" s="370"/>
      <c r="ZH303" s="370"/>
      <c r="ZI303" s="370"/>
      <c r="ZJ303" s="370"/>
      <c r="ZK303" s="370"/>
      <c r="ZL303" s="370"/>
      <c r="ZM303" s="370"/>
      <c r="ZN303" s="370"/>
      <c r="ZO303" s="370"/>
      <c r="ZP303" s="370"/>
      <c r="ZQ303" s="370"/>
      <c r="ZR303" s="370"/>
      <c r="ZS303" s="371"/>
      <c r="ZT303" s="371"/>
      <c r="ZU303" s="371"/>
      <c r="ZV303" s="371"/>
      <c r="ZW303" s="371"/>
      <c r="ZX303" s="371"/>
      <c r="ZY303" s="371"/>
      <c r="ZZ303" s="371"/>
      <c r="AAA303" s="371"/>
      <c r="AAB303" s="371"/>
      <c r="AAC303" s="371"/>
      <c r="AAD303" s="371"/>
      <c r="AAE303" s="371"/>
      <c r="AAF303" s="371"/>
      <c r="AAG303" s="371"/>
      <c r="AAH303" s="371"/>
    </row>
    <row r="304" spans="606:710" ht="9.9499999999999993" customHeight="1" x14ac:dyDescent="0.15">
      <c r="WH304" s="370"/>
      <c r="WI304" s="370"/>
      <c r="WJ304" s="370"/>
      <c r="WK304" s="370"/>
      <c r="WL304" s="370"/>
      <c r="WM304" s="370"/>
      <c r="WN304" s="370"/>
      <c r="WO304" s="370"/>
      <c r="WP304" s="370"/>
      <c r="WQ304" s="370"/>
      <c r="WR304" s="370"/>
      <c r="WS304" s="370"/>
      <c r="WT304" s="370"/>
      <c r="WU304" s="370"/>
      <c r="WV304" s="370"/>
      <c r="WW304" s="370"/>
      <c r="WX304" s="370"/>
      <c r="WY304" s="370"/>
      <c r="WZ304" s="370"/>
      <c r="XA304" s="370"/>
      <c r="XB304" s="370"/>
      <c r="XC304" s="370"/>
      <c r="XD304" s="370"/>
      <c r="XE304" s="370"/>
      <c r="XF304" s="370"/>
      <c r="XG304" s="370"/>
      <c r="XH304" s="370"/>
      <c r="XI304" s="370"/>
      <c r="XJ304" s="370"/>
      <c r="XK304" s="370"/>
      <c r="XL304" s="370"/>
      <c r="XM304" s="370"/>
      <c r="XN304" s="370"/>
      <c r="XO304" s="370"/>
      <c r="XP304" s="370"/>
      <c r="XQ304" s="370"/>
      <c r="XR304" s="370"/>
      <c r="XS304" s="370"/>
      <c r="XT304" s="370"/>
      <c r="XU304" s="370"/>
      <c r="XV304" s="370"/>
      <c r="XW304" s="370"/>
      <c r="XX304" s="370"/>
      <c r="XY304" s="370"/>
      <c r="XZ304" s="370"/>
      <c r="YA304" s="370"/>
      <c r="YB304" s="370"/>
      <c r="YC304" s="370"/>
      <c r="YD304" s="370"/>
      <c r="YE304" s="370"/>
      <c r="YF304" s="370"/>
      <c r="YG304" s="370"/>
      <c r="YH304" s="370"/>
      <c r="YI304" s="370"/>
      <c r="YJ304" s="370"/>
      <c r="YK304" s="370"/>
      <c r="YL304" s="370"/>
      <c r="YM304" s="370"/>
      <c r="YN304" s="370"/>
      <c r="YO304" s="370"/>
      <c r="YP304" s="370"/>
      <c r="YQ304" s="370"/>
      <c r="YR304" s="370"/>
      <c r="YS304" s="370"/>
      <c r="YT304" s="370"/>
      <c r="YU304" s="370"/>
      <c r="YV304" s="370"/>
      <c r="YW304" s="370"/>
      <c r="YX304" s="370"/>
      <c r="YY304" s="370"/>
      <c r="YZ304" s="370"/>
      <c r="ZA304" s="370"/>
      <c r="ZB304" s="370"/>
      <c r="ZC304" s="370"/>
      <c r="ZD304" s="370"/>
      <c r="ZE304" s="370"/>
      <c r="ZF304" s="370"/>
      <c r="ZG304" s="370"/>
      <c r="ZH304" s="370"/>
      <c r="ZI304" s="370"/>
      <c r="ZJ304" s="370"/>
      <c r="ZK304" s="370"/>
      <c r="ZL304" s="370"/>
      <c r="ZM304" s="370"/>
      <c r="ZN304" s="370"/>
      <c r="ZO304" s="370"/>
      <c r="ZP304" s="370"/>
      <c r="ZQ304" s="370"/>
      <c r="ZR304" s="370"/>
      <c r="ZS304" s="371"/>
      <c r="ZT304" s="371"/>
      <c r="ZU304" s="371"/>
      <c r="ZV304" s="371"/>
      <c r="ZW304" s="371"/>
      <c r="ZX304" s="371"/>
      <c r="ZY304" s="371"/>
      <c r="ZZ304" s="371"/>
      <c r="AAA304" s="371"/>
      <c r="AAB304" s="371"/>
      <c r="AAC304" s="371"/>
      <c r="AAD304" s="371"/>
      <c r="AAE304" s="371"/>
      <c r="AAF304" s="371"/>
      <c r="AAG304" s="371"/>
      <c r="AAH304" s="371"/>
    </row>
    <row r="305" spans="606:710" ht="9.9499999999999993" customHeight="1" x14ac:dyDescent="0.15">
      <c r="WH305" s="370"/>
      <c r="WI305" s="370"/>
      <c r="WJ305" s="370"/>
      <c r="WK305" s="370"/>
      <c r="WL305" s="370"/>
      <c r="WM305" s="370"/>
      <c r="WN305" s="370"/>
      <c r="WO305" s="370"/>
      <c r="WP305" s="370"/>
      <c r="WQ305" s="370"/>
      <c r="WR305" s="370"/>
      <c r="WS305" s="370"/>
      <c r="WT305" s="370"/>
      <c r="WU305" s="370"/>
      <c r="WV305" s="370"/>
      <c r="WW305" s="370"/>
      <c r="WX305" s="370"/>
      <c r="WY305" s="370"/>
      <c r="WZ305" s="370"/>
      <c r="XA305" s="370"/>
      <c r="XB305" s="370"/>
      <c r="XC305" s="370"/>
      <c r="XD305" s="370"/>
      <c r="XE305" s="370"/>
      <c r="XF305" s="370"/>
      <c r="XG305" s="370"/>
      <c r="XH305" s="370"/>
      <c r="XI305" s="370"/>
      <c r="XJ305" s="370"/>
      <c r="XK305" s="370"/>
      <c r="XL305" s="370"/>
      <c r="XM305" s="370"/>
      <c r="XN305" s="370"/>
      <c r="XO305" s="370"/>
      <c r="XP305" s="370"/>
      <c r="XQ305" s="370"/>
      <c r="XR305" s="370"/>
      <c r="XS305" s="370"/>
      <c r="XT305" s="370"/>
      <c r="XU305" s="370"/>
      <c r="XV305" s="370"/>
      <c r="XW305" s="370"/>
      <c r="XX305" s="370"/>
      <c r="XY305" s="370"/>
      <c r="XZ305" s="370"/>
      <c r="YA305" s="370"/>
      <c r="YB305" s="370"/>
      <c r="YC305" s="370"/>
      <c r="YD305" s="370"/>
      <c r="YE305" s="370"/>
      <c r="YF305" s="370"/>
      <c r="YG305" s="370"/>
      <c r="YH305" s="370"/>
      <c r="YI305" s="370"/>
      <c r="YJ305" s="370"/>
      <c r="YK305" s="370"/>
      <c r="YL305" s="370"/>
      <c r="YM305" s="370"/>
      <c r="YN305" s="370"/>
      <c r="YO305" s="370"/>
      <c r="YP305" s="370"/>
      <c r="YQ305" s="370"/>
      <c r="YR305" s="370"/>
      <c r="YS305" s="370"/>
      <c r="YT305" s="370"/>
      <c r="YU305" s="370"/>
      <c r="YV305" s="370"/>
      <c r="YW305" s="370"/>
      <c r="YX305" s="370"/>
      <c r="YY305" s="370"/>
      <c r="YZ305" s="370"/>
      <c r="ZA305" s="370"/>
      <c r="ZB305" s="370"/>
      <c r="ZC305" s="370"/>
      <c r="ZD305" s="370"/>
      <c r="ZE305" s="370"/>
      <c r="ZF305" s="370"/>
      <c r="ZG305" s="370"/>
      <c r="ZH305" s="370"/>
      <c r="ZI305" s="370"/>
      <c r="ZJ305" s="370"/>
      <c r="ZK305" s="370"/>
      <c r="ZL305" s="370"/>
      <c r="ZM305" s="370"/>
      <c r="ZN305" s="370"/>
      <c r="ZO305" s="370"/>
      <c r="ZP305" s="370"/>
      <c r="ZQ305" s="370"/>
      <c r="ZR305" s="370"/>
      <c r="ZS305" s="371"/>
      <c r="ZT305" s="371"/>
      <c r="ZU305" s="371"/>
      <c r="ZV305" s="371"/>
      <c r="ZW305" s="371"/>
      <c r="ZX305" s="371"/>
      <c r="ZY305" s="371"/>
      <c r="ZZ305" s="371"/>
      <c r="AAA305" s="371"/>
      <c r="AAB305" s="371"/>
      <c r="AAC305" s="371"/>
      <c r="AAD305" s="371"/>
      <c r="AAE305" s="371"/>
      <c r="AAF305" s="371"/>
      <c r="AAG305" s="371"/>
      <c r="AAH305" s="371"/>
    </row>
    <row r="306" spans="606:710" ht="9.9499999999999993" customHeight="1" x14ac:dyDescent="0.15">
      <c r="WH306" s="370"/>
      <c r="WI306" s="370"/>
      <c r="WJ306" s="370"/>
      <c r="WK306" s="370"/>
      <c r="WL306" s="370"/>
      <c r="WM306" s="370"/>
      <c r="WN306" s="370"/>
      <c r="WO306" s="370"/>
      <c r="WP306" s="370"/>
      <c r="WQ306" s="370"/>
      <c r="WR306" s="370"/>
      <c r="WS306" s="370"/>
      <c r="WT306" s="370"/>
      <c r="WU306" s="370"/>
      <c r="WV306" s="370"/>
      <c r="WW306" s="370"/>
      <c r="WX306" s="370"/>
      <c r="WY306" s="370"/>
      <c r="WZ306" s="370"/>
      <c r="XA306" s="370"/>
      <c r="XB306" s="370"/>
      <c r="XC306" s="370"/>
      <c r="XD306" s="370"/>
      <c r="XE306" s="370"/>
      <c r="XF306" s="370"/>
      <c r="XG306" s="370"/>
      <c r="XH306" s="370"/>
      <c r="XI306" s="370"/>
      <c r="XJ306" s="370"/>
      <c r="XK306" s="370"/>
      <c r="XL306" s="370"/>
      <c r="XM306" s="370"/>
      <c r="XN306" s="370"/>
      <c r="XO306" s="370"/>
      <c r="XP306" s="370"/>
      <c r="XQ306" s="370"/>
      <c r="XR306" s="370"/>
      <c r="XS306" s="370"/>
      <c r="XT306" s="370"/>
      <c r="XU306" s="370"/>
      <c r="XV306" s="370"/>
      <c r="XW306" s="370"/>
      <c r="XX306" s="370"/>
      <c r="XY306" s="370"/>
      <c r="XZ306" s="370"/>
      <c r="YA306" s="370"/>
      <c r="YB306" s="370"/>
      <c r="YC306" s="370"/>
      <c r="YD306" s="370"/>
      <c r="YE306" s="370"/>
      <c r="YF306" s="370"/>
      <c r="YG306" s="370"/>
      <c r="YH306" s="370"/>
      <c r="YI306" s="370"/>
      <c r="YJ306" s="370"/>
      <c r="YK306" s="370"/>
      <c r="YL306" s="370"/>
      <c r="YM306" s="370"/>
      <c r="YN306" s="370"/>
      <c r="YO306" s="370"/>
      <c r="YP306" s="370"/>
      <c r="YQ306" s="370"/>
      <c r="YR306" s="370"/>
      <c r="YS306" s="370"/>
      <c r="YT306" s="370"/>
      <c r="YU306" s="370"/>
      <c r="YV306" s="370"/>
      <c r="YW306" s="370"/>
      <c r="YX306" s="370"/>
      <c r="YY306" s="370"/>
      <c r="YZ306" s="370"/>
      <c r="ZA306" s="370"/>
      <c r="ZB306" s="370"/>
      <c r="ZC306" s="370"/>
      <c r="ZD306" s="370"/>
      <c r="ZE306" s="370"/>
      <c r="ZF306" s="370"/>
      <c r="ZG306" s="370"/>
      <c r="ZH306" s="370"/>
      <c r="ZI306" s="370"/>
      <c r="ZJ306" s="370"/>
      <c r="ZK306" s="370"/>
      <c r="ZL306" s="370"/>
      <c r="ZM306" s="370"/>
      <c r="ZN306" s="370"/>
      <c r="ZO306" s="370"/>
      <c r="ZP306" s="370"/>
      <c r="ZQ306" s="370"/>
      <c r="ZR306" s="370"/>
      <c r="ZS306" s="371"/>
      <c r="ZT306" s="371"/>
      <c r="ZU306" s="371"/>
      <c r="ZV306" s="371"/>
      <c r="ZW306" s="371"/>
      <c r="ZX306" s="371"/>
      <c r="ZY306" s="371"/>
      <c r="ZZ306" s="371"/>
      <c r="AAA306" s="371"/>
      <c r="AAB306" s="371"/>
      <c r="AAC306" s="371"/>
      <c r="AAD306" s="371"/>
      <c r="AAE306" s="371"/>
      <c r="AAF306" s="371"/>
      <c r="AAG306" s="371"/>
      <c r="AAH306" s="371"/>
    </row>
    <row r="307" spans="606:710" ht="9.9499999999999993" customHeight="1" x14ac:dyDescent="0.15">
      <c r="WH307" s="370"/>
      <c r="WI307" s="370"/>
      <c r="WJ307" s="370"/>
      <c r="WK307" s="370"/>
      <c r="WL307" s="370"/>
      <c r="WM307" s="370"/>
      <c r="WN307" s="370"/>
      <c r="WO307" s="370"/>
      <c r="WP307" s="370"/>
      <c r="WQ307" s="370"/>
      <c r="WR307" s="370"/>
      <c r="WS307" s="370"/>
      <c r="WT307" s="370"/>
      <c r="WU307" s="370"/>
      <c r="WV307" s="370"/>
      <c r="WW307" s="370"/>
      <c r="WX307" s="370"/>
      <c r="WY307" s="370"/>
      <c r="WZ307" s="370"/>
      <c r="XA307" s="370"/>
      <c r="XB307" s="370"/>
      <c r="XC307" s="370"/>
      <c r="XD307" s="370"/>
      <c r="XE307" s="370"/>
      <c r="XF307" s="370"/>
      <c r="XG307" s="370"/>
      <c r="XH307" s="370"/>
      <c r="XI307" s="370"/>
      <c r="XJ307" s="370"/>
      <c r="XK307" s="370"/>
      <c r="XL307" s="370"/>
      <c r="XM307" s="370"/>
      <c r="XN307" s="370"/>
      <c r="XO307" s="370"/>
      <c r="XP307" s="370"/>
      <c r="XQ307" s="370"/>
      <c r="XR307" s="370"/>
      <c r="XS307" s="370"/>
      <c r="XT307" s="370"/>
      <c r="XU307" s="370"/>
      <c r="XV307" s="370"/>
      <c r="XW307" s="370"/>
      <c r="XX307" s="370"/>
      <c r="XY307" s="370"/>
      <c r="XZ307" s="370"/>
      <c r="YA307" s="370"/>
      <c r="YB307" s="370"/>
      <c r="YC307" s="370"/>
      <c r="YD307" s="370"/>
      <c r="YE307" s="370"/>
      <c r="YF307" s="370"/>
      <c r="YG307" s="370"/>
      <c r="YH307" s="370"/>
      <c r="YI307" s="370"/>
      <c r="YJ307" s="370"/>
      <c r="YK307" s="370"/>
      <c r="YL307" s="370"/>
      <c r="YM307" s="370"/>
      <c r="YN307" s="370"/>
      <c r="YO307" s="370"/>
      <c r="YP307" s="370"/>
      <c r="YQ307" s="370"/>
      <c r="YR307" s="370"/>
      <c r="YS307" s="370"/>
      <c r="YT307" s="370"/>
      <c r="YU307" s="370"/>
      <c r="YV307" s="370"/>
      <c r="YW307" s="370"/>
      <c r="YX307" s="370"/>
      <c r="YY307" s="370"/>
      <c r="YZ307" s="370"/>
      <c r="ZA307" s="370"/>
      <c r="ZB307" s="370"/>
      <c r="ZC307" s="370"/>
      <c r="ZD307" s="370"/>
      <c r="ZE307" s="370"/>
      <c r="ZF307" s="370"/>
      <c r="ZG307" s="370"/>
      <c r="ZH307" s="370"/>
      <c r="ZI307" s="370"/>
      <c r="ZJ307" s="370"/>
      <c r="ZK307" s="370"/>
      <c r="ZL307" s="370"/>
      <c r="ZM307" s="370"/>
      <c r="ZN307" s="370"/>
      <c r="ZO307" s="370"/>
      <c r="ZP307" s="370"/>
      <c r="ZQ307" s="370"/>
      <c r="ZR307" s="370"/>
      <c r="ZS307" s="371"/>
      <c r="ZT307" s="371"/>
      <c r="ZU307" s="371"/>
      <c r="ZV307" s="371"/>
      <c r="ZW307" s="371"/>
      <c r="ZX307" s="371"/>
      <c r="ZY307" s="371"/>
      <c r="ZZ307" s="371"/>
      <c r="AAA307" s="371"/>
      <c r="AAB307" s="371"/>
      <c r="AAC307" s="371"/>
      <c r="AAD307" s="371"/>
      <c r="AAE307" s="371"/>
      <c r="AAF307" s="371"/>
      <c r="AAG307" s="371"/>
      <c r="AAH307" s="371"/>
    </row>
    <row r="308" spans="606:710" ht="9.9499999999999993" customHeight="1" x14ac:dyDescent="0.15">
      <c r="WH308" s="370"/>
      <c r="WI308" s="370"/>
      <c r="WJ308" s="370"/>
      <c r="WK308" s="370"/>
      <c r="WL308" s="370"/>
      <c r="WM308" s="370"/>
      <c r="WN308" s="370"/>
      <c r="WO308" s="370"/>
      <c r="WP308" s="370"/>
      <c r="WQ308" s="370"/>
      <c r="WR308" s="370"/>
      <c r="WS308" s="370"/>
      <c r="WT308" s="370"/>
      <c r="WU308" s="370"/>
      <c r="WV308" s="370"/>
      <c r="WW308" s="370"/>
      <c r="WX308" s="370"/>
      <c r="WY308" s="370"/>
      <c r="WZ308" s="370"/>
      <c r="XA308" s="370"/>
      <c r="XB308" s="370"/>
      <c r="XC308" s="370"/>
      <c r="XD308" s="370"/>
      <c r="XE308" s="370"/>
      <c r="XF308" s="370"/>
      <c r="XG308" s="370"/>
      <c r="XH308" s="370"/>
      <c r="XI308" s="370"/>
      <c r="XJ308" s="370"/>
      <c r="XK308" s="370"/>
      <c r="XL308" s="370"/>
      <c r="XM308" s="370"/>
      <c r="XN308" s="370"/>
      <c r="XO308" s="370"/>
      <c r="XP308" s="370"/>
      <c r="XQ308" s="370"/>
      <c r="XR308" s="370"/>
      <c r="XS308" s="370"/>
      <c r="XT308" s="370"/>
      <c r="XU308" s="370"/>
      <c r="XV308" s="370"/>
      <c r="XW308" s="370"/>
      <c r="XX308" s="370"/>
      <c r="XY308" s="370"/>
      <c r="XZ308" s="370"/>
      <c r="YA308" s="370"/>
      <c r="YB308" s="370"/>
      <c r="YC308" s="370"/>
      <c r="YD308" s="370"/>
      <c r="YE308" s="370"/>
      <c r="YF308" s="370"/>
      <c r="YG308" s="370"/>
      <c r="YH308" s="370"/>
      <c r="YI308" s="370"/>
      <c r="YJ308" s="370"/>
      <c r="YK308" s="370"/>
      <c r="YL308" s="370"/>
      <c r="YM308" s="370"/>
      <c r="YN308" s="370"/>
      <c r="YO308" s="370"/>
      <c r="YP308" s="370"/>
      <c r="YQ308" s="370"/>
      <c r="YR308" s="370"/>
      <c r="YS308" s="370"/>
      <c r="YT308" s="370"/>
      <c r="YU308" s="370"/>
      <c r="YV308" s="370"/>
      <c r="YW308" s="370"/>
      <c r="YX308" s="370"/>
      <c r="YY308" s="370"/>
      <c r="YZ308" s="370"/>
      <c r="ZA308" s="370"/>
      <c r="ZB308" s="370"/>
      <c r="ZC308" s="370"/>
      <c r="ZD308" s="370"/>
      <c r="ZE308" s="370"/>
      <c r="ZF308" s="370"/>
      <c r="ZG308" s="370"/>
      <c r="ZH308" s="370"/>
      <c r="ZI308" s="370"/>
      <c r="ZJ308" s="370"/>
      <c r="ZK308" s="370"/>
      <c r="ZL308" s="370"/>
      <c r="ZM308" s="370"/>
      <c r="ZN308" s="370"/>
      <c r="ZO308" s="370"/>
      <c r="ZP308" s="370"/>
      <c r="ZQ308" s="370"/>
      <c r="ZR308" s="370"/>
      <c r="ZS308" s="371"/>
      <c r="ZT308" s="371"/>
      <c r="ZU308" s="371"/>
      <c r="ZV308" s="371"/>
      <c r="ZW308" s="371"/>
      <c r="ZX308" s="371"/>
      <c r="ZY308" s="371"/>
      <c r="ZZ308" s="371"/>
      <c r="AAA308" s="371"/>
      <c r="AAB308" s="371"/>
      <c r="AAC308" s="371"/>
      <c r="AAD308" s="371"/>
      <c r="AAE308" s="371"/>
      <c r="AAF308" s="371"/>
      <c r="AAG308" s="371"/>
      <c r="AAH308" s="371"/>
    </row>
    <row r="309" spans="606:710" ht="9.9499999999999993" customHeight="1" x14ac:dyDescent="0.15">
      <c r="WH309" s="370"/>
      <c r="WI309" s="370"/>
      <c r="WJ309" s="370"/>
      <c r="WK309" s="370"/>
      <c r="WL309" s="370"/>
      <c r="WM309" s="370"/>
      <c r="WN309" s="370"/>
      <c r="WO309" s="370"/>
      <c r="WP309" s="370"/>
      <c r="WQ309" s="370"/>
      <c r="WR309" s="370"/>
      <c r="WS309" s="370"/>
      <c r="WT309" s="370"/>
      <c r="WU309" s="370"/>
      <c r="WV309" s="370"/>
      <c r="WW309" s="370"/>
      <c r="WX309" s="370"/>
      <c r="WY309" s="370"/>
      <c r="WZ309" s="370"/>
      <c r="XA309" s="370"/>
      <c r="XB309" s="370"/>
      <c r="XC309" s="370"/>
      <c r="XD309" s="370"/>
      <c r="XE309" s="370"/>
      <c r="XF309" s="370"/>
      <c r="XG309" s="370"/>
      <c r="XH309" s="370"/>
      <c r="XI309" s="370"/>
      <c r="XJ309" s="370"/>
      <c r="XK309" s="370"/>
      <c r="XL309" s="370"/>
      <c r="XM309" s="370"/>
      <c r="XN309" s="370"/>
      <c r="XO309" s="370"/>
      <c r="XP309" s="370"/>
      <c r="XQ309" s="370"/>
      <c r="XR309" s="370"/>
      <c r="XS309" s="370"/>
      <c r="XT309" s="370"/>
      <c r="XU309" s="370"/>
      <c r="XV309" s="370"/>
      <c r="XW309" s="370"/>
      <c r="XX309" s="370"/>
      <c r="XY309" s="370"/>
      <c r="XZ309" s="370"/>
      <c r="YA309" s="370"/>
      <c r="YB309" s="370"/>
      <c r="YC309" s="370"/>
      <c r="YD309" s="370"/>
      <c r="YE309" s="370"/>
      <c r="YF309" s="370"/>
      <c r="YG309" s="370"/>
      <c r="YH309" s="370"/>
      <c r="YI309" s="370"/>
      <c r="YJ309" s="370"/>
      <c r="YK309" s="370"/>
      <c r="YL309" s="370"/>
      <c r="YM309" s="370"/>
      <c r="YN309" s="370"/>
      <c r="YO309" s="370"/>
      <c r="YP309" s="370"/>
      <c r="YQ309" s="370"/>
      <c r="YR309" s="370"/>
      <c r="YS309" s="370"/>
      <c r="YT309" s="370"/>
      <c r="YU309" s="370"/>
      <c r="YV309" s="370"/>
      <c r="YW309" s="370"/>
      <c r="YX309" s="370"/>
      <c r="YY309" s="370"/>
      <c r="YZ309" s="370"/>
      <c r="ZA309" s="370"/>
      <c r="ZB309" s="370"/>
      <c r="ZC309" s="370"/>
      <c r="ZD309" s="370"/>
      <c r="ZE309" s="370"/>
      <c r="ZF309" s="370"/>
      <c r="ZG309" s="370"/>
      <c r="ZH309" s="370"/>
      <c r="ZI309" s="370"/>
      <c r="ZJ309" s="370"/>
      <c r="ZK309" s="370"/>
      <c r="ZL309" s="370"/>
      <c r="ZM309" s="370"/>
      <c r="ZN309" s="370"/>
      <c r="ZO309" s="370"/>
      <c r="ZP309" s="370"/>
      <c r="ZQ309" s="370"/>
      <c r="ZR309" s="370"/>
      <c r="ZS309" s="371"/>
      <c r="ZT309" s="371"/>
      <c r="ZU309" s="371"/>
      <c r="ZV309" s="371"/>
      <c r="ZW309" s="371"/>
      <c r="ZX309" s="371"/>
      <c r="ZY309" s="371"/>
      <c r="ZZ309" s="371"/>
      <c r="AAA309" s="371"/>
      <c r="AAB309" s="371"/>
      <c r="AAC309" s="371"/>
      <c r="AAD309" s="371"/>
      <c r="AAE309" s="371"/>
      <c r="AAF309" s="371"/>
      <c r="AAG309" s="371"/>
      <c r="AAH309" s="371"/>
    </row>
    <row r="310" spans="606:710" ht="9.9499999999999993" customHeight="1" x14ac:dyDescent="0.15">
      <c r="WH310" s="370"/>
      <c r="WI310" s="370"/>
      <c r="WJ310" s="370"/>
      <c r="WK310" s="370"/>
      <c r="WL310" s="370"/>
      <c r="WM310" s="370"/>
      <c r="WN310" s="370"/>
      <c r="WO310" s="370"/>
      <c r="WP310" s="370"/>
      <c r="WQ310" s="370"/>
      <c r="WR310" s="370"/>
      <c r="WS310" s="370"/>
      <c r="WT310" s="370"/>
      <c r="WU310" s="370"/>
      <c r="WV310" s="370"/>
      <c r="WW310" s="370"/>
      <c r="WX310" s="370"/>
      <c r="WY310" s="370"/>
      <c r="WZ310" s="370"/>
      <c r="XA310" s="370"/>
      <c r="XB310" s="370"/>
      <c r="XC310" s="370"/>
      <c r="XD310" s="370"/>
      <c r="XE310" s="370"/>
      <c r="XF310" s="370"/>
      <c r="XG310" s="370"/>
      <c r="XH310" s="370"/>
      <c r="XI310" s="370"/>
      <c r="XJ310" s="370"/>
      <c r="XK310" s="370"/>
      <c r="XL310" s="370"/>
      <c r="XM310" s="370"/>
      <c r="XN310" s="370"/>
      <c r="XO310" s="370"/>
      <c r="XP310" s="370"/>
      <c r="XQ310" s="370"/>
      <c r="XR310" s="370"/>
      <c r="XS310" s="370"/>
      <c r="XT310" s="370"/>
      <c r="XU310" s="370"/>
      <c r="XV310" s="370"/>
      <c r="XW310" s="370"/>
      <c r="XX310" s="370"/>
      <c r="XY310" s="370"/>
      <c r="XZ310" s="370"/>
      <c r="YA310" s="370"/>
      <c r="YB310" s="370"/>
      <c r="YC310" s="370"/>
      <c r="YD310" s="370"/>
      <c r="YE310" s="370"/>
      <c r="YF310" s="370"/>
      <c r="YG310" s="370"/>
      <c r="YH310" s="370"/>
      <c r="YI310" s="370"/>
      <c r="YJ310" s="370"/>
      <c r="YK310" s="370"/>
      <c r="YL310" s="370"/>
      <c r="YM310" s="370"/>
      <c r="YN310" s="370"/>
      <c r="YO310" s="370"/>
      <c r="YP310" s="370"/>
      <c r="YQ310" s="370"/>
      <c r="YR310" s="370"/>
      <c r="YS310" s="370"/>
      <c r="YT310" s="370"/>
      <c r="YU310" s="370"/>
      <c r="YV310" s="370"/>
      <c r="YW310" s="370"/>
      <c r="YX310" s="370"/>
      <c r="YY310" s="370"/>
      <c r="YZ310" s="370"/>
      <c r="ZA310" s="370"/>
      <c r="ZB310" s="370"/>
      <c r="ZC310" s="370"/>
      <c r="ZD310" s="370"/>
      <c r="ZE310" s="370"/>
      <c r="ZF310" s="370"/>
      <c r="ZG310" s="370"/>
      <c r="ZH310" s="370"/>
      <c r="ZI310" s="370"/>
      <c r="ZJ310" s="370"/>
      <c r="ZK310" s="370"/>
      <c r="ZL310" s="370"/>
      <c r="ZM310" s="370"/>
      <c r="ZN310" s="370"/>
      <c r="ZO310" s="370"/>
      <c r="ZP310" s="370"/>
      <c r="ZQ310" s="370"/>
      <c r="ZR310" s="370"/>
      <c r="ZS310" s="371"/>
      <c r="ZT310" s="371"/>
      <c r="ZU310" s="371"/>
      <c r="ZV310" s="371"/>
      <c r="ZW310" s="371"/>
      <c r="ZX310" s="371"/>
      <c r="ZY310" s="371"/>
      <c r="ZZ310" s="371"/>
      <c r="AAA310" s="371"/>
      <c r="AAB310" s="371"/>
      <c r="AAC310" s="371"/>
      <c r="AAD310" s="371"/>
      <c r="AAE310" s="371"/>
      <c r="AAF310" s="371"/>
      <c r="AAG310" s="371"/>
      <c r="AAH310" s="371"/>
    </row>
    <row r="311" spans="606:710" ht="9.9499999999999993" customHeight="1" x14ac:dyDescent="0.15">
      <c r="WH311" s="370"/>
      <c r="WI311" s="370"/>
      <c r="WJ311" s="370"/>
      <c r="WK311" s="370"/>
      <c r="WL311" s="370"/>
      <c r="WM311" s="370"/>
      <c r="WN311" s="370"/>
      <c r="WO311" s="370"/>
      <c r="WP311" s="370"/>
      <c r="WQ311" s="370"/>
      <c r="WR311" s="370"/>
      <c r="WS311" s="370"/>
      <c r="WT311" s="370"/>
      <c r="WU311" s="370"/>
      <c r="WV311" s="370"/>
      <c r="WW311" s="370"/>
      <c r="WX311" s="370"/>
      <c r="WY311" s="370"/>
      <c r="WZ311" s="370"/>
      <c r="XA311" s="370"/>
      <c r="XB311" s="370"/>
      <c r="XC311" s="370"/>
      <c r="XD311" s="370"/>
      <c r="XE311" s="370"/>
      <c r="XF311" s="370"/>
      <c r="XG311" s="370"/>
      <c r="XH311" s="370"/>
      <c r="XI311" s="370"/>
      <c r="XJ311" s="370"/>
      <c r="XK311" s="370"/>
      <c r="XL311" s="370"/>
      <c r="XM311" s="370"/>
      <c r="XN311" s="370"/>
      <c r="XO311" s="370"/>
      <c r="XP311" s="370"/>
      <c r="XQ311" s="370"/>
      <c r="XR311" s="370"/>
      <c r="XS311" s="370"/>
      <c r="XT311" s="370"/>
      <c r="XU311" s="370"/>
      <c r="XV311" s="370"/>
      <c r="XW311" s="370"/>
      <c r="XX311" s="370"/>
      <c r="XY311" s="370"/>
      <c r="XZ311" s="370"/>
      <c r="YA311" s="370"/>
      <c r="YB311" s="370"/>
      <c r="YC311" s="370"/>
      <c r="YD311" s="370"/>
      <c r="YE311" s="370"/>
      <c r="YF311" s="370"/>
      <c r="YG311" s="370"/>
      <c r="YH311" s="370"/>
      <c r="YI311" s="370"/>
      <c r="YJ311" s="370"/>
      <c r="YK311" s="370"/>
      <c r="YL311" s="370"/>
      <c r="YM311" s="370"/>
      <c r="YN311" s="370"/>
      <c r="YO311" s="370"/>
      <c r="YP311" s="370"/>
      <c r="YQ311" s="370"/>
      <c r="YR311" s="370"/>
      <c r="YS311" s="370"/>
      <c r="YT311" s="370"/>
      <c r="YU311" s="370"/>
      <c r="YV311" s="370"/>
      <c r="YW311" s="370"/>
      <c r="YX311" s="370"/>
      <c r="YY311" s="370"/>
      <c r="YZ311" s="370"/>
      <c r="ZA311" s="370"/>
      <c r="ZB311" s="370"/>
      <c r="ZC311" s="370"/>
      <c r="ZD311" s="370"/>
      <c r="ZE311" s="370"/>
      <c r="ZF311" s="370"/>
      <c r="ZG311" s="370"/>
      <c r="ZH311" s="370"/>
      <c r="ZI311" s="370"/>
      <c r="ZJ311" s="370"/>
      <c r="ZK311" s="370"/>
      <c r="ZL311" s="370"/>
      <c r="ZM311" s="370"/>
      <c r="ZN311" s="370"/>
      <c r="ZO311" s="370"/>
      <c r="ZP311" s="370"/>
      <c r="ZQ311" s="370"/>
      <c r="ZR311" s="370"/>
      <c r="ZS311" s="371"/>
      <c r="ZT311" s="371"/>
      <c r="ZU311" s="371"/>
      <c r="ZV311" s="371"/>
      <c r="ZW311" s="371"/>
      <c r="ZX311" s="371"/>
      <c r="ZY311" s="371"/>
      <c r="ZZ311" s="371"/>
      <c r="AAA311" s="371"/>
      <c r="AAB311" s="371"/>
      <c r="AAC311" s="371"/>
      <c r="AAD311" s="371"/>
      <c r="AAE311" s="371"/>
      <c r="AAF311" s="371"/>
      <c r="AAG311" s="371"/>
      <c r="AAH311" s="371"/>
    </row>
    <row r="312" spans="606:710" ht="9.9499999999999993" customHeight="1" x14ac:dyDescent="0.15">
      <c r="WH312" s="370"/>
      <c r="WI312" s="370"/>
      <c r="WJ312" s="370"/>
      <c r="WK312" s="370"/>
      <c r="WL312" s="370"/>
      <c r="WM312" s="370"/>
      <c r="WN312" s="370"/>
      <c r="WO312" s="370"/>
      <c r="WP312" s="370"/>
      <c r="WQ312" s="370"/>
      <c r="WR312" s="370"/>
      <c r="WS312" s="370"/>
      <c r="WT312" s="370"/>
      <c r="WU312" s="370"/>
      <c r="WV312" s="370"/>
      <c r="WW312" s="370"/>
      <c r="WX312" s="370"/>
      <c r="WY312" s="370"/>
      <c r="WZ312" s="370"/>
      <c r="XA312" s="370"/>
      <c r="XB312" s="370"/>
      <c r="XC312" s="370"/>
      <c r="XD312" s="370"/>
      <c r="XE312" s="370"/>
      <c r="XF312" s="370"/>
      <c r="XG312" s="370"/>
      <c r="XH312" s="370"/>
      <c r="XI312" s="370"/>
      <c r="XJ312" s="370"/>
      <c r="XK312" s="370"/>
      <c r="XL312" s="370"/>
      <c r="XM312" s="370"/>
      <c r="XN312" s="370"/>
      <c r="XO312" s="370"/>
      <c r="XP312" s="370"/>
      <c r="XQ312" s="370"/>
      <c r="XR312" s="370"/>
      <c r="XS312" s="370"/>
      <c r="XT312" s="370"/>
      <c r="XU312" s="370"/>
      <c r="XV312" s="370"/>
      <c r="XW312" s="370"/>
      <c r="XX312" s="370"/>
      <c r="XY312" s="370"/>
      <c r="XZ312" s="370"/>
      <c r="YA312" s="370"/>
      <c r="YB312" s="370"/>
      <c r="YC312" s="370"/>
      <c r="YD312" s="370"/>
      <c r="YE312" s="370"/>
      <c r="YF312" s="370"/>
      <c r="YG312" s="370"/>
      <c r="YH312" s="370"/>
      <c r="YI312" s="370"/>
      <c r="YJ312" s="370"/>
      <c r="YK312" s="370"/>
      <c r="YL312" s="370"/>
      <c r="YM312" s="370"/>
      <c r="YN312" s="370"/>
      <c r="YO312" s="370"/>
      <c r="YP312" s="370"/>
      <c r="YQ312" s="370"/>
      <c r="YR312" s="370"/>
      <c r="YS312" s="370"/>
      <c r="YT312" s="370"/>
      <c r="YU312" s="370"/>
      <c r="YV312" s="370"/>
      <c r="YW312" s="370"/>
      <c r="YX312" s="370"/>
      <c r="YY312" s="370"/>
      <c r="YZ312" s="370"/>
      <c r="ZA312" s="370"/>
      <c r="ZB312" s="370"/>
      <c r="ZC312" s="370"/>
      <c r="ZD312" s="370"/>
      <c r="ZE312" s="370"/>
      <c r="ZF312" s="370"/>
      <c r="ZG312" s="370"/>
      <c r="ZH312" s="370"/>
      <c r="ZI312" s="370"/>
      <c r="ZJ312" s="370"/>
      <c r="ZK312" s="370"/>
      <c r="ZL312" s="370"/>
      <c r="ZM312" s="370"/>
      <c r="ZN312" s="370"/>
      <c r="ZO312" s="370"/>
      <c r="ZP312" s="370"/>
      <c r="ZQ312" s="370"/>
      <c r="ZR312" s="370"/>
      <c r="ZS312" s="371"/>
      <c r="ZT312" s="371"/>
      <c r="ZU312" s="371"/>
      <c r="ZV312" s="371"/>
      <c r="ZW312" s="371"/>
      <c r="ZX312" s="371"/>
      <c r="ZY312" s="371"/>
      <c r="ZZ312" s="371"/>
      <c r="AAA312" s="371"/>
      <c r="AAB312" s="371"/>
      <c r="AAC312" s="371"/>
      <c r="AAD312" s="371"/>
      <c r="AAE312" s="371"/>
      <c r="AAF312" s="371"/>
      <c r="AAG312" s="371"/>
      <c r="AAH312" s="371"/>
    </row>
    <row r="313" spans="606:710" ht="9.9499999999999993" customHeight="1" x14ac:dyDescent="0.15">
      <c r="WH313" s="370"/>
      <c r="WI313" s="370"/>
      <c r="WJ313" s="370"/>
      <c r="WK313" s="370"/>
      <c r="WL313" s="370"/>
      <c r="WM313" s="370"/>
      <c r="WN313" s="370"/>
      <c r="WO313" s="370"/>
      <c r="WP313" s="370"/>
      <c r="WQ313" s="370"/>
      <c r="WR313" s="370"/>
      <c r="WS313" s="370"/>
      <c r="WT313" s="370"/>
      <c r="WU313" s="370"/>
      <c r="WV313" s="370"/>
      <c r="WW313" s="370"/>
      <c r="WX313" s="370"/>
      <c r="WY313" s="370"/>
      <c r="WZ313" s="370"/>
      <c r="XA313" s="370"/>
      <c r="XB313" s="370"/>
      <c r="XC313" s="370"/>
      <c r="XD313" s="370"/>
      <c r="XE313" s="370"/>
      <c r="XF313" s="370"/>
      <c r="XG313" s="370"/>
      <c r="XH313" s="370"/>
      <c r="XI313" s="370"/>
      <c r="XJ313" s="370"/>
      <c r="XK313" s="370"/>
      <c r="XL313" s="370"/>
      <c r="XM313" s="370"/>
      <c r="XN313" s="370"/>
      <c r="XO313" s="370"/>
      <c r="XP313" s="370"/>
      <c r="XQ313" s="370"/>
      <c r="XR313" s="370"/>
      <c r="XS313" s="370"/>
      <c r="XT313" s="370"/>
      <c r="XU313" s="370"/>
      <c r="XV313" s="370"/>
      <c r="XW313" s="370"/>
      <c r="XX313" s="370"/>
      <c r="XY313" s="370"/>
      <c r="XZ313" s="370"/>
      <c r="YA313" s="370"/>
      <c r="YB313" s="370"/>
      <c r="YC313" s="370"/>
      <c r="YD313" s="370"/>
      <c r="YE313" s="370"/>
      <c r="YF313" s="370"/>
      <c r="YG313" s="370"/>
      <c r="YH313" s="370"/>
      <c r="YI313" s="370"/>
      <c r="YJ313" s="370"/>
      <c r="YK313" s="370"/>
      <c r="YL313" s="370"/>
      <c r="YM313" s="370"/>
      <c r="YN313" s="370"/>
      <c r="YO313" s="370"/>
      <c r="YP313" s="370"/>
      <c r="YQ313" s="370"/>
      <c r="YR313" s="370"/>
      <c r="YS313" s="370"/>
      <c r="YT313" s="370"/>
      <c r="YU313" s="370"/>
      <c r="YV313" s="370"/>
      <c r="YW313" s="370"/>
      <c r="YX313" s="370"/>
      <c r="YY313" s="370"/>
      <c r="YZ313" s="370"/>
      <c r="ZA313" s="370"/>
      <c r="ZB313" s="370"/>
      <c r="ZC313" s="370"/>
      <c r="ZD313" s="370"/>
      <c r="ZE313" s="370"/>
      <c r="ZF313" s="370"/>
      <c r="ZG313" s="370"/>
      <c r="ZH313" s="370"/>
      <c r="ZI313" s="370"/>
      <c r="ZJ313" s="370"/>
      <c r="ZK313" s="370"/>
      <c r="ZL313" s="370"/>
      <c r="ZM313" s="370"/>
      <c r="ZN313" s="370"/>
      <c r="ZO313" s="370"/>
      <c r="ZP313" s="370"/>
      <c r="ZQ313" s="370"/>
      <c r="ZR313" s="370"/>
      <c r="ZS313" s="371"/>
      <c r="ZT313" s="371"/>
      <c r="ZU313" s="371"/>
      <c r="ZV313" s="371"/>
      <c r="ZW313" s="371"/>
      <c r="ZX313" s="371"/>
      <c r="ZY313" s="371"/>
      <c r="ZZ313" s="371"/>
      <c r="AAA313" s="371"/>
      <c r="AAB313" s="371"/>
      <c r="AAC313" s="371"/>
      <c r="AAD313" s="371"/>
      <c r="AAE313" s="371"/>
      <c r="AAF313" s="371"/>
      <c r="AAG313" s="371"/>
      <c r="AAH313" s="371"/>
    </row>
    <row r="314" spans="606:710" ht="9.9499999999999993" customHeight="1" x14ac:dyDescent="0.15">
      <c r="WH314" s="370"/>
      <c r="WI314" s="370"/>
      <c r="WJ314" s="370"/>
      <c r="WK314" s="370"/>
      <c r="WL314" s="370"/>
      <c r="WM314" s="370"/>
      <c r="WN314" s="370"/>
      <c r="WO314" s="370"/>
      <c r="WP314" s="370"/>
      <c r="WQ314" s="370"/>
      <c r="WR314" s="370"/>
      <c r="WS314" s="370"/>
      <c r="WT314" s="370"/>
      <c r="WU314" s="370"/>
      <c r="WV314" s="370"/>
      <c r="WW314" s="370"/>
      <c r="WX314" s="370"/>
      <c r="WY314" s="370"/>
      <c r="WZ314" s="370"/>
      <c r="XA314" s="370"/>
      <c r="XB314" s="370"/>
      <c r="XC314" s="370"/>
      <c r="XD314" s="370"/>
      <c r="XE314" s="370"/>
      <c r="XF314" s="370"/>
      <c r="XG314" s="370"/>
      <c r="XH314" s="370"/>
      <c r="XI314" s="370"/>
      <c r="XJ314" s="370"/>
      <c r="XK314" s="370"/>
      <c r="XL314" s="370"/>
      <c r="XM314" s="370"/>
      <c r="XN314" s="370"/>
      <c r="XO314" s="370"/>
      <c r="XP314" s="370"/>
      <c r="XQ314" s="370"/>
      <c r="XR314" s="370"/>
      <c r="XS314" s="370"/>
      <c r="XT314" s="370"/>
      <c r="XU314" s="370"/>
      <c r="XV314" s="370"/>
      <c r="XW314" s="370"/>
      <c r="XX314" s="370"/>
      <c r="XY314" s="370"/>
      <c r="XZ314" s="370"/>
      <c r="YA314" s="370"/>
      <c r="YB314" s="370"/>
      <c r="YC314" s="370"/>
      <c r="YD314" s="370"/>
      <c r="YE314" s="370"/>
      <c r="YF314" s="370"/>
      <c r="YG314" s="370"/>
      <c r="YH314" s="370"/>
      <c r="YI314" s="370"/>
      <c r="YJ314" s="370"/>
      <c r="YK314" s="370"/>
      <c r="YL314" s="370"/>
      <c r="YM314" s="370"/>
      <c r="YN314" s="370"/>
      <c r="YO314" s="370"/>
      <c r="YP314" s="370"/>
      <c r="YQ314" s="370"/>
      <c r="YR314" s="370"/>
      <c r="YS314" s="370"/>
      <c r="YT314" s="370"/>
      <c r="YU314" s="370"/>
      <c r="YV314" s="370"/>
      <c r="YW314" s="370"/>
      <c r="YX314" s="370"/>
      <c r="YY314" s="370"/>
      <c r="YZ314" s="370"/>
      <c r="ZA314" s="370"/>
      <c r="ZB314" s="370"/>
      <c r="ZC314" s="370"/>
      <c r="ZD314" s="370"/>
      <c r="ZE314" s="370"/>
      <c r="ZF314" s="370"/>
      <c r="ZG314" s="370"/>
      <c r="ZH314" s="370"/>
      <c r="ZI314" s="370"/>
      <c r="ZJ314" s="370"/>
      <c r="ZK314" s="370"/>
      <c r="ZL314" s="370"/>
      <c r="ZM314" s="370"/>
      <c r="ZN314" s="370"/>
      <c r="ZO314" s="370"/>
      <c r="ZP314" s="370"/>
      <c r="ZQ314" s="370"/>
      <c r="ZR314" s="370"/>
      <c r="ZS314" s="371"/>
      <c r="ZT314" s="371"/>
      <c r="ZU314" s="371"/>
      <c r="ZV314" s="371"/>
      <c r="ZW314" s="371"/>
      <c r="ZX314" s="371"/>
      <c r="ZY314" s="371"/>
      <c r="ZZ314" s="371"/>
      <c r="AAA314" s="371"/>
      <c r="AAB314" s="371"/>
      <c r="AAC314" s="371"/>
      <c r="AAD314" s="371"/>
      <c r="AAE314" s="371"/>
      <c r="AAF314" s="371"/>
      <c r="AAG314" s="371"/>
      <c r="AAH314" s="371"/>
    </row>
    <row r="315" spans="606:710" ht="9.9499999999999993" customHeight="1" x14ac:dyDescent="0.15">
      <c r="WH315" s="370"/>
      <c r="WI315" s="370"/>
      <c r="WJ315" s="370"/>
      <c r="WK315" s="370"/>
      <c r="WL315" s="370"/>
      <c r="WM315" s="370"/>
      <c r="WN315" s="370"/>
      <c r="WO315" s="370"/>
      <c r="WP315" s="370"/>
      <c r="WQ315" s="370"/>
      <c r="WR315" s="370"/>
      <c r="WS315" s="370"/>
      <c r="WT315" s="370"/>
      <c r="WU315" s="370"/>
      <c r="WV315" s="370"/>
      <c r="WW315" s="370"/>
      <c r="WX315" s="370"/>
      <c r="WY315" s="370"/>
      <c r="WZ315" s="370"/>
      <c r="XA315" s="370"/>
      <c r="XB315" s="370"/>
      <c r="XC315" s="370"/>
      <c r="XD315" s="370"/>
      <c r="XE315" s="370"/>
      <c r="XF315" s="370"/>
      <c r="XG315" s="370"/>
      <c r="XH315" s="370"/>
      <c r="XI315" s="370"/>
      <c r="XJ315" s="370"/>
      <c r="XK315" s="370"/>
      <c r="XL315" s="370"/>
      <c r="XM315" s="370"/>
      <c r="XN315" s="370"/>
      <c r="XO315" s="370"/>
      <c r="XP315" s="370"/>
      <c r="XQ315" s="370"/>
      <c r="XR315" s="370"/>
      <c r="XS315" s="370"/>
      <c r="XT315" s="370"/>
      <c r="XU315" s="370"/>
      <c r="XV315" s="370"/>
      <c r="XW315" s="370"/>
      <c r="XX315" s="370"/>
      <c r="XY315" s="370"/>
      <c r="XZ315" s="370"/>
      <c r="YA315" s="370"/>
      <c r="YB315" s="370"/>
      <c r="YC315" s="370"/>
      <c r="YD315" s="370"/>
      <c r="YE315" s="370"/>
      <c r="YF315" s="370"/>
      <c r="YG315" s="370"/>
      <c r="YH315" s="370"/>
      <c r="YI315" s="370"/>
      <c r="YJ315" s="370"/>
      <c r="YK315" s="370"/>
      <c r="YL315" s="370"/>
      <c r="YM315" s="370"/>
      <c r="YN315" s="370"/>
      <c r="YO315" s="370"/>
      <c r="YP315" s="370"/>
      <c r="YQ315" s="370"/>
      <c r="YR315" s="370"/>
      <c r="YS315" s="370"/>
      <c r="YT315" s="370"/>
      <c r="YU315" s="370"/>
      <c r="YV315" s="370"/>
      <c r="YW315" s="370"/>
      <c r="YX315" s="370"/>
      <c r="YY315" s="370"/>
      <c r="YZ315" s="370"/>
      <c r="ZA315" s="370"/>
      <c r="ZB315" s="370"/>
      <c r="ZC315" s="370"/>
      <c r="ZD315" s="370"/>
      <c r="ZE315" s="370"/>
      <c r="ZF315" s="370"/>
      <c r="ZG315" s="370"/>
      <c r="ZH315" s="370"/>
      <c r="ZI315" s="370"/>
      <c r="ZJ315" s="370"/>
      <c r="ZK315" s="370"/>
      <c r="ZL315" s="370"/>
      <c r="ZM315" s="370"/>
      <c r="ZN315" s="370"/>
      <c r="ZO315" s="370"/>
      <c r="ZP315" s="370"/>
      <c r="ZQ315" s="370"/>
      <c r="ZR315" s="370"/>
      <c r="ZS315" s="371"/>
      <c r="ZT315" s="371"/>
      <c r="ZU315" s="371"/>
      <c r="ZV315" s="371"/>
      <c r="ZW315" s="371"/>
      <c r="ZX315" s="371"/>
      <c r="ZY315" s="371"/>
      <c r="ZZ315" s="371"/>
      <c r="AAA315" s="371"/>
      <c r="AAB315" s="371"/>
      <c r="AAC315" s="371"/>
      <c r="AAD315" s="371"/>
      <c r="AAE315" s="371"/>
      <c r="AAF315" s="371"/>
      <c r="AAG315" s="371"/>
      <c r="AAH315" s="371"/>
    </row>
    <row r="316" spans="606:710" ht="9.9499999999999993" customHeight="1" x14ac:dyDescent="0.15">
      <c r="WH316" s="370"/>
      <c r="WI316" s="370"/>
      <c r="WJ316" s="370"/>
      <c r="WK316" s="370"/>
      <c r="WL316" s="370"/>
      <c r="WM316" s="370"/>
      <c r="WN316" s="370"/>
      <c r="WO316" s="370"/>
      <c r="WP316" s="370"/>
      <c r="WQ316" s="370"/>
      <c r="WR316" s="370"/>
      <c r="WS316" s="370"/>
      <c r="WT316" s="370"/>
      <c r="WU316" s="370"/>
      <c r="WV316" s="370"/>
      <c r="WW316" s="370"/>
      <c r="WX316" s="370"/>
      <c r="WY316" s="370"/>
      <c r="WZ316" s="370"/>
      <c r="XA316" s="370"/>
      <c r="XB316" s="370"/>
      <c r="XC316" s="370"/>
      <c r="XD316" s="370"/>
      <c r="XE316" s="370"/>
      <c r="XF316" s="370"/>
      <c r="XG316" s="370"/>
      <c r="XH316" s="370"/>
      <c r="XI316" s="370"/>
      <c r="XJ316" s="370"/>
      <c r="XK316" s="370"/>
      <c r="XL316" s="370"/>
      <c r="XM316" s="370"/>
      <c r="XN316" s="370"/>
      <c r="XO316" s="370"/>
      <c r="XP316" s="370"/>
      <c r="XQ316" s="370"/>
      <c r="XR316" s="370"/>
      <c r="XS316" s="370"/>
      <c r="XT316" s="370"/>
      <c r="XU316" s="370"/>
      <c r="XV316" s="370"/>
      <c r="XW316" s="370"/>
      <c r="XX316" s="370"/>
      <c r="XY316" s="370"/>
      <c r="XZ316" s="370"/>
      <c r="YA316" s="370"/>
      <c r="YB316" s="370"/>
      <c r="YC316" s="370"/>
      <c r="YD316" s="370"/>
      <c r="YE316" s="370"/>
      <c r="YF316" s="370"/>
      <c r="YG316" s="370"/>
      <c r="YH316" s="370"/>
      <c r="YI316" s="370"/>
      <c r="YJ316" s="370"/>
      <c r="YK316" s="370"/>
      <c r="YL316" s="370"/>
      <c r="YM316" s="370"/>
      <c r="YN316" s="370"/>
      <c r="YO316" s="370"/>
      <c r="YP316" s="370"/>
      <c r="YQ316" s="370"/>
      <c r="YR316" s="370"/>
      <c r="YS316" s="370"/>
      <c r="YT316" s="370"/>
      <c r="YU316" s="370"/>
      <c r="YV316" s="370"/>
      <c r="YW316" s="370"/>
      <c r="YX316" s="370"/>
      <c r="YY316" s="370"/>
      <c r="YZ316" s="370"/>
      <c r="ZA316" s="370"/>
      <c r="ZB316" s="370"/>
      <c r="ZC316" s="370"/>
      <c r="ZD316" s="370"/>
      <c r="ZE316" s="370"/>
      <c r="ZF316" s="370"/>
      <c r="ZG316" s="370"/>
      <c r="ZH316" s="370"/>
      <c r="ZI316" s="370"/>
      <c r="ZJ316" s="370"/>
      <c r="ZK316" s="370"/>
      <c r="ZL316" s="370"/>
      <c r="ZM316" s="370"/>
      <c r="ZN316" s="370"/>
      <c r="ZO316" s="370"/>
      <c r="ZP316" s="370"/>
      <c r="ZQ316" s="370"/>
      <c r="ZR316" s="370"/>
      <c r="ZS316" s="371"/>
      <c r="ZT316" s="371"/>
      <c r="ZU316" s="371"/>
      <c r="ZV316" s="371"/>
      <c r="ZW316" s="371"/>
      <c r="ZX316" s="371"/>
      <c r="ZY316" s="371"/>
      <c r="ZZ316" s="371"/>
      <c r="AAA316" s="371"/>
      <c r="AAB316" s="371"/>
      <c r="AAC316" s="371"/>
      <c r="AAD316" s="371"/>
      <c r="AAE316" s="371"/>
      <c r="AAF316" s="371"/>
      <c r="AAG316" s="371"/>
      <c r="AAH316" s="371"/>
    </row>
    <row r="317" spans="606:710" ht="9.9499999999999993" customHeight="1" x14ac:dyDescent="0.15">
      <c r="WH317" s="370"/>
      <c r="WI317" s="370"/>
      <c r="WJ317" s="370"/>
      <c r="WK317" s="370"/>
      <c r="WL317" s="370"/>
      <c r="WM317" s="370"/>
      <c r="WN317" s="370"/>
      <c r="WO317" s="370"/>
      <c r="WP317" s="370"/>
      <c r="WQ317" s="370"/>
      <c r="WR317" s="370"/>
      <c r="WS317" s="370"/>
      <c r="WT317" s="370"/>
      <c r="WU317" s="370"/>
      <c r="WV317" s="370"/>
      <c r="WW317" s="370"/>
      <c r="WX317" s="370"/>
      <c r="WY317" s="370"/>
      <c r="WZ317" s="370"/>
      <c r="XA317" s="370"/>
      <c r="XB317" s="370"/>
      <c r="XC317" s="370"/>
      <c r="XD317" s="370"/>
      <c r="XE317" s="370"/>
      <c r="XF317" s="370"/>
      <c r="XG317" s="370"/>
      <c r="XH317" s="370"/>
      <c r="XI317" s="370"/>
      <c r="XJ317" s="370"/>
      <c r="XK317" s="370"/>
      <c r="XL317" s="370"/>
      <c r="XM317" s="370"/>
      <c r="XN317" s="370"/>
      <c r="XO317" s="370"/>
      <c r="XP317" s="370"/>
      <c r="XQ317" s="370"/>
      <c r="XR317" s="370"/>
      <c r="XS317" s="370"/>
      <c r="XT317" s="370"/>
      <c r="XU317" s="370"/>
      <c r="XV317" s="370"/>
      <c r="XW317" s="370"/>
      <c r="XX317" s="370"/>
      <c r="XY317" s="370"/>
      <c r="XZ317" s="370"/>
      <c r="YA317" s="370"/>
      <c r="YB317" s="370"/>
      <c r="YC317" s="370"/>
      <c r="YD317" s="370"/>
      <c r="YE317" s="370"/>
      <c r="YF317" s="370"/>
      <c r="YG317" s="370"/>
      <c r="YH317" s="370"/>
      <c r="YI317" s="370"/>
      <c r="YJ317" s="370"/>
      <c r="YK317" s="370"/>
      <c r="YL317" s="370"/>
      <c r="YM317" s="370"/>
      <c r="YN317" s="370"/>
      <c r="YO317" s="370"/>
      <c r="YP317" s="370"/>
      <c r="YQ317" s="370"/>
      <c r="YR317" s="370"/>
      <c r="YS317" s="370"/>
      <c r="YT317" s="370"/>
      <c r="YU317" s="370"/>
      <c r="YV317" s="370"/>
      <c r="YW317" s="370"/>
      <c r="YX317" s="370"/>
      <c r="YY317" s="370"/>
      <c r="YZ317" s="370"/>
      <c r="ZA317" s="370"/>
      <c r="ZB317" s="370"/>
      <c r="ZC317" s="370"/>
      <c r="ZD317" s="370"/>
      <c r="ZE317" s="370"/>
      <c r="ZF317" s="370"/>
      <c r="ZG317" s="370"/>
      <c r="ZH317" s="370"/>
      <c r="ZI317" s="370"/>
      <c r="ZJ317" s="370"/>
      <c r="ZK317" s="370"/>
      <c r="ZL317" s="370"/>
      <c r="ZM317" s="370"/>
      <c r="ZN317" s="370"/>
      <c r="ZO317" s="370"/>
      <c r="ZP317" s="370"/>
      <c r="ZQ317" s="370"/>
      <c r="ZR317" s="370"/>
      <c r="ZS317" s="371"/>
      <c r="ZT317" s="371"/>
      <c r="ZU317" s="371"/>
      <c r="ZV317" s="371"/>
      <c r="ZW317" s="371"/>
      <c r="ZX317" s="371"/>
      <c r="ZY317" s="371"/>
      <c r="ZZ317" s="371"/>
      <c r="AAA317" s="371"/>
      <c r="AAB317" s="371"/>
      <c r="AAC317" s="371"/>
      <c r="AAD317" s="371"/>
      <c r="AAE317" s="371"/>
      <c r="AAF317" s="371"/>
      <c r="AAG317" s="371"/>
      <c r="AAH317" s="371"/>
    </row>
    <row r="318" spans="606:710" ht="9.9499999999999993" customHeight="1" x14ac:dyDescent="0.15">
      <c r="WH318" s="370"/>
      <c r="WI318" s="370"/>
      <c r="WJ318" s="370"/>
      <c r="WK318" s="370"/>
      <c r="WL318" s="370"/>
      <c r="WM318" s="370"/>
      <c r="WN318" s="370"/>
      <c r="WO318" s="370"/>
      <c r="WP318" s="370"/>
      <c r="WQ318" s="370"/>
      <c r="WR318" s="370"/>
      <c r="WS318" s="370"/>
      <c r="WT318" s="370"/>
      <c r="WU318" s="370"/>
      <c r="WV318" s="370"/>
      <c r="WW318" s="370"/>
      <c r="WX318" s="370"/>
      <c r="WY318" s="370"/>
      <c r="WZ318" s="370"/>
      <c r="XA318" s="370"/>
      <c r="XB318" s="370"/>
      <c r="XC318" s="370"/>
      <c r="XD318" s="370"/>
      <c r="XE318" s="370"/>
      <c r="XF318" s="370"/>
      <c r="XG318" s="370"/>
      <c r="XH318" s="370"/>
      <c r="XI318" s="370"/>
      <c r="XJ318" s="370"/>
      <c r="XK318" s="370"/>
      <c r="XL318" s="370"/>
      <c r="XM318" s="370"/>
      <c r="XN318" s="370"/>
      <c r="XO318" s="370"/>
      <c r="XP318" s="370"/>
      <c r="XQ318" s="370"/>
      <c r="XR318" s="370"/>
      <c r="XS318" s="370"/>
      <c r="XT318" s="370"/>
      <c r="XU318" s="370"/>
      <c r="XV318" s="370"/>
      <c r="XW318" s="370"/>
      <c r="XX318" s="370"/>
      <c r="XY318" s="370"/>
      <c r="XZ318" s="370"/>
      <c r="YA318" s="370"/>
      <c r="YB318" s="370"/>
      <c r="YC318" s="370"/>
      <c r="YD318" s="370"/>
      <c r="YE318" s="370"/>
      <c r="YF318" s="370"/>
      <c r="YG318" s="370"/>
      <c r="YH318" s="370"/>
      <c r="YI318" s="370"/>
      <c r="YJ318" s="370"/>
      <c r="YK318" s="370"/>
      <c r="YL318" s="370"/>
      <c r="YM318" s="370"/>
      <c r="YN318" s="370"/>
      <c r="YO318" s="370"/>
      <c r="YP318" s="370"/>
      <c r="YQ318" s="370"/>
      <c r="YR318" s="370"/>
      <c r="YS318" s="370"/>
      <c r="YT318" s="370"/>
      <c r="YU318" s="370"/>
      <c r="YV318" s="370"/>
      <c r="YW318" s="370"/>
      <c r="YX318" s="370"/>
      <c r="YY318" s="370"/>
      <c r="YZ318" s="370"/>
      <c r="ZA318" s="370"/>
      <c r="ZB318" s="370"/>
      <c r="ZC318" s="370"/>
      <c r="ZD318" s="370"/>
      <c r="ZE318" s="370"/>
      <c r="ZF318" s="370"/>
      <c r="ZG318" s="370"/>
      <c r="ZH318" s="370"/>
      <c r="ZI318" s="370"/>
      <c r="ZJ318" s="370"/>
      <c r="ZK318" s="370"/>
      <c r="ZL318" s="370"/>
      <c r="ZM318" s="370"/>
      <c r="ZN318" s="370"/>
      <c r="ZO318" s="370"/>
      <c r="ZP318" s="370"/>
      <c r="ZQ318" s="370"/>
      <c r="ZR318" s="370"/>
      <c r="ZS318" s="371"/>
      <c r="ZT318" s="371"/>
      <c r="ZU318" s="371"/>
      <c r="ZV318" s="371"/>
      <c r="ZW318" s="371"/>
      <c r="ZX318" s="371"/>
      <c r="ZY318" s="371"/>
      <c r="ZZ318" s="371"/>
      <c r="AAA318" s="371"/>
      <c r="AAB318" s="371"/>
      <c r="AAC318" s="371"/>
      <c r="AAD318" s="371"/>
      <c r="AAE318" s="371"/>
      <c r="AAF318" s="371"/>
      <c r="AAG318" s="371"/>
      <c r="AAH318" s="371"/>
    </row>
    <row r="319" spans="606:710" ht="9.9499999999999993" customHeight="1" x14ac:dyDescent="0.15">
      <c r="WH319" s="370"/>
      <c r="WI319" s="370"/>
      <c r="WJ319" s="370"/>
      <c r="WK319" s="370"/>
      <c r="WL319" s="370"/>
      <c r="WM319" s="370"/>
      <c r="WN319" s="370"/>
      <c r="WO319" s="370"/>
      <c r="WP319" s="370"/>
      <c r="WQ319" s="370"/>
      <c r="WR319" s="370"/>
      <c r="WS319" s="370"/>
      <c r="WT319" s="370"/>
      <c r="WU319" s="370"/>
      <c r="WV319" s="370"/>
      <c r="WW319" s="370"/>
      <c r="WX319" s="370"/>
      <c r="WY319" s="370"/>
      <c r="WZ319" s="370"/>
      <c r="XA319" s="370"/>
      <c r="XB319" s="370"/>
      <c r="XC319" s="370"/>
      <c r="XD319" s="370"/>
      <c r="XE319" s="370"/>
      <c r="XF319" s="370"/>
      <c r="XG319" s="370"/>
      <c r="XH319" s="370"/>
      <c r="XI319" s="370"/>
      <c r="XJ319" s="370"/>
      <c r="XK319" s="370"/>
      <c r="XL319" s="370"/>
      <c r="XM319" s="370"/>
      <c r="XN319" s="370"/>
      <c r="XO319" s="370"/>
      <c r="XP319" s="370"/>
      <c r="XQ319" s="370"/>
      <c r="XR319" s="370"/>
      <c r="XS319" s="370"/>
      <c r="XT319" s="370"/>
      <c r="XU319" s="370"/>
      <c r="XV319" s="370"/>
      <c r="XW319" s="370"/>
      <c r="XX319" s="370"/>
      <c r="XY319" s="370"/>
      <c r="XZ319" s="370"/>
      <c r="YA319" s="370"/>
      <c r="YB319" s="370"/>
      <c r="YC319" s="370"/>
      <c r="YD319" s="370"/>
      <c r="YE319" s="370"/>
      <c r="YF319" s="370"/>
      <c r="YG319" s="370"/>
      <c r="YH319" s="370"/>
      <c r="YI319" s="370"/>
      <c r="YJ319" s="370"/>
      <c r="YK319" s="370"/>
      <c r="YL319" s="370"/>
      <c r="YM319" s="370"/>
      <c r="YN319" s="370"/>
      <c r="YO319" s="370"/>
      <c r="YP319" s="370"/>
      <c r="YQ319" s="370"/>
      <c r="YR319" s="370"/>
      <c r="YS319" s="370"/>
      <c r="YT319" s="370"/>
      <c r="YU319" s="370"/>
      <c r="YV319" s="370"/>
      <c r="YW319" s="370"/>
      <c r="YX319" s="370"/>
      <c r="YY319" s="370"/>
      <c r="YZ319" s="370"/>
      <c r="ZA319" s="370"/>
      <c r="ZB319" s="370"/>
      <c r="ZC319" s="370"/>
      <c r="ZD319" s="370"/>
      <c r="ZE319" s="370"/>
      <c r="ZF319" s="370"/>
      <c r="ZG319" s="370"/>
      <c r="ZH319" s="370"/>
      <c r="ZI319" s="370"/>
      <c r="ZJ319" s="370"/>
      <c r="ZK319" s="370"/>
      <c r="ZL319" s="370"/>
      <c r="ZM319" s="370"/>
      <c r="ZN319" s="370"/>
      <c r="ZO319" s="370"/>
      <c r="ZP319" s="370"/>
      <c r="ZQ319" s="370"/>
      <c r="ZR319" s="370"/>
      <c r="ZS319" s="371"/>
      <c r="ZT319" s="371"/>
      <c r="ZU319" s="371"/>
      <c r="ZV319" s="371"/>
      <c r="ZW319" s="371"/>
      <c r="ZX319" s="371"/>
      <c r="ZY319" s="371"/>
      <c r="ZZ319" s="371"/>
      <c r="AAA319" s="371"/>
      <c r="AAB319" s="371"/>
      <c r="AAC319" s="371"/>
      <c r="AAD319" s="371"/>
      <c r="AAE319" s="371"/>
      <c r="AAF319" s="371"/>
      <c r="AAG319" s="371"/>
      <c r="AAH319" s="371"/>
    </row>
    <row r="320" spans="606:710" ht="9.9499999999999993" customHeight="1" x14ac:dyDescent="0.15">
      <c r="WH320" s="370"/>
      <c r="WI320" s="370"/>
      <c r="WJ320" s="370"/>
      <c r="WK320" s="370"/>
      <c r="WL320" s="370"/>
      <c r="WM320" s="370"/>
      <c r="WN320" s="370"/>
      <c r="WO320" s="370"/>
      <c r="WP320" s="370"/>
      <c r="WQ320" s="370"/>
      <c r="WR320" s="370"/>
      <c r="WS320" s="370"/>
      <c r="WT320" s="370"/>
      <c r="WU320" s="370"/>
      <c r="WV320" s="370"/>
      <c r="WW320" s="370"/>
      <c r="WX320" s="370"/>
      <c r="WY320" s="370"/>
      <c r="WZ320" s="370"/>
      <c r="XA320" s="370"/>
      <c r="XB320" s="370"/>
      <c r="XC320" s="370"/>
      <c r="XD320" s="370"/>
      <c r="XE320" s="370"/>
      <c r="XF320" s="370"/>
      <c r="XG320" s="370"/>
      <c r="XH320" s="370"/>
      <c r="XI320" s="370"/>
      <c r="XJ320" s="370"/>
      <c r="XK320" s="370"/>
      <c r="XL320" s="370"/>
      <c r="XM320" s="370"/>
      <c r="XN320" s="370"/>
      <c r="XO320" s="370"/>
      <c r="XP320" s="370"/>
      <c r="XQ320" s="370"/>
      <c r="XR320" s="370"/>
      <c r="XS320" s="370"/>
      <c r="XT320" s="370"/>
      <c r="XU320" s="370"/>
      <c r="XV320" s="370"/>
      <c r="XW320" s="370"/>
      <c r="XX320" s="370"/>
      <c r="XY320" s="370"/>
      <c r="XZ320" s="370"/>
      <c r="YA320" s="370"/>
      <c r="YB320" s="370"/>
      <c r="YC320" s="370"/>
      <c r="YD320" s="370"/>
      <c r="YE320" s="370"/>
      <c r="YF320" s="370"/>
      <c r="YG320" s="370"/>
      <c r="YH320" s="370"/>
      <c r="YI320" s="370"/>
      <c r="YJ320" s="370"/>
      <c r="YK320" s="370"/>
      <c r="YL320" s="370"/>
      <c r="YM320" s="370"/>
      <c r="YN320" s="370"/>
      <c r="YO320" s="370"/>
      <c r="YP320" s="370"/>
      <c r="YQ320" s="370"/>
      <c r="YR320" s="370"/>
      <c r="YS320" s="370"/>
      <c r="YT320" s="370"/>
      <c r="YU320" s="370"/>
      <c r="YV320" s="370"/>
      <c r="YW320" s="370"/>
      <c r="YX320" s="370"/>
      <c r="YY320" s="370"/>
      <c r="YZ320" s="370"/>
      <c r="ZA320" s="370"/>
      <c r="ZB320" s="370"/>
      <c r="ZC320" s="370"/>
      <c r="ZD320" s="370"/>
      <c r="ZE320" s="370"/>
      <c r="ZF320" s="370"/>
      <c r="ZG320" s="370"/>
      <c r="ZH320" s="370"/>
      <c r="ZI320" s="370"/>
      <c r="ZJ320" s="370"/>
      <c r="ZK320" s="370"/>
      <c r="ZL320" s="370"/>
      <c r="ZM320" s="370"/>
      <c r="ZN320" s="370"/>
      <c r="ZO320" s="370"/>
      <c r="ZP320" s="370"/>
      <c r="ZQ320" s="370"/>
      <c r="ZR320" s="370"/>
    </row>
    <row r="321" spans="606:694" ht="9.9499999999999993" customHeight="1" x14ac:dyDescent="0.15">
      <c r="WH321" s="370"/>
      <c r="WI321" s="370"/>
      <c r="WJ321" s="370"/>
      <c r="WK321" s="370"/>
      <c r="WL321" s="370"/>
      <c r="WM321" s="370"/>
      <c r="WN321" s="370"/>
      <c r="WO321" s="370"/>
      <c r="WP321" s="370"/>
      <c r="WQ321" s="370"/>
      <c r="WR321" s="370"/>
      <c r="WS321" s="370"/>
      <c r="WT321" s="370"/>
      <c r="WU321" s="370"/>
      <c r="WV321" s="370"/>
      <c r="WW321" s="370"/>
      <c r="WX321" s="370"/>
      <c r="WY321" s="370"/>
      <c r="WZ321" s="370"/>
      <c r="XA321" s="370"/>
      <c r="XB321" s="370"/>
      <c r="XC321" s="370"/>
      <c r="XD321" s="370"/>
      <c r="XE321" s="370"/>
      <c r="XF321" s="370"/>
      <c r="XG321" s="370"/>
      <c r="XH321" s="370"/>
      <c r="XI321" s="370"/>
      <c r="XJ321" s="370"/>
      <c r="XK321" s="370"/>
      <c r="XL321" s="370"/>
      <c r="XM321" s="370"/>
      <c r="XN321" s="370"/>
      <c r="XO321" s="370"/>
      <c r="XP321" s="370"/>
      <c r="XQ321" s="370"/>
      <c r="XR321" s="370"/>
      <c r="XS321" s="370"/>
      <c r="XT321" s="370"/>
      <c r="XU321" s="370"/>
      <c r="XV321" s="370"/>
      <c r="XW321" s="370"/>
      <c r="XX321" s="370"/>
      <c r="XY321" s="370"/>
      <c r="XZ321" s="370"/>
      <c r="YA321" s="370"/>
      <c r="YB321" s="370"/>
      <c r="YC321" s="370"/>
      <c r="YD321" s="370"/>
      <c r="YE321" s="370"/>
      <c r="YF321" s="370"/>
      <c r="YG321" s="370"/>
      <c r="YH321" s="370"/>
      <c r="YI321" s="370"/>
      <c r="YJ321" s="370"/>
      <c r="YK321" s="370"/>
      <c r="YL321" s="370"/>
      <c r="YM321" s="370"/>
      <c r="YN321" s="370"/>
      <c r="YO321" s="370"/>
      <c r="YP321" s="370"/>
      <c r="YQ321" s="370"/>
      <c r="YR321" s="370"/>
      <c r="YS321" s="370"/>
      <c r="YT321" s="370"/>
      <c r="YU321" s="370"/>
      <c r="YV321" s="370"/>
      <c r="YW321" s="370"/>
      <c r="YX321" s="370"/>
      <c r="YY321" s="370"/>
      <c r="YZ321" s="370"/>
      <c r="ZA321" s="370"/>
      <c r="ZB321" s="370"/>
      <c r="ZC321" s="370"/>
      <c r="ZD321" s="370"/>
      <c r="ZE321" s="370"/>
      <c r="ZF321" s="370"/>
      <c r="ZG321" s="370"/>
      <c r="ZH321" s="370"/>
      <c r="ZI321" s="370"/>
      <c r="ZJ321" s="370"/>
      <c r="ZK321" s="370"/>
      <c r="ZL321" s="370"/>
      <c r="ZM321" s="370"/>
      <c r="ZN321" s="370"/>
      <c r="ZO321" s="370"/>
      <c r="ZP321" s="370"/>
      <c r="ZQ321" s="370"/>
      <c r="ZR321" s="370"/>
    </row>
    <row r="322" spans="606:694" ht="9.9499999999999993" customHeight="1" x14ac:dyDescent="0.15">
      <c r="WH322" s="370"/>
      <c r="WI322" s="370"/>
      <c r="WJ322" s="370"/>
      <c r="WK322" s="370"/>
      <c r="WL322" s="370"/>
      <c r="WM322" s="370"/>
      <c r="WN322" s="370"/>
      <c r="WO322" s="370"/>
      <c r="WP322" s="370"/>
      <c r="WQ322" s="370"/>
      <c r="WR322" s="370"/>
      <c r="WS322" s="370"/>
      <c r="WT322" s="370"/>
      <c r="WU322" s="370"/>
      <c r="WV322" s="370"/>
      <c r="WW322" s="370"/>
      <c r="WX322" s="370"/>
      <c r="WY322" s="370"/>
      <c r="WZ322" s="370"/>
      <c r="XA322" s="370"/>
      <c r="XB322" s="370"/>
      <c r="XC322" s="370"/>
      <c r="XD322" s="370"/>
      <c r="XE322" s="370"/>
      <c r="XF322" s="370"/>
      <c r="XG322" s="370"/>
      <c r="XH322" s="370"/>
      <c r="XI322" s="370"/>
      <c r="XJ322" s="370"/>
      <c r="XK322" s="370"/>
      <c r="XL322" s="370"/>
      <c r="XM322" s="370"/>
      <c r="XN322" s="370"/>
      <c r="XO322" s="370"/>
      <c r="XP322" s="370"/>
      <c r="XQ322" s="370"/>
      <c r="XR322" s="370"/>
      <c r="XS322" s="370"/>
      <c r="XT322" s="370"/>
      <c r="XU322" s="370"/>
      <c r="XV322" s="370"/>
      <c r="XW322" s="370"/>
      <c r="XX322" s="370"/>
      <c r="XY322" s="370"/>
      <c r="XZ322" s="370"/>
      <c r="YA322" s="370"/>
      <c r="YB322" s="370"/>
      <c r="YC322" s="370"/>
      <c r="YD322" s="370"/>
      <c r="YE322" s="370"/>
      <c r="YF322" s="370"/>
      <c r="YG322" s="370"/>
      <c r="YH322" s="370"/>
      <c r="YI322" s="370"/>
      <c r="YJ322" s="370"/>
      <c r="YK322" s="370"/>
      <c r="YL322" s="370"/>
      <c r="YM322" s="370"/>
      <c r="YN322" s="370"/>
      <c r="YO322" s="370"/>
      <c r="YP322" s="370"/>
      <c r="YQ322" s="370"/>
      <c r="YR322" s="370"/>
      <c r="YS322" s="370"/>
      <c r="YT322" s="370"/>
      <c r="YU322" s="370"/>
      <c r="YV322" s="370"/>
      <c r="YW322" s="370"/>
      <c r="YX322" s="370"/>
      <c r="YY322" s="370"/>
      <c r="YZ322" s="370"/>
      <c r="ZA322" s="370"/>
      <c r="ZB322" s="370"/>
      <c r="ZC322" s="370"/>
      <c r="ZD322" s="370"/>
      <c r="ZE322" s="370"/>
      <c r="ZF322" s="370"/>
      <c r="ZG322" s="370"/>
      <c r="ZH322" s="370"/>
      <c r="ZI322" s="370"/>
      <c r="ZJ322" s="370"/>
      <c r="ZK322" s="370"/>
      <c r="ZL322" s="370"/>
      <c r="ZM322" s="370"/>
      <c r="ZN322" s="370"/>
      <c r="ZO322" s="370"/>
      <c r="ZP322" s="370"/>
      <c r="ZQ322" s="370"/>
      <c r="ZR322" s="370"/>
    </row>
    <row r="323" spans="606:694" ht="9.9499999999999993" customHeight="1" x14ac:dyDescent="0.15">
      <c r="WH323" s="370"/>
      <c r="WI323" s="370"/>
      <c r="WJ323" s="370"/>
      <c r="WK323" s="370"/>
      <c r="WL323" s="370"/>
      <c r="WM323" s="370"/>
      <c r="WN323" s="370"/>
      <c r="WO323" s="370"/>
      <c r="WP323" s="370"/>
      <c r="WQ323" s="370"/>
      <c r="WR323" s="370"/>
      <c r="WS323" s="370"/>
      <c r="WT323" s="370"/>
      <c r="WU323" s="370"/>
      <c r="WV323" s="370"/>
      <c r="WW323" s="370"/>
      <c r="WX323" s="370"/>
      <c r="WY323" s="370"/>
      <c r="WZ323" s="370"/>
      <c r="XA323" s="370"/>
      <c r="XB323" s="370"/>
      <c r="XC323" s="370"/>
      <c r="XD323" s="370"/>
      <c r="XE323" s="370"/>
      <c r="XF323" s="370"/>
      <c r="XG323" s="370"/>
      <c r="XH323" s="370"/>
      <c r="XI323" s="370"/>
      <c r="XJ323" s="370"/>
      <c r="XK323" s="370"/>
      <c r="XL323" s="370"/>
      <c r="XM323" s="370"/>
      <c r="XN323" s="370"/>
      <c r="XO323" s="370"/>
      <c r="XP323" s="370"/>
      <c r="XQ323" s="370"/>
      <c r="XR323" s="370"/>
      <c r="XS323" s="370"/>
      <c r="XT323" s="370"/>
      <c r="XU323" s="370"/>
      <c r="XV323" s="370"/>
      <c r="XW323" s="370"/>
      <c r="XX323" s="370"/>
      <c r="XY323" s="370"/>
      <c r="XZ323" s="370"/>
      <c r="YA323" s="370"/>
      <c r="YB323" s="370"/>
      <c r="YC323" s="370"/>
      <c r="YD323" s="370"/>
      <c r="YE323" s="370"/>
      <c r="YF323" s="370"/>
      <c r="YG323" s="370"/>
      <c r="YH323" s="370"/>
      <c r="YI323" s="370"/>
      <c r="YJ323" s="370"/>
      <c r="YK323" s="370"/>
      <c r="YL323" s="370"/>
      <c r="YM323" s="370"/>
      <c r="YN323" s="370"/>
      <c r="YO323" s="370"/>
      <c r="YP323" s="370"/>
      <c r="YQ323" s="370"/>
      <c r="YR323" s="370"/>
      <c r="YS323" s="370"/>
      <c r="YT323" s="370"/>
      <c r="YU323" s="370"/>
      <c r="YV323" s="370"/>
      <c r="YW323" s="370"/>
      <c r="YX323" s="370"/>
      <c r="YY323" s="370"/>
      <c r="YZ323" s="370"/>
      <c r="ZA323" s="370"/>
      <c r="ZB323" s="370"/>
      <c r="ZC323" s="370"/>
      <c r="ZD323" s="370"/>
      <c r="ZE323" s="370"/>
      <c r="ZF323" s="370"/>
      <c r="ZG323" s="370"/>
      <c r="ZH323" s="370"/>
      <c r="ZI323" s="370"/>
      <c r="ZJ323" s="370"/>
      <c r="ZK323" s="370"/>
      <c r="ZL323" s="370"/>
      <c r="ZM323" s="370"/>
      <c r="ZN323" s="370"/>
      <c r="ZO323" s="370"/>
      <c r="ZP323" s="370"/>
      <c r="ZQ323" s="370"/>
      <c r="ZR323" s="370"/>
    </row>
    <row r="324" spans="606:694" ht="9.9499999999999993" customHeight="1" x14ac:dyDescent="0.15">
      <c r="WH324" s="370"/>
      <c r="WI324" s="370"/>
      <c r="WJ324" s="370"/>
      <c r="WK324" s="370"/>
      <c r="WL324" s="370"/>
      <c r="WM324" s="370"/>
      <c r="WN324" s="370"/>
      <c r="WO324" s="370"/>
      <c r="WP324" s="370"/>
      <c r="WQ324" s="370"/>
      <c r="WR324" s="370"/>
      <c r="WS324" s="370"/>
      <c r="WT324" s="370"/>
      <c r="WU324" s="370"/>
      <c r="WV324" s="370"/>
      <c r="WW324" s="370"/>
      <c r="WX324" s="370"/>
      <c r="WY324" s="370"/>
      <c r="WZ324" s="370"/>
      <c r="XA324" s="370"/>
      <c r="XB324" s="370"/>
      <c r="XC324" s="370"/>
      <c r="XD324" s="370"/>
      <c r="XE324" s="370"/>
      <c r="XF324" s="370"/>
      <c r="XG324" s="370"/>
      <c r="XH324" s="370"/>
      <c r="XI324" s="370"/>
      <c r="XJ324" s="370"/>
      <c r="XK324" s="370"/>
      <c r="XL324" s="370"/>
      <c r="XM324" s="370"/>
      <c r="XN324" s="370"/>
      <c r="XO324" s="370"/>
      <c r="XP324" s="370"/>
      <c r="XQ324" s="370"/>
      <c r="XR324" s="370"/>
      <c r="XS324" s="370"/>
      <c r="XT324" s="370"/>
      <c r="XU324" s="370"/>
      <c r="XV324" s="370"/>
      <c r="XW324" s="370"/>
      <c r="XX324" s="370"/>
      <c r="XY324" s="370"/>
      <c r="XZ324" s="370"/>
      <c r="YA324" s="370"/>
      <c r="YB324" s="370"/>
      <c r="YC324" s="370"/>
      <c r="YD324" s="370"/>
      <c r="YE324" s="370"/>
      <c r="YF324" s="370"/>
      <c r="YG324" s="370"/>
      <c r="YH324" s="370"/>
      <c r="YI324" s="370"/>
      <c r="YJ324" s="370"/>
      <c r="YK324" s="370"/>
      <c r="YL324" s="370"/>
      <c r="YM324" s="370"/>
      <c r="YN324" s="370"/>
      <c r="YO324" s="370"/>
      <c r="YP324" s="370"/>
      <c r="YQ324" s="370"/>
      <c r="YR324" s="370"/>
      <c r="YS324" s="370"/>
      <c r="YT324" s="370"/>
      <c r="YU324" s="370"/>
      <c r="YV324" s="370"/>
      <c r="YW324" s="370"/>
      <c r="YX324" s="370"/>
      <c r="YY324" s="370"/>
      <c r="YZ324" s="370"/>
      <c r="ZA324" s="370"/>
      <c r="ZB324" s="370"/>
      <c r="ZC324" s="370"/>
      <c r="ZD324" s="370"/>
      <c r="ZE324" s="370"/>
      <c r="ZF324" s="370"/>
      <c r="ZG324" s="370"/>
      <c r="ZH324" s="370"/>
      <c r="ZI324" s="370"/>
      <c r="ZJ324" s="370"/>
      <c r="ZK324" s="370"/>
      <c r="ZL324" s="370"/>
      <c r="ZM324" s="370"/>
      <c r="ZN324" s="370"/>
      <c r="ZO324" s="370"/>
      <c r="ZP324" s="370"/>
      <c r="ZQ324" s="370"/>
      <c r="ZR324" s="370"/>
    </row>
    <row r="325" spans="606:694" ht="9.9499999999999993" customHeight="1" x14ac:dyDescent="0.15">
      <c r="WH325" s="370"/>
      <c r="WI325" s="370"/>
      <c r="WJ325" s="370"/>
      <c r="WK325" s="370"/>
      <c r="WL325" s="370"/>
      <c r="WM325" s="370"/>
      <c r="WN325" s="370"/>
      <c r="WO325" s="370"/>
      <c r="WP325" s="370"/>
      <c r="WQ325" s="370"/>
      <c r="WR325" s="370"/>
      <c r="WS325" s="370"/>
      <c r="WT325" s="370"/>
      <c r="WU325" s="370"/>
      <c r="WV325" s="370"/>
      <c r="WW325" s="370"/>
      <c r="WX325" s="370"/>
      <c r="WY325" s="370"/>
      <c r="WZ325" s="370"/>
      <c r="XA325" s="370"/>
      <c r="XB325" s="370"/>
      <c r="XC325" s="370"/>
      <c r="XD325" s="370"/>
      <c r="XE325" s="370"/>
      <c r="XF325" s="370"/>
      <c r="XG325" s="370"/>
      <c r="XH325" s="370"/>
      <c r="XI325" s="370"/>
      <c r="XJ325" s="370"/>
      <c r="XK325" s="370"/>
      <c r="XL325" s="370"/>
      <c r="XM325" s="370"/>
      <c r="XN325" s="370"/>
      <c r="XO325" s="370"/>
      <c r="XP325" s="370"/>
      <c r="XQ325" s="370"/>
      <c r="XR325" s="370"/>
      <c r="XS325" s="370"/>
      <c r="XT325" s="370"/>
      <c r="XU325" s="370"/>
      <c r="XV325" s="370"/>
      <c r="XW325" s="370"/>
      <c r="XX325" s="370"/>
      <c r="XY325" s="370"/>
      <c r="XZ325" s="370"/>
      <c r="YA325" s="370"/>
      <c r="YB325" s="370"/>
      <c r="YC325" s="370"/>
      <c r="YD325" s="370"/>
      <c r="YE325" s="370"/>
      <c r="YF325" s="370"/>
      <c r="YG325" s="370"/>
      <c r="YH325" s="370"/>
      <c r="YI325" s="370"/>
      <c r="YJ325" s="370"/>
      <c r="YK325" s="370"/>
      <c r="YL325" s="370"/>
      <c r="YM325" s="370"/>
      <c r="YN325" s="370"/>
      <c r="YO325" s="370"/>
      <c r="YP325" s="370"/>
      <c r="YQ325" s="370"/>
      <c r="YR325" s="370"/>
      <c r="YS325" s="370"/>
      <c r="YT325" s="370"/>
      <c r="YU325" s="370"/>
      <c r="YV325" s="370"/>
      <c r="YW325" s="370"/>
      <c r="YX325" s="370"/>
      <c r="YY325" s="370"/>
      <c r="YZ325" s="370"/>
      <c r="ZA325" s="370"/>
      <c r="ZB325" s="370"/>
      <c r="ZC325" s="370"/>
      <c r="ZD325" s="370"/>
      <c r="ZE325" s="370"/>
      <c r="ZF325" s="370"/>
      <c r="ZG325" s="370"/>
      <c r="ZH325" s="370"/>
      <c r="ZI325" s="370"/>
      <c r="ZJ325" s="370"/>
      <c r="ZK325" s="370"/>
      <c r="ZL325" s="370"/>
      <c r="ZM325" s="370"/>
      <c r="ZN325" s="370"/>
      <c r="ZO325" s="370"/>
      <c r="ZP325" s="370"/>
      <c r="ZQ325" s="370"/>
      <c r="ZR325" s="370"/>
    </row>
    <row r="326" spans="606:694" ht="9.9499999999999993" customHeight="1" x14ac:dyDescent="0.15">
      <c r="WH326" s="370"/>
      <c r="WI326" s="370"/>
      <c r="WJ326" s="370"/>
      <c r="WK326" s="370"/>
      <c r="WL326" s="370"/>
      <c r="WM326" s="370"/>
      <c r="WN326" s="370"/>
      <c r="WO326" s="370"/>
      <c r="WP326" s="370"/>
      <c r="WQ326" s="370"/>
      <c r="WR326" s="370"/>
      <c r="WS326" s="370"/>
      <c r="WT326" s="370"/>
      <c r="WU326" s="370"/>
      <c r="WV326" s="370"/>
      <c r="WW326" s="370"/>
      <c r="WX326" s="370"/>
      <c r="WY326" s="370"/>
      <c r="WZ326" s="370"/>
      <c r="XA326" s="370"/>
      <c r="XB326" s="370"/>
      <c r="XC326" s="370"/>
      <c r="XD326" s="370"/>
      <c r="XE326" s="370"/>
      <c r="XF326" s="370"/>
      <c r="XG326" s="370"/>
      <c r="XH326" s="370"/>
      <c r="XI326" s="370"/>
      <c r="XJ326" s="370"/>
      <c r="XK326" s="370"/>
      <c r="XL326" s="370"/>
      <c r="XM326" s="370"/>
      <c r="XN326" s="370"/>
      <c r="XO326" s="370"/>
      <c r="XP326" s="370"/>
      <c r="XQ326" s="370"/>
      <c r="XR326" s="370"/>
      <c r="XS326" s="370"/>
      <c r="XT326" s="370"/>
      <c r="XU326" s="370"/>
      <c r="XV326" s="370"/>
      <c r="XW326" s="370"/>
      <c r="XX326" s="370"/>
      <c r="XY326" s="370"/>
      <c r="XZ326" s="370"/>
      <c r="YA326" s="370"/>
      <c r="YB326" s="370"/>
      <c r="YC326" s="370"/>
      <c r="YD326" s="370"/>
      <c r="YE326" s="370"/>
      <c r="YF326" s="370"/>
      <c r="YG326" s="370"/>
      <c r="YH326" s="370"/>
      <c r="YI326" s="370"/>
      <c r="YJ326" s="370"/>
      <c r="YK326" s="370"/>
      <c r="YL326" s="370"/>
      <c r="YM326" s="370"/>
      <c r="YN326" s="370"/>
      <c r="YO326" s="370"/>
      <c r="YP326" s="370"/>
      <c r="YQ326" s="370"/>
      <c r="YR326" s="370"/>
      <c r="YS326" s="370"/>
      <c r="YT326" s="370"/>
      <c r="YU326" s="370"/>
      <c r="YV326" s="370"/>
      <c r="YW326" s="370"/>
      <c r="YX326" s="370"/>
      <c r="YY326" s="370"/>
      <c r="YZ326" s="370"/>
      <c r="ZA326" s="370"/>
      <c r="ZB326" s="370"/>
      <c r="ZC326" s="370"/>
      <c r="ZD326" s="370"/>
      <c r="ZE326" s="370"/>
      <c r="ZF326" s="370"/>
      <c r="ZG326" s="370"/>
      <c r="ZH326" s="370"/>
      <c r="ZI326" s="370"/>
      <c r="ZJ326" s="370"/>
      <c r="ZK326" s="370"/>
      <c r="ZL326" s="370"/>
      <c r="ZM326" s="370"/>
      <c r="ZN326" s="370"/>
      <c r="ZO326" s="370"/>
      <c r="ZP326" s="370"/>
      <c r="ZQ326" s="370"/>
      <c r="ZR326" s="370"/>
    </row>
    <row r="327" spans="606:694" ht="9.9499999999999993" customHeight="1" x14ac:dyDescent="0.15">
      <c r="WH327" s="370"/>
      <c r="WI327" s="370"/>
      <c r="WJ327" s="370"/>
      <c r="WK327" s="370"/>
      <c r="WL327" s="370"/>
      <c r="WM327" s="370"/>
      <c r="WN327" s="370"/>
      <c r="WO327" s="370"/>
      <c r="WP327" s="370"/>
      <c r="WQ327" s="370"/>
      <c r="WR327" s="370"/>
      <c r="WS327" s="370"/>
      <c r="WT327" s="370"/>
      <c r="WU327" s="370"/>
      <c r="WV327" s="370"/>
      <c r="WW327" s="370"/>
      <c r="WX327" s="370"/>
      <c r="WY327" s="370"/>
      <c r="WZ327" s="370"/>
      <c r="XA327" s="370"/>
      <c r="XB327" s="370"/>
      <c r="XC327" s="370"/>
      <c r="XD327" s="370"/>
      <c r="XE327" s="370"/>
      <c r="XF327" s="370"/>
      <c r="XG327" s="370"/>
      <c r="XH327" s="370"/>
      <c r="XI327" s="370"/>
      <c r="XJ327" s="370"/>
      <c r="XK327" s="370"/>
      <c r="XL327" s="370"/>
      <c r="XM327" s="370"/>
      <c r="XN327" s="370"/>
      <c r="XO327" s="370"/>
      <c r="XP327" s="370"/>
      <c r="XQ327" s="370"/>
      <c r="XR327" s="370"/>
      <c r="XS327" s="370"/>
      <c r="XT327" s="370"/>
      <c r="XU327" s="370"/>
      <c r="XV327" s="370"/>
      <c r="XW327" s="370"/>
      <c r="XX327" s="370"/>
      <c r="XY327" s="370"/>
      <c r="XZ327" s="370"/>
      <c r="YA327" s="370"/>
      <c r="YB327" s="370"/>
      <c r="YC327" s="370"/>
      <c r="YD327" s="370"/>
      <c r="YE327" s="370"/>
      <c r="YF327" s="370"/>
      <c r="YG327" s="370"/>
      <c r="YH327" s="370"/>
      <c r="YI327" s="370"/>
      <c r="YJ327" s="370"/>
      <c r="YK327" s="370"/>
      <c r="YL327" s="370"/>
      <c r="YM327" s="370"/>
      <c r="YN327" s="370"/>
      <c r="YO327" s="370"/>
      <c r="YP327" s="370"/>
      <c r="YQ327" s="370"/>
      <c r="YR327" s="370"/>
      <c r="YS327" s="370"/>
      <c r="YT327" s="370"/>
      <c r="YU327" s="370"/>
      <c r="YV327" s="370"/>
      <c r="YW327" s="370"/>
      <c r="YX327" s="370"/>
      <c r="YY327" s="370"/>
      <c r="YZ327" s="370"/>
      <c r="ZA327" s="370"/>
      <c r="ZB327" s="370"/>
      <c r="ZC327" s="370"/>
      <c r="ZD327" s="370"/>
      <c r="ZE327" s="370"/>
      <c r="ZF327" s="370"/>
      <c r="ZG327" s="370"/>
      <c r="ZH327" s="370"/>
      <c r="ZI327" s="370"/>
      <c r="ZJ327" s="370"/>
      <c r="ZK327" s="370"/>
      <c r="ZL327" s="370"/>
      <c r="ZM327" s="370"/>
      <c r="ZN327" s="370"/>
      <c r="ZO327" s="370"/>
      <c r="ZP327" s="370"/>
      <c r="ZQ327" s="370"/>
      <c r="ZR327" s="370"/>
    </row>
    <row r="328" spans="606:694" ht="9.9499999999999993" customHeight="1" x14ac:dyDescent="0.15">
      <c r="WH328" s="370"/>
      <c r="WI328" s="370"/>
      <c r="WJ328" s="370"/>
      <c r="WK328" s="370"/>
      <c r="WL328" s="370"/>
      <c r="WM328" s="370"/>
      <c r="WN328" s="370"/>
      <c r="WO328" s="370"/>
      <c r="WP328" s="370"/>
      <c r="WQ328" s="370"/>
      <c r="WR328" s="370"/>
      <c r="WS328" s="370"/>
      <c r="WT328" s="370"/>
      <c r="WU328" s="370"/>
      <c r="WV328" s="370"/>
      <c r="WW328" s="370"/>
      <c r="WX328" s="370"/>
      <c r="WY328" s="370"/>
      <c r="WZ328" s="370"/>
      <c r="XA328" s="370"/>
      <c r="XB328" s="370"/>
      <c r="XC328" s="370"/>
      <c r="XD328" s="370"/>
      <c r="XE328" s="370"/>
      <c r="XF328" s="370"/>
      <c r="XG328" s="370"/>
      <c r="XH328" s="370"/>
      <c r="XI328" s="370"/>
      <c r="XJ328" s="370"/>
      <c r="XK328" s="370"/>
      <c r="XL328" s="370"/>
      <c r="XM328" s="370"/>
      <c r="XN328" s="370"/>
      <c r="XO328" s="370"/>
      <c r="XP328" s="370"/>
      <c r="XQ328" s="370"/>
      <c r="XR328" s="370"/>
      <c r="XS328" s="370"/>
      <c r="XT328" s="370"/>
      <c r="XU328" s="370"/>
      <c r="XV328" s="370"/>
      <c r="XW328" s="370"/>
      <c r="XX328" s="370"/>
      <c r="XY328" s="370"/>
      <c r="XZ328" s="370"/>
      <c r="YA328" s="370"/>
      <c r="YB328" s="370"/>
      <c r="YC328" s="370"/>
      <c r="YD328" s="370"/>
      <c r="YE328" s="370"/>
      <c r="YF328" s="370"/>
      <c r="YG328" s="370"/>
      <c r="YH328" s="370"/>
      <c r="YI328" s="370"/>
      <c r="YJ328" s="370"/>
      <c r="YK328" s="370"/>
      <c r="YL328" s="370"/>
      <c r="YM328" s="370"/>
      <c r="YN328" s="370"/>
      <c r="YO328" s="370"/>
      <c r="YP328" s="370"/>
      <c r="YQ328" s="370"/>
      <c r="YR328" s="370"/>
      <c r="YS328" s="370"/>
      <c r="YT328" s="370"/>
      <c r="YU328" s="370"/>
      <c r="YV328" s="370"/>
      <c r="YW328" s="370"/>
      <c r="YX328" s="370"/>
      <c r="YY328" s="370"/>
      <c r="YZ328" s="370"/>
      <c r="ZA328" s="370"/>
      <c r="ZB328" s="370"/>
      <c r="ZC328" s="370"/>
      <c r="ZD328" s="370"/>
      <c r="ZE328" s="370"/>
      <c r="ZF328" s="370"/>
      <c r="ZG328" s="370"/>
      <c r="ZH328" s="370"/>
      <c r="ZI328" s="370"/>
      <c r="ZJ328" s="370"/>
      <c r="ZK328" s="370"/>
      <c r="ZL328" s="370"/>
      <c r="ZM328" s="370"/>
      <c r="ZN328" s="370"/>
      <c r="ZO328" s="370"/>
      <c r="ZP328" s="370"/>
      <c r="ZQ328" s="370"/>
      <c r="ZR328" s="370"/>
    </row>
    <row r="329" spans="606:694" ht="9.9499999999999993" customHeight="1" x14ac:dyDescent="0.15">
      <c r="WH329" s="370"/>
      <c r="WI329" s="370"/>
      <c r="WJ329" s="370"/>
      <c r="WK329" s="370"/>
      <c r="WL329" s="370"/>
      <c r="WM329" s="370"/>
      <c r="WN329" s="370"/>
      <c r="WO329" s="370"/>
      <c r="WP329" s="370"/>
      <c r="WQ329" s="370"/>
      <c r="WR329" s="370"/>
      <c r="WS329" s="370"/>
      <c r="WT329" s="370"/>
      <c r="WU329" s="370"/>
      <c r="WV329" s="370"/>
      <c r="WW329" s="370"/>
      <c r="WX329" s="370"/>
      <c r="WY329" s="370"/>
      <c r="WZ329" s="370"/>
      <c r="XA329" s="370"/>
      <c r="XB329" s="370"/>
      <c r="XC329" s="370"/>
      <c r="XD329" s="370"/>
      <c r="XE329" s="370"/>
      <c r="XF329" s="370"/>
      <c r="XG329" s="370"/>
      <c r="XH329" s="370"/>
      <c r="XI329" s="370"/>
      <c r="XJ329" s="370"/>
      <c r="XK329" s="370"/>
      <c r="XL329" s="370"/>
      <c r="XM329" s="370"/>
      <c r="XN329" s="370"/>
      <c r="XO329" s="370"/>
      <c r="XP329" s="370"/>
      <c r="XQ329" s="370"/>
      <c r="XR329" s="370"/>
      <c r="XS329" s="370"/>
      <c r="XT329" s="370"/>
      <c r="XU329" s="370"/>
      <c r="XV329" s="370"/>
      <c r="XW329" s="370"/>
      <c r="XX329" s="370"/>
      <c r="XY329" s="370"/>
      <c r="XZ329" s="370"/>
      <c r="YA329" s="370"/>
      <c r="YB329" s="370"/>
      <c r="YC329" s="370"/>
      <c r="YD329" s="370"/>
      <c r="YE329" s="370"/>
      <c r="YF329" s="370"/>
      <c r="YG329" s="370"/>
      <c r="YH329" s="370"/>
      <c r="YI329" s="370"/>
      <c r="YJ329" s="370"/>
      <c r="YK329" s="370"/>
      <c r="YL329" s="370"/>
      <c r="YM329" s="370"/>
      <c r="YN329" s="370"/>
      <c r="YO329" s="370"/>
      <c r="YP329" s="370"/>
      <c r="YQ329" s="370"/>
      <c r="YR329" s="370"/>
      <c r="YS329" s="370"/>
      <c r="YT329" s="370"/>
      <c r="YU329" s="370"/>
      <c r="YV329" s="370"/>
      <c r="YW329" s="370"/>
      <c r="YX329" s="370"/>
      <c r="YY329" s="370"/>
      <c r="YZ329" s="370"/>
      <c r="ZA329" s="370"/>
      <c r="ZB329" s="370"/>
      <c r="ZC329" s="370"/>
      <c r="ZD329" s="370"/>
      <c r="ZE329" s="370"/>
      <c r="ZF329" s="370"/>
      <c r="ZG329" s="370"/>
      <c r="ZH329" s="370"/>
      <c r="ZI329" s="370"/>
      <c r="ZJ329" s="370"/>
      <c r="ZK329" s="370"/>
      <c r="ZL329" s="370"/>
      <c r="ZM329" s="370"/>
      <c r="ZN329" s="370"/>
      <c r="ZO329" s="370"/>
      <c r="ZP329" s="370"/>
      <c r="ZQ329" s="370"/>
      <c r="ZR329" s="370"/>
    </row>
    <row r="330" spans="606:694" ht="9.9499999999999993" customHeight="1" x14ac:dyDescent="0.15">
      <c r="WH330" s="370"/>
      <c r="WI330" s="370"/>
      <c r="WJ330" s="370"/>
      <c r="WK330" s="370"/>
      <c r="WL330" s="370"/>
      <c r="WM330" s="370"/>
      <c r="WN330" s="370"/>
      <c r="WO330" s="370"/>
      <c r="WP330" s="370"/>
      <c r="WQ330" s="370"/>
      <c r="WR330" s="370"/>
      <c r="WS330" s="370"/>
      <c r="WT330" s="370"/>
      <c r="WU330" s="370"/>
      <c r="WV330" s="370"/>
      <c r="WW330" s="370"/>
      <c r="WX330" s="370"/>
      <c r="WY330" s="370"/>
      <c r="WZ330" s="370"/>
      <c r="XA330" s="370"/>
      <c r="XB330" s="370"/>
      <c r="XC330" s="370"/>
      <c r="XD330" s="370"/>
      <c r="XE330" s="370"/>
      <c r="XF330" s="370"/>
      <c r="XG330" s="370"/>
      <c r="XH330" s="370"/>
      <c r="XI330" s="370"/>
      <c r="XJ330" s="370"/>
      <c r="XK330" s="370"/>
      <c r="XL330" s="370"/>
      <c r="XM330" s="370"/>
      <c r="XN330" s="370"/>
      <c r="XO330" s="370"/>
      <c r="XP330" s="370"/>
      <c r="XQ330" s="370"/>
      <c r="XR330" s="370"/>
      <c r="XS330" s="370"/>
      <c r="XT330" s="370"/>
      <c r="XU330" s="370"/>
      <c r="XV330" s="370"/>
      <c r="XW330" s="370"/>
      <c r="XX330" s="370"/>
      <c r="XY330" s="370"/>
      <c r="XZ330" s="370"/>
      <c r="YA330" s="370"/>
      <c r="YB330" s="370"/>
      <c r="YC330" s="370"/>
      <c r="YD330" s="370"/>
      <c r="YE330" s="370"/>
      <c r="YF330" s="370"/>
      <c r="YG330" s="370"/>
      <c r="YH330" s="370"/>
      <c r="YI330" s="370"/>
      <c r="YJ330" s="370"/>
      <c r="YK330" s="370"/>
      <c r="YL330" s="370"/>
      <c r="YM330" s="370"/>
      <c r="YN330" s="370"/>
      <c r="YO330" s="370"/>
      <c r="YP330" s="370"/>
      <c r="YQ330" s="370"/>
      <c r="YR330" s="370"/>
      <c r="YS330" s="370"/>
      <c r="YT330" s="370"/>
      <c r="YU330" s="370"/>
      <c r="YV330" s="370"/>
      <c r="YW330" s="370"/>
      <c r="YX330" s="370"/>
      <c r="YY330" s="370"/>
      <c r="YZ330" s="370"/>
      <c r="ZA330" s="370"/>
      <c r="ZB330" s="370"/>
      <c r="ZC330" s="370"/>
      <c r="ZD330" s="370"/>
      <c r="ZE330" s="370"/>
      <c r="ZF330" s="370"/>
      <c r="ZG330" s="370"/>
      <c r="ZH330" s="370"/>
      <c r="ZI330" s="370"/>
      <c r="ZJ330" s="370"/>
      <c r="ZK330" s="370"/>
      <c r="ZL330" s="370"/>
      <c r="ZM330" s="370"/>
      <c r="ZN330" s="370"/>
      <c r="ZO330" s="370"/>
      <c r="ZP330" s="370"/>
      <c r="ZQ330" s="370"/>
      <c r="ZR330" s="370"/>
    </row>
    <row r="331" spans="606:694" ht="9.9499999999999993" customHeight="1" x14ac:dyDescent="0.15">
      <c r="WH331" s="370"/>
      <c r="WI331" s="370"/>
      <c r="WJ331" s="370"/>
      <c r="WK331" s="370"/>
      <c r="WL331" s="370"/>
      <c r="WM331" s="370"/>
      <c r="WN331" s="370"/>
      <c r="WO331" s="370"/>
      <c r="WP331" s="370"/>
      <c r="WQ331" s="370"/>
      <c r="WR331" s="370"/>
      <c r="WS331" s="370"/>
      <c r="WT331" s="370"/>
      <c r="WU331" s="370"/>
      <c r="WV331" s="370"/>
      <c r="WW331" s="370"/>
      <c r="WX331" s="370"/>
      <c r="WY331" s="370"/>
      <c r="WZ331" s="370"/>
      <c r="XA331" s="370"/>
      <c r="XB331" s="370"/>
      <c r="XC331" s="370"/>
      <c r="XD331" s="370"/>
      <c r="XE331" s="370"/>
      <c r="XF331" s="370"/>
      <c r="XG331" s="370"/>
      <c r="XH331" s="370"/>
      <c r="XI331" s="370"/>
      <c r="XJ331" s="370"/>
      <c r="XK331" s="370"/>
      <c r="XL331" s="370"/>
      <c r="XM331" s="370"/>
      <c r="XN331" s="370"/>
      <c r="XO331" s="370"/>
      <c r="XP331" s="370"/>
      <c r="XQ331" s="370"/>
      <c r="XR331" s="370"/>
      <c r="XS331" s="370"/>
      <c r="XT331" s="370"/>
      <c r="XU331" s="370"/>
      <c r="XV331" s="370"/>
      <c r="XW331" s="370"/>
      <c r="XX331" s="370"/>
      <c r="XY331" s="370"/>
      <c r="XZ331" s="370"/>
      <c r="YA331" s="370"/>
      <c r="YB331" s="370"/>
      <c r="YC331" s="370"/>
      <c r="YD331" s="370"/>
      <c r="YE331" s="370"/>
      <c r="YF331" s="370"/>
      <c r="YG331" s="370"/>
      <c r="YH331" s="370"/>
      <c r="YI331" s="370"/>
      <c r="YJ331" s="370"/>
      <c r="YK331" s="370"/>
      <c r="YL331" s="370"/>
      <c r="YM331" s="370"/>
      <c r="YN331" s="370"/>
      <c r="YO331" s="370"/>
      <c r="YP331" s="370"/>
      <c r="YQ331" s="370"/>
      <c r="YR331" s="370"/>
      <c r="YS331" s="370"/>
      <c r="YT331" s="370"/>
      <c r="YU331" s="370"/>
      <c r="YV331" s="370"/>
      <c r="YW331" s="370"/>
      <c r="YX331" s="370"/>
      <c r="YY331" s="370"/>
      <c r="YZ331" s="370"/>
      <c r="ZA331" s="370"/>
      <c r="ZB331" s="370"/>
      <c r="ZC331" s="370"/>
      <c r="ZD331" s="370"/>
      <c r="ZE331" s="370"/>
      <c r="ZF331" s="370"/>
      <c r="ZG331" s="370"/>
      <c r="ZH331" s="370"/>
      <c r="ZI331" s="370"/>
      <c r="ZJ331" s="370"/>
      <c r="ZK331" s="370"/>
      <c r="ZL331" s="370"/>
      <c r="ZM331" s="370"/>
      <c r="ZN331" s="370"/>
      <c r="ZO331" s="370"/>
      <c r="ZP331" s="370"/>
      <c r="ZQ331" s="370"/>
      <c r="ZR331" s="370"/>
    </row>
    <row r="332" spans="606:694" ht="9.9499999999999993" customHeight="1" x14ac:dyDescent="0.15">
      <c r="WH332" s="370"/>
      <c r="WI332" s="370"/>
      <c r="WJ332" s="370"/>
      <c r="WK332" s="370"/>
      <c r="WL332" s="370"/>
      <c r="WM332" s="370"/>
      <c r="WN332" s="370"/>
      <c r="WO332" s="370"/>
      <c r="WP332" s="370"/>
      <c r="WQ332" s="370"/>
      <c r="WR332" s="370"/>
      <c r="WS332" s="370"/>
      <c r="WT332" s="370"/>
      <c r="WU332" s="370"/>
      <c r="WV332" s="370"/>
      <c r="WW332" s="370"/>
      <c r="WX332" s="370"/>
      <c r="WY332" s="370"/>
      <c r="WZ332" s="370"/>
      <c r="XA332" s="370"/>
      <c r="XB332" s="370"/>
      <c r="XC332" s="370"/>
      <c r="XD332" s="370"/>
      <c r="XE332" s="370"/>
      <c r="XF332" s="370"/>
      <c r="XG332" s="370"/>
      <c r="XH332" s="370"/>
      <c r="XI332" s="370"/>
      <c r="XJ332" s="370"/>
      <c r="XK332" s="370"/>
      <c r="XL332" s="370"/>
      <c r="XM332" s="370"/>
      <c r="XN332" s="370"/>
      <c r="XO332" s="370"/>
      <c r="XP332" s="370"/>
      <c r="XQ332" s="370"/>
      <c r="XR332" s="370"/>
      <c r="XS332" s="370"/>
      <c r="XT332" s="370"/>
      <c r="XU332" s="370"/>
      <c r="XV332" s="370"/>
      <c r="XW332" s="370"/>
      <c r="XX332" s="370"/>
      <c r="XY332" s="370"/>
      <c r="XZ332" s="370"/>
      <c r="YA332" s="370"/>
      <c r="YB332" s="370"/>
      <c r="YC332" s="370"/>
      <c r="YD332" s="370"/>
      <c r="YE332" s="370"/>
      <c r="YF332" s="370"/>
      <c r="YG332" s="370"/>
      <c r="YH332" s="370"/>
      <c r="YI332" s="370"/>
      <c r="YJ332" s="370"/>
      <c r="YK332" s="370"/>
      <c r="YL332" s="370"/>
      <c r="YM332" s="370"/>
      <c r="YN332" s="370"/>
      <c r="YO332" s="370"/>
      <c r="YP332" s="370"/>
      <c r="YQ332" s="370"/>
      <c r="YR332" s="370"/>
      <c r="YS332" s="370"/>
      <c r="YT332" s="370"/>
      <c r="YU332" s="370"/>
      <c r="YV332" s="370"/>
      <c r="YW332" s="370"/>
      <c r="YX332" s="370"/>
      <c r="YY332" s="370"/>
      <c r="YZ332" s="370"/>
      <c r="ZA332" s="370"/>
      <c r="ZB332" s="370"/>
      <c r="ZC332" s="370"/>
      <c r="ZD332" s="370"/>
      <c r="ZE332" s="370"/>
      <c r="ZF332" s="370"/>
      <c r="ZG332" s="370"/>
      <c r="ZH332" s="370"/>
      <c r="ZI332" s="370"/>
      <c r="ZJ332" s="370"/>
      <c r="ZK332" s="370"/>
      <c r="ZL332" s="370"/>
      <c r="ZM332" s="370"/>
      <c r="ZN332" s="370"/>
      <c r="ZO332" s="370"/>
      <c r="ZP332" s="370"/>
      <c r="ZQ332" s="370"/>
      <c r="ZR332" s="370"/>
    </row>
    <row r="333" spans="606:694" ht="9.9499999999999993" customHeight="1" x14ac:dyDescent="0.15">
      <c r="WH333" s="370"/>
      <c r="WI333" s="370"/>
      <c r="WJ333" s="370"/>
      <c r="WK333" s="370"/>
      <c r="WL333" s="370"/>
      <c r="WM333" s="370"/>
      <c r="WN333" s="370"/>
      <c r="WO333" s="370"/>
      <c r="WP333" s="370"/>
      <c r="WQ333" s="370"/>
      <c r="WR333" s="370"/>
      <c r="WS333" s="370"/>
      <c r="WT333" s="370"/>
      <c r="WU333" s="370"/>
      <c r="WV333" s="370"/>
      <c r="WW333" s="370"/>
      <c r="WX333" s="370"/>
      <c r="WY333" s="370"/>
      <c r="WZ333" s="370"/>
      <c r="XA333" s="370"/>
      <c r="XB333" s="370"/>
      <c r="XC333" s="370"/>
      <c r="XD333" s="370"/>
      <c r="XE333" s="370"/>
      <c r="XF333" s="370"/>
      <c r="XG333" s="370"/>
      <c r="XH333" s="370"/>
      <c r="XI333" s="370"/>
      <c r="XJ333" s="370"/>
      <c r="XK333" s="370"/>
      <c r="XL333" s="370"/>
      <c r="XM333" s="370"/>
      <c r="XN333" s="370"/>
      <c r="XO333" s="370"/>
      <c r="XP333" s="370"/>
      <c r="XQ333" s="370"/>
      <c r="XR333" s="370"/>
      <c r="XS333" s="370"/>
      <c r="XT333" s="370"/>
      <c r="XU333" s="370"/>
      <c r="XV333" s="370"/>
      <c r="XW333" s="370"/>
      <c r="XX333" s="370"/>
      <c r="XY333" s="370"/>
      <c r="XZ333" s="370"/>
      <c r="YA333" s="370"/>
      <c r="YB333" s="370"/>
      <c r="YC333" s="370"/>
      <c r="YD333" s="370"/>
      <c r="YE333" s="370"/>
      <c r="YF333" s="370"/>
      <c r="YG333" s="370"/>
      <c r="YH333" s="370"/>
      <c r="YI333" s="370"/>
      <c r="YJ333" s="370"/>
      <c r="YK333" s="370"/>
      <c r="YL333" s="370"/>
      <c r="YM333" s="370"/>
      <c r="YN333" s="370"/>
      <c r="YO333" s="370"/>
      <c r="YP333" s="370"/>
      <c r="YQ333" s="370"/>
      <c r="YR333" s="370"/>
      <c r="YS333" s="370"/>
      <c r="YT333" s="370"/>
      <c r="YU333" s="370"/>
      <c r="YV333" s="370"/>
      <c r="YW333" s="370"/>
      <c r="YX333" s="370"/>
      <c r="YY333" s="370"/>
      <c r="YZ333" s="370"/>
      <c r="ZA333" s="370"/>
      <c r="ZB333" s="370"/>
      <c r="ZC333" s="370"/>
      <c r="ZD333" s="370"/>
      <c r="ZE333" s="370"/>
      <c r="ZF333" s="370"/>
      <c r="ZG333" s="370"/>
      <c r="ZH333" s="370"/>
      <c r="ZI333" s="370"/>
      <c r="ZJ333" s="370"/>
      <c r="ZK333" s="370"/>
      <c r="ZL333" s="370"/>
      <c r="ZM333" s="370"/>
      <c r="ZN333" s="370"/>
      <c r="ZO333" s="370"/>
      <c r="ZP333" s="370"/>
      <c r="ZQ333" s="370"/>
      <c r="ZR333" s="370"/>
    </row>
    <row r="334" spans="606:694" ht="9.9499999999999993" customHeight="1" x14ac:dyDescent="0.15">
      <c r="WH334" s="370"/>
      <c r="WI334" s="370"/>
      <c r="WJ334" s="370"/>
      <c r="WK334" s="370"/>
      <c r="WL334" s="370"/>
      <c r="WM334" s="370"/>
      <c r="WN334" s="370"/>
      <c r="WO334" s="370"/>
      <c r="WP334" s="370"/>
      <c r="WQ334" s="370"/>
      <c r="WR334" s="370"/>
      <c r="WS334" s="370"/>
      <c r="WT334" s="370"/>
      <c r="WU334" s="370"/>
      <c r="WV334" s="370"/>
      <c r="WW334" s="370"/>
      <c r="WX334" s="370"/>
      <c r="WY334" s="370"/>
      <c r="WZ334" s="370"/>
      <c r="XA334" s="370"/>
      <c r="XB334" s="370"/>
      <c r="XC334" s="370"/>
      <c r="XD334" s="370"/>
      <c r="XE334" s="370"/>
      <c r="XF334" s="370"/>
      <c r="XG334" s="370"/>
      <c r="XH334" s="370"/>
      <c r="XI334" s="370"/>
      <c r="XJ334" s="370"/>
      <c r="XK334" s="370"/>
      <c r="XL334" s="370"/>
      <c r="XM334" s="370"/>
      <c r="XN334" s="370"/>
      <c r="XO334" s="370"/>
      <c r="XP334" s="370"/>
      <c r="XQ334" s="370"/>
      <c r="XR334" s="370"/>
      <c r="XS334" s="370"/>
      <c r="XT334" s="370"/>
      <c r="XU334" s="370"/>
      <c r="XV334" s="370"/>
      <c r="XW334" s="370"/>
      <c r="XX334" s="370"/>
      <c r="XY334" s="370"/>
      <c r="XZ334" s="370"/>
      <c r="YA334" s="370"/>
      <c r="YB334" s="370"/>
      <c r="YC334" s="370"/>
      <c r="YD334" s="370"/>
      <c r="YE334" s="370"/>
      <c r="YF334" s="370"/>
      <c r="YG334" s="370"/>
      <c r="YH334" s="370"/>
      <c r="YI334" s="370"/>
      <c r="YJ334" s="370"/>
      <c r="YK334" s="370"/>
      <c r="YL334" s="370"/>
      <c r="YM334" s="370"/>
      <c r="YN334" s="370"/>
      <c r="YO334" s="370"/>
      <c r="YP334" s="370"/>
      <c r="YQ334" s="370"/>
      <c r="YR334" s="370"/>
      <c r="YS334" s="370"/>
      <c r="YT334" s="370"/>
      <c r="YU334" s="370"/>
      <c r="YV334" s="370"/>
      <c r="YW334" s="370"/>
      <c r="YX334" s="370"/>
      <c r="YY334" s="370"/>
      <c r="YZ334" s="370"/>
      <c r="ZA334" s="370"/>
      <c r="ZB334" s="370"/>
      <c r="ZC334" s="370"/>
      <c r="ZD334" s="370"/>
      <c r="ZE334" s="370"/>
      <c r="ZF334" s="370"/>
      <c r="ZG334" s="370"/>
      <c r="ZH334" s="370"/>
      <c r="ZI334" s="370"/>
      <c r="ZJ334" s="370"/>
      <c r="ZK334" s="370"/>
      <c r="ZL334" s="370"/>
      <c r="ZM334" s="370"/>
      <c r="ZN334" s="370"/>
      <c r="ZO334" s="370"/>
      <c r="ZP334" s="370"/>
      <c r="ZQ334" s="370"/>
      <c r="ZR334" s="370"/>
    </row>
    <row r="335" spans="606:694" ht="9.9499999999999993" customHeight="1" x14ac:dyDescent="0.15">
      <c r="WH335" s="370"/>
      <c r="WI335" s="370"/>
      <c r="WJ335" s="370"/>
      <c r="WK335" s="370"/>
      <c r="WL335" s="370"/>
      <c r="WM335" s="370"/>
      <c r="WN335" s="370"/>
      <c r="WO335" s="370"/>
      <c r="WP335" s="370"/>
      <c r="WQ335" s="370"/>
      <c r="WR335" s="370"/>
      <c r="WS335" s="370"/>
      <c r="WT335" s="370"/>
      <c r="WU335" s="370"/>
      <c r="WV335" s="370"/>
      <c r="WW335" s="370"/>
      <c r="WX335" s="370"/>
      <c r="WY335" s="370"/>
      <c r="WZ335" s="370"/>
      <c r="XA335" s="370"/>
      <c r="XB335" s="370"/>
      <c r="XC335" s="370"/>
      <c r="XD335" s="370"/>
      <c r="XE335" s="370"/>
      <c r="XF335" s="370"/>
      <c r="XG335" s="370"/>
      <c r="XH335" s="370"/>
      <c r="XI335" s="370"/>
      <c r="XJ335" s="370"/>
      <c r="XK335" s="370"/>
      <c r="XL335" s="370"/>
      <c r="XM335" s="370"/>
      <c r="XN335" s="370"/>
      <c r="XO335" s="370"/>
      <c r="XP335" s="370"/>
      <c r="XQ335" s="370"/>
      <c r="XR335" s="370"/>
      <c r="XS335" s="370"/>
      <c r="XT335" s="370"/>
      <c r="XU335" s="370"/>
      <c r="XV335" s="370"/>
      <c r="XW335" s="370"/>
      <c r="XX335" s="370"/>
      <c r="XY335" s="370"/>
      <c r="XZ335" s="370"/>
      <c r="YA335" s="370"/>
      <c r="YB335" s="370"/>
      <c r="YC335" s="370"/>
      <c r="YD335" s="370"/>
      <c r="YE335" s="370"/>
      <c r="YF335" s="370"/>
      <c r="YG335" s="370"/>
      <c r="YH335" s="370"/>
      <c r="YI335" s="370"/>
      <c r="YJ335" s="370"/>
      <c r="YK335" s="370"/>
      <c r="YL335" s="370"/>
      <c r="YM335" s="370"/>
      <c r="YN335" s="370"/>
      <c r="YO335" s="370"/>
      <c r="YP335" s="370"/>
      <c r="YQ335" s="370"/>
      <c r="YR335" s="370"/>
      <c r="YS335" s="370"/>
      <c r="YT335" s="370"/>
      <c r="YU335" s="370"/>
      <c r="YV335" s="370"/>
      <c r="YW335" s="370"/>
      <c r="YX335" s="370"/>
      <c r="YY335" s="370"/>
      <c r="YZ335" s="370"/>
      <c r="ZA335" s="370"/>
      <c r="ZB335" s="370"/>
      <c r="ZC335" s="370"/>
      <c r="ZD335" s="370"/>
      <c r="ZE335" s="370"/>
      <c r="ZF335" s="370"/>
      <c r="ZG335" s="370"/>
      <c r="ZH335" s="370"/>
      <c r="ZI335" s="370"/>
      <c r="ZJ335" s="370"/>
      <c r="ZK335" s="370"/>
      <c r="ZL335" s="370"/>
      <c r="ZM335" s="370"/>
      <c r="ZN335" s="370"/>
      <c r="ZO335" s="370"/>
      <c r="ZP335" s="370"/>
      <c r="ZQ335" s="370"/>
      <c r="ZR335" s="370"/>
    </row>
    <row r="336" spans="606:694" ht="9.9499999999999993" customHeight="1" x14ac:dyDescent="0.15">
      <c r="WH336" s="370"/>
      <c r="WI336" s="370"/>
      <c r="WJ336" s="370"/>
      <c r="WK336" s="370"/>
      <c r="WL336" s="370"/>
      <c r="WM336" s="370"/>
      <c r="WN336" s="370"/>
      <c r="WO336" s="370"/>
      <c r="WP336" s="370"/>
      <c r="WQ336" s="370"/>
      <c r="WR336" s="370"/>
      <c r="WS336" s="370"/>
      <c r="WT336" s="370"/>
      <c r="WU336" s="370"/>
      <c r="WV336" s="370"/>
      <c r="WW336" s="370"/>
      <c r="WX336" s="370"/>
      <c r="WY336" s="370"/>
      <c r="WZ336" s="370"/>
      <c r="XA336" s="370"/>
      <c r="XB336" s="370"/>
      <c r="XC336" s="370"/>
      <c r="XD336" s="370"/>
      <c r="XE336" s="370"/>
      <c r="XF336" s="370"/>
      <c r="XG336" s="370"/>
      <c r="XH336" s="370"/>
      <c r="XI336" s="370"/>
      <c r="XJ336" s="370"/>
      <c r="XK336" s="370"/>
      <c r="XL336" s="370"/>
      <c r="XM336" s="370"/>
      <c r="XN336" s="370"/>
      <c r="XO336" s="370"/>
      <c r="XP336" s="370"/>
      <c r="XQ336" s="370"/>
      <c r="XR336" s="370"/>
      <c r="XS336" s="370"/>
      <c r="XT336" s="370"/>
      <c r="XU336" s="370"/>
      <c r="XV336" s="370"/>
      <c r="XW336" s="370"/>
      <c r="XX336" s="370"/>
      <c r="XY336" s="370"/>
      <c r="XZ336" s="370"/>
      <c r="YA336" s="370"/>
      <c r="YB336" s="370"/>
      <c r="YC336" s="370"/>
      <c r="YD336" s="370"/>
      <c r="YE336" s="370"/>
      <c r="YF336" s="370"/>
      <c r="YG336" s="370"/>
      <c r="YH336" s="370"/>
      <c r="YI336" s="370"/>
      <c r="YJ336" s="370"/>
      <c r="YK336" s="370"/>
      <c r="YL336" s="370"/>
      <c r="YM336" s="370"/>
      <c r="YN336" s="370"/>
      <c r="YO336" s="370"/>
      <c r="YP336" s="370"/>
      <c r="YQ336" s="370"/>
      <c r="YR336" s="370"/>
      <c r="YS336" s="370"/>
      <c r="YT336" s="370"/>
      <c r="YU336" s="370"/>
      <c r="YV336" s="370"/>
      <c r="YW336" s="370"/>
      <c r="YX336" s="370"/>
      <c r="YY336" s="370"/>
      <c r="YZ336" s="370"/>
      <c r="ZA336" s="370"/>
      <c r="ZB336" s="370"/>
      <c r="ZC336" s="370"/>
      <c r="ZD336" s="370"/>
      <c r="ZE336" s="370"/>
      <c r="ZF336" s="370"/>
      <c r="ZG336" s="370"/>
      <c r="ZH336" s="370"/>
      <c r="ZI336" s="370"/>
      <c r="ZJ336" s="370"/>
      <c r="ZK336" s="370"/>
      <c r="ZL336" s="370"/>
      <c r="ZM336" s="370"/>
      <c r="ZN336" s="370"/>
      <c r="ZO336" s="370"/>
      <c r="ZP336" s="370"/>
      <c r="ZQ336" s="370"/>
      <c r="ZR336" s="370"/>
    </row>
    <row r="337" spans="606:694" ht="9.9499999999999993" customHeight="1" x14ac:dyDescent="0.15">
      <c r="WH337" s="370"/>
      <c r="WI337" s="370"/>
      <c r="WJ337" s="370"/>
      <c r="WK337" s="370"/>
      <c r="WL337" s="370"/>
      <c r="WM337" s="370"/>
      <c r="WN337" s="370"/>
      <c r="WO337" s="370"/>
      <c r="WP337" s="370"/>
      <c r="WQ337" s="370"/>
      <c r="WR337" s="370"/>
      <c r="WS337" s="370"/>
      <c r="WT337" s="370"/>
      <c r="WU337" s="370"/>
      <c r="WV337" s="370"/>
      <c r="WW337" s="370"/>
      <c r="WX337" s="370"/>
      <c r="WY337" s="370"/>
      <c r="WZ337" s="370"/>
      <c r="XA337" s="370"/>
      <c r="XB337" s="370"/>
      <c r="XC337" s="370"/>
      <c r="XD337" s="370"/>
      <c r="XE337" s="370"/>
      <c r="XF337" s="370"/>
      <c r="XG337" s="370"/>
      <c r="XH337" s="370"/>
      <c r="XI337" s="370"/>
      <c r="XJ337" s="370"/>
      <c r="XK337" s="370"/>
      <c r="XL337" s="370"/>
      <c r="XM337" s="370"/>
      <c r="XN337" s="370"/>
      <c r="XO337" s="370"/>
      <c r="XP337" s="370"/>
      <c r="XQ337" s="370"/>
      <c r="XR337" s="370"/>
      <c r="XS337" s="370"/>
      <c r="XT337" s="370"/>
      <c r="XU337" s="370"/>
      <c r="XV337" s="370"/>
      <c r="XW337" s="370"/>
      <c r="XX337" s="370"/>
      <c r="XY337" s="370"/>
      <c r="XZ337" s="370"/>
      <c r="YA337" s="370"/>
      <c r="YB337" s="370"/>
      <c r="YC337" s="370"/>
      <c r="YD337" s="370"/>
      <c r="YE337" s="370"/>
      <c r="YF337" s="370"/>
      <c r="YG337" s="370"/>
      <c r="YH337" s="370"/>
      <c r="YI337" s="370"/>
      <c r="YJ337" s="370"/>
      <c r="YK337" s="370"/>
      <c r="YL337" s="370"/>
      <c r="YM337" s="370"/>
      <c r="YN337" s="370"/>
      <c r="YO337" s="370"/>
      <c r="YP337" s="370"/>
      <c r="YQ337" s="370"/>
      <c r="YR337" s="370"/>
      <c r="YS337" s="370"/>
      <c r="YT337" s="370"/>
      <c r="YU337" s="370"/>
      <c r="YV337" s="370"/>
      <c r="YW337" s="370"/>
      <c r="YX337" s="370"/>
      <c r="YY337" s="370"/>
      <c r="YZ337" s="370"/>
      <c r="ZA337" s="370"/>
      <c r="ZB337" s="370"/>
      <c r="ZC337" s="370"/>
      <c r="ZD337" s="370"/>
      <c r="ZE337" s="370"/>
      <c r="ZF337" s="370"/>
      <c r="ZG337" s="370"/>
      <c r="ZH337" s="370"/>
      <c r="ZI337" s="370"/>
      <c r="ZJ337" s="370"/>
      <c r="ZK337" s="370"/>
      <c r="ZL337" s="370"/>
      <c r="ZM337" s="370"/>
      <c r="ZN337" s="370"/>
      <c r="ZO337" s="370"/>
      <c r="ZP337" s="370"/>
      <c r="ZQ337" s="370"/>
      <c r="ZR337" s="370"/>
    </row>
    <row r="338" spans="606:694" ht="9.9499999999999993" customHeight="1" x14ac:dyDescent="0.15">
      <c r="WH338" s="370"/>
      <c r="WI338" s="370"/>
      <c r="WJ338" s="370"/>
      <c r="WK338" s="370"/>
      <c r="WL338" s="370"/>
      <c r="WM338" s="370"/>
      <c r="WN338" s="370"/>
      <c r="WO338" s="370"/>
      <c r="WP338" s="370"/>
      <c r="WQ338" s="370"/>
      <c r="WR338" s="370"/>
      <c r="WS338" s="370"/>
      <c r="WT338" s="370"/>
      <c r="WU338" s="370"/>
      <c r="WV338" s="370"/>
      <c r="WW338" s="370"/>
      <c r="WX338" s="370"/>
      <c r="WY338" s="370"/>
      <c r="WZ338" s="370"/>
      <c r="XA338" s="370"/>
      <c r="XB338" s="370"/>
      <c r="XC338" s="370"/>
      <c r="XD338" s="370"/>
      <c r="XE338" s="370"/>
      <c r="XF338" s="370"/>
      <c r="XG338" s="370"/>
      <c r="XH338" s="370"/>
      <c r="XI338" s="370"/>
      <c r="XJ338" s="370"/>
      <c r="XK338" s="370"/>
      <c r="XL338" s="370"/>
      <c r="XM338" s="370"/>
      <c r="XN338" s="370"/>
      <c r="XO338" s="370"/>
      <c r="XP338" s="370"/>
      <c r="XQ338" s="370"/>
      <c r="XR338" s="370"/>
      <c r="XS338" s="370"/>
      <c r="XT338" s="370"/>
      <c r="XU338" s="370"/>
      <c r="XV338" s="370"/>
      <c r="XW338" s="370"/>
      <c r="XX338" s="370"/>
      <c r="XY338" s="370"/>
      <c r="XZ338" s="370"/>
      <c r="YA338" s="370"/>
      <c r="YB338" s="370"/>
      <c r="YC338" s="370"/>
      <c r="YD338" s="370"/>
      <c r="YE338" s="370"/>
      <c r="YF338" s="370"/>
      <c r="YG338" s="370"/>
      <c r="YH338" s="370"/>
      <c r="YI338" s="370"/>
      <c r="YJ338" s="370"/>
      <c r="YK338" s="370"/>
      <c r="YL338" s="370"/>
      <c r="YM338" s="370"/>
      <c r="YN338" s="370"/>
      <c r="YO338" s="370"/>
      <c r="YP338" s="370"/>
      <c r="YQ338" s="370"/>
      <c r="YR338" s="370"/>
      <c r="YS338" s="370"/>
      <c r="YT338" s="370"/>
      <c r="YU338" s="370"/>
      <c r="YV338" s="370"/>
      <c r="YW338" s="370"/>
      <c r="YX338" s="370"/>
      <c r="YY338" s="370"/>
      <c r="YZ338" s="370"/>
      <c r="ZA338" s="370"/>
      <c r="ZB338" s="370"/>
      <c r="ZC338" s="370"/>
      <c r="ZD338" s="370"/>
      <c r="ZE338" s="370"/>
      <c r="ZF338" s="370"/>
      <c r="ZG338" s="370"/>
      <c r="ZH338" s="370"/>
      <c r="ZI338" s="370"/>
      <c r="ZJ338" s="370"/>
      <c r="ZK338" s="370"/>
      <c r="ZL338" s="370"/>
      <c r="ZM338" s="370"/>
      <c r="ZN338" s="370"/>
      <c r="ZO338" s="370"/>
      <c r="ZP338" s="370"/>
      <c r="ZQ338" s="370"/>
      <c r="ZR338" s="370"/>
    </row>
    <row r="339" spans="606:694" ht="9.9499999999999993" customHeight="1" x14ac:dyDescent="0.15">
      <c r="WH339" s="370"/>
      <c r="WI339" s="370"/>
      <c r="WJ339" s="370"/>
      <c r="WK339" s="370"/>
      <c r="WL339" s="370"/>
      <c r="WM339" s="370"/>
      <c r="WN339" s="370"/>
      <c r="WO339" s="370"/>
      <c r="WP339" s="370"/>
      <c r="WQ339" s="370"/>
      <c r="WR339" s="370"/>
      <c r="WS339" s="370"/>
      <c r="WT339" s="370"/>
      <c r="WU339" s="370"/>
      <c r="WV339" s="370"/>
      <c r="WW339" s="370"/>
      <c r="WX339" s="370"/>
      <c r="WY339" s="370"/>
      <c r="WZ339" s="370"/>
      <c r="XA339" s="370"/>
      <c r="XB339" s="370"/>
      <c r="XC339" s="370"/>
      <c r="XD339" s="370"/>
      <c r="XE339" s="370"/>
      <c r="XF339" s="370"/>
      <c r="XG339" s="370"/>
      <c r="XH339" s="370"/>
      <c r="XI339" s="370"/>
      <c r="XJ339" s="370"/>
      <c r="XK339" s="370"/>
      <c r="XL339" s="370"/>
      <c r="XM339" s="370"/>
      <c r="XN339" s="370"/>
      <c r="XO339" s="370"/>
      <c r="XP339" s="370"/>
      <c r="XQ339" s="370"/>
      <c r="XR339" s="370"/>
      <c r="XS339" s="370"/>
      <c r="XT339" s="370"/>
      <c r="XU339" s="370"/>
      <c r="XV339" s="370"/>
      <c r="XW339" s="370"/>
      <c r="XX339" s="370"/>
      <c r="XY339" s="370"/>
      <c r="XZ339" s="370"/>
      <c r="YA339" s="370"/>
      <c r="YB339" s="370"/>
      <c r="YC339" s="370"/>
      <c r="YD339" s="370"/>
      <c r="YE339" s="370"/>
      <c r="YF339" s="370"/>
      <c r="YG339" s="370"/>
      <c r="YH339" s="370"/>
      <c r="YI339" s="370"/>
      <c r="YJ339" s="370"/>
      <c r="YK339" s="370"/>
      <c r="YL339" s="370"/>
      <c r="YM339" s="370"/>
      <c r="YN339" s="370"/>
      <c r="YO339" s="370"/>
      <c r="YP339" s="370"/>
      <c r="YQ339" s="370"/>
      <c r="YR339" s="370"/>
      <c r="YS339" s="370"/>
      <c r="YT339" s="370"/>
      <c r="YU339" s="370"/>
      <c r="YV339" s="370"/>
      <c r="YW339" s="370"/>
      <c r="YX339" s="370"/>
      <c r="YY339" s="370"/>
      <c r="YZ339" s="370"/>
      <c r="ZA339" s="370"/>
      <c r="ZB339" s="370"/>
      <c r="ZC339" s="370"/>
      <c r="ZD339" s="370"/>
      <c r="ZE339" s="370"/>
      <c r="ZF339" s="370"/>
      <c r="ZG339" s="370"/>
      <c r="ZH339" s="370"/>
      <c r="ZI339" s="370"/>
      <c r="ZJ339" s="370"/>
      <c r="ZK339" s="370"/>
      <c r="ZL339" s="370"/>
      <c r="ZM339" s="370"/>
      <c r="ZN339" s="370"/>
      <c r="ZO339" s="370"/>
      <c r="ZP339" s="370"/>
      <c r="ZQ339" s="370"/>
      <c r="ZR339" s="370"/>
    </row>
    <row r="340" spans="606:694" ht="9.9499999999999993" customHeight="1" x14ac:dyDescent="0.15">
      <c r="WH340" s="370"/>
      <c r="WI340" s="370"/>
      <c r="WJ340" s="370"/>
      <c r="WK340" s="370"/>
      <c r="WL340" s="370"/>
      <c r="WM340" s="370"/>
      <c r="WN340" s="370"/>
      <c r="WO340" s="370"/>
      <c r="WP340" s="370"/>
      <c r="WQ340" s="370"/>
      <c r="WR340" s="370"/>
      <c r="WS340" s="370"/>
      <c r="WT340" s="370"/>
      <c r="WU340" s="370"/>
      <c r="WV340" s="370"/>
      <c r="WW340" s="370"/>
      <c r="WX340" s="370"/>
      <c r="WY340" s="370"/>
      <c r="WZ340" s="370"/>
      <c r="XA340" s="370"/>
      <c r="XB340" s="370"/>
      <c r="XC340" s="370"/>
      <c r="XD340" s="370"/>
      <c r="XE340" s="370"/>
      <c r="XF340" s="370"/>
      <c r="XG340" s="370"/>
      <c r="XH340" s="370"/>
      <c r="XI340" s="370"/>
      <c r="XJ340" s="370"/>
      <c r="XK340" s="370"/>
      <c r="XL340" s="370"/>
      <c r="XM340" s="370"/>
      <c r="XN340" s="370"/>
      <c r="XO340" s="370"/>
      <c r="XP340" s="370"/>
      <c r="XQ340" s="370"/>
      <c r="XR340" s="370"/>
      <c r="XS340" s="370"/>
      <c r="XT340" s="370"/>
      <c r="XU340" s="370"/>
      <c r="XV340" s="370"/>
      <c r="XW340" s="370"/>
      <c r="XX340" s="370"/>
      <c r="XY340" s="370"/>
      <c r="XZ340" s="370"/>
      <c r="YA340" s="370"/>
      <c r="YB340" s="370"/>
      <c r="YC340" s="370"/>
      <c r="YD340" s="370"/>
      <c r="YE340" s="370"/>
      <c r="YF340" s="370"/>
      <c r="YG340" s="370"/>
      <c r="YH340" s="370"/>
      <c r="YI340" s="370"/>
      <c r="YJ340" s="370"/>
      <c r="YK340" s="370"/>
      <c r="YL340" s="370"/>
      <c r="YM340" s="370"/>
      <c r="YN340" s="370"/>
      <c r="YO340" s="370"/>
      <c r="YP340" s="370"/>
      <c r="YQ340" s="370"/>
      <c r="YR340" s="370"/>
      <c r="YS340" s="370"/>
      <c r="YT340" s="370"/>
      <c r="YU340" s="370"/>
      <c r="YV340" s="370"/>
      <c r="YW340" s="370"/>
      <c r="YX340" s="370"/>
      <c r="YY340" s="370"/>
      <c r="YZ340" s="370"/>
      <c r="ZA340" s="370"/>
      <c r="ZB340" s="370"/>
      <c r="ZC340" s="370"/>
      <c r="ZD340" s="370"/>
      <c r="ZE340" s="370"/>
      <c r="ZF340" s="370"/>
      <c r="ZG340" s="370"/>
      <c r="ZH340" s="370"/>
      <c r="ZI340" s="370"/>
      <c r="ZJ340" s="370"/>
      <c r="ZK340" s="370"/>
      <c r="ZL340" s="370"/>
      <c r="ZM340" s="370"/>
      <c r="ZN340" s="370"/>
      <c r="ZO340" s="370"/>
      <c r="ZP340" s="370"/>
      <c r="ZQ340" s="370"/>
      <c r="ZR340" s="370"/>
    </row>
    <row r="341" spans="606:694" ht="9.9499999999999993" customHeight="1" x14ac:dyDescent="0.15">
      <c r="WH341" s="370"/>
      <c r="WI341" s="370"/>
      <c r="WJ341" s="370"/>
      <c r="WK341" s="370"/>
      <c r="WL341" s="370"/>
      <c r="WM341" s="370"/>
      <c r="WN341" s="370"/>
      <c r="WO341" s="370"/>
      <c r="WP341" s="370"/>
      <c r="WQ341" s="370"/>
      <c r="WR341" s="370"/>
      <c r="WS341" s="370"/>
      <c r="WT341" s="370"/>
      <c r="WU341" s="370"/>
      <c r="WV341" s="370"/>
      <c r="WW341" s="370"/>
      <c r="WX341" s="370"/>
      <c r="WY341" s="370"/>
      <c r="WZ341" s="370"/>
      <c r="XA341" s="370"/>
      <c r="XB341" s="370"/>
      <c r="XC341" s="370"/>
      <c r="XD341" s="370"/>
      <c r="XE341" s="370"/>
      <c r="XF341" s="370"/>
      <c r="XG341" s="370"/>
      <c r="XH341" s="370"/>
      <c r="XI341" s="370"/>
      <c r="XJ341" s="370"/>
      <c r="XK341" s="370"/>
      <c r="XL341" s="370"/>
      <c r="XM341" s="370"/>
      <c r="XN341" s="370"/>
      <c r="XO341" s="370"/>
      <c r="XP341" s="370"/>
      <c r="XQ341" s="370"/>
      <c r="XR341" s="370"/>
      <c r="XS341" s="370"/>
      <c r="XT341" s="370"/>
      <c r="XU341" s="370"/>
      <c r="XV341" s="370"/>
      <c r="XW341" s="370"/>
      <c r="XX341" s="370"/>
      <c r="XY341" s="370"/>
      <c r="XZ341" s="370"/>
      <c r="YA341" s="370"/>
      <c r="YB341" s="370"/>
      <c r="YC341" s="370"/>
      <c r="YD341" s="370"/>
      <c r="YE341" s="370"/>
      <c r="YF341" s="370"/>
      <c r="YG341" s="370"/>
      <c r="YH341" s="370"/>
      <c r="YI341" s="370"/>
      <c r="YJ341" s="370"/>
      <c r="YK341" s="370"/>
      <c r="YL341" s="370"/>
      <c r="YM341" s="370"/>
      <c r="YN341" s="370"/>
      <c r="YO341" s="370"/>
      <c r="YP341" s="370"/>
      <c r="YQ341" s="370"/>
      <c r="YR341" s="370"/>
      <c r="YS341" s="370"/>
      <c r="YT341" s="370"/>
      <c r="YU341" s="370"/>
      <c r="YV341" s="370"/>
      <c r="YW341" s="370"/>
      <c r="YX341" s="370"/>
      <c r="YY341" s="370"/>
      <c r="YZ341" s="370"/>
      <c r="ZA341" s="370"/>
      <c r="ZB341" s="370"/>
      <c r="ZC341" s="370"/>
      <c r="ZD341" s="370"/>
      <c r="ZE341" s="370"/>
      <c r="ZF341" s="370"/>
      <c r="ZG341" s="370"/>
      <c r="ZH341" s="370"/>
      <c r="ZI341" s="370"/>
      <c r="ZJ341" s="370"/>
      <c r="ZK341" s="370"/>
      <c r="ZL341" s="370"/>
      <c r="ZM341" s="370"/>
      <c r="ZN341" s="370"/>
      <c r="ZO341" s="370"/>
      <c r="ZP341" s="370"/>
      <c r="ZQ341" s="370"/>
      <c r="ZR341" s="370"/>
    </row>
    <row r="342" spans="606:694" ht="9.9499999999999993" customHeight="1" x14ac:dyDescent="0.15">
      <c r="WH342" s="370"/>
      <c r="WI342" s="370"/>
      <c r="WJ342" s="370"/>
      <c r="WK342" s="370"/>
      <c r="WL342" s="370"/>
      <c r="WM342" s="370"/>
      <c r="WN342" s="370"/>
      <c r="WO342" s="370"/>
      <c r="WP342" s="370"/>
      <c r="WQ342" s="370"/>
      <c r="WR342" s="370"/>
      <c r="WS342" s="370"/>
      <c r="WT342" s="370"/>
      <c r="WU342" s="370"/>
      <c r="WV342" s="370"/>
      <c r="WW342" s="370"/>
      <c r="WX342" s="370"/>
      <c r="WY342" s="370"/>
      <c r="WZ342" s="370"/>
      <c r="XA342" s="370"/>
      <c r="XB342" s="370"/>
      <c r="XC342" s="370"/>
      <c r="XD342" s="370"/>
      <c r="XE342" s="370"/>
      <c r="XF342" s="370"/>
      <c r="XG342" s="370"/>
      <c r="XH342" s="370"/>
      <c r="XI342" s="370"/>
      <c r="XJ342" s="370"/>
      <c r="XK342" s="370"/>
      <c r="XL342" s="370"/>
      <c r="XM342" s="370"/>
      <c r="XN342" s="370"/>
      <c r="XO342" s="370"/>
      <c r="XP342" s="370"/>
      <c r="XQ342" s="370"/>
      <c r="XR342" s="370"/>
      <c r="XS342" s="370"/>
      <c r="XT342" s="370"/>
      <c r="XU342" s="370"/>
      <c r="XV342" s="370"/>
      <c r="XW342" s="370"/>
      <c r="XX342" s="370"/>
      <c r="XY342" s="370"/>
      <c r="XZ342" s="370"/>
      <c r="YA342" s="370"/>
      <c r="YB342" s="370"/>
      <c r="YC342" s="370"/>
      <c r="YD342" s="370"/>
      <c r="YE342" s="370"/>
      <c r="YF342" s="370"/>
      <c r="YG342" s="370"/>
      <c r="YH342" s="370"/>
      <c r="YI342" s="370"/>
      <c r="YJ342" s="370"/>
      <c r="YK342" s="370"/>
      <c r="YL342" s="370"/>
      <c r="YM342" s="370"/>
      <c r="YN342" s="370"/>
      <c r="YO342" s="370"/>
      <c r="YP342" s="370"/>
      <c r="YQ342" s="370"/>
      <c r="YR342" s="370"/>
      <c r="YS342" s="370"/>
      <c r="YT342" s="370"/>
      <c r="YU342" s="370"/>
      <c r="YV342" s="370"/>
      <c r="YW342" s="370"/>
      <c r="YX342" s="370"/>
      <c r="YY342" s="370"/>
      <c r="YZ342" s="370"/>
      <c r="ZA342" s="370"/>
      <c r="ZB342" s="370"/>
      <c r="ZC342" s="370"/>
      <c r="ZD342" s="370"/>
      <c r="ZE342" s="370"/>
      <c r="ZF342" s="370"/>
      <c r="ZG342" s="370"/>
      <c r="ZH342" s="370"/>
      <c r="ZI342" s="370"/>
      <c r="ZJ342" s="370"/>
      <c r="ZK342" s="370"/>
      <c r="ZL342" s="370"/>
      <c r="ZM342" s="370"/>
      <c r="ZN342" s="370"/>
      <c r="ZO342" s="370"/>
      <c r="ZP342" s="370"/>
      <c r="ZQ342" s="370"/>
      <c r="ZR342" s="370"/>
    </row>
    <row r="343" spans="606:694" ht="9.9499999999999993" customHeight="1" x14ac:dyDescent="0.15">
      <c r="WH343" s="370"/>
      <c r="WI343" s="370"/>
      <c r="WJ343" s="370"/>
      <c r="WK343" s="370"/>
      <c r="WL343" s="370"/>
      <c r="WM343" s="370"/>
      <c r="WN343" s="370"/>
      <c r="WO343" s="370"/>
      <c r="WP343" s="370"/>
      <c r="WQ343" s="370"/>
      <c r="WR343" s="370"/>
      <c r="WS343" s="370"/>
      <c r="WT343" s="370"/>
      <c r="WU343" s="370"/>
      <c r="WV343" s="370"/>
      <c r="WW343" s="370"/>
      <c r="WX343" s="370"/>
      <c r="WY343" s="370"/>
      <c r="WZ343" s="370"/>
      <c r="XA343" s="370"/>
      <c r="XB343" s="370"/>
      <c r="XC343" s="370"/>
      <c r="XD343" s="370"/>
      <c r="XE343" s="370"/>
      <c r="XF343" s="370"/>
      <c r="XG343" s="370"/>
      <c r="XH343" s="370"/>
      <c r="XI343" s="370"/>
      <c r="XJ343" s="370"/>
      <c r="XK343" s="370"/>
      <c r="XL343" s="370"/>
      <c r="XM343" s="370"/>
      <c r="XN343" s="370"/>
      <c r="XO343" s="370"/>
      <c r="XP343" s="370"/>
      <c r="XQ343" s="370"/>
      <c r="XR343" s="370"/>
      <c r="XS343" s="370"/>
      <c r="XT343" s="370"/>
      <c r="XU343" s="370"/>
      <c r="XV343" s="370"/>
      <c r="XW343" s="370"/>
      <c r="XX343" s="370"/>
      <c r="XY343" s="370"/>
      <c r="XZ343" s="370"/>
      <c r="YA343" s="370"/>
      <c r="YB343" s="370"/>
      <c r="YC343" s="370"/>
      <c r="YD343" s="370"/>
      <c r="YE343" s="370"/>
      <c r="YF343" s="370"/>
      <c r="YG343" s="370"/>
      <c r="YH343" s="370"/>
      <c r="YI343" s="370"/>
      <c r="YJ343" s="370"/>
      <c r="YK343" s="370"/>
      <c r="YL343" s="370"/>
      <c r="YM343" s="370"/>
      <c r="YN343" s="370"/>
      <c r="YO343" s="370"/>
      <c r="YP343" s="370"/>
      <c r="YQ343" s="370"/>
      <c r="YR343" s="370"/>
      <c r="YS343" s="370"/>
      <c r="YT343" s="370"/>
      <c r="YU343" s="370"/>
      <c r="YV343" s="370"/>
      <c r="YW343" s="370"/>
      <c r="YX343" s="370"/>
      <c r="YY343" s="370"/>
      <c r="YZ343" s="370"/>
      <c r="ZA343" s="370"/>
      <c r="ZB343" s="370"/>
      <c r="ZC343" s="370"/>
      <c r="ZD343" s="370"/>
      <c r="ZE343" s="370"/>
      <c r="ZF343" s="370"/>
      <c r="ZG343" s="370"/>
      <c r="ZH343" s="370"/>
      <c r="ZI343" s="370"/>
      <c r="ZJ343" s="370"/>
      <c r="ZK343" s="370"/>
      <c r="ZL343" s="370"/>
      <c r="ZM343" s="370"/>
      <c r="ZN343" s="370"/>
      <c r="ZO343" s="370"/>
      <c r="ZP343" s="370"/>
      <c r="ZQ343" s="370"/>
      <c r="ZR343" s="370"/>
    </row>
    <row r="344" spans="606:694" ht="9.9499999999999993" customHeight="1" x14ac:dyDescent="0.15">
      <c r="WH344" s="370"/>
      <c r="WI344" s="370"/>
      <c r="WJ344" s="370"/>
      <c r="WK344" s="370"/>
      <c r="WL344" s="370"/>
      <c r="WM344" s="370"/>
      <c r="WN344" s="370"/>
      <c r="WO344" s="370"/>
      <c r="WP344" s="370"/>
      <c r="WQ344" s="370"/>
      <c r="WR344" s="370"/>
      <c r="WS344" s="370"/>
      <c r="WT344" s="370"/>
      <c r="WU344" s="370"/>
      <c r="WV344" s="370"/>
      <c r="WW344" s="370"/>
      <c r="WX344" s="370"/>
      <c r="WY344" s="370"/>
      <c r="WZ344" s="370"/>
      <c r="XA344" s="370"/>
      <c r="XB344" s="370"/>
      <c r="XC344" s="370"/>
      <c r="XD344" s="370"/>
      <c r="XE344" s="370"/>
      <c r="XF344" s="370"/>
      <c r="XG344" s="370"/>
      <c r="XH344" s="370"/>
      <c r="XI344" s="370"/>
      <c r="XJ344" s="370"/>
      <c r="XK344" s="370"/>
      <c r="XL344" s="370"/>
      <c r="XM344" s="370"/>
      <c r="XN344" s="370"/>
      <c r="XO344" s="370"/>
      <c r="XP344" s="370"/>
      <c r="XQ344" s="370"/>
      <c r="XR344" s="370"/>
      <c r="XS344" s="370"/>
      <c r="XT344" s="370"/>
      <c r="XU344" s="370"/>
      <c r="XV344" s="370"/>
      <c r="XW344" s="370"/>
      <c r="XX344" s="370"/>
      <c r="XY344" s="370"/>
      <c r="XZ344" s="370"/>
      <c r="YA344" s="370"/>
      <c r="YB344" s="370"/>
      <c r="YC344" s="370"/>
      <c r="YD344" s="370"/>
      <c r="YE344" s="370"/>
      <c r="YF344" s="370"/>
      <c r="YG344" s="370"/>
      <c r="YH344" s="370"/>
      <c r="YI344" s="370"/>
      <c r="YJ344" s="370"/>
      <c r="YK344" s="370"/>
      <c r="YL344" s="370"/>
      <c r="YM344" s="370"/>
      <c r="YN344" s="370"/>
      <c r="YO344" s="370"/>
      <c r="YP344" s="370"/>
      <c r="YQ344" s="370"/>
      <c r="YR344" s="370"/>
      <c r="YS344" s="370"/>
      <c r="YT344" s="370"/>
      <c r="YU344" s="370"/>
      <c r="YV344" s="370"/>
      <c r="YW344" s="370"/>
      <c r="YX344" s="370"/>
      <c r="YY344" s="370"/>
      <c r="YZ344" s="370"/>
      <c r="ZA344" s="370"/>
      <c r="ZB344" s="370"/>
      <c r="ZC344" s="370"/>
      <c r="ZD344" s="370"/>
      <c r="ZE344" s="370"/>
      <c r="ZF344" s="370"/>
      <c r="ZG344" s="370"/>
      <c r="ZH344" s="370"/>
      <c r="ZI344" s="370"/>
      <c r="ZJ344" s="370"/>
      <c r="ZK344" s="370"/>
      <c r="ZL344" s="370"/>
      <c r="ZM344" s="370"/>
      <c r="ZN344" s="370"/>
      <c r="ZO344" s="370"/>
      <c r="ZP344" s="370"/>
      <c r="ZQ344" s="370"/>
      <c r="ZR344" s="370"/>
    </row>
    <row r="345" spans="606:694" ht="9.9499999999999993" customHeight="1" x14ac:dyDescent="0.15">
      <c r="WH345" s="370"/>
      <c r="WI345" s="370"/>
      <c r="WJ345" s="370"/>
      <c r="WK345" s="370"/>
      <c r="WL345" s="370"/>
      <c r="WM345" s="370"/>
      <c r="WN345" s="370"/>
      <c r="WO345" s="370"/>
      <c r="WP345" s="370"/>
      <c r="WQ345" s="370"/>
      <c r="WR345" s="370"/>
      <c r="WS345" s="370"/>
      <c r="WT345" s="370"/>
      <c r="WU345" s="370"/>
      <c r="WV345" s="370"/>
      <c r="WW345" s="370"/>
      <c r="WX345" s="370"/>
      <c r="WY345" s="370"/>
      <c r="WZ345" s="370"/>
      <c r="XA345" s="370"/>
      <c r="XB345" s="370"/>
      <c r="XC345" s="370"/>
      <c r="XD345" s="370"/>
      <c r="XE345" s="370"/>
      <c r="XF345" s="370"/>
      <c r="XG345" s="370"/>
      <c r="XH345" s="370"/>
      <c r="XI345" s="370"/>
      <c r="XJ345" s="370"/>
      <c r="XK345" s="370"/>
      <c r="XL345" s="370"/>
      <c r="XM345" s="370"/>
      <c r="XN345" s="370"/>
      <c r="XO345" s="370"/>
      <c r="XP345" s="370"/>
      <c r="XQ345" s="370"/>
      <c r="XR345" s="370"/>
      <c r="XS345" s="370"/>
      <c r="XT345" s="370"/>
      <c r="XU345" s="370"/>
      <c r="XV345" s="370"/>
      <c r="XW345" s="370"/>
      <c r="XX345" s="370"/>
      <c r="XY345" s="370"/>
      <c r="XZ345" s="370"/>
      <c r="YA345" s="370"/>
      <c r="YB345" s="370"/>
      <c r="YC345" s="370"/>
      <c r="YD345" s="370"/>
      <c r="YE345" s="370"/>
      <c r="YF345" s="370"/>
      <c r="YG345" s="370"/>
      <c r="YH345" s="370"/>
      <c r="YI345" s="370"/>
      <c r="YJ345" s="370"/>
      <c r="YK345" s="370"/>
      <c r="YL345" s="370"/>
      <c r="YM345" s="370"/>
      <c r="YN345" s="370"/>
      <c r="YO345" s="370"/>
      <c r="YP345" s="370"/>
      <c r="YQ345" s="370"/>
      <c r="YR345" s="370"/>
      <c r="YS345" s="370"/>
      <c r="YT345" s="370"/>
      <c r="YU345" s="370"/>
      <c r="YV345" s="370"/>
      <c r="YW345" s="370"/>
      <c r="YX345" s="370"/>
      <c r="YY345" s="370"/>
      <c r="YZ345" s="370"/>
      <c r="ZA345" s="370"/>
      <c r="ZB345" s="370"/>
      <c r="ZC345" s="370"/>
      <c r="ZD345" s="370"/>
      <c r="ZE345" s="370"/>
      <c r="ZF345" s="370"/>
      <c r="ZG345" s="370"/>
      <c r="ZH345" s="370"/>
      <c r="ZI345" s="370"/>
      <c r="ZJ345" s="370"/>
      <c r="ZK345" s="370"/>
      <c r="ZL345" s="370"/>
      <c r="ZM345" s="370"/>
      <c r="ZN345" s="370"/>
      <c r="ZO345" s="370"/>
      <c r="ZP345" s="370"/>
      <c r="ZQ345" s="370"/>
      <c r="ZR345" s="370"/>
    </row>
    <row r="346" spans="606:694" ht="9.9499999999999993" customHeight="1" x14ac:dyDescent="0.15">
      <c r="WH346" s="370"/>
      <c r="WI346" s="370"/>
      <c r="WJ346" s="370"/>
      <c r="WK346" s="370"/>
      <c r="WL346" s="370"/>
      <c r="WM346" s="370"/>
      <c r="WN346" s="370"/>
      <c r="WO346" s="370"/>
      <c r="WP346" s="370"/>
      <c r="WQ346" s="370"/>
      <c r="WR346" s="370"/>
      <c r="WS346" s="370"/>
      <c r="WT346" s="370"/>
      <c r="WU346" s="370"/>
      <c r="WV346" s="370"/>
      <c r="WW346" s="370"/>
      <c r="WX346" s="370"/>
      <c r="WY346" s="370"/>
      <c r="WZ346" s="370"/>
      <c r="XA346" s="370"/>
      <c r="XB346" s="370"/>
      <c r="XC346" s="370"/>
      <c r="XD346" s="370"/>
      <c r="XE346" s="370"/>
      <c r="XF346" s="370"/>
      <c r="XG346" s="370"/>
      <c r="XH346" s="370"/>
      <c r="XI346" s="370"/>
      <c r="XJ346" s="370"/>
      <c r="XK346" s="370"/>
      <c r="XL346" s="370"/>
      <c r="XM346" s="370"/>
      <c r="XN346" s="370"/>
      <c r="XO346" s="370"/>
      <c r="XP346" s="370"/>
      <c r="XQ346" s="370"/>
      <c r="XR346" s="370"/>
      <c r="XS346" s="370"/>
      <c r="XT346" s="370"/>
      <c r="XU346" s="370"/>
      <c r="XV346" s="370"/>
      <c r="XW346" s="370"/>
      <c r="XX346" s="370"/>
      <c r="XY346" s="370"/>
      <c r="XZ346" s="370"/>
      <c r="YA346" s="370"/>
      <c r="YB346" s="370"/>
      <c r="YC346" s="370"/>
      <c r="YD346" s="370"/>
      <c r="YE346" s="370"/>
      <c r="YF346" s="370"/>
      <c r="YG346" s="370"/>
      <c r="YH346" s="370"/>
      <c r="YI346" s="370"/>
      <c r="YJ346" s="370"/>
      <c r="YK346" s="370"/>
      <c r="YL346" s="370"/>
      <c r="YM346" s="370"/>
      <c r="YN346" s="370"/>
      <c r="YO346" s="370"/>
      <c r="YP346" s="370"/>
      <c r="YQ346" s="370"/>
      <c r="YR346" s="370"/>
      <c r="YS346" s="370"/>
      <c r="YT346" s="370"/>
      <c r="YU346" s="370"/>
      <c r="YV346" s="370"/>
      <c r="YW346" s="370"/>
      <c r="YX346" s="370"/>
      <c r="YY346" s="370"/>
      <c r="YZ346" s="370"/>
      <c r="ZA346" s="370"/>
      <c r="ZB346" s="370"/>
      <c r="ZC346" s="370"/>
      <c r="ZD346" s="370"/>
      <c r="ZE346" s="370"/>
      <c r="ZF346" s="370"/>
      <c r="ZG346" s="370"/>
      <c r="ZH346" s="370"/>
      <c r="ZI346" s="370"/>
      <c r="ZJ346" s="370"/>
      <c r="ZK346" s="370"/>
      <c r="ZL346" s="370"/>
      <c r="ZM346" s="370"/>
      <c r="ZN346" s="370"/>
      <c r="ZO346" s="370"/>
      <c r="ZP346" s="370"/>
      <c r="ZQ346" s="370"/>
      <c r="ZR346" s="370"/>
    </row>
    <row r="347" spans="606:694" ht="9.9499999999999993" customHeight="1" x14ac:dyDescent="0.15">
      <c r="WH347" s="370"/>
      <c r="WI347" s="370"/>
      <c r="WJ347" s="370"/>
      <c r="WK347" s="370"/>
      <c r="WL347" s="370"/>
      <c r="WM347" s="370"/>
      <c r="WN347" s="370"/>
      <c r="WO347" s="370"/>
      <c r="WP347" s="370"/>
      <c r="WQ347" s="370"/>
      <c r="WR347" s="370"/>
      <c r="WS347" s="370"/>
      <c r="WT347" s="370"/>
      <c r="WU347" s="370"/>
      <c r="WV347" s="370"/>
      <c r="WW347" s="370"/>
      <c r="WX347" s="370"/>
      <c r="WY347" s="370"/>
      <c r="WZ347" s="370"/>
      <c r="XA347" s="370"/>
      <c r="XB347" s="370"/>
      <c r="XC347" s="370"/>
      <c r="XD347" s="370"/>
      <c r="XE347" s="370"/>
      <c r="XF347" s="370"/>
      <c r="XG347" s="370"/>
      <c r="XH347" s="370"/>
      <c r="XI347" s="370"/>
      <c r="XJ347" s="370"/>
      <c r="XK347" s="370"/>
      <c r="XL347" s="370"/>
      <c r="XM347" s="370"/>
      <c r="XN347" s="370"/>
      <c r="XO347" s="370"/>
      <c r="XP347" s="370"/>
      <c r="XQ347" s="370"/>
      <c r="XR347" s="370"/>
      <c r="XS347" s="370"/>
      <c r="XT347" s="370"/>
      <c r="XU347" s="370"/>
      <c r="XV347" s="370"/>
      <c r="XW347" s="370"/>
      <c r="XX347" s="370"/>
      <c r="XY347" s="370"/>
      <c r="XZ347" s="370"/>
      <c r="YA347" s="370"/>
      <c r="YB347" s="370"/>
      <c r="YC347" s="370"/>
      <c r="YD347" s="370"/>
      <c r="YE347" s="370"/>
      <c r="YF347" s="370"/>
      <c r="YG347" s="370"/>
      <c r="YH347" s="370"/>
      <c r="YI347" s="370"/>
      <c r="YJ347" s="370"/>
      <c r="YK347" s="370"/>
      <c r="YL347" s="370"/>
      <c r="YM347" s="370"/>
      <c r="YN347" s="370"/>
      <c r="YO347" s="370"/>
      <c r="YP347" s="370"/>
      <c r="YQ347" s="370"/>
      <c r="YR347" s="370"/>
      <c r="YS347" s="370"/>
      <c r="YT347" s="370"/>
      <c r="YU347" s="370"/>
      <c r="YV347" s="370"/>
      <c r="YW347" s="370"/>
      <c r="YX347" s="370"/>
      <c r="YY347" s="370"/>
      <c r="YZ347" s="370"/>
      <c r="ZA347" s="370"/>
      <c r="ZB347" s="370"/>
      <c r="ZC347" s="370"/>
      <c r="ZD347" s="370"/>
      <c r="ZE347" s="370"/>
      <c r="ZF347" s="370"/>
      <c r="ZG347" s="370"/>
      <c r="ZH347" s="370"/>
      <c r="ZI347" s="370"/>
      <c r="ZJ347" s="370"/>
      <c r="ZK347" s="370"/>
      <c r="ZL347" s="370"/>
      <c r="ZM347" s="370"/>
      <c r="ZN347" s="370"/>
      <c r="ZO347" s="370"/>
      <c r="ZP347" s="370"/>
      <c r="ZQ347" s="370"/>
      <c r="ZR347" s="370"/>
    </row>
    <row r="348" spans="606:694" ht="9.9499999999999993" customHeight="1" x14ac:dyDescent="0.15">
      <c r="WH348" s="370"/>
      <c r="WI348" s="370"/>
      <c r="WJ348" s="370"/>
      <c r="WK348" s="370"/>
      <c r="WL348" s="370"/>
      <c r="WM348" s="370"/>
      <c r="WN348" s="370"/>
      <c r="WO348" s="370"/>
      <c r="WP348" s="370"/>
      <c r="WQ348" s="370"/>
      <c r="WR348" s="370"/>
      <c r="WS348" s="370"/>
      <c r="WT348" s="370"/>
      <c r="WU348" s="370"/>
      <c r="WV348" s="370"/>
      <c r="WW348" s="370"/>
      <c r="WX348" s="370"/>
      <c r="WY348" s="370"/>
      <c r="WZ348" s="370"/>
      <c r="XA348" s="370"/>
      <c r="XB348" s="370"/>
      <c r="XC348" s="370"/>
      <c r="XD348" s="370"/>
      <c r="XE348" s="370"/>
      <c r="XF348" s="370"/>
      <c r="XG348" s="370"/>
      <c r="XH348" s="370"/>
      <c r="XI348" s="370"/>
      <c r="XJ348" s="370"/>
      <c r="XK348" s="370"/>
      <c r="XL348" s="370"/>
      <c r="XM348" s="370"/>
      <c r="XN348" s="370"/>
      <c r="XO348" s="370"/>
      <c r="XP348" s="370"/>
      <c r="XQ348" s="370"/>
      <c r="XR348" s="370"/>
      <c r="XS348" s="370"/>
      <c r="XT348" s="370"/>
      <c r="XU348" s="370"/>
      <c r="XV348" s="370"/>
      <c r="XW348" s="370"/>
      <c r="XX348" s="370"/>
      <c r="XY348" s="370"/>
      <c r="XZ348" s="370"/>
      <c r="YA348" s="370"/>
      <c r="YB348" s="370"/>
      <c r="YC348" s="370"/>
      <c r="YD348" s="370"/>
      <c r="YE348" s="370"/>
      <c r="YF348" s="370"/>
      <c r="YG348" s="370"/>
      <c r="YH348" s="370"/>
      <c r="YI348" s="370"/>
      <c r="YJ348" s="370"/>
      <c r="YK348" s="370"/>
      <c r="YL348" s="370"/>
      <c r="YM348" s="370"/>
      <c r="YN348" s="370"/>
      <c r="YO348" s="370"/>
      <c r="YP348" s="370"/>
      <c r="YQ348" s="370"/>
      <c r="YR348" s="370"/>
      <c r="YS348" s="370"/>
      <c r="YT348" s="370"/>
      <c r="YU348" s="370"/>
      <c r="YV348" s="370"/>
      <c r="YW348" s="370"/>
      <c r="YX348" s="370"/>
      <c r="YY348" s="370"/>
      <c r="YZ348" s="370"/>
      <c r="ZA348" s="370"/>
      <c r="ZB348" s="370"/>
      <c r="ZC348" s="370"/>
      <c r="ZD348" s="370"/>
      <c r="ZE348" s="370"/>
      <c r="ZF348" s="370"/>
      <c r="ZG348" s="370"/>
      <c r="ZH348" s="370"/>
      <c r="ZI348" s="370"/>
      <c r="ZJ348" s="370"/>
      <c r="ZK348" s="370"/>
      <c r="ZL348" s="370"/>
      <c r="ZM348" s="370"/>
      <c r="ZN348" s="370"/>
      <c r="ZO348" s="370"/>
      <c r="ZP348" s="370"/>
      <c r="ZQ348" s="370"/>
      <c r="ZR348" s="370"/>
    </row>
    <row r="349" spans="606:694" ht="9.9499999999999993" customHeight="1" x14ac:dyDescent="0.15">
      <c r="WH349" s="370"/>
      <c r="WI349" s="370"/>
      <c r="WJ349" s="370"/>
      <c r="WK349" s="370"/>
      <c r="WL349" s="370"/>
      <c r="WM349" s="370"/>
      <c r="WN349" s="370"/>
      <c r="WO349" s="370"/>
      <c r="WP349" s="370"/>
      <c r="WQ349" s="370"/>
      <c r="WR349" s="370"/>
      <c r="WS349" s="370"/>
      <c r="WT349" s="370"/>
      <c r="WU349" s="370"/>
      <c r="WV349" s="370"/>
      <c r="WW349" s="370"/>
      <c r="WX349" s="370"/>
      <c r="WY349" s="370"/>
      <c r="WZ349" s="370"/>
      <c r="XA349" s="370"/>
      <c r="XB349" s="370"/>
      <c r="XC349" s="370"/>
      <c r="XD349" s="370"/>
      <c r="XE349" s="370"/>
      <c r="XF349" s="370"/>
      <c r="XG349" s="370"/>
      <c r="XH349" s="370"/>
      <c r="XI349" s="370"/>
      <c r="XJ349" s="370"/>
      <c r="XK349" s="370"/>
      <c r="XL349" s="370"/>
      <c r="XM349" s="370"/>
      <c r="XN349" s="370"/>
      <c r="XO349" s="370"/>
      <c r="XP349" s="370"/>
      <c r="XQ349" s="370"/>
      <c r="XR349" s="370"/>
      <c r="XS349" s="370"/>
      <c r="XT349" s="370"/>
      <c r="XU349" s="370"/>
      <c r="XV349" s="370"/>
      <c r="XW349" s="370"/>
      <c r="XX349" s="370"/>
      <c r="XY349" s="370"/>
      <c r="XZ349" s="370"/>
      <c r="YA349" s="370"/>
      <c r="YB349" s="370"/>
      <c r="YC349" s="370"/>
      <c r="YD349" s="370"/>
      <c r="YE349" s="370"/>
      <c r="YF349" s="370"/>
      <c r="YG349" s="370"/>
      <c r="YH349" s="370"/>
      <c r="YI349" s="370"/>
      <c r="YJ349" s="370"/>
      <c r="YK349" s="370"/>
      <c r="YL349" s="370"/>
      <c r="YM349" s="370"/>
      <c r="YN349" s="370"/>
      <c r="YO349" s="370"/>
      <c r="YP349" s="370"/>
      <c r="YQ349" s="370"/>
      <c r="YR349" s="370"/>
      <c r="YS349" s="370"/>
      <c r="YT349" s="370"/>
      <c r="YU349" s="370"/>
      <c r="YV349" s="370"/>
      <c r="YW349" s="370"/>
      <c r="YX349" s="370"/>
      <c r="YY349" s="370"/>
      <c r="YZ349" s="370"/>
      <c r="ZA349" s="370"/>
      <c r="ZB349" s="370"/>
      <c r="ZC349" s="370"/>
      <c r="ZD349" s="370"/>
      <c r="ZE349" s="370"/>
      <c r="ZF349" s="370"/>
      <c r="ZG349" s="370"/>
      <c r="ZH349" s="370"/>
      <c r="ZI349" s="370"/>
      <c r="ZJ349" s="370"/>
      <c r="ZK349" s="370"/>
      <c r="ZL349" s="370"/>
      <c r="ZM349" s="370"/>
      <c r="ZN349" s="370"/>
      <c r="ZO349" s="370"/>
      <c r="ZP349" s="370"/>
      <c r="ZQ349" s="370"/>
      <c r="ZR349" s="370"/>
    </row>
    <row r="350" spans="606:694" ht="9.9499999999999993" customHeight="1" x14ac:dyDescent="0.15">
      <c r="WH350" s="370"/>
      <c r="WI350" s="370"/>
      <c r="WJ350" s="370"/>
      <c r="WK350" s="370"/>
      <c r="WL350" s="370"/>
      <c r="WM350" s="370"/>
      <c r="WN350" s="370"/>
      <c r="WO350" s="370"/>
      <c r="WP350" s="370"/>
      <c r="WQ350" s="370"/>
      <c r="WR350" s="370"/>
      <c r="WS350" s="370"/>
      <c r="WT350" s="370"/>
      <c r="WU350" s="370"/>
      <c r="WV350" s="370"/>
      <c r="WW350" s="370"/>
      <c r="WX350" s="370"/>
      <c r="WY350" s="370"/>
      <c r="WZ350" s="370"/>
      <c r="XA350" s="370"/>
      <c r="XB350" s="370"/>
      <c r="XC350" s="370"/>
      <c r="XD350" s="370"/>
      <c r="XE350" s="370"/>
      <c r="XF350" s="370"/>
      <c r="XG350" s="370"/>
      <c r="XH350" s="370"/>
      <c r="XI350" s="370"/>
      <c r="XJ350" s="370"/>
      <c r="XK350" s="370"/>
      <c r="XL350" s="370"/>
      <c r="XM350" s="370"/>
      <c r="XN350" s="370"/>
      <c r="XO350" s="370"/>
      <c r="XP350" s="370"/>
      <c r="XQ350" s="370"/>
      <c r="XR350" s="370"/>
      <c r="XS350" s="370"/>
      <c r="XT350" s="370"/>
      <c r="XU350" s="370"/>
      <c r="XV350" s="370"/>
      <c r="XW350" s="370"/>
      <c r="XX350" s="370"/>
      <c r="XY350" s="370"/>
      <c r="XZ350" s="370"/>
      <c r="YA350" s="370"/>
      <c r="YB350" s="370"/>
      <c r="YC350" s="370"/>
      <c r="YD350" s="370"/>
      <c r="YE350" s="370"/>
      <c r="YF350" s="370"/>
      <c r="YG350" s="370"/>
      <c r="YH350" s="370"/>
      <c r="YI350" s="370"/>
      <c r="YJ350" s="370"/>
      <c r="YK350" s="370"/>
      <c r="YL350" s="370"/>
      <c r="YM350" s="370"/>
      <c r="YN350" s="370"/>
      <c r="YO350" s="370"/>
      <c r="YP350" s="370"/>
      <c r="YQ350" s="370"/>
      <c r="YR350" s="370"/>
      <c r="YS350" s="370"/>
      <c r="YT350" s="370"/>
      <c r="YU350" s="370"/>
      <c r="YV350" s="370"/>
      <c r="YW350" s="370"/>
      <c r="YX350" s="370"/>
      <c r="YY350" s="370"/>
      <c r="YZ350" s="370"/>
      <c r="ZA350" s="370"/>
      <c r="ZB350" s="370"/>
      <c r="ZC350" s="370"/>
      <c r="ZD350" s="370"/>
      <c r="ZE350" s="370"/>
      <c r="ZF350" s="370"/>
      <c r="ZG350" s="370"/>
      <c r="ZH350" s="370"/>
      <c r="ZI350" s="370"/>
      <c r="ZJ350" s="370"/>
      <c r="ZK350" s="370"/>
      <c r="ZL350" s="370"/>
      <c r="ZM350" s="370"/>
      <c r="ZN350" s="370"/>
      <c r="ZO350" s="370"/>
      <c r="ZP350" s="370"/>
      <c r="ZQ350" s="370"/>
      <c r="ZR350" s="370"/>
    </row>
    <row r="351" spans="606:694" ht="9.9499999999999993" customHeight="1" x14ac:dyDescent="0.15">
      <c r="WH351" s="370"/>
      <c r="WI351" s="370"/>
      <c r="WJ351" s="370"/>
      <c r="WK351" s="370"/>
      <c r="WL351" s="370"/>
      <c r="WM351" s="370"/>
      <c r="WN351" s="370"/>
      <c r="WO351" s="370"/>
      <c r="WP351" s="370"/>
      <c r="WQ351" s="370"/>
      <c r="WR351" s="370"/>
      <c r="WS351" s="370"/>
      <c r="WT351" s="370"/>
      <c r="WU351" s="370"/>
      <c r="WV351" s="370"/>
      <c r="WW351" s="370"/>
      <c r="WX351" s="370"/>
      <c r="WY351" s="370"/>
      <c r="WZ351" s="370"/>
      <c r="XA351" s="370"/>
      <c r="XB351" s="370"/>
      <c r="XC351" s="370"/>
      <c r="XD351" s="370"/>
      <c r="XE351" s="370"/>
      <c r="XF351" s="370"/>
      <c r="XG351" s="370"/>
      <c r="XH351" s="370"/>
      <c r="XI351" s="370"/>
      <c r="XJ351" s="370"/>
      <c r="XK351" s="370"/>
      <c r="XL351" s="370"/>
      <c r="XM351" s="370"/>
      <c r="XN351" s="370"/>
      <c r="XO351" s="370"/>
      <c r="XP351" s="370"/>
      <c r="XQ351" s="370"/>
      <c r="XR351" s="370"/>
      <c r="XS351" s="370"/>
      <c r="XT351" s="370"/>
      <c r="XU351" s="370"/>
      <c r="XV351" s="370"/>
      <c r="XW351" s="370"/>
      <c r="XX351" s="370"/>
      <c r="XY351" s="370"/>
      <c r="XZ351" s="370"/>
      <c r="YA351" s="370"/>
      <c r="YB351" s="370"/>
      <c r="YC351" s="370"/>
      <c r="YD351" s="370"/>
      <c r="YE351" s="370"/>
      <c r="YF351" s="370"/>
      <c r="YG351" s="370"/>
      <c r="YH351" s="370"/>
      <c r="YI351" s="370"/>
      <c r="YJ351" s="370"/>
      <c r="YK351" s="370"/>
      <c r="YL351" s="370"/>
      <c r="YM351" s="370"/>
      <c r="YN351" s="370"/>
      <c r="YO351" s="370"/>
      <c r="YP351" s="370"/>
      <c r="YQ351" s="370"/>
      <c r="YR351" s="370"/>
      <c r="YS351" s="370"/>
      <c r="YT351" s="370"/>
      <c r="YU351" s="370"/>
      <c r="YV351" s="370"/>
      <c r="YW351" s="370"/>
      <c r="YX351" s="370"/>
      <c r="YY351" s="370"/>
      <c r="YZ351" s="370"/>
      <c r="ZA351" s="370"/>
      <c r="ZB351" s="370"/>
      <c r="ZC351" s="370"/>
      <c r="ZD351" s="370"/>
      <c r="ZE351" s="370"/>
      <c r="ZF351" s="370"/>
      <c r="ZG351" s="370"/>
      <c r="ZH351" s="370"/>
      <c r="ZI351" s="370"/>
      <c r="ZJ351" s="370"/>
      <c r="ZK351" s="370"/>
      <c r="ZL351" s="370"/>
      <c r="ZM351" s="370"/>
      <c r="ZN351" s="370"/>
      <c r="ZO351" s="370"/>
      <c r="ZP351" s="370"/>
      <c r="ZQ351" s="370"/>
      <c r="ZR351" s="370"/>
    </row>
    <row r="352" spans="606:694" ht="9.9499999999999993" customHeight="1" x14ac:dyDescent="0.15">
      <c r="WH352" s="370"/>
      <c r="WI352" s="370"/>
      <c r="WJ352" s="370"/>
      <c r="WK352" s="370"/>
      <c r="WL352" s="370"/>
      <c r="WM352" s="370"/>
      <c r="WN352" s="370"/>
      <c r="WO352" s="370"/>
      <c r="WP352" s="370"/>
      <c r="WQ352" s="370"/>
      <c r="WR352" s="370"/>
      <c r="WS352" s="370"/>
      <c r="WT352" s="370"/>
      <c r="WU352" s="370"/>
      <c r="WV352" s="370"/>
      <c r="WW352" s="370"/>
      <c r="WX352" s="370"/>
      <c r="WY352" s="370"/>
      <c r="WZ352" s="370"/>
      <c r="XA352" s="370"/>
      <c r="XB352" s="370"/>
      <c r="XC352" s="370"/>
      <c r="XD352" s="370"/>
      <c r="XE352" s="370"/>
      <c r="XF352" s="370"/>
      <c r="XG352" s="370"/>
      <c r="XH352" s="370"/>
      <c r="XI352" s="370"/>
      <c r="XJ352" s="370"/>
      <c r="XK352" s="370"/>
      <c r="XL352" s="370"/>
      <c r="XM352" s="370"/>
      <c r="XN352" s="370"/>
      <c r="XO352" s="370"/>
      <c r="XP352" s="370"/>
      <c r="XQ352" s="370"/>
      <c r="XR352" s="370"/>
      <c r="XS352" s="370"/>
      <c r="XT352" s="370"/>
      <c r="XU352" s="370"/>
      <c r="XV352" s="370"/>
      <c r="XW352" s="370"/>
      <c r="XX352" s="370"/>
      <c r="XY352" s="370"/>
      <c r="XZ352" s="370"/>
      <c r="YA352" s="370"/>
      <c r="YB352" s="370"/>
      <c r="YC352" s="370"/>
      <c r="YD352" s="370"/>
      <c r="YE352" s="370"/>
      <c r="YF352" s="370"/>
      <c r="YG352" s="370"/>
      <c r="YH352" s="370"/>
      <c r="YI352" s="370"/>
      <c r="YJ352" s="370"/>
      <c r="YK352" s="370"/>
      <c r="YL352" s="370"/>
      <c r="YM352" s="370"/>
      <c r="YN352" s="370"/>
      <c r="YO352" s="370"/>
      <c r="YP352" s="370"/>
      <c r="YQ352" s="370"/>
      <c r="YR352" s="370"/>
      <c r="YS352" s="370"/>
      <c r="YT352" s="370"/>
      <c r="YU352" s="370"/>
      <c r="YV352" s="370"/>
      <c r="YW352" s="370"/>
      <c r="YX352" s="370"/>
      <c r="YY352" s="370"/>
      <c r="YZ352" s="370"/>
      <c r="ZA352" s="370"/>
      <c r="ZB352" s="370"/>
      <c r="ZC352" s="370"/>
      <c r="ZD352" s="370"/>
      <c r="ZE352" s="370"/>
      <c r="ZF352" s="370"/>
      <c r="ZG352" s="370"/>
      <c r="ZH352" s="370"/>
      <c r="ZI352" s="370"/>
      <c r="ZJ352" s="370"/>
      <c r="ZK352" s="370"/>
      <c r="ZL352" s="370"/>
      <c r="ZM352" s="370"/>
      <c r="ZN352" s="370"/>
      <c r="ZO352" s="370"/>
      <c r="ZP352" s="370"/>
      <c r="ZQ352" s="370"/>
      <c r="ZR352" s="370"/>
    </row>
    <row r="353" spans="606:694" ht="9.9499999999999993" customHeight="1" x14ac:dyDescent="0.15">
      <c r="WH353" s="370"/>
      <c r="WI353" s="370"/>
      <c r="WJ353" s="370"/>
      <c r="WK353" s="370"/>
      <c r="WL353" s="370"/>
      <c r="WM353" s="370"/>
      <c r="WN353" s="370"/>
      <c r="WO353" s="370"/>
      <c r="WP353" s="370"/>
      <c r="WQ353" s="370"/>
      <c r="WR353" s="370"/>
      <c r="WS353" s="370"/>
      <c r="WT353" s="370"/>
      <c r="WU353" s="370"/>
      <c r="WV353" s="370"/>
      <c r="WW353" s="370"/>
      <c r="WX353" s="370"/>
      <c r="WY353" s="370"/>
      <c r="WZ353" s="370"/>
      <c r="XA353" s="370"/>
      <c r="XB353" s="370"/>
      <c r="XC353" s="370"/>
      <c r="XD353" s="370"/>
      <c r="XE353" s="370"/>
      <c r="XF353" s="370"/>
      <c r="XG353" s="370"/>
      <c r="XH353" s="370"/>
      <c r="XI353" s="370"/>
      <c r="XJ353" s="370"/>
      <c r="XK353" s="370"/>
      <c r="XL353" s="370"/>
      <c r="XM353" s="370"/>
      <c r="XN353" s="370"/>
      <c r="XO353" s="370"/>
      <c r="XP353" s="370"/>
      <c r="XQ353" s="370"/>
      <c r="XR353" s="370"/>
      <c r="XS353" s="370"/>
      <c r="XT353" s="370"/>
      <c r="XU353" s="370"/>
      <c r="XV353" s="370"/>
      <c r="XW353" s="370"/>
      <c r="XX353" s="370"/>
      <c r="XY353" s="370"/>
      <c r="XZ353" s="370"/>
      <c r="YA353" s="370"/>
      <c r="YB353" s="370"/>
      <c r="YC353" s="370"/>
      <c r="YD353" s="370"/>
      <c r="YE353" s="370"/>
      <c r="YF353" s="370"/>
      <c r="YG353" s="370"/>
      <c r="YH353" s="370"/>
      <c r="YI353" s="370"/>
      <c r="YJ353" s="370"/>
      <c r="YK353" s="370"/>
      <c r="YL353" s="370"/>
      <c r="YM353" s="370"/>
      <c r="YN353" s="370"/>
      <c r="YO353" s="370"/>
      <c r="YP353" s="370"/>
      <c r="YQ353" s="370"/>
      <c r="YR353" s="370"/>
      <c r="YS353" s="370"/>
      <c r="YT353" s="370"/>
      <c r="YU353" s="370"/>
      <c r="YV353" s="370"/>
      <c r="YW353" s="370"/>
      <c r="YX353" s="370"/>
      <c r="YY353" s="370"/>
      <c r="YZ353" s="370"/>
      <c r="ZA353" s="370"/>
      <c r="ZB353" s="370"/>
      <c r="ZC353" s="370"/>
      <c r="ZD353" s="370"/>
      <c r="ZE353" s="370"/>
      <c r="ZF353" s="370"/>
      <c r="ZG353" s="370"/>
      <c r="ZH353" s="370"/>
      <c r="ZI353" s="370"/>
      <c r="ZJ353" s="370"/>
      <c r="ZK353" s="370"/>
      <c r="ZL353" s="370"/>
      <c r="ZM353" s="370"/>
      <c r="ZN353" s="370"/>
      <c r="ZO353" s="370"/>
      <c r="ZP353" s="370"/>
      <c r="ZQ353" s="370"/>
      <c r="ZR353" s="370"/>
    </row>
    <row r="354" spans="606:694" ht="9.9499999999999993" customHeight="1" x14ac:dyDescent="0.15">
      <c r="WH354" s="370"/>
      <c r="WI354" s="370"/>
      <c r="WJ354" s="370"/>
      <c r="WK354" s="370"/>
      <c r="WL354" s="370"/>
      <c r="WM354" s="370"/>
      <c r="WN354" s="370"/>
      <c r="WO354" s="370"/>
      <c r="WP354" s="370"/>
      <c r="WQ354" s="370"/>
      <c r="WR354" s="370"/>
      <c r="WS354" s="370"/>
      <c r="WT354" s="370"/>
      <c r="WU354" s="370"/>
      <c r="WV354" s="370"/>
      <c r="WW354" s="370"/>
      <c r="WX354" s="370"/>
      <c r="WY354" s="370"/>
      <c r="WZ354" s="370"/>
      <c r="XA354" s="370"/>
      <c r="XB354" s="370"/>
      <c r="XC354" s="370"/>
      <c r="XD354" s="370"/>
      <c r="XE354" s="370"/>
      <c r="XF354" s="370"/>
      <c r="XG354" s="370"/>
      <c r="XH354" s="370"/>
      <c r="XI354" s="370"/>
      <c r="XJ354" s="370"/>
      <c r="XK354" s="370"/>
      <c r="XL354" s="370"/>
      <c r="XM354" s="370"/>
      <c r="XN354" s="370"/>
      <c r="XO354" s="370"/>
      <c r="XP354" s="370"/>
      <c r="XQ354" s="370"/>
      <c r="XR354" s="370"/>
      <c r="XS354" s="370"/>
      <c r="XT354" s="370"/>
      <c r="XU354" s="370"/>
      <c r="XV354" s="370"/>
      <c r="XW354" s="370"/>
      <c r="XX354" s="370"/>
      <c r="XY354" s="370"/>
      <c r="XZ354" s="370"/>
      <c r="YA354" s="370"/>
      <c r="YB354" s="370"/>
      <c r="YC354" s="370"/>
      <c r="YD354" s="370"/>
      <c r="YE354" s="370"/>
      <c r="YF354" s="370"/>
      <c r="YG354" s="370"/>
      <c r="YH354" s="370"/>
      <c r="YI354" s="370"/>
      <c r="YJ354" s="370"/>
      <c r="YK354" s="370"/>
      <c r="YL354" s="370"/>
      <c r="YM354" s="370"/>
      <c r="YN354" s="370"/>
      <c r="YO354" s="370"/>
      <c r="YP354" s="370"/>
      <c r="YQ354" s="370"/>
      <c r="YR354" s="370"/>
      <c r="YS354" s="370"/>
      <c r="YT354" s="370"/>
      <c r="YU354" s="370"/>
      <c r="YV354" s="370"/>
      <c r="YW354" s="370"/>
      <c r="YX354" s="370"/>
      <c r="YY354" s="370"/>
      <c r="YZ354" s="370"/>
      <c r="ZA354" s="370"/>
      <c r="ZB354" s="370"/>
      <c r="ZC354" s="370"/>
      <c r="ZD354" s="370"/>
      <c r="ZE354" s="370"/>
      <c r="ZF354" s="370"/>
      <c r="ZG354" s="370"/>
      <c r="ZH354" s="370"/>
      <c r="ZI354" s="370"/>
      <c r="ZJ354" s="370"/>
      <c r="ZK354" s="370"/>
      <c r="ZL354" s="370"/>
      <c r="ZM354" s="370"/>
      <c r="ZN354" s="370"/>
      <c r="ZO354" s="370"/>
      <c r="ZP354" s="370"/>
      <c r="ZQ354" s="370"/>
      <c r="ZR354" s="370"/>
    </row>
    <row r="355" spans="606:694" ht="9.9499999999999993" customHeight="1" x14ac:dyDescent="0.15">
      <c r="WH355" s="370"/>
      <c r="WI355" s="370"/>
      <c r="WJ355" s="370"/>
      <c r="WK355" s="370"/>
      <c r="WL355" s="370"/>
      <c r="WM355" s="370"/>
      <c r="WN355" s="370"/>
      <c r="WO355" s="370"/>
      <c r="WP355" s="370"/>
      <c r="WQ355" s="370"/>
      <c r="WR355" s="370"/>
      <c r="WS355" s="370"/>
      <c r="WT355" s="370"/>
      <c r="WU355" s="370"/>
      <c r="WV355" s="370"/>
      <c r="WW355" s="370"/>
      <c r="WX355" s="370"/>
      <c r="WY355" s="370"/>
      <c r="WZ355" s="370"/>
      <c r="XA355" s="370"/>
      <c r="XB355" s="370"/>
      <c r="XC355" s="370"/>
      <c r="XD355" s="370"/>
      <c r="XE355" s="370"/>
      <c r="XF355" s="370"/>
      <c r="XG355" s="370"/>
      <c r="XH355" s="370"/>
      <c r="XI355" s="370"/>
      <c r="XJ355" s="370"/>
      <c r="XK355" s="370"/>
      <c r="XL355" s="370"/>
      <c r="XM355" s="370"/>
      <c r="XN355" s="370"/>
      <c r="XO355" s="370"/>
      <c r="XP355" s="370"/>
      <c r="XQ355" s="370"/>
      <c r="XR355" s="370"/>
      <c r="XS355" s="370"/>
      <c r="XT355" s="370"/>
      <c r="XU355" s="370"/>
      <c r="XV355" s="370"/>
      <c r="XW355" s="370"/>
      <c r="XX355" s="370"/>
      <c r="XY355" s="370"/>
      <c r="XZ355" s="370"/>
      <c r="YA355" s="370"/>
      <c r="YB355" s="370"/>
      <c r="YC355" s="370"/>
      <c r="YD355" s="370"/>
      <c r="YE355" s="370"/>
      <c r="YF355" s="370"/>
      <c r="YG355" s="370"/>
      <c r="YH355" s="370"/>
      <c r="YI355" s="370"/>
      <c r="YJ355" s="370"/>
      <c r="YK355" s="370"/>
      <c r="YL355" s="370"/>
      <c r="YM355" s="370"/>
      <c r="YN355" s="370"/>
      <c r="YO355" s="370"/>
      <c r="YP355" s="370"/>
      <c r="YQ355" s="370"/>
      <c r="YR355" s="370"/>
      <c r="YS355" s="370"/>
      <c r="YT355" s="370"/>
      <c r="YU355" s="370"/>
      <c r="YV355" s="370"/>
      <c r="YW355" s="370"/>
      <c r="YX355" s="370"/>
      <c r="YY355" s="370"/>
      <c r="YZ355" s="370"/>
      <c r="ZA355" s="370"/>
      <c r="ZB355" s="370"/>
      <c r="ZC355" s="370"/>
      <c r="ZD355" s="370"/>
      <c r="ZE355" s="370"/>
      <c r="ZF355" s="370"/>
      <c r="ZG355" s="370"/>
      <c r="ZH355" s="370"/>
      <c r="ZI355" s="370"/>
      <c r="ZJ355" s="370"/>
      <c r="ZK355" s="370"/>
      <c r="ZL355" s="370"/>
      <c r="ZM355" s="370"/>
      <c r="ZN355" s="370"/>
      <c r="ZO355" s="370"/>
      <c r="ZP355" s="370"/>
      <c r="ZQ355" s="370"/>
      <c r="ZR355" s="370"/>
    </row>
    <row r="356" spans="606:694" ht="9.9499999999999993" customHeight="1" x14ac:dyDescent="0.15">
      <c r="WH356" s="370"/>
      <c r="WI356" s="370"/>
      <c r="WJ356" s="370"/>
      <c r="WK356" s="370"/>
      <c r="WL356" s="370"/>
      <c r="WM356" s="370"/>
      <c r="WN356" s="370"/>
      <c r="WO356" s="370"/>
      <c r="WP356" s="370"/>
      <c r="WQ356" s="370"/>
      <c r="WR356" s="370"/>
      <c r="WS356" s="370"/>
      <c r="WT356" s="370"/>
      <c r="WU356" s="370"/>
      <c r="WV356" s="370"/>
      <c r="WW356" s="370"/>
      <c r="WX356" s="370"/>
      <c r="WY356" s="370"/>
      <c r="WZ356" s="370"/>
      <c r="XA356" s="370"/>
      <c r="XB356" s="370"/>
      <c r="XC356" s="370"/>
      <c r="XD356" s="370"/>
      <c r="XE356" s="370"/>
      <c r="XF356" s="370"/>
      <c r="XG356" s="370"/>
      <c r="XH356" s="370"/>
      <c r="XI356" s="370"/>
      <c r="XJ356" s="370"/>
      <c r="XK356" s="370"/>
      <c r="XL356" s="370"/>
      <c r="XM356" s="370"/>
      <c r="XN356" s="370"/>
      <c r="XO356" s="370"/>
      <c r="XP356" s="370"/>
      <c r="XQ356" s="370"/>
      <c r="XR356" s="370"/>
      <c r="XS356" s="370"/>
      <c r="XT356" s="370"/>
      <c r="XU356" s="370"/>
      <c r="XV356" s="370"/>
      <c r="XW356" s="370"/>
      <c r="XX356" s="370"/>
      <c r="XY356" s="370"/>
      <c r="XZ356" s="370"/>
      <c r="YA356" s="370"/>
      <c r="YB356" s="370"/>
      <c r="YC356" s="370"/>
      <c r="YD356" s="370"/>
      <c r="YE356" s="370"/>
      <c r="YF356" s="370"/>
      <c r="YG356" s="370"/>
      <c r="YH356" s="370"/>
      <c r="YI356" s="370"/>
      <c r="YJ356" s="370"/>
      <c r="YK356" s="370"/>
      <c r="YL356" s="370"/>
      <c r="YM356" s="370"/>
      <c r="YN356" s="370"/>
      <c r="YO356" s="370"/>
      <c r="YP356" s="370"/>
      <c r="YQ356" s="370"/>
      <c r="YR356" s="370"/>
      <c r="YS356" s="370"/>
      <c r="YT356" s="370"/>
      <c r="YU356" s="370"/>
      <c r="YV356" s="370"/>
      <c r="YW356" s="370"/>
      <c r="YX356" s="370"/>
      <c r="YY356" s="370"/>
      <c r="YZ356" s="370"/>
      <c r="ZA356" s="370"/>
      <c r="ZB356" s="370"/>
      <c r="ZC356" s="370"/>
      <c r="ZD356" s="370"/>
      <c r="ZE356" s="370"/>
      <c r="ZF356" s="370"/>
      <c r="ZG356" s="370"/>
      <c r="ZH356" s="370"/>
      <c r="ZI356" s="370"/>
      <c r="ZJ356" s="370"/>
      <c r="ZK356" s="370"/>
      <c r="ZL356" s="370"/>
      <c r="ZM356" s="370"/>
      <c r="ZN356" s="370"/>
      <c r="ZO356" s="370"/>
      <c r="ZP356" s="370"/>
      <c r="ZQ356" s="370"/>
      <c r="ZR356" s="370"/>
    </row>
    <row r="357" spans="606:694" ht="9.9499999999999993" customHeight="1" x14ac:dyDescent="0.15">
      <c r="WH357" s="370"/>
      <c r="WI357" s="370"/>
      <c r="WJ357" s="370"/>
      <c r="WK357" s="370"/>
      <c r="WL357" s="370"/>
      <c r="WM357" s="370"/>
      <c r="WN357" s="370"/>
      <c r="WO357" s="370"/>
      <c r="WP357" s="370"/>
      <c r="WQ357" s="370"/>
      <c r="WR357" s="370"/>
      <c r="WS357" s="370"/>
      <c r="WT357" s="370"/>
      <c r="WU357" s="370"/>
      <c r="WV357" s="370"/>
      <c r="WW357" s="370"/>
      <c r="WX357" s="370"/>
      <c r="WY357" s="370"/>
      <c r="WZ357" s="370"/>
      <c r="XA357" s="370"/>
      <c r="XB357" s="370"/>
      <c r="XC357" s="370"/>
      <c r="XD357" s="370"/>
      <c r="XE357" s="370"/>
      <c r="XF357" s="370"/>
      <c r="XG357" s="370"/>
      <c r="XH357" s="370"/>
      <c r="XI357" s="370"/>
      <c r="XJ357" s="370"/>
      <c r="XK357" s="370"/>
      <c r="XL357" s="370"/>
      <c r="XM357" s="370"/>
      <c r="XN357" s="370"/>
      <c r="XO357" s="370"/>
      <c r="XP357" s="370"/>
      <c r="XQ357" s="370"/>
      <c r="XR357" s="370"/>
      <c r="XS357" s="370"/>
      <c r="XT357" s="370"/>
      <c r="XU357" s="370"/>
      <c r="XV357" s="370"/>
      <c r="XW357" s="370"/>
      <c r="XX357" s="370"/>
      <c r="XY357" s="370"/>
      <c r="XZ357" s="370"/>
      <c r="YA357" s="370"/>
      <c r="YB357" s="370"/>
      <c r="YC357" s="370"/>
      <c r="YD357" s="370"/>
      <c r="YE357" s="370"/>
      <c r="YF357" s="370"/>
      <c r="YG357" s="370"/>
      <c r="YH357" s="370"/>
      <c r="YI357" s="370"/>
      <c r="YJ357" s="370"/>
      <c r="YK357" s="370"/>
      <c r="YL357" s="370"/>
      <c r="YM357" s="370"/>
      <c r="YN357" s="370"/>
      <c r="YO357" s="370"/>
      <c r="YP357" s="370"/>
      <c r="YQ357" s="370"/>
      <c r="YR357" s="370"/>
      <c r="YS357" s="370"/>
      <c r="YT357" s="370"/>
      <c r="YU357" s="370"/>
      <c r="YV357" s="370"/>
      <c r="YW357" s="370"/>
      <c r="YX357" s="370"/>
      <c r="YY357" s="370"/>
      <c r="YZ357" s="370"/>
      <c r="ZA357" s="370"/>
      <c r="ZB357" s="370"/>
      <c r="ZC357" s="370"/>
      <c r="ZD357" s="370"/>
      <c r="ZE357" s="370"/>
      <c r="ZF357" s="370"/>
      <c r="ZG357" s="370"/>
      <c r="ZH357" s="370"/>
      <c r="ZI357" s="370"/>
      <c r="ZJ357" s="370"/>
      <c r="ZK357" s="370"/>
      <c r="ZL357" s="370"/>
      <c r="ZM357" s="370"/>
      <c r="ZN357" s="370"/>
      <c r="ZO357" s="370"/>
      <c r="ZP357" s="370"/>
      <c r="ZQ357" s="370"/>
      <c r="ZR357" s="370"/>
    </row>
    <row r="358" spans="606:694" ht="9.9499999999999993" customHeight="1" x14ac:dyDescent="0.15">
      <c r="WH358" s="370"/>
      <c r="WI358" s="370"/>
      <c r="WJ358" s="370"/>
      <c r="WK358" s="370"/>
      <c r="WL358" s="370"/>
      <c r="WM358" s="370"/>
      <c r="WN358" s="370"/>
      <c r="WO358" s="370"/>
      <c r="WP358" s="370"/>
      <c r="WQ358" s="370"/>
      <c r="WR358" s="370"/>
      <c r="WS358" s="370"/>
      <c r="WT358" s="370"/>
      <c r="WU358" s="370"/>
      <c r="WV358" s="370"/>
      <c r="WW358" s="370"/>
      <c r="WX358" s="370"/>
      <c r="WY358" s="370"/>
      <c r="WZ358" s="370"/>
      <c r="XA358" s="370"/>
      <c r="XB358" s="370"/>
      <c r="XC358" s="370"/>
      <c r="XD358" s="370"/>
      <c r="XE358" s="370"/>
      <c r="XF358" s="370"/>
      <c r="XG358" s="370"/>
      <c r="XH358" s="370"/>
      <c r="XI358" s="370"/>
      <c r="XJ358" s="370"/>
      <c r="XK358" s="370"/>
      <c r="XL358" s="370"/>
      <c r="XM358" s="370"/>
      <c r="XN358" s="370"/>
      <c r="XO358" s="370"/>
      <c r="XP358" s="370"/>
      <c r="XQ358" s="370"/>
      <c r="XR358" s="370"/>
      <c r="XS358" s="370"/>
      <c r="XT358" s="370"/>
      <c r="XU358" s="370"/>
      <c r="XV358" s="370"/>
      <c r="XW358" s="370"/>
      <c r="XX358" s="370"/>
      <c r="XY358" s="370"/>
      <c r="XZ358" s="370"/>
      <c r="YA358" s="370"/>
      <c r="YB358" s="370"/>
      <c r="YC358" s="370"/>
      <c r="YD358" s="370"/>
      <c r="YE358" s="370"/>
      <c r="YF358" s="370"/>
      <c r="YG358" s="370"/>
      <c r="YH358" s="370"/>
      <c r="YI358" s="370"/>
      <c r="YJ358" s="370"/>
      <c r="YK358" s="370"/>
      <c r="YL358" s="370"/>
      <c r="YM358" s="370"/>
      <c r="YN358" s="370"/>
      <c r="YO358" s="370"/>
      <c r="YP358" s="370"/>
      <c r="YQ358" s="370"/>
      <c r="YR358" s="370"/>
      <c r="YS358" s="370"/>
      <c r="YT358" s="370"/>
      <c r="YU358" s="370"/>
      <c r="YV358" s="370"/>
      <c r="YW358" s="370"/>
      <c r="YX358" s="370"/>
      <c r="YY358" s="370"/>
      <c r="YZ358" s="370"/>
      <c r="ZA358" s="370"/>
      <c r="ZB358" s="370"/>
      <c r="ZC358" s="370"/>
      <c r="ZD358" s="370"/>
      <c r="ZE358" s="370"/>
      <c r="ZF358" s="370"/>
      <c r="ZG358" s="370"/>
      <c r="ZH358" s="370"/>
      <c r="ZI358" s="370"/>
      <c r="ZJ358" s="370"/>
      <c r="ZK358" s="370"/>
      <c r="ZL358" s="370"/>
      <c r="ZM358" s="370"/>
      <c r="ZN358" s="370"/>
      <c r="ZO358" s="370"/>
      <c r="ZP358" s="370"/>
      <c r="ZQ358" s="370"/>
      <c r="ZR358" s="370"/>
    </row>
    <row r="359" spans="606:694" ht="9.9499999999999993" customHeight="1" x14ac:dyDescent="0.15">
      <c r="WH359" s="370"/>
      <c r="WI359" s="370"/>
      <c r="WJ359" s="370"/>
      <c r="WK359" s="370"/>
      <c r="WL359" s="370"/>
      <c r="WM359" s="370"/>
      <c r="WN359" s="370"/>
      <c r="WO359" s="370"/>
      <c r="WP359" s="370"/>
      <c r="WQ359" s="370"/>
      <c r="WR359" s="370"/>
      <c r="WS359" s="370"/>
      <c r="WT359" s="370"/>
      <c r="WU359" s="370"/>
      <c r="WV359" s="370"/>
      <c r="WW359" s="370"/>
      <c r="WX359" s="370"/>
      <c r="WY359" s="370"/>
      <c r="WZ359" s="370"/>
      <c r="XA359" s="370"/>
      <c r="XB359" s="370"/>
      <c r="XC359" s="370"/>
      <c r="XD359" s="370"/>
      <c r="XE359" s="370"/>
      <c r="XF359" s="370"/>
      <c r="XG359" s="370"/>
      <c r="XH359" s="370"/>
      <c r="XI359" s="370"/>
      <c r="XJ359" s="370"/>
      <c r="XK359" s="370"/>
      <c r="XL359" s="370"/>
      <c r="XM359" s="370"/>
      <c r="XN359" s="370"/>
      <c r="XO359" s="370"/>
      <c r="XP359" s="370"/>
      <c r="XQ359" s="370"/>
      <c r="XR359" s="370"/>
      <c r="XS359" s="370"/>
      <c r="XT359" s="370"/>
      <c r="XU359" s="370"/>
      <c r="XV359" s="370"/>
      <c r="XW359" s="370"/>
      <c r="XX359" s="370"/>
      <c r="XY359" s="370"/>
      <c r="XZ359" s="370"/>
      <c r="YA359" s="370"/>
      <c r="YB359" s="370"/>
      <c r="YC359" s="370"/>
      <c r="YD359" s="370"/>
      <c r="YE359" s="370"/>
      <c r="YF359" s="370"/>
      <c r="YG359" s="370"/>
      <c r="YH359" s="370"/>
      <c r="YI359" s="370"/>
      <c r="YJ359" s="370"/>
      <c r="YK359" s="370"/>
      <c r="YL359" s="370"/>
      <c r="YM359" s="370"/>
      <c r="YN359" s="370"/>
      <c r="YO359" s="370"/>
      <c r="YP359" s="370"/>
      <c r="YQ359" s="370"/>
      <c r="YR359" s="370"/>
      <c r="YS359" s="370"/>
      <c r="YT359" s="370"/>
      <c r="YU359" s="370"/>
      <c r="YV359" s="370"/>
      <c r="YW359" s="370"/>
      <c r="YX359" s="370"/>
      <c r="YY359" s="370"/>
      <c r="YZ359" s="370"/>
      <c r="ZA359" s="370"/>
      <c r="ZB359" s="370"/>
      <c r="ZC359" s="370"/>
      <c r="ZD359" s="370"/>
      <c r="ZE359" s="370"/>
      <c r="ZF359" s="370"/>
      <c r="ZG359" s="370"/>
      <c r="ZH359" s="370"/>
      <c r="ZI359" s="370"/>
      <c r="ZJ359" s="370"/>
      <c r="ZK359" s="370"/>
      <c r="ZL359" s="370"/>
      <c r="ZM359" s="370"/>
      <c r="ZN359" s="370"/>
      <c r="ZO359" s="370"/>
      <c r="ZP359" s="370"/>
      <c r="ZQ359" s="370"/>
      <c r="ZR359" s="370"/>
    </row>
    <row r="360" spans="606:694" ht="9.9499999999999993" customHeight="1" x14ac:dyDescent="0.15">
      <c r="WH360" s="370"/>
      <c r="WI360" s="370"/>
      <c r="WJ360" s="370"/>
      <c r="WK360" s="370"/>
      <c r="WL360" s="370"/>
      <c r="WM360" s="370"/>
      <c r="WN360" s="370"/>
      <c r="WO360" s="370"/>
      <c r="WP360" s="370"/>
      <c r="WQ360" s="370"/>
      <c r="WR360" s="370"/>
      <c r="WS360" s="370"/>
      <c r="WT360" s="370"/>
      <c r="WU360" s="370"/>
      <c r="WV360" s="370"/>
      <c r="WW360" s="370"/>
      <c r="WX360" s="370"/>
      <c r="WY360" s="370"/>
      <c r="WZ360" s="370"/>
      <c r="XA360" s="370"/>
      <c r="XB360" s="370"/>
      <c r="XC360" s="370"/>
      <c r="XD360" s="370"/>
      <c r="XE360" s="370"/>
      <c r="XF360" s="370"/>
      <c r="XG360" s="370"/>
      <c r="XH360" s="370"/>
      <c r="XI360" s="370"/>
      <c r="XJ360" s="370"/>
      <c r="XK360" s="370"/>
      <c r="XL360" s="370"/>
      <c r="XM360" s="370"/>
      <c r="XN360" s="370"/>
      <c r="XO360" s="370"/>
      <c r="XP360" s="370"/>
      <c r="XQ360" s="370"/>
      <c r="XR360" s="370"/>
      <c r="XS360" s="370"/>
      <c r="XT360" s="370"/>
      <c r="XU360" s="370"/>
      <c r="XV360" s="370"/>
      <c r="XW360" s="370"/>
      <c r="XX360" s="370"/>
      <c r="XY360" s="370"/>
      <c r="XZ360" s="370"/>
      <c r="YA360" s="370"/>
      <c r="YB360" s="370"/>
      <c r="YC360" s="370"/>
      <c r="YD360" s="370"/>
      <c r="YE360" s="370"/>
      <c r="YF360" s="370"/>
      <c r="YG360" s="370"/>
      <c r="YH360" s="370"/>
      <c r="YI360" s="370"/>
      <c r="YJ360" s="370"/>
      <c r="YK360" s="370"/>
      <c r="YL360" s="370"/>
      <c r="YM360" s="370"/>
      <c r="YN360" s="370"/>
      <c r="YO360" s="370"/>
      <c r="YP360" s="370"/>
      <c r="YQ360" s="370"/>
      <c r="YR360" s="370"/>
      <c r="YS360" s="370"/>
      <c r="YT360" s="370"/>
      <c r="YU360" s="370"/>
      <c r="YV360" s="370"/>
      <c r="YW360" s="370"/>
      <c r="YX360" s="370"/>
      <c r="YY360" s="370"/>
      <c r="YZ360" s="370"/>
      <c r="ZA360" s="370"/>
      <c r="ZB360" s="370"/>
      <c r="ZC360" s="370"/>
      <c r="ZD360" s="370"/>
      <c r="ZE360" s="370"/>
      <c r="ZF360" s="370"/>
      <c r="ZG360" s="370"/>
      <c r="ZH360" s="370"/>
      <c r="ZI360" s="370"/>
      <c r="ZJ360" s="370"/>
      <c r="ZK360" s="370"/>
      <c r="ZL360" s="370"/>
      <c r="ZM360" s="370"/>
      <c r="ZN360" s="370"/>
      <c r="ZO360" s="370"/>
      <c r="ZP360" s="370"/>
      <c r="ZQ360" s="370"/>
      <c r="ZR360" s="370"/>
    </row>
    <row r="361" spans="606:694" ht="9.9499999999999993" customHeight="1" x14ac:dyDescent="0.15">
      <c r="WH361" s="370"/>
      <c r="WI361" s="370"/>
      <c r="WJ361" s="370"/>
      <c r="WK361" s="370"/>
      <c r="WL361" s="370"/>
      <c r="WM361" s="370"/>
      <c r="WN361" s="370"/>
      <c r="WO361" s="370"/>
      <c r="WP361" s="370"/>
      <c r="WQ361" s="370"/>
      <c r="WR361" s="370"/>
      <c r="WS361" s="370"/>
      <c r="WT361" s="370"/>
      <c r="WU361" s="370"/>
      <c r="WV361" s="370"/>
      <c r="WW361" s="370"/>
      <c r="WX361" s="370"/>
      <c r="WY361" s="370"/>
      <c r="WZ361" s="370"/>
      <c r="XA361" s="370"/>
      <c r="XB361" s="370"/>
      <c r="XC361" s="370"/>
      <c r="XD361" s="370"/>
      <c r="XE361" s="370"/>
      <c r="XF361" s="370"/>
      <c r="XG361" s="370"/>
      <c r="XH361" s="370"/>
      <c r="XI361" s="370"/>
      <c r="XJ361" s="370"/>
      <c r="XK361" s="370"/>
      <c r="XL361" s="370"/>
      <c r="XM361" s="370"/>
      <c r="XN361" s="370"/>
      <c r="XO361" s="370"/>
      <c r="XP361" s="370"/>
      <c r="XQ361" s="370"/>
      <c r="XR361" s="370"/>
      <c r="XS361" s="370"/>
      <c r="XT361" s="370"/>
      <c r="XU361" s="370"/>
      <c r="XV361" s="370"/>
      <c r="XW361" s="370"/>
      <c r="XX361" s="370"/>
      <c r="XY361" s="370"/>
      <c r="XZ361" s="370"/>
      <c r="YA361" s="370"/>
      <c r="YB361" s="370"/>
      <c r="YC361" s="370"/>
      <c r="YD361" s="370"/>
      <c r="YE361" s="370"/>
      <c r="YF361" s="370"/>
      <c r="YG361" s="370"/>
      <c r="YH361" s="370"/>
      <c r="YI361" s="370"/>
      <c r="YJ361" s="370"/>
      <c r="YK361" s="370"/>
      <c r="YL361" s="370"/>
      <c r="YM361" s="370"/>
      <c r="YN361" s="370"/>
      <c r="YO361" s="370"/>
      <c r="YP361" s="370"/>
      <c r="YQ361" s="370"/>
      <c r="YR361" s="370"/>
      <c r="YS361" s="370"/>
      <c r="YT361" s="370"/>
      <c r="YU361" s="370"/>
      <c r="YV361" s="370"/>
      <c r="YW361" s="370"/>
      <c r="YX361" s="370"/>
      <c r="YY361" s="370"/>
      <c r="YZ361" s="370"/>
      <c r="ZA361" s="370"/>
      <c r="ZB361" s="370"/>
      <c r="ZC361" s="370"/>
      <c r="ZD361" s="370"/>
      <c r="ZE361" s="370"/>
      <c r="ZF361" s="370"/>
      <c r="ZG361" s="370"/>
      <c r="ZH361" s="370"/>
      <c r="ZI361" s="370"/>
      <c r="ZJ361" s="370"/>
      <c r="ZK361" s="370"/>
      <c r="ZL361" s="370"/>
      <c r="ZM361" s="370"/>
      <c r="ZN361" s="370"/>
      <c r="ZO361" s="370"/>
      <c r="ZP361" s="370"/>
      <c r="ZQ361" s="370"/>
      <c r="ZR361" s="370"/>
    </row>
    <row r="362" spans="606:694" ht="9.9499999999999993" customHeight="1" x14ac:dyDescent="0.15">
      <c r="WH362" s="370"/>
      <c r="WI362" s="370"/>
      <c r="WJ362" s="370"/>
      <c r="WK362" s="370"/>
      <c r="WL362" s="370"/>
      <c r="WM362" s="370"/>
      <c r="WN362" s="370"/>
      <c r="WO362" s="370"/>
      <c r="WP362" s="370"/>
      <c r="WQ362" s="370"/>
      <c r="WR362" s="370"/>
      <c r="WS362" s="370"/>
      <c r="WT362" s="370"/>
      <c r="WU362" s="370"/>
      <c r="WV362" s="370"/>
      <c r="WW362" s="370"/>
      <c r="WX362" s="370"/>
      <c r="WY362" s="370"/>
      <c r="WZ362" s="370"/>
      <c r="XA362" s="370"/>
      <c r="XB362" s="370"/>
      <c r="XC362" s="370"/>
      <c r="XD362" s="370"/>
      <c r="XE362" s="370"/>
      <c r="XF362" s="370"/>
      <c r="XG362" s="370"/>
      <c r="XH362" s="370"/>
      <c r="XI362" s="370"/>
      <c r="XJ362" s="370"/>
      <c r="XK362" s="370"/>
      <c r="XL362" s="370"/>
      <c r="XM362" s="370"/>
      <c r="XN362" s="370"/>
      <c r="XO362" s="370"/>
      <c r="XP362" s="370"/>
      <c r="XQ362" s="370"/>
      <c r="XR362" s="370"/>
      <c r="XS362" s="370"/>
      <c r="XT362" s="370"/>
      <c r="XU362" s="370"/>
      <c r="XV362" s="370"/>
      <c r="XW362" s="370"/>
      <c r="XX362" s="370"/>
      <c r="XY362" s="370"/>
      <c r="XZ362" s="370"/>
      <c r="YA362" s="370"/>
      <c r="YB362" s="370"/>
      <c r="YC362" s="370"/>
      <c r="YD362" s="370"/>
      <c r="YE362" s="370"/>
      <c r="YF362" s="370"/>
      <c r="YG362" s="370"/>
      <c r="YH362" s="370"/>
      <c r="YI362" s="370"/>
      <c r="YJ362" s="370"/>
      <c r="YK362" s="370"/>
      <c r="YL362" s="370"/>
      <c r="YM362" s="370"/>
      <c r="YN362" s="370"/>
      <c r="YO362" s="370"/>
      <c r="YP362" s="370"/>
      <c r="YQ362" s="370"/>
      <c r="YR362" s="370"/>
      <c r="YS362" s="370"/>
      <c r="YT362" s="370"/>
      <c r="YU362" s="370"/>
      <c r="YV362" s="370"/>
      <c r="YW362" s="370"/>
      <c r="YX362" s="370"/>
      <c r="YY362" s="370"/>
      <c r="YZ362" s="370"/>
      <c r="ZA362" s="370"/>
      <c r="ZB362" s="370"/>
      <c r="ZC362" s="370"/>
      <c r="ZD362" s="370"/>
      <c r="ZE362" s="370"/>
      <c r="ZF362" s="370"/>
      <c r="ZG362" s="370"/>
      <c r="ZH362" s="370"/>
      <c r="ZI362" s="370"/>
      <c r="ZJ362" s="370"/>
      <c r="ZK362" s="370"/>
      <c r="ZL362" s="370"/>
      <c r="ZM362" s="370"/>
      <c r="ZN362" s="370"/>
      <c r="ZO362" s="370"/>
      <c r="ZP362" s="370"/>
      <c r="ZQ362" s="370"/>
      <c r="ZR362" s="370"/>
    </row>
    <row r="942" spans="1281:1311" ht="9.9499999999999993" customHeight="1" x14ac:dyDescent="0.15">
      <c r="AWG942" s="370"/>
      <c r="AWH942" s="370"/>
      <c r="AWI942" s="370"/>
      <c r="AWJ942" s="370"/>
      <c r="AWK942" s="370"/>
      <c r="AWL942" s="370"/>
      <c r="AWM942" s="370"/>
      <c r="AWN942" s="370"/>
      <c r="AWO942" s="370"/>
      <c r="AWP942" s="370"/>
      <c r="AWQ942" s="370"/>
      <c r="AWR942" s="370"/>
      <c r="AWS942" s="370"/>
      <c r="AWT942" s="370"/>
      <c r="AWU942" s="370"/>
      <c r="AWV942" s="370"/>
      <c r="AWW942" s="370"/>
      <c r="AWX942" s="370"/>
      <c r="AWY942" s="370"/>
      <c r="AWZ942" s="370"/>
      <c r="AXA942" s="370"/>
      <c r="AXB942" s="370"/>
      <c r="AXC942" s="370"/>
      <c r="AXD942" s="370"/>
      <c r="AXE942" s="370"/>
      <c r="AXF942" s="370"/>
      <c r="AXG942" s="370"/>
      <c r="AXH942" s="370"/>
      <c r="AXI942" s="370"/>
      <c r="AXJ942" s="370"/>
      <c r="AXK942" s="370"/>
    </row>
    <row r="943" spans="1281:1311" ht="9.9499999999999993" customHeight="1" x14ac:dyDescent="0.15">
      <c r="AWG943" s="678"/>
      <c r="AWH943" s="678"/>
      <c r="AWI943" s="678"/>
      <c r="AWJ943" s="678"/>
      <c r="AWK943" s="678"/>
      <c r="AWL943" s="678"/>
      <c r="AWM943" s="678"/>
      <c r="AWN943" s="678"/>
      <c r="AWO943" s="678"/>
      <c r="AWP943" s="370"/>
      <c r="AWQ943" s="370"/>
      <c r="AWR943" s="370"/>
      <c r="AWS943" s="370"/>
      <c r="AWT943" s="370"/>
      <c r="AWU943" s="370"/>
      <c r="AWV943" s="370"/>
      <c r="AWW943" s="370"/>
      <c r="AWX943" s="370"/>
      <c r="AWY943" s="370"/>
      <c r="AWZ943" s="370"/>
      <c r="AXA943" s="370"/>
      <c r="AXB943" s="370"/>
      <c r="AXC943" s="370"/>
      <c r="AXD943" s="370"/>
      <c r="AXE943" s="370"/>
      <c r="AXF943" s="370"/>
      <c r="AXG943" s="370"/>
      <c r="AXH943" s="370"/>
      <c r="AXI943" s="370"/>
      <c r="AXJ943" s="370"/>
      <c r="AXK943" s="370"/>
    </row>
    <row r="944" spans="1281:1311" ht="9.9499999999999993" customHeight="1" x14ac:dyDescent="0.15">
      <c r="AWG944" s="678"/>
      <c r="AWH944" s="678"/>
      <c r="AWI944" s="678"/>
      <c r="AWJ944" s="678"/>
      <c r="AWK944" s="678"/>
      <c r="AWL944" s="678"/>
      <c r="AWM944" s="678"/>
      <c r="AWN944" s="678"/>
      <c r="AWO944" s="678"/>
      <c r="AWP944" s="370"/>
      <c r="AWQ944" s="370"/>
      <c r="AWR944" s="370"/>
      <c r="AWS944" s="370"/>
      <c r="AWT944" s="370"/>
      <c r="AWU944" s="370"/>
      <c r="AWV944" s="370"/>
      <c r="AWW944" s="370"/>
      <c r="AWX944" s="370"/>
      <c r="AWY944" s="370"/>
      <c r="AWZ944" s="370"/>
      <c r="AXA944" s="370"/>
      <c r="AXB944" s="370"/>
      <c r="AXC944" s="370"/>
      <c r="AXD944" s="370"/>
      <c r="AXE944" s="370"/>
      <c r="AXF944" s="370"/>
      <c r="AXG944" s="370"/>
      <c r="AXH944" s="370"/>
      <c r="AXI944" s="370"/>
      <c r="AXJ944" s="370"/>
      <c r="AXK944" s="370"/>
    </row>
    <row r="945" spans="1281:1311" ht="9.9499999999999993" customHeight="1" x14ac:dyDescent="0.15">
      <c r="AWG945" s="678"/>
      <c r="AWH945" s="678"/>
      <c r="AWI945" s="678"/>
      <c r="AWJ945" s="678"/>
      <c r="AWK945" s="678"/>
      <c r="AWL945" s="678"/>
      <c r="AWM945" s="678"/>
      <c r="AWN945" s="678"/>
      <c r="AWO945" s="678"/>
      <c r="AWP945" s="370"/>
      <c r="AWQ945" s="370"/>
      <c r="AWR945" s="370"/>
      <c r="AWS945" s="370"/>
      <c r="AWT945" s="370"/>
      <c r="AWU945" s="370"/>
      <c r="AWV945" s="370"/>
      <c r="AWW945" s="370"/>
      <c r="AWX945" s="370"/>
      <c r="AWY945" s="370"/>
      <c r="AWZ945" s="370"/>
      <c r="AXA945" s="370"/>
      <c r="AXB945" s="370"/>
      <c r="AXC945" s="370"/>
      <c r="AXD945" s="370"/>
      <c r="AXE945" s="370"/>
      <c r="AXF945" s="370"/>
      <c r="AXG945" s="370"/>
      <c r="AXH945" s="370"/>
      <c r="AXI945" s="370"/>
      <c r="AXJ945" s="370"/>
      <c r="AXK945" s="370"/>
    </row>
    <row r="946" spans="1281:1311" ht="9.9499999999999993" customHeight="1" x14ac:dyDescent="0.15">
      <c r="AWG946" s="678"/>
      <c r="AWH946" s="678"/>
      <c r="AWI946" s="678"/>
      <c r="AWJ946" s="678"/>
      <c r="AWK946" s="678"/>
      <c r="AWL946" s="678"/>
      <c r="AWM946" s="678"/>
      <c r="AWN946" s="678"/>
      <c r="AWO946" s="678"/>
      <c r="AWP946" s="370"/>
      <c r="AWQ946" s="370"/>
      <c r="AWR946" s="370"/>
      <c r="AWS946" s="370"/>
      <c r="AWT946" s="370"/>
      <c r="AWU946" s="370"/>
      <c r="AWV946" s="370"/>
      <c r="AWW946" s="370"/>
      <c r="AWX946" s="370"/>
      <c r="AWY946" s="370"/>
      <c r="AWZ946" s="370"/>
      <c r="AXA946" s="370"/>
      <c r="AXB946" s="370"/>
      <c r="AXC946" s="370"/>
      <c r="AXD946" s="370"/>
      <c r="AXE946" s="370"/>
      <c r="AXF946" s="370"/>
      <c r="AXG946" s="370"/>
      <c r="AXH946" s="370"/>
      <c r="AXI946" s="370"/>
      <c r="AXJ946" s="370"/>
      <c r="AXK946" s="370"/>
    </row>
    <row r="947" spans="1281:1311" ht="9.9499999999999993" customHeight="1" x14ac:dyDescent="0.15">
      <c r="AWG947" s="678"/>
      <c r="AWH947" s="678"/>
      <c r="AWI947" s="678"/>
      <c r="AWJ947" s="678"/>
      <c r="AWK947" s="678"/>
      <c r="AWL947" s="678"/>
      <c r="AWM947" s="678"/>
      <c r="AWN947" s="678"/>
      <c r="AWO947" s="678"/>
      <c r="AWP947" s="370"/>
      <c r="AWQ947" s="370"/>
      <c r="AWR947" s="370"/>
      <c r="AWS947" s="370"/>
      <c r="AWT947" s="370"/>
      <c r="AWU947" s="370"/>
      <c r="AWV947" s="370"/>
      <c r="AWW947" s="370"/>
      <c r="AWX947" s="370"/>
      <c r="AWY947" s="370"/>
      <c r="AWZ947" s="370"/>
      <c r="AXA947" s="370"/>
      <c r="AXB947" s="370"/>
      <c r="AXC947" s="370"/>
      <c r="AXD947" s="370"/>
      <c r="AXE947" s="370"/>
      <c r="AXF947" s="370"/>
      <c r="AXG947" s="370"/>
      <c r="AXH947" s="370"/>
      <c r="AXI947" s="370"/>
      <c r="AXJ947" s="370"/>
      <c r="AXK947" s="370"/>
    </row>
    <row r="948" spans="1281:1311" ht="9.9499999999999993" customHeight="1" x14ac:dyDescent="0.15">
      <c r="AWG948" s="678"/>
      <c r="AWH948" s="678"/>
      <c r="AWI948" s="678"/>
      <c r="AWJ948" s="678"/>
      <c r="AWK948" s="678"/>
      <c r="AWL948" s="678"/>
      <c r="AWM948" s="678"/>
      <c r="AWN948" s="678"/>
      <c r="AWO948" s="678"/>
      <c r="AWP948" s="370"/>
      <c r="AWQ948" s="370"/>
      <c r="AWR948" s="370"/>
      <c r="AWS948" s="370"/>
      <c r="AWT948" s="370"/>
      <c r="AWU948" s="370"/>
      <c r="AWV948" s="370"/>
      <c r="AWW948" s="370"/>
      <c r="AWX948" s="370"/>
      <c r="AWY948" s="370"/>
      <c r="AWZ948" s="370"/>
      <c r="AXA948" s="370"/>
      <c r="AXB948" s="370"/>
      <c r="AXC948" s="370"/>
      <c r="AXD948" s="370"/>
      <c r="AXE948" s="370"/>
      <c r="AXF948" s="370"/>
      <c r="AXG948" s="370"/>
      <c r="AXH948" s="370"/>
      <c r="AXI948" s="370"/>
      <c r="AXJ948" s="370"/>
      <c r="AXK948" s="370"/>
    </row>
    <row r="949" spans="1281:1311" ht="9.9499999999999993" customHeight="1" x14ac:dyDescent="0.15">
      <c r="AWG949" s="678"/>
      <c r="AWH949" s="678"/>
      <c r="AWI949" s="678"/>
      <c r="AWJ949" s="678"/>
      <c r="AWK949" s="678"/>
      <c r="AWL949" s="678"/>
      <c r="AWM949" s="678"/>
      <c r="AWN949" s="678"/>
      <c r="AWO949" s="678"/>
      <c r="AWP949" s="370"/>
      <c r="AWQ949" s="370"/>
      <c r="AWR949" s="370"/>
      <c r="AWS949" s="370"/>
      <c r="AWT949" s="370"/>
      <c r="AWU949" s="370"/>
      <c r="AWV949" s="370"/>
      <c r="AWW949" s="370"/>
      <c r="AWX949" s="370"/>
      <c r="AWY949" s="370"/>
      <c r="AWZ949" s="370"/>
      <c r="AXA949" s="370"/>
      <c r="AXB949" s="370"/>
      <c r="AXC949" s="370"/>
      <c r="AXD949" s="370"/>
      <c r="AXE949" s="370"/>
      <c r="AXF949" s="370"/>
      <c r="AXG949" s="370"/>
      <c r="AXH949" s="370"/>
      <c r="AXI949" s="370"/>
      <c r="AXJ949" s="370"/>
      <c r="AXK949" s="370"/>
    </row>
    <row r="950" spans="1281:1311" ht="9.9499999999999993" customHeight="1" x14ac:dyDescent="0.15">
      <c r="AWG950" s="678"/>
      <c r="AWH950" s="678"/>
      <c r="AWI950" s="678"/>
      <c r="AWJ950" s="678"/>
      <c r="AWK950" s="678"/>
      <c r="AWL950" s="678"/>
      <c r="AWM950" s="678"/>
      <c r="AWN950" s="678"/>
      <c r="AWO950" s="678"/>
      <c r="AWP950" s="370"/>
      <c r="AWQ950" s="370"/>
      <c r="AWR950" s="370"/>
      <c r="AWS950" s="370"/>
      <c r="AWT950" s="370"/>
      <c r="AWU950" s="370"/>
      <c r="AWV950" s="370"/>
      <c r="AWW950" s="370"/>
      <c r="AWX950" s="370"/>
      <c r="AWY950" s="370"/>
      <c r="AWZ950" s="370"/>
      <c r="AXA950" s="370"/>
      <c r="AXB950" s="370"/>
      <c r="AXC950" s="370"/>
      <c r="AXD950" s="370"/>
      <c r="AXE950" s="370"/>
      <c r="AXF950" s="370"/>
      <c r="AXG950" s="370"/>
      <c r="AXH950" s="370"/>
      <c r="AXI950" s="370"/>
      <c r="AXJ950" s="370"/>
      <c r="AXK950" s="370"/>
    </row>
    <row r="951" spans="1281:1311" ht="9.9499999999999993" customHeight="1" x14ac:dyDescent="0.15">
      <c r="AWG951" s="678"/>
      <c r="AWH951" s="678"/>
      <c r="AWI951" s="678"/>
      <c r="AWJ951" s="678"/>
      <c r="AWK951" s="678"/>
      <c r="AWL951" s="678"/>
      <c r="AWM951" s="678"/>
      <c r="AWN951" s="678"/>
      <c r="AWO951" s="678"/>
      <c r="AWP951" s="370"/>
      <c r="AWQ951" s="370"/>
      <c r="AWR951" s="370"/>
      <c r="AWS951" s="370"/>
      <c r="AWT951" s="370"/>
      <c r="AWU951" s="370"/>
      <c r="AWV951" s="370"/>
      <c r="AWW951" s="370"/>
      <c r="AWX951" s="370"/>
      <c r="AWY951" s="370"/>
      <c r="AWZ951" s="370"/>
      <c r="AXA951" s="370"/>
      <c r="AXB951" s="370"/>
      <c r="AXC951" s="370"/>
      <c r="AXD951" s="370"/>
      <c r="AXE951" s="370"/>
      <c r="AXF951" s="370"/>
      <c r="AXG951" s="370"/>
      <c r="AXH951" s="370"/>
      <c r="AXI951" s="370"/>
      <c r="AXJ951" s="370"/>
      <c r="AXK951" s="370"/>
    </row>
    <row r="952" spans="1281:1311" ht="9.9499999999999993" customHeight="1" x14ac:dyDescent="0.15">
      <c r="AWG952" s="370"/>
      <c r="AWH952" s="370"/>
      <c r="AWI952" s="370"/>
      <c r="AWJ952" s="370"/>
      <c r="AWK952" s="370"/>
      <c r="AWL952" s="370"/>
      <c r="AWM952" s="370"/>
      <c r="AWN952" s="370"/>
      <c r="AWO952" s="370"/>
      <c r="AWP952" s="370"/>
      <c r="AWQ952" s="370"/>
      <c r="AWR952" s="370"/>
      <c r="AWS952" s="370"/>
      <c r="AWT952" s="370"/>
      <c r="AWU952" s="370"/>
      <c r="AWV952" s="370"/>
      <c r="AWW952" s="370"/>
      <c r="AWX952" s="370"/>
      <c r="AWY952" s="370"/>
      <c r="AWZ952" s="370"/>
      <c r="AXA952" s="370"/>
      <c r="AXB952" s="370"/>
      <c r="AXC952" s="370"/>
      <c r="AXD952" s="370"/>
      <c r="AXE952" s="370"/>
      <c r="AXF952" s="370"/>
      <c r="AXG952" s="370"/>
      <c r="AXH952" s="370"/>
      <c r="AXI952" s="370"/>
      <c r="AXJ952" s="370"/>
      <c r="AXK952" s="370"/>
    </row>
    <row r="953" spans="1281:1311" ht="9.9499999999999993" customHeight="1" x14ac:dyDescent="0.15">
      <c r="AWG953" s="370"/>
      <c r="AWH953" s="370"/>
      <c r="AWI953" s="370"/>
      <c r="AWJ953" s="370"/>
      <c r="AWK953" s="370"/>
      <c r="AWL953" s="370"/>
      <c r="AWM953" s="370"/>
      <c r="AWN953" s="370"/>
      <c r="AWO953" s="370"/>
      <c r="AWP953" s="370"/>
      <c r="AWQ953" s="370"/>
      <c r="AWR953" s="370"/>
      <c r="AWS953" s="370"/>
      <c r="AWT953" s="370"/>
      <c r="AWU953" s="370"/>
      <c r="AWV953" s="370"/>
      <c r="AWW953" s="370"/>
      <c r="AWX953" s="370"/>
      <c r="AWY953" s="370"/>
      <c r="AWZ953" s="370"/>
      <c r="AXA953" s="370"/>
      <c r="AXB953" s="370"/>
      <c r="AXC953" s="370"/>
      <c r="AXD953" s="370"/>
      <c r="AXE953" s="370"/>
      <c r="AXF953" s="370"/>
      <c r="AXG953" s="370"/>
      <c r="AXH953" s="370"/>
      <c r="AXI953" s="370"/>
      <c r="AXJ953" s="370"/>
      <c r="AXK953" s="370"/>
    </row>
    <row r="954" spans="1281:1311" ht="9.9499999999999993" customHeight="1" x14ac:dyDescent="0.15">
      <c r="AWG954" s="370"/>
      <c r="AWH954" s="370"/>
      <c r="AWI954" s="370"/>
      <c r="AWJ954" s="370"/>
      <c r="AWK954" s="370"/>
      <c r="AWL954" s="370"/>
      <c r="AWM954" s="370"/>
      <c r="AWN954" s="370"/>
      <c r="AWO954" s="370"/>
      <c r="AWP954" s="370"/>
      <c r="AWQ954" s="370"/>
      <c r="AWR954" s="370"/>
      <c r="AWS954" s="370"/>
      <c r="AWT954" s="370"/>
      <c r="AWU954" s="370"/>
      <c r="AWV954" s="370"/>
      <c r="AWW954" s="370"/>
      <c r="AWX954" s="370"/>
      <c r="AWY954" s="370"/>
      <c r="AWZ954" s="370"/>
      <c r="AXA954" s="370"/>
      <c r="AXB954" s="370"/>
      <c r="AXC954" s="370"/>
      <c r="AXD954" s="370"/>
      <c r="AXE954" s="370"/>
      <c r="AXF954" s="370"/>
      <c r="AXG954" s="370"/>
      <c r="AXH954" s="370"/>
      <c r="AXI954" s="370"/>
      <c r="AXJ954" s="370"/>
      <c r="AXK954" s="370"/>
    </row>
    <row r="955" spans="1281:1311" ht="9.9499999999999993" customHeight="1" x14ac:dyDescent="0.15">
      <c r="AWG955" s="370"/>
      <c r="AWH955" s="370"/>
      <c r="AWI955" s="370"/>
      <c r="AWJ955" s="370"/>
      <c r="AWK955" s="370"/>
      <c r="AWL955" s="370"/>
      <c r="AWM955" s="370"/>
      <c r="AWN955" s="370"/>
      <c r="AWO955" s="370"/>
      <c r="AWP955" s="370"/>
      <c r="AWQ955" s="370"/>
      <c r="AWR955" s="370"/>
      <c r="AWS955" s="370"/>
      <c r="AWT955" s="370"/>
      <c r="AWU955" s="370"/>
      <c r="AWV955" s="370"/>
      <c r="AWW955" s="370"/>
      <c r="AWX955" s="370"/>
      <c r="AWY955" s="370"/>
      <c r="AWZ955" s="370"/>
      <c r="AXA955" s="370"/>
      <c r="AXB955" s="370"/>
      <c r="AXC955" s="370"/>
      <c r="AXD955" s="370"/>
      <c r="AXE955" s="370"/>
      <c r="AXF955" s="370"/>
      <c r="AXG955" s="370"/>
      <c r="AXH955" s="370"/>
      <c r="AXI955" s="370"/>
      <c r="AXJ955" s="370"/>
      <c r="AXK955" s="370"/>
    </row>
    <row r="956" spans="1281:1311" ht="9.9499999999999993" customHeight="1" x14ac:dyDescent="0.15">
      <c r="AWG956" s="370"/>
      <c r="AWH956" s="370"/>
      <c r="AWI956" s="370"/>
      <c r="AWJ956" s="370"/>
      <c r="AWK956" s="370"/>
      <c r="AWL956" s="370"/>
      <c r="AWM956" s="370"/>
      <c r="AWN956" s="370"/>
      <c r="AWO956" s="370"/>
      <c r="AWP956" s="370"/>
      <c r="AWQ956" s="370"/>
      <c r="AWR956" s="370"/>
      <c r="AWS956" s="370"/>
      <c r="AWT956" s="370"/>
      <c r="AWU956" s="370"/>
      <c r="AWV956" s="370"/>
      <c r="AWW956" s="370"/>
      <c r="AWX956" s="370"/>
      <c r="AWY956" s="370"/>
      <c r="AWZ956" s="370"/>
      <c r="AXA956" s="370"/>
      <c r="AXB956" s="370"/>
      <c r="AXC956" s="370"/>
      <c r="AXD956" s="370"/>
      <c r="AXE956" s="370"/>
      <c r="AXF956" s="370"/>
      <c r="AXG956" s="370"/>
      <c r="AXH956" s="370"/>
      <c r="AXI956" s="370"/>
      <c r="AXJ956" s="370"/>
      <c r="AXK956" s="370"/>
    </row>
    <row r="957" spans="1281:1311" ht="9.9499999999999993" customHeight="1" x14ac:dyDescent="0.15">
      <c r="AWG957" s="370"/>
      <c r="AWH957" s="370"/>
      <c r="AWI957" s="370"/>
      <c r="AWJ957" s="370"/>
      <c r="AWK957" s="370"/>
      <c r="AWL957" s="370"/>
      <c r="AWM957" s="370"/>
      <c r="AWN957" s="370"/>
      <c r="AWO957" s="370"/>
      <c r="AWP957" s="370"/>
      <c r="AWQ957" s="370"/>
      <c r="AWR957" s="370"/>
      <c r="AWS957" s="370"/>
      <c r="AWT957" s="370"/>
      <c r="AWU957" s="370"/>
      <c r="AWV957" s="370"/>
      <c r="AWW957" s="370"/>
      <c r="AWX957" s="370"/>
      <c r="AWY957" s="370"/>
      <c r="AWZ957" s="370"/>
      <c r="AXA957" s="370"/>
      <c r="AXB957" s="370"/>
      <c r="AXC957" s="370"/>
      <c r="AXD957" s="370"/>
      <c r="AXE957" s="370"/>
      <c r="AXF957" s="370"/>
      <c r="AXG957" s="370"/>
      <c r="AXH957" s="370"/>
      <c r="AXI957" s="370"/>
      <c r="AXJ957" s="370"/>
      <c r="AXK957" s="370"/>
    </row>
    <row r="958" spans="1281:1311" ht="9.9499999999999993" customHeight="1" x14ac:dyDescent="0.15">
      <c r="AWG958" s="370"/>
      <c r="AWH958" s="370"/>
      <c r="AWI958" s="370"/>
      <c r="AWJ958" s="370"/>
      <c r="AWK958" s="370"/>
      <c r="AWL958" s="370"/>
      <c r="AWM958" s="370"/>
      <c r="AWN958" s="370"/>
      <c r="AWO958" s="370"/>
      <c r="AWP958" s="370"/>
      <c r="AWQ958" s="370"/>
      <c r="AWR958" s="370"/>
      <c r="AWS958" s="370"/>
      <c r="AWT958" s="370"/>
      <c r="AWU958" s="370"/>
      <c r="AWV958" s="370"/>
      <c r="AWW958" s="370"/>
      <c r="AWX958" s="370"/>
      <c r="AWY958" s="370"/>
      <c r="AWZ958" s="370"/>
      <c r="AXA958" s="370"/>
      <c r="AXB958" s="370"/>
      <c r="AXC958" s="370"/>
      <c r="AXD958" s="370"/>
      <c r="AXE958" s="370"/>
      <c r="AXF958" s="370"/>
      <c r="AXG958" s="370"/>
      <c r="AXH958" s="370"/>
      <c r="AXI958" s="370"/>
      <c r="AXJ958" s="370"/>
      <c r="AXK958" s="370"/>
    </row>
    <row r="959" spans="1281:1311" ht="9.9499999999999993" customHeight="1" x14ac:dyDescent="0.15">
      <c r="AWG959" s="370"/>
      <c r="AWH959" s="370"/>
      <c r="AWI959" s="370"/>
      <c r="AWJ959" s="370"/>
      <c r="AWK959" s="370"/>
      <c r="AWL959" s="370"/>
      <c r="AWM959" s="370"/>
      <c r="AWN959" s="370"/>
      <c r="AWO959" s="370"/>
      <c r="AWP959" s="370"/>
      <c r="AWQ959" s="370"/>
      <c r="AWR959" s="370"/>
      <c r="AWS959" s="370"/>
      <c r="AWT959" s="370"/>
      <c r="AWU959" s="370"/>
      <c r="AWV959" s="370"/>
      <c r="AWW959" s="370"/>
      <c r="AWX959" s="370"/>
      <c r="AWY959" s="370"/>
      <c r="AWZ959" s="370"/>
      <c r="AXA959" s="370"/>
      <c r="AXB959" s="370"/>
      <c r="AXC959" s="370"/>
      <c r="AXD959" s="370"/>
      <c r="AXE959" s="370"/>
      <c r="AXF959" s="370"/>
      <c r="AXG959" s="370"/>
      <c r="AXH959" s="370"/>
      <c r="AXI959" s="370"/>
      <c r="AXJ959" s="370"/>
      <c r="AXK959" s="370"/>
    </row>
    <row r="960" spans="1281:1311" ht="9.9499999999999993" customHeight="1" x14ac:dyDescent="0.15">
      <c r="AWG960" s="370"/>
      <c r="AWH960" s="370"/>
      <c r="AWI960" s="370"/>
      <c r="AWJ960" s="370"/>
      <c r="AWK960" s="370"/>
      <c r="AWL960" s="370"/>
      <c r="AWM960" s="370"/>
      <c r="AWN960" s="370"/>
      <c r="AWO960" s="370"/>
      <c r="AWP960" s="370"/>
      <c r="AWQ960" s="370"/>
      <c r="AWR960" s="370"/>
      <c r="AWS960" s="370"/>
      <c r="AWT960" s="370"/>
      <c r="AWU960" s="370"/>
      <c r="AWV960" s="370"/>
      <c r="AWW960" s="370"/>
      <c r="AWX960" s="370"/>
      <c r="AWY960" s="370"/>
      <c r="AWZ960" s="370"/>
      <c r="AXA960" s="370"/>
      <c r="AXB960" s="370"/>
      <c r="AXC960" s="370"/>
      <c r="AXD960" s="370"/>
      <c r="AXE960" s="370"/>
      <c r="AXF960" s="370"/>
      <c r="AXG960" s="370"/>
      <c r="AXH960" s="370"/>
      <c r="AXI960" s="370"/>
      <c r="AXJ960" s="370"/>
      <c r="AXK960" s="370"/>
    </row>
    <row r="961" spans="1281:1311" ht="9.9499999999999993" customHeight="1" x14ac:dyDescent="0.15">
      <c r="AWG961" s="370"/>
      <c r="AWH961" s="370"/>
      <c r="AWI961" s="370"/>
      <c r="AWJ961" s="370"/>
      <c r="AWK961" s="370"/>
      <c r="AWL961" s="370"/>
      <c r="AWM961" s="370"/>
      <c r="AWN961" s="370"/>
      <c r="AWO961" s="370"/>
      <c r="AWP961" s="370"/>
      <c r="AWQ961" s="370"/>
      <c r="AWR961" s="370"/>
      <c r="AWS961" s="370"/>
      <c r="AWT961" s="370"/>
      <c r="AWU961" s="370"/>
      <c r="AWV961" s="370"/>
      <c r="AWW961" s="370"/>
      <c r="AWX961" s="370"/>
      <c r="AWY961" s="370"/>
      <c r="AWZ961" s="370"/>
      <c r="AXA961" s="370"/>
      <c r="AXB961" s="370"/>
      <c r="AXC961" s="370"/>
      <c r="AXD961" s="370"/>
      <c r="AXE961" s="370"/>
      <c r="AXF961" s="370"/>
      <c r="AXG961" s="370"/>
      <c r="AXH961" s="370"/>
      <c r="AXI961" s="370"/>
      <c r="AXJ961" s="370"/>
      <c r="AXK961" s="370"/>
    </row>
    <row r="962" spans="1281:1311" ht="9.9499999999999993" customHeight="1" x14ac:dyDescent="0.15">
      <c r="AWG962" s="370"/>
      <c r="AWH962" s="370"/>
      <c r="AWI962" s="370"/>
      <c r="AWJ962" s="370"/>
      <c r="AWK962" s="370"/>
      <c r="AWL962" s="370"/>
      <c r="AWM962" s="370"/>
      <c r="AWN962" s="370"/>
      <c r="AWO962" s="370"/>
      <c r="AWP962" s="370"/>
      <c r="AWQ962" s="370"/>
      <c r="AWR962" s="370"/>
      <c r="AWS962" s="370"/>
      <c r="AWT962" s="370"/>
      <c r="AWU962" s="370"/>
      <c r="AWV962" s="370"/>
      <c r="AWW962" s="370"/>
      <c r="AWX962" s="370"/>
      <c r="AWY962" s="370"/>
      <c r="AWZ962" s="370"/>
      <c r="AXA962" s="370"/>
      <c r="AXB962" s="370"/>
      <c r="AXC962" s="370"/>
      <c r="AXD962" s="370"/>
      <c r="AXE962" s="370"/>
      <c r="AXF962" s="370"/>
      <c r="AXG962" s="370"/>
      <c r="AXH962" s="370"/>
      <c r="AXI962" s="370"/>
      <c r="AXJ962" s="370"/>
      <c r="AXK962" s="370"/>
    </row>
    <row r="963" spans="1281:1311" ht="9.9499999999999993" customHeight="1" x14ac:dyDescent="0.15">
      <c r="AWG963" s="370"/>
      <c r="AWH963" s="370"/>
      <c r="AWI963" s="370"/>
      <c r="AWJ963" s="370"/>
      <c r="AWK963" s="370"/>
      <c r="AWL963" s="370"/>
      <c r="AWM963" s="370"/>
      <c r="AWN963" s="370"/>
      <c r="AWO963" s="370"/>
      <c r="AWP963" s="370"/>
      <c r="AWQ963" s="370"/>
      <c r="AWR963" s="370"/>
      <c r="AWS963" s="370"/>
      <c r="AWT963" s="370"/>
      <c r="AWU963" s="370"/>
      <c r="AWV963" s="370"/>
      <c r="AWW963" s="370"/>
      <c r="AWX963" s="370"/>
      <c r="AWY963" s="370"/>
      <c r="AWZ963" s="370"/>
      <c r="AXA963" s="370"/>
      <c r="AXB963" s="370"/>
      <c r="AXC963" s="370"/>
      <c r="AXD963" s="370"/>
      <c r="AXE963" s="370"/>
      <c r="AXF963" s="370"/>
      <c r="AXG963" s="370"/>
      <c r="AXH963" s="370"/>
      <c r="AXI963" s="370"/>
      <c r="AXJ963" s="370"/>
      <c r="AXK963" s="370"/>
    </row>
  </sheetData>
  <mergeCells count="1">
    <mergeCell ref="AWG943:AWO951"/>
  </mergeCells>
  <phoneticPr fontId="1" type="noConversion"/>
  <conditionalFormatting sqref="A141:AWF942 G140:AWF140 A140:E140 BU68:AWF68 A68:BR68 A1:AWF67 A69:AWF139">
    <cfRule type="cellIs" dxfId="130" priority="3" operator="equal">
      <formula>"X"</formula>
    </cfRule>
  </conditionalFormatting>
  <conditionalFormatting sqref="BT68">
    <cfRule type="cellIs" dxfId="129" priority="2" operator="equal">
      <formula>"X"</formula>
    </cfRule>
  </conditionalFormatting>
  <conditionalFormatting sqref="BS68">
    <cfRule type="cellIs" dxfId="128" priority="1" operator="equal">
      <formula>"X"</formula>
    </cfRule>
  </conditionalFormatting>
  <pageMargins left="0.7" right="0.7" top="0.75" bottom="0.75" header="0.3" footer="0.3"/>
  <pageSetup paperSize="9" orientation="portrait" horizontalDpi="300" verticalDpi="300" r:id="rId1"/>
  <drawing r:id="rId2"/>
  <legacyDrawing r:id="rId3"/>
  <picture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C00000"/>
  </sheetPr>
  <dimension ref="A1:C932"/>
  <sheetViews>
    <sheetView workbookViewId="0"/>
  </sheetViews>
  <sheetFormatPr defaultColWidth="12" defaultRowHeight="14.25" x14ac:dyDescent="0.15"/>
  <cols>
    <col min="1" max="1" width="19.1640625" style="5" bestFit="1" customWidth="1"/>
    <col min="2" max="2" width="29.6640625" style="5" bestFit="1" customWidth="1"/>
    <col min="3" max="3" width="51.5" style="188" customWidth="1"/>
    <col min="4" max="16384" width="12" style="5"/>
  </cols>
  <sheetData>
    <row r="1" spans="1:3" ht="15" thickBot="1" x14ac:dyDescent="0.2">
      <c r="A1" s="42" t="s">
        <v>1151</v>
      </c>
      <c r="B1" s="42" t="s">
        <v>1150</v>
      </c>
      <c r="C1" s="42" t="s">
        <v>6205</v>
      </c>
    </row>
    <row r="2" spans="1:3" x14ac:dyDescent="0.15">
      <c r="A2" s="684" t="s">
        <v>1149</v>
      </c>
      <c r="B2" s="177" t="s">
        <v>6023</v>
      </c>
      <c r="C2" s="182" t="s">
        <v>6109</v>
      </c>
    </row>
    <row r="3" spans="1:3" x14ac:dyDescent="0.15">
      <c r="A3" s="684"/>
      <c r="B3" s="177" t="s">
        <v>1140</v>
      </c>
      <c r="C3" s="689" t="s">
        <v>80</v>
      </c>
    </row>
    <row r="4" spans="1:3" x14ac:dyDescent="0.15">
      <c r="A4" s="684"/>
      <c r="B4" s="177" t="s">
        <v>1139</v>
      </c>
      <c r="C4" s="689"/>
    </row>
    <row r="5" spans="1:3" x14ac:dyDescent="0.15">
      <c r="A5" s="684" t="s">
        <v>5465</v>
      </c>
      <c r="B5" s="177" t="s">
        <v>1148</v>
      </c>
      <c r="C5" s="182" t="s">
        <v>6110</v>
      </c>
    </row>
    <row r="6" spans="1:3" x14ac:dyDescent="0.15">
      <c r="A6" s="684"/>
      <c r="B6" s="177" t="s">
        <v>1140</v>
      </c>
      <c r="C6" s="689" t="s">
        <v>80</v>
      </c>
    </row>
    <row r="7" spans="1:3" x14ac:dyDescent="0.15">
      <c r="A7" s="684"/>
      <c r="B7" s="177" t="s">
        <v>1139</v>
      </c>
      <c r="C7" s="689"/>
    </row>
    <row r="8" spans="1:3" x14ac:dyDescent="0.15">
      <c r="A8" s="684" t="s">
        <v>6024</v>
      </c>
      <c r="B8" s="177" t="s">
        <v>1148</v>
      </c>
      <c r="C8" s="182" t="s">
        <v>6110</v>
      </c>
    </row>
    <row r="9" spans="1:3" x14ac:dyDescent="0.15">
      <c r="A9" s="684"/>
      <c r="B9" s="177" t="s">
        <v>1140</v>
      </c>
      <c r="C9" s="689" t="s">
        <v>80</v>
      </c>
    </row>
    <row r="10" spans="1:3" x14ac:dyDescent="0.15">
      <c r="A10" s="684"/>
      <c r="B10" s="177" t="s">
        <v>1139</v>
      </c>
      <c r="C10" s="689"/>
    </row>
    <row r="11" spans="1:3" x14ac:dyDescent="0.15">
      <c r="A11" s="684" t="s">
        <v>5468</v>
      </c>
      <c r="B11" s="177" t="s">
        <v>1148</v>
      </c>
      <c r="C11" s="182" t="s">
        <v>6110</v>
      </c>
    </row>
    <row r="12" spans="1:3" x14ac:dyDescent="0.15">
      <c r="A12" s="684"/>
      <c r="B12" s="177" t="s">
        <v>1140</v>
      </c>
      <c r="C12" s="689" t="s">
        <v>80</v>
      </c>
    </row>
    <row r="13" spans="1:3" x14ac:dyDescent="0.15">
      <c r="A13" s="684"/>
      <c r="B13" s="177" t="s">
        <v>1139</v>
      </c>
      <c r="C13" s="689"/>
    </row>
    <row r="14" spans="1:3" x14ac:dyDescent="0.15">
      <c r="A14" s="178" t="s">
        <v>6025</v>
      </c>
      <c r="B14" s="177" t="s">
        <v>1139</v>
      </c>
      <c r="C14" s="182" t="s">
        <v>80</v>
      </c>
    </row>
    <row r="15" spans="1:3" x14ac:dyDescent="0.15">
      <c r="A15" s="684" t="s">
        <v>1146</v>
      </c>
      <c r="B15" s="177" t="s">
        <v>1140</v>
      </c>
      <c r="C15" s="689" t="s">
        <v>80</v>
      </c>
    </row>
    <row r="16" spans="1:3" x14ac:dyDescent="0.15">
      <c r="A16" s="684"/>
      <c r="B16" s="177" t="s">
        <v>1139</v>
      </c>
      <c r="C16" s="689"/>
    </row>
    <row r="17" spans="1:3" x14ac:dyDescent="0.15">
      <c r="A17" s="684"/>
      <c r="B17" s="177" t="s">
        <v>1138</v>
      </c>
      <c r="C17" s="689"/>
    </row>
    <row r="18" spans="1:3" x14ac:dyDescent="0.15">
      <c r="A18" s="684" t="s">
        <v>1145</v>
      </c>
      <c r="B18" s="177" t="s">
        <v>6026</v>
      </c>
      <c r="C18" s="182" t="s">
        <v>6111</v>
      </c>
    </row>
    <row r="19" spans="1:3" x14ac:dyDescent="0.15">
      <c r="A19" s="684"/>
      <c r="B19" s="177" t="s">
        <v>1115</v>
      </c>
      <c r="C19" s="182" t="s">
        <v>6112</v>
      </c>
    </row>
    <row r="20" spans="1:3" x14ac:dyDescent="0.15">
      <c r="A20" s="684"/>
      <c r="B20" s="177" t="s">
        <v>6027</v>
      </c>
      <c r="C20" s="182" t="s">
        <v>6113</v>
      </c>
    </row>
    <row r="21" spans="1:3" x14ac:dyDescent="0.15">
      <c r="A21" s="684" t="s">
        <v>5475</v>
      </c>
      <c r="B21" s="177" t="s">
        <v>1140</v>
      </c>
      <c r="C21" s="689" t="s">
        <v>80</v>
      </c>
    </row>
    <row r="22" spans="1:3" x14ac:dyDescent="0.15">
      <c r="A22" s="684"/>
      <c r="B22" s="177" t="s">
        <v>1139</v>
      </c>
      <c r="C22" s="689"/>
    </row>
    <row r="23" spans="1:3" x14ac:dyDescent="0.15">
      <c r="A23" s="684"/>
      <c r="B23" s="177" t="s">
        <v>1138</v>
      </c>
      <c r="C23" s="689"/>
    </row>
    <row r="24" spans="1:3" x14ac:dyDescent="0.15">
      <c r="A24" s="684" t="s">
        <v>1143</v>
      </c>
      <c r="B24" s="177" t="s">
        <v>1139</v>
      </c>
      <c r="C24" s="689" t="s">
        <v>80</v>
      </c>
    </row>
    <row r="25" spans="1:3" x14ac:dyDescent="0.15">
      <c r="A25" s="684"/>
      <c r="B25" s="177" t="s">
        <v>1138</v>
      </c>
      <c r="C25" s="689"/>
    </row>
    <row r="26" spans="1:3" x14ac:dyDescent="0.15">
      <c r="A26" s="684"/>
      <c r="B26" s="177" t="s">
        <v>6026</v>
      </c>
      <c r="C26" s="182" t="s">
        <v>6111</v>
      </c>
    </row>
    <row r="27" spans="1:3" x14ac:dyDescent="0.15">
      <c r="A27" s="684" t="s">
        <v>1141</v>
      </c>
      <c r="B27" s="177" t="s">
        <v>1140</v>
      </c>
      <c r="C27" s="689" t="s">
        <v>80</v>
      </c>
    </row>
    <row r="28" spans="1:3" x14ac:dyDescent="0.15">
      <c r="A28" s="684"/>
      <c r="B28" s="177" t="s">
        <v>1139</v>
      </c>
      <c r="C28" s="689"/>
    </row>
    <row r="29" spans="1:3" x14ac:dyDescent="0.15">
      <c r="A29" s="684"/>
      <c r="B29" s="177" t="s">
        <v>1138</v>
      </c>
      <c r="C29" s="689"/>
    </row>
    <row r="30" spans="1:3" x14ac:dyDescent="0.15">
      <c r="A30" s="684" t="s">
        <v>1137</v>
      </c>
      <c r="B30" s="177" t="s">
        <v>6026</v>
      </c>
      <c r="C30" s="182" t="s">
        <v>6111</v>
      </c>
    </row>
    <row r="31" spans="1:3" x14ac:dyDescent="0.15">
      <c r="A31" s="684"/>
      <c r="B31" s="177" t="s">
        <v>6027</v>
      </c>
      <c r="C31" s="182" t="s">
        <v>6113</v>
      </c>
    </row>
    <row r="32" spans="1:3" x14ac:dyDescent="0.15">
      <c r="A32" s="684" t="s">
        <v>1136</v>
      </c>
      <c r="B32" s="177" t="s">
        <v>6026</v>
      </c>
      <c r="C32" s="182" t="s">
        <v>6111</v>
      </c>
    </row>
    <row r="33" spans="1:3" x14ac:dyDescent="0.15">
      <c r="A33" s="684"/>
      <c r="B33" s="177" t="s">
        <v>6028</v>
      </c>
      <c r="C33" s="182" t="s">
        <v>286</v>
      </c>
    </row>
    <row r="34" spans="1:3" x14ac:dyDescent="0.15">
      <c r="A34" s="684"/>
      <c r="B34" s="177" t="s">
        <v>1123</v>
      </c>
      <c r="C34" s="182" t="s">
        <v>292</v>
      </c>
    </row>
    <row r="35" spans="1:3" x14ac:dyDescent="0.15">
      <c r="A35" s="684" t="s">
        <v>1135</v>
      </c>
      <c r="B35" s="177" t="s">
        <v>6028</v>
      </c>
      <c r="C35" s="182" t="s">
        <v>286</v>
      </c>
    </row>
    <row r="36" spans="1:3" x14ac:dyDescent="0.15">
      <c r="A36" s="684"/>
      <c r="B36" s="177" t="s">
        <v>1129</v>
      </c>
      <c r="C36" s="182" t="s">
        <v>6114</v>
      </c>
    </row>
    <row r="37" spans="1:3" x14ac:dyDescent="0.15">
      <c r="A37" s="684"/>
      <c r="B37" s="177" t="s">
        <v>1126</v>
      </c>
      <c r="C37" s="182" t="s">
        <v>6115</v>
      </c>
    </row>
    <row r="38" spans="1:3" x14ac:dyDescent="0.15">
      <c r="A38" s="684" t="s">
        <v>1134</v>
      </c>
      <c r="B38" s="177" t="s">
        <v>6028</v>
      </c>
      <c r="C38" s="182" t="s">
        <v>286</v>
      </c>
    </row>
    <row r="39" spans="1:3" x14ac:dyDescent="0.15">
      <c r="A39" s="684"/>
      <c r="B39" s="177" t="s">
        <v>1129</v>
      </c>
      <c r="C39" s="182" t="s">
        <v>6114</v>
      </c>
    </row>
    <row r="40" spans="1:3" x14ac:dyDescent="0.15">
      <c r="A40" s="684"/>
      <c r="B40" s="177" t="s">
        <v>1126</v>
      </c>
      <c r="C40" s="182" t="s">
        <v>6115</v>
      </c>
    </row>
    <row r="41" spans="1:3" x14ac:dyDescent="0.15">
      <c r="A41" s="684" t="s">
        <v>5478</v>
      </c>
      <c r="B41" s="177" t="s">
        <v>6028</v>
      </c>
      <c r="C41" s="182" t="s">
        <v>286</v>
      </c>
    </row>
    <row r="42" spans="1:3" x14ac:dyDescent="0.15">
      <c r="A42" s="684"/>
      <c r="B42" s="177" t="s">
        <v>1129</v>
      </c>
      <c r="C42" s="182" t="s">
        <v>6114</v>
      </c>
    </row>
    <row r="43" spans="1:3" x14ac:dyDescent="0.15">
      <c r="A43" s="684"/>
      <c r="B43" s="177" t="s">
        <v>1126</v>
      </c>
      <c r="C43" s="182" t="s">
        <v>6115</v>
      </c>
    </row>
    <row r="44" spans="1:3" x14ac:dyDescent="0.15">
      <c r="A44" s="684" t="s">
        <v>1133</v>
      </c>
      <c r="B44" s="177" t="s">
        <v>6028</v>
      </c>
      <c r="C44" s="182" t="s">
        <v>286</v>
      </c>
    </row>
    <row r="45" spans="1:3" x14ac:dyDescent="0.15">
      <c r="A45" s="684"/>
      <c r="B45" s="177" t="s">
        <v>1129</v>
      </c>
      <c r="C45" s="182" t="s">
        <v>6114</v>
      </c>
    </row>
    <row r="46" spans="1:3" x14ac:dyDescent="0.15">
      <c r="A46" s="684"/>
      <c r="B46" s="177" t="s">
        <v>1126</v>
      </c>
      <c r="C46" s="182" t="s">
        <v>6115</v>
      </c>
    </row>
    <row r="47" spans="1:3" x14ac:dyDescent="0.15">
      <c r="A47" s="684" t="s">
        <v>1132</v>
      </c>
      <c r="B47" s="177" t="s">
        <v>1129</v>
      </c>
      <c r="C47" s="182" t="s">
        <v>6114</v>
      </c>
    </row>
    <row r="48" spans="1:3" x14ac:dyDescent="0.15">
      <c r="A48" s="684"/>
      <c r="B48" s="177" t="s">
        <v>1126</v>
      </c>
      <c r="C48" s="182" t="s">
        <v>6115</v>
      </c>
    </row>
    <row r="49" spans="1:3" x14ac:dyDescent="0.15">
      <c r="A49" s="684"/>
      <c r="B49" s="177" t="s">
        <v>1123</v>
      </c>
      <c r="C49" s="182" t="s">
        <v>292</v>
      </c>
    </row>
    <row r="50" spans="1:3" x14ac:dyDescent="0.15">
      <c r="A50" s="684" t="s">
        <v>1130</v>
      </c>
      <c r="B50" s="177" t="s">
        <v>1129</v>
      </c>
      <c r="C50" s="182" t="s">
        <v>6114</v>
      </c>
    </row>
    <row r="51" spans="1:3" x14ac:dyDescent="0.15">
      <c r="A51" s="684"/>
      <c r="B51" s="177" t="s">
        <v>1126</v>
      </c>
      <c r="C51" s="182" t="s">
        <v>6115</v>
      </c>
    </row>
    <row r="52" spans="1:3" x14ac:dyDescent="0.15">
      <c r="A52" s="684"/>
      <c r="B52" s="177" t="s">
        <v>1123</v>
      </c>
      <c r="C52" s="182" t="s">
        <v>292</v>
      </c>
    </row>
    <row r="53" spans="1:3" x14ac:dyDescent="0.15">
      <c r="A53" s="684" t="s">
        <v>1128</v>
      </c>
      <c r="B53" s="177" t="s">
        <v>6028</v>
      </c>
      <c r="C53" s="182" t="s">
        <v>286</v>
      </c>
    </row>
    <row r="54" spans="1:3" x14ac:dyDescent="0.15">
      <c r="A54" s="684"/>
      <c r="B54" s="177" t="s">
        <v>1126</v>
      </c>
      <c r="C54" s="182" t="s">
        <v>6115</v>
      </c>
    </row>
    <row r="55" spans="1:3" x14ac:dyDescent="0.15">
      <c r="A55" s="684"/>
      <c r="B55" s="177" t="s">
        <v>1123</v>
      </c>
      <c r="C55" s="182" t="s">
        <v>292</v>
      </c>
    </row>
    <row r="56" spans="1:3" x14ac:dyDescent="0.15">
      <c r="A56" s="684" t="s">
        <v>1125</v>
      </c>
      <c r="B56" s="177" t="s">
        <v>6028</v>
      </c>
      <c r="C56" s="182" t="s">
        <v>286</v>
      </c>
    </row>
    <row r="57" spans="1:3" x14ac:dyDescent="0.15">
      <c r="A57" s="684"/>
      <c r="B57" s="177" t="s">
        <v>1123</v>
      </c>
      <c r="C57" s="182" t="s">
        <v>292</v>
      </c>
    </row>
    <row r="58" spans="1:3" x14ac:dyDescent="0.15">
      <c r="A58" s="684"/>
      <c r="B58" s="177" t="s">
        <v>6029</v>
      </c>
      <c r="C58" s="182" t="s">
        <v>6116</v>
      </c>
    </row>
    <row r="59" spans="1:3" x14ac:dyDescent="0.15">
      <c r="A59" s="684" t="s">
        <v>1122</v>
      </c>
      <c r="B59" s="177" t="s">
        <v>1115</v>
      </c>
      <c r="C59" s="182" t="s">
        <v>6112</v>
      </c>
    </row>
    <row r="60" spans="1:3" x14ac:dyDescent="0.15">
      <c r="A60" s="684"/>
      <c r="B60" s="177" t="s">
        <v>1119</v>
      </c>
      <c r="C60" s="182" t="s">
        <v>278</v>
      </c>
    </row>
    <row r="61" spans="1:3" x14ac:dyDescent="0.15">
      <c r="A61" s="684"/>
      <c r="B61" s="177" t="s">
        <v>6029</v>
      </c>
      <c r="C61" s="182" t="s">
        <v>6116</v>
      </c>
    </row>
    <row r="62" spans="1:3" x14ac:dyDescent="0.15">
      <c r="A62" s="684" t="s">
        <v>1118</v>
      </c>
      <c r="B62" s="177" t="s">
        <v>1115</v>
      </c>
      <c r="C62" s="182" t="s">
        <v>6112</v>
      </c>
    </row>
    <row r="63" spans="1:3" x14ac:dyDescent="0.15">
      <c r="A63" s="684"/>
      <c r="B63" s="177" t="s">
        <v>6029</v>
      </c>
      <c r="C63" s="182" t="s">
        <v>6117</v>
      </c>
    </row>
    <row r="64" spans="1:3" x14ac:dyDescent="0.15">
      <c r="A64" s="684"/>
      <c r="B64" s="177" t="s">
        <v>6030</v>
      </c>
      <c r="C64" s="182" t="s">
        <v>6118</v>
      </c>
    </row>
    <row r="65" spans="1:3" x14ac:dyDescent="0.15">
      <c r="A65" s="684" t="s">
        <v>1116</v>
      </c>
      <c r="B65" s="177" t="s">
        <v>1115</v>
      </c>
      <c r="C65" s="182" t="s">
        <v>6112</v>
      </c>
    </row>
    <row r="66" spans="1:3" x14ac:dyDescent="0.15">
      <c r="A66" s="684"/>
      <c r="B66" s="177" t="s">
        <v>6029</v>
      </c>
      <c r="C66" s="182" t="s">
        <v>6117</v>
      </c>
    </row>
    <row r="67" spans="1:3" x14ac:dyDescent="0.15">
      <c r="A67" s="684"/>
      <c r="B67" s="177" t="s">
        <v>6030</v>
      </c>
      <c r="C67" s="182" t="s">
        <v>6112</v>
      </c>
    </row>
    <row r="68" spans="1:3" x14ac:dyDescent="0.15">
      <c r="A68" s="684" t="s">
        <v>5484</v>
      </c>
      <c r="B68" s="685" t="s">
        <v>597</v>
      </c>
      <c r="C68" s="686" t="s">
        <v>6119</v>
      </c>
    </row>
    <row r="69" spans="1:3" x14ac:dyDescent="0.15">
      <c r="A69" s="684"/>
      <c r="B69" s="685"/>
      <c r="C69" s="687"/>
    </row>
    <row r="70" spans="1:3" x14ac:dyDescent="0.15">
      <c r="A70" s="684" t="s">
        <v>5485</v>
      </c>
      <c r="B70" s="685" t="s">
        <v>6031</v>
      </c>
      <c r="C70" s="686" t="s">
        <v>6120</v>
      </c>
    </row>
    <row r="71" spans="1:3" x14ac:dyDescent="0.15">
      <c r="A71" s="684"/>
      <c r="B71" s="685"/>
      <c r="C71" s="687"/>
    </row>
    <row r="72" spans="1:3" x14ac:dyDescent="0.15">
      <c r="A72" s="684" t="s">
        <v>5487</v>
      </c>
      <c r="B72" s="177" t="s">
        <v>1101</v>
      </c>
      <c r="C72" s="182" t="s">
        <v>6112</v>
      </c>
    </row>
    <row r="73" spans="1:3" x14ac:dyDescent="0.15">
      <c r="A73" s="684"/>
      <c r="B73" s="177" t="s">
        <v>1099</v>
      </c>
      <c r="C73" s="182" t="s">
        <v>6121</v>
      </c>
    </row>
    <row r="74" spans="1:3" x14ac:dyDescent="0.15">
      <c r="A74" s="684"/>
      <c r="B74" s="177" t="s">
        <v>1093</v>
      </c>
      <c r="C74" s="182" t="s">
        <v>6122</v>
      </c>
    </row>
    <row r="75" spans="1:3" x14ac:dyDescent="0.15">
      <c r="A75" s="684" t="s">
        <v>1110</v>
      </c>
      <c r="B75" s="177" t="s">
        <v>1101</v>
      </c>
      <c r="C75" s="182" t="s">
        <v>6112</v>
      </c>
    </row>
    <row r="76" spans="1:3" x14ac:dyDescent="0.15">
      <c r="A76" s="684"/>
      <c r="B76" s="177" t="s">
        <v>1099</v>
      </c>
      <c r="C76" s="182" t="s">
        <v>6121</v>
      </c>
    </row>
    <row r="77" spans="1:3" x14ac:dyDescent="0.15">
      <c r="A77" s="684"/>
      <c r="B77" s="177" t="s">
        <v>597</v>
      </c>
      <c r="C77" s="182" t="s">
        <v>6113</v>
      </c>
    </row>
    <row r="78" spans="1:3" x14ac:dyDescent="0.15">
      <c r="A78" s="684" t="s">
        <v>1109</v>
      </c>
      <c r="B78" s="177" t="s">
        <v>1101</v>
      </c>
      <c r="C78" s="182" t="s">
        <v>6112</v>
      </c>
    </row>
    <row r="79" spans="1:3" x14ac:dyDescent="0.15">
      <c r="A79" s="684"/>
      <c r="B79" s="177" t="s">
        <v>1099</v>
      </c>
      <c r="C79" s="182" t="s">
        <v>6121</v>
      </c>
    </row>
    <row r="80" spans="1:3" x14ac:dyDescent="0.15">
      <c r="A80" s="684"/>
      <c r="B80" s="179" t="s">
        <v>1105</v>
      </c>
      <c r="C80" s="183"/>
    </row>
    <row r="81" spans="1:3" x14ac:dyDescent="0.15">
      <c r="A81" s="684" t="s">
        <v>1104</v>
      </c>
      <c r="B81" s="179" t="s">
        <v>6030</v>
      </c>
      <c r="C81" s="184" t="s">
        <v>6118</v>
      </c>
    </row>
    <row r="82" spans="1:3" x14ac:dyDescent="0.15">
      <c r="A82" s="684"/>
      <c r="B82" s="179" t="s">
        <v>1101</v>
      </c>
      <c r="C82" s="184" t="s">
        <v>6112</v>
      </c>
    </row>
    <row r="83" spans="1:3" x14ac:dyDescent="0.15">
      <c r="A83" s="684"/>
      <c r="B83" s="179" t="s">
        <v>1099</v>
      </c>
      <c r="C83" s="184" t="s">
        <v>6121</v>
      </c>
    </row>
    <row r="84" spans="1:3" x14ac:dyDescent="0.15">
      <c r="A84" s="178" t="s">
        <v>1102</v>
      </c>
      <c r="B84" s="179" t="s">
        <v>1099</v>
      </c>
      <c r="C84" s="184" t="s">
        <v>6121</v>
      </c>
    </row>
    <row r="85" spans="1:3" x14ac:dyDescent="0.15">
      <c r="A85" s="684" t="s">
        <v>5492</v>
      </c>
      <c r="B85" s="179" t="s">
        <v>1101</v>
      </c>
      <c r="C85" s="184" t="s">
        <v>6112</v>
      </c>
    </row>
    <row r="86" spans="1:3" x14ac:dyDescent="0.15">
      <c r="A86" s="684"/>
      <c r="B86" s="179" t="s">
        <v>1099</v>
      </c>
      <c r="C86" s="184" t="s">
        <v>6121</v>
      </c>
    </row>
    <row r="87" spans="1:3" x14ac:dyDescent="0.15">
      <c r="A87" s="684"/>
      <c r="B87" s="179" t="s">
        <v>1093</v>
      </c>
      <c r="C87" s="184" t="s">
        <v>6122</v>
      </c>
    </row>
    <row r="88" spans="1:3" x14ac:dyDescent="0.15">
      <c r="A88" s="178" t="s">
        <v>1098</v>
      </c>
      <c r="B88" s="179" t="s">
        <v>1099</v>
      </c>
      <c r="C88" s="184" t="s">
        <v>6121</v>
      </c>
    </row>
    <row r="89" spans="1:3" x14ac:dyDescent="0.15">
      <c r="A89" s="684" t="s">
        <v>5493</v>
      </c>
      <c r="B89" s="179" t="s">
        <v>1093</v>
      </c>
      <c r="C89" s="184" t="s">
        <v>6122</v>
      </c>
    </row>
    <row r="90" spans="1:3" x14ac:dyDescent="0.15">
      <c r="A90" s="684"/>
      <c r="B90" s="179" t="s">
        <v>6032</v>
      </c>
      <c r="C90" s="184" t="s">
        <v>276</v>
      </c>
    </row>
    <row r="91" spans="1:3" x14ac:dyDescent="0.15">
      <c r="A91" s="684"/>
      <c r="B91" s="179" t="s">
        <v>6033</v>
      </c>
      <c r="C91" s="184" t="s">
        <v>6123</v>
      </c>
    </row>
    <row r="92" spans="1:3" x14ac:dyDescent="0.15">
      <c r="A92" s="684" t="s">
        <v>1097</v>
      </c>
      <c r="B92" s="179" t="s">
        <v>1093</v>
      </c>
      <c r="C92" s="184" t="s">
        <v>6122</v>
      </c>
    </row>
    <row r="93" spans="1:3" x14ac:dyDescent="0.15">
      <c r="A93" s="684"/>
      <c r="B93" s="179" t="s">
        <v>6032</v>
      </c>
      <c r="C93" s="184" t="s">
        <v>276</v>
      </c>
    </row>
    <row r="94" spans="1:3" x14ac:dyDescent="0.15">
      <c r="A94" s="684"/>
      <c r="B94" s="179" t="s">
        <v>6033</v>
      </c>
      <c r="C94" s="184" t="s">
        <v>6123</v>
      </c>
    </row>
    <row r="95" spans="1:3" x14ac:dyDescent="0.15">
      <c r="A95" s="178" t="s">
        <v>1095</v>
      </c>
      <c r="B95" s="179" t="s">
        <v>6034</v>
      </c>
      <c r="C95" s="184" t="s">
        <v>6124</v>
      </c>
    </row>
    <row r="96" spans="1:3" x14ac:dyDescent="0.15">
      <c r="A96" s="684" t="s">
        <v>1094</v>
      </c>
      <c r="B96" s="179" t="s">
        <v>6034</v>
      </c>
      <c r="C96" s="184" t="s">
        <v>6124</v>
      </c>
    </row>
    <row r="97" spans="1:3" x14ac:dyDescent="0.15">
      <c r="A97" s="684"/>
      <c r="B97" s="179" t="s">
        <v>1093</v>
      </c>
      <c r="C97" s="184" t="s">
        <v>6122</v>
      </c>
    </row>
    <row r="98" spans="1:3" x14ac:dyDescent="0.15">
      <c r="A98" s="684"/>
      <c r="B98" s="179" t="s">
        <v>1091</v>
      </c>
      <c r="C98" s="184" t="s">
        <v>6125</v>
      </c>
    </row>
    <row r="99" spans="1:3" x14ac:dyDescent="0.15">
      <c r="A99" s="684" t="s">
        <v>1092</v>
      </c>
      <c r="B99" s="179" t="s">
        <v>6034</v>
      </c>
      <c r="C99" s="184" t="s">
        <v>6124</v>
      </c>
    </row>
    <row r="100" spans="1:3" x14ac:dyDescent="0.15">
      <c r="A100" s="684"/>
      <c r="B100" s="179" t="s">
        <v>1091</v>
      </c>
      <c r="C100" s="184" t="s">
        <v>6125</v>
      </c>
    </row>
    <row r="101" spans="1:3" x14ac:dyDescent="0.15">
      <c r="A101" s="178" t="s">
        <v>1090</v>
      </c>
      <c r="B101" s="179" t="s">
        <v>6034</v>
      </c>
      <c r="C101" s="184" t="s">
        <v>6124</v>
      </c>
    </row>
    <row r="102" spans="1:3" x14ac:dyDescent="0.15">
      <c r="A102" s="684" t="s">
        <v>1089</v>
      </c>
      <c r="B102" s="179" t="s">
        <v>6033</v>
      </c>
      <c r="C102" s="184" t="s">
        <v>6123</v>
      </c>
    </row>
    <row r="103" spans="1:3" x14ac:dyDescent="0.15">
      <c r="A103" s="684"/>
      <c r="B103" s="179" t="s">
        <v>6035</v>
      </c>
      <c r="C103" s="184" t="s">
        <v>6126</v>
      </c>
    </row>
    <row r="104" spans="1:3" x14ac:dyDescent="0.15">
      <c r="A104" s="178" t="s">
        <v>1086</v>
      </c>
      <c r="B104" s="179" t="s">
        <v>6033</v>
      </c>
      <c r="C104" s="681" t="s">
        <v>6123</v>
      </c>
    </row>
    <row r="105" spans="1:3" x14ac:dyDescent="0.15">
      <c r="A105" s="178" t="s">
        <v>1084</v>
      </c>
      <c r="B105" s="179" t="s">
        <v>6033</v>
      </c>
      <c r="C105" s="682"/>
    </row>
    <row r="106" spans="1:3" x14ac:dyDescent="0.15">
      <c r="A106" s="684" t="s">
        <v>1083</v>
      </c>
      <c r="B106" s="179" t="s">
        <v>1079</v>
      </c>
      <c r="C106" s="184" t="s">
        <v>256</v>
      </c>
    </row>
    <row r="107" spans="1:3" x14ac:dyDescent="0.15">
      <c r="A107" s="684"/>
      <c r="B107" s="179" t="s">
        <v>6036</v>
      </c>
      <c r="C107" s="184" t="s">
        <v>6127</v>
      </c>
    </row>
    <row r="108" spans="1:3" x14ac:dyDescent="0.15">
      <c r="A108" s="684"/>
      <c r="B108" s="179" t="s">
        <v>6037</v>
      </c>
      <c r="C108" s="184" t="s">
        <v>6128</v>
      </c>
    </row>
    <row r="109" spans="1:3" x14ac:dyDescent="0.15">
      <c r="A109" s="684" t="s">
        <v>1082</v>
      </c>
      <c r="B109" s="179" t="s">
        <v>1079</v>
      </c>
      <c r="C109" s="184" t="s">
        <v>256</v>
      </c>
    </row>
    <row r="110" spans="1:3" x14ac:dyDescent="0.15">
      <c r="A110" s="684"/>
      <c r="B110" s="179" t="s">
        <v>1066</v>
      </c>
      <c r="C110" s="184" t="s">
        <v>6129</v>
      </c>
    </row>
    <row r="111" spans="1:3" x14ac:dyDescent="0.15">
      <c r="A111" s="684"/>
      <c r="B111" s="179" t="s">
        <v>1031</v>
      </c>
      <c r="C111" s="184" t="s">
        <v>6130</v>
      </c>
    </row>
    <row r="112" spans="1:3" x14ac:dyDescent="0.15">
      <c r="A112" s="684" t="s">
        <v>1081</v>
      </c>
      <c r="B112" s="179" t="s">
        <v>1079</v>
      </c>
      <c r="C112" s="184" t="s">
        <v>256</v>
      </c>
    </row>
    <row r="113" spans="1:3" x14ac:dyDescent="0.15">
      <c r="A113" s="684"/>
      <c r="B113" s="179" t="s">
        <v>1066</v>
      </c>
      <c r="C113" s="184" t="s">
        <v>6129</v>
      </c>
    </row>
    <row r="114" spans="1:3" x14ac:dyDescent="0.15">
      <c r="A114" s="684"/>
      <c r="B114" s="179" t="s">
        <v>1064</v>
      </c>
      <c r="C114" s="184" t="s">
        <v>6131</v>
      </c>
    </row>
    <row r="115" spans="1:3" x14ac:dyDescent="0.15">
      <c r="A115" s="684" t="s">
        <v>1080</v>
      </c>
      <c r="B115" s="179" t="s">
        <v>1079</v>
      </c>
      <c r="C115" s="184" t="s">
        <v>256</v>
      </c>
    </row>
    <row r="116" spans="1:3" x14ac:dyDescent="0.15">
      <c r="A116" s="684"/>
      <c r="B116" s="179" t="s">
        <v>1066</v>
      </c>
      <c r="C116" s="184" t="s">
        <v>6129</v>
      </c>
    </row>
    <row r="117" spans="1:3" x14ac:dyDescent="0.15">
      <c r="A117" s="684"/>
      <c r="B117" s="179" t="s">
        <v>1064</v>
      </c>
      <c r="C117" s="184" t="s">
        <v>6131</v>
      </c>
    </row>
    <row r="118" spans="1:3" x14ac:dyDescent="0.15">
      <c r="A118" s="684" t="s">
        <v>1078</v>
      </c>
      <c r="B118" s="179" t="s">
        <v>6036</v>
      </c>
      <c r="C118" s="184" t="s">
        <v>6127</v>
      </c>
    </row>
    <row r="119" spans="1:3" x14ac:dyDescent="0.15">
      <c r="A119" s="684"/>
      <c r="B119" s="179" t="s">
        <v>1066</v>
      </c>
      <c r="C119" s="184" t="s">
        <v>6129</v>
      </c>
    </row>
    <row r="120" spans="1:3" x14ac:dyDescent="0.15">
      <c r="A120" s="684"/>
      <c r="B120" s="179" t="s">
        <v>1064</v>
      </c>
      <c r="C120" s="184" t="s">
        <v>6131</v>
      </c>
    </row>
    <row r="121" spans="1:3" x14ac:dyDescent="0.15">
      <c r="A121" s="684" t="s">
        <v>5505</v>
      </c>
      <c r="B121" s="179" t="s">
        <v>6038</v>
      </c>
      <c r="C121" s="184" t="s">
        <v>6132</v>
      </c>
    </row>
    <row r="122" spans="1:3" x14ac:dyDescent="0.15">
      <c r="A122" s="684"/>
      <c r="B122" s="179" t="s">
        <v>6039</v>
      </c>
      <c r="C122" s="184" t="s">
        <v>6133</v>
      </c>
    </row>
    <row r="123" spans="1:3" x14ac:dyDescent="0.15">
      <c r="A123" s="684"/>
      <c r="B123" s="179" t="s">
        <v>6040</v>
      </c>
      <c r="C123" s="184" t="s">
        <v>6134</v>
      </c>
    </row>
    <row r="124" spans="1:3" x14ac:dyDescent="0.15">
      <c r="A124" s="684" t="s">
        <v>1075</v>
      </c>
      <c r="B124" s="179" t="s">
        <v>6038</v>
      </c>
      <c r="C124" s="184" t="s">
        <v>6132</v>
      </c>
    </row>
    <row r="125" spans="1:3" x14ac:dyDescent="0.15">
      <c r="A125" s="684"/>
      <c r="B125" s="179" t="s">
        <v>1056</v>
      </c>
      <c r="C125" s="184" t="s">
        <v>6135</v>
      </c>
    </row>
    <row r="126" spans="1:3" x14ac:dyDescent="0.15">
      <c r="A126" s="684" t="s">
        <v>1073</v>
      </c>
      <c r="B126" s="179" t="s">
        <v>1064</v>
      </c>
      <c r="C126" s="184" t="s">
        <v>6131</v>
      </c>
    </row>
    <row r="127" spans="1:3" x14ac:dyDescent="0.15">
      <c r="A127" s="684"/>
      <c r="B127" s="179" t="s">
        <v>1057</v>
      </c>
      <c r="C127" s="184" t="s">
        <v>253</v>
      </c>
    </row>
    <row r="128" spans="1:3" x14ac:dyDescent="0.15">
      <c r="A128" s="684"/>
      <c r="B128" s="179" t="s">
        <v>1059</v>
      </c>
      <c r="C128" s="184" t="s">
        <v>6136</v>
      </c>
    </row>
    <row r="129" spans="1:3" x14ac:dyDescent="0.15">
      <c r="A129" s="684" t="s">
        <v>1071</v>
      </c>
      <c r="B129" s="179" t="s">
        <v>1064</v>
      </c>
      <c r="C129" s="184" t="s">
        <v>6131</v>
      </c>
    </row>
    <row r="130" spans="1:3" x14ac:dyDescent="0.15">
      <c r="A130" s="684"/>
      <c r="B130" s="179" t="s">
        <v>1031</v>
      </c>
      <c r="C130" s="184" t="s">
        <v>6130</v>
      </c>
    </row>
    <row r="131" spans="1:3" x14ac:dyDescent="0.15">
      <c r="A131" s="684"/>
      <c r="B131" s="179" t="s">
        <v>6038</v>
      </c>
      <c r="C131" s="184" t="s">
        <v>6132</v>
      </c>
    </row>
    <row r="132" spans="1:3" x14ac:dyDescent="0.15">
      <c r="A132" s="684" t="s">
        <v>1070</v>
      </c>
      <c r="B132" s="179" t="s">
        <v>1066</v>
      </c>
      <c r="C132" s="184" t="s">
        <v>6129</v>
      </c>
    </row>
    <row r="133" spans="1:3" x14ac:dyDescent="0.15">
      <c r="A133" s="684"/>
      <c r="B133" s="179" t="s">
        <v>1064</v>
      </c>
      <c r="C133" s="184" t="s">
        <v>6131</v>
      </c>
    </row>
    <row r="134" spans="1:3" x14ac:dyDescent="0.15">
      <c r="A134" s="684"/>
      <c r="B134" s="179" t="s">
        <v>1057</v>
      </c>
      <c r="C134" s="184" t="s">
        <v>253</v>
      </c>
    </row>
    <row r="135" spans="1:3" x14ac:dyDescent="0.15">
      <c r="A135" s="684" t="s">
        <v>1069</v>
      </c>
      <c r="B135" s="179" t="s">
        <v>1066</v>
      </c>
      <c r="C135" s="184" t="s">
        <v>6129</v>
      </c>
    </row>
    <row r="136" spans="1:3" x14ac:dyDescent="0.15">
      <c r="A136" s="684"/>
      <c r="B136" s="179" t="s">
        <v>1056</v>
      </c>
      <c r="C136" s="184" t="s">
        <v>6135</v>
      </c>
    </row>
    <row r="137" spans="1:3" x14ac:dyDescent="0.15">
      <c r="A137" s="684" t="s">
        <v>1068</v>
      </c>
      <c r="B137" s="179" t="s">
        <v>1066</v>
      </c>
      <c r="C137" s="184" t="s">
        <v>6129</v>
      </c>
    </row>
    <row r="138" spans="1:3" x14ac:dyDescent="0.15">
      <c r="A138" s="684"/>
      <c r="B138" s="179" t="s">
        <v>1064</v>
      </c>
      <c r="C138" s="184" t="s">
        <v>6131</v>
      </c>
    </row>
    <row r="139" spans="1:3" x14ac:dyDescent="0.15">
      <c r="A139" s="684"/>
      <c r="B139" s="179" t="s">
        <v>1057</v>
      </c>
      <c r="C139" s="184" t="s">
        <v>253</v>
      </c>
    </row>
    <row r="140" spans="1:3" x14ac:dyDescent="0.15">
      <c r="A140" s="684" t="s">
        <v>1067</v>
      </c>
      <c r="B140" s="179" t="s">
        <v>1066</v>
      </c>
      <c r="C140" s="184" t="s">
        <v>6129</v>
      </c>
    </row>
    <row r="141" spans="1:3" x14ac:dyDescent="0.15">
      <c r="A141" s="684"/>
      <c r="B141" s="179" t="s">
        <v>1064</v>
      </c>
      <c r="C141" s="184" t="s">
        <v>6131</v>
      </c>
    </row>
    <row r="142" spans="1:3" x14ac:dyDescent="0.15">
      <c r="A142" s="684"/>
      <c r="B142" s="179" t="s">
        <v>1057</v>
      </c>
      <c r="C142" s="184" t="s">
        <v>253</v>
      </c>
    </row>
    <row r="143" spans="1:3" x14ac:dyDescent="0.15">
      <c r="A143" s="684" t="s">
        <v>1065</v>
      </c>
      <c r="B143" s="179" t="s">
        <v>1064</v>
      </c>
      <c r="C143" s="184" t="s">
        <v>6137</v>
      </c>
    </row>
    <row r="144" spans="1:3" x14ac:dyDescent="0.15">
      <c r="A144" s="684"/>
      <c r="B144" s="179" t="s">
        <v>1056</v>
      </c>
      <c r="C144" s="184" t="s">
        <v>6135</v>
      </c>
    </row>
    <row r="145" spans="1:3" x14ac:dyDescent="0.15">
      <c r="A145" s="684" t="s">
        <v>1062</v>
      </c>
      <c r="B145" s="179" t="s">
        <v>1057</v>
      </c>
      <c r="C145" s="184" t="s">
        <v>253</v>
      </c>
    </row>
    <row r="146" spans="1:3" x14ac:dyDescent="0.15">
      <c r="A146" s="684"/>
      <c r="B146" s="179" t="s">
        <v>1059</v>
      </c>
      <c r="C146" s="184" t="s">
        <v>6138</v>
      </c>
    </row>
    <row r="147" spans="1:3" x14ac:dyDescent="0.15">
      <c r="A147" s="684"/>
      <c r="B147" s="179" t="s">
        <v>1058</v>
      </c>
      <c r="C147" s="184" t="s">
        <v>76</v>
      </c>
    </row>
    <row r="148" spans="1:3" x14ac:dyDescent="0.15">
      <c r="A148" s="684" t="s">
        <v>5509</v>
      </c>
      <c r="B148" s="179" t="s">
        <v>1059</v>
      </c>
      <c r="C148" s="184" t="s">
        <v>6138</v>
      </c>
    </row>
    <row r="149" spans="1:3" x14ac:dyDescent="0.15">
      <c r="A149" s="684"/>
      <c r="B149" s="179" t="s">
        <v>1056</v>
      </c>
      <c r="C149" s="184" t="s">
        <v>6135</v>
      </c>
    </row>
    <row r="150" spans="1:3" x14ac:dyDescent="0.15">
      <c r="A150" s="684" t="s">
        <v>1061</v>
      </c>
      <c r="B150" s="179" t="s">
        <v>1057</v>
      </c>
      <c r="C150" s="184" t="s">
        <v>253</v>
      </c>
    </row>
    <row r="151" spans="1:3" x14ac:dyDescent="0.15">
      <c r="A151" s="684"/>
      <c r="B151" s="179" t="s">
        <v>1059</v>
      </c>
      <c r="C151" s="184" t="s">
        <v>6138</v>
      </c>
    </row>
    <row r="152" spans="1:3" x14ac:dyDescent="0.15">
      <c r="A152" s="684"/>
      <c r="B152" s="179" t="s">
        <v>1058</v>
      </c>
      <c r="C152" s="184" t="s">
        <v>76</v>
      </c>
    </row>
    <row r="153" spans="1:3" x14ac:dyDescent="0.15">
      <c r="A153" s="684" t="s">
        <v>6041</v>
      </c>
      <c r="B153" s="179" t="s">
        <v>1057</v>
      </c>
      <c r="C153" s="184" t="s">
        <v>253</v>
      </c>
    </row>
    <row r="154" spans="1:3" x14ac:dyDescent="0.15">
      <c r="A154" s="684"/>
      <c r="B154" s="179" t="s">
        <v>1059</v>
      </c>
      <c r="C154" s="184" t="s">
        <v>6138</v>
      </c>
    </row>
    <row r="155" spans="1:3" x14ac:dyDescent="0.15">
      <c r="A155" s="684"/>
      <c r="B155" s="179" t="s">
        <v>1058</v>
      </c>
      <c r="C155" s="184" t="s">
        <v>76</v>
      </c>
    </row>
    <row r="156" spans="1:3" x14ac:dyDescent="0.15">
      <c r="A156" s="684" t="s">
        <v>1060</v>
      </c>
      <c r="B156" s="179" t="s">
        <v>1057</v>
      </c>
      <c r="C156" s="184" t="s">
        <v>253</v>
      </c>
    </row>
    <row r="157" spans="1:3" x14ac:dyDescent="0.15">
      <c r="A157" s="684"/>
      <c r="B157" s="179" t="s">
        <v>1059</v>
      </c>
      <c r="C157" s="184" t="s">
        <v>6138</v>
      </c>
    </row>
    <row r="158" spans="1:3" x14ac:dyDescent="0.15">
      <c r="A158" s="684"/>
      <c r="B158" s="179" t="s">
        <v>1058</v>
      </c>
      <c r="C158" s="184" t="s">
        <v>76</v>
      </c>
    </row>
    <row r="159" spans="1:3" x14ac:dyDescent="0.15">
      <c r="A159" s="684" t="s">
        <v>5513</v>
      </c>
      <c r="B159" s="179" t="s">
        <v>1057</v>
      </c>
      <c r="C159" s="184" t="s">
        <v>253</v>
      </c>
    </row>
    <row r="160" spans="1:3" x14ac:dyDescent="0.15">
      <c r="A160" s="684"/>
      <c r="B160" s="179" t="s">
        <v>1056</v>
      </c>
      <c r="C160" s="184" t="s">
        <v>6135</v>
      </c>
    </row>
    <row r="161" spans="1:3" x14ac:dyDescent="0.15">
      <c r="A161" s="178" t="s">
        <v>1055</v>
      </c>
      <c r="B161" s="179"/>
      <c r="C161" s="184"/>
    </row>
    <row r="162" spans="1:3" x14ac:dyDescent="0.15">
      <c r="A162" s="684" t="s">
        <v>1054</v>
      </c>
      <c r="B162" s="679" t="s">
        <v>1056</v>
      </c>
      <c r="C162" s="688" t="s">
        <v>6139</v>
      </c>
    </row>
    <row r="163" spans="1:3" x14ac:dyDescent="0.15">
      <c r="A163" s="684"/>
      <c r="B163" s="680"/>
      <c r="C163" s="688"/>
    </row>
    <row r="164" spans="1:3" x14ac:dyDescent="0.15">
      <c r="A164" s="178" t="s">
        <v>5518</v>
      </c>
      <c r="B164" s="179" t="s">
        <v>1051</v>
      </c>
      <c r="C164" s="184" t="s">
        <v>6138</v>
      </c>
    </row>
    <row r="165" spans="1:3" x14ac:dyDescent="0.15">
      <c r="A165" s="684" t="s">
        <v>1049</v>
      </c>
      <c r="B165" s="179" t="s">
        <v>6043</v>
      </c>
      <c r="C165" s="184" t="s">
        <v>6127</v>
      </c>
    </row>
    <row r="166" spans="1:3" x14ac:dyDescent="0.15">
      <c r="A166" s="684"/>
      <c r="B166" s="179" t="s">
        <v>6044</v>
      </c>
      <c r="C166" s="184" t="s">
        <v>6128</v>
      </c>
    </row>
    <row r="167" spans="1:3" x14ac:dyDescent="0.15">
      <c r="A167" s="684"/>
      <c r="B167" s="179" t="s">
        <v>1031</v>
      </c>
      <c r="C167" s="184" t="s">
        <v>6130</v>
      </c>
    </row>
    <row r="168" spans="1:3" x14ac:dyDescent="0.15">
      <c r="A168" s="684" t="s">
        <v>5519</v>
      </c>
      <c r="B168" s="179" t="s">
        <v>6037</v>
      </c>
      <c r="C168" s="184" t="s">
        <v>6128</v>
      </c>
    </row>
    <row r="169" spans="1:3" x14ac:dyDescent="0.15">
      <c r="A169" s="684"/>
      <c r="B169" s="179" t="s">
        <v>6038</v>
      </c>
      <c r="C169" s="184" t="s">
        <v>6132</v>
      </c>
    </row>
    <row r="170" spans="1:3" x14ac:dyDescent="0.15">
      <c r="A170" s="684"/>
      <c r="B170" s="179" t="s">
        <v>6039</v>
      </c>
      <c r="C170" s="184" t="s">
        <v>6133</v>
      </c>
    </row>
    <row r="171" spans="1:3" x14ac:dyDescent="0.15">
      <c r="A171" s="684" t="s">
        <v>1046</v>
      </c>
      <c r="B171" s="179" t="s">
        <v>6036</v>
      </c>
      <c r="C171" s="184" t="s">
        <v>6127</v>
      </c>
    </row>
    <row r="172" spans="1:3" x14ac:dyDescent="0.15">
      <c r="A172" s="684"/>
      <c r="B172" s="179" t="s">
        <v>6037</v>
      </c>
      <c r="C172" s="184" t="s">
        <v>6128</v>
      </c>
    </row>
    <row r="173" spans="1:3" x14ac:dyDescent="0.15">
      <c r="A173" s="684"/>
      <c r="B173" s="179" t="s">
        <v>6038</v>
      </c>
      <c r="C173" s="184" t="s">
        <v>6132</v>
      </c>
    </row>
    <row r="174" spans="1:3" x14ac:dyDescent="0.15">
      <c r="A174" s="684" t="s">
        <v>1045</v>
      </c>
      <c r="B174" s="179" t="s">
        <v>6036</v>
      </c>
      <c r="C174" s="184" t="s">
        <v>6127</v>
      </c>
    </row>
    <row r="175" spans="1:3" x14ac:dyDescent="0.15">
      <c r="A175" s="684"/>
      <c r="B175" s="179" t="s">
        <v>6037</v>
      </c>
      <c r="C175" s="184" t="s">
        <v>6128</v>
      </c>
    </row>
    <row r="176" spans="1:3" x14ac:dyDescent="0.15">
      <c r="A176" s="684"/>
      <c r="B176" s="179" t="s">
        <v>6038</v>
      </c>
      <c r="C176" s="184" t="s">
        <v>6132</v>
      </c>
    </row>
    <row r="177" spans="1:3" x14ac:dyDescent="0.15">
      <c r="A177" s="684" t="s">
        <v>1044</v>
      </c>
      <c r="B177" s="179" t="s">
        <v>6037</v>
      </c>
      <c r="C177" s="184" t="s">
        <v>6128</v>
      </c>
    </row>
    <row r="178" spans="1:3" x14ac:dyDescent="0.15">
      <c r="A178" s="684"/>
      <c r="B178" s="179" t="s">
        <v>1031</v>
      </c>
      <c r="C178" s="184" t="s">
        <v>6130</v>
      </c>
    </row>
    <row r="179" spans="1:3" x14ac:dyDescent="0.15">
      <c r="A179" s="684"/>
      <c r="B179" s="179" t="s">
        <v>1036</v>
      </c>
      <c r="C179" s="182" t="s">
        <v>6140</v>
      </c>
    </row>
    <row r="180" spans="1:3" x14ac:dyDescent="0.15">
      <c r="A180" s="684" t="s">
        <v>1043</v>
      </c>
      <c r="B180" s="179" t="s">
        <v>6036</v>
      </c>
      <c r="C180" s="184" t="s">
        <v>6127</v>
      </c>
    </row>
    <row r="181" spans="1:3" x14ac:dyDescent="0.15">
      <c r="A181" s="684"/>
      <c r="B181" s="179" t="s">
        <v>6037</v>
      </c>
      <c r="C181" s="184" t="s">
        <v>6128</v>
      </c>
    </row>
    <row r="182" spans="1:3" x14ac:dyDescent="0.15">
      <c r="A182" s="684"/>
      <c r="B182" s="179" t="s">
        <v>1031</v>
      </c>
      <c r="C182" s="184" t="s">
        <v>6130</v>
      </c>
    </row>
    <row r="183" spans="1:3" x14ac:dyDescent="0.15">
      <c r="A183" s="684" t="s">
        <v>1042</v>
      </c>
      <c r="B183" s="179" t="s">
        <v>6037</v>
      </c>
      <c r="C183" s="184" t="s">
        <v>6128</v>
      </c>
    </row>
    <row r="184" spans="1:3" x14ac:dyDescent="0.15">
      <c r="A184" s="684"/>
      <c r="B184" s="179" t="s">
        <v>1041</v>
      </c>
      <c r="C184" s="184" t="s">
        <v>6141</v>
      </c>
    </row>
    <row r="185" spans="1:3" x14ac:dyDescent="0.15">
      <c r="A185" s="684"/>
      <c r="B185" s="179" t="s">
        <v>6045</v>
      </c>
      <c r="C185" s="184"/>
    </row>
    <row r="186" spans="1:3" x14ac:dyDescent="0.15">
      <c r="A186" s="684" t="s">
        <v>6046</v>
      </c>
      <c r="B186" s="179" t="s">
        <v>1031</v>
      </c>
      <c r="C186" s="184" t="s">
        <v>6130</v>
      </c>
    </row>
    <row r="187" spans="1:3" x14ac:dyDescent="0.15">
      <c r="A187" s="684"/>
      <c r="B187" s="179" t="s">
        <v>1036</v>
      </c>
      <c r="C187" s="182" t="s">
        <v>6140</v>
      </c>
    </row>
    <row r="188" spans="1:3" x14ac:dyDescent="0.15">
      <c r="A188" s="684"/>
      <c r="B188" s="179" t="s">
        <v>1034</v>
      </c>
      <c r="C188" s="184" t="s">
        <v>6142</v>
      </c>
    </row>
    <row r="189" spans="1:3" x14ac:dyDescent="0.15">
      <c r="A189" s="684" t="s">
        <v>1040</v>
      </c>
      <c r="B189" s="179" t="s">
        <v>1036</v>
      </c>
      <c r="C189" s="182" t="s">
        <v>6140</v>
      </c>
    </row>
    <row r="190" spans="1:3" x14ac:dyDescent="0.15">
      <c r="A190" s="684"/>
      <c r="B190" s="179" t="s">
        <v>1034</v>
      </c>
      <c r="C190" s="184" t="s">
        <v>6142</v>
      </c>
    </row>
    <row r="191" spans="1:3" x14ac:dyDescent="0.15">
      <c r="A191" s="684" t="s">
        <v>6047</v>
      </c>
      <c r="B191" s="179" t="s">
        <v>1031</v>
      </c>
      <c r="C191" s="184" t="s">
        <v>6130</v>
      </c>
    </row>
    <row r="192" spans="1:3" x14ac:dyDescent="0.15">
      <c r="A192" s="684"/>
      <c r="B192" s="179" t="s">
        <v>1036</v>
      </c>
      <c r="C192" s="182" t="s">
        <v>6140</v>
      </c>
    </row>
    <row r="193" spans="1:3" x14ac:dyDescent="0.15">
      <c r="A193" s="684"/>
      <c r="B193" s="179" t="s">
        <v>1034</v>
      </c>
      <c r="C193" s="184" t="s">
        <v>6142</v>
      </c>
    </row>
    <row r="194" spans="1:3" x14ac:dyDescent="0.15">
      <c r="A194" s="684" t="s">
        <v>1039</v>
      </c>
      <c r="B194" s="179" t="s">
        <v>1036</v>
      </c>
      <c r="C194" s="182" t="s">
        <v>6140</v>
      </c>
    </row>
    <row r="195" spans="1:3" x14ac:dyDescent="0.15">
      <c r="A195" s="684"/>
      <c r="B195" s="179" t="s">
        <v>1034</v>
      </c>
      <c r="C195" s="184" t="s">
        <v>6142</v>
      </c>
    </row>
    <row r="196" spans="1:3" x14ac:dyDescent="0.15">
      <c r="A196" s="684" t="s">
        <v>1038</v>
      </c>
      <c r="B196" s="179" t="s">
        <v>1031</v>
      </c>
      <c r="C196" s="184" t="s">
        <v>6130</v>
      </c>
    </row>
    <row r="197" spans="1:3" x14ac:dyDescent="0.15">
      <c r="A197" s="684"/>
      <c r="B197" s="179" t="s">
        <v>1036</v>
      </c>
      <c r="C197" s="182" t="s">
        <v>6140</v>
      </c>
    </row>
    <row r="198" spans="1:3" x14ac:dyDescent="0.15">
      <c r="A198" s="684"/>
      <c r="B198" s="179" t="s">
        <v>1034</v>
      </c>
      <c r="C198" s="184" t="s">
        <v>6142</v>
      </c>
    </row>
    <row r="199" spans="1:3" x14ac:dyDescent="0.15">
      <c r="A199" s="684" t="s">
        <v>1035</v>
      </c>
      <c r="B199" s="179" t="s">
        <v>1031</v>
      </c>
      <c r="C199" s="184" t="s">
        <v>6130</v>
      </c>
    </row>
    <row r="200" spans="1:3" x14ac:dyDescent="0.15">
      <c r="A200" s="684"/>
      <c r="B200" s="179" t="s">
        <v>962</v>
      </c>
      <c r="C200" s="184" t="s">
        <v>6143</v>
      </c>
    </row>
    <row r="201" spans="1:3" x14ac:dyDescent="0.15">
      <c r="A201" s="684"/>
      <c r="B201" s="179" t="s">
        <v>1034</v>
      </c>
      <c r="C201" s="184" t="s">
        <v>6142</v>
      </c>
    </row>
    <row r="202" spans="1:3" x14ac:dyDescent="0.15">
      <c r="A202" s="178" t="s">
        <v>5531</v>
      </c>
      <c r="B202" s="179" t="s">
        <v>1031</v>
      </c>
      <c r="C202" s="681" t="s">
        <v>6130</v>
      </c>
    </row>
    <row r="203" spans="1:3" x14ac:dyDescent="0.15">
      <c r="A203" s="684" t="s">
        <v>1032</v>
      </c>
      <c r="B203" s="179" t="s">
        <v>1031</v>
      </c>
      <c r="C203" s="682"/>
    </row>
    <row r="204" spans="1:3" x14ac:dyDescent="0.15">
      <c r="A204" s="684"/>
      <c r="B204" s="179" t="s">
        <v>962</v>
      </c>
      <c r="C204" s="184" t="s">
        <v>6143</v>
      </c>
    </row>
    <row r="205" spans="1:3" x14ac:dyDescent="0.15">
      <c r="A205" s="684" t="s">
        <v>1030</v>
      </c>
      <c r="B205" s="179" t="s">
        <v>6048</v>
      </c>
      <c r="C205" s="184" t="s">
        <v>238</v>
      </c>
    </row>
    <row r="206" spans="1:3" x14ac:dyDescent="0.15">
      <c r="A206" s="684"/>
      <c r="B206" s="179" t="s">
        <v>6049</v>
      </c>
      <c r="C206" s="184" t="s">
        <v>6144</v>
      </c>
    </row>
    <row r="207" spans="1:3" x14ac:dyDescent="0.15">
      <c r="A207" s="178" t="s">
        <v>5536</v>
      </c>
      <c r="B207" s="179" t="s">
        <v>6050</v>
      </c>
      <c r="C207" s="184" t="s">
        <v>222</v>
      </c>
    </row>
    <row r="208" spans="1:3" x14ac:dyDescent="0.15">
      <c r="A208" s="684" t="s">
        <v>5537</v>
      </c>
      <c r="B208" s="179" t="s">
        <v>6048</v>
      </c>
      <c r="C208" s="184" t="s">
        <v>238</v>
      </c>
    </row>
    <row r="209" spans="1:3" x14ac:dyDescent="0.15">
      <c r="A209" s="684"/>
      <c r="B209" s="179" t="s">
        <v>6049</v>
      </c>
      <c r="C209" s="184" t="s">
        <v>6144</v>
      </c>
    </row>
    <row r="210" spans="1:3" x14ac:dyDescent="0.15">
      <c r="A210" s="684" t="s">
        <v>5538</v>
      </c>
      <c r="B210" s="179" t="s">
        <v>6048</v>
      </c>
      <c r="C210" s="184" t="s">
        <v>238</v>
      </c>
    </row>
    <row r="211" spans="1:3" x14ac:dyDescent="0.15">
      <c r="A211" s="684"/>
      <c r="B211" s="179" t="s">
        <v>6049</v>
      </c>
      <c r="C211" s="184" t="s">
        <v>6144</v>
      </c>
    </row>
    <row r="212" spans="1:3" x14ac:dyDescent="0.15">
      <c r="A212" s="178" t="s">
        <v>1027</v>
      </c>
      <c r="B212" s="177" t="s">
        <v>222</v>
      </c>
      <c r="C212" s="184" t="s">
        <v>222</v>
      </c>
    </row>
    <row r="213" spans="1:3" x14ac:dyDescent="0.15">
      <c r="A213" s="684" t="s">
        <v>1026</v>
      </c>
      <c r="B213" s="179" t="s">
        <v>6048</v>
      </c>
      <c r="C213" s="184" t="s">
        <v>238</v>
      </c>
    </row>
    <row r="214" spans="1:3" x14ac:dyDescent="0.15">
      <c r="A214" s="684"/>
      <c r="B214" s="179" t="s">
        <v>6049</v>
      </c>
      <c r="C214" s="184" t="s">
        <v>6144</v>
      </c>
    </row>
    <row r="215" spans="1:3" x14ac:dyDescent="0.15">
      <c r="A215" s="684" t="s">
        <v>1025</v>
      </c>
      <c r="B215" s="179" t="s">
        <v>6051</v>
      </c>
      <c r="C215" s="183"/>
    </row>
    <row r="216" spans="1:3" x14ac:dyDescent="0.15">
      <c r="A216" s="684"/>
      <c r="B216" s="179" t="s">
        <v>6048</v>
      </c>
      <c r="C216" s="184" t="s">
        <v>238</v>
      </c>
    </row>
    <row r="217" spans="1:3" x14ac:dyDescent="0.15">
      <c r="A217" s="684"/>
      <c r="B217" s="179" t="s">
        <v>6049</v>
      </c>
      <c r="C217" s="184" t="s">
        <v>6144</v>
      </c>
    </row>
    <row r="218" spans="1:3" x14ac:dyDescent="0.15">
      <c r="A218" s="178" t="s">
        <v>1024</v>
      </c>
      <c r="B218" s="179" t="s">
        <v>1023</v>
      </c>
      <c r="C218" s="182" t="s">
        <v>65</v>
      </c>
    </row>
    <row r="219" spans="1:3" x14ac:dyDescent="0.15">
      <c r="A219" s="684" t="s">
        <v>1022</v>
      </c>
      <c r="B219" s="179" t="s">
        <v>6048</v>
      </c>
      <c r="C219" s="184" t="s">
        <v>238</v>
      </c>
    </row>
    <row r="220" spans="1:3" x14ac:dyDescent="0.15">
      <c r="A220" s="684"/>
      <c r="B220" s="179" t="s">
        <v>6049</v>
      </c>
      <c r="C220" s="184" t="s">
        <v>6144</v>
      </c>
    </row>
    <row r="221" spans="1:3" x14ac:dyDescent="0.15">
      <c r="A221" s="684"/>
      <c r="B221" s="179" t="s">
        <v>6050</v>
      </c>
      <c r="C221" s="184" t="s">
        <v>222</v>
      </c>
    </row>
    <row r="222" spans="1:3" x14ac:dyDescent="0.15">
      <c r="A222" s="684" t="s">
        <v>1021</v>
      </c>
      <c r="B222" s="179" t="s">
        <v>6051</v>
      </c>
      <c r="C222" s="183"/>
    </row>
    <row r="223" spans="1:3" x14ac:dyDescent="0.15">
      <c r="A223" s="684"/>
      <c r="B223" s="179" t="s">
        <v>6048</v>
      </c>
      <c r="C223" s="184" t="s">
        <v>238</v>
      </c>
    </row>
    <row r="224" spans="1:3" x14ac:dyDescent="0.15">
      <c r="A224" s="684"/>
      <c r="B224" s="179" t="s">
        <v>6049</v>
      </c>
      <c r="C224" s="184" t="s">
        <v>6144</v>
      </c>
    </row>
    <row r="225" spans="1:3" x14ac:dyDescent="0.15">
      <c r="A225" s="684" t="s">
        <v>1020</v>
      </c>
      <c r="B225" s="179" t="s">
        <v>6048</v>
      </c>
      <c r="C225" s="184" t="s">
        <v>238</v>
      </c>
    </row>
    <row r="226" spans="1:3" x14ac:dyDescent="0.15">
      <c r="A226" s="684"/>
      <c r="B226" s="179" t="s">
        <v>6049</v>
      </c>
      <c r="C226" s="184" t="s">
        <v>6144</v>
      </c>
    </row>
    <row r="227" spans="1:3" x14ac:dyDescent="0.15">
      <c r="A227" s="684"/>
      <c r="B227" s="179" t="s">
        <v>6050</v>
      </c>
      <c r="C227" s="681" t="s">
        <v>222</v>
      </c>
    </row>
    <row r="228" spans="1:3" x14ac:dyDescent="0.15">
      <c r="A228" s="684" t="s">
        <v>1019</v>
      </c>
      <c r="B228" s="179" t="s">
        <v>6050</v>
      </c>
      <c r="C228" s="682"/>
    </row>
    <row r="229" spans="1:3" x14ac:dyDescent="0.15">
      <c r="A229" s="684"/>
      <c r="B229" s="179" t="s">
        <v>994</v>
      </c>
      <c r="C229" s="182" t="s">
        <v>6145</v>
      </c>
    </row>
    <row r="230" spans="1:3" x14ac:dyDescent="0.15">
      <c r="A230" s="684"/>
      <c r="B230" s="179" t="s">
        <v>962</v>
      </c>
      <c r="C230" s="184" t="s">
        <v>6143</v>
      </c>
    </row>
    <row r="231" spans="1:3" x14ac:dyDescent="0.15">
      <c r="A231" s="684" t="s">
        <v>1018</v>
      </c>
      <c r="B231" s="179" t="s">
        <v>6048</v>
      </c>
      <c r="C231" s="184" t="s">
        <v>238</v>
      </c>
    </row>
    <row r="232" spans="1:3" x14ac:dyDescent="0.15">
      <c r="A232" s="684"/>
      <c r="B232" s="179" t="s">
        <v>6050</v>
      </c>
      <c r="C232" s="184" t="s">
        <v>222</v>
      </c>
    </row>
    <row r="233" spans="1:3" x14ac:dyDescent="0.15">
      <c r="A233" s="684"/>
      <c r="B233" s="179" t="s">
        <v>6052</v>
      </c>
      <c r="C233" s="184" t="s">
        <v>6146</v>
      </c>
    </row>
    <row r="234" spans="1:3" x14ac:dyDescent="0.15">
      <c r="A234" s="684" t="s">
        <v>1015</v>
      </c>
      <c r="B234" s="179" t="s">
        <v>6048</v>
      </c>
      <c r="C234" s="184" t="s">
        <v>238</v>
      </c>
    </row>
    <row r="235" spans="1:3" x14ac:dyDescent="0.15">
      <c r="A235" s="684"/>
      <c r="B235" s="179" t="s">
        <v>6049</v>
      </c>
      <c r="C235" s="184" t="s">
        <v>6144</v>
      </c>
    </row>
    <row r="236" spans="1:3" x14ac:dyDescent="0.15">
      <c r="A236" s="684"/>
      <c r="B236" s="179" t="s">
        <v>6045</v>
      </c>
      <c r="C236" s="185" t="s">
        <v>6147</v>
      </c>
    </row>
    <row r="237" spans="1:3" x14ac:dyDescent="0.15">
      <c r="A237" s="684" t="s">
        <v>1013</v>
      </c>
      <c r="B237" s="179" t="s">
        <v>6049</v>
      </c>
      <c r="C237" s="184" t="s">
        <v>6144</v>
      </c>
    </row>
    <row r="238" spans="1:3" x14ac:dyDescent="0.15">
      <c r="A238" s="684"/>
      <c r="B238" s="179" t="s">
        <v>6045</v>
      </c>
      <c r="C238" s="184" t="s">
        <v>6147</v>
      </c>
    </row>
    <row r="239" spans="1:3" x14ac:dyDescent="0.15">
      <c r="A239" s="684"/>
      <c r="B239" s="179" t="s">
        <v>958</v>
      </c>
      <c r="C239" s="182" t="s">
        <v>6148</v>
      </c>
    </row>
    <row r="240" spans="1:3" x14ac:dyDescent="0.15">
      <c r="A240" s="178" t="s">
        <v>1010</v>
      </c>
      <c r="B240" s="179" t="s">
        <v>6052</v>
      </c>
      <c r="C240" s="184" t="s">
        <v>6146</v>
      </c>
    </row>
    <row r="241" spans="1:3" x14ac:dyDescent="0.15">
      <c r="A241" s="684" t="s">
        <v>1008</v>
      </c>
      <c r="B241" s="179" t="s">
        <v>958</v>
      </c>
      <c r="C241" s="182" t="s">
        <v>6148</v>
      </c>
    </row>
    <row r="242" spans="1:3" x14ac:dyDescent="0.15">
      <c r="A242" s="684"/>
      <c r="B242" s="179" t="s">
        <v>6052</v>
      </c>
      <c r="C242" s="184" t="s">
        <v>6146</v>
      </c>
    </row>
    <row r="243" spans="1:3" x14ac:dyDescent="0.15">
      <c r="A243" s="684" t="s">
        <v>1005</v>
      </c>
      <c r="B243" s="179" t="s">
        <v>6050</v>
      </c>
      <c r="C243" s="184" t="s">
        <v>222</v>
      </c>
    </row>
    <row r="244" spans="1:3" x14ac:dyDescent="0.15">
      <c r="A244" s="684"/>
      <c r="B244" s="179" t="s">
        <v>6052</v>
      </c>
      <c r="C244" s="184" t="s">
        <v>6146</v>
      </c>
    </row>
    <row r="245" spans="1:3" x14ac:dyDescent="0.15">
      <c r="A245" s="684"/>
      <c r="B245" s="179" t="s">
        <v>844</v>
      </c>
      <c r="C245" s="184" t="s">
        <v>167</v>
      </c>
    </row>
    <row r="246" spans="1:3" x14ac:dyDescent="0.15">
      <c r="A246" s="684" t="s">
        <v>1004</v>
      </c>
      <c r="B246" s="179" t="s">
        <v>995</v>
      </c>
      <c r="C246" s="182" t="s">
        <v>6149</v>
      </c>
    </row>
    <row r="247" spans="1:3" x14ac:dyDescent="0.15">
      <c r="A247" s="684"/>
      <c r="B247" s="179" t="s">
        <v>962</v>
      </c>
      <c r="C247" s="184" t="s">
        <v>6143</v>
      </c>
    </row>
    <row r="248" spans="1:3" x14ac:dyDescent="0.15">
      <c r="A248" s="684" t="s">
        <v>5545</v>
      </c>
      <c r="B248" s="179" t="s">
        <v>995</v>
      </c>
      <c r="C248" s="184" t="s">
        <v>6149</v>
      </c>
    </row>
    <row r="249" spans="1:3" x14ac:dyDescent="0.15">
      <c r="A249" s="684"/>
      <c r="B249" s="179" t="s">
        <v>994</v>
      </c>
      <c r="C249" s="184" t="s">
        <v>6150</v>
      </c>
    </row>
    <row r="250" spans="1:3" x14ac:dyDescent="0.15">
      <c r="A250" s="684" t="s">
        <v>1002</v>
      </c>
      <c r="B250" s="179" t="s">
        <v>995</v>
      </c>
      <c r="C250" s="184" t="s">
        <v>6149</v>
      </c>
    </row>
    <row r="251" spans="1:3" x14ac:dyDescent="0.15">
      <c r="A251" s="684"/>
      <c r="B251" s="179" t="s">
        <v>994</v>
      </c>
      <c r="C251" s="184" t="s">
        <v>6150</v>
      </c>
    </row>
    <row r="252" spans="1:3" x14ac:dyDescent="0.15">
      <c r="A252" s="684"/>
      <c r="B252" s="179" t="s">
        <v>216</v>
      </c>
      <c r="C252" s="184" t="s">
        <v>216</v>
      </c>
    </row>
    <row r="253" spans="1:3" x14ac:dyDescent="0.15">
      <c r="A253" s="684" t="s">
        <v>5546</v>
      </c>
      <c r="B253" s="179" t="s">
        <v>6048</v>
      </c>
      <c r="C253" s="184" t="s">
        <v>238</v>
      </c>
    </row>
    <row r="254" spans="1:3" x14ac:dyDescent="0.15">
      <c r="A254" s="684"/>
      <c r="B254" s="179" t="s">
        <v>6049</v>
      </c>
      <c r="C254" s="184" t="s">
        <v>6144</v>
      </c>
    </row>
    <row r="255" spans="1:3" x14ac:dyDescent="0.15">
      <c r="A255" s="684"/>
      <c r="B255" s="180" t="s">
        <v>995</v>
      </c>
      <c r="C255" s="688" t="s">
        <v>6149</v>
      </c>
    </row>
    <row r="256" spans="1:3" x14ac:dyDescent="0.15">
      <c r="A256" s="684" t="s">
        <v>5547</v>
      </c>
      <c r="B256" s="180" t="s">
        <v>995</v>
      </c>
      <c r="C256" s="688"/>
    </row>
    <row r="257" spans="1:3" x14ac:dyDescent="0.15">
      <c r="A257" s="684"/>
      <c r="B257" s="179" t="s">
        <v>994</v>
      </c>
      <c r="C257" s="184" t="s">
        <v>6150</v>
      </c>
    </row>
    <row r="258" spans="1:3" x14ac:dyDescent="0.15">
      <c r="A258" s="684"/>
      <c r="B258" s="179" t="s">
        <v>216</v>
      </c>
      <c r="C258" s="184" t="s">
        <v>216</v>
      </c>
    </row>
    <row r="259" spans="1:3" x14ac:dyDescent="0.15">
      <c r="A259" s="684" t="s">
        <v>999</v>
      </c>
      <c r="B259" s="179" t="s">
        <v>995</v>
      </c>
      <c r="C259" s="184" t="s">
        <v>6149</v>
      </c>
    </row>
    <row r="260" spans="1:3" x14ac:dyDescent="0.15">
      <c r="A260" s="684"/>
      <c r="B260" s="179" t="s">
        <v>6045</v>
      </c>
      <c r="C260" s="182" t="s">
        <v>208</v>
      </c>
    </row>
    <row r="261" spans="1:3" x14ac:dyDescent="0.15">
      <c r="A261" s="684"/>
      <c r="B261" s="179" t="s">
        <v>962</v>
      </c>
      <c r="C261" s="184" t="s">
        <v>6143</v>
      </c>
    </row>
    <row r="262" spans="1:3" x14ac:dyDescent="0.15">
      <c r="A262" s="684" t="s">
        <v>5548</v>
      </c>
      <c r="B262" s="179" t="s">
        <v>995</v>
      </c>
      <c r="C262" s="184" t="s">
        <v>6149</v>
      </c>
    </row>
    <row r="263" spans="1:3" x14ac:dyDescent="0.15">
      <c r="A263" s="684"/>
      <c r="B263" s="179" t="s">
        <v>962</v>
      </c>
      <c r="C263" s="184" t="s">
        <v>6143</v>
      </c>
    </row>
    <row r="264" spans="1:3" x14ac:dyDescent="0.15">
      <c r="A264" s="684"/>
      <c r="B264" s="179" t="s">
        <v>6035</v>
      </c>
      <c r="C264" s="184" t="s">
        <v>6151</v>
      </c>
    </row>
    <row r="265" spans="1:3" x14ac:dyDescent="0.15">
      <c r="A265" s="684" t="s">
        <v>996</v>
      </c>
      <c r="B265" s="179" t="s">
        <v>995</v>
      </c>
      <c r="C265" s="184" t="s">
        <v>6149</v>
      </c>
    </row>
    <row r="266" spans="1:3" x14ac:dyDescent="0.15">
      <c r="A266" s="684"/>
      <c r="B266" s="179" t="s">
        <v>994</v>
      </c>
      <c r="C266" s="184" t="s">
        <v>6150</v>
      </c>
    </row>
    <row r="267" spans="1:3" x14ac:dyDescent="0.15">
      <c r="A267" s="684"/>
      <c r="B267" s="179" t="s">
        <v>216</v>
      </c>
      <c r="C267" s="681" t="s">
        <v>216</v>
      </c>
    </row>
    <row r="268" spans="1:3" x14ac:dyDescent="0.15">
      <c r="A268" s="684" t="s">
        <v>993</v>
      </c>
      <c r="B268" s="179" t="s">
        <v>216</v>
      </c>
      <c r="C268" s="682"/>
    </row>
    <row r="269" spans="1:3" x14ac:dyDescent="0.15">
      <c r="A269" s="684"/>
      <c r="B269" s="179" t="s">
        <v>881</v>
      </c>
      <c r="C269" s="183"/>
    </row>
    <row r="270" spans="1:3" x14ac:dyDescent="0.15">
      <c r="A270" s="684"/>
      <c r="B270" s="179" t="s">
        <v>6053</v>
      </c>
      <c r="C270" s="184" t="s">
        <v>6152</v>
      </c>
    </row>
    <row r="271" spans="1:3" x14ac:dyDescent="0.15">
      <c r="A271" s="684" t="s">
        <v>990</v>
      </c>
      <c r="B271" s="179" t="s">
        <v>216</v>
      </c>
      <c r="C271" s="184" t="s">
        <v>216</v>
      </c>
    </row>
    <row r="272" spans="1:3" x14ac:dyDescent="0.15">
      <c r="A272" s="684"/>
      <c r="B272" s="179" t="s">
        <v>882</v>
      </c>
      <c r="C272" s="184" t="s">
        <v>6153</v>
      </c>
    </row>
    <row r="273" spans="1:3" x14ac:dyDescent="0.15">
      <c r="A273" s="684"/>
      <c r="B273" s="179" t="s">
        <v>881</v>
      </c>
      <c r="C273" s="183"/>
    </row>
    <row r="274" spans="1:3" x14ac:dyDescent="0.15">
      <c r="A274" s="684" t="s">
        <v>989</v>
      </c>
      <c r="B274" s="179" t="s">
        <v>216</v>
      </c>
      <c r="C274" s="184" t="s">
        <v>216</v>
      </c>
    </row>
    <row r="275" spans="1:3" x14ac:dyDescent="0.15">
      <c r="A275" s="684"/>
      <c r="B275" s="179" t="s">
        <v>882</v>
      </c>
      <c r="C275" s="184" t="s">
        <v>6153</v>
      </c>
    </row>
    <row r="276" spans="1:3" x14ac:dyDescent="0.15">
      <c r="A276" s="684"/>
      <c r="B276" s="179" t="s">
        <v>881</v>
      </c>
      <c r="C276" s="183"/>
    </row>
    <row r="277" spans="1:3" x14ac:dyDescent="0.15">
      <c r="A277" s="684" t="s">
        <v>987</v>
      </c>
      <c r="B277" s="179" t="s">
        <v>216</v>
      </c>
      <c r="C277" s="184" t="s">
        <v>216</v>
      </c>
    </row>
    <row r="278" spans="1:3" x14ac:dyDescent="0.15">
      <c r="A278" s="684"/>
      <c r="B278" s="179" t="s">
        <v>6035</v>
      </c>
      <c r="C278" s="184" t="s">
        <v>6151</v>
      </c>
    </row>
    <row r="279" spans="1:3" x14ac:dyDescent="0.15">
      <c r="A279" s="684"/>
      <c r="B279" s="179" t="s">
        <v>826</v>
      </c>
      <c r="C279" s="184" t="s">
        <v>6154</v>
      </c>
    </row>
    <row r="280" spans="1:3" x14ac:dyDescent="0.15">
      <c r="A280" s="684" t="s">
        <v>985</v>
      </c>
      <c r="B280" s="179" t="s">
        <v>216</v>
      </c>
      <c r="C280" s="184" t="s">
        <v>216</v>
      </c>
    </row>
    <row r="281" spans="1:3" x14ac:dyDescent="0.15">
      <c r="A281" s="684"/>
      <c r="B281" s="179" t="s">
        <v>6035</v>
      </c>
      <c r="C281" s="184" t="s">
        <v>6151</v>
      </c>
    </row>
    <row r="282" spans="1:3" x14ac:dyDescent="0.15">
      <c r="A282" s="684"/>
      <c r="B282" s="179" t="s">
        <v>826</v>
      </c>
      <c r="C282" s="184" t="s">
        <v>6154</v>
      </c>
    </row>
    <row r="283" spans="1:3" x14ac:dyDescent="0.15">
      <c r="A283" s="684" t="s">
        <v>983</v>
      </c>
      <c r="B283" s="179" t="s">
        <v>216</v>
      </c>
      <c r="C283" s="184" t="s">
        <v>216</v>
      </c>
    </row>
    <row r="284" spans="1:3" x14ac:dyDescent="0.15">
      <c r="A284" s="684"/>
      <c r="B284" s="179" t="s">
        <v>897</v>
      </c>
      <c r="C284" s="184" t="s">
        <v>6155</v>
      </c>
    </row>
    <row r="285" spans="1:3" x14ac:dyDescent="0.15">
      <c r="A285" s="684"/>
      <c r="B285" s="179" t="s">
        <v>844</v>
      </c>
      <c r="C285" s="184" t="s">
        <v>167</v>
      </c>
    </row>
    <row r="286" spans="1:3" x14ac:dyDescent="0.15">
      <c r="A286" s="684" t="s">
        <v>982</v>
      </c>
      <c r="B286" s="179" t="s">
        <v>216</v>
      </c>
      <c r="C286" s="184" t="s">
        <v>216</v>
      </c>
    </row>
    <row r="287" spans="1:3" x14ac:dyDescent="0.15">
      <c r="A287" s="684"/>
      <c r="B287" s="179" t="s">
        <v>6035</v>
      </c>
      <c r="C287" s="184" t="s">
        <v>6151</v>
      </c>
    </row>
    <row r="288" spans="1:3" x14ac:dyDescent="0.15">
      <c r="A288" s="684"/>
      <c r="B288" s="179" t="s">
        <v>826</v>
      </c>
      <c r="C288" s="184" t="s">
        <v>6154</v>
      </c>
    </row>
    <row r="289" spans="1:3" x14ac:dyDescent="0.15">
      <c r="A289" s="684" t="s">
        <v>980</v>
      </c>
      <c r="B289" s="179" t="s">
        <v>216</v>
      </c>
      <c r="C289" s="184" t="s">
        <v>216</v>
      </c>
    </row>
    <row r="290" spans="1:3" x14ac:dyDescent="0.15">
      <c r="A290" s="684"/>
      <c r="B290" s="179" t="s">
        <v>6054</v>
      </c>
      <c r="C290" s="184" t="s">
        <v>6156</v>
      </c>
    </row>
    <row r="291" spans="1:3" x14ac:dyDescent="0.15">
      <c r="A291" s="684"/>
      <c r="B291" s="179" t="s">
        <v>897</v>
      </c>
      <c r="C291" s="184" t="s">
        <v>6155</v>
      </c>
    </row>
    <row r="292" spans="1:3" x14ac:dyDescent="0.15">
      <c r="A292" s="684" t="s">
        <v>6055</v>
      </c>
      <c r="B292" s="179" t="s">
        <v>6045</v>
      </c>
      <c r="C292" s="182" t="s">
        <v>208</v>
      </c>
    </row>
    <row r="293" spans="1:3" x14ac:dyDescent="0.15">
      <c r="A293" s="684"/>
      <c r="B293" s="179" t="s">
        <v>6035</v>
      </c>
      <c r="C293" s="184" t="s">
        <v>6151</v>
      </c>
    </row>
    <row r="294" spans="1:3" x14ac:dyDescent="0.15">
      <c r="A294" s="684"/>
      <c r="B294" s="179" t="s">
        <v>961</v>
      </c>
      <c r="C294" s="183"/>
    </row>
    <row r="295" spans="1:3" x14ac:dyDescent="0.15">
      <c r="A295" s="178" t="s">
        <v>979</v>
      </c>
      <c r="B295" s="179" t="s">
        <v>6035</v>
      </c>
      <c r="C295" s="184" t="s">
        <v>6151</v>
      </c>
    </row>
    <row r="296" spans="1:3" x14ac:dyDescent="0.15">
      <c r="A296" s="684" t="s">
        <v>978</v>
      </c>
      <c r="B296" s="179" t="s">
        <v>6045</v>
      </c>
      <c r="C296" s="184" t="s">
        <v>208</v>
      </c>
    </row>
    <row r="297" spans="1:3" x14ac:dyDescent="0.15">
      <c r="A297" s="684"/>
      <c r="B297" s="179" t="s">
        <v>958</v>
      </c>
      <c r="C297" s="182" t="s">
        <v>6148</v>
      </c>
    </row>
    <row r="298" spans="1:3" x14ac:dyDescent="0.15">
      <c r="A298" s="684" t="s">
        <v>974</v>
      </c>
      <c r="B298" s="179" t="s">
        <v>6045</v>
      </c>
      <c r="C298" s="184" t="s">
        <v>208</v>
      </c>
    </row>
    <row r="299" spans="1:3" x14ac:dyDescent="0.15">
      <c r="A299" s="684"/>
      <c r="B299" s="179" t="s">
        <v>925</v>
      </c>
      <c r="C299" s="184" t="s">
        <v>65</v>
      </c>
    </row>
    <row r="300" spans="1:3" x14ac:dyDescent="0.15">
      <c r="A300" s="684"/>
      <c r="B300" s="179" t="s">
        <v>6056</v>
      </c>
      <c r="C300" s="184" t="s">
        <v>6157</v>
      </c>
    </row>
    <row r="301" spans="1:3" x14ac:dyDescent="0.15">
      <c r="A301" s="178" t="s">
        <v>972</v>
      </c>
      <c r="B301" s="179" t="s">
        <v>6045</v>
      </c>
      <c r="C301" s="681" t="s">
        <v>208</v>
      </c>
    </row>
    <row r="302" spans="1:3" x14ac:dyDescent="0.15">
      <c r="A302" s="178" t="s">
        <v>969</v>
      </c>
      <c r="B302" s="179" t="s">
        <v>6045</v>
      </c>
      <c r="C302" s="683"/>
    </row>
    <row r="303" spans="1:3" x14ac:dyDescent="0.15">
      <c r="A303" s="684" t="s">
        <v>968</v>
      </c>
      <c r="B303" s="179" t="s">
        <v>6045</v>
      </c>
      <c r="C303" s="682"/>
    </row>
    <row r="304" spans="1:3" x14ac:dyDescent="0.15">
      <c r="A304" s="684"/>
      <c r="B304" s="179" t="s">
        <v>6035</v>
      </c>
      <c r="C304" s="184" t="s">
        <v>6151</v>
      </c>
    </row>
    <row r="305" spans="1:3" x14ac:dyDescent="0.15">
      <c r="A305" s="684"/>
      <c r="B305" s="179" t="s">
        <v>961</v>
      </c>
      <c r="C305" s="183"/>
    </row>
    <row r="306" spans="1:3" x14ac:dyDescent="0.15">
      <c r="A306" s="684" t="s">
        <v>967</v>
      </c>
      <c r="B306" s="179" t="s">
        <v>6045</v>
      </c>
      <c r="C306" s="184" t="s">
        <v>208</v>
      </c>
    </row>
    <row r="307" spans="1:3" x14ac:dyDescent="0.15">
      <c r="A307" s="684"/>
      <c r="B307" s="179" t="s">
        <v>962</v>
      </c>
      <c r="C307" s="184" t="s">
        <v>6143</v>
      </c>
    </row>
    <row r="308" spans="1:3" x14ac:dyDescent="0.15">
      <c r="A308" s="684"/>
      <c r="B308" s="179" t="s">
        <v>897</v>
      </c>
      <c r="C308" s="184" t="s">
        <v>6155</v>
      </c>
    </row>
    <row r="309" spans="1:3" x14ac:dyDescent="0.15">
      <c r="A309" s="178" t="s">
        <v>966</v>
      </c>
      <c r="B309" s="179" t="s">
        <v>6045</v>
      </c>
      <c r="C309" s="184" t="s">
        <v>208</v>
      </c>
    </row>
    <row r="310" spans="1:3" x14ac:dyDescent="0.15">
      <c r="A310" s="684" t="s">
        <v>6057</v>
      </c>
      <c r="B310" s="179" t="s">
        <v>962</v>
      </c>
      <c r="C310" s="184" t="s">
        <v>6143</v>
      </c>
    </row>
    <row r="311" spans="1:3" x14ac:dyDescent="0.15">
      <c r="A311" s="684"/>
      <c r="B311" s="179" t="s">
        <v>6053</v>
      </c>
      <c r="C311" s="184" t="s">
        <v>6152</v>
      </c>
    </row>
    <row r="312" spans="1:3" x14ac:dyDescent="0.15">
      <c r="A312" s="684" t="s">
        <v>963</v>
      </c>
      <c r="B312" s="179" t="s">
        <v>6045</v>
      </c>
      <c r="C312" s="184" t="s">
        <v>208</v>
      </c>
    </row>
    <row r="313" spans="1:3" x14ac:dyDescent="0.15">
      <c r="A313" s="684"/>
      <c r="B313" s="179" t="s">
        <v>962</v>
      </c>
      <c r="C313" s="184" t="s">
        <v>6143</v>
      </c>
    </row>
    <row r="314" spans="1:3" x14ac:dyDescent="0.15">
      <c r="A314" s="684"/>
      <c r="B314" s="179" t="s">
        <v>961</v>
      </c>
      <c r="C314" s="183"/>
    </row>
    <row r="315" spans="1:3" x14ac:dyDescent="0.15">
      <c r="A315" s="684" t="s">
        <v>6058</v>
      </c>
      <c r="B315" s="179" t="s">
        <v>958</v>
      </c>
      <c r="C315" s="182" t="s">
        <v>6148</v>
      </c>
    </row>
    <row r="316" spans="1:3" x14ac:dyDescent="0.15">
      <c r="A316" s="684"/>
      <c r="B316" s="179" t="s">
        <v>882</v>
      </c>
      <c r="C316" s="184" t="s">
        <v>6153</v>
      </c>
    </row>
    <row r="317" spans="1:3" x14ac:dyDescent="0.15">
      <c r="A317" s="684"/>
      <c r="B317" s="179" t="s">
        <v>6059</v>
      </c>
      <c r="C317" s="184" t="s">
        <v>6158</v>
      </c>
    </row>
    <row r="318" spans="1:3" x14ac:dyDescent="0.15">
      <c r="A318" s="684" t="s">
        <v>960</v>
      </c>
      <c r="B318" s="179" t="s">
        <v>958</v>
      </c>
      <c r="C318" s="182" t="s">
        <v>6148</v>
      </c>
    </row>
    <row r="319" spans="1:3" x14ac:dyDescent="0.15">
      <c r="A319" s="684"/>
      <c r="B319" s="179" t="s">
        <v>882</v>
      </c>
      <c r="C319" s="184" t="s">
        <v>6153</v>
      </c>
    </row>
    <row r="320" spans="1:3" x14ac:dyDescent="0.15">
      <c r="A320" s="684" t="s">
        <v>959</v>
      </c>
      <c r="B320" s="179" t="s">
        <v>958</v>
      </c>
      <c r="C320" s="182" t="s">
        <v>6148</v>
      </c>
    </row>
    <row r="321" spans="1:3" x14ac:dyDescent="0.15">
      <c r="A321" s="684"/>
      <c r="B321" s="179" t="s">
        <v>882</v>
      </c>
      <c r="C321" s="184" t="s">
        <v>6153</v>
      </c>
    </row>
    <row r="322" spans="1:3" x14ac:dyDescent="0.15">
      <c r="A322" s="684" t="s">
        <v>6060</v>
      </c>
      <c r="B322" s="179" t="s">
        <v>958</v>
      </c>
      <c r="C322" s="182" t="s">
        <v>6148</v>
      </c>
    </row>
    <row r="323" spans="1:3" x14ac:dyDescent="0.15">
      <c r="A323" s="684"/>
      <c r="B323" s="179" t="s">
        <v>882</v>
      </c>
      <c r="C323" s="184" t="s">
        <v>6153</v>
      </c>
    </row>
    <row r="324" spans="1:3" x14ac:dyDescent="0.15">
      <c r="A324" s="178" t="s">
        <v>5585</v>
      </c>
      <c r="B324" s="179" t="s">
        <v>6061</v>
      </c>
      <c r="C324" s="184" t="s">
        <v>6159</v>
      </c>
    </row>
    <row r="325" spans="1:3" x14ac:dyDescent="0.15">
      <c r="A325" s="684" t="s">
        <v>5586</v>
      </c>
      <c r="B325" s="179" t="s">
        <v>6042</v>
      </c>
      <c r="C325" s="183"/>
    </row>
    <row r="326" spans="1:3" x14ac:dyDescent="0.15">
      <c r="A326" s="684"/>
      <c r="B326" s="179" t="s">
        <v>6062</v>
      </c>
      <c r="C326" s="182" t="s">
        <v>6148</v>
      </c>
    </row>
    <row r="327" spans="1:3" x14ac:dyDescent="0.15">
      <c r="A327" s="684" t="s">
        <v>955</v>
      </c>
      <c r="B327" s="179" t="s">
        <v>6059</v>
      </c>
      <c r="C327" s="184" t="s">
        <v>6158</v>
      </c>
    </row>
    <row r="328" spans="1:3" x14ac:dyDescent="0.15">
      <c r="A328" s="684"/>
      <c r="B328" s="179" t="s">
        <v>6063</v>
      </c>
      <c r="C328" s="184" t="s">
        <v>6160</v>
      </c>
    </row>
    <row r="329" spans="1:3" x14ac:dyDescent="0.15">
      <c r="A329" s="684" t="s">
        <v>954</v>
      </c>
      <c r="B329" s="179" t="s">
        <v>6059</v>
      </c>
      <c r="C329" s="184" t="s">
        <v>6158</v>
      </c>
    </row>
    <row r="330" spans="1:3" x14ac:dyDescent="0.15">
      <c r="A330" s="684"/>
      <c r="B330" s="179" t="s">
        <v>6063</v>
      </c>
      <c r="C330" s="184" t="s">
        <v>6160</v>
      </c>
    </row>
    <row r="331" spans="1:3" x14ac:dyDescent="0.15">
      <c r="A331" s="178" t="s">
        <v>6227</v>
      </c>
      <c r="B331" s="179"/>
      <c r="C331" s="184"/>
    </row>
    <row r="332" spans="1:3" x14ac:dyDescent="0.15">
      <c r="A332" s="178" t="s">
        <v>953</v>
      </c>
      <c r="B332" s="179"/>
      <c r="C332" s="184"/>
    </row>
    <row r="333" spans="1:3" x14ac:dyDescent="0.15">
      <c r="A333" s="178" t="s">
        <v>953</v>
      </c>
      <c r="B333" s="179"/>
      <c r="C333" s="184"/>
    </row>
    <row r="334" spans="1:3" x14ac:dyDescent="0.15">
      <c r="A334" s="178" t="s">
        <v>6064</v>
      </c>
      <c r="B334" s="179"/>
      <c r="C334" s="184"/>
    </row>
    <row r="335" spans="1:3" x14ac:dyDescent="0.15">
      <c r="A335" s="178" t="s">
        <v>952</v>
      </c>
      <c r="B335" s="179"/>
      <c r="C335" s="184"/>
    </row>
    <row r="336" spans="1:3" x14ac:dyDescent="0.15">
      <c r="A336" s="178" t="s">
        <v>951</v>
      </c>
      <c r="B336" s="179" t="s">
        <v>6063</v>
      </c>
      <c r="C336" s="681" t="s">
        <v>6160</v>
      </c>
    </row>
    <row r="337" spans="1:3" x14ac:dyDescent="0.15">
      <c r="A337" s="684" t="s">
        <v>949</v>
      </c>
      <c r="B337" s="179" t="s">
        <v>6063</v>
      </c>
      <c r="C337" s="682"/>
    </row>
    <row r="338" spans="1:3" x14ac:dyDescent="0.15">
      <c r="A338" s="684"/>
      <c r="B338" s="179" t="s">
        <v>597</v>
      </c>
      <c r="C338" s="184" t="s">
        <v>6119</v>
      </c>
    </row>
    <row r="339" spans="1:3" x14ac:dyDescent="0.15">
      <c r="A339" s="178" t="s">
        <v>948</v>
      </c>
      <c r="B339" s="179" t="s">
        <v>6063</v>
      </c>
      <c r="C339" s="681" t="s">
        <v>6160</v>
      </c>
    </row>
    <row r="340" spans="1:3" x14ac:dyDescent="0.15">
      <c r="A340" s="178" t="s">
        <v>947</v>
      </c>
      <c r="B340" s="179" t="s">
        <v>6063</v>
      </c>
      <c r="C340" s="683"/>
    </row>
    <row r="341" spans="1:3" x14ac:dyDescent="0.15">
      <c r="A341" s="178" t="s">
        <v>945</v>
      </c>
      <c r="B341" s="179" t="s">
        <v>6063</v>
      </c>
      <c r="C341" s="683"/>
    </row>
    <row r="342" spans="1:3" x14ac:dyDescent="0.15">
      <c r="A342" s="684" t="s">
        <v>6065</v>
      </c>
      <c r="B342" s="179" t="s">
        <v>6063</v>
      </c>
      <c r="C342" s="682"/>
    </row>
    <row r="343" spans="1:3" x14ac:dyDescent="0.15">
      <c r="A343" s="684"/>
      <c r="B343" s="179" t="s">
        <v>6066</v>
      </c>
      <c r="C343" s="681" t="s">
        <v>6160</v>
      </c>
    </row>
    <row r="344" spans="1:3" x14ac:dyDescent="0.15">
      <c r="A344" s="684" t="s">
        <v>943</v>
      </c>
      <c r="B344" s="179" t="s">
        <v>6063</v>
      </c>
      <c r="C344" s="682"/>
    </row>
    <row r="345" spans="1:3" x14ac:dyDescent="0.15">
      <c r="A345" s="684"/>
      <c r="B345" s="179" t="s">
        <v>6066</v>
      </c>
      <c r="C345" s="681" t="s">
        <v>6160</v>
      </c>
    </row>
    <row r="346" spans="1:3" x14ac:dyDescent="0.15">
      <c r="A346" s="684" t="s">
        <v>942</v>
      </c>
      <c r="B346" s="179" t="s">
        <v>6063</v>
      </c>
      <c r="C346" s="682"/>
    </row>
    <row r="347" spans="1:3" x14ac:dyDescent="0.15">
      <c r="A347" s="684"/>
      <c r="B347" s="179" t="s">
        <v>6066</v>
      </c>
      <c r="C347" s="184" t="s">
        <v>6160</v>
      </c>
    </row>
    <row r="348" spans="1:3" x14ac:dyDescent="0.15">
      <c r="A348" s="684" t="s">
        <v>939</v>
      </c>
      <c r="B348" s="179" t="s">
        <v>6067</v>
      </c>
      <c r="C348" s="184" t="s">
        <v>6161</v>
      </c>
    </row>
    <row r="349" spans="1:3" x14ac:dyDescent="0.15">
      <c r="A349" s="684"/>
      <c r="B349" s="179" t="s">
        <v>925</v>
      </c>
      <c r="C349" s="184" t="s">
        <v>65</v>
      </c>
    </row>
    <row r="350" spans="1:3" x14ac:dyDescent="0.15">
      <c r="A350" s="684"/>
      <c r="B350" s="179" t="s">
        <v>6056</v>
      </c>
      <c r="C350" s="184" t="s">
        <v>6157</v>
      </c>
    </row>
    <row r="351" spans="1:3" x14ac:dyDescent="0.15">
      <c r="A351" s="684" t="s">
        <v>937</v>
      </c>
      <c r="B351" s="179" t="s">
        <v>6067</v>
      </c>
      <c r="C351" s="184" t="s">
        <v>6161</v>
      </c>
    </row>
    <row r="352" spans="1:3" x14ac:dyDescent="0.15">
      <c r="A352" s="684"/>
      <c r="B352" s="179" t="s">
        <v>925</v>
      </c>
      <c r="C352" s="184" t="s">
        <v>65</v>
      </c>
    </row>
    <row r="353" spans="1:3" x14ac:dyDescent="0.15">
      <c r="A353" s="684"/>
      <c r="B353" s="179" t="s">
        <v>6056</v>
      </c>
      <c r="C353" s="184" t="s">
        <v>6157</v>
      </c>
    </row>
    <row r="354" spans="1:3" x14ac:dyDescent="0.15">
      <c r="A354" s="684" t="s">
        <v>936</v>
      </c>
      <c r="B354" s="179" t="s">
        <v>6067</v>
      </c>
      <c r="C354" s="184" t="s">
        <v>6161</v>
      </c>
    </row>
    <row r="355" spans="1:3" x14ac:dyDescent="0.15">
      <c r="A355" s="684"/>
      <c r="B355" s="179" t="s">
        <v>925</v>
      </c>
      <c r="C355" s="184" t="s">
        <v>65</v>
      </c>
    </row>
    <row r="356" spans="1:3" x14ac:dyDescent="0.15">
      <c r="A356" s="684"/>
      <c r="B356" s="179" t="s">
        <v>6056</v>
      </c>
      <c r="C356" s="184" t="s">
        <v>6157</v>
      </c>
    </row>
    <row r="357" spans="1:3" x14ac:dyDescent="0.15">
      <c r="A357" s="684" t="s">
        <v>935</v>
      </c>
      <c r="B357" s="179" t="s">
        <v>6067</v>
      </c>
      <c r="C357" s="184" t="s">
        <v>6161</v>
      </c>
    </row>
    <row r="358" spans="1:3" x14ac:dyDescent="0.15">
      <c r="A358" s="684"/>
      <c r="B358" s="179" t="s">
        <v>925</v>
      </c>
      <c r="C358" s="184" t="s">
        <v>65</v>
      </c>
    </row>
    <row r="359" spans="1:3" x14ac:dyDescent="0.15">
      <c r="A359" s="684"/>
      <c r="B359" s="179" t="s">
        <v>6056</v>
      </c>
      <c r="C359" s="184" t="s">
        <v>6157</v>
      </c>
    </row>
    <row r="360" spans="1:3" x14ac:dyDescent="0.15">
      <c r="A360" s="684" t="s">
        <v>934</v>
      </c>
      <c r="B360" s="179" t="s">
        <v>6067</v>
      </c>
      <c r="C360" s="184" t="s">
        <v>6161</v>
      </c>
    </row>
    <row r="361" spans="1:3" x14ac:dyDescent="0.15">
      <c r="A361" s="684"/>
      <c r="B361" s="179" t="s">
        <v>925</v>
      </c>
      <c r="C361" s="184" t="s">
        <v>65</v>
      </c>
    </row>
    <row r="362" spans="1:3" x14ac:dyDescent="0.15">
      <c r="A362" s="684"/>
      <c r="B362" s="179" t="s">
        <v>6056</v>
      </c>
      <c r="C362" s="184" t="s">
        <v>6157</v>
      </c>
    </row>
    <row r="363" spans="1:3" x14ac:dyDescent="0.15">
      <c r="A363" s="684" t="s">
        <v>932</v>
      </c>
      <c r="B363" s="179" t="s">
        <v>6067</v>
      </c>
      <c r="C363" s="184" t="s">
        <v>6161</v>
      </c>
    </row>
    <row r="364" spans="1:3" x14ac:dyDescent="0.15">
      <c r="A364" s="684"/>
      <c r="B364" s="179" t="s">
        <v>925</v>
      </c>
      <c r="C364" s="184" t="s">
        <v>65</v>
      </c>
    </row>
    <row r="365" spans="1:3" x14ac:dyDescent="0.15">
      <c r="A365" s="684"/>
      <c r="B365" s="179" t="s">
        <v>6056</v>
      </c>
      <c r="C365" s="184" t="s">
        <v>6157</v>
      </c>
    </row>
    <row r="366" spans="1:3" x14ac:dyDescent="0.15">
      <c r="A366" s="684" t="s">
        <v>929</v>
      </c>
      <c r="B366" s="179" t="s">
        <v>6067</v>
      </c>
      <c r="C366" s="184" t="s">
        <v>6161</v>
      </c>
    </row>
    <row r="367" spans="1:3" x14ac:dyDescent="0.15">
      <c r="A367" s="684"/>
      <c r="B367" s="179" t="s">
        <v>925</v>
      </c>
      <c r="C367" s="184" t="s">
        <v>65</v>
      </c>
    </row>
    <row r="368" spans="1:3" x14ac:dyDescent="0.15">
      <c r="A368" s="684"/>
      <c r="B368" s="179" t="s">
        <v>6056</v>
      </c>
      <c r="C368" s="184" t="s">
        <v>6157</v>
      </c>
    </row>
    <row r="369" spans="1:3" x14ac:dyDescent="0.15">
      <c r="A369" s="684" t="s">
        <v>926</v>
      </c>
      <c r="B369" s="179" t="s">
        <v>6067</v>
      </c>
      <c r="C369" s="184" t="s">
        <v>6161</v>
      </c>
    </row>
    <row r="370" spans="1:3" x14ac:dyDescent="0.15">
      <c r="A370" s="684"/>
      <c r="B370" s="179" t="s">
        <v>925</v>
      </c>
      <c r="C370" s="184" t="s">
        <v>65</v>
      </c>
    </row>
    <row r="371" spans="1:3" x14ac:dyDescent="0.15">
      <c r="A371" s="684"/>
      <c r="B371" s="179" t="s">
        <v>6056</v>
      </c>
      <c r="C371" s="184" t="s">
        <v>6157</v>
      </c>
    </row>
    <row r="372" spans="1:3" x14ac:dyDescent="0.15">
      <c r="A372" s="684" t="s">
        <v>924</v>
      </c>
      <c r="B372" s="179" t="s">
        <v>6067</v>
      </c>
      <c r="C372" s="184" t="s">
        <v>6161</v>
      </c>
    </row>
    <row r="373" spans="1:3" x14ac:dyDescent="0.15">
      <c r="A373" s="684"/>
      <c r="B373" s="179" t="s">
        <v>6068</v>
      </c>
      <c r="C373" s="184" t="s">
        <v>6162</v>
      </c>
    </row>
    <row r="374" spans="1:3" x14ac:dyDescent="0.15">
      <c r="A374" s="684"/>
      <c r="B374" s="179" t="s">
        <v>6069</v>
      </c>
      <c r="C374" s="184" t="s">
        <v>6163</v>
      </c>
    </row>
    <row r="375" spans="1:3" x14ac:dyDescent="0.15">
      <c r="A375" s="684" t="s">
        <v>923</v>
      </c>
      <c r="B375" s="179" t="s">
        <v>6067</v>
      </c>
      <c r="C375" s="184" t="s">
        <v>6161</v>
      </c>
    </row>
    <row r="376" spans="1:3" x14ac:dyDescent="0.15">
      <c r="A376" s="684"/>
      <c r="B376" s="179" t="s">
        <v>6068</v>
      </c>
      <c r="C376" s="184" t="s">
        <v>6162</v>
      </c>
    </row>
    <row r="377" spans="1:3" x14ac:dyDescent="0.15">
      <c r="A377" s="684"/>
      <c r="B377" s="179" t="s">
        <v>6069</v>
      </c>
      <c r="C377" s="184" t="s">
        <v>6163</v>
      </c>
    </row>
    <row r="378" spans="1:3" x14ac:dyDescent="0.15">
      <c r="A378" s="684" t="s">
        <v>921</v>
      </c>
      <c r="B378" s="179" t="s">
        <v>897</v>
      </c>
      <c r="C378" s="184" t="s">
        <v>6155</v>
      </c>
    </row>
    <row r="379" spans="1:3" x14ac:dyDescent="0.15">
      <c r="A379" s="684"/>
      <c r="B379" s="179" t="s">
        <v>6070</v>
      </c>
      <c r="C379" s="184" t="s">
        <v>6164</v>
      </c>
    </row>
    <row r="380" spans="1:3" x14ac:dyDescent="0.15">
      <c r="A380" s="684" t="s">
        <v>919</v>
      </c>
      <c r="B380" s="179" t="s">
        <v>6071</v>
      </c>
      <c r="C380" s="184" t="s">
        <v>52</v>
      </c>
    </row>
    <row r="381" spans="1:3" x14ac:dyDescent="0.15">
      <c r="A381" s="684"/>
      <c r="B381" s="179" t="s">
        <v>6072</v>
      </c>
      <c r="C381" s="184" t="s">
        <v>6165</v>
      </c>
    </row>
    <row r="382" spans="1:3" x14ac:dyDescent="0.15">
      <c r="A382" s="684"/>
      <c r="B382" s="179" t="s">
        <v>890</v>
      </c>
      <c r="C382" s="184" t="s">
        <v>6166</v>
      </c>
    </row>
    <row r="383" spans="1:3" x14ac:dyDescent="0.15">
      <c r="A383" s="684" t="s">
        <v>918</v>
      </c>
      <c r="B383" s="179" t="s">
        <v>6073</v>
      </c>
      <c r="C383" s="184" t="s">
        <v>6165</v>
      </c>
    </row>
    <row r="384" spans="1:3" x14ac:dyDescent="0.15">
      <c r="A384" s="684"/>
      <c r="B384" s="179" t="s">
        <v>6070</v>
      </c>
      <c r="C384" s="184" t="s">
        <v>6164</v>
      </c>
    </row>
    <row r="385" spans="1:3" x14ac:dyDescent="0.15">
      <c r="A385" s="684"/>
      <c r="B385" s="179" t="s">
        <v>6053</v>
      </c>
      <c r="C385" s="184" t="s">
        <v>6152</v>
      </c>
    </row>
    <row r="386" spans="1:3" x14ac:dyDescent="0.15">
      <c r="A386" s="684" t="s">
        <v>916</v>
      </c>
      <c r="B386" s="179" t="s">
        <v>6072</v>
      </c>
      <c r="C386" s="184" t="s">
        <v>6165</v>
      </c>
    </row>
    <row r="387" spans="1:3" x14ac:dyDescent="0.15">
      <c r="A387" s="684"/>
      <c r="B387" s="179" t="s">
        <v>6070</v>
      </c>
      <c r="C387" s="184" t="s">
        <v>6164</v>
      </c>
    </row>
    <row r="388" spans="1:3" x14ac:dyDescent="0.15">
      <c r="A388" s="684"/>
      <c r="B388" s="179" t="s">
        <v>6053</v>
      </c>
      <c r="C388" s="184" t="s">
        <v>6152</v>
      </c>
    </row>
    <row r="389" spans="1:3" x14ac:dyDescent="0.15">
      <c r="A389" s="684" t="s">
        <v>892</v>
      </c>
      <c r="B389" s="179" t="s">
        <v>6071</v>
      </c>
      <c r="C389" s="184" t="s">
        <v>52</v>
      </c>
    </row>
    <row r="390" spans="1:3" x14ac:dyDescent="0.15">
      <c r="A390" s="684"/>
      <c r="B390" s="179" t="s">
        <v>6072</v>
      </c>
      <c r="C390" s="184" t="s">
        <v>6165</v>
      </c>
    </row>
    <row r="391" spans="1:3" x14ac:dyDescent="0.15">
      <c r="A391" s="684"/>
      <c r="B391" s="179" t="s">
        <v>6054</v>
      </c>
      <c r="C391" s="184" t="s">
        <v>6156</v>
      </c>
    </row>
    <row r="392" spans="1:3" x14ac:dyDescent="0.15">
      <c r="A392" s="684" t="s">
        <v>5605</v>
      </c>
      <c r="B392" s="179" t="s">
        <v>6071</v>
      </c>
      <c r="C392" s="184" t="s">
        <v>52</v>
      </c>
    </row>
    <row r="393" spans="1:3" x14ac:dyDescent="0.15">
      <c r="A393" s="684"/>
      <c r="B393" s="179" t="s">
        <v>890</v>
      </c>
      <c r="C393" s="184" t="s">
        <v>6166</v>
      </c>
    </row>
    <row r="394" spans="1:3" x14ac:dyDescent="0.15">
      <c r="A394" s="684" t="s">
        <v>913</v>
      </c>
      <c r="B394" s="179" t="s">
        <v>6054</v>
      </c>
      <c r="C394" s="184" t="s">
        <v>6156</v>
      </c>
    </row>
    <row r="395" spans="1:3" x14ac:dyDescent="0.15">
      <c r="A395" s="684"/>
      <c r="B395" s="179" t="s">
        <v>890</v>
      </c>
      <c r="C395" s="184" t="s">
        <v>6166</v>
      </c>
    </row>
    <row r="396" spans="1:3" x14ac:dyDescent="0.15">
      <c r="A396" s="684"/>
      <c r="B396" s="179" t="s">
        <v>884</v>
      </c>
      <c r="C396" s="184" t="s">
        <v>6167</v>
      </c>
    </row>
    <row r="397" spans="1:3" x14ac:dyDescent="0.15">
      <c r="A397" s="684" t="s">
        <v>911</v>
      </c>
      <c r="B397" s="179" t="s">
        <v>6071</v>
      </c>
      <c r="C397" s="184" t="s">
        <v>52</v>
      </c>
    </row>
    <row r="398" spans="1:3" x14ac:dyDescent="0.15">
      <c r="A398" s="684"/>
      <c r="B398" s="179" t="s">
        <v>6072</v>
      </c>
      <c r="C398" s="184" t="s">
        <v>6165</v>
      </c>
    </row>
    <row r="399" spans="1:3" x14ac:dyDescent="0.15">
      <c r="A399" s="684"/>
      <c r="B399" s="179" t="s">
        <v>890</v>
      </c>
      <c r="C399" s="184" t="s">
        <v>6166</v>
      </c>
    </row>
    <row r="400" spans="1:3" x14ac:dyDescent="0.15">
      <c r="A400" s="684" t="s">
        <v>910</v>
      </c>
      <c r="B400" s="179" t="s">
        <v>6071</v>
      </c>
      <c r="C400" s="184" t="s">
        <v>52</v>
      </c>
    </row>
    <row r="401" spans="1:3" x14ac:dyDescent="0.15">
      <c r="A401" s="684"/>
      <c r="B401" s="179" t="s">
        <v>6072</v>
      </c>
      <c r="C401" s="184" t="s">
        <v>6165</v>
      </c>
    </row>
    <row r="402" spans="1:3" x14ac:dyDescent="0.15">
      <c r="A402" s="684"/>
      <c r="B402" s="179" t="s">
        <v>6054</v>
      </c>
      <c r="C402" s="184" t="s">
        <v>6156</v>
      </c>
    </row>
    <row r="403" spans="1:3" x14ac:dyDescent="0.15">
      <c r="A403" s="684" t="s">
        <v>909</v>
      </c>
      <c r="B403" s="179" t="s">
        <v>6071</v>
      </c>
      <c r="C403" s="184" t="s">
        <v>52</v>
      </c>
    </row>
    <row r="404" spans="1:3" x14ac:dyDescent="0.15">
      <c r="A404" s="684"/>
      <c r="B404" s="179" t="s">
        <v>6072</v>
      </c>
      <c r="C404" s="184" t="s">
        <v>6165</v>
      </c>
    </row>
    <row r="405" spans="1:3" x14ac:dyDescent="0.15">
      <c r="A405" s="684"/>
      <c r="B405" s="179" t="s">
        <v>6054</v>
      </c>
      <c r="C405" s="184" t="s">
        <v>6156</v>
      </c>
    </row>
    <row r="406" spans="1:3" x14ac:dyDescent="0.15">
      <c r="A406" s="178" t="s">
        <v>5606</v>
      </c>
      <c r="B406" s="179" t="s">
        <v>6071</v>
      </c>
      <c r="C406" s="681" t="s">
        <v>52</v>
      </c>
    </row>
    <row r="407" spans="1:3" x14ac:dyDescent="0.15">
      <c r="A407" s="178" t="s">
        <v>908</v>
      </c>
      <c r="B407" s="179" t="s">
        <v>6071</v>
      </c>
      <c r="C407" s="682"/>
    </row>
    <row r="408" spans="1:3" x14ac:dyDescent="0.15">
      <c r="A408" s="684" t="s">
        <v>907</v>
      </c>
      <c r="B408" s="179" t="s">
        <v>897</v>
      </c>
      <c r="C408" s="184" t="s">
        <v>6155</v>
      </c>
    </row>
    <row r="409" spans="1:3" x14ac:dyDescent="0.15">
      <c r="A409" s="684"/>
      <c r="B409" s="179" t="s">
        <v>6070</v>
      </c>
      <c r="C409" s="681" t="s">
        <v>6164</v>
      </c>
    </row>
    <row r="410" spans="1:3" x14ac:dyDescent="0.15">
      <c r="A410" s="178" t="s">
        <v>5609</v>
      </c>
      <c r="B410" s="179" t="s">
        <v>6070</v>
      </c>
      <c r="C410" s="682"/>
    </row>
    <row r="411" spans="1:3" x14ac:dyDescent="0.15">
      <c r="A411" s="684" t="s">
        <v>904</v>
      </c>
      <c r="B411" s="179" t="s">
        <v>6071</v>
      </c>
      <c r="C411" s="184" t="s">
        <v>52</v>
      </c>
    </row>
    <row r="412" spans="1:3" x14ac:dyDescent="0.15">
      <c r="A412" s="684"/>
      <c r="B412" s="179" t="s">
        <v>6072</v>
      </c>
      <c r="C412" s="184" t="s">
        <v>6165</v>
      </c>
    </row>
    <row r="413" spans="1:3" x14ac:dyDescent="0.15">
      <c r="A413" s="684"/>
      <c r="B413" s="179" t="s">
        <v>897</v>
      </c>
      <c r="C413" s="184" t="s">
        <v>6155</v>
      </c>
    </row>
    <row r="414" spans="1:3" x14ac:dyDescent="0.15">
      <c r="A414" s="684" t="s">
        <v>901</v>
      </c>
      <c r="B414" s="179" t="s">
        <v>6071</v>
      </c>
      <c r="C414" s="184" t="s">
        <v>52</v>
      </c>
    </row>
    <row r="415" spans="1:3" x14ac:dyDescent="0.15">
      <c r="A415" s="684"/>
      <c r="B415" s="179" t="s">
        <v>890</v>
      </c>
      <c r="C415" s="184" t="s">
        <v>6166</v>
      </c>
    </row>
    <row r="416" spans="1:3" x14ac:dyDescent="0.15">
      <c r="A416" s="684"/>
      <c r="B416" s="179" t="s">
        <v>6070</v>
      </c>
      <c r="C416" s="184" t="s">
        <v>6164</v>
      </c>
    </row>
    <row r="417" spans="1:3" x14ac:dyDescent="0.15">
      <c r="A417" s="684" t="s">
        <v>898</v>
      </c>
      <c r="B417" s="179" t="s">
        <v>6071</v>
      </c>
      <c r="C417" s="184" t="s">
        <v>52</v>
      </c>
    </row>
    <row r="418" spans="1:3" x14ac:dyDescent="0.15">
      <c r="A418" s="684"/>
      <c r="B418" s="179" t="s">
        <v>890</v>
      </c>
      <c r="C418" s="184" t="s">
        <v>6166</v>
      </c>
    </row>
    <row r="419" spans="1:3" x14ac:dyDescent="0.15">
      <c r="A419" s="684"/>
      <c r="B419" s="179" t="s">
        <v>897</v>
      </c>
      <c r="C419" s="184" t="s">
        <v>6155</v>
      </c>
    </row>
    <row r="420" spans="1:3" x14ac:dyDescent="0.15">
      <c r="A420" s="178" t="s">
        <v>896</v>
      </c>
      <c r="B420" s="179" t="s">
        <v>6071</v>
      </c>
      <c r="C420" s="681" t="s">
        <v>52</v>
      </c>
    </row>
    <row r="421" spans="1:3" x14ac:dyDescent="0.15">
      <c r="A421" s="684" t="s">
        <v>894</v>
      </c>
      <c r="B421" s="179" t="s">
        <v>6071</v>
      </c>
      <c r="C421" s="682"/>
    </row>
    <row r="422" spans="1:3" x14ac:dyDescent="0.15">
      <c r="A422" s="684"/>
      <c r="B422" s="179" t="s">
        <v>6072</v>
      </c>
      <c r="C422" s="184" t="s">
        <v>6165</v>
      </c>
    </row>
    <row r="423" spans="1:3" x14ac:dyDescent="0.15">
      <c r="A423" s="684"/>
      <c r="B423" s="179" t="s">
        <v>6054</v>
      </c>
      <c r="C423" s="184" t="s">
        <v>6156</v>
      </c>
    </row>
    <row r="424" spans="1:3" x14ac:dyDescent="0.15">
      <c r="A424" s="684" t="s">
        <v>892</v>
      </c>
      <c r="B424" s="179" t="s">
        <v>890</v>
      </c>
      <c r="C424" s="184" t="s">
        <v>6166</v>
      </c>
    </row>
    <row r="425" spans="1:3" x14ac:dyDescent="0.15">
      <c r="A425" s="684"/>
      <c r="B425" s="179" t="s">
        <v>884</v>
      </c>
      <c r="C425" s="184" t="s">
        <v>6167</v>
      </c>
    </row>
    <row r="426" spans="1:3" x14ac:dyDescent="0.15">
      <c r="A426" s="684" t="s">
        <v>891</v>
      </c>
      <c r="B426" s="179" t="s">
        <v>890</v>
      </c>
      <c r="C426" s="184" t="s">
        <v>6166</v>
      </c>
    </row>
    <row r="427" spans="1:3" x14ac:dyDescent="0.15">
      <c r="A427" s="684"/>
      <c r="B427" s="179" t="s">
        <v>884</v>
      </c>
      <c r="C427" s="184" t="s">
        <v>6167</v>
      </c>
    </row>
    <row r="428" spans="1:3" x14ac:dyDescent="0.15">
      <c r="A428" s="684" t="s">
        <v>888</v>
      </c>
      <c r="B428" s="179" t="s">
        <v>826</v>
      </c>
      <c r="C428" s="184" t="s">
        <v>6154</v>
      </c>
    </row>
    <row r="429" spans="1:3" x14ac:dyDescent="0.15">
      <c r="A429" s="684"/>
      <c r="B429" s="179" t="s">
        <v>6074</v>
      </c>
      <c r="C429" s="184" t="s">
        <v>6168</v>
      </c>
    </row>
    <row r="430" spans="1:3" x14ac:dyDescent="0.15">
      <c r="A430" s="684"/>
      <c r="B430" s="179" t="s">
        <v>6075</v>
      </c>
      <c r="C430" s="184" t="s">
        <v>6169</v>
      </c>
    </row>
    <row r="431" spans="1:3" x14ac:dyDescent="0.15">
      <c r="A431" s="684" t="s">
        <v>5618</v>
      </c>
      <c r="B431" s="179" t="s">
        <v>884</v>
      </c>
      <c r="C431" s="184" t="s">
        <v>6167</v>
      </c>
    </row>
    <row r="432" spans="1:3" x14ac:dyDescent="0.15">
      <c r="A432" s="684"/>
      <c r="B432" s="179" t="s">
        <v>881</v>
      </c>
      <c r="C432" s="183"/>
    </row>
    <row r="433" spans="1:3" x14ac:dyDescent="0.15">
      <c r="A433" s="684" t="s">
        <v>886</v>
      </c>
      <c r="B433" s="179" t="s">
        <v>884</v>
      </c>
      <c r="C433" s="184" t="s">
        <v>6167</v>
      </c>
    </row>
    <row r="434" spans="1:3" x14ac:dyDescent="0.15">
      <c r="A434" s="684"/>
      <c r="B434" s="179" t="s">
        <v>882</v>
      </c>
      <c r="C434" s="184" t="s">
        <v>6153</v>
      </c>
    </row>
    <row r="435" spans="1:3" x14ac:dyDescent="0.15">
      <c r="A435" s="684" t="s">
        <v>885</v>
      </c>
      <c r="B435" s="179" t="s">
        <v>884</v>
      </c>
      <c r="C435" s="184" t="s">
        <v>6167</v>
      </c>
    </row>
    <row r="436" spans="1:3" x14ac:dyDescent="0.15">
      <c r="A436" s="684"/>
      <c r="B436" s="179" t="s">
        <v>882</v>
      </c>
      <c r="C436" s="184" t="s">
        <v>6153</v>
      </c>
    </row>
    <row r="437" spans="1:3" x14ac:dyDescent="0.15">
      <c r="A437" s="684"/>
      <c r="B437" s="179" t="s">
        <v>881</v>
      </c>
      <c r="C437" s="183"/>
    </row>
    <row r="438" spans="1:3" x14ac:dyDescent="0.15">
      <c r="A438" s="178" t="s">
        <v>880</v>
      </c>
      <c r="B438" s="179" t="s">
        <v>6076</v>
      </c>
      <c r="C438" s="184" t="s">
        <v>6170</v>
      </c>
    </row>
    <row r="439" spans="1:3" x14ac:dyDescent="0.15">
      <c r="A439" s="178" t="s">
        <v>879</v>
      </c>
      <c r="B439" s="179" t="s">
        <v>6054</v>
      </c>
      <c r="C439" s="184" t="s">
        <v>6156</v>
      </c>
    </row>
    <row r="440" spans="1:3" x14ac:dyDescent="0.15">
      <c r="A440" s="170" t="s">
        <v>877</v>
      </c>
      <c r="B440" s="177" t="s">
        <v>6056</v>
      </c>
      <c r="C440" s="184" t="s">
        <v>6157</v>
      </c>
    </row>
    <row r="441" spans="1:3" x14ac:dyDescent="0.15">
      <c r="A441" s="684" t="s">
        <v>875</v>
      </c>
      <c r="B441" s="679" t="s">
        <v>874</v>
      </c>
      <c r="C441" s="681" t="s">
        <v>6161</v>
      </c>
    </row>
    <row r="442" spans="1:3" x14ac:dyDescent="0.15">
      <c r="A442" s="684"/>
      <c r="B442" s="680"/>
      <c r="C442" s="682"/>
    </row>
    <row r="443" spans="1:3" x14ac:dyDescent="0.15">
      <c r="A443" s="684" t="s">
        <v>5627</v>
      </c>
      <c r="B443" s="179" t="s">
        <v>848</v>
      </c>
      <c r="C443" s="184" t="s">
        <v>6171</v>
      </c>
    </row>
    <row r="444" spans="1:3" x14ac:dyDescent="0.15">
      <c r="A444" s="684"/>
      <c r="B444" s="179" t="s">
        <v>850</v>
      </c>
      <c r="C444" s="184" t="s">
        <v>6172</v>
      </c>
    </row>
    <row r="445" spans="1:3" x14ac:dyDescent="0.15">
      <c r="A445" s="684"/>
      <c r="B445" s="179" t="s">
        <v>6077</v>
      </c>
      <c r="C445" s="184" t="s">
        <v>6173</v>
      </c>
    </row>
    <row r="446" spans="1:3" x14ac:dyDescent="0.15">
      <c r="A446" s="684" t="s">
        <v>871</v>
      </c>
      <c r="B446" s="179" t="s">
        <v>6078</v>
      </c>
      <c r="C446" s="184" t="s">
        <v>6174</v>
      </c>
    </row>
    <row r="447" spans="1:3" x14ac:dyDescent="0.15">
      <c r="A447" s="684"/>
      <c r="B447" s="179" t="s">
        <v>850</v>
      </c>
      <c r="C447" s="184" t="s">
        <v>6172</v>
      </c>
    </row>
    <row r="448" spans="1:3" x14ac:dyDescent="0.15">
      <c r="A448" s="684"/>
      <c r="B448" s="179" t="s">
        <v>6079</v>
      </c>
      <c r="C448" s="184" t="s">
        <v>6175</v>
      </c>
    </row>
    <row r="449" spans="1:3" x14ac:dyDescent="0.15">
      <c r="A449" s="684" t="s">
        <v>6080</v>
      </c>
      <c r="B449" s="179" t="s">
        <v>848</v>
      </c>
      <c r="C449" s="184" t="s">
        <v>6171</v>
      </c>
    </row>
    <row r="450" spans="1:3" x14ac:dyDescent="0.15">
      <c r="A450" s="684"/>
      <c r="B450" s="179" t="s">
        <v>6078</v>
      </c>
      <c r="C450" s="184" t="s">
        <v>6174</v>
      </c>
    </row>
    <row r="451" spans="1:3" x14ac:dyDescent="0.15">
      <c r="A451" s="684"/>
      <c r="B451" s="179" t="s">
        <v>850</v>
      </c>
      <c r="C451" s="184" t="s">
        <v>6172</v>
      </c>
    </row>
    <row r="452" spans="1:3" x14ac:dyDescent="0.15">
      <c r="A452" s="684" t="s">
        <v>5630</v>
      </c>
      <c r="B452" s="179" t="s">
        <v>6078</v>
      </c>
      <c r="C452" s="184" t="s">
        <v>6174</v>
      </c>
    </row>
    <row r="453" spans="1:3" x14ac:dyDescent="0.15">
      <c r="A453" s="684"/>
      <c r="B453" s="179" t="s">
        <v>850</v>
      </c>
      <c r="C453" s="184" t="s">
        <v>6172</v>
      </c>
    </row>
    <row r="454" spans="1:3" x14ac:dyDescent="0.15">
      <c r="A454" s="684"/>
      <c r="B454" s="179" t="s">
        <v>6077</v>
      </c>
      <c r="C454" s="184" t="s">
        <v>6173</v>
      </c>
    </row>
    <row r="455" spans="1:3" x14ac:dyDescent="0.15">
      <c r="A455" s="178" t="s">
        <v>5631</v>
      </c>
      <c r="B455" s="179" t="s">
        <v>850</v>
      </c>
      <c r="C455" s="681" t="s">
        <v>6172</v>
      </c>
    </row>
    <row r="456" spans="1:3" x14ac:dyDescent="0.15">
      <c r="A456" s="684" t="s">
        <v>5632</v>
      </c>
      <c r="B456" s="179" t="s">
        <v>850</v>
      </c>
      <c r="C456" s="682"/>
    </row>
    <row r="457" spans="1:3" x14ac:dyDescent="0.15">
      <c r="A457" s="684"/>
      <c r="B457" s="179" t="s">
        <v>6079</v>
      </c>
      <c r="C457" s="184" t="s">
        <v>6175</v>
      </c>
    </row>
    <row r="458" spans="1:3" x14ac:dyDescent="0.15">
      <c r="A458" s="178" t="s">
        <v>867</v>
      </c>
      <c r="B458" s="179"/>
      <c r="C458" s="184"/>
    </row>
    <row r="459" spans="1:3" x14ac:dyDescent="0.15">
      <c r="A459" s="684" t="s">
        <v>864</v>
      </c>
      <c r="B459" s="179" t="s">
        <v>848</v>
      </c>
      <c r="C459" s="184" t="s">
        <v>6171</v>
      </c>
    </row>
    <row r="460" spans="1:3" x14ac:dyDescent="0.15">
      <c r="A460" s="684"/>
      <c r="B460" s="179" t="s">
        <v>850</v>
      </c>
      <c r="C460" s="184" t="s">
        <v>6172</v>
      </c>
    </row>
    <row r="461" spans="1:3" x14ac:dyDescent="0.15">
      <c r="A461" s="684" t="s">
        <v>863</v>
      </c>
      <c r="B461" s="179" t="s">
        <v>848</v>
      </c>
      <c r="C461" s="184" t="s">
        <v>6171</v>
      </c>
    </row>
    <row r="462" spans="1:3" x14ac:dyDescent="0.15">
      <c r="A462" s="684"/>
      <c r="B462" s="179" t="s">
        <v>6078</v>
      </c>
      <c r="C462" s="184" t="s">
        <v>6174</v>
      </c>
    </row>
    <row r="463" spans="1:3" x14ac:dyDescent="0.15">
      <c r="A463" s="684"/>
      <c r="B463" s="179" t="s">
        <v>850</v>
      </c>
      <c r="C463" s="184" t="s">
        <v>6172</v>
      </c>
    </row>
    <row r="464" spans="1:3" x14ac:dyDescent="0.15">
      <c r="A464" s="684" t="s">
        <v>861</v>
      </c>
      <c r="B464" s="179" t="s">
        <v>848</v>
      </c>
      <c r="C464" s="184" t="s">
        <v>6171</v>
      </c>
    </row>
    <row r="465" spans="1:3" x14ac:dyDescent="0.15">
      <c r="A465" s="684"/>
      <c r="B465" s="179" t="s">
        <v>6078</v>
      </c>
      <c r="C465" s="184" t="s">
        <v>6174</v>
      </c>
    </row>
    <row r="466" spans="1:3" x14ac:dyDescent="0.15">
      <c r="A466" s="684"/>
      <c r="B466" s="179" t="s">
        <v>6077</v>
      </c>
      <c r="C466" s="184" t="s">
        <v>6173</v>
      </c>
    </row>
    <row r="467" spans="1:3" x14ac:dyDescent="0.15">
      <c r="A467" s="684" t="s">
        <v>860</v>
      </c>
      <c r="B467" s="179" t="s">
        <v>848</v>
      </c>
      <c r="C467" s="184" t="s">
        <v>6171</v>
      </c>
    </row>
    <row r="468" spans="1:3" x14ac:dyDescent="0.15">
      <c r="A468" s="684"/>
      <c r="B468" s="179" t="s">
        <v>6078</v>
      </c>
      <c r="C468" s="184" t="s">
        <v>6174</v>
      </c>
    </row>
    <row r="469" spans="1:3" x14ac:dyDescent="0.15">
      <c r="A469" s="684"/>
      <c r="B469" s="179" t="s">
        <v>6077</v>
      </c>
      <c r="C469" s="184" t="s">
        <v>6173</v>
      </c>
    </row>
    <row r="470" spans="1:3" x14ac:dyDescent="0.15">
      <c r="A470" s="684" t="s">
        <v>5635</v>
      </c>
      <c r="B470" s="179" t="s">
        <v>848</v>
      </c>
      <c r="C470" s="184" t="s">
        <v>6171</v>
      </c>
    </row>
    <row r="471" spans="1:3" x14ac:dyDescent="0.15">
      <c r="A471" s="684"/>
      <c r="B471" s="179" t="s">
        <v>6077</v>
      </c>
      <c r="C471" s="184" t="s">
        <v>6173</v>
      </c>
    </row>
    <row r="472" spans="1:3" x14ac:dyDescent="0.15">
      <c r="A472" s="684"/>
      <c r="B472" s="179" t="s">
        <v>858</v>
      </c>
      <c r="C472" s="184" t="s">
        <v>41</v>
      </c>
    </row>
    <row r="473" spans="1:3" x14ac:dyDescent="0.15">
      <c r="A473" s="684" t="s">
        <v>857</v>
      </c>
      <c r="B473" s="179" t="s">
        <v>848</v>
      </c>
      <c r="C473" s="184" t="s">
        <v>6171</v>
      </c>
    </row>
    <row r="474" spans="1:3" x14ac:dyDescent="0.15">
      <c r="A474" s="684"/>
      <c r="B474" s="179" t="s">
        <v>6077</v>
      </c>
      <c r="C474" s="184" t="s">
        <v>6173</v>
      </c>
    </row>
    <row r="475" spans="1:3" x14ac:dyDescent="0.15">
      <c r="A475" s="684"/>
      <c r="B475" s="179" t="s">
        <v>6081</v>
      </c>
      <c r="C475" s="184" t="s">
        <v>6176</v>
      </c>
    </row>
    <row r="476" spans="1:3" x14ac:dyDescent="0.15">
      <c r="A476" s="684" t="s">
        <v>855</v>
      </c>
      <c r="B476" s="179" t="s">
        <v>850</v>
      </c>
      <c r="C476" s="184" t="s">
        <v>6172</v>
      </c>
    </row>
    <row r="477" spans="1:3" x14ac:dyDescent="0.15">
      <c r="A477" s="684"/>
      <c r="B477" s="179" t="s">
        <v>6079</v>
      </c>
      <c r="C477" s="184" t="s">
        <v>6175</v>
      </c>
    </row>
    <row r="478" spans="1:3" x14ac:dyDescent="0.15">
      <c r="A478" s="684" t="s">
        <v>853</v>
      </c>
      <c r="B478" s="179" t="s">
        <v>848</v>
      </c>
      <c r="C478" s="184" t="s">
        <v>6171</v>
      </c>
    </row>
    <row r="479" spans="1:3" x14ac:dyDescent="0.15">
      <c r="A479" s="684"/>
      <c r="B479" s="179" t="s">
        <v>6078</v>
      </c>
      <c r="C479" s="184" t="s">
        <v>6174</v>
      </c>
    </row>
    <row r="480" spans="1:3" x14ac:dyDescent="0.15">
      <c r="A480" s="684"/>
      <c r="B480" s="179" t="s">
        <v>6077</v>
      </c>
      <c r="C480" s="184" t="s">
        <v>6173</v>
      </c>
    </row>
    <row r="481" spans="1:3" x14ac:dyDescent="0.15">
      <c r="A481" s="178" t="s">
        <v>851</v>
      </c>
      <c r="B481" s="179" t="s">
        <v>850</v>
      </c>
      <c r="C481" s="184" t="s">
        <v>6172</v>
      </c>
    </row>
    <row r="482" spans="1:3" x14ac:dyDescent="0.15">
      <c r="A482" s="178" t="s">
        <v>849</v>
      </c>
      <c r="B482" s="179" t="s">
        <v>848</v>
      </c>
      <c r="C482" s="184" t="s">
        <v>6171</v>
      </c>
    </row>
    <row r="483" spans="1:3" x14ac:dyDescent="0.15">
      <c r="A483" s="178" t="s">
        <v>847</v>
      </c>
      <c r="B483" s="179" t="s">
        <v>6077</v>
      </c>
      <c r="C483" s="184" t="s">
        <v>6173</v>
      </c>
    </row>
    <row r="484" spans="1:3" x14ac:dyDescent="0.15">
      <c r="A484" s="684" t="s">
        <v>5646</v>
      </c>
      <c r="B484" s="179" t="s">
        <v>844</v>
      </c>
      <c r="C484" s="184" t="s">
        <v>167</v>
      </c>
    </row>
    <row r="485" spans="1:3" x14ac:dyDescent="0.15">
      <c r="A485" s="684"/>
      <c r="B485" s="179" t="s">
        <v>6082</v>
      </c>
      <c r="C485" s="184" t="s">
        <v>6177</v>
      </c>
    </row>
    <row r="486" spans="1:3" x14ac:dyDescent="0.15">
      <c r="A486" s="178" t="s">
        <v>845</v>
      </c>
      <c r="B486" s="179" t="s">
        <v>844</v>
      </c>
      <c r="C486" s="184" t="s">
        <v>167</v>
      </c>
    </row>
    <row r="487" spans="1:3" x14ac:dyDescent="0.15">
      <c r="A487" s="178" t="s">
        <v>841</v>
      </c>
      <c r="B487" s="179" t="s">
        <v>6078</v>
      </c>
      <c r="C487" s="681" t="s">
        <v>6174</v>
      </c>
    </row>
    <row r="488" spans="1:3" x14ac:dyDescent="0.15">
      <c r="A488" s="684" t="s">
        <v>6083</v>
      </c>
      <c r="B488" s="179" t="s">
        <v>6078</v>
      </c>
      <c r="C488" s="682"/>
    </row>
    <row r="489" spans="1:3" x14ac:dyDescent="0.15">
      <c r="A489" s="684"/>
      <c r="B489" s="179" t="s">
        <v>6081</v>
      </c>
      <c r="C489" s="184" t="s">
        <v>6176</v>
      </c>
    </row>
    <row r="490" spans="1:3" x14ac:dyDescent="0.15">
      <c r="A490" s="178" t="s">
        <v>5652</v>
      </c>
      <c r="B490" s="179" t="s">
        <v>6081</v>
      </c>
      <c r="C490" s="184"/>
    </row>
    <row r="491" spans="1:3" x14ac:dyDescent="0.15">
      <c r="A491" s="684" t="s">
        <v>837</v>
      </c>
      <c r="B491" s="679" t="s">
        <v>6081</v>
      </c>
      <c r="C491" s="681" t="s">
        <v>6178</v>
      </c>
    </row>
    <row r="492" spans="1:3" x14ac:dyDescent="0.15">
      <c r="A492" s="684"/>
      <c r="B492" s="680"/>
      <c r="C492" s="683"/>
    </row>
    <row r="493" spans="1:3" x14ac:dyDescent="0.15">
      <c r="A493" s="684"/>
      <c r="B493" s="680"/>
      <c r="C493" s="683"/>
    </row>
    <row r="494" spans="1:3" x14ac:dyDescent="0.15">
      <c r="A494" s="684"/>
      <c r="B494" s="680"/>
      <c r="C494" s="682"/>
    </row>
    <row r="495" spans="1:3" x14ac:dyDescent="0.15">
      <c r="A495" s="684" t="s">
        <v>835</v>
      </c>
      <c r="B495" s="679" t="s">
        <v>6081</v>
      </c>
      <c r="C495" s="681" t="s">
        <v>6179</v>
      </c>
    </row>
    <row r="496" spans="1:3" x14ac:dyDescent="0.15">
      <c r="A496" s="684"/>
      <c r="B496" s="680"/>
      <c r="C496" s="683"/>
    </row>
    <row r="497" spans="1:3" x14ac:dyDescent="0.15">
      <c r="A497" s="684"/>
      <c r="B497" s="680"/>
      <c r="C497" s="682"/>
    </row>
    <row r="498" spans="1:3" x14ac:dyDescent="0.15">
      <c r="A498" s="684" t="s">
        <v>5656</v>
      </c>
      <c r="B498" s="179" t="s">
        <v>826</v>
      </c>
      <c r="C498" s="184" t="s">
        <v>6154</v>
      </c>
    </row>
    <row r="499" spans="1:3" x14ac:dyDescent="0.15">
      <c r="A499" s="684"/>
      <c r="B499" s="179" t="s">
        <v>6084</v>
      </c>
      <c r="C499" s="184" t="s">
        <v>6159</v>
      </c>
    </row>
    <row r="500" spans="1:3" x14ac:dyDescent="0.15">
      <c r="A500" s="684"/>
      <c r="B500" s="179" t="s">
        <v>6075</v>
      </c>
      <c r="C500" s="184" t="s">
        <v>6169</v>
      </c>
    </row>
    <row r="501" spans="1:3" x14ac:dyDescent="0.15">
      <c r="A501" s="684" t="s">
        <v>5657</v>
      </c>
      <c r="B501" s="179" t="s">
        <v>826</v>
      </c>
      <c r="C501" s="184" t="s">
        <v>6154</v>
      </c>
    </row>
    <row r="502" spans="1:3" x14ac:dyDescent="0.15">
      <c r="A502" s="684"/>
      <c r="B502" s="179" t="s">
        <v>6084</v>
      </c>
      <c r="C502" s="184" t="s">
        <v>6159</v>
      </c>
    </row>
    <row r="503" spans="1:3" x14ac:dyDescent="0.15">
      <c r="A503" s="684" t="s">
        <v>830</v>
      </c>
      <c r="B503" s="179" t="s">
        <v>826</v>
      </c>
      <c r="C503" s="184" t="s">
        <v>6154</v>
      </c>
    </row>
    <row r="504" spans="1:3" x14ac:dyDescent="0.15">
      <c r="A504" s="684"/>
      <c r="B504" s="179" t="s">
        <v>6075</v>
      </c>
      <c r="C504" s="184" t="s">
        <v>6169</v>
      </c>
    </row>
    <row r="505" spans="1:3" x14ac:dyDescent="0.15">
      <c r="A505" s="684"/>
      <c r="B505" s="179" t="s">
        <v>754</v>
      </c>
      <c r="C505" s="184" t="s">
        <v>1541</v>
      </c>
    </row>
    <row r="506" spans="1:3" x14ac:dyDescent="0.15">
      <c r="A506" s="684" t="s">
        <v>828</v>
      </c>
      <c r="B506" s="179" t="s">
        <v>826</v>
      </c>
      <c r="C506" s="184" t="s">
        <v>6154</v>
      </c>
    </row>
    <row r="507" spans="1:3" x14ac:dyDescent="0.15">
      <c r="A507" s="684"/>
      <c r="B507" s="179" t="s">
        <v>6075</v>
      </c>
      <c r="C507" s="184" t="s">
        <v>6169</v>
      </c>
    </row>
    <row r="508" spans="1:3" x14ac:dyDescent="0.15">
      <c r="A508" s="178" t="s">
        <v>827</v>
      </c>
      <c r="B508" s="179" t="s">
        <v>826</v>
      </c>
      <c r="C508" s="184" t="s">
        <v>6154</v>
      </c>
    </row>
    <row r="509" spans="1:3" x14ac:dyDescent="0.15">
      <c r="A509" s="178" t="s">
        <v>825</v>
      </c>
      <c r="B509" s="179"/>
      <c r="C509" s="184"/>
    </row>
    <row r="510" spans="1:3" x14ac:dyDescent="0.15">
      <c r="A510" s="178" t="s">
        <v>824</v>
      </c>
      <c r="B510" s="179"/>
      <c r="C510" s="184"/>
    </row>
    <row r="511" spans="1:3" x14ac:dyDescent="0.15">
      <c r="A511" s="684" t="s">
        <v>5660</v>
      </c>
      <c r="B511" s="179" t="s">
        <v>807</v>
      </c>
      <c r="C511" s="184" t="s">
        <v>6180</v>
      </c>
    </row>
    <row r="512" spans="1:3" x14ac:dyDescent="0.15">
      <c r="A512" s="684"/>
      <c r="B512" s="179" t="s">
        <v>803</v>
      </c>
      <c r="C512" s="184" t="s">
        <v>6181</v>
      </c>
    </row>
    <row r="513" spans="1:3" x14ac:dyDescent="0.15">
      <c r="A513" s="684"/>
      <c r="B513" s="179" t="s">
        <v>6074</v>
      </c>
      <c r="C513" s="184" t="s">
        <v>6182</v>
      </c>
    </row>
    <row r="514" spans="1:3" x14ac:dyDescent="0.15">
      <c r="A514" s="684" t="s">
        <v>5661</v>
      </c>
      <c r="B514" s="179" t="s">
        <v>807</v>
      </c>
      <c r="C514" s="184" t="s">
        <v>6180</v>
      </c>
    </row>
    <row r="515" spans="1:3" x14ac:dyDescent="0.15">
      <c r="A515" s="684"/>
      <c r="B515" s="179" t="s">
        <v>711</v>
      </c>
      <c r="C515" s="184" t="s">
        <v>20</v>
      </c>
    </row>
    <row r="516" spans="1:3" x14ac:dyDescent="0.15">
      <c r="A516" s="684" t="s">
        <v>821</v>
      </c>
      <c r="B516" s="179" t="s">
        <v>807</v>
      </c>
      <c r="C516" s="184" t="s">
        <v>6180</v>
      </c>
    </row>
    <row r="517" spans="1:3" x14ac:dyDescent="0.15">
      <c r="A517" s="684"/>
      <c r="B517" s="179" t="s">
        <v>803</v>
      </c>
      <c r="C517" s="184" t="s">
        <v>6181</v>
      </c>
    </row>
    <row r="518" spans="1:3" x14ac:dyDescent="0.15">
      <c r="A518" s="178" t="s">
        <v>820</v>
      </c>
      <c r="B518" s="179"/>
      <c r="C518" s="184"/>
    </row>
    <row r="519" spans="1:3" x14ac:dyDescent="0.15">
      <c r="A519" s="178" t="s">
        <v>819</v>
      </c>
      <c r="B519" s="179" t="s">
        <v>807</v>
      </c>
      <c r="C519" s="184" t="s">
        <v>6180</v>
      </c>
    </row>
    <row r="520" spans="1:3" x14ac:dyDescent="0.15">
      <c r="A520" s="178" t="s">
        <v>818</v>
      </c>
      <c r="B520" s="179"/>
      <c r="C520" s="184"/>
    </row>
    <row r="521" spans="1:3" x14ac:dyDescent="0.15">
      <c r="A521" s="684" t="s">
        <v>817</v>
      </c>
      <c r="B521" s="179" t="s">
        <v>807</v>
      </c>
      <c r="C521" s="184" t="s">
        <v>6180</v>
      </c>
    </row>
    <row r="522" spans="1:3" x14ac:dyDescent="0.15">
      <c r="A522" s="684"/>
      <c r="B522" s="179" t="s">
        <v>799</v>
      </c>
      <c r="C522" s="184" t="s">
        <v>6183</v>
      </c>
    </row>
    <row r="523" spans="1:3" x14ac:dyDescent="0.15">
      <c r="A523" s="684"/>
      <c r="B523" s="179" t="s">
        <v>803</v>
      </c>
      <c r="C523" s="184" t="s">
        <v>6181</v>
      </c>
    </row>
    <row r="524" spans="1:3" x14ac:dyDescent="0.15">
      <c r="A524" s="684" t="s">
        <v>814</v>
      </c>
      <c r="B524" s="179" t="s">
        <v>807</v>
      </c>
      <c r="C524" s="184" t="s">
        <v>6180</v>
      </c>
    </row>
    <row r="525" spans="1:3" x14ac:dyDescent="0.15">
      <c r="A525" s="684"/>
      <c r="B525" s="179" t="s">
        <v>799</v>
      </c>
      <c r="C525" s="184" t="s">
        <v>6183</v>
      </c>
    </row>
    <row r="526" spans="1:3" x14ac:dyDescent="0.15">
      <c r="A526" s="684"/>
      <c r="B526" s="179" t="s">
        <v>803</v>
      </c>
      <c r="C526" s="184" t="s">
        <v>6181</v>
      </c>
    </row>
    <row r="527" spans="1:3" x14ac:dyDescent="0.15">
      <c r="A527" s="684" t="s">
        <v>5679</v>
      </c>
      <c r="B527" s="179" t="s">
        <v>807</v>
      </c>
      <c r="C527" s="184" t="s">
        <v>6180</v>
      </c>
    </row>
    <row r="528" spans="1:3" x14ac:dyDescent="0.15">
      <c r="A528" s="684"/>
      <c r="B528" s="179" t="s">
        <v>799</v>
      </c>
      <c r="C528" s="184" t="s">
        <v>6183</v>
      </c>
    </row>
    <row r="529" spans="1:3" x14ac:dyDescent="0.15">
      <c r="A529" s="684"/>
      <c r="B529" s="179" t="s">
        <v>803</v>
      </c>
      <c r="C529" s="184" t="s">
        <v>6181</v>
      </c>
    </row>
    <row r="530" spans="1:3" x14ac:dyDescent="0.15">
      <c r="A530" s="684" t="s">
        <v>5680</v>
      </c>
      <c r="B530" s="179" t="s">
        <v>807</v>
      </c>
      <c r="C530" s="184" t="s">
        <v>6180</v>
      </c>
    </row>
    <row r="531" spans="1:3" x14ac:dyDescent="0.15">
      <c r="A531" s="684"/>
      <c r="B531" s="179" t="s">
        <v>799</v>
      </c>
      <c r="C531" s="184" t="s">
        <v>6183</v>
      </c>
    </row>
    <row r="532" spans="1:3" x14ac:dyDescent="0.15">
      <c r="A532" s="684"/>
      <c r="B532" s="179" t="s">
        <v>803</v>
      </c>
      <c r="C532" s="184" t="s">
        <v>6181</v>
      </c>
    </row>
    <row r="533" spans="1:3" x14ac:dyDescent="0.15">
      <c r="A533" s="684" t="s">
        <v>811</v>
      </c>
      <c r="B533" s="179" t="s">
        <v>807</v>
      </c>
      <c r="C533" s="184" t="s">
        <v>6180</v>
      </c>
    </row>
    <row r="534" spans="1:3" x14ac:dyDescent="0.15">
      <c r="A534" s="684"/>
      <c r="B534" s="179" t="s">
        <v>799</v>
      </c>
      <c r="C534" s="184" t="s">
        <v>6183</v>
      </c>
    </row>
    <row r="535" spans="1:3" x14ac:dyDescent="0.15">
      <c r="A535" s="684"/>
      <c r="B535" s="179" t="s">
        <v>803</v>
      </c>
      <c r="C535" s="184" t="s">
        <v>6181</v>
      </c>
    </row>
    <row r="536" spans="1:3" x14ac:dyDescent="0.15">
      <c r="A536" s="684" t="s">
        <v>809</v>
      </c>
      <c r="B536" s="179" t="s">
        <v>807</v>
      </c>
      <c r="C536" s="184" t="s">
        <v>6180</v>
      </c>
    </row>
    <row r="537" spans="1:3" x14ac:dyDescent="0.15">
      <c r="A537" s="684"/>
      <c r="B537" s="179" t="s">
        <v>799</v>
      </c>
      <c r="C537" s="184" t="s">
        <v>6183</v>
      </c>
    </row>
    <row r="538" spans="1:3" x14ac:dyDescent="0.15">
      <c r="A538" s="684" t="s">
        <v>808</v>
      </c>
      <c r="B538" s="179" t="s">
        <v>807</v>
      </c>
      <c r="C538" s="184" t="s">
        <v>6180</v>
      </c>
    </row>
    <row r="539" spans="1:3" x14ac:dyDescent="0.15">
      <c r="A539" s="684"/>
      <c r="B539" s="179" t="s">
        <v>799</v>
      </c>
      <c r="C539" s="184" t="s">
        <v>6183</v>
      </c>
    </row>
    <row r="540" spans="1:3" x14ac:dyDescent="0.15">
      <c r="A540" s="684"/>
      <c r="B540" s="179" t="s">
        <v>739</v>
      </c>
      <c r="C540" s="184" t="s">
        <v>6184</v>
      </c>
    </row>
    <row r="541" spans="1:3" x14ac:dyDescent="0.15">
      <c r="A541" s="684" t="s">
        <v>6085</v>
      </c>
      <c r="B541" s="679" t="s">
        <v>803</v>
      </c>
      <c r="C541" s="681" t="s">
        <v>6181</v>
      </c>
    </row>
    <row r="542" spans="1:3" x14ac:dyDescent="0.15">
      <c r="A542" s="684"/>
      <c r="B542" s="680"/>
      <c r="C542" s="682"/>
    </row>
    <row r="543" spans="1:3" x14ac:dyDescent="0.15">
      <c r="A543" s="684" t="s">
        <v>804</v>
      </c>
      <c r="B543" s="179" t="s">
        <v>803</v>
      </c>
      <c r="C543" s="184" t="s">
        <v>6181</v>
      </c>
    </row>
    <row r="544" spans="1:3" x14ac:dyDescent="0.15">
      <c r="A544" s="684"/>
      <c r="B544" s="179" t="s">
        <v>6086</v>
      </c>
      <c r="C544" s="184" t="s">
        <v>6185</v>
      </c>
    </row>
    <row r="545" spans="1:3" x14ac:dyDescent="0.15">
      <c r="A545" s="684"/>
      <c r="B545" s="179" t="s">
        <v>797</v>
      </c>
      <c r="C545" s="681" t="s">
        <v>6186</v>
      </c>
    </row>
    <row r="546" spans="1:3" x14ac:dyDescent="0.15">
      <c r="A546" s="178" t="s">
        <v>5468</v>
      </c>
      <c r="B546" s="179" t="s">
        <v>797</v>
      </c>
      <c r="C546" s="683"/>
    </row>
    <row r="547" spans="1:3" x14ac:dyDescent="0.15">
      <c r="A547" s="178" t="s">
        <v>801</v>
      </c>
      <c r="B547" s="179" t="s">
        <v>797</v>
      </c>
      <c r="C547" s="683"/>
    </row>
    <row r="548" spans="1:3" x14ac:dyDescent="0.15">
      <c r="A548" s="178" t="s">
        <v>5686</v>
      </c>
      <c r="B548" s="179" t="s">
        <v>797</v>
      </c>
      <c r="C548" s="682"/>
    </row>
    <row r="549" spans="1:3" x14ac:dyDescent="0.15">
      <c r="A549" s="684" t="s">
        <v>5687</v>
      </c>
      <c r="B549" s="179" t="s">
        <v>799</v>
      </c>
      <c r="C549" s="184" t="s">
        <v>6183</v>
      </c>
    </row>
    <row r="550" spans="1:3" x14ac:dyDescent="0.15">
      <c r="A550" s="684"/>
      <c r="B550" s="179" t="s">
        <v>797</v>
      </c>
      <c r="C550" s="184" t="s">
        <v>6186</v>
      </c>
    </row>
    <row r="551" spans="1:3" x14ac:dyDescent="0.15">
      <c r="A551" s="684" t="s">
        <v>796</v>
      </c>
      <c r="B551" s="179" t="s">
        <v>6086</v>
      </c>
      <c r="C551" s="184" t="s">
        <v>6185</v>
      </c>
    </row>
    <row r="552" spans="1:3" x14ac:dyDescent="0.15">
      <c r="A552" s="684"/>
      <c r="B552" s="179" t="s">
        <v>6063</v>
      </c>
      <c r="C552" s="184" t="s">
        <v>6160</v>
      </c>
    </row>
    <row r="553" spans="1:3" x14ac:dyDescent="0.15">
      <c r="A553" s="178" t="s">
        <v>795</v>
      </c>
      <c r="B553" s="179" t="s">
        <v>6086</v>
      </c>
      <c r="C553" s="184" t="s">
        <v>6185</v>
      </c>
    </row>
    <row r="554" spans="1:3" x14ac:dyDescent="0.15">
      <c r="A554" s="684" t="s">
        <v>791</v>
      </c>
      <c r="B554" s="179" t="s">
        <v>6074</v>
      </c>
      <c r="C554" s="184" t="s">
        <v>6182</v>
      </c>
    </row>
    <row r="555" spans="1:3" x14ac:dyDescent="0.15">
      <c r="A555" s="684"/>
      <c r="B555" s="179" t="s">
        <v>769</v>
      </c>
      <c r="C555" s="184" t="s">
        <v>6187</v>
      </c>
    </row>
    <row r="556" spans="1:3" x14ac:dyDescent="0.15">
      <c r="A556" s="684" t="s">
        <v>789</v>
      </c>
      <c r="B556" s="179" t="s">
        <v>6086</v>
      </c>
      <c r="C556" s="184" t="s">
        <v>6185</v>
      </c>
    </row>
    <row r="557" spans="1:3" x14ac:dyDescent="0.15">
      <c r="A557" s="684"/>
      <c r="B557" s="179" t="s">
        <v>6082</v>
      </c>
      <c r="C557" s="184" t="s">
        <v>6177</v>
      </c>
    </row>
    <row r="558" spans="1:3" x14ac:dyDescent="0.15">
      <c r="A558" s="684" t="s">
        <v>788</v>
      </c>
      <c r="B558" s="179" t="s">
        <v>6061</v>
      </c>
      <c r="C558" s="184" t="s">
        <v>6159</v>
      </c>
    </row>
    <row r="559" spans="1:3" x14ac:dyDescent="0.15">
      <c r="A559" s="684"/>
      <c r="B559" s="179" t="s">
        <v>6086</v>
      </c>
      <c r="C559" s="681" t="s">
        <v>6185</v>
      </c>
    </row>
    <row r="560" spans="1:3" x14ac:dyDescent="0.15">
      <c r="A560" s="684" t="s">
        <v>787</v>
      </c>
      <c r="B560" s="179" t="s">
        <v>6086</v>
      </c>
      <c r="C560" s="682"/>
    </row>
    <row r="561" spans="1:3" x14ac:dyDescent="0.15">
      <c r="A561" s="684"/>
      <c r="B561" s="179" t="s">
        <v>769</v>
      </c>
      <c r="C561" s="184" t="s">
        <v>6187</v>
      </c>
    </row>
    <row r="562" spans="1:3" x14ac:dyDescent="0.15">
      <c r="A562" s="684" t="s">
        <v>5688</v>
      </c>
      <c r="B562" s="179" t="s">
        <v>6086</v>
      </c>
      <c r="C562" s="184" t="s">
        <v>6185</v>
      </c>
    </row>
    <row r="563" spans="1:3" x14ac:dyDescent="0.15">
      <c r="A563" s="684"/>
      <c r="B563" s="179" t="s">
        <v>769</v>
      </c>
      <c r="C563" s="184" t="s">
        <v>6187</v>
      </c>
    </row>
    <row r="564" spans="1:3" x14ac:dyDescent="0.15">
      <c r="A564" s="684" t="s">
        <v>783</v>
      </c>
      <c r="B564" s="179" t="s">
        <v>6086</v>
      </c>
      <c r="C564" s="184" t="s">
        <v>6185</v>
      </c>
    </row>
    <row r="565" spans="1:3" x14ac:dyDescent="0.15">
      <c r="A565" s="684"/>
      <c r="B565" s="181" t="s">
        <v>6082</v>
      </c>
      <c r="C565" s="186"/>
    </row>
    <row r="566" spans="1:3" x14ac:dyDescent="0.15">
      <c r="A566" s="684" t="s">
        <v>782</v>
      </c>
      <c r="B566" s="179" t="s">
        <v>6086</v>
      </c>
      <c r="C566" s="184" t="s">
        <v>6185</v>
      </c>
    </row>
    <row r="567" spans="1:3" x14ac:dyDescent="0.15">
      <c r="A567" s="684"/>
      <c r="B567" s="179" t="s">
        <v>739</v>
      </c>
      <c r="C567" s="184" t="s">
        <v>6184</v>
      </c>
    </row>
    <row r="568" spans="1:3" x14ac:dyDescent="0.15">
      <c r="A568" s="684"/>
      <c r="B568" s="179" t="s">
        <v>716</v>
      </c>
      <c r="C568" s="184" t="s">
        <v>6188</v>
      </c>
    </row>
    <row r="569" spans="1:3" x14ac:dyDescent="0.15">
      <c r="A569" s="684" t="s">
        <v>781</v>
      </c>
      <c r="B569" s="179" t="s">
        <v>6086</v>
      </c>
      <c r="C569" s="184" t="s">
        <v>6185</v>
      </c>
    </row>
    <row r="570" spans="1:3" x14ac:dyDescent="0.15">
      <c r="A570" s="684"/>
      <c r="B570" s="179" t="s">
        <v>716</v>
      </c>
      <c r="C570" s="184" t="s">
        <v>6188</v>
      </c>
    </row>
    <row r="571" spans="1:3" x14ac:dyDescent="0.15">
      <c r="A571" s="684"/>
      <c r="B571" s="179" t="s">
        <v>769</v>
      </c>
      <c r="C571" s="184" t="s">
        <v>6187</v>
      </c>
    </row>
    <row r="572" spans="1:3" x14ac:dyDescent="0.15">
      <c r="A572" s="684" t="s">
        <v>779</v>
      </c>
      <c r="B572" s="179" t="s">
        <v>6061</v>
      </c>
      <c r="C572" s="184" t="s">
        <v>6159</v>
      </c>
    </row>
    <row r="573" spans="1:3" x14ac:dyDescent="0.15">
      <c r="A573" s="684"/>
      <c r="B573" s="179" t="s">
        <v>6086</v>
      </c>
      <c r="C573" s="184" t="s">
        <v>6185</v>
      </c>
    </row>
    <row r="574" spans="1:3" x14ac:dyDescent="0.15">
      <c r="A574" s="684"/>
      <c r="B574" s="179" t="s">
        <v>739</v>
      </c>
      <c r="C574" s="184" t="s">
        <v>6184</v>
      </c>
    </row>
    <row r="575" spans="1:3" x14ac:dyDescent="0.15">
      <c r="A575" s="178" t="s">
        <v>777</v>
      </c>
      <c r="B575" s="179" t="s">
        <v>6074</v>
      </c>
      <c r="C575" s="184" t="s">
        <v>6182</v>
      </c>
    </row>
    <row r="576" spans="1:3" x14ac:dyDescent="0.15">
      <c r="A576" s="684" t="s">
        <v>773</v>
      </c>
      <c r="B576" s="179" t="s">
        <v>6086</v>
      </c>
      <c r="C576" s="184" t="s">
        <v>6185</v>
      </c>
    </row>
    <row r="577" spans="1:3" x14ac:dyDescent="0.15">
      <c r="A577" s="684"/>
      <c r="B577" s="179" t="s">
        <v>769</v>
      </c>
      <c r="C577" s="184" t="s">
        <v>6187</v>
      </c>
    </row>
    <row r="578" spans="1:3" x14ac:dyDescent="0.15">
      <c r="A578" s="684" t="s">
        <v>772</v>
      </c>
      <c r="B578" s="179" t="s">
        <v>6086</v>
      </c>
      <c r="C578" s="184" t="s">
        <v>6185</v>
      </c>
    </row>
    <row r="579" spans="1:3" x14ac:dyDescent="0.15">
      <c r="A579" s="684"/>
      <c r="B579" s="179" t="s">
        <v>769</v>
      </c>
      <c r="C579" s="681" t="s">
        <v>6187</v>
      </c>
    </row>
    <row r="580" spans="1:3" x14ac:dyDescent="0.15">
      <c r="A580" s="178" t="s">
        <v>770</v>
      </c>
      <c r="B580" s="179" t="s">
        <v>769</v>
      </c>
      <c r="C580" s="682"/>
    </row>
    <row r="581" spans="1:3" x14ac:dyDescent="0.15">
      <c r="A581" s="178" t="s">
        <v>767</v>
      </c>
      <c r="B581" s="179" t="s">
        <v>6086</v>
      </c>
      <c r="C581" s="681" t="s">
        <v>6185</v>
      </c>
    </row>
    <row r="582" spans="1:3" x14ac:dyDescent="0.15">
      <c r="A582" s="684" t="s">
        <v>765</v>
      </c>
      <c r="B582" s="179" t="s">
        <v>6086</v>
      </c>
      <c r="C582" s="682"/>
    </row>
    <row r="583" spans="1:3" x14ac:dyDescent="0.15">
      <c r="A583" s="684"/>
      <c r="B583" s="179" t="s">
        <v>6087</v>
      </c>
      <c r="C583" s="184" t="s">
        <v>620</v>
      </c>
    </row>
    <row r="584" spans="1:3" x14ac:dyDescent="0.15">
      <c r="A584" s="684" t="s">
        <v>763</v>
      </c>
      <c r="B584" s="679" t="s">
        <v>6061</v>
      </c>
      <c r="C584" s="681" t="s">
        <v>6159</v>
      </c>
    </row>
    <row r="585" spans="1:3" x14ac:dyDescent="0.15">
      <c r="A585" s="684"/>
      <c r="B585" s="680"/>
      <c r="C585" s="683"/>
    </row>
    <row r="586" spans="1:3" x14ac:dyDescent="0.15">
      <c r="A586" s="178" t="s">
        <v>6088</v>
      </c>
      <c r="B586" s="179" t="s">
        <v>6061</v>
      </c>
      <c r="C586" s="683"/>
    </row>
    <row r="587" spans="1:3" x14ac:dyDescent="0.15">
      <c r="A587" s="178" t="s">
        <v>761</v>
      </c>
      <c r="B587" s="179" t="s">
        <v>6061</v>
      </c>
      <c r="C587" s="683"/>
    </row>
    <row r="588" spans="1:3" x14ac:dyDescent="0.15">
      <c r="A588" s="684" t="s">
        <v>758</v>
      </c>
      <c r="B588" s="179" t="s">
        <v>6061</v>
      </c>
      <c r="C588" s="682"/>
    </row>
    <row r="589" spans="1:3" x14ac:dyDescent="0.15">
      <c r="A589" s="684"/>
      <c r="B589" s="179" t="s">
        <v>6075</v>
      </c>
      <c r="C589" s="184" t="s">
        <v>6169</v>
      </c>
    </row>
    <row r="590" spans="1:3" x14ac:dyDescent="0.15">
      <c r="A590" s="684"/>
      <c r="B590" s="179" t="s">
        <v>754</v>
      </c>
      <c r="C590" s="184" t="s">
        <v>1541</v>
      </c>
    </row>
    <row r="591" spans="1:3" x14ac:dyDescent="0.15">
      <c r="A591" s="178" t="s">
        <v>753</v>
      </c>
      <c r="B591" s="179"/>
      <c r="C591" s="184"/>
    </row>
    <row r="592" spans="1:3" x14ac:dyDescent="0.15">
      <c r="A592" s="178" t="s">
        <v>752</v>
      </c>
      <c r="B592" s="179" t="s">
        <v>6075</v>
      </c>
      <c r="C592" s="184" t="s">
        <v>6169</v>
      </c>
    </row>
    <row r="593" spans="1:3" x14ac:dyDescent="0.15">
      <c r="A593" s="684" t="s">
        <v>749</v>
      </c>
      <c r="B593" s="179" t="s">
        <v>739</v>
      </c>
      <c r="C593" s="184" t="s">
        <v>6184</v>
      </c>
    </row>
    <row r="594" spans="1:3" x14ac:dyDescent="0.15">
      <c r="A594" s="684"/>
      <c r="B594" s="179" t="s">
        <v>716</v>
      </c>
      <c r="C594" s="184" t="s">
        <v>6188</v>
      </c>
    </row>
    <row r="595" spans="1:3" x14ac:dyDescent="0.15">
      <c r="A595" s="684" t="s">
        <v>747</v>
      </c>
      <c r="B595" s="179" t="s">
        <v>739</v>
      </c>
      <c r="C595" s="184" t="s">
        <v>6184</v>
      </c>
    </row>
    <row r="596" spans="1:3" x14ac:dyDescent="0.15">
      <c r="A596" s="684"/>
      <c r="B596" s="179" t="s">
        <v>716</v>
      </c>
      <c r="C596" s="184" t="s">
        <v>6188</v>
      </c>
    </row>
    <row r="597" spans="1:3" x14ac:dyDescent="0.15">
      <c r="A597" s="684" t="s">
        <v>746</v>
      </c>
      <c r="B597" s="179" t="s">
        <v>739</v>
      </c>
      <c r="C597" s="184" t="s">
        <v>6184</v>
      </c>
    </row>
    <row r="598" spans="1:3" x14ac:dyDescent="0.15">
      <c r="A598" s="684"/>
      <c r="B598" s="179" t="s">
        <v>716</v>
      </c>
      <c r="C598" s="184" t="s">
        <v>6188</v>
      </c>
    </row>
    <row r="599" spans="1:3" x14ac:dyDescent="0.15">
      <c r="A599" s="684" t="s">
        <v>744</v>
      </c>
      <c r="B599" s="179" t="s">
        <v>6061</v>
      </c>
      <c r="C599" s="184" t="s">
        <v>6159</v>
      </c>
    </row>
    <row r="600" spans="1:3" x14ac:dyDescent="0.15">
      <c r="A600" s="684"/>
      <c r="B600" s="179" t="s">
        <v>739</v>
      </c>
      <c r="C600" s="681" t="s">
        <v>6184</v>
      </c>
    </row>
    <row r="601" spans="1:3" x14ac:dyDescent="0.15">
      <c r="A601" s="684" t="s">
        <v>740</v>
      </c>
      <c r="B601" s="179" t="s">
        <v>739</v>
      </c>
      <c r="C601" s="682"/>
    </row>
    <row r="602" spans="1:3" x14ac:dyDescent="0.15">
      <c r="A602" s="684"/>
      <c r="B602" s="179" t="s">
        <v>716</v>
      </c>
      <c r="C602" s="184" t="s">
        <v>6188</v>
      </c>
    </row>
    <row r="603" spans="1:3" x14ac:dyDescent="0.15">
      <c r="A603" s="684" t="s">
        <v>5706</v>
      </c>
      <c r="B603" s="179" t="s">
        <v>6061</v>
      </c>
      <c r="C603" s="184" t="s">
        <v>6159</v>
      </c>
    </row>
    <row r="604" spans="1:3" x14ac:dyDescent="0.15">
      <c r="A604" s="684"/>
      <c r="B604" s="179" t="s">
        <v>739</v>
      </c>
      <c r="C604" s="184" t="s">
        <v>6184</v>
      </c>
    </row>
    <row r="605" spans="1:3" x14ac:dyDescent="0.15">
      <c r="A605" s="684"/>
      <c r="B605" s="179" t="s">
        <v>716</v>
      </c>
      <c r="C605" s="681" t="s">
        <v>6188</v>
      </c>
    </row>
    <row r="606" spans="1:3" x14ac:dyDescent="0.15">
      <c r="A606" s="178" t="s">
        <v>738</v>
      </c>
      <c r="B606" s="179" t="s">
        <v>716</v>
      </c>
      <c r="C606" s="682"/>
    </row>
    <row r="607" spans="1:3" x14ac:dyDescent="0.15">
      <c r="A607" s="178" t="s">
        <v>6089</v>
      </c>
      <c r="B607" s="179" t="s">
        <v>739</v>
      </c>
      <c r="C607" s="184" t="s">
        <v>6184</v>
      </c>
    </row>
    <row r="608" spans="1:3" x14ac:dyDescent="0.15">
      <c r="A608" s="684" t="s">
        <v>730</v>
      </c>
      <c r="B608" s="179" t="s">
        <v>716</v>
      </c>
      <c r="C608" s="184" t="s">
        <v>6188</v>
      </c>
    </row>
    <row r="609" spans="1:3" x14ac:dyDescent="0.15">
      <c r="A609" s="684"/>
      <c r="B609" s="179" t="s">
        <v>711</v>
      </c>
      <c r="C609" s="184" t="s">
        <v>20</v>
      </c>
    </row>
    <row r="610" spans="1:3" x14ac:dyDescent="0.15">
      <c r="A610" s="684"/>
      <c r="B610" s="179" t="s">
        <v>713</v>
      </c>
      <c r="C610" s="184" t="s">
        <v>6189</v>
      </c>
    </row>
    <row r="611" spans="1:3" x14ac:dyDescent="0.15">
      <c r="A611" s="684" t="s">
        <v>729</v>
      </c>
      <c r="B611" s="179" t="s">
        <v>711</v>
      </c>
      <c r="C611" s="184" t="s">
        <v>20</v>
      </c>
    </row>
    <row r="612" spans="1:3" x14ac:dyDescent="0.15">
      <c r="A612" s="684"/>
      <c r="B612" s="179" t="s">
        <v>713</v>
      </c>
      <c r="C612" s="184" t="s">
        <v>6189</v>
      </c>
    </row>
    <row r="613" spans="1:3" x14ac:dyDescent="0.15">
      <c r="A613" s="684" t="s">
        <v>728</v>
      </c>
      <c r="B613" s="179" t="s">
        <v>711</v>
      </c>
      <c r="C613" s="184" t="s">
        <v>20</v>
      </c>
    </row>
    <row r="614" spans="1:3" x14ac:dyDescent="0.15">
      <c r="A614" s="684"/>
      <c r="B614" s="179" t="s">
        <v>713</v>
      </c>
      <c r="C614" s="184" t="s">
        <v>6189</v>
      </c>
    </row>
    <row r="615" spans="1:3" x14ac:dyDescent="0.15">
      <c r="A615" s="684" t="s">
        <v>726</v>
      </c>
      <c r="B615" s="179" t="s">
        <v>716</v>
      </c>
      <c r="C615" s="184" t="s">
        <v>6188</v>
      </c>
    </row>
    <row r="616" spans="1:3" x14ac:dyDescent="0.15">
      <c r="A616" s="684"/>
      <c r="B616" s="179" t="s">
        <v>711</v>
      </c>
      <c r="C616" s="184" t="s">
        <v>20</v>
      </c>
    </row>
    <row r="617" spans="1:3" x14ac:dyDescent="0.15">
      <c r="A617" s="684"/>
      <c r="B617" s="179" t="s">
        <v>713</v>
      </c>
      <c r="C617" s="184" t="s">
        <v>6189</v>
      </c>
    </row>
    <row r="618" spans="1:3" x14ac:dyDescent="0.15">
      <c r="A618" s="684" t="s">
        <v>725</v>
      </c>
      <c r="B618" s="179" t="s">
        <v>711</v>
      </c>
      <c r="C618" s="184" t="s">
        <v>20</v>
      </c>
    </row>
    <row r="619" spans="1:3" x14ac:dyDescent="0.15">
      <c r="A619" s="684"/>
      <c r="B619" s="179" t="s">
        <v>713</v>
      </c>
      <c r="C619" s="184" t="s">
        <v>6189</v>
      </c>
    </row>
    <row r="620" spans="1:3" x14ac:dyDescent="0.15">
      <c r="A620" s="178" t="s">
        <v>724</v>
      </c>
      <c r="B620" s="179"/>
      <c r="C620" s="184"/>
    </row>
    <row r="621" spans="1:3" x14ac:dyDescent="0.15">
      <c r="A621" s="684" t="s">
        <v>723</v>
      </c>
      <c r="B621" s="179" t="s">
        <v>711</v>
      </c>
      <c r="C621" s="184" t="s">
        <v>20</v>
      </c>
    </row>
    <row r="622" spans="1:3" x14ac:dyDescent="0.15">
      <c r="A622" s="684"/>
      <c r="B622" s="179" t="s">
        <v>713</v>
      </c>
      <c r="C622" s="184" t="s">
        <v>6189</v>
      </c>
    </row>
    <row r="623" spans="1:3" x14ac:dyDescent="0.15">
      <c r="A623" s="684" t="s">
        <v>721</v>
      </c>
      <c r="B623" s="179" t="s">
        <v>711</v>
      </c>
      <c r="C623" s="184" t="s">
        <v>20</v>
      </c>
    </row>
    <row r="624" spans="1:3" x14ac:dyDescent="0.15">
      <c r="A624" s="684"/>
      <c r="B624" s="179" t="s">
        <v>713</v>
      </c>
      <c r="C624" s="184" t="s">
        <v>6189</v>
      </c>
    </row>
    <row r="625" spans="1:3" x14ac:dyDescent="0.15">
      <c r="A625" s="684" t="s">
        <v>718</v>
      </c>
      <c r="B625" s="179" t="s">
        <v>711</v>
      </c>
      <c r="C625" s="184" t="s">
        <v>20</v>
      </c>
    </row>
    <row r="626" spans="1:3" x14ac:dyDescent="0.15">
      <c r="A626" s="684"/>
      <c r="B626" s="179" t="s">
        <v>713</v>
      </c>
      <c r="C626" s="184" t="s">
        <v>6189</v>
      </c>
    </row>
    <row r="627" spans="1:3" x14ac:dyDescent="0.15">
      <c r="A627" s="684" t="s">
        <v>717</v>
      </c>
      <c r="B627" s="179" t="s">
        <v>716</v>
      </c>
      <c r="C627" s="184" t="s">
        <v>6188</v>
      </c>
    </row>
    <row r="628" spans="1:3" x14ac:dyDescent="0.15">
      <c r="A628" s="684"/>
      <c r="B628" s="179" t="s">
        <v>711</v>
      </c>
      <c r="C628" s="184" t="s">
        <v>20</v>
      </c>
    </row>
    <row r="629" spans="1:3" x14ac:dyDescent="0.15">
      <c r="A629" s="684"/>
      <c r="B629" s="179" t="s">
        <v>713</v>
      </c>
      <c r="C629" s="681" t="s">
        <v>6189</v>
      </c>
    </row>
    <row r="630" spans="1:3" x14ac:dyDescent="0.15">
      <c r="A630" s="178" t="s">
        <v>5721</v>
      </c>
      <c r="B630" s="179" t="s">
        <v>713</v>
      </c>
      <c r="C630" s="683"/>
    </row>
    <row r="631" spans="1:3" x14ac:dyDescent="0.15">
      <c r="A631" s="684" t="s">
        <v>714</v>
      </c>
      <c r="B631" s="179" t="s">
        <v>713</v>
      </c>
      <c r="C631" s="682"/>
    </row>
    <row r="632" spans="1:3" x14ac:dyDescent="0.15">
      <c r="A632" s="684"/>
      <c r="B632" s="179" t="s">
        <v>707</v>
      </c>
      <c r="C632" s="184" t="s">
        <v>6190</v>
      </c>
    </row>
    <row r="633" spans="1:3" x14ac:dyDescent="0.15">
      <c r="A633" s="684"/>
      <c r="B633" s="179" t="s">
        <v>627</v>
      </c>
      <c r="C633" s="182" t="s">
        <v>6191</v>
      </c>
    </row>
    <row r="634" spans="1:3" x14ac:dyDescent="0.15">
      <c r="A634" s="178" t="s">
        <v>712</v>
      </c>
      <c r="B634" s="179" t="s">
        <v>711</v>
      </c>
      <c r="C634" s="184" t="s">
        <v>20</v>
      </c>
    </row>
    <row r="635" spans="1:3" x14ac:dyDescent="0.15">
      <c r="A635" s="684" t="s">
        <v>710</v>
      </c>
      <c r="B635" s="179" t="s">
        <v>707</v>
      </c>
      <c r="C635" s="184" t="s">
        <v>6190</v>
      </c>
    </row>
    <row r="636" spans="1:3" x14ac:dyDescent="0.15">
      <c r="A636" s="684"/>
      <c r="B636" s="179" t="s">
        <v>699</v>
      </c>
      <c r="C636" s="184" t="s">
        <v>6192</v>
      </c>
    </row>
    <row r="637" spans="1:3" x14ac:dyDescent="0.15">
      <c r="A637" s="684"/>
      <c r="B637" s="179" t="s">
        <v>697</v>
      </c>
      <c r="C637" s="184" t="s">
        <v>6193</v>
      </c>
    </row>
    <row r="638" spans="1:3" x14ac:dyDescent="0.15">
      <c r="A638" s="684" t="s">
        <v>5722</v>
      </c>
      <c r="B638" s="179" t="s">
        <v>707</v>
      </c>
      <c r="C638" s="184" t="s">
        <v>6190</v>
      </c>
    </row>
    <row r="639" spans="1:3" x14ac:dyDescent="0.15">
      <c r="A639" s="684"/>
      <c r="B639" s="179" t="s">
        <v>699</v>
      </c>
      <c r="C639" s="184" t="s">
        <v>6192</v>
      </c>
    </row>
    <row r="640" spans="1:3" x14ac:dyDescent="0.15">
      <c r="A640" s="684"/>
      <c r="B640" s="179" t="s">
        <v>697</v>
      </c>
      <c r="C640" s="184" t="s">
        <v>6193</v>
      </c>
    </row>
    <row r="641" spans="1:3" x14ac:dyDescent="0.15">
      <c r="A641" s="684" t="s">
        <v>708</v>
      </c>
      <c r="B641" s="179" t="s">
        <v>707</v>
      </c>
      <c r="C641" s="184" t="s">
        <v>6192</v>
      </c>
    </row>
    <row r="642" spans="1:3" x14ac:dyDescent="0.15">
      <c r="A642" s="684"/>
      <c r="B642" s="179" t="s">
        <v>699</v>
      </c>
      <c r="C642" s="184" t="s">
        <v>6192</v>
      </c>
    </row>
    <row r="643" spans="1:3" x14ac:dyDescent="0.15">
      <c r="A643" s="684"/>
      <c r="B643" s="179" t="s">
        <v>697</v>
      </c>
      <c r="C643" s="184" t="s">
        <v>6193</v>
      </c>
    </row>
    <row r="644" spans="1:3" x14ac:dyDescent="0.15">
      <c r="A644" s="684" t="s">
        <v>5724</v>
      </c>
      <c r="B644" s="179" t="s">
        <v>707</v>
      </c>
      <c r="C644" s="184" t="s">
        <v>6192</v>
      </c>
    </row>
    <row r="645" spans="1:3" x14ac:dyDescent="0.15">
      <c r="A645" s="684"/>
      <c r="B645" s="179" t="s">
        <v>699</v>
      </c>
      <c r="C645" s="184" t="s">
        <v>6192</v>
      </c>
    </row>
    <row r="646" spans="1:3" x14ac:dyDescent="0.15">
      <c r="A646" s="684"/>
      <c r="B646" s="179" t="s">
        <v>697</v>
      </c>
      <c r="C646" s="184" t="s">
        <v>6193</v>
      </c>
    </row>
    <row r="647" spans="1:3" x14ac:dyDescent="0.15">
      <c r="A647" s="684" t="s">
        <v>706</v>
      </c>
      <c r="B647" s="179" t="s">
        <v>699</v>
      </c>
      <c r="C647" s="184" t="s">
        <v>6192</v>
      </c>
    </row>
    <row r="648" spans="1:3" x14ac:dyDescent="0.15">
      <c r="A648" s="684"/>
      <c r="B648" s="179" t="s">
        <v>697</v>
      </c>
      <c r="C648" s="184" t="s">
        <v>6193</v>
      </c>
    </row>
    <row r="649" spans="1:3" x14ac:dyDescent="0.15">
      <c r="A649" s="684" t="s">
        <v>705</v>
      </c>
      <c r="B649" s="179" t="s">
        <v>699</v>
      </c>
      <c r="C649" s="184" t="s">
        <v>6192</v>
      </c>
    </row>
    <row r="650" spans="1:3" x14ac:dyDescent="0.15">
      <c r="A650" s="684"/>
      <c r="B650" s="179" t="s">
        <v>697</v>
      </c>
      <c r="C650" s="184" t="s">
        <v>6193</v>
      </c>
    </row>
    <row r="651" spans="1:3" x14ac:dyDescent="0.15">
      <c r="A651" s="684" t="s">
        <v>704</v>
      </c>
      <c r="B651" s="179" t="s">
        <v>699</v>
      </c>
      <c r="C651" s="184" t="s">
        <v>6192</v>
      </c>
    </row>
    <row r="652" spans="1:3" x14ac:dyDescent="0.15">
      <c r="A652" s="684"/>
      <c r="B652" s="179" t="s">
        <v>697</v>
      </c>
      <c r="C652" s="184" t="s">
        <v>6193</v>
      </c>
    </row>
    <row r="653" spans="1:3" x14ac:dyDescent="0.15">
      <c r="A653" s="684" t="s">
        <v>700</v>
      </c>
      <c r="B653" s="179" t="s">
        <v>699</v>
      </c>
      <c r="C653" s="184" t="s">
        <v>6192</v>
      </c>
    </row>
    <row r="654" spans="1:3" x14ac:dyDescent="0.15">
      <c r="A654" s="684"/>
      <c r="B654" s="179" t="s">
        <v>697</v>
      </c>
      <c r="C654" s="184" t="s">
        <v>6193</v>
      </c>
    </row>
    <row r="655" spans="1:3" x14ac:dyDescent="0.15">
      <c r="A655" s="178" t="s">
        <v>5728</v>
      </c>
      <c r="B655" s="179"/>
      <c r="C655" s="184"/>
    </row>
    <row r="656" spans="1:3" x14ac:dyDescent="0.15">
      <c r="A656" s="178" t="s">
        <v>696</v>
      </c>
      <c r="B656" s="179"/>
      <c r="C656" s="184"/>
    </row>
    <row r="657" spans="1:3" x14ac:dyDescent="0.15">
      <c r="A657" s="684" t="s">
        <v>5729</v>
      </c>
      <c r="B657" s="679"/>
      <c r="C657" s="184"/>
    </row>
    <row r="658" spans="1:3" x14ac:dyDescent="0.15">
      <c r="A658" s="684"/>
      <c r="B658" s="680"/>
      <c r="C658" s="187"/>
    </row>
    <row r="659" spans="1:3" x14ac:dyDescent="0.15">
      <c r="A659" s="684" t="s">
        <v>695</v>
      </c>
      <c r="B659" s="679"/>
      <c r="C659" s="184"/>
    </row>
    <row r="660" spans="1:3" x14ac:dyDescent="0.15">
      <c r="A660" s="684"/>
      <c r="B660" s="680"/>
      <c r="C660" s="187"/>
    </row>
    <row r="661" spans="1:3" x14ac:dyDescent="0.15">
      <c r="A661" s="178" t="s">
        <v>694</v>
      </c>
      <c r="B661" s="179"/>
      <c r="C661" s="184"/>
    </row>
    <row r="662" spans="1:3" x14ac:dyDescent="0.15">
      <c r="A662" s="178" t="s">
        <v>693</v>
      </c>
      <c r="B662" s="179" t="s">
        <v>680</v>
      </c>
      <c r="C662" s="688" t="s">
        <v>15</v>
      </c>
    </row>
    <row r="663" spans="1:3" x14ac:dyDescent="0.15">
      <c r="A663" s="178" t="s">
        <v>5733</v>
      </c>
      <c r="B663" s="179" t="s">
        <v>680</v>
      </c>
      <c r="C663" s="688"/>
    </row>
    <row r="664" spans="1:3" x14ac:dyDescent="0.15">
      <c r="A664" s="178" t="s">
        <v>5734</v>
      </c>
      <c r="B664" s="179" t="s">
        <v>680</v>
      </c>
      <c r="C664" s="688"/>
    </row>
    <row r="665" spans="1:3" x14ac:dyDescent="0.15">
      <c r="A665" s="684" t="s">
        <v>691</v>
      </c>
      <c r="B665" s="179" t="s">
        <v>680</v>
      </c>
      <c r="C665" s="688"/>
    </row>
    <row r="666" spans="1:3" x14ac:dyDescent="0.15">
      <c r="A666" s="684"/>
      <c r="B666" s="179" t="s">
        <v>6087</v>
      </c>
      <c r="C666" s="184" t="s">
        <v>620</v>
      </c>
    </row>
    <row r="667" spans="1:3" x14ac:dyDescent="0.15">
      <c r="A667" s="684" t="s">
        <v>5736</v>
      </c>
      <c r="B667" s="179" t="s">
        <v>680</v>
      </c>
      <c r="C667" s="184" t="s">
        <v>15</v>
      </c>
    </row>
    <row r="668" spans="1:3" x14ac:dyDescent="0.15">
      <c r="A668" s="684"/>
      <c r="B668" s="179" t="s">
        <v>6087</v>
      </c>
      <c r="C668" s="184" t="s">
        <v>620</v>
      </c>
    </row>
    <row r="669" spans="1:3" x14ac:dyDescent="0.15">
      <c r="A669" s="178" t="s">
        <v>687</v>
      </c>
      <c r="B669" s="179" t="s">
        <v>680</v>
      </c>
      <c r="C669" s="688" t="s">
        <v>15</v>
      </c>
    </row>
    <row r="670" spans="1:3" x14ac:dyDescent="0.15">
      <c r="A670" s="178" t="s">
        <v>685</v>
      </c>
      <c r="B670" s="179" t="s">
        <v>680</v>
      </c>
      <c r="C670" s="688"/>
    </row>
    <row r="671" spans="1:3" x14ac:dyDescent="0.15">
      <c r="A671" s="178" t="s">
        <v>681</v>
      </c>
      <c r="B671" s="179" t="s">
        <v>680</v>
      </c>
      <c r="C671" s="688"/>
    </row>
    <row r="672" spans="1:3" x14ac:dyDescent="0.15">
      <c r="A672" s="684" t="s">
        <v>676</v>
      </c>
      <c r="B672" s="179" t="s">
        <v>6090</v>
      </c>
      <c r="C672" s="184" t="s">
        <v>6194</v>
      </c>
    </row>
    <row r="673" spans="1:3" x14ac:dyDescent="0.15">
      <c r="A673" s="684"/>
      <c r="B673" s="179" t="s">
        <v>6087</v>
      </c>
      <c r="C673" s="184" t="s">
        <v>620</v>
      </c>
    </row>
    <row r="674" spans="1:3" x14ac:dyDescent="0.15">
      <c r="A674" s="684"/>
      <c r="B674" s="179" t="s">
        <v>6091</v>
      </c>
      <c r="C674" s="184" t="s">
        <v>6195</v>
      </c>
    </row>
    <row r="675" spans="1:3" x14ac:dyDescent="0.15">
      <c r="A675" s="684" t="s">
        <v>5741</v>
      </c>
      <c r="B675" s="179" t="s">
        <v>6087</v>
      </c>
      <c r="C675" s="184" t="s">
        <v>620</v>
      </c>
    </row>
    <row r="676" spans="1:3" x14ac:dyDescent="0.15">
      <c r="A676" s="684"/>
      <c r="B676" s="179" t="s">
        <v>6091</v>
      </c>
      <c r="C676" s="184" t="s">
        <v>6195</v>
      </c>
    </row>
    <row r="677" spans="1:3" x14ac:dyDescent="0.15">
      <c r="A677" s="684"/>
      <c r="B677" s="179" t="s">
        <v>627</v>
      </c>
      <c r="C677" s="182" t="s">
        <v>6191</v>
      </c>
    </row>
    <row r="678" spans="1:3" x14ac:dyDescent="0.15">
      <c r="A678" s="684" t="s">
        <v>6092</v>
      </c>
      <c r="B678" s="179" t="s">
        <v>6090</v>
      </c>
      <c r="C678" s="184" t="s">
        <v>6194</v>
      </c>
    </row>
    <row r="679" spans="1:3" x14ac:dyDescent="0.15">
      <c r="A679" s="684"/>
      <c r="B679" s="179" t="s">
        <v>6087</v>
      </c>
      <c r="C679" s="184" t="s">
        <v>620</v>
      </c>
    </row>
    <row r="680" spans="1:3" x14ac:dyDescent="0.15">
      <c r="A680" s="684"/>
      <c r="B680" s="179" t="s">
        <v>6091</v>
      </c>
      <c r="C680" s="184" t="s">
        <v>6195</v>
      </c>
    </row>
    <row r="681" spans="1:3" x14ac:dyDescent="0.15">
      <c r="A681" s="178" t="s">
        <v>673</v>
      </c>
      <c r="B681" s="179"/>
      <c r="C681" s="681" t="s">
        <v>6196</v>
      </c>
    </row>
    <row r="682" spans="1:3" x14ac:dyDescent="0.15">
      <c r="A682" s="178" t="s">
        <v>5749</v>
      </c>
      <c r="B682" s="179"/>
      <c r="C682" s="683"/>
    </row>
    <row r="683" spans="1:3" x14ac:dyDescent="0.15">
      <c r="A683" s="178" t="s">
        <v>671</v>
      </c>
      <c r="B683" s="179"/>
      <c r="C683" s="683"/>
    </row>
    <row r="684" spans="1:3" x14ac:dyDescent="0.15">
      <c r="A684" s="178" t="s">
        <v>669</v>
      </c>
      <c r="B684" s="179"/>
      <c r="C684" s="682"/>
    </row>
    <row r="685" spans="1:3" x14ac:dyDescent="0.15">
      <c r="A685" s="684" t="s">
        <v>667</v>
      </c>
      <c r="B685" s="179" t="s">
        <v>6090</v>
      </c>
      <c r="C685" s="184" t="s">
        <v>6194</v>
      </c>
    </row>
    <row r="686" spans="1:3" x14ac:dyDescent="0.15">
      <c r="A686" s="684"/>
      <c r="B686" s="179" t="s">
        <v>6087</v>
      </c>
      <c r="C686" s="184" t="s">
        <v>620</v>
      </c>
    </row>
    <row r="687" spans="1:3" x14ac:dyDescent="0.15">
      <c r="A687" s="684"/>
      <c r="B687" s="179" t="s">
        <v>6091</v>
      </c>
      <c r="C687" s="184" t="s">
        <v>6195</v>
      </c>
    </row>
    <row r="688" spans="1:3" x14ac:dyDescent="0.15">
      <c r="A688" s="684" t="s">
        <v>664</v>
      </c>
      <c r="B688" s="179" t="s">
        <v>6090</v>
      </c>
      <c r="C688" s="184" t="s">
        <v>6194</v>
      </c>
    </row>
    <row r="689" spans="1:3" x14ac:dyDescent="0.15">
      <c r="A689" s="684"/>
      <c r="B689" s="179" t="s">
        <v>6087</v>
      </c>
      <c r="C689" s="184" t="s">
        <v>620</v>
      </c>
    </row>
    <row r="690" spans="1:3" x14ac:dyDescent="0.15">
      <c r="A690" s="684"/>
      <c r="B690" s="179" t="s">
        <v>6091</v>
      </c>
      <c r="C690" s="184" t="s">
        <v>6195</v>
      </c>
    </row>
    <row r="691" spans="1:3" x14ac:dyDescent="0.15">
      <c r="A691" s="684" t="s">
        <v>5754</v>
      </c>
      <c r="B691" s="179" t="s">
        <v>6090</v>
      </c>
      <c r="C691" s="184" t="s">
        <v>6194</v>
      </c>
    </row>
    <row r="692" spans="1:3" x14ac:dyDescent="0.15">
      <c r="A692" s="684"/>
      <c r="B692" s="179" t="s">
        <v>6087</v>
      </c>
      <c r="C692" s="184" t="s">
        <v>620</v>
      </c>
    </row>
    <row r="693" spans="1:3" x14ac:dyDescent="0.15">
      <c r="A693" s="684"/>
      <c r="B693" s="179" t="s">
        <v>6091</v>
      </c>
      <c r="C693" s="184" t="s">
        <v>6195</v>
      </c>
    </row>
    <row r="694" spans="1:3" x14ac:dyDescent="0.15">
      <c r="A694" s="178" t="s">
        <v>663</v>
      </c>
      <c r="B694" s="179" t="s">
        <v>6087</v>
      </c>
      <c r="C694" s="184" t="s">
        <v>620</v>
      </c>
    </row>
    <row r="695" spans="1:3" x14ac:dyDescent="0.15">
      <c r="A695" s="684" t="s">
        <v>661</v>
      </c>
      <c r="B695" s="179" t="s">
        <v>6090</v>
      </c>
      <c r="C695" s="184" t="s">
        <v>6194</v>
      </c>
    </row>
    <row r="696" spans="1:3" x14ac:dyDescent="0.15">
      <c r="A696" s="684"/>
      <c r="B696" s="179" t="s">
        <v>6091</v>
      </c>
      <c r="C696" s="184" t="s">
        <v>6195</v>
      </c>
    </row>
    <row r="697" spans="1:3" x14ac:dyDescent="0.15">
      <c r="A697" s="684" t="s">
        <v>659</v>
      </c>
      <c r="B697" s="679" t="s">
        <v>6093</v>
      </c>
      <c r="C697" s="681" t="s">
        <v>6194</v>
      </c>
    </row>
    <row r="698" spans="1:3" x14ac:dyDescent="0.15">
      <c r="A698" s="684"/>
      <c r="B698" s="680"/>
      <c r="C698" s="683"/>
    </row>
    <row r="699" spans="1:3" x14ac:dyDescent="0.15">
      <c r="A699" s="684"/>
      <c r="B699" s="680"/>
      <c r="C699" s="683"/>
    </row>
    <row r="700" spans="1:3" x14ac:dyDescent="0.15">
      <c r="A700" s="684"/>
      <c r="B700" s="680"/>
      <c r="C700" s="682"/>
    </row>
    <row r="701" spans="1:3" x14ac:dyDescent="0.15">
      <c r="A701" s="178" t="s">
        <v>656</v>
      </c>
      <c r="B701" s="179" t="s">
        <v>6093</v>
      </c>
      <c r="C701" s="681" t="s">
        <v>6194</v>
      </c>
    </row>
    <row r="702" spans="1:3" x14ac:dyDescent="0.15">
      <c r="A702" s="684" t="s">
        <v>655</v>
      </c>
      <c r="B702" s="179" t="s">
        <v>6093</v>
      </c>
      <c r="C702" s="682"/>
    </row>
    <row r="703" spans="1:3" x14ac:dyDescent="0.15">
      <c r="A703" s="684"/>
      <c r="B703" s="179" t="s">
        <v>627</v>
      </c>
      <c r="C703" s="182" t="s">
        <v>6191</v>
      </c>
    </row>
    <row r="704" spans="1:3" x14ac:dyDescent="0.15">
      <c r="A704" s="684"/>
      <c r="B704" s="179" t="s">
        <v>620</v>
      </c>
      <c r="C704" s="184" t="s">
        <v>6197</v>
      </c>
    </row>
    <row r="705" spans="1:3" x14ac:dyDescent="0.15">
      <c r="A705" s="684" t="s">
        <v>653</v>
      </c>
      <c r="B705" s="679"/>
      <c r="C705" s="681" t="s">
        <v>6198</v>
      </c>
    </row>
    <row r="706" spans="1:3" x14ac:dyDescent="0.15">
      <c r="A706" s="684"/>
      <c r="B706" s="680"/>
      <c r="C706" s="682"/>
    </row>
    <row r="707" spans="1:3" x14ac:dyDescent="0.15">
      <c r="A707" s="684" t="s">
        <v>5760</v>
      </c>
      <c r="B707" s="679" t="s">
        <v>6091</v>
      </c>
      <c r="C707" s="681" t="s">
        <v>6195</v>
      </c>
    </row>
    <row r="708" spans="1:3" x14ac:dyDescent="0.15">
      <c r="A708" s="684"/>
      <c r="B708" s="680"/>
      <c r="C708" s="683"/>
    </row>
    <row r="709" spans="1:3" x14ac:dyDescent="0.15">
      <c r="A709" s="684"/>
      <c r="B709" s="680"/>
      <c r="C709" s="682"/>
    </row>
    <row r="710" spans="1:3" x14ac:dyDescent="0.15">
      <c r="A710" s="684" t="s">
        <v>649</v>
      </c>
      <c r="B710" s="179" t="s">
        <v>6087</v>
      </c>
      <c r="C710" s="184" t="s">
        <v>620</v>
      </c>
    </row>
    <row r="711" spans="1:3" x14ac:dyDescent="0.15">
      <c r="A711" s="684"/>
      <c r="B711" s="179" t="s">
        <v>6091</v>
      </c>
      <c r="C711" s="184" t="s">
        <v>6195</v>
      </c>
    </row>
    <row r="712" spans="1:3" x14ac:dyDescent="0.15">
      <c r="A712" s="684"/>
      <c r="B712" s="179" t="s">
        <v>627</v>
      </c>
      <c r="C712" s="182" t="s">
        <v>6191</v>
      </c>
    </row>
    <row r="713" spans="1:3" x14ac:dyDescent="0.15">
      <c r="A713" s="684" t="s">
        <v>646</v>
      </c>
      <c r="B713" s="179" t="s">
        <v>6087</v>
      </c>
      <c r="C713" s="184" t="s">
        <v>620</v>
      </c>
    </row>
    <row r="714" spans="1:3" x14ac:dyDescent="0.15">
      <c r="A714" s="684"/>
      <c r="B714" s="179" t="s">
        <v>6091</v>
      </c>
      <c r="C714" s="184" t="s">
        <v>6195</v>
      </c>
    </row>
    <row r="715" spans="1:3" x14ac:dyDescent="0.15">
      <c r="A715" s="684"/>
      <c r="B715" s="179" t="s">
        <v>620</v>
      </c>
      <c r="C715" s="184" t="s">
        <v>6197</v>
      </c>
    </row>
    <row r="716" spans="1:3" x14ac:dyDescent="0.15">
      <c r="A716" s="684" t="s">
        <v>644</v>
      </c>
      <c r="B716" s="179" t="s">
        <v>6093</v>
      </c>
      <c r="C716" s="184" t="s">
        <v>6194</v>
      </c>
    </row>
    <row r="717" spans="1:3" x14ac:dyDescent="0.15">
      <c r="A717" s="684"/>
      <c r="B717" s="179" t="s">
        <v>632</v>
      </c>
      <c r="C717" s="182" t="s">
        <v>6199</v>
      </c>
    </row>
    <row r="718" spans="1:3" x14ac:dyDescent="0.15">
      <c r="A718" s="684" t="s">
        <v>641</v>
      </c>
      <c r="B718" s="179" t="s">
        <v>6087</v>
      </c>
      <c r="C718" s="184" t="s">
        <v>620</v>
      </c>
    </row>
    <row r="719" spans="1:3" x14ac:dyDescent="0.15">
      <c r="A719" s="684"/>
      <c r="B719" s="179" t="s">
        <v>6091</v>
      </c>
      <c r="C719" s="184" t="s">
        <v>6195</v>
      </c>
    </row>
    <row r="720" spans="1:3" x14ac:dyDescent="0.15">
      <c r="A720" s="684" t="s">
        <v>5764</v>
      </c>
      <c r="B720" s="179" t="s">
        <v>627</v>
      </c>
      <c r="C720" s="182" t="s">
        <v>6191</v>
      </c>
    </row>
    <row r="721" spans="1:3" x14ac:dyDescent="0.15">
      <c r="A721" s="684"/>
      <c r="B721" s="179" t="s">
        <v>620</v>
      </c>
      <c r="C721" s="184" t="s">
        <v>6197</v>
      </c>
    </row>
    <row r="722" spans="1:3" x14ac:dyDescent="0.15">
      <c r="A722" s="684"/>
      <c r="B722" s="179" t="s">
        <v>632</v>
      </c>
      <c r="C722" s="184" t="s">
        <v>6199</v>
      </c>
    </row>
    <row r="723" spans="1:3" x14ac:dyDescent="0.15">
      <c r="A723" s="684" t="s">
        <v>640</v>
      </c>
      <c r="B723" s="179" t="s">
        <v>627</v>
      </c>
      <c r="C723" s="182" t="s">
        <v>6191</v>
      </c>
    </row>
    <row r="724" spans="1:3" x14ac:dyDescent="0.15">
      <c r="A724" s="684"/>
      <c r="B724" s="179" t="s">
        <v>620</v>
      </c>
      <c r="C724" s="184" t="s">
        <v>6197</v>
      </c>
    </row>
    <row r="725" spans="1:3" x14ac:dyDescent="0.15">
      <c r="A725" s="684"/>
      <c r="B725" s="179" t="s">
        <v>632</v>
      </c>
      <c r="C725" s="184" t="s">
        <v>6199</v>
      </c>
    </row>
    <row r="726" spans="1:3" x14ac:dyDescent="0.15">
      <c r="A726" s="684" t="s">
        <v>639</v>
      </c>
      <c r="B726" s="179" t="s">
        <v>627</v>
      </c>
      <c r="C726" s="182" t="s">
        <v>6191</v>
      </c>
    </row>
    <row r="727" spans="1:3" x14ac:dyDescent="0.15">
      <c r="A727" s="684"/>
      <c r="B727" s="179" t="s">
        <v>620</v>
      </c>
      <c r="C727" s="184" t="s">
        <v>6197</v>
      </c>
    </row>
    <row r="728" spans="1:3" x14ac:dyDescent="0.15">
      <c r="A728" s="684"/>
      <c r="B728" s="179" t="s">
        <v>632</v>
      </c>
      <c r="C728" s="184" t="s">
        <v>6199</v>
      </c>
    </row>
    <row r="729" spans="1:3" x14ac:dyDescent="0.15">
      <c r="A729" s="684" t="s">
        <v>636</v>
      </c>
      <c r="B729" s="179" t="s">
        <v>627</v>
      </c>
      <c r="C729" s="182" t="s">
        <v>6191</v>
      </c>
    </row>
    <row r="730" spans="1:3" x14ac:dyDescent="0.15">
      <c r="A730" s="684"/>
      <c r="B730" s="179" t="s">
        <v>620</v>
      </c>
      <c r="C730" s="184" t="s">
        <v>6197</v>
      </c>
    </row>
    <row r="731" spans="1:3" x14ac:dyDescent="0.15">
      <c r="A731" s="684"/>
      <c r="B731" s="179" t="s">
        <v>632</v>
      </c>
      <c r="C731" s="681" t="s">
        <v>6199</v>
      </c>
    </row>
    <row r="732" spans="1:3" x14ac:dyDescent="0.15">
      <c r="A732" s="178" t="s">
        <v>633</v>
      </c>
      <c r="B732" s="179" t="s">
        <v>632</v>
      </c>
      <c r="C732" s="682"/>
    </row>
    <row r="733" spans="1:3" x14ac:dyDescent="0.15">
      <c r="A733" s="684" t="s">
        <v>631</v>
      </c>
      <c r="B733" s="179" t="s">
        <v>627</v>
      </c>
      <c r="C733" s="182" t="s">
        <v>6191</v>
      </c>
    </row>
    <row r="734" spans="1:3" x14ac:dyDescent="0.15">
      <c r="A734" s="684"/>
      <c r="B734" s="179" t="s">
        <v>620</v>
      </c>
      <c r="C734" s="184" t="s">
        <v>6197</v>
      </c>
    </row>
    <row r="735" spans="1:3" x14ac:dyDescent="0.15">
      <c r="A735" s="684"/>
      <c r="B735" s="179" t="s">
        <v>6094</v>
      </c>
      <c r="C735" s="182" t="s">
        <v>6200</v>
      </c>
    </row>
    <row r="736" spans="1:3" x14ac:dyDescent="0.15">
      <c r="A736" s="684" t="s">
        <v>630</v>
      </c>
      <c r="B736" s="179" t="s">
        <v>627</v>
      </c>
      <c r="C736" s="182" t="s">
        <v>6191</v>
      </c>
    </row>
    <row r="737" spans="1:3" x14ac:dyDescent="0.15">
      <c r="A737" s="684"/>
      <c r="B737" s="179" t="s">
        <v>620</v>
      </c>
      <c r="C737" s="184" t="s">
        <v>6197</v>
      </c>
    </row>
    <row r="738" spans="1:3" x14ac:dyDescent="0.15">
      <c r="A738" s="684"/>
      <c r="B738" s="179" t="s">
        <v>6094</v>
      </c>
      <c r="C738" s="182" t="s">
        <v>6200</v>
      </c>
    </row>
    <row r="739" spans="1:3" x14ac:dyDescent="0.15">
      <c r="A739" s="684" t="s">
        <v>628</v>
      </c>
      <c r="B739" s="179" t="s">
        <v>627</v>
      </c>
      <c r="C739" s="182" t="s">
        <v>6191</v>
      </c>
    </row>
    <row r="740" spans="1:3" x14ac:dyDescent="0.15">
      <c r="A740" s="684"/>
      <c r="B740" s="179" t="s">
        <v>620</v>
      </c>
      <c r="C740" s="184" t="s">
        <v>6197</v>
      </c>
    </row>
    <row r="741" spans="1:3" x14ac:dyDescent="0.15">
      <c r="A741" s="684"/>
      <c r="B741" s="179" t="s">
        <v>6094</v>
      </c>
      <c r="C741" s="182" t="s">
        <v>6200</v>
      </c>
    </row>
    <row r="742" spans="1:3" x14ac:dyDescent="0.15">
      <c r="A742" s="684" t="s">
        <v>625</v>
      </c>
      <c r="B742" s="179" t="s">
        <v>620</v>
      </c>
      <c r="C742" s="184" t="s">
        <v>6197</v>
      </c>
    </row>
    <row r="743" spans="1:3" x14ac:dyDescent="0.15">
      <c r="A743" s="684"/>
      <c r="B743" s="179" t="s">
        <v>6094</v>
      </c>
      <c r="C743" s="182" t="s">
        <v>6200</v>
      </c>
    </row>
    <row r="744" spans="1:3" x14ac:dyDescent="0.15">
      <c r="A744" s="178" t="s">
        <v>621</v>
      </c>
      <c r="B744" s="179" t="s">
        <v>620</v>
      </c>
      <c r="C744" s="184" t="s">
        <v>6197</v>
      </c>
    </row>
    <row r="745" spans="1:3" x14ac:dyDescent="0.15">
      <c r="A745" s="684" t="s">
        <v>619</v>
      </c>
      <c r="B745" s="179" t="s">
        <v>6094</v>
      </c>
      <c r="C745" s="182" t="s">
        <v>6200</v>
      </c>
    </row>
    <row r="746" spans="1:3" x14ac:dyDescent="0.15">
      <c r="A746" s="684"/>
      <c r="B746" s="179" t="s">
        <v>597</v>
      </c>
      <c r="C746" s="184" t="s">
        <v>6119</v>
      </c>
    </row>
    <row r="747" spans="1:3" x14ac:dyDescent="0.15">
      <c r="A747" s="684" t="s">
        <v>618</v>
      </c>
      <c r="B747" s="179" t="s">
        <v>6094</v>
      </c>
      <c r="C747" s="182" t="s">
        <v>6200</v>
      </c>
    </row>
    <row r="748" spans="1:3" x14ac:dyDescent="0.15">
      <c r="A748" s="684"/>
      <c r="B748" s="179" t="s">
        <v>597</v>
      </c>
      <c r="C748" s="184" t="s">
        <v>6119</v>
      </c>
    </row>
    <row r="749" spans="1:3" x14ac:dyDescent="0.15">
      <c r="A749" s="178" t="s">
        <v>617</v>
      </c>
      <c r="B749" s="179"/>
      <c r="C749" s="184" t="s">
        <v>6201</v>
      </c>
    </row>
    <row r="750" spans="1:3" x14ac:dyDescent="0.15">
      <c r="A750" s="178" t="s">
        <v>616</v>
      </c>
      <c r="B750" s="179"/>
      <c r="C750" s="681" t="s">
        <v>6202</v>
      </c>
    </row>
    <row r="751" spans="1:3" x14ac:dyDescent="0.15">
      <c r="A751" s="178" t="s">
        <v>615</v>
      </c>
      <c r="B751" s="179"/>
      <c r="C751" s="683"/>
    </row>
    <row r="752" spans="1:3" x14ac:dyDescent="0.15">
      <c r="A752" s="178" t="s">
        <v>614</v>
      </c>
      <c r="B752" s="179"/>
      <c r="C752" s="683"/>
    </row>
    <row r="753" spans="1:3" x14ac:dyDescent="0.15">
      <c r="A753" s="178" t="s">
        <v>613</v>
      </c>
      <c r="B753" s="179"/>
      <c r="C753" s="683"/>
    </row>
    <row r="754" spans="1:3" x14ac:dyDescent="0.15">
      <c r="A754" s="178" t="s">
        <v>5778</v>
      </c>
      <c r="B754" s="179"/>
      <c r="C754" s="683"/>
    </row>
    <row r="755" spans="1:3" x14ac:dyDescent="0.15">
      <c r="A755" s="178" t="s">
        <v>612</v>
      </c>
      <c r="B755" s="179"/>
      <c r="C755" s="683"/>
    </row>
    <row r="756" spans="1:3" x14ac:dyDescent="0.15">
      <c r="A756" s="178" t="s">
        <v>611</v>
      </c>
      <c r="B756" s="179"/>
      <c r="C756" s="683"/>
    </row>
    <row r="757" spans="1:3" x14ac:dyDescent="0.15">
      <c r="A757" s="178" t="s">
        <v>611</v>
      </c>
      <c r="B757" s="179"/>
      <c r="C757" s="683"/>
    </row>
    <row r="758" spans="1:3" x14ac:dyDescent="0.15">
      <c r="A758" s="178" t="s">
        <v>607</v>
      </c>
      <c r="B758" s="179"/>
      <c r="C758" s="683"/>
    </row>
    <row r="759" spans="1:3" x14ac:dyDescent="0.15">
      <c r="A759" s="178" t="s">
        <v>606</v>
      </c>
      <c r="B759" s="179"/>
      <c r="C759" s="682"/>
    </row>
    <row r="760" spans="1:3" x14ac:dyDescent="0.15">
      <c r="A760" s="178" t="s">
        <v>605</v>
      </c>
      <c r="B760" s="179"/>
      <c r="C760" s="184"/>
    </row>
    <row r="761" spans="1:3" x14ac:dyDescent="0.15">
      <c r="A761" s="684" t="s">
        <v>5779</v>
      </c>
      <c r="B761" s="679" t="s">
        <v>597</v>
      </c>
      <c r="C761" s="184" t="s">
        <v>6119</v>
      </c>
    </row>
    <row r="762" spans="1:3" x14ac:dyDescent="0.15">
      <c r="A762" s="684"/>
      <c r="B762" s="680"/>
      <c r="C762" s="690" t="s">
        <v>6203</v>
      </c>
    </row>
    <row r="763" spans="1:3" x14ac:dyDescent="0.15">
      <c r="A763" s="684"/>
      <c r="B763" s="680"/>
      <c r="C763" s="691"/>
    </row>
    <row r="764" spans="1:3" x14ac:dyDescent="0.15">
      <c r="A764" s="684"/>
      <c r="B764" s="680"/>
      <c r="C764" s="692"/>
    </row>
    <row r="765" spans="1:3" x14ac:dyDescent="0.15">
      <c r="A765" s="684" t="s">
        <v>604</v>
      </c>
      <c r="B765" s="679" t="s">
        <v>597</v>
      </c>
      <c r="C765" s="184" t="s">
        <v>6119</v>
      </c>
    </row>
    <row r="766" spans="1:3" x14ac:dyDescent="0.15">
      <c r="A766" s="684"/>
      <c r="B766" s="680"/>
      <c r="C766" s="690" t="s">
        <v>6203</v>
      </c>
    </row>
    <row r="767" spans="1:3" x14ac:dyDescent="0.15">
      <c r="A767" s="684"/>
      <c r="B767" s="680"/>
      <c r="C767" s="691"/>
    </row>
    <row r="768" spans="1:3" x14ac:dyDescent="0.15">
      <c r="A768" s="684"/>
      <c r="B768" s="680"/>
      <c r="C768" s="692"/>
    </row>
    <row r="769" spans="1:3" x14ac:dyDescent="0.15">
      <c r="A769" s="684" t="s">
        <v>602</v>
      </c>
      <c r="B769" s="679" t="s">
        <v>597</v>
      </c>
      <c r="C769" s="184" t="s">
        <v>6119</v>
      </c>
    </row>
    <row r="770" spans="1:3" x14ac:dyDescent="0.15">
      <c r="A770" s="684"/>
      <c r="B770" s="680"/>
      <c r="C770" s="690" t="s">
        <v>6203</v>
      </c>
    </row>
    <row r="771" spans="1:3" x14ac:dyDescent="0.15">
      <c r="A771" s="684"/>
      <c r="B771" s="680"/>
      <c r="C771" s="691"/>
    </row>
    <row r="772" spans="1:3" x14ac:dyDescent="0.15">
      <c r="A772" s="684"/>
      <c r="B772" s="680"/>
      <c r="C772" s="692"/>
    </row>
    <row r="773" spans="1:3" x14ac:dyDescent="0.15">
      <c r="A773" s="684" t="s">
        <v>5787</v>
      </c>
      <c r="B773" s="679" t="s">
        <v>597</v>
      </c>
      <c r="C773" s="184" t="s">
        <v>6119</v>
      </c>
    </row>
    <row r="774" spans="1:3" x14ac:dyDescent="0.15">
      <c r="A774" s="684"/>
      <c r="B774" s="680"/>
      <c r="C774" s="690" t="s">
        <v>6203</v>
      </c>
    </row>
    <row r="775" spans="1:3" x14ac:dyDescent="0.15">
      <c r="A775" s="684"/>
      <c r="B775" s="680"/>
      <c r="C775" s="691"/>
    </row>
    <row r="776" spans="1:3" x14ac:dyDescent="0.15">
      <c r="A776" s="684"/>
      <c r="B776" s="680"/>
      <c r="C776" s="692"/>
    </row>
    <row r="777" spans="1:3" x14ac:dyDescent="0.15">
      <c r="A777" s="684" t="s">
        <v>600</v>
      </c>
      <c r="B777" s="679" t="s">
        <v>597</v>
      </c>
      <c r="C777" s="184" t="s">
        <v>6119</v>
      </c>
    </row>
    <row r="778" spans="1:3" x14ac:dyDescent="0.15">
      <c r="A778" s="684"/>
      <c r="B778" s="680"/>
      <c r="C778" s="690" t="s">
        <v>6203</v>
      </c>
    </row>
    <row r="779" spans="1:3" x14ac:dyDescent="0.15">
      <c r="A779" s="684"/>
      <c r="B779" s="680"/>
      <c r="C779" s="691"/>
    </row>
    <row r="780" spans="1:3" x14ac:dyDescent="0.15">
      <c r="A780" s="684"/>
      <c r="B780" s="680"/>
      <c r="C780" s="692"/>
    </row>
    <row r="781" spans="1:3" x14ac:dyDescent="0.15">
      <c r="A781" s="684" t="s">
        <v>598</v>
      </c>
      <c r="B781" s="679" t="s">
        <v>597</v>
      </c>
      <c r="C781" s="184" t="s">
        <v>6119</v>
      </c>
    </row>
    <row r="782" spans="1:3" x14ac:dyDescent="0.15">
      <c r="A782" s="684"/>
      <c r="B782" s="680"/>
      <c r="C782" s="690" t="s">
        <v>6203</v>
      </c>
    </row>
    <row r="783" spans="1:3" x14ac:dyDescent="0.15">
      <c r="A783" s="684"/>
      <c r="B783" s="680"/>
      <c r="C783" s="691"/>
    </row>
    <row r="784" spans="1:3" x14ac:dyDescent="0.15">
      <c r="A784" s="684"/>
      <c r="B784" s="680"/>
      <c r="C784" s="692"/>
    </row>
    <row r="785" spans="1:3" x14ac:dyDescent="0.15">
      <c r="A785" s="178" t="s">
        <v>5788</v>
      </c>
      <c r="B785" s="179"/>
      <c r="C785" s="184"/>
    </row>
    <row r="786" spans="1:3" x14ac:dyDescent="0.15">
      <c r="A786" s="178" t="s">
        <v>594</v>
      </c>
      <c r="B786" s="179"/>
      <c r="C786" s="184"/>
    </row>
    <row r="787" spans="1:3" x14ac:dyDescent="0.15">
      <c r="A787" s="178" t="s">
        <v>593</v>
      </c>
      <c r="B787" s="179"/>
      <c r="C787" s="184"/>
    </row>
    <row r="788" spans="1:3" x14ac:dyDescent="0.15">
      <c r="A788" s="178" t="s">
        <v>592</v>
      </c>
      <c r="B788" s="179"/>
      <c r="C788" s="184"/>
    </row>
    <row r="789" spans="1:3" x14ac:dyDescent="0.15">
      <c r="A789" s="178" t="s">
        <v>591</v>
      </c>
      <c r="B789" s="179"/>
      <c r="C789" s="184"/>
    </row>
    <row r="790" spans="1:3" x14ac:dyDescent="0.15">
      <c r="A790" s="178" t="s">
        <v>590</v>
      </c>
      <c r="B790" s="179"/>
      <c r="C790" s="184"/>
    </row>
    <row r="791" spans="1:3" x14ac:dyDescent="0.15">
      <c r="A791" s="178" t="s">
        <v>5790</v>
      </c>
      <c r="B791" s="179"/>
      <c r="C791" s="184"/>
    </row>
    <row r="792" spans="1:3" x14ac:dyDescent="0.15">
      <c r="A792" s="178" t="s">
        <v>5791</v>
      </c>
      <c r="B792" s="179"/>
      <c r="C792" s="184"/>
    </row>
    <row r="793" spans="1:3" x14ac:dyDescent="0.15">
      <c r="A793" s="178" t="s">
        <v>5792</v>
      </c>
      <c r="B793" s="179"/>
      <c r="C793" s="184"/>
    </row>
    <row r="794" spans="1:3" x14ac:dyDescent="0.15">
      <c r="A794" s="684" t="s">
        <v>589</v>
      </c>
      <c r="B794" s="679"/>
      <c r="C794" s="184"/>
    </row>
    <row r="795" spans="1:3" x14ac:dyDescent="0.15">
      <c r="A795" s="684"/>
      <c r="B795" s="680"/>
      <c r="C795" s="187"/>
    </row>
    <row r="796" spans="1:3" x14ac:dyDescent="0.15">
      <c r="A796" s="684" t="s">
        <v>588</v>
      </c>
      <c r="B796" s="679"/>
      <c r="C796" s="184"/>
    </row>
    <row r="797" spans="1:3" x14ac:dyDescent="0.15">
      <c r="A797" s="684"/>
      <c r="B797" s="680"/>
      <c r="C797" s="187"/>
    </row>
    <row r="798" spans="1:3" x14ac:dyDescent="0.15">
      <c r="A798" s="178" t="s">
        <v>587</v>
      </c>
      <c r="B798" s="179"/>
      <c r="C798" s="184"/>
    </row>
    <row r="799" spans="1:3" x14ac:dyDescent="0.15">
      <c r="A799" s="178" t="s">
        <v>5793</v>
      </c>
      <c r="B799" s="179"/>
      <c r="C799" s="184"/>
    </row>
    <row r="800" spans="1:3" x14ac:dyDescent="0.15">
      <c r="A800" s="178" t="s">
        <v>586</v>
      </c>
      <c r="B800" s="179"/>
      <c r="C800" s="184"/>
    </row>
    <row r="801" spans="1:3" x14ac:dyDescent="0.15">
      <c r="A801" s="178" t="s">
        <v>585</v>
      </c>
      <c r="B801" s="179"/>
      <c r="C801" s="184"/>
    </row>
    <row r="802" spans="1:3" x14ac:dyDescent="0.15">
      <c r="A802" s="178" t="s">
        <v>584</v>
      </c>
      <c r="B802" s="179"/>
      <c r="C802" s="184"/>
    </row>
    <row r="803" spans="1:3" x14ac:dyDescent="0.15">
      <c r="A803" s="178" t="s">
        <v>582</v>
      </c>
      <c r="B803" s="179"/>
      <c r="C803" s="184"/>
    </row>
    <row r="804" spans="1:3" x14ac:dyDescent="0.15">
      <c r="A804" s="684" t="s">
        <v>581</v>
      </c>
      <c r="B804" s="679"/>
      <c r="C804" s="184"/>
    </row>
    <row r="805" spans="1:3" x14ac:dyDescent="0.15">
      <c r="A805" s="684"/>
      <c r="B805" s="680"/>
      <c r="C805" s="187"/>
    </row>
    <row r="806" spans="1:3" x14ac:dyDescent="0.15">
      <c r="A806" s="684" t="s">
        <v>581</v>
      </c>
      <c r="B806" s="679"/>
      <c r="C806" s="184"/>
    </row>
    <row r="807" spans="1:3" x14ac:dyDescent="0.15">
      <c r="A807" s="684"/>
      <c r="B807" s="680"/>
      <c r="C807" s="187"/>
    </row>
    <row r="808" spans="1:3" x14ac:dyDescent="0.15">
      <c r="A808" s="684" t="s">
        <v>581</v>
      </c>
      <c r="B808" s="679"/>
      <c r="C808" s="184"/>
    </row>
    <row r="809" spans="1:3" x14ac:dyDescent="0.15">
      <c r="A809" s="684"/>
      <c r="B809" s="680"/>
      <c r="C809" s="187"/>
    </row>
    <row r="810" spans="1:3" x14ac:dyDescent="0.15">
      <c r="A810" s="684" t="s">
        <v>581</v>
      </c>
      <c r="B810" s="679"/>
      <c r="C810" s="184"/>
    </row>
    <row r="811" spans="1:3" x14ac:dyDescent="0.15">
      <c r="A811" s="684"/>
      <c r="B811" s="680"/>
      <c r="C811" s="187"/>
    </row>
    <row r="812" spans="1:3" x14ac:dyDescent="0.15">
      <c r="A812" s="684" t="s">
        <v>570</v>
      </c>
      <c r="B812" s="679"/>
      <c r="C812" s="184"/>
    </row>
    <row r="813" spans="1:3" x14ac:dyDescent="0.15">
      <c r="A813" s="684"/>
      <c r="B813" s="680"/>
      <c r="C813" s="187"/>
    </row>
    <row r="814" spans="1:3" x14ac:dyDescent="0.15">
      <c r="A814" s="684" t="s">
        <v>570</v>
      </c>
      <c r="B814" s="679"/>
      <c r="C814" s="184"/>
    </row>
    <row r="815" spans="1:3" x14ac:dyDescent="0.15">
      <c r="A815" s="684"/>
      <c r="B815" s="680"/>
      <c r="C815" s="187"/>
    </row>
    <row r="816" spans="1:3" x14ac:dyDescent="0.15">
      <c r="A816" s="684" t="s">
        <v>570</v>
      </c>
      <c r="B816" s="679"/>
      <c r="C816" s="184"/>
    </row>
    <row r="817" spans="1:3" x14ac:dyDescent="0.15">
      <c r="A817" s="684"/>
      <c r="B817" s="680"/>
      <c r="C817" s="187"/>
    </row>
    <row r="818" spans="1:3" x14ac:dyDescent="0.15">
      <c r="A818" s="684" t="s">
        <v>570</v>
      </c>
      <c r="B818" s="679"/>
      <c r="C818" s="184"/>
    </row>
    <row r="819" spans="1:3" x14ac:dyDescent="0.15">
      <c r="A819" s="684"/>
      <c r="B819" s="680"/>
      <c r="C819" s="187"/>
    </row>
    <row r="820" spans="1:3" x14ac:dyDescent="0.15">
      <c r="A820" s="684" t="s">
        <v>570</v>
      </c>
      <c r="B820" s="679"/>
      <c r="C820" s="184"/>
    </row>
    <row r="821" spans="1:3" x14ac:dyDescent="0.15">
      <c r="A821" s="684"/>
      <c r="B821" s="680"/>
      <c r="C821" s="187"/>
    </row>
    <row r="822" spans="1:3" x14ac:dyDescent="0.15">
      <c r="A822" s="684" t="s">
        <v>570</v>
      </c>
      <c r="B822" s="679"/>
      <c r="C822" s="184"/>
    </row>
    <row r="823" spans="1:3" x14ac:dyDescent="0.15">
      <c r="A823" s="684"/>
      <c r="B823" s="680"/>
      <c r="C823" s="187"/>
    </row>
    <row r="824" spans="1:3" x14ac:dyDescent="0.15">
      <c r="A824" s="684" t="s">
        <v>570</v>
      </c>
      <c r="B824" s="679"/>
      <c r="C824" s="184"/>
    </row>
    <row r="825" spans="1:3" x14ac:dyDescent="0.15">
      <c r="A825" s="684"/>
      <c r="B825" s="680"/>
      <c r="C825" s="187"/>
    </row>
    <row r="826" spans="1:3" x14ac:dyDescent="0.15">
      <c r="A826" s="684" t="s">
        <v>570</v>
      </c>
      <c r="B826" s="679"/>
      <c r="C826" s="184"/>
    </row>
    <row r="827" spans="1:3" x14ac:dyDescent="0.15">
      <c r="A827" s="684"/>
      <c r="B827" s="680"/>
      <c r="C827" s="187"/>
    </row>
    <row r="828" spans="1:3" x14ac:dyDescent="0.15">
      <c r="A828" s="684" t="s">
        <v>570</v>
      </c>
      <c r="B828" s="679"/>
      <c r="C828" s="184"/>
    </row>
    <row r="829" spans="1:3" x14ac:dyDescent="0.15">
      <c r="A829" s="684"/>
      <c r="B829" s="680"/>
      <c r="C829" s="187"/>
    </row>
    <row r="830" spans="1:3" x14ac:dyDescent="0.15">
      <c r="A830" s="178" t="s">
        <v>569</v>
      </c>
      <c r="B830" s="179"/>
      <c r="C830" s="184"/>
    </row>
    <row r="831" spans="1:3" x14ac:dyDescent="0.15">
      <c r="A831" s="178" t="s">
        <v>566</v>
      </c>
      <c r="B831" s="179"/>
      <c r="C831" s="184"/>
    </row>
    <row r="832" spans="1:3" x14ac:dyDescent="0.15">
      <c r="A832" s="178" t="s">
        <v>564</v>
      </c>
      <c r="B832" s="179"/>
      <c r="C832" s="184"/>
    </row>
    <row r="833" spans="1:3" x14ac:dyDescent="0.15">
      <c r="A833" s="178" t="s">
        <v>563</v>
      </c>
      <c r="B833" s="179"/>
      <c r="C833" s="184"/>
    </row>
    <row r="834" spans="1:3" x14ac:dyDescent="0.15">
      <c r="A834" s="684" t="s">
        <v>562</v>
      </c>
      <c r="B834" s="679"/>
      <c r="C834" s="184"/>
    </row>
    <row r="835" spans="1:3" x14ac:dyDescent="0.15">
      <c r="A835" s="684"/>
      <c r="B835" s="680"/>
      <c r="C835" s="187"/>
    </row>
    <row r="836" spans="1:3" x14ac:dyDescent="0.15">
      <c r="A836" s="178" t="s">
        <v>561</v>
      </c>
      <c r="B836" s="179"/>
      <c r="C836" s="184"/>
    </row>
    <row r="837" spans="1:3" x14ac:dyDescent="0.15">
      <c r="A837" s="178" t="s">
        <v>560</v>
      </c>
      <c r="B837" s="179"/>
      <c r="C837" s="184"/>
    </row>
    <row r="838" spans="1:3" x14ac:dyDescent="0.15">
      <c r="A838" s="178" t="s">
        <v>559</v>
      </c>
      <c r="B838" s="179"/>
      <c r="C838" s="184"/>
    </row>
    <row r="839" spans="1:3" x14ac:dyDescent="0.15">
      <c r="A839" s="178" t="s">
        <v>5799</v>
      </c>
      <c r="B839" s="179"/>
      <c r="C839" s="184"/>
    </row>
    <row r="840" spans="1:3" x14ac:dyDescent="0.15">
      <c r="A840" s="178" t="s">
        <v>5800</v>
      </c>
      <c r="B840" s="179"/>
      <c r="C840" s="184"/>
    </row>
    <row r="841" spans="1:3" x14ac:dyDescent="0.15">
      <c r="A841" s="684" t="s">
        <v>6095</v>
      </c>
      <c r="B841" s="679"/>
      <c r="C841" s="681" t="s">
        <v>6204</v>
      </c>
    </row>
    <row r="842" spans="1:3" x14ac:dyDescent="0.15">
      <c r="A842" s="684"/>
      <c r="B842" s="680"/>
      <c r="C842" s="682"/>
    </row>
    <row r="843" spans="1:3" x14ac:dyDescent="0.15">
      <c r="A843" s="178" t="s">
        <v>558</v>
      </c>
      <c r="B843" s="179"/>
      <c r="C843" s="184"/>
    </row>
    <row r="844" spans="1:3" x14ac:dyDescent="0.15">
      <c r="A844" s="178" t="s">
        <v>555</v>
      </c>
      <c r="B844" s="179"/>
      <c r="C844" s="184"/>
    </row>
    <row r="845" spans="1:3" x14ac:dyDescent="0.15">
      <c r="A845" s="178" t="s">
        <v>552</v>
      </c>
      <c r="B845" s="179"/>
      <c r="C845" s="184"/>
    </row>
    <row r="846" spans="1:3" x14ac:dyDescent="0.15">
      <c r="A846" s="178" t="s">
        <v>6096</v>
      </c>
      <c r="B846" s="179"/>
      <c r="C846" s="184"/>
    </row>
    <row r="847" spans="1:3" x14ac:dyDescent="0.15">
      <c r="A847" s="178" t="s">
        <v>546</v>
      </c>
      <c r="B847" s="179"/>
      <c r="C847" s="184"/>
    </row>
    <row r="848" spans="1:3" x14ac:dyDescent="0.15">
      <c r="A848" s="178" t="s">
        <v>542</v>
      </c>
      <c r="B848" s="179"/>
      <c r="C848" s="184"/>
    </row>
    <row r="849" spans="1:3" x14ac:dyDescent="0.15">
      <c r="A849" s="178" t="s">
        <v>538</v>
      </c>
      <c r="B849" s="179"/>
      <c r="C849" s="184"/>
    </row>
    <row r="850" spans="1:3" x14ac:dyDescent="0.15">
      <c r="A850" s="178" t="s">
        <v>534</v>
      </c>
      <c r="B850" s="179"/>
      <c r="C850" s="184"/>
    </row>
    <row r="851" spans="1:3" x14ac:dyDescent="0.15">
      <c r="A851" s="178" t="s">
        <v>530</v>
      </c>
      <c r="B851" s="179"/>
      <c r="C851" s="184"/>
    </row>
    <row r="852" spans="1:3" x14ac:dyDescent="0.15">
      <c r="A852" s="178" t="s">
        <v>530</v>
      </c>
      <c r="B852" s="179"/>
      <c r="C852" s="184"/>
    </row>
    <row r="853" spans="1:3" x14ac:dyDescent="0.15">
      <c r="A853" s="178" t="s">
        <v>529</v>
      </c>
      <c r="B853" s="179"/>
      <c r="C853" s="184"/>
    </row>
    <row r="854" spans="1:3" x14ac:dyDescent="0.15">
      <c r="A854" s="178" t="s">
        <v>528</v>
      </c>
      <c r="B854" s="179"/>
      <c r="C854" s="184"/>
    </row>
    <row r="855" spans="1:3" x14ac:dyDescent="0.15">
      <c r="A855" s="684" t="s">
        <v>5854</v>
      </c>
      <c r="B855" s="679"/>
      <c r="C855" s="184"/>
    </row>
    <row r="856" spans="1:3" x14ac:dyDescent="0.15">
      <c r="A856" s="684"/>
      <c r="B856" s="680"/>
      <c r="C856" s="187"/>
    </row>
    <row r="857" spans="1:3" x14ac:dyDescent="0.15">
      <c r="A857" s="684" t="s">
        <v>524</v>
      </c>
      <c r="B857" s="679"/>
      <c r="C857" s="184"/>
    </row>
    <row r="858" spans="1:3" x14ac:dyDescent="0.15">
      <c r="A858" s="684"/>
      <c r="B858" s="680"/>
      <c r="C858" s="187"/>
    </row>
    <row r="859" spans="1:3" x14ac:dyDescent="0.15">
      <c r="A859" s="684" t="s">
        <v>521</v>
      </c>
      <c r="B859" s="679"/>
      <c r="C859" s="184"/>
    </row>
    <row r="860" spans="1:3" x14ac:dyDescent="0.15">
      <c r="A860" s="684"/>
      <c r="B860" s="680"/>
      <c r="C860" s="187"/>
    </row>
    <row r="861" spans="1:3" x14ac:dyDescent="0.15">
      <c r="A861" s="178" t="s">
        <v>518</v>
      </c>
      <c r="B861" s="179"/>
      <c r="C861" s="184"/>
    </row>
    <row r="862" spans="1:3" x14ac:dyDescent="0.15">
      <c r="A862" s="178" t="s">
        <v>514</v>
      </c>
      <c r="B862" s="179"/>
      <c r="C862" s="184"/>
    </row>
    <row r="863" spans="1:3" x14ac:dyDescent="0.15">
      <c r="A863" s="178" t="s">
        <v>5859</v>
      </c>
      <c r="B863" s="179"/>
      <c r="C863" s="184"/>
    </row>
    <row r="864" spans="1:3" x14ac:dyDescent="0.15">
      <c r="A864" s="178" t="s">
        <v>5860</v>
      </c>
      <c r="B864" s="179"/>
      <c r="C864" s="184"/>
    </row>
    <row r="865" spans="1:3" x14ac:dyDescent="0.15">
      <c r="A865" s="178" t="s">
        <v>5861</v>
      </c>
      <c r="B865" s="179"/>
      <c r="C865" s="184"/>
    </row>
    <row r="866" spans="1:3" x14ac:dyDescent="0.15">
      <c r="A866" s="178" t="s">
        <v>505</v>
      </c>
      <c r="B866" s="179"/>
      <c r="C866" s="184"/>
    </row>
    <row r="867" spans="1:3" x14ac:dyDescent="0.15">
      <c r="A867" s="178" t="s">
        <v>502</v>
      </c>
      <c r="B867" s="179"/>
      <c r="C867" s="184"/>
    </row>
    <row r="868" spans="1:3" x14ac:dyDescent="0.15">
      <c r="A868" s="178" t="s">
        <v>6097</v>
      </c>
      <c r="B868" s="179"/>
      <c r="C868" s="184"/>
    </row>
    <row r="869" spans="1:3" x14ac:dyDescent="0.15">
      <c r="A869" s="178" t="s">
        <v>496</v>
      </c>
      <c r="B869" s="179"/>
      <c r="C869" s="184"/>
    </row>
    <row r="870" spans="1:3" x14ac:dyDescent="0.15">
      <c r="A870" s="178" t="s">
        <v>493</v>
      </c>
      <c r="B870" s="179"/>
      <c r="C870" s="184"/>
    </row>
    <row r="871" spans="1:3" x14ac:dyDescent="0.15">
      <c r="A871" s="178" t="s">
        <v>490</v>
      </c>
      <c r="B871" s="179"/>
      <c r="C871" s="184"/>
    </row>
    <row r="872" spans="1:3" x14ac:dyDescent="0.15">
      <c r="A872" s="178" t="s">
        <v>488</v>
      </c>
      <c r="B872" s="179"/>
      <c r="C872" s="184"/>
    </row>
    <row r="873" spans="1:3" x14ac:dyDescent="0.15">
      <c r="A873" s="178" t="s">
        <v>5884</v>
      </c>
      <c r="B873" s="179"/>
      <c r="C873" s="184"/>
    </row>
    <row r="874" spans="1:3" x14ac:dyDescent="0.15">
      <c r="A874" s="178" t="s">
        <v>483</v>
      </c>
      <c r="B874" s="179"/>
      <c r="C874" s="184"/>
    </row>
    <row r="875" spans="1:3" x14ac:dyDescent="0.15">
      <c r="A875" s="178" t="s">
        <v>480</v>
      </c>
      <c r="B875" s="179"/>
      <c r="C875" s="184"/>
    </row>
    <row r="876" spans="1:3" x14ac:dyDescent="0.15">
      <c r="A876" s="178" t="s">
        <v>476</v>
      </c>
      <c r="B876" s="179"/>
      <c r="C876" s="184"/>
    </row>
    <row r="877" spans="1:3" x14ac:dyDescent="0.15">
      <c r="A877" s="178" t="s">
        <v>472</v>
      </c>
      <c r="B877" s="179"/>
      <c r="C877" s="184"/>
    </row>
    <row r="878" spans="1:3" x14ac:dyDescent="0.15">
      <c r="A878" s="178" t="s">
        <v>6098</v>
      </c>
      <c r="B878" s="179"/>
      <c r="C878" s="184"/>
    </row>
    <row r="879" spans="1:3" x14ac:dyDescent="0.15">
      <c r="A879" s="178" t="s">
        <v>468</v>
      </c>
      <c r="B879" s="179"/>
      <c r="C879" s="184"/>
    </row>
    <row r="880" spans="1:3" x14ac:dyDescent="0.15">
      <c r="A880" s="178" t="s">
        <v>465</v>
      </c>
      <c r="B880" s="179"/>
      <c r="C880" s="184"/>
    </row>
    <row r="881" spans="1:3" x14ac:dyDescent="0.15">
      <c r="A881" s="178" t="s">
        <v>6099</v>
      </c>
      <c r="B881" s="179"/>
      <c r="C881" s="184"/>
    </row>
    <row r="882" spans="1:3" x14ac:dyDescent="0.15">
      <c r="A882" s="178" t="s">
        <v>460</v>
      </c>
      <c r="B882" s="179"/>
      <c r="C882" s="184"/>
    </row>
    <row r="883" spans="1:3" x14ac:dyDescent="0.15">
      <c r="A883" s="178" t="s">
        <v>457</v>
      </c>
      <c r="B883" s="179"/>
      <c r="C883" s="184"/>
    </row>
    <row r="884" spans="1:3" x14ac:dyDescent="0.15">
      <c r="A884" s="178" t="s">
        <v>5921</v>
      </c>
      <c r="B884" s="179"/>
      <c r="C884" s="184"/>
    </row>
    <row r="885" spans="1:3" x14ac:dyDescent="0.15">
      <c r="A885" s="178" t="s">
        <v>450</v>
      </c>
      <c r="B885" s="179"/>
      <c r="C885" s="184"/>
    </row>
    <row r="886" spans="1:3" x14ac:dyDescent="0.15">
      <c r="A886" s="178" t="s">
        <v>450</v>
      </c>
      <c r="B886" s="179"/>
      <c r="C886" s="184"/>
    </row>
    <row r="887" spans="1:3" x14ac:dyDescent="0.15">
      <c r="A887" s="178" t="s">
        <v>448</v>
      </c>
      <c r="B887" s="179"/>
      <c r="C887" s="184"/>
    </row>
    <row r="888" spans="1:3" x14ac:dyDescent="0.15">
      <c r="A888" s="178" t="s">
        <v>444</v>
      </c>
      <c r="B888" s="179"/>
      <c r="C888" s="184"/>
    </row>
    <row r="889" spans="1:3" x14ac:dyDescent="0.15">
      <c r="A889" s="178" t="s">
        <v>6100</v>
      </c>
      <c r="B889" s="179"/>
      <c r="C889" s="184"/>
    </row>
    <row r="890" spans="1:3" x14ac:dyDescent="0.15">
      <c r="A890" s="178" t="s">
        <v>439</v>
      </c>
      <c r="B890" s="179"/>
      <c r="C890" s="184"/>
    </row>
    <row r="891" spans="1:3" x14ac:dyDescent="0.15">
      <c r="A891" s="178" t="s">
        <v>437</v>
      </c>
      <c r="B891" s="179"/>
      <c r="C891" s="184"/>
    </row>
    <row r="892" spans="1:3" x14ac:dyDescent="0.15">
      <c r="A892" s="178" t="s">
        <v>435</v>
      </c>
      <c r="B892" s="179"/>
      <c r="C892" s="184"/>
    </row>
    <row r="893" spans="1:3" x14ac:dyDescent="0.15">
      <c r="A893" s="178" t="s">
        <v>6101</v>
      </c>
      <c r="B893" s="179"/>
      <c r="C893" s="184"/>
    </row>
    <row r="894" spans="1:3" x14ac:dyDescent="0.15">
      <c r="A894" s="178" t="s">
        <v>429</v>
      </c>
      <c r="B894" s="179"/>
      <c r="C894" s="184"/>
    </row>
    <row r="895" spans="1:3" x14ac:dyDescent="0.15">
      <c r="A895" s="178" t="s">
        <v>6103</v>
      </c>
      <c r="B895" s="179"/>
      <c r="C895" s="184"/>
    </row>
    <row r="896" spans="1:3" x14ac:dyDescent="0.15">
      <c r="A896" s="178" t="s">
        <v>424</v>
      </c>
      <c r="B896" s="179"/>
      <c r="C896" s="184"/>
    </row>
    <row r="897" spans="1:3" x14ac:dyDescent="0.15">
      <c r="A897" s="178" t="s">
        <v>5956</v>
      </c>
      <c r="B897" s="179"/>
      <c r="C897" s="184"/>
    </row>
    <row r="898" spans="1:3" x14ac:dyDescent="0.15">
      <c r="A898" s="178" t="s">
        <v>419</v>
      </c>
      <c r="B898" s="179"/>
      <c r="C898" s="184"/>
    </row>
    <row r="899" spans="1:3" x14ac:dyDescent="0.15">
      <c r="A899" s="178" t="s">
        <v>6104</v>
      </c>
      <c r="B899" s="179"/>
      <c r="C899" s="184"/>
    </row>
    <row r="900" spans="1:3" x14ac:dyDescent="0.15">
      <c r="A900" s="178" t="s">
        <v>5967</v>
      </c>
      <c r="B900" s="179"/>
      <c r="C900" s="184"/>
    </row>
    <row r="901" spans="1:3" x14ac:dyDescent="0.15">
      <c r="A901" s="178" t="s">
        <v>411</v>
      </c>
      <c r="B901" s="179"/>
      <c r="C901" s="184"/>
    </row>
    <row r="902" spans="1:3" x14ac:dyDescent="0.15">
      <c r="A902" s="178" t="s">
        <v>6105</v>
      </c>
      <c r="B902" s="179"/>
      <c r="C902" s="184"/>
    </row>
    <row r="903" spans="1:3" x14ac:dyDescent="0.15">
      <c r="A903" s="178" t="s">
        <v>5972</v>
      </c>
      <c r="B903" s="179"/>
      <c r="C903" s="184"/>
    </row>
    <row r="904" spans="1:3" x14ac:dyDescent="0.15">
      <c r="A904" s="178" t="s">
        <v>402</v>
      </c>
      <c r="B904" s="179"/>
      <c r="C904" s="184"/>
    </row>
    <row r="905" spans="1:3" x14ac:dyDescent="0.15">
      <c r="A905" s="178" t="s">
        <v>401</v>
      </c>
      <c r="B905" s="179"/>
      <c r="C905" s="184"/>
    </row>
    <row r="906" spans="1:3" x14ac:dyDescent="0.15">
      <c r="A906" s="178" t="s">
        <v>397</v>
      </c>
      <c r="B906" s="179"/>
      <c r="C906" s="184"/>
    </row>
    <row r="907" spans="1:3" x14ac:dyDescent="0.15">
      <c r="A907" s="178" t="s">
        <v>5977</v>
      </c>
      <c r="B907" s="179"/>
      <c r="C907" s="184"/>
    </row>
    <row r="908" spans="1:3" x14ac:dyDescent="0.15">
      <c r="A908" s="178" t="s">
        <v>5979</v>
      </c>
      <c r="B908" s="179"/>
      <c r="C908" s="184"/>
    </row>
    <row r="909" spans="1:3" x14ac:dyDescent="0.15">
      <c r="A909" s="178" t="s">
        <v>5980</v>
      </c>
      <c r="B909" s="179"/>
      <c r="C909" s="184"/>
    </row>
    <row r="910" spans="1:3" x14ac:dyDescent="0.15">
      <c r="A910" s="178" t="s">
        <v>2391</v>
      </c>
      <c r="B910" s="179"/>
      <c r="C910" s="184"/>
    </row>
    <row r="911" spans="1:3" x14ac:dyDescent="0.15">
      <c r="A911" s="178" t="s">
        <v>385</v>
      </c>
      <c r="B911" s="179"/>
      <c r="C911" s="184"/>
    </row>
    <row r="912" spans="1:3" x14ac:dyDescent="0.15">
      <c r="A912" s="178" t="s">
        <v>383</v>
      </c>
      <c r="B912" s="179"/>
      <c r="C912" s="184"/>
    </row>
    <row r="913" spans="1:3" x14ac:dyDescent="0.15">
      <c r="A913" s="178" t="s">
        <v>381</v>
      </c>
      <c r="B913" s="179"/>
      <c r="C913" s="184"/>
    </row>
    <row r="914" spans="1:3" x14ac:dyDescent="0.15">
      <c r="A914" s="178" t="s">
        <v>379</v>
      </c>
      <c r="B914" s="179"/>
      <c r="C914" s="184"/>
    </row>
    <row r="915" spans="1:3" x14ac:dyDescent="0.15">
      <c r="A915" s="178" t="s">
        <v>376</v>
      </c>
      <c r="B915" s="179"/>
      <c r="C915" s="184"/>
    </row>
    <row r="916" spans="1:3" x14ac:dyDescent="0.15">
      <c r="A916" s="178" t="s">
        <v>372</v>
      </c>
      <c r="B916" s="179"/>
      <c r="C916" s="184"/>
    </row>
    <row r="917" spans="1:3" x14ac:dyDescent="0.15">
      <c r="A917" s="178" t="s">
        <v>369</v>
      </c>
      <c r="B917" s="179"/>
      <c r="C917" s="184"/>
    </row>
    <row r="918" spans="1:3" x14ac:dyDescent="0.15">
      <c r="A918" s="178" t="s">
        <v>365</v>
      </c>
      <c r="B918" s="179"/>
      <c r="C918" s="184"/>
    </row>
    <row r="919" spans="1:3" x14ac:dyDescent="0.15">
      <c r="A919" s="178" t="s">
        <v>6106</v>
      </c>
      <c r="B919" s="179"/>
      <c r="C919" s="184"/>
    </row>
    <row r="920" spans="1:3" x14ac:dyDescent="0.15">
      <c r="A920" s="178" t="s">
        <v>361</v>
      </c>
      <c r="B920" s="179"/>
      <c r="C920" s="184"/>
    </row>
    <row r="921" spans="1:3" x14ac:dyDescent="0.15">
      <c r="A921" s="178" t="s">
        <v>358</v>
      </c>
      <c r="B921" s="179"/>
      <c r="C921" s="184"/>
    </row>
    <row r="922" spans="1:3" x14ac:dyDescent="0.15">
      <c r="A922" s="178" t="s">
        <v>355</v>
      </c>
      <c r="B922" s="179"/>
      <c r="C922" s="184"/>
    </row>
    <row r="923" spans="1:3" x14ac:dyDescent="0.15">
      <c r="A923" s="178" t="s">
        <v>6107</v>
      </c>
      <c r="B923" s="179"/>
      <c r="C923" s="184"/>
    </row>
    <row r="924" spans="1:3" x14ac:dyDescent="0.15">
      <c r="A924" s="178" t="s">
        <v>349</v>
      </c>
      <c r="B924" s="179"/>
      <c r="C924" s="184"/>
    </row>
    <row r="925" spans="1:3" x14ac:dyDescent="0.15">
      <c r="A925" s="178" t="s">
        <v>345</v>
      </c>
      <c r="B925" s="179"/>
      <c r="C925" s="184"/>
    </row>
    <row r="926" spans="1:3" x14ac:dyDescent="0.15">
      <c r="A926" s="178" t="s">
        <v>342</v>
      </c>
      <c r="B926" s="179"/>
      <c r="C926" s="184"/>
    </row>
    <row r="927" spans="1:3" x14ac:dyDescent="0.15">
      <c r="A927" s="178" t="s">
        <v>338</v>
      </c>
      <c r="B927" s="179"/>
      <c r="C927" s="184"/>
    </row>
    <row r="928" spans="1:3" x14ac:dyDescent="0.15">
      <c r="A928" s="178" t="s">
        <v>6108</v>
      </c>
      <c r="B928" s="179"/>
      <c r="C928" s="184"/>
    </row>
    <row r="929" spans="1:3" x14ac:dyDescent="0.15">
      <c r="A929" s="178" t="s">
        <v>335</v>
      </c>
      <c r="B929" s="179"/>
      <c r="C929" s="184"/>
    </row>
    <row r="930" spans="1:3" x14ac:dyDescent="0.15">
      <c r="A930" s="178" t="s">
        <v>331</v>
      </c>
      <c r="B930" s="179"/>
      <c r="C930" s="184"/>
    </row>
    <row r="931" spans="1:3" x14ac:dyDescent="0.15">
      <c r="A931" s="178" t="s">
        <v>328</v>
      </c>
      <c r="B931" s="179"/>
      <c r="C931" s="184"/>
    </row>
    <row r="932" spans="1:3" x14ac:dyDescent="0.15">
      <c r="A932" s="178" t="s">
        <v>325</v>
      </c>
      <c r="B932" s="179"/>
      <c r="C932" s="184"/>
    </row>
  </sheetData>
  <mergeCells count="370">
    <mergeCell ref="C762:C764"/>
    <mergeCell ref="C766:C768"/>
    <mergeCell ref="C770:C772"/>
    <mergeCell ref="C774:C776"/>
    <mergeCell ref="C778:C780"/>
    <mergeCell ref="C782:C784"/>
    <mergeCell ref="C841:C842"/>
    <mergeCell ref="C441:C442"/>
    <mergeCell ref="C455:C456"/>
    <mergeCell ref="C487:C488"/>
    <mergeCell ref="C491:C494"/>
    <mergeCell ref="C495:C497"/>
    <mergeCell ref="C541:C542"/>
    <mergeCell ref="C545:C548"/>
    <mergeCell ref="C559:C560"/>
    <mergeCell ref="C579:C580"/>
    <mergeCell ref="C581:C582"/>
    <mergeCell ref="C584:C588"/>
    <mergeCell ref="C600:C601"/>
    <mergeCell ref="C605:C606"/>
    <mergeCell ref="C629:C631"/>
    <mergeCell ref="C662:C665"/>
    <mergeCell ref="C669:C671"/>
    <mergeCell ref="C681:C684"/>
    <mergeCell ref="C697:C700"/>
    <mergeCell ref="C701:C702"/>
    <mergeCell ref="C705:C706"/>
    <mergeCell ref="C707:C709"/>
    <mergeCell ref="C731:C732"/>
    <mergeCell ref="C750:C759"/>
    <mergeCell ref="C267:C268"/>
    <mergeCell ref="C301:C303"/>
    <mergeCell ref="B441:B442"/>
    <mergeCell ref="B162:B163"/>
    <mergeCell ref="C3:C4"/>
    <mergeCell ref="C6:C7"/>
    <mergeCell ref="C9:C10"/>
    <mergeCell ref="C12:C13"/>
    <mergeCell ref="C15:C17"/>
    <mergeCell ref="C21:C23"/>
    <mergeCell ref="C24:C25"/>
    <mergeCell ref="C27:C29"/>
    <mergeCell ref="C68:C69"/>
    <mergeCell ref="A250:A252"/>
    <mergeCell ref="A253:A255"/>
    <mergeCell ref="A256:A258"/>
    <mergeCell ref="A259:A261"/>
    <mergeCell ref="C70:C71"/>
    <mergeCell ref="C104:C105"/>
    <mergeCell ref="C162:C163"/>
    <mergeCell ref="C202:C203"/>
    <mergeCell ref="C227:C228"/>
    <mergeCell ref="C255:C256"/>
    <mergeCell ref="A96:A98"/>
    <mergeCell ref="A99:A100"/>
    <mergeCell ref="A102:A103"/>
    <mergeCell ref="A106:A108"/>
    <mergeCell ref="A109:A111"/>
    <mergeCell ref="A112:A114"/>
    <mergeCell ref="A115:A117"/>
    <mergeCell ref="A118:A120"/>
    <mergeCell ref="A121:A123"/>
    <mergeCell ref="A124:A125"/>
    <mergeCell ref="A126:A128"/>
    <mergeCell ref="A129:A131"/>
    <mergeCell ref="A132:A134"/>
    <mergeCell ref="A135:A136"/>
    <mergeCell ref="A56:A58"/>
    <mergeCell ref="A59:A61"/>
    <mergeCell ref="A62:A64"/>
    <mergeCell ref="A65:A67"/>
    <mergeCell ref="A443:A445"/>
    <mergeCell ref="A446:A448"/>
    <mergeCell ref="A400:A402"/>
    <mergeCell ref="A403:A405"/>
    <mergeCell ref="A342:A343"/>
    <mergeCell ref="A348:A350"/>
    <mergeCell ref="A296:A297"/>
    <mergeCell ref="A298:A300"/>
    <mergeCell ref="A215:A217"/>
    <mergeCell ref="A219:A221"/>
    <mergeCell ref="A248:A249"/>
    <mergeCell ref="A222:A224"/>
    <mergeCell ref="A225:A227"/>
    <mergeCell ref="A228:A230"/>
    <mergeCell ref="A231:A233"/>
    <mergeCell ref="A234:A236"/>
    <mergeCell ref="A237:A239"/>
    <mergeCell ref="A241:A242"/>
    <mergeCell ref="A243:A245"/>
    <mergeCell ref="A246:A247"/>
    <mergeCell ref="A30:A31"/>
    <mergeCell ref="A32:A34"/>
    <mergeCell ref="A35:A37"/>
    <mergeCell ref="A38:A40"/>
    <mergeCell ref="A41:A43"/>
    <mergeCell ref="A44:A46"/>
    <mergeCell ref="A47:A49"/>
    <mergeCell ref="A50:A52"/>
    <mergeCell ref="A53:A55"/>
    <mergeCell ref="A2:A4"/>
    <mergeCell ref="A5:A7"/>
    <mergeCell ref="A8:A10"/>
    <mergeCell ref="A11:A13"/>
    <mergeCell ref="A15:A17"/>
    <mergeCell ref="A18:A20"/>
    <mergeCell ref="A21:A23"/>
    <mergeCell ref="A24:A26"/>
    <mergeCell ref="A27:A29"/>
    <mergeCell ref="A68:A69"/>
    <mergeCell ref="A70:A71"/>
    <mergeCell ref="A72:A74"/>
    <mergeCell ref="A75:A77"/>
    <mergeCell ref="A78:A80"/>
    <mergeCell ref="A81:A83"/>
    <mergeCell ref="A85:A87"/>
    <mergeCell ref="A89:A91"/>
    <mergeCell ref="A92:A94"/>
    <mergeCell ref="A137:A139"/>
    <mergeCell ref="A140:A142"/>
    <mergeCell ref="A143:A144"/>
    <mergeCell ref="A145:A147"/>
    <mergeCell ref="A148:A149"/>
    <mergeCell ref="A150:A152"/>
    <mergeCell ref="A153:A155"/>
    <mergeCell ref="A156:A158"/>
    <mergeCell ref="A159:A160"/>
    <mergeCell ref="A162:A163"/>
    <mergeCell ref="A171:A173"/>
    <mergeCell ref="A174:A176"/>
    <mergeCell ref="A177:A179"/>
    <mergeCell ref="A165:A167"/>
    <mergeCell ref="A168:A170"/>
    <mergeCell ref="A180:A182"/>
    <mergeCell ref="A183:A185"/>
    <mergeCell ref="A186:A188"/>
    <mergeCell ref="A189:A190"/>
    <mergeCell ref="A191:A193"/>
    <mergeCell ref="A194:A195"/>
    <mergeCell ref="A196:A198"/>
    <mergeCell ref="A199:A201"/>
    <mergeCell ref="A213:A214"/>
    <mergeCell ref="A203:A204"/>
    <mergeCell ref="A205:A206"/>
    <mergeCell ref="A208:A209"/>
    <mergeCell ref="A210:A211"/>
    <mergeCell ref="A262:A264"/>
    <mergeCell ref="A265:A267"/>
    <mergeCell ref="A268:A270"/>
    <mergeCell ref="A271:A273"/>
    <mergeCell ref="A274:A276"/>
    <mergeCell ref="A277:A279"/>
    <mergeCell ref="A280:A282"/>
    <mergeCell ref="A283:A285"/>
    <mergeCell ref="A286:A288"/>
    <mergeCell ref="A289:A291"/>
    <mergeCell ref="A292:A294"/>
    <mergeCell ref="A320:A321"/>
    <mergeCell ref="A322:A323"/>
    <mergeCell ref="A327:A328"/>
    <mergeCell ref="A329:A330"/>
    <mergeCell ref="A344:A345"/>
    <mergeCell ref="A346:A347"/>
    <mergeCell ref="A303:A305"/>
    <mergeCell ref="A306:A308"/>
    <mergeCell ref="A310:A311"/>
    <mergeCell ref="A312:A314"/>
    <mergeCell ref="A315:A317"/>
    <mergeCell ref="A318:A319"/>
    <mergeCell ref="A325:A326"/>
    <mergeCell ref="A337:A338"/>
    <mergeCell ref="A351:A353"/>
    <mergeCell ref="A354:A356"/>
    <mergeCell ref="A357:A359"/>
    <mergeCell ref="A360:A362"/>
    <mergeCell ref="A363:A365"/>
    <mergeCell ref="A366:A368"/>
    <mergeCell ref="A369:A371"/>
    <mergeCell ref="A372:A374"/>
    <mergeCell ref="A375:A377"/>
    <mergeCell ref="A378:A379"/>
    <mergeCell ref="A380:A382"/>
    <mergeCell ref="A383:A385"/>
    <mergeCell ref="A386:A388"/>
    <mergeCell ref="A389:A391"/>
    <mergeCell ref="A392:A393"/>
    <mergeCell ref="A394:A396"/>
    <mergeCell ref="A397:A399"/>
    <mergeCell ref="A408:A409"/>
    <mergeCell ref="A411:A413"/>
    <mergeCell ref="A414:A416"/>
    <mergeCell ref="A417:A419"/>
    <mergeCell ref="A421:A423"/>
    <mergeCell ref="A424:A425"/>
    <mergeCell ref="A426:A427"/>
    <mergeCell ref="A428:A430"/>
    <mergeCell ref="A431:A432"/>
    <mergeCell ref="A433:A434"/>
    <mergeCell ref="A435:A437"/>
    <mergeCell ref="A441:A442"/>
    <mergeCell ref="A449:A451"/>
    <mergeCell ref="A452:A454"/>
    <mergeCell ref="A491:A494"/>
    <mergeCell ref="A495:A497"/>
    <mergeCell ref="A498:A500"/>
    <mergeCell ref="A501:A502"/>
    <mergeCell ref="A503:A505"/>
    <mergeCell ref="A506:A507"/>
    <mergeCell ref="A511:A513"/>
    <mergeCell ref="A456:A457"/>
    <mergeCell ref="A459:A460"/>
    <mergeCell ref="A461:A463"/>
    <mergeCell ref="A464:A466"/>
    <mergeCell ref="A467:A469"/>
    <mergeCell ref="A470:A472"/>
    <mergeCell ref="A473:A475"/>
    <mergeCell ref="A476:A477"/>
    <mergeCell ref="A478:A480"/>
    <mergeCell ref="A484:A485"/>
    <mergeCell ref="A488:A489"/>
    <mergeCell ref="A514:A515"/>
    <mergeCell ref="A516:A517"/>
    <mergeCell ref="A521:A523"/>
    <mergeCell ref="A524:A526"/>
    <mergeCell ref="A527:A529"/>
    <mergeCell ref="A530:A532"/>
    <mergeCell ref="A533:A535"/>
    <mergeCell ref="A536:A537"/>
    <mergeCell ref="A538:A540"/>
    <mergeCell ref="A541:A542"/>
    <mergeCell ref="A543:A545"/>
    <mergeCell ref="A549:A550"/>
    <mergeCell ref="A551:A552"/>
    <mergeCell ref="A554:A555"/>
    <mergeCell ref="A556:A557"/>
    <mergeCell ref="A558:A559"/>
    <mergeCell ref="A560:A561"/>
    <mergeCell ref="A562:A563"/>
    <mergeCell ref="A564:A565"/>
    <mergeCell ref="A566:A568"/>
    <mergeCell ref="A569:A571"/>
    <mergeCell ref="A572:A574"/>
    <mergeCell ref="A576:A577"/>
    <mergeCell ref="A578:A579"/>
    <mergeCell ref="A582:A583"/>
    <mergeCell ref="A584:A585"/>
    <mergeCell ref="A588:A590"/>
    <mergeCell ref="A593:A594"/>
    <mergeCell ref="A595:A596"/>
    <mergeCell ref="A597:A598"/>
    <mergeCell ref="A599:A600"/>
    <mergeCell ref="A601:A602"/>
    <mergeCell ref="A603:A605"/>
    <mergeCell ref="A608:A610"/>
    <mergeCell ref="A611:A612"/>
    <mergeCell ref="A613:A614"/>
    <mergeCell ref="A615:A617"/>
    <mergeCell ref="A618:A619"/>
    <mergeCell ref="A621:A622"/>
    <mergeCell ref="A623:A624"/>
    <mergeCell ref="A625:A626"/>
    <mergeCell ref="A627:A629"/>
    <mergeCell ref="A631:A633"/>
    <mergeCell ref="A635:A637"/>
    <mergeCell ref="A638:A640"/>
    <mergeCell ref="A641:A643"/>
    <mergeCell ref="A644:A646"/>
    <mergeCell ref="A647:A648"/>
    <mergeCell ref="A649:A650"/>
    <mergeCell ref="A651:A652"/>
    <mergeCell ref="A653:A654"/>
    <mergeCell ref="A657:A658"/>
    <mergeCell ref="A659:A660"/>
    <mergeCell ref="A665:A666"/>
    <mergeCell ref="A667:A668"/>
    <mergeCell ref="A672:A674"/>
    <mergeCell ref="A675:A677"/>
    <mergeCell ref="A678:A680"/>
    <mergeCell ref="A685:A687"/>
    <mergeCell ref="A688:A690"/>
    <mergeCell ref="A691:A693"/>
    <mergeCell ref="A695:A696"/>
    <mergeCell ref="A697:A700"/>
    <mergeCell ref="A702:A704"/>
    <mergeCell ref="A705:A706"/>
    <mergeCell ref="A707:A709"/>
    <mergeCell ref="A710:A712"/>
    <mergeCell ref="A713:A715"/>
    <mergeCell ref="A716:A717"/>
    <mergeCell ref="A718:A719"/>
    <mergeCell ref="A720:A722"/>
    <mergeCell ref="A723:A725"/>
    <mergeCell ref="A726:A728"/>
    <mergeCell ref="A729:A731"/>
    <mergeCell ref="A733:A735"/>
    <mergeCell ref="A736:A738"/>
    <mergeCell ref="A739:A741"/>
    <mergeCell ref="A742:A743"/>
    <mergeCell ref="A745:A746"/>
    <mergeCell ref="A747:A748"/>
    <mergeCell ref="A761:A764"/>
    <mergeCell ref="A765:A768"/>
    <mergeCell ref="A769:A772"/>
    <mergeCell ref="A773:A776"/>
    <mergeCell ref="A777:A780"/>
    <mergeCell ref="A781:A784"/>
    <mergeCell ref="A794:A795"/>
    <mergeCell ref="A796:A797"/>
    <mergeCell ref="A804:A805"/>
    <mergeCell ref="A806:A807"/>
    <mergeCell ref="A859:A860"/>
    <mergeCell ref="B68:B69"/>
    <mergeCell ref="B70:B71"/>
    <mergeCell ref="B491:B494"/>
    <mergeCell ref="B495:B497"/>
    <mergeCell ref="B541:B542"/>
    <mergeCell ref="B584:B585"/>
    <mergeCell ref="B657:B658"/>
    <mergeCell ref="B659:B660"/>
    <mergeCell ref="B697:B700"/>
    <mergeCell ref="B705:B706"/>
    <mergeCell ref="B707:B709"/>
    <mergeCell ref="B761:B764"/>
    <mergeCell ref="B765:B768"/>
    <mergeCell ref="B769:B772"/>
    <mergeCell ref="B773:B776"/>
    <mergeCell ref="B777:B780"/>
    <mergeCell ref="B781:B784"/>
    <mergeCell ref="A808:A809"/>
    <mergeCell ref="A810:A811"/>
    <mergeCell ref="A812:A813"/>
    <mergeCell ref="A814:A815"/>
    <mergeCell ref="A816:A817"/>
    <mergeCell ref="A818:A819"/>
    <mergeCell ref="B814:B815"/>
    <mergeCell ref="B816:B817"/>
    <mergeCell ref="A826:A827"/>
    <mergeCell ref="A828:A829"/>
    <mergeCell ref="A834:A835"/>
    <mergeCell ref="A841:A842"/>
    <mergeCell ref="A855:A856"/>
    <mergeCell ref="A857:A858"/>
    <mergeCell ref="A820:A821"/>
    <mergeCell ref="A822:A823"/>
    <mergeCell ref="A824:A825"/>
    <mergeCell ref="B857:B858"/>
    <mergeCell ref="B859:B860"/>
    <mergeCell ref="C336:C337"/>
    <mergeCell ref="C339:C342"/>
    <mergeCell ref="C343:C344"/>
    <mergeCell ref="C345:C346"/>
    <mergeCell ref="C409:C410"/>
    <mergeCell ref="C406:C407"/>
    <mergeCell ref="C420:C421"/>
    <mergeCell ref="B818:B819"/>
    <mergeCell ref="B820:B821"/>
    <mergeCell ref="B822:B823"/>
    <mergeCell ref="B824:B825"/>
    <mergeCell ref="B826:B827"/>
    <mergeCell ref="B828:B829"/>
    <mergeCell ref="B834:B835"/>
    <mergeCell ref="B841:B842"/>
    <mergeCell ref="B855:B856"/>
    <mergeCell ref="B794:B795"/>
    <mergeCell ref="B796:B797"/>
    <mergeCell ref="B804:B805"/>
    <mergeCell ref="B806:B807"/>
    <mergeCell ref="B808:B809"/>
    <mergeCell ref="B810:B811"/>
    <mergeCell ref="B812:B813"/>
  </mergeCells>
  <phoneticPr fontId="1" type="noConversion"/>
  <printOptions horizontalCentered="1"/>
  <pageMargins left="0.2" right="0.2" top="0.2" bottom="0.2" header="0" footer="0"/>
  <pageSetup paperSize="9" orientation="portrait" r:id="rId1"/>
  <headerFooter scaleWithDoc="0"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00B0F0"/>
  </sheetPr>
  <dimension ref="A1:T206"/>
  <sheetViews>
    <sheetView workbookViewId="0">
      <pane xSplit="2" ySplit="2" topLeftCell="C3" activePane="bottomRight" state="frozen"/>
      <selection pane="topRight" activeCell="C1" sqref="C1"/>
      <selection pane="bottomLeft" activeCell="A3" sqref="A3"/>
      <selection pane="bottomRight"/>
    </sheetView>
  </sheetViews>
  <sheetFormatPr defaultRowHeight="11.25" x14ac:dyDescent="0.15"/>
  <cols>
    <col min="1" max="1" width="14.5" style="2" bestFit="1" customWidth="1"/>
    <col min="2" max="2" width="6.33203125" style="2" bestFit="1" customWidth="1"/>
    <col min="3" max="10" width="8.6640625" style="8" bestFit="1" customWidth="1"/>
    <col min="11" max="12" width="14.5" style="2" bestFit="1" customWidth="1"/>
    <col min="13" max="13" width="16.83203125" style="2" bestFit="1" customWidth="1"/>
    <col min="14" max="14" width="9.83203125" style="2" bestFit="1" customWidth="1"/>
    <col min="15" max="15" width="31.6640625" style="2" bestFit="1" customWidth="1"/>
    <col min="16" max="16" width="65" style="2" bestFit="1" customWidth="1"/>
    <col min="21" max="16384" width="9.33203125" style="2"/>
  </cols>
  <sheetData>
    <row r="1" spans="1:16" ht="12" thickBot="1" x14ac:dyDescent="0.2">
      <c r="A1" s="521" t="s">
        <v>1151</v>
      </c>
      <c r="B1" s="521" t="s">
        <v>1854</v>
      </c>
      <c r="C1" s="693" t="s">
        <v>2888</v>
      </c>
      <c r="D1" s="694"/>
      <c r="E1" s="693" t="s">
        <v>2887</v>
      </c>
      <c r="F1" s="694"/>
      <c r="G1" s="693" t="s">
        <v>2701</v>
      </c>
      <c r="H1" s="694"/>
      <c r="I1" s="693" t="s">
        <v>2886</v>
      </c>
      <c r="J1" s="694"/>
      <c r="K1" s="693" t="s">
        <v>2700</v>
      </c>
      <c r="L1" s="695"/>
      <c r="M1" s="694"/>
      <c r="N1" s="521" t="s">
        <v>10896</v>
      </c>
      <c r="O1" s="521" t="s">
        <v>1519</v>
      </c>
      <c r="P1" s="521" t="s">
        <v>81</v>
      </c>
    </row>
    <row r="2" spans="1:16" x14ac:dyDescent="0.15">
      <c r="A2" s="564"/>
      <c r="B2" s="564"/>
      <c r="C2" s="565" t="s">
        <v>1518</v>
      </c>
      <c r="D2" s="565" t="s">
        <v>1517</v>
      </c>
      <c r="E2" s="565" t="s">
        <v>1518</v>
      </c>
      <c r="F2" s="565" t="s">
        <v>1517</v>
      </c>
      <c r="G2" s="565" t="s">
        <v>1518</v>
      </c>
      <c r="H2" s="565" t="s">
        <v>1517</v>
      </c>
      <c r="I2" s="565" t="s">
        <v>1518</v>
      </c>
      <c r="J2" s="565" t="s">
        <v>1517</v>
      </c>
      <c r="K2" s="565">
        <v>1</v>
      </c>
      <c r="L2" s="565">
        <v>2</v>
      </c>
      <c r="M2" s="565">
        <v>3</v>
      </c>
      <c r="N2" s="564"/>
      <c r="O2" s="564"/>
      <c r="P2" s="564"/>
    </row>
    <row r="3" spans="1:16" x14ac:dyDescent="0.15">
      <c r="A3" s="586" t="s">
        <v>4540</v>
      </c>
      <c r="B3" s="568" t="s">
        <v>103</v>
      </c>
      <c r="C3" s="580">
        <v>0</v>
      </c>
      <c r="D3" s="580">
        <v>0</v>
      </c>
      <c r="E3" s="580">
        <v>0</v>
      </c>
      <c r="F3" s="580">
        <v>0</v>
      </c>
      <c r="G3" s="580">
        <v>5</v>
      </c>
      <c r="H3" s="575">
        <v>5</v>
      </c>
      <c r="I3" s="580">
        <v>0.2</v>
      </c>
      <c r="J3" s="575">
        <v>0.2</v>
      </c>
      <c r="K3" s="580" t="s">
        <v>103</v>
      </c>
      <c r="L3" s="580" t="s">
        <v>103</v>
      </c>
      <c r="M3" s="580" t="s">
        <v>103</v>
      </c>
      <c r="N3" s="571">
        <v>-75</v>
      </c>
      <c r="O3" s="572" t="s">
        <v>2885</v>
      </c>
      <c r="P3" s="572" t="s">
        <v>1470</v>
      </c>
    </row>
    <row r="4" spans="1:16" x14ac:dyDescent="0.15">
      <c r="A4" s="573" t="s">
        <v>2884</v>
      </c>
      <c r="B4" s="588" t="s">
        <v>1979</v>
      </c>
      <c r="C4" s="580">
        <v>0</v>
      </c>
      <c r="D4" s="580">
        <v>0</v>
      </c>
      <c r="E4" s="580">
        <v>0</v>
      </c>
      <c r="F4" s="580">
        <v>0</v>
      </c>
      <c r="G4" s="580">
        <v>7</v>
      </c>
      <c r="H4" s="575">
        <v>7</v>
      </c>
      <c r="I4" s="580">
        <v>0.3</v>
      </c>
      <c r="J4" s="575">
        <v>0.3</v>
      </c>
      <c r="K4" s="575" t="s">
        <v>103</v>
      </c>
      <c r="L4" s="575" t="s">
        <v>103</v>
      </c>
      <c r="M4" s="575" t="s">
        <v>103</v>
      </c>
      <c r="N4" s="577">
        <v>-75</v>
      </c>
      <c r="O4" s="572" t="s">
        <v>1463</v>
      </c>
      <c r="P4" s="572" t="s">
        <v>6400</v>
      </c>
    </row>
    <row r="5" spans="1:16" x14ac:dyDescent="0.15">
      <c r="A5" s="567" t="s">
        <v>1328</v>
      </c>
      <c r="B5" s="568" t="s">
        <v>103</v>
      </c>
      <c r="C5" s="580">
        <v>10</v>
      </c>
      <c r="D5" s="580">
        <v>10</v>
      </c>
      <c r="E5" s="580">
        <v>10</v>
      </c>
      <c r="F5" s="580">
        <v>10</v>
      </c>
      <c r="G5" s="580">
        <v>50</v>
      </c>
      <c r="H5" s="575">
        <v>50</v>
      </c>
      <c r="I5" s="580">
        <v>0.2</v>
      </c>
      <c r="J5" s="575">
        <v>0.2</v>
      </c>
      <c r="K5" s="580" t="s">
        <v>103</v>
      </c>
      <c r="L5" s="580" t="s">
        <v>103</v>
      </c>
      <c r="M5" s="580" t="s">
        <v>103</v>
      </c>
      <c r="N5" s="571" t="s">
        <v>103</v>
      </c>
      <c r="O5" s="587" t="s">
        <v>1220</v>
      </c>
      <c r="P5" s="587" t="s">
        <v>6979</v>
      </c>
    </row>
    <row r="6" spans="1:16" x14ac:dyDescent="0.15">
      <c r="A6" s="586" t="s">
        <v>2882</v>
      </c>
      <c r="B6" s="568" t="s">
        <v>103</v>
      </c>
      <c r="C6" s="580">
        <v>10</v>
      </c>
      <c r="D6" s="580">
        <v>10</v>
      </c>
      <c r="E6" s="580">
        <v>10</v>
      </c>
      <c r="F6" s="580">
        <v>10</v>
      </c>
      <c r="G6" s="580">
        <v>100</v>
      </c>
      <c r="H6" s="575">
        <v>100</v>
      </c>
      <c r="I6" s="580">
        <v>0.01</v>
      </c>
      <c r="J6" s="575">
        <v>0.01</v>
      </c>
      <c r="K6" s="580" t="s">
        <v>1162</v>
      </c>
      <c r="L6" s="580" t="s">
        <v>103</v>
      </c>
      <c r="M6" s="580" t="s">
        <v>103</v>
      </c>
      <c r="N6" s="571" t="s">
        <v>103</v>
      </c>
      <c r="O6" s="582" t="s">
        <v>2697</v>
      </c>
      <c r="P6" s="572" t="s">
        <v>1470</v>
      </c>
    </row>
    <row r="7" spans="1:16" x14ac:dyDescent="0.15">
      <c r="A7" s="573" t="s">
        <v>2882</v>
      </c>
      <c r="B7" s="588" t="s">
        <v>1979</v>
      </c>
      <c r="C7" s="580">
        <v>15</v>
      </c>
      <c r="D7" s="580">
        <v>15</v>
      </c>
      <c r="E7" s="580">
        <v>15</v>
      </c>
      <c r="F7" s="580">
        <v>15</v>
      </c>
      <c r="G7" s="580">
        <v>150</v>
      </c>
      <c r="H7" s="575">
        <v>150</v>
      </c>
      <c r="I7" s="580">
        <v>0.01</v>
      </c>
      <c r="J7" s="575">
        <v>0.01</v>
      </c>
      <c r="K7" s="575" t="s">
        <v>1162</v>
      </c>
      <c r="L7" s="575" t="s">
        <v>103</v>
      </c>
      <c r="M7" s="575" t="s">
        <v>103</v>
      </c>
      <c r="N7" s="571" t="s">
        <v>103</v>
      </c>
      <c r="O7" s="572" t="s">
        <v>1463</v>
      </c>
      <c r="P7" s="587" t="s">
        <v>6980</v>
      </c>
    </row>
    <row r="8" spans="1:16" x14ac:dyDescent="0.15">
      <c r="A8" s="586" t="s">
        <v>2881</v>
      </c>
      <c r="B8" s="568" t="s">
        <v>103</v>
      </c>
      <c r="C8" s="580">
        <v>0</v>
      </c>
      <c r="D8" s="575">
        <v>0</v>
      </c>
      <c r="E8" s="580">
        <v>0</v>
      </c>
      <c r="F8" s="575">
        <v>0</v>
      </c>
      <c r="G8" s="580">
        <v>40</v>
      </c>
      <c r="H8" s="580">
        <v>70</v>
      </c>
      <c r="I8" s="580">
        <v>0.2</v>
      </c>
      <c r="J8" s="580">
        <v>0.28999999999999998</v>
      </c>
      <c r="K8" s="580" t="s">
        <v>103</v>
      </c>
      <c r="L8" s="580" t="s">
        <v>103</v>
      </c>
      <c r="M8" s="580" t="s">
        <v>103</v>
      </c>
      <c r="N8" s="571">
        <v>250</v>
      </c>
      <c r="O8" s="572" t="s">
        <v>9402</v>
      </c>
      <c r="P8" s="572"/>
    </row>
    <row r="9" spans="1:16" x14ac:dyDescent="0.15">
      <c r="A9" s="573" t="s">
        <v>2881</v>
      </c>
      <c r="B9" s="574"/>
      <c r="C9" s="575">
        <v>0</v>
      </c>
      <c r="D9" s="575">
        <v>0</v>
      </c>
      <c r="E9" s="575">
        <v>0</v>
      </c>
      <c r="F9" s="575">
        <v>0</v>
      </c>
      <c r="G9" s="575">
        <v>40</v>
      </c>
      <c r="H9" s="575">
        <v>70</v>
      </c>
      <c r="I9" s="575">
        <v>0.2</v>
      </c>
      <c r="J9" s="575">
        <v>0.28999999999999998</v>
      </c>
      <c r="K9" s="575" t="s">
        <v>103</v>
      </c>
      <c r="L9" s="575" t="s">
        <v>103</v>
      </c>
      <c r="M9" s="575" t="s">
        <v>103</v>
      </c>
      <c r="N9" s="577">
        <v>250</v>
      </c>
      <c r="O9" s="572" t="s">
        <v>2596</v>
      </c>
      <c r="P9" s="578"/>
    </row>
    <row r="10" spans="1:16" x14ac:dyDescent="0.15">
      <c r="A10" s="573" t="s">
        <v>2881</v>
      </c>
      <c r="B10" s="588" t="s">
        <v>1978</v>
      </c>
      <c r="C10" s="575">
        <v>0</v>
      </c>
      <c r="D10" s="575">
        <v>0</v>
      </c>
      <c r="E10" s="575">
        <v>0</v>
      </c>
      <c r="F10" s="575">
        <v>0</v>
      </c>
      <c r="G10" s="580">
        <v>42</v>
      </c>
      <c r="H10" s="580">
        <v>73</v>
      </c>
      <c r="I10" s="580">
        <v>0.21</v>
      </c>
      <c r="J10" s="580">
        <v>0.3</v>
      </c>
      <c r="K10" s="575" t="s">
        <v>103</v>
      </c>
      <c r="L10" s="575" t="s">
        <v>103</v>
      </c>
      <c r="M10" s="575" t="s">
        <v>103</v>
      </c>
      <c r="N10" s="571">
        <v>-187</v>
      </c>
      <c r="O10" s="572" t="s">
        <v>1463</v>
      </c>
      <c r="P10" s="572"/>
    </row>
    <row r="11" spans="1:16" x14ac:dyDescent="0.15">
      <c r="A11" s="573" t="s">
        <v>2881</v>
      </c>
      <c r="B11" s="588" t="s">
        <v>1991</v>
      </c>
      <c r="C11" s="575">
        <v>0</v>
      </c>
      <c r="D11" s="575">
        <v>0</v>
      </c>
      <c r="E11" s="575">
        <v>0</v>
      </c>
      <c r="F11" s="575">
        <v>0</v>
      </c>
      <c r="G11" s="580">
        <v>44</v>
      </c>
      <c r="H11" s="580">
        <v>77</v>
      </c>
      <c r="I11" s="580">
        <v>0.22</v>
      </c>
      <c r="J11" s="580">
        <v>0.31</v>
      </c>
      <c r="K11" s="575" t="s">
        <v>103</v>
      </c>
      <c r="L11" s="575" t="s">
        <v>103</v>
      </c>
      <c r="M11" s="575" t="s">
        <v>103</v>
      </c>
      <c r="N11" s="577">
        <v>-187</v>
      </c>
      <c r="O11" s="578"/>
      <c r="P11" s="578"/>
    </row>
    <row r="12" spans="1:16" x14ac:dyDescent="0.15">
      <c r="A12" s="573" t="s">
        <v>2881</v>
      </c>
      <c r="B12" s="588" t="s">
        <v>1975</v>
      </c>
      <c r="C12" s="575">
        <v>0</v>
      </c>
      <c r="D12" s="575">
        <v>0</v>
      </c>
      <c r="E12" s="575">
        <v>0</v>
      </c>
      <c r="F12" s="575">
        <v>0</v>
      </c>
      <c r="G12" s="580">
        <v>48</v>
      </c>
      <c r="H12" s="580">
        <v>84</v>
      </c>
      <c r="I12" s="580">
        <v>0.24</v>
      </c>
      <c r="J12" s="580">
        <v>0.34</v>
      </c>
      <c r="K12" s="575" t="s">
        <v>103</v>
      </c>
      <c r="L12" s="575" t="s">
        <v>103</v>
      </c>
      <c r="M12" s="575" t="s">
        <v>103</v>
      </c>
      <c r="N12" s="577">
        <v>-187</v>
      </c>
      <c r="O12" s="578"/>
      <c r="P12" s="578"/>
    </row>
    <row r="13" spans="1:16" x14ac:dyDescent="0.15">
      <c r="A13" s="573" t="s">
        <v>2881</v>
      </c>
      <c r="B13" s="588" t="s">
        <v>2031</v>
      </c>
      <c r="C13" s="575">
        <v>0</v>
      </c>
      <c r="D13" s="575">
        <v>0</v>
      </c>
      <c r="E13" s="575">
        <v>0</v>
      </c>
      <c r="F13" s="575">
        <v>0</v>
      </c>
      <c r="G13" s="580">
        <v>50</v>
      </c>
      <c r="H13" s="580">
        <v>87</v>
      </c>
      <c r="I13" s="580">
        <v>0.25</v>
      </c>
      <c r="J13" s="580">
        <v>0.36</v>
      </c>
      <c r="K13" s="575" t="s">
        <v>103</v>
      </c>
      <c r="L13" s="575" t="s">
        <v>103</v>
      </c>
      <c r="M13" s="575" t="s">
        <v>103</v>
      </c>
      <c r="N13" s="577">
        <v>-187</v>
      </c>
      <c r="O13" s="578"/>
      <c r="P13" s="578"/>
    </row>
    <row r="14" spans="1:16" x14ac:dyDescent="0.15">
      <c r="A14" s="573" t="s">
        <v>2881</v>
      </c>
      <c r="B14" s="588" t="s">
        <v>2065</v>
      </c>
      <c r="C14" s="575">
        <v>0</v>
      </c>
      <c r="D14" s="575">
        <v>0</v>
      </c>
      <c r="E14" s="575">
        <v>0</v>
      </c>
      <c r="F14" s="575">
        <v>0</v>
      </c>
      <c r="G14" s="580">
        <v>52</v>
      </c>
      <c r="H14" s="580">
        <v>91</v>
      </c>
      <c r="I14" s="580">
        <v>0.26</v>
      </c>
      <c r="J14" s="580">
        <v>0.37</v>
      </c>
      <c r="K14" s="575" t="s">
        <v>103</v>
      </c>
      <c r="L14" s="575" t="s">
        <v>103</v>
      </c>
      <c r="M14" s="575" t="s">
        <v>103</v>
      </c>
      <c r="N14" s="577">
        <v>-187</v>
      </c>
      <c r="O14" s="578"/>
      <c r="P14" s="578"/>
    </row>
    <row r="15" spans="1:16" x14ac:dyDescent="0.15">
      <c r="A15" s="573" t="s">
        <v>2881</v>
      </c>
      <c r="B15" s="588" t="s">
        <v>2063</v>
      </c>
      <c r="C15" s="575">
        <v>0</v>
      </c>
      <c r="D15" s="575">
        <v>0</v>
      </c>
      <c r="E15" s="575">
        <v>0</v>
      </c>
      <c r="F15" s="575">
        <v>0</v>
      </c>
      <c r="G15" s="580">
        <v>56</v>
      </c>
      <c r="H15" s="580">
        <v>98</v>
      </c>
      <c r="I15" s="580">
        <v>0.28000000000000003</v>
      </c>
      <c r="J15" s="580">
        <v>0.4</v>
      </c>
      <c r="K15" s="575" t="s">
        <v>103</v>
      </c>
      <c r="L15" s="575" t="s">
        <v>103</v>
      </c>
      <c r="M15" s="575" t="s">
        <v>103</v>
      </c>
      <c r="N15" s="577">
        <v>-187</v>
      </c>
      <c r="O15" s="578"/>
      <c r="P15" s="578"/>
    </row>
    <row r="16" spans="1:16" x14ac:dyDescent="0.15">
      <c r="A16" s="573" t="s">
        <v>2881</v>
      </c>
      <c r="B16" s="588" t="s">
        <v>1979</v>
      </c>
      <c r="C16" s="575">
        <v>0</v>
      </c>
      <c r="D16" s="575">
        <v>0</v>
      </c>
      <c r="E16" s="575">
        <v>0</v>
      </c>
      <c r="F16" s="575">
        <v>0</v>
      </c>
      <c r="G16" s="580">
        <v>60</v>
      </c>
      <c r="H16" s="580">
        <v>105</v>
      </c>
      <c r="I16" s="580">
        <v>0.3</v>
      </c>
      <c r="J16" s="580">
        <v>0.43</v>
      </c>
      <c r="K16" s="575" t="s">
        <v>103</v>
      </c>
      <c r="L16" s="575" t="s">
        <v>103</v>
      </c>
      <c r="M16" s="575" t="s">
        <v>103</v>
      </c>
      <c r="N16" s="577">
        <v>-187</v>
      </c>
      <c r="O16" s="578"/>
      <c r="P16" s="578"/>
    </row>
    <row r="17" spans="1:16" x14ac:dyDescent="0.15">
      <c r="A17" s="586" t="s">
        <v>2878</v>
      </c>
      <c r="B17" s="568" t="s">
        <v>103</v>
      </c>
      <c r="C17" s="580">
        <v>0</v>
      </c>
      <c r="D17" s="580">
        <v>10</v>
      </c>
      <c r="E17" s="580">
        <v>0</v>
      </c>
      <c r="F17" s="580">
        <v>10</v>
      </c>
      <c r="G17" s="580">
        <v>10</v>
      </c>
      <c r="H17" s="580">
        <v>20</v>
      </c>
      <c r="I17" s="580">
        <v>0.1</v>
      </c>
      <c r="J17" s="580">
        <v>0.19</v>
      </c>
      <c r="K17" s="580" t="s">
        <v>103</v>
      </c>
      <c r="L17" s="580" t="s">
        <v>103</v>
      </c>
      <c r="M17" s="580" t="s">
        <v>103</v>
      </c>
      <c r="N17" s="571">
        <v>250</v>
      </c>
      <c r="O17" s="596" t="s">
        <v>2197</v>
      </c>
      <c r="P17" s="572"/>
    </row>
    <row r="18" spans="1:16" x14ac:dyDescent="0.15">
      <c r="A18" s="573" t="s">
        <v>2878</v>
      </c>
      <c r="B18" s="574"/>
      <c r="C18" s="575">
        <v>0</v>
      </c>
      <c r="D18" s="575">
        <v>10</v>
      </c>
      <c r="E18" s="575">
        <v>0</v>
      </c>
      <c r="F18" s="575">
        <v>10</v>
      </c>
      <c r="G18" s="575">
        <v>10</v>
      </c>
      <c r="H18" s="575">
        <v>20</v>
      </c>
      <c r="I18" s="575">
        <v>0.1</v>
      </c>
      <c r="J18" s="575">
        <v>0.19</v>
      </c>
      <c r="K18" s="575" t="s">
        <v>103</v>
      </c>
      <c r="L18" s="575" t="s">
        <v>103</v>
      </c>
      <c r="M18" s="575" t="s">
        <v>103</v>
      </c>
      <c r="N18" s="577">
        <v>250</v>
      </c>
      <c r="O18" s="572" t="s">
        <v>9402</v>
      </c>
      <c r="P18" s="578"/>
    </row>
    <row r="19" spans="1:16" x14ac:dyDescent="0.15">
      <c r="A19" s="573" t="s">
        <v>2878</v>
      </c>
      <c r="B19" s="574"/>
      <c r="C19" s="575">
        <v>0</v>
      </c>
      <c r="D19" s="575">
        <v>10</v>
      </c>
      <c r="E19" s="575">
        <v>0</v>
      </c>
      <c r="F19" s="575">
        <v>10</v>
      </c>
      <c r="G19" s="575">
        <v>10</v>
      </c>
      <c r="H19" s="575">
        <v>20</v>
      </c>
      <c r="I19" s="575">
        <v>0.1</v>
      </c>
      <c r="J19" s="575">
        <v>0.19</v>
      </c>
      <c r="K19" s="575" t="s">
        <v>103</v>
      </c>
      <c r="L19" s="575" t="s">
        <v>103</v>
      </c>
      <c r="M19" s="575" t="s">
        <v>103</v>
      </c>
      <c r="N19" s="577">
        <v>250</v>
      </c>
      <c r="O19" s="587" t="s">
        <v>2596</v>
      </c>
      <c r="P19" s="578"/>
    </row>
    <row r="20" spans="1:16" x14ac:dyDescent="0.15">
      <c r="A20" s="586" t="s">
        <v>2876</v>
      </c>
      <c r="B20" s="590" t="s">
        <v>1978</v>
      </c>
      <c r="C20" s="580">
        <v>8</v>
      </c>
      <c r="D20" s="580">
        <v>12</v>
      </c>
      <c r="E20" s="580">
        <v>8</v>
      </c>
      <c r="F20" s="580">
        <v>12</v>
      </c>
      <c r="G20" s="580">
        <v>57</v>
      </c>
      <c r="H20" s="580">
        <v>94</v>
      </c>
      <c r="I20" s="580">
        <v>1.05</v>
      </c>
      <c r="J20" s="580">
        <v>5.13</v>
      </c>
      <c r="K20" s="580" t="s">
        <v>9417</v>
      </c>
      <c r="L20" s="580" t="s">
        <v>2766</v>
      </c>
      <c r="M20" s="580" t="s">
        <v>103</v>
      </c>
      <c r="N20" s="571">
        <v>400</v>
      </c>
      <c r="O20" s="572" t="s">
        <v>9402</v>
      </c>
      <c r="P20" s="572"/>
    </row>
    <row r="21" spans="1:16" x14ac:dyDescent="0.15">
      <c r="A21" s="573" t="s">
        <v>2876</v>
      </c>
      <c r="B21" s="574"/>
      <c r="C21" s="575">
        <v>8</v>
      </c>
      <c r="D21" s="575">
        <v>12</v>
      </c>
      <c r="E21" s="575">
        <v>8</v>
      </c>
      <c r="F21" s="575">
        <v>12</v>
      </c>
      <c r="G21" s="575">
        <v>57</v>
      </c>
      <c r="H21" s="575">
        <v>94</v>
      </c>
      <c r="I21" s="575">
        <v>1.05</v>
      </c>
      <c r="J21" s="575">
        <v>5.13</v>
      </c>
      <c r="K21" s="575" t="s">
        <v>10782</v>
      </c>
      <c r="L21" s="575" t="s">
        <v>2766</v>
      </c>
      <c r="M21" s="575" t="s">
        <v>103</v>
      </c>
      <c r="N21" s="577">
        <v>400</v>
      </c>
      <c r="O21" s="572" t="s">
        <v>2596</v>
      </c>
      <c r="P21" s="578"/>
    </row>
    <row r="22" spans="1:16" x14ac:dyDescent="0.15">
      <c r="A22" s="567" t="s">
        <v>2874</v>
      </c>
      <c r="B22" s="568" t="s">
        <v>103</v>
      </c>
      <c r="C22" s="580">
        <v>0</v>
      </c>
      <c r="D22" s="580">
        <v>10</v>
      </c>
      <c r="E22" s="580">
        <v>0</v>
      </c>
      <c r="F22" s="580">
        <v>10</v>
      </c>
      <c r="G22" s="580">
        <v>30</v>
      </c>
      <c r="H22" s="580">
        <v>80</v>
      </c>
      <c r="I22" s="580">
        <v>0.5</v>
      </c>
      <c r="J22" s="580">
        <v>1.31</v>
      </c>
      <c r="K22" s="580" t="s">
        <v>103</v>
      </c>
      <c r="L22" s="580" t="s">
        <v>103</v>
      </c>
      <c r="M22" s="580" t="s">
        <v>103</v>
      </c>
      <c r="N22" s="571">
        <v>375</v>
      </c>
      <c r="O22" s="597" t="s">
        <v>1956</v>
      </c>
      <c r="P22" s="572"/>
    </row>
    <row r="23" spans="1:16" x14ac:dyDescent="0.15">
      <c r="A23" s="573" t="s">
        <v>2874</v>
      </c>
      <c r="B23" s="574"/>
      <c r="C23" s="575">
        <v>0</v>
      </c>
      <c r="D23" s="575">
        <v>10</v>
      </c>
      <c r="E23" s="575">
        <v>0</v>
      </c>
      <c r="F23" s="575">
        <v>10</v>
      </c>
      <c r="G23" s="575">
        <v>30</v>
      </c>
      <c r="H23" s="575">
        <v>80</v>
      </c>
      <c r="I23" s="575">
        <v>0.5</v>
      </c>
      <c r="J23" s="575">
        <v>1.31</v>
      </c>
      <c r="K23" s="575" t="s">
        <v>103</v>
      </c>
      <c r="L23" s="575" t="s">
        <v>103</v>
      </c>
      <c r="M23" s="575" t="s">
        <v>103</v>
      </c>
      <c r="N23" s="577">
        <v>375</v>
      </c>
      <c r="O23" s="572" t="s">
        <v>9402</v>
      </c>
      <c r="P23" s="578"/>
    </row>
    <row r="24" spans="1:16" x14ac:dyDescent="0.15">
      <c r="A24" s="573" t="s">
        <v>2874</v>
      </c>
      <c r="B24" s="574"/>
      <c r="C24" s="575">
        <v>0</v>
      </c>
      <c r="D24" s="575">
        <v>10</v>
      </c>
      <c r="E24" s="575">
        <v>0</v>
      </c>
      <c r="F24" s="575">
        <v>10</v>
      </c>
      <c r="G24" s="575">
        <v>30</v>
      </c>
      <c r="H24" s="575">
        <v>80</v>
      </c>
      <c r="I24" s="575">
        <v>0.5</v>
      </c>
      <c r="J24" s="575">
        <v>1.31</v>
      </c>
      <c r="K24" s="575" t="s">
        <v>103</v>
      </c>
      <c r="L24" s="575" t="s">
        <v>103</v>
      </c>
      <c r="M24" s="575" t="s">
        <v>103</v>
      </c>
      <c r="N24" s="577">
        <v>375</v>
      </c>
      <c r="O24" s="572" t="s">
        <v>2870</v>
      </c>
      <c r="P24" s="578"/>
    </row>
    <row r="25" spans="1:16" x14ac:dyDescent="0.15">
      <c r="A25" s="567" t="s">
        <v>2869</v>
      </c>
      <c r="B25" s="590" t="s">
        <v>1978</v>
      </c>
      <c r="C25" s="580">
        <v>15</v>
      </c>
      <c r="D25" s="580">
        <v>23</v>
      </c>
      <c r="E25" s="580">
        <v>8</v>
      </c>
      <c r="F25" s="580">
        <v>12</v>
      </c>
      <c r="G25" s="580">
        <v>84</v>
      </c>
      <c r="H25" s="580">
        <v>105</v>
      </c>
      <c r="I25" s="580">
        <v>1.36</v>
      </c>
      <c r="J25" s="580">
        <v>4.0999999999999996</v>
      </c>
      <c r="K25" s="569" t="s">
        <v>2766</v>
      </c>
      <c r="L25" s="580" t="s">
        <v>103</v>
      </c>
      <c r="M25" s="580" t="s">
        <v>103</v>
      </c>
      <c r="N25" s="571">
        <v>800</v>
      </c>
      <c r="O25" s="582" t="s">
        <v>2868</v>
      </c>
      <c r="P25" s="572"/>
    </row>
    <row r="26" spans="1:16" x14ac:dyDescent="0.15">
      <c r="A26" s="573" t="s">
        <v>2869</v>
      </c>
      <c r="B26" s="574"/>
      <c r="C26" s="575">
        <v>15</v>
      </c>
      <c r="D26" s="575">
        <v>23</v>
      </c>
      <c r="E26" s="575">
        <v>8</v>
      </c>
      <c r="F26" s="575">
        <v>12</v>
      </c>
      <c r="G26" s="575">
        <v>84</v>
      </c>
      <c r="H26" s="575">
        <v>105</v>
      </c>
      <c r="I26" s="575">
        <v>1.36</v>
      </c>
      <c r="J26" s="575">
        <v>4.0999999999999996</v>
      </c>
      <c r="K26" s="575" t="s">
        <v>2766</v>
      </c>
      <c r="L26" s="575" t="s">
        <v>103</v>
      </c>
      <c r="M26" s="575" t="s">
        <v>103</v>
      </c>
      <c r="N26" s="577">
        <v>800</v>
      </c>
      <c r="O26" s="572" t="s">
        <v>2596</v>
      </c>
      <c r="P26" s="578"/>
    </row>
    <row r="27" spans="1:16" x14ac:dyDescent="0.15">
      <c r="A27" s="567" t="s">
        <v>2866</v>
      </c>
      <c r="B27" s="590" t="s">
        <v>1978</v>
      </c>
      <c r="C27" s="580">
        <v>12</v>
      </c>
      <c r="D27" s="575">
        <v>12</v>
      </c>
      <c r="E27" s="580">
        <v>12</v>
      </c>
      <c r="F27" s="575">
        <v>12</v>
      </c>
      <c r="G27" s="580">
        <v>78</v>
      </c>
      <c r="H27" s="575">
        <v>78</v>
      </c>
      <c r="I27" s="580">
        <v>0.31</v>
      </c>
      <c r="J27" s="575">
        <v>0.31</v>
      </c>
      <c r="K27" s="569" t="s">
        <v>1164</v>
      </c>
      <c r="L27" s="580" t="s">
        <v>103</v>
      </c>
      <c r="M27" s="580" t="s">
        <v>103</v>
      </c>
      <c r="N27" s="571" t="s">
        <v>103</v>
      </c>
      <c r="O27" s="581" t="s">
        <v>2619</v>
      </c>
      <c r="P27" s="572" t="s">
        <v>1470</v>
      </c>
    </row>
    <row r="28" spans="1:16" x14ac:dyDescent="0.15">
      <c r="A28" s="586" t="s">
        <v>2864</v>
      </c>
      <c r="B28" s="590" t="s">
        <v>1978</v>
      </c>
      <c r="C28" s="580">
        <v>8</v>
      </c>
      <c r="D28" s="580">
        <v>12</v>
      </c>
      <c r="E28" s="580">
        <v>15</v>
      </c>
      <c r="F28" s="580">
        <v>23</v>
      </c>
      <c r="G28" s="580">
        <v>68</v>
      </c>
      <c r="H28" s="580">
        <v>105</v>
      </c>
      <c r="I28" s="580">
        <v>0.63</v>
      </c>
      <c r="J28" s="580">
        <v>2.12</v>
      </c>
      <c r="K28" s="580" t="s">
        <v>2762</v>
      </c>
      <c r="L28" s="580" t="s">
        <v>103</v>
      </c>
      <c r="M28" s="580" t="s">
        <v>103</v>
      </c>
      <c r="N28" s="571">
        <v>-750</v>
      </c>
      <c r="O28" s="582" t="s">
        <v>2636</v>
      </c>
      <c r="P28" s="572"/>
    </row>
    <row r="29" spans="1:16" x14ac:dyDescent="0.15">
      <c r="A29" s="567" t="s">
        <v>2862</v>
      </c>
      <c r="B29" s="590" t="s">
        <v>1978</v>
      </c>
      <c r="C29" s="580">
        <v>10</v>
      </c>
      <c r="D29" s="580">
        <v>26</v>
      </c>
      <c r="E29" s="580">
        <v>10</v>
      </c>
      <c r="F29" s="580">
        <v>15</v>
      </c>
      <c r="G29" s="580">
        <v>199</v>
      </c>
      <c r="H29" s="580">
        <v>252</v>
      </c>
      <c r="I29" s="580">
        <v>2.1</v>
      </c>
      <c r="J29" s="580">
        <v>7.6</v>
      </c>
      <c r="K29" s="569" t="s">
        <v>2724</v>
      </c>
      <c r="L29" s="580" t="s">
        <v>103</v>
      </c>
      <c r="M29" s="580" t="s">
        <v>103</v>
      </c>
      <c r="N29" s="571">
        <v>-937</v>
      </c>
      <c r="O29" s="572" t="s">
        <v>2861</v>
      </c>
      <c r="P29" s="572"/>
    </row>
    <row r="30" spans="1:16" x14ac:dyDescent="0.15">
      <c r="A30" s="567" t="s">
        <v>2860</v>
      </c>
      <c r="B30" s="568" t="s">
        <v>103</v>
      </c>
      <c r="C30" s="580">
        <v>10</v>
      </c>
      <c r="D30" s="580">
        <v>15</v>
      </c>
      <c r="E30" s="580">
        <v>10</v>
      </c>
      <c r="F30" s="580">
        <v>15</v>
      </c>
      <c r="G30" s="580">
        <v>45</v>
      </c>
      <c r="H30" s="580">
        <v>90</v>
      </c>
      <c r="I30" s="580">
        <v>0.2</v>
      </c>
      <c r="J30" s="580">
        <v>0.38</v>
      </c>
      <c r="K30" s="580" t="s">
        <v>103</v>
      </c>
      <c r="L30" s="580" t="s">
        <v>103</v>
      </c>
      <c r="M30" s="580" t="s">
        <v>103</v>
      </c>
      <c r="N30" s="571">
        <v>-375</v>
      </c>
      <c r="O30" s="582" t="s">
        <v>6932</v>
      </c>
      <c r="P30" s="572"/>
    </row>
    <row r="31" spans="1:16" x14ac:dyDescent="0.15">
      <c r="A31" s="567" t="s">
        <v>2858</v>
      </c>
      <c r="B31" s="590" t="s">
        <v>1978</v>
      </c>
      <c r="C31" s="580">
        <v>8</v>
      </c>
      <c r="D31" s="580">
        <v>29</v>
      </c>
      <c r="E31" s="580">
        <v>0</v>
      </c>
      <c r="F31" s="575">
        <v>0</v>
      </c>
      <c r="G31" s="580">
        <v>92</v>
      </c>
      <c r="H31" s="580">
        <v>113</v>
      </c>
      <c r="I31" s="580">
        <v>4.8</v>
      </c>
      <c r="J31" s="580">
        <v>17.079999999999998</v>
      </c>
      <c r="K31" s="569" t="s">
        <v>1200</v>
      </c>
      <c r="L31" s="580" t="s">
        <v>6802</v>
      </c>
      <c r="M31" s="580" t="s">
        <v>103</v>
      </c>
      <c r="N31" s="584">
        <v>-4500</v>
      </c>
      <c r="O31" s="582" t="s">
        <v>2857</v>
      </c>
      <c r="P31" s="572"/>
    </row>
    <row r="32" spans="1:16" x14ac:dyDescent="0.15">
      <c r="A32" s="567" t="s">
        <v>2855</v>
      </c>
      <c r="B32" s="568" t="s">
        <v>103</v>
      </c>
      <c r="C32" s="580">
        <v>5</v>
      </c>
      <c r="D32" s="580">
        <v>15</v>
      </c>
      <c r="E32" s="580">
        <v>5</v>
      </c>
      <c r="F32" s="580">
        <v>15</v>
      </c>
      <c r="G32" s="580">
        <v>30</v>
      </c>
      <c r="H32" s="580">
        <v>90</v>
      </c>
      <c r="I32" s="580">
        <v>0.8</v>
      </c>
      <c r="J32" s="580">
        <v>2.2400000000000002</v>
      </c>
      <c r="K32" s="580" t="s">
        <v>103</v>
      </c>
      <c r="L32" s="580" t="s">
        <v>103</v>
      </c>
      <c r="M32" s="580" t="s">
        <v>103</v>
      </c>
      <c r="N32" s="571">
        <v>400</v>
      </c>
      <c r="O32" s="572" t="s">
        <v>1967</v>
      </c>
      <c r="P32" s="572"/>
    </row>
    <row r="33" spans="1:16" x14ac:dyDescent="0.15">
      <c r="A33" s="573" t="s">
        <v>2855</v>
      </c>
      <c r="B33" s="574"/>
      <c r="C33" s="575">
        <v>5</v>
      </c>
      <c r="D33" s="575">
        <v>15</v>
      </c>
      <c r="E33" s="575">
        <v>5</v>
      </c>
      <c r="F33" s="575">
        <v>15</v>
      </c>
      <c r="G33" s="575">
        <v>30</v>
      </c>
      <c r="H33" s="575">
        <v>90</v>
      </c>
      <c r="I33" s="575">
        <v>0.8</v>
      </c>
      <c r="J33" s="575">
        <v>2.2400000000000002</v>
      </c>
      <c r="K33" s="575" t="s">
        <v>103</v>
      </c>
      <c r="L33" s="575" t="s">
        <v>103</v>
      </c>
      <c r="M33" s="575" t="s">
        <v>103</v>
      </c>
      <c r="N33" s="577">
        <v>400</v>
      </c>
      <c r="O33" s="572" t="s">
        <v>1779</v>
      </c>
      <c r="P33" s="578"/>
    </row>
    <row r="34" spans="1:16" x14ac:dyDescent="0.15">
      <c r="A34" s="573" t="s">
        <v>2855</v>
      </c>
      <c r="B34" s="574"/>
      <c r="C34" s="575">
        <v>5</v>
      </c>
      <c r="D34" s="575">
        <v>15</v>
      </c>
      <c r="E34" s="575">
        <v>5</v>
      </c>
      <c r="F34" s="575">
        <v>15</v>
      </c>
      <c r="G34" s="575">
        <v>30</v>
      </c>
      <c r="H34" s="575">
        <v>90</v>
      </c>
      <c r="I34" s="575">
        <v>0.8</v>
      </c>
      <c r="J34" s="575">
        <v>2.2400000000000002</v>
      </c>
      <c r="K34" s="575" t="s">
        <v>103</v>
      </c>
      <c r="L34" s="575" t="s">
        <v>103</v>
      </c>
      <c r="M34" s="575" t="s">
        <v>103</v>
      </c>
      <c r="N34" s="577">
        <v>400</v>
      </c>
      <c r="O34" s="572" t="s">
        <v>9402</v>
      </c>
      <c r="P34" s="578"/>
    </row>
    <row r="35" spans="1:16" x14ac:dyDescent="0.15">
      <c r="A35" s="567" t="s">
        <v>2851</v>
      </c>
      <c r="B35" s="568" t="s">
        <v>103</v>
      </c>
      <c r="C35" s="580">
        <v>15</v>
      </c>
      <c r="D35" s="580">
        <v>25</v>
      </c>
      <c r="E35" s="580">
        <v>0</v>
      </c>
      <c r="F35" s="575">
        <v>0</v>
      </c>
      <c r="G35" s="580">
        <v>70</v>
      </c>
      <c r="H35" s="580">
        <v>100</v>
      </c>
      <c r="I35" s="580">
        <v>1.5</v>
      </c>
      <c r="J35" s="580">
        <v>2.35</v>
      </c>
      <c r="K35" s="580" t="s">
        <v>103</v>
      </c>
      <c r="L35" s="580" t="s">
        <v>103</v>
      </c>
      <c r="M35" s="580" t="s">
        <v>103</v>
      </c>
      <c r="N35" s="571">
        <v>700</v>
      </c>
      <c r="O35" s="572" t="s">
        <v>9402</v>
      </c>
      <c r="P35" s="572"/>
    </row>
    <row r="36" spans="1:16" x14ac:dyDescent="0.15">
      <c r="A36" s="573" t="s">
        <v>2851</v>
      </c>
      <c r="B36" s="574"/>
      <c r="C36" s="575">
        <v>15</v>
      </c>
      <c r="D36" s="575">
        <v>25</v>
      </c>
      <c r="E36" s="580">
        <v>0</v>
      </c>
      <c r="F36" s="575">
        <v>0</v>
      </c>
      <c r="G36" s="575">
        <v>70</v>
      </c>
      <c r="H36" s="575">
        <v>100</v>
      </c>
      <c r="I36" s="575">
        <v>1.5</v>
      </c>
      <c r="J36" s="575">
        <v>2.35</v>
      </c>
      <c r="K36" s="575" t="s">
        <v>103</v>
      </c>
      <c r="L36" s="575" t="s">
        <v>103</v>
      </c>
      <c r="M36" s="575" t="s">
        <v>103</v>
      </c>
      <c r="N36" s="577">
        <v>700</v>
      </c>
      <c r="O36" s="572" t="s">
        <v>2664</v>
      </c>
      <c r="P36" s="578"/>
    </row>
    <row r="37" spans="1:16" x14ac:dyDescent="0.15">
      <c r="A37" s="567" t="s">
        <v>2847</v>
      </c>
      <c r="B37" s="568" t="s">
        <v>103</v>
      </c>
      <c r="C37" s="580">
        <v>0</v>
      </c>
      <c r="D37" s="575">
        <v>0</v>
      </c>
      <c r="E37" s="580">
        <v>15</v>
      </c>
      <c r="F37" s="580">
        <v>25</v>
      </c>
      <c r="G37" s="580">
        <v>140</v>
      </c>
      <c r="H37" s="580">
        <v>180</v>
      </c>
      <c r="I37" s="580">
        <v>3</v>
      </c>
      <c r="J37" s="580">
        <v>4.4400000000000004</v>
      </c>
      <c r="K37" s="580" t="s">
        <v>103</v>
      </c>
      <c r="L37" s="580" t="s">
        <v>103</v>
      </c>
      <c r="M37" s="580" t="s">
        <v>103</v>
      </c>
      <c r="N37" s="571">
        <v>990</v>
      </c>
      <c r="O37" s="572" t="s">
        <v>9402</v>
      </c>
      <c r="P37" s="572"/>
    </row>
    <row r="38" spans="1:16" x14ac:dyDescent="0.15">
      <c r="A38" s="573" t="s">
        <v>4740</v>
      </c>
      <c r="B38" s="574"/>
      <c r="C38" s="580">
        <v>0</v>
      </c>
      <c r="D38" s="575">
        <v>0</v>
      </c>
      <c r="E38" s="575">
        <v>15</v>
      </c>
      <c r="F38" s="575">
        <v>25</v>
      </c>
      <c r="G38" s="575">
        <v>140</v>
      </c>
      <c r="H38" s="575">
        <v>180</v>
      </c>
      <c r="I38" s="575">
        <v>3</v>
      </c>
      <c r="J38" s="575">
        <v>4.4400000000000004</v>
      </c>
      <c r="K38" s="575" t="s">
        <v>103</v>
      </c>
      <c r="L38" s="575" t="s">
        <v>103</v>
      </c>
      <c r="M38" s="575" t="s">
        <v>103</v>
      </c>
      <c r="N38" s="577">
        <v>990</v>
      </c>
      <c r="O38" s="572" t="s">
        <v>2664</v>
      </c>
      <c r="P38" s="578"/>
    </row>
    <row r="39" spans="1:16" x14ac:dyDescent="0.15">
      <c r="A39" s="567" t="s">
        <v>2843</v>
      </c>
      <c r="B39" s="568" t="s">
        <v>103</v>
      </c>
      <c r="C39" s="580">
        <v>0</v>
      </c>
      <c r="D39" s="580">
        <v>15</v>
      </c>
      <c r="E39" s="580">
        <v>0</v>
      </c>
      <c r="F39" s="580">
        <v>15</v>
      </c>
      <c r="G39" s="580">
        <v>40</v>
      </c>
      <c r="H39" s="580">
        <v>90</v>
      </c>
      <c r="I39" s="580">
        <v>0.2</v>
      </c>
      <c r="J39" s="580">
        <v>0.53</v>
      </c>
      <c r="K39" s="580" t="s">
        <v>103</v>
      </c>
      <c r="L39" s="580" t="s">
        <v>103</v>
      </c>
      <c r="M39" s="580" t="s">
        <v>103</v>
      </c>
      <c r="N39" s="571">
        <v>500</v>
      </c>
      <c r="O39" s="572" t="s">
        <v>1513</v>
      </c>
      <c r="P39" s="572"/>
    </row>
    <row r="40" spans="1:16" x14ac:dyDescent="0.15">
      <c r="A40" s="573" t="s">
        <v>2843</v>
      </c>
      <c r="B40" s="574"/>
      <c r="C40" s="575">
        <v>0</v>
      </c>
      <c r="D40" s="575">
        <v>15</v>
      </c>
      <c r="E40" s="575">
        <v>0</v>
      </c>
      <c r="F40" s="575">
        <v>15</v>
      </c>
      <c r="G40" s="575">
        <v>40</v>
      </c>
      <c r="H40" s="575">
        <v>90</v>
      </c>
      <c r="I40" s="575">
        <v>0.2</v>
      </c>
      <c r="J40" s="575">
        <v>0.53</v>
      </c>
      <c r="K40" s="575" t="s">
        <v>103</v>
      </c>
      <c r="L40" s="575" t="s">
        <v>103</v>
      </c>
      <c r="M40" s="575" t="s">
        <v>103</v>
      </c>
      <c r="N40" s="577">
        <v>500</v>
      </c>
      <c r="O40" s="572" t="s">
        <v>2077</v>
      </c>
      <c r="P40" s="578"/>
    </row>
    <row r="41" spans="1:16" x14ac:dyDescent="0.15">
      <c r="A41" s="567" t="s">
        <v>2842</v>
      </c>
      <c r="B41" s="568" t="s">
        <v>103</v>
      </c>
      <c r="C41" s="580">
        <v>7</v>
      </c>
      <c r="D41" s="580">
        <v>25</v>
      </c>
      <c r="E41" s="580">
        <v>0</v>
      </c>
      <c r="F41" s="575">
        <v>0</v>
      </c>
      <c r="G41" s="580">
        <v>50</v>
      </c>
      <c r="H41" s="580">
        <v>70</v>
      </c>
      <c r="I41" s="580">
        <v>1.8</v>
      </c>
      <c r="J41" s="580">
        <v>9.61</v>
      </c>
      <c r="K41" s="569" t="s">
        <v>1198</v>
      </c>
      <c r="L41" s="580" t="s">
        <v>2783</v>
      </c>
      <c r="M41" s="580" t="s">
        <v>2841</v>
      </c>
      <c r="N41" s="584">
        <v>1500</v>
      </c>
      <c r="O41" s="572" t="s">
        <v>1513</v>
      </c>
      <c r="P41" s="572"/>
    </row>
    <row r="42" spans="1:16" x14ac:dyDescent="0.15">
      <c r="A42" s="573" t="s">
        <v>2842</v>
      </c>
      <c r="B42" s="574"/>
      <c r="C42" s="575">
        <v>7</v>
      </c>
      <c r="D42" s="575">
        <v>25</v>
      </c>
      <c r="E42" s="575">
        <v>0</v>
      </c>
      <c r="F42" s="575">
        <v>0</v>
      </c>
      <c r="G42" s="575">
        <v>50</v>
      </c>
      <c r="H42" s="575">
        <v>70</v>
      </c>
      <c r="I42" s="575">
        <v>1.8</v>
      </c>
      <c r="J42" s="575">
        <v>9.61</v>
      </c>
      <c r="K42" s="575" t="s">
        <v>1198</v>
      </c>
      <c r="L42" s="575" t="s">
        <v>2783</v>
      </c>
      <c r="M42" s="575" t="s">
        <v>2841</v>
      </c>
      <c r="N42" s="577">
        <v>1500</v>
      </c>
      <c r="O42" s="582" t="s">
        <v>9403</v>
      </c>
      <c r="P42" s="578"/>
    </row>
    <row r="43" spans="1:16" x14ac:dyDescent="0.15">
      <c r="A43" s="586" t="s">
        <v>13</v>
      </c>
      <c r="B43" s="590" t="s">
        <v>1978</v>
      </c>
      <c r="C43" s="580">
        <v>5</v>
      </c>
      <c r="D43" s="580">
        <v>21</v>
      </c>
      <c r="E43" s="580">
        <v>0</v>
      </c>
      <c r="F43" s="575">
        <v>0</v>
      </c>
      <c r="G43" s="580">
        <v>78</v>
      </c>
      <c r="H43" s="580">
        <v>99</v>
      </c>
      <c r="I43" s="580">
        <v>4.2</v>
      </c>
      <c r="J43" s="580">
        <v>20.91</v>
      </c>
      <c r="K43" s="580" t="s">
        <v>1190</v>
      </c>
      <c r="L43" s="569" t="s">
        <v>2758</v>
      </c>
      <c r="M43" s="580" t="s">
        <v>10252</v>
      </c>
      <c r="N43" s="584">
        <v>7000</v>
      </c>
      <c r="O43" s="572" t="s">
        <v>1814</v>
      </c>
      <c r="P43" s="587" t="s">
        <v>2777</v>
      </c>
    </row>
    <row r="44" spans="1:16" x14ac:dyDescent="0.15">
      <c r="A44" s="573" t="s">
        <v>13</v>
      </c>
      <c r="B44" s="574"/>
      <c r="C44" s="575">
        <v>5</v>
      </c>
      <c r="D44" s="575">
        <v>21</v>
      </c>
      <c r="E44" s="575">
        <v>0</v>
      </c>
      <c r="F44" s="575">
        <v>0</v>
      </c>
      <c r="G44" s="575">
        <v>78</v>
      </c>
      <c r="H44" s="575">
        <v>99</v>
      </c>
      <c r="I44" s="575">
        <v>4.2</v>
      </c>
      <c r="J44" s="575">
        <v>20.91</v>
      </c>
      <c r="K44" s="575" t="s">
        <v>1190</v>
      </c>
      <c r="L44" s="575" t="s">
        <v>2758</v>
      </c>
      <c r="M44" s="575" t="s">
        <v>10252</v>
      </c>
      <c r="N44" s="577">
        <v>7000</v>
      </c>
      <c r="O44" s="572" t="s">
        <v>2839</v>
      </c>
      <c r="P44" s="578"/>
    </row>
    <row r="45" spans="1:16" x14ac:dyDescent="0.15">
      <c r="A45" s="573" t="s">
        <v>13</v>
      </c>
      <c r="B45" s="588" t="s">
        <v>1979</v>
      </c>
      <c r="C45" s="580">
        <v>7</v>
      </c>
      <c r="D45" s="580">
        <v>30</v>
      </c>
      <c r="E45" s="580">
        <v>0</v>
      </c>
      <c r="F45" s="575">
        <v>0</v>
      </c>
      <c r="G45" s="580">
        <v>112</v>
      </c>
      <c r="H45" s="580">
        <v>142</v>
      </c>
      <c r="I45" s="580">
        <v>6</v>
      </c>
      <c r="J45" s="580" t="s">
        <v>213</v>
      </c>
      <c r="K45" s="575" t="s">
        <v>1190</v>
      </c>
      <c r="L45" s="575" t="s">
        <v>2758</v>
      </c>
      <c r="M45" s="575" t="s">
        <v>10252</v>
      </c>
      <c r="N45" s="584">
        <v>-5250</v>
      </c>
      <c r="O45" s="572" t="s">
        <v>1463</v>
      </c>
      <c r="P45" s="572"/>
    </row>
    <row r="46" spans="1:16" x14ac:dyDescent="0.15">
      <c r="A46" s="567" t="s">
        <v>2836</v>
      </c>
      <c r="B46" s="568" t="s">
        <v>103</v>
      </c>
      <c r="C46" s="580">
        <v>0</v>
      </c>
      <c r="D46" s="580">
        <v>25</v>
      </c>
      <c r="E46" s="580">
        <v>0</v>
      </c>
      <c r="F46" s="580">
        <v>25</v>
      </c>
      <c r="G46" s="580">
        <v>7</v>
      </c>
      <c r="H46" s="580">
        <v>77</v>
      </c>
      <c r="I46" s="580">
        <v>7.0000000000000007E-2</v>
      </c>
      <c r="J46" s="580">
        <v>1.28</v>
      </c>
      <c r="K46" s="580" t="s">
        <v>2835</v>
      </c>
      <c r="L46" s="580" t="s">
        <v>2793</v>
      </c>
      <c r="M46" s="580" t="s">
        <v>2710</v>
      </c>
      <c r="N46" s="571">
        <v>675</v>
      </c>
      <c r="O46" s="572" t="s">
        <v>1814</v>
      </c>
      <c r="P46" s="587" t="s">
        <v>2779</v>
      </c>
    </row>
    <row r="47" spans="1:16" x14ac:dyDescent="0.15">
      <c r="A47" s="573" t="s">
        <v>2836</v>
      </c>
      <c r="B47" s="574"/>
      <c r="C47" s="575">
        <v>0</v>
      </c>
      <c r="D47" s="575">
        <v>25</v>
      </c>
      <c r="E47" s="575">
        <v>0</v>
      </c>
      <c r="F47" s="575">
        <v>25</v>
      </c>
      <c r="G47" s="575">
        <v>7</v>
      </c>
      <c r="H47" s="575">
        <v>77</v>
      </c>
      <c r="I47" s="575">
        <v>7.0000000000000007E-2</v>
      </c>
      <c r="J47" s="575">
        <v>1.28</v>
      </c>
      <c r="K47" s="575" t="s">
        <v>2835</v>
      </c>
      <c r="L47" s="575" t="s">
        <v>2793</v>
      </c>
      <c r="M47" s="575" t="s">
        <v>2710</v>
      </c>
      <c r="N47" s="577">
        <v>675</v>
      </c>
      <c r="O47" s="572" t="s">
        <v>2833</v>
      </c>
      <c r="P47" s="578"/>
    </row>
    <row r="48" spans="1:16" x14ac:dyDescent="0.15">
      <c r="A48" s="573" t="s">
        <v>2836</v>
      </c>
      <c r="B48" s="588" t="s">
        <v>1978</v>
      </c>
      <c r="C48" s="580">
        <v>1</v>
      </c>
      <c r="D48" s="580">
        <v>26</v>
      </c>
      <c r="E48" s="580">
        <v>1</v>
      </c>
      <c r="F48" s="580">
        <v>26</v>
      </c>
      <c r="G48" s="580">
        <v>10</v>
      </c>
      <c r="H48" s="580">
        <v>80</v>
      </c>
      <c r="I48" s="580">
        <v>0.32</v>
      </c>
      <c r="J48" s="580">
        <v>1.33</v>
      </c>
      <c r="K48" s="575" t="s">
        <v>2835</v>
      </c>
      <c r="L48" s="575" t="s">
        <v>2793</v>
      </c>
      <c r="M48" s="575" t="s">
        <v>2710</v>
      </c>
      <c r="N48" s="571">
        <v>-506</v>
      </c>
      <c r="O48" s="572" t="s">
        <v>1463</v>
      </c>
      <c r="P48" s="572"/>
    </row>
    <row r="49" spans="1:16" x14ac:dyDescent="0.15">
      <c r="A49" s="573" t="s">
        <v>2836</v>
      </c>
      <c r="B49" s="588" t="s">
        <v>1991</v>
      </c>
      <c r="C49" s="580">
        <v>1</v>
      </c>
      <c r="D49" s="580">
        <v>27</v>
      </c>
      <c r="E49" s="580">
        <v>1</v>
      </c>
      <c r="F49" s="580">
        <v>27</v>
      </c>
      <c r="G49" s="580">
        <v>11</v>
      </c>
      <c r="H49" s="580">
        <v>84</v>
      </c>
      <c r="I49" s="580">
        <v>0.33</v>
      </c>
      <c r="J49" s="580">
        <v>1.38</v>
      </c>
      <c r="K49" s="575" t="s">
        <v>2835</v>
      </c>
      <c r="L49" s="575" t="s">
        <v>2793</v>
      </c>
      <c r="M49" s="575" t="s">
        <v>2710</v>
      </c>
      <c r="N49" s="577">
        <v>-506</v>
      </c>
      <c r="O49" s="578"/>
      <c r="P49" s="578"/>
    </row>
    <row r="50" spans="1:16" x14ac:dyDescent="0.15">
      <c r="A50" s="573" t="s">
        <v>2836</v>
      </c>
      <c r="B50" s="588" t="s">
        <v>1975</v>
      </c>
      <c r="C50" s="580">
        <v>1</v>
      </c>
      <c r="D50" s="580">
        <v>30</v>
      </c>
      <c r="E50" s="580">
        <v>1</v>
      </c>
      <c r="F50" s="580">
        <v>30</v>
      </c>
      <c r="G50" s="580">
        <v>12</v>
      </c>
      <c r="H50" s="580">
        <v>92</v>
      </c>
      <c r="I50" s="580">
        <v>0.37</v>
      </c>
      <c r="J50" s="580">
        <v>1.7</v>
      </c>
      <c r="K50" s="575" t="s">
        <v>2835</v>
      </c>
      <c r="L50" s="575" t="s">
        <v>2793</v>
      </c>
      <c r="M50" s="575" t="s">
        <v>2710</v>
      </c>
      <c r="N50" s="577">
        <v>-506</v>
      </c>
      <c r="O50" s="578"/>
      <c r="P50" s="578"/>
    </row>
    <row r="51" spans="1:16" x14ac:dyDescent="0.15">
      <c r="A51" s="573" t="s">
        <v>2836</v>
      </c>
      <c r="B51" s="588" t="s">
        <v>2031</v>
      </c>
      <c r="C51" s="580">
        <v>1</v>
      </c>
      <c r="D51" s="580">
        <v>31</v>
      </c>
      <c r="E51" s="580">
        <v>1</v>
      </c>
      <c r="F51" s="580">
        <v>31</v>
      </c>
      <c r="G51" s="580">
        <v>12</v>
      </c>
      <c r="H51" s="580">
        <v>96</v>
      </c>
      <c r="I51" s="580">
        <v>0.37</v>
      </c>
      <c r="J51" s="580">
        <v>1.76</v>
      </c>
      <c r="K51" s="575" t="s">
        <v>2835</v>
      </c>
      <c r="L51" s="575" t="s">
        <v>2793</v>
      </c>
      <c r="M51" s="575" t="s">
        <v>2710</v>
      </c>
      <c r="N51" s="577">
        <v>-506</v>
      </c>
      <c r="O51" s="578"/>
      <c r="P51" s="578"/>
    </row>
    <row r="52" spans="1:16" x14ac:dyDescent="0.15">
      <c r="A52" s="573" t="s">
        <v>2836</v>
      </c>
      <c r="B52" s="588" t="s">
        <v>2065</v>
      </c>
      <c r="C52" s="580">
        <v>1</v>
      </c>
      <c r="D52" s="580">
        <v>32</v>
      </c>
      <c r="E52" s="580">
        <v>1</v>
      </c>
      <c r="F52" s="580">
        <v>32</v>
      </c>
      <c r="G52" s="580">
        <v>13</v>
      </c>
      <c r="H52" s="580">
        <v>100</v>
      </c>
      <c r="I52" s="580">
        <v>0.42</v>
      </c>
      <c r="J52" s="580">
        <v>2.0299999999999998</v>
      </c>
      <c r="K52" s="575" t="s">
        <v>2835</v>
      </c>
      <c r="L52" s="575" t="s">
        <v>2793</v>
      </c>
      <c r="M52" s="575" t="s">
        <v>2710</v>
      </c>
      <c r="N52" s="577">
        <v>-506</v>
      </c>
      <c r="O52" s="578"/>
      <c r="P52" s="578"/>
    </row>
    <row r="53" spans="1:16" x14ac:dyDescent="0.15">
      <c r="A53" s="573" t="s">
        <v>2836</v>
      </c>
      <c r="B53" s="588" t="s">
        <v>2063</v>
      </c>
      <c r="C53" s="580">
        <v>1</v>
      </c>
      <c r="D53" s="580">
        <v>35</v>
      </c>
      <c r="E53" s="580">
        <v>1</v>
      </c>
      <c r="F53" s="580">
        <v>35</v>
      </c>
      <c r="G53" s="580">
        <v>13</v>
      </c>
      <c r="H53" s="580">
        <v>107</v>
      </c>
      <c r="I53" s="580">
        <v>0.42</v>
      </c>
      <c r="J53" s="580">
        <v>2.17</v>
      </c>
      <c r="K53" s="575" t="s">
        <v>2835</v>
      </c>
      <c r="L53" s="575" t="s">
        <v>2793</v>
      </c>
      <c r="M53" s="575" t="s">
        <v>2710</v>
      </c>
      <c r="N53" s="577">
        <v>-506</v>
      </c>
      <c r="O53" s="578"/>
      <c r="P53" s="578"/>
    </row>
    <row r="54" spans="1:16" x14ac:dyDescent="0.15">
      <c r="A54" s="573" t="s">
        <v>2836</v>
      </c>
      <c r="B54" s="588" t="s">
        <v>1979</v>
      </c>
      <c r="C54" s="580">
        <v>1</v>
      </c>
      <c r="D54" s="580">
        <v>37</v>
      </c>
      <c r="E54" s="580">
        <v>1</v>
      </c>
      <c r="F54" s="580">
        <v>37</v>
      </c>
      <c r="G54" s="580">
        <v>14</v>
      </c>
      <c r="H54" s="580">
        <v>115</v>
      </c>
      <c r="I54" s="580">
        <v>0.47</v>
      </c>
      <c r="J54" s="580">
        <v>2.54</v>
      </c>
      <c r="K54" s="575" t="s">
        <v>2835</v>
      </c>
      <c r="L54" s="575" t="s">
        <v>2793</v>
      </c>
      <c r="M54" s="575" t="s">
        <v>2710</v>
      </c>
      <c r="N54" s="577">
        <v>-506</v>
      </c>
      <c r="O54" s="578"/>
      <c r="P54" s="578"/>
    </row>
    <row r="55" spans="1:16" x14ac:dyDescent="0.15">
      <c r="A55" s="586" t="s">
        <v>2828</v>
      </c>
      <c r="B55" s="590" t="s">
        <v>1978</v>
      </c>
      <c r="C55" s="580">
        <v>10</v>
      </c>
      <c r="D55" s="580">
        <v>26</v>
      </c>
      <c r="E55" s="580">
        <v>0</v>
      </c>
      <c r="F55" s="575">
        <v>0</v>
      </c>
      <c r="G55" s="580">
        <v>52</v>
      </c>
      <c r="H55" s="580">
        <v>73</v>
      </c>
      <c r="I55" s="580">
        <v>3.15</v>
      </c>
      <c r="J55" s="580">
        <v>11.02</v>
      </c>
      <c r="K55" s="580" t="s">
        <v>1196</v>
      </c>
      <c r="L55" s="580" t="s">
        <v>2710</v>
      </c>
      <c r="M55" s="580" t="s">
        <v>103</v>
      </c>
      <c r="N55" s="584">
        <v>2500</v>
      </c>
      <c r="O55" s="572" t="s">
        <v>1562</v>
      </c>
      <c r="P55" s="572"/>
    </row>
    <row r="56" spans="1:16" x14ac:dyDescent="0.15">
      <c r="A56" s="573" t="s">
        <v>97</v>
      </c>
      <c r="B56" s="574"/>
      <c r="C56" s="575">
        <v>10</v>
      </c>
      <c r="D56" s="575">
        <v>26</v>
      </c>
      <c r="E56" s="580">
        <v>0</v>
      </c>
      <c r="F56" s="575">
        <v>0</v>
      </c>
      <c r="G56" s="575">
        <v>52</v>
      </c>
      <c r="H56" s="575">
        <v>73</v>
      </c>
      <c r="I56" s="575">
        <v>3.15</v>
      </c>
      <c r="J56" s="575">
        <v>11.02</v>
      </c>
      <c r="K56" s="575" t="s">
        <v>1196</v>
      </c>
      <c r="L56" s="575" t="s">
        <v>2710</v>
      </c>
      <c r="M56" s="575" t="s">
        <v>103</v>
      </c>
      <c r="N56" s="577">
        <v>2500</v>
      </c>
      <c r="O56" s="572" t="s">
        <v>1559</v>
      </c>
      <c r="P56" s="578"/>
    </row>
    <row r="57" spans="1:16" x14ac:dyDescent="0.15">
      <c r="A57" s="586" t="s">
        <v>74</v>
      </c>
      <c r="B57" s="568" t="s">
        <v>103</v>
      </c>
      <c r="C57" s="580">
        <v>15</v>
      </c>
      <c r="D57" s="580">
        <v>50</v>
      </c>
      <c r="E57" s="580">
        <v>15</v>
      </c>
      <c r="F57" s="580">
        <v>50</v>
      </c>
      <c r="G57" s="580">
        <v>255</v>
      </c>
      <c r="H57" s="575">
        <v>255</v>
      </c>
      <c r="I57" s="580">
        <v>4.5</v>
      </c>
      <c r="J57" s="580">
        <v>13.95</v>
      </c>
      <c r="K57" s="580" t="s">
        <v>1162</v>
      </c>
      <c r="L57" s="580" t="s">
        <v>103</v>
      </c>
      <c r="M57" s="580" t="s">
        <v>103</v>
      </c>
      <c r="N57" s="584">
        <v>4649</v>
      </c>
      <c r="O57" s="572" t="s">
        <v>1562</v>
      </c>
      <c r="P57" s="587" t="s">
        <v>2780</v>
      </c>
    </row>
    <row r="58" spans="1:16" x14ac:dyDescent="0.15">
      <c r="A58" s="573" t="s">
        <v>74</v>
      </c>
      <c r="B58" s="588" t="s">
        <v>1979</v>
      </c>
      <c r="C58" s="580">
        <v>22</v>
      </c>
      <c r="D58" s="580">
        <v>75</v>
      </c>
      <c r="E58" s="580">
        <v>22</v>
      </c>
      <c r="F58" s="580">
        <v>75</v>
      </c>
      <c r="G58" s="580">
        <v>382</v>
      </c>
      <c r="H58" s="575">
        <v>382</v>
      </c>
      <c r="I58" s="580">
        <v>6.75</v>
      </c>
      <c r="J58" s="580">
        <v>28.21</v>
      </c>
      <c r="K58" s="575" t="s">
        <v>1162</v>
      </c>
      <c r="L58" s="575" t="s">
        <v>103</v>
      </c>
      <c r="M58" s="575" t="s">
        <v>103</v>
      </c>
      <c r="N58" s="571" t="s">
        <v>213</v>
      </c>
      <c r="O58" s="572" t="s">
        <v>1463</v>
      </c>
      <c r="P58" s="572"/>
    </row>
    <row r="59" spans="1:16" x14ac:dyDescent="0.15">
      <c r="A59" s="586" t="s">
        <v>2825</v>
      </c>
      <c r="B59" s="568" t="s">
        <v>103</v>
      </c>
      <c r="C59" s="580">
        <v>1</v>
      </c>
      <c r="D59" s="580">
        <v>50</v>
      </c>
      <c r="E59" s="580">
        <v>1</v>
      </c>
      <c r="F59" s="580">
        <v>50</v>
      </c>
      <c r="G59" s="580">
        <v>1</v>
      </c>
      <c r="H59" s="580">
        <v>125</v>
      </c>
      <c r="I59" s="580">
        <v>0.01</v>
      </c>
      <c r="J59" s="580">
        <v>7.0000000000000007E-2</v>
      </c>
      <c r="K59" s="580" t="s">
        <v>1160</v>
      </c>
      <c r="L59" s="580" t="s">
        <v>103</v>
      </c>
      <c r="M59" s="580" t="s">
        <v>103</v>
      </c>
      <c r="N59" s="584">
        <v>1111</v>
      </c>
      <c r="O59" s="572" t="s">
        <v>1562</v>
      </c>
      <c r="P59" s="572" t="s">
        <v>2777</v>
      </c>
    </row>
    <row r="60" spans="1:16" x14ac:dyDescent="0.15">
      <c r="A60" s="573" t="s">
        <v>10783</v>
      </c>
      <c r="B60" s="588" t="s">
        <v>1978</v>
      </c>
      <c r="C60" s="580">
        <v>1</v>
      </c>
      <c r="D60" s="580">
        <v>52</v>
      </c>
      <c r="E60" s="580">
        <v>1</v>
      </c>
      <c r="F60" s="580">
        <v>52</v>
      </c>
      <c r="G60" s="580">
        <v>1</v>
      </c>
      <c r="H60" s="580">
        <v>128</v>
      </c>
      <c r="I60" s="580">
        <v>0.01</v>
      </c>
      <c r="J60" s="580">
        <v>7.0000000000000007E-2</v>
      </c>
      <c r="K60" s="575" t="s">
        <v>1160</v>
      </c>
      <c r="L60" s="575" t="s">
        <v>103</v>
      </c>
      <c r="M60" s="575" t="s">
        <v>103</v>
      </c>
      <c r="N60" s="571">
        <v>1111</v>
      </c>
      <c r="O60" s="587" t="s">
        <v>1463</v>
      </c>
      <c r="P60" s="572"/>
    </row>
    <row r="61" spans="1:16" x14ac:dyDescent="0.15">
      <c r="A61" s="573" t="s">
        <v>10783</v>
      </c>
      <c r="B61" s="588" t="s">
        <v>1991</v>
      </c>
      <c r="C61" s="580">
        <v>1</v>
      </c>
      <c r="D61" s="580">
        <v>55</v>
      </c>
      <c r="E61" s="580">
        <v>1</v>
      </c>
      <c r="F61" s="580">
        <v>55</v>
      </c>
      <c r="G61" s="580">
        <v>1</v>
      </c>
      <c r="H61" s="580">
        <v>128</v>
      </c>
      <c r="I61" s="580">
        <v>0.01</v>
      </c>
      <c r="J61" s="580">
        <v>0.08</v>
      </c>
      <c r="K61" s="575" t="s">
        <v>1160</v>
      </c>
      <c r="L61" s="575" t="s">
        <v>103</v>
      </c>
      <c r="M61" s="575" t="s">
        <v>103</v>
      </c>
      <c r="N61" s="577">
        <v>1111</v>
      </c>
      <c r="O61" s="578"/>
      <c r="P61" s="578"/>
    </row>
    <row r="62" spans="1:16" x14ac:dyDescent="0.15">
      <c r="A62" s="573" t="s">
        <v>10783</v>
      </c>
      <c r="B62" s="588" t="s">
        <v>1975</v>
      </c>
      <c r="C62" s="580">
        <v>1</v>
      </c>
      <c r="D62" s="580">
        <v>60</v>
      </c>
      <c r="E62" s="580">
        <v>1</v>
      </c>
      <c r="F62" s="580">
        <v>60</v>
      </c>
      <c r="G62" s="580">
        <v>1</v>
      </c>
      <c r="H62" s="580">
        <v>128</v>
      </c>
      <c r="I62" s="580">
        <v>0.01</v>
      </c>
      <c r="J62" s="580">
        <v>0.08</v>
      </c>
      <c r="K62" s="575" t="s">
        <v>1160</v>
      </c>
      <c r="L62" s="575" t="s">
        <v>103</v>
      </c>
      <c r="M62" s="575" t="s">
        <v>103</v>
      </c>
      <c r="N62" s="577">
        <v>1111</v>
      </c>
      <c r="O62" s="578"/>
      <c r="P62" s="578"/>
    </row>
    <row r="63" spans="1:16" x14ac:dyDescent="0.15">
      <c r="A63" s="573" t="s">
        <v>10783</v>
      </c>
      <c r="B63" s="588" t="s">
        <v>2031</v>
      </c>
      <c r="C63" s="580">
        <v>1</v>
      </c>
      <c r="D63" s="580">
        <v>62</v>
      </c>
      <c r="E63" s="580">
        <v>1</v>
      </c>
      <c r="F63" s="580">
        <v>62</v>
      </c>
      <c r="G63" s="580">
        <v>1</v>
      </c>
      <c r="H63" s="580">
        <v>128</v>
      </c>
      <c r="I63" s="580">
        <v>0.01</v>
      </c>
      <c r="J63" s="580">
        <v>0.08</v>
      </c>
      <c r="K63" s="575" t="s">
        <v>1160</v>
      </c>
      <c r="L63" s="575" t="s">
        <v>103</v>
      </c>
      <c r="M63" s="575" t="s">
        <v>103</v>
      </c>
      <c r="N63" s="577">
        <v>1111</v>
      </c>
      <c r="O63" s="578"/>
      <c r="P63" s="578"/>
    </row>
    <row r="64" spans="1:16" x14ac:dyDescent="0.15">
      <c r="A64" s="573" t="s">
        <v>10783</v>
      </c>
      <c r="B64" s="588" t="s">
        <v>2065</v>
      </c>
      <c r="C64" s="580">
        <v>1</v>
      </c>
      <c r="D64" s="580">
        <v>65</v>
      </c>
      <c r="E64" s="580">
        <v>1</v>
      </c>
      <c r="F64" s="580">
        <v>65</v>
      </c>
      <c r="G64" s="580">
        <v>1</v>
      </c>
      <c r="H64" s="580">
        <v>128</v>
      </c>
      <c r="I64" s="580">
        <v>0.01</v>
      </c>
      <c r="J64" s="580">
        <v>0.08</v>
      </c>
      <c r="K64" s="575" t="s">
        <v>1160</v>
      </c>
      <c r="L64" s="575" t="s">
        <v>103</v>
      </c>
      <c r="M64" s="575" t="s">
        <v>103</v>
      </c>
      <c r="N64" s="577">
        <v>1111</v>
      </c>
      <c r="O64" s="578"/>
      <c r="P64" s="578"/>
    </row>
    <row r="65" spans="1:16" x14ac:dyDescent="0.15">
      <c r="A65" s="573" t="s">
        <v>10783</v>
      </c>
      <c r="B65" s="588" t="s">
        <v>2063</v>
      </c>
      <c r="C65" s="580">
        <v>1</v>
      </c>
      <c r="D65" s="580">
        <v>70</v>
      </c>
      <c r="E65" s="580">
        <v>1</v>
      </c>
      <c r="F65" s="580">
        <v>70</v>
      </c>
      <c r="G65" s="580">
        <v>1</v>
      </c>
      <c r="H65" s="580">
        <v>128</v>
      </c>
      <c r="I65" s="580">
        <v>0.01</v>
      </c>
      <c r="J65" s="580">
        <v>0.08</v>
      </c>
      <c r="K65" s="575" t="s">
        <v>1160</v>
      </c>
      <c r="L65" s="575" t="s">
        <v>103</v>
      </c>
      <c r="M65" s="575" t="s">
        <v>103</v>
      </c>
      <c r="N65" s="577">
        <v>1111</v>
      </c>
      <c r="O65" s="578"/>
      <c r="P65" s="578"/>
    </row>
    <row r="66" spans="1:16" x14ac:dyDescent="0.15">
      <c r="A66" s="573" t="s">
        <v>10783</v>
      </c>
      <c r="B66" s="588" t="s">
        <v>1979</v>
      </c>
      <c r="C66" s="580">
        <v>1</v>
      </c>
      <c r="D66" s="580">
        <v>75</v>
      </c>
      <c r="E66" s="580">
        <v>1</v>
      </c>
      <c r="F66" s="580">
        <v>75</v>
      </c>
      <c r="G66" s="580">
        <v>1</v>
      </c>
      <c r="H66" s="580">
        <v>128</v>
      </c>
      <c r="I66" s="580">
        <v>0.01</v>
      </c>
      <c r="J66" s="580">
        <v>0.09</v>
      </c>
      <c r="K66" s="575" t="s">
        <v>1160</v>
      </c>
      <c r="L66" s="575" t="s">
        <v>103</v>
      </c>
      <c r="M66" s="575" t="s">
        <v>103</v>
      </c>
      <c r="N66" s="577">
        <v>1111</v>
      </c>
      <c r="O66" s="578"/>
      <c r="P66" s="578"/>
    </row>
    <row r="67" spans="1:16" x14ac:dyDescent="0.15">
      <c r="A67" s="567" t="s">
        <v>2820</v>
      </c>
      <c r="B67" s="568" t="s">
        <v>103</v>
      </c>
      <c r="C67" s="580">
        <v>30</v>
      </c>
      <c r="D67" s="580">
        <v>50</v>
      </c>
      <c r="E67" s="580">
        <v>30</v>
      </c>
      <c r="F67" s="580">
        <v>50</v>
      </c>
      <c r="G67" s="580">
        <v>200</v>
      </c>
      <c r="H67" s="580">
        <v>240</v>
      </c>
      <c r="I67" s="580">
        <v>3</v>
      </c>
      <c r="J67" s="580">
        <v>6.96</v>
      </c>
      <c r="K67" s="569" t="s">
        <v>2819</v>
      </c>
      <c r="L67" s="580" t="s">
        <v>103</v>
      </c>
      <c r="M67" s="580" t="s">
        <v>103</v>
      </c>
      <c r="N67" s="584">
        <v>9800</v>
      </c>
      <c r="O67" s="572" t="s">
        <v>1562</v>
      </c>
      <c r="P67" s="572" t="s">
        <v>2779</v>
      </c>
    </row>
    <row r="68" spans="1:16" x14ac:dyDescent="0.15">
      <c r="A68" s="573" t="s">
        <v>4781</v>
      </c>
      <c r="B68" s="588" t="s">
        <v>1979</v>
      </c>
      <c r="C68" s="580">
        <v>45</v>
      </c>
      <c r="D68" s="580">
        <v>75</v>
      </c>
      <c r="E68" s="580">
        <v>45</v>
      </c>
      <c r="F68" s="580">
        <v>75</v>
      </c>
      <c r="G68" s="580">
        <v>300</v>
      </c>
      <c r="H68" s="580">
        <v>360</v>
      </c>
      <c r="I68" s="580">
        <v>2.25</v>
      </c>
      <c r="J68" s="580">
        <v>6.57</v>
      </c>
      <c r="K68" s="575" t="s">
        <v>2819</v>
      </c>
      <c r="L68" s="580" t="s">
        <v>103</v>
      </c>
      <c r="M68" s="580" t="s">
        <v>103</v>
      </c>
      <c r="N68" s="584">
        <v>-7425</v>
      </c>
      <c r="O68" s="572" t="s">
        <v>1463</v>
      </c>
      <c r="P68" s="572"/>
    </row>
    <row r="69" spans="1:16" x14ac:dyDescent="0.15">
      <c r="A69" s="567" t="s">
        <v>2817</v>
      </c>
      <c r="B69" s="568" t="s">
        <v>103</v>
      </c>
      <c r="C69" s="580">
        <v>0</v>
      </c>
      <c r="D69" s="580">
        <v>15</v>
      </c>
      <c r="E69" s="580">
        <v>10</v>
      </c>
      <c r="F69" s="580">
        <v>15</v>
      </c>
      <c r="G69" s="580">
        <v>20</v>
      </c>
      <c r="H69" s="580">
        <v>30</v>
      </c>
      <c r="I69" s="580">
        <v>0.15</v>
      </c>
      <c r="J69" s="580">
        <v>0.85</v>
      </c>
      <c r="K69" s="569" t="s">
        <v>2816</v>
      </c>
      <c r="L69" s="580" t="s">
        <v>2720</v>
      </c>
      <c r="M69" s="580" t="s">
        <v>103</v>
      </c>
      <c r="N69" s="571">
        <v>600</v>
      </c>
      <c r="O69" s="572" t="s">
        <v>1814</v>
      </c>
      <c r="P69" s="572" t="s">
        <v>2780</v>
      </c>
    </row>
    <row r="70" spans="1:16" x14ac:dyDescent="0.15">
      <c r="A70" s="573" t="s">
        <v>2817</v>
      </c>
      <c r="B70" s="574"/>
      <c r="C70" s="575">
        <v>0</v>
      </c>
      <c r="D70" s="575">
        <v>15</v>
      </c>
      <c r="E70" s="575">
        <v>10</v>
      </c>
      <c r="F70" s="575">
        <v>15</v>
      </c>
      <c r="G70" s="575">
        <v>20</v>
      </c>
      <c r="H70" s="575">
        <v>30</v>
      </c>
      <c r="I70" s="575">
        <v>0.15</v>
      </c>
      <c r="J70" s="575">
        <v>0.85</v>
      </c>
      <c r="K70" s="575" t="s">
        <v>2816</v>
      </c>
      <c r="L70" s="575" t="s">
        <v>2720</v>
      </c>
      <c r="M70" s="575" t="s">
        <v>103</v>
      </c>
      <c r="N70" s="577">
        <v>600</v>
      </c>
      <c r="O70" s="572" t="s">
        <v>2815</v>
      </c>
      <c r="P70" s="578"/>
    </row>
    <row r="71" spans="1:16" x14ac:dyDescent="0.15">
      <c r="A71" s="567" t="s">
        <v>1131</v>
      </c>
      <c r="B71" s="568" t="s">
        <v>103</v>
      </c>
      <c r="C71" s="580">
        <v>8</v>
      </c>
      <c r="D71" s="580">
        <v>12</v>
      </c>
      <c r="E71" s="580">
        <v>8</v>
      </c>
      <c r="F71" s="580">
        <v>12</v>
      </c>
      <c r="G71" s="580">
        <v>55</v>
      </c>
      <c r="H71" s="580">
        <v>90</v>
      </c>
      <c r="I71" s="580">
        <v>0.96</v>
      </c>
      <c r="J71" s="580">
        <v>1.54</v>
      </c>
      <c r="K71" s="580" t="s">
        <v>2813</v>
      </c>
      <c r="L71" s="580" t="s">
        <v>103</v>
      </c>
      <c r="M71" s="580" t="s">
        <v>103</v>
      </c>
      <c r="N71" s="571">
        <v>-375</v>
      </c>
      <c r="O71" s="587" t="s">
        <v>1706</v>
      </c>
      <c r="P71" s="572"/>
    </row>
    <row r="72" spans="1:16" x14ac:dyDescent="0.15">
      <c r="A72" s="573" t="s">
        <v>1131</v>
      </c>
      <c r="B72" s="588" t="s">
        <v>1978</v>
      </c>
      <c r="C72" s="580">
        <v>8</v>
      </c>
      <c r="D72" s="580">
        <v>12</v>
      </c>
      <c r="E72" s="580">
        <v>8</v>
      </c>
      <c r="F72" s="580">
        <v>12</v>
      </c>
      <c r="G72" s="580">
        <v>57</v>
      </c>
      <c r="H72" s="580">
        <v>94</v>
      </c>
      <c r="I72" s="580">
        <v>0.99</v>
      </c>
      <c r="J72" s="580">
        <v>1.61</v>
      </c>
      <c r="K72" s="575" t="s">
        <v>1170</v>
      </c>
      <c r="L72" s="575" t="s">
        <v>103</v>
      </c>
      <c r="M72" s="575" t="s">
        <v>103</v>
      </c>
      <c r="N72" s="577">
        <v>-375</v>
      </c>
      <c r="O72" s="578"/>
      <c r="P72" s="578"/>
    </row>
    <row r="73" spans="1:16" x14ac:dyDescent="0.15">
      <c r="A73" s="573" t="s">
        <v>1131</v>
      </c>
      <c r="B73" s="588" t="s">
        <v>1991</v>
      </c>
      <c r="C73" s="580">
        <v>8</v>
      </c>
      <c r="D73" s="580">
        <v>13</v>
      </c>
      <c r="E73" s="580">
        <v>8</v>
      </c>
      <c r="F73" s="580">
        <v>13</v>
      </c>
      <c r="G73" s="580">
        <v>60</v>
      </c>
      <c r="H73" s="580">
        <v>99</v>
      </c>
      <c r="I73" s="580">
        <v>1.04</v>
      </c>
      <c r="J73" s="580">
        <v>1.75</v>
      </c>
      <c r="K73" s="575" t="s">
        <v>1170</v>
      </c>
      <c r="L73" s="575" t="s">
        <v>103</v>
      </c>
      <c r="M73" s="575" t="s">
        <v>103</v>
      </c>
      <c r="N73" s="577">
        <v>-375</v>
      </c>
      <c r="O73" s="578"/>
      <c r="P73" s="578"/>
    </row>
    <row r="74" spans="1:16" x14ac:dyDescent="0.15">
      <c r="A74" s="573" t="s">
        <v>1131</v>
      </c>
      <c r="B74" s="588" t="s">
        <v>1975</v>
      </c>
      <c r="C74" s="580">
        <v>9</v>
      </c>
      <c r="D74" s="580">
        <v>14</v>
      </c>
      <c r="E74" s="580">
        <v>9</v>
      </c>
      <c r="F74" s="580">
        <v>14</v>
      </c>
      <c r="G74" s="580">
        <v>66</v>
      </c>
      <c r="H74" s="580">
        <v>108</v>
      </c>
      <c r="I74" s="580">
        <v>1.1499999999999999</v>
      </c>
      <c r="J74" s="580">
        <v>1.84</v>
      </c>
      <c r="K74" s="575" t="s">
        <v>1170</v>
      </c>
      <c r="L74" s="575" t="s">
        <v>103</v>
      </c>
      <c r="M74" s="575" t="s">
        <v>103</v>
      </c>
      <c r="N74" s="577">
        <v>-375</v>
      </c>
      <c r="O74" s="578"/>
      <c r="P74" s="578"/>
    </row>
    <row r="75" spans="1:16" x14ac:dyDescent="0.15">
      <c r="A75" s="567" t="s">
        <v>2807</v>
      </c>
      <c r="B75" s="568" t="s">
        <v>103</v>
      </c>
      <c r="C75" s="580">
        <v>8</v>
      </c>
      <c r="D75" s="580">
        <v>12</v>
      </c>
      <c r="E75" s="580">
        <v>8</v>
      </c>
      <c r="F75" s="580">
        <v>12</v>
      </c>
      <c r="G75" s="580">
        <v>55</v>
      </c>
      <c r="H75" s="580">
        <v>90</v>
      </c>
      <c r="I75" s="580">
        <v>0.95</v>
      </c>
      <c r="J75" s="580">
        <v>1.54</v>
      </c>
      <c r="K75" s="580" t="s">
        <v>1168</v>
      </c>
      <c r="L75" s="580" t="s">
        <v>103</v>
      </c>
      <c r="M75" s="580" t="s">
        <v>103</v>
      </c>
      <c r="N75" s="571">
        <v>-375</v>
      </c>
      <c r="O75" s="572" t="s">
        <v>1962</v>
      </c>
      <c r="P75" s="572"/>
    </row>
    <row r="76" spans="1:16" x14ac:dyDescent="0.15">
      <c r="A76" s="573" t="s">
        <v>2807</v>
      </c>
      <c r="B76" s="588" t="s">
        <v>1978</v>
      </c>
      <c r="C76" s="580">
        <v>8</v>
      </c>
      <c r="D76" s="580">
        <v>12</v>
      </c>
      <c r="E76" s="580">
        <v>8</v>
      </c>
      <c r="F76" s="580">
        <v>12</v>
      </c>
      <c r="G76" s="580">
        <v>57</v>
      </c>
      <c r="H76" s="580">
        <v>94</v>
      </c>
      <c r="I76" s="580">
        <v>0.99</v>
      </c>
      <c r="J76" s="580">
        <v>1.61</v>
      </c>
      <c r="K76" s="575" t="s">
        <v>1168</v>
      </c>
      <c r="L76" s="575" t="s">
        <v>103</v>
      </c>
      <c r="M76" s="575" t="s">
        <v>103</v>
      </c>
      <c r="N76" s="577">
        <v>-375</v>
      </c>
      <c r="O76" s="578"/>
      <c r="P76" s="578"/>
    </row>
    <row r="77" spans="1:16" x14ac:dyDescent="0.15">
      <c r="A77" s="573" t="s">
        <v>2807</v>
      </c>
      <c r="B77" s="588" t="s">
        <v>1991</v>
      </c>
      <c r="C77" s="580">
        <v>8</v>
      </c>
      <c r="D77" s="580">
        <v>13</v>
      </c>
      <c r="E77" s="580">
        <v>8</v>
      </c>
      <c r="F77" s="580">
        <v>13</v>
      </c>
      <c r="G77" s="580">
        <v>60</v>
      </c>
      <c r="H77" s="580">
        <v>99</v>
      </c>
      <c r="I77" s="580">
        <v>1.04</v>
      </c>
      <c r="J77" s="580">
        <v>1.75</v>
      </c>
      <c r="K77" s="575" t="s">
        <v>1168</v>
      </c>
      <c r="L77" s="575" t="s">
        <v>103</v>
      </c>
      <c r="M77" s="575" t="s">
        <v>103</v>
      </c>
      <c r="N77" s="577">
        <v>-375</v>
      </c>
      <c r="O77" s="578"/>
      <c r="P77" s="578"/>
    </row>
    <row r="78" spans="1:16" x14ac:dyDescent="0.15">
      <c r="A78" s="573" t="s">
        <v>2807</v>
      </c>
      <c r="B78" s="588" t="s">
        <v>1975</v>
      </c>
      <c r="C78" s="580">
        <v>9</v>
      </c>
      <c r="D78" s="580">
        <v>14</v>
      </c>
      <c r="E78" s="580">
        <v>9</v>
      </c>
      <c r="F78" s="580">
        <v>14</v>
      </c>
      <c r="G78" s="580">
        <v>66</v>
      </c>
      <c r="H78" s="580">
        <v>108</v>
      </c>
      <c r="I78" s="580">
        <v>1.1399999999999999</v>
      </c>
      <c r="J78" s="580">
        <v>1.92</v>
      </c>
      <c r="K78" s="575" t="s">
        <v>1168</v>
      </c>
      <c r="L78" s="575" t="s">
        <v>103</v>
      </c>
      <c r="M78" s="575" t="s">
        <v>103</v>
      </c>
      <c r="N78" s="577">
        <v>-375</v>
      </c>
      <c r="O78" s="578"/>
      <c r="P78" s="578"/>
    </row>
    <row r="79" spans="1:16" x14ac:dyDescent="0.15">
      <c r="A79" s="586" t="s">
        <v>2802</v>
      </c>
      <c r="B79" s="568" t="s">
        <v>103</v>
      </c>
      <c r="C79" s="580">
        <v>8</v>
      </c>
      <c r="D79" s="580">
        <v>12</v>
      </c>
      <c r="E79" s="580">
        <v>8</v>
      </c>
      <c r="F79" s="580">
        <v>12</v>
      </c>
      <c r="G79" s="580">
        <v>55</v>
      </c>
      <c r="H79" s="580">
        <v>90</v>
      </c>
      <c r="I79" s="580">
        <v>0.95</v>
      </c>
      <c r="J79" s="580">
        <v>1.61</v>
      </c>
      <c r="K79" s="580" t="s">
        <v>1167</v>
      </c>
      <c r="L79" s="580" t="s">
        <v>103</v>
      </c>
      <c r="M79" s="580" t="s">
        <v>103</v>
      </c>
      <c r="N79" s="571">
        <v>-375</v>
      </c>
      <c r="O79" s="587" t="s">
        <v>2801</v>
      </c>
      <c r="P79" s="572"/>
    </row>
    <row r="80" spans="1:16" x14ac:dyDescent="0.15">
      <c r="A80" s="573" t="s">
        <v>2802</v>
      </c>
      <c r="B80" s="588" t="s">
        <v>1978</v>
      </c>
      <c r="C80" s="580">
        <v>8</v>
      </c>
      <c r="D80" s="580">
        <v>12</v>
      </c>
      <c r="E80" s="580">
        <v>8</v>
      </c>
      <c r="F80" s="580">
        <v>12</v>
      </c>
      <c r="G80" s="580">
        <v>57</v>
      </c>
      <c r="H80" s="580">
        <v>94</v>
      </c>
      <c r="I80" s="580">
        <v>0.99</v>
      </c>
      <c r="J80" s="580">
        <v>1.61</v>
      </c>
      <c r="K80" s="575" t="s">
        <v>1167</v>
      </c>
      <c r="L80" s="575" t="s">
        <v>103</v>
      </c>
      <c r="M80" s="575" t="s">
        <v>103</v>
      </c>
      <c r="N80" s="577">
        <v>-375</v>
      </c>
      <c r="O80" s="578"/>
      <c r="P80" s="578"/>
    </row>
    <row r="81" spans="1:16" x14ac:dyDescent="0.15">
      <c r="A81" s="573" t="s">
        <v>2802</v>
      </c>
      <c r="B81" s="588" t="s">
        <v>1975</v>
      </c>
      <c r="C81" s="580">
        <v>9</v>
      </c>
      <c r="D81" s="580">
        <v>14</v>
      </c>
      <c r="E81" s="580">
        <v>9</v>
      </c>
      <c r="F81" s="580">
        <v>14</v>
      </c>
      <c r="G81" s="580">
        <v>66</v>
      </c>
      <c r="H81" s="580">
        <v>108</v>
      </c>
      <c r="I81" s="580">
        <v>1.1399999999999999</v>
      </c>
      <c r="J81" s="580">
        <v>1.92</v>
      </c>
      <c r="K81" s="575" t="s">
        <v>1167</v>
      </c>
      <c r="L81" s="575" t="s">
        <v>103</v>
      </c>
      <c r="M81" s="575" t="s">
        <v>103</v>
      </c>
      <c r="N81" s="577">
        <v>-375</v>
      </c>
      <c r="O81" s="578"/>
      <c r="P81" s="578"/>
    </row>
    <row r="82" spans="1:16" x14ac:dyDescent="0.15">
      <c r="A82" s="586" t="s">
        <v>2797</v>
      </c>
      <c r="B82" s="568" t="s">
        <v>103</v>
      </c>
      <c r="C82" s="580">
        <v>0</v>
      </c>
      <c r="D82" s="575">
        <v>0</v>
      </c>
      <c r="E82" s="580">
        <v>12</v>
      </c>
      <c r="F82" s="580">
        <v>25</v>
      </c>
      <c r="G82" s="580">
        <v>55</v>
      </c>
      <c r="H82" s="580">
        <v>90</v>
      </c>
      <c r="I82" s="580">
        <v>0.15</v>
      </c>
      <c r="J82" s="580">
        <v>0.26</v>
      </c>
      <c r="K82" s="580" t="s">
        <v>9413</v>
      </c>
      <c r="L82" s="580" t="s">
        <v>103</v>
      </c>
      <c r="M82" s="580" t="s">
        <v>103</v>
      </c>
      <c r="N82" s="571">
        <v>-600</v>
      </c>
      <c r="O82" s="572" t="s">
        <v>2796</v>
      </c>
      <c r="P82" s="572"/>
    </row>
    <row r="83" spans="1:16" x14ac:dyDescent="0.15">
      <c r="A83" s="573" t="s">
        <v>1029</v>
      </c>
      <c r="B83" s="574"/>
      <c r="C83" s="580">
        <v>0</v>
      </c>
      <c r="D83" s="575">
        <v>0</v>
      </c>
      <c r="E83" s="575">
        <v>12</v>
      </c>
      <c r="F83" s="575">
        <v>25</v>
      </c>
      <c r="G83" s="575">
        <v>55</v>
      </c>
      <c r="H83" s="575">
        <v>90</v>
      </c>
      <c r="I83" s="575">
        <v>0.15</v>
      </c>
      <c r="J83" s="575">
        <v>0.26</v>
      </c>
      <c r="K83" s="575" t="s">
        <v>10784</v>
      </c>
      <c r="L83" s="575" t="s">
        <v>103</v>
      </c>
      <c r="M83" s="575" t="s">
        <v>103</v>
      </c>
      <c r="N83" s="577">
        <v>-600</v>
      </c>
      <c r="O83" s="572" t="s">
        <v>2518</v>
      </c>
      <c r="P83" s="578"/>
    </row>
    <row r="84" spans="1:16" x14ac:dyDescent="0.15">
      <c r="A84" s="567" t="s">
        <v>4510</v>
      </c>
      <c r="B84" s="568" t="s">
        <v>103</v>
      </c>
      <c r="C84" s="580">
        <v>13</v>
      </c>
      <c r="D84" s="580">
        <v>50</v>
      </c>
      <c r="E84" s="580">
        <v>13</v>
      </c>
      <c r="F84" s="580">
        <v>50</v>
      </c>
      <c r="G84" s="580">
        <v>113</v>
      </c>
      <c r="H84" s="580">
        <v>200</v>
      </c>
      <c r="I84" s="580">
        <v>0.13</v>
      </c>
      <c r="J84" s="580">
        <v>1.44</v>
      </c>
      <c r="K84" s="580" t="s">
        <v>9639</v>
      </c>
      <c r="L84" s="580" t="s">
        <v>2793</v>
      </c>
      <c r="M84" s="580" t="s">
        <v>103</v>
      </c>
      <c r="N84" s="571">
        <v>-975</v>
      </c>
      <c r="O84" s="572" t="s">
        <v>1681</v>
      </c>
      <c r="P84" s="572" t="s">
        <v>6981</v>
      </c>
    </row>
    <row r="85" spans="1:16" x14ac:dyDescent="0.15">
      <c r="A85" s="573" t="s">
        <v>4823</v>
      </c>
      <c r="B85" s="588" t="s">
        <v>1978</v>
      </c>
      <c r="C85" s="580">
        <v>13</v>
      </c>
      <c r="D85" s="580">
        <v>52</v>
      </c>
      <c r="E85" s="580">
        <v>13</v>
      </c>
      <c r="F85" s="580">
        <v>52</v>
      </c>
      <c r="G85" s="580">
        <v>118</v>
      </c>
      <c r="H85" s="580">
        <v>210</v>
      </c>
      <c r="I85" s="580">
        <v>0.13</v>
      </c>
      <c r="J85" s="580">
        <v>1.48</v>
      </c>
      <c r="K85" s="575" t="s">
        <v>10785</v>
      </c>
      <c r="L85" s="575" t="s">
        <v>2793</v>
      </c>
      <c r="M85" s="575" t="s">
        <v>103</v>
      </c>
      <c r="N85" s="577">
        <v>-975</v>
      </c>
      <c r="O85" s="578"/>
      <c r="P85" s="578"/>
    </row>
    <row r="86" spans="1:16" x14ac:dyDescent="0.15">
      <c r="A86" s="573" t="s">
        <v>4823</v>
      </c>
      <c r="B86" s="588" t="s">
        <v>1991</v>
      </c>
      <c r="C86" s="580">
        <v>14</v>
      </c>
      <c r="D86" s="580">
        <v>55</v>
      </c>
      <c r="E86" s="580">
        <v>14</v>
      </c>
      <c r="F86" s="580">
        <v>55</v>
      </c>
      <c r="G86" s="580">
        <v>124</v>
      </c>
      <c r="H86" s="580">
        <v>220</v>
      </c>
      <c r="I86" s="580">
        <v>0.14000000000000001</v>
      </c>
      <c r="J86" s="580">
        <v>1.65</v>
      </c>
      <c r="K86" s="575" t="s">
        <v>10785</v>
      </c>
      <c r="L86" s="575" t="s">
        <v>2793</v>
      </c>
      <c r="M86" s="575" t="s">
        <v>103</v>
      </c>
      <c r="N86" s="577">
        <v>-975</v>
      </c>
      <c r="O86" s="578"/>
      <c r="P86" s="578"/>
    </row>
    <row r="87" spans="1:16" x14ac:dyDescent="0.15">
      <c r="A87" s="573" t="s">
        <v>4823</v>
      </c>
      <c r="B87" s="588" t="s">
        <v>1975</v>
      </c>
      <c r="C87" s="580">
        <v>15</v>
      </c>
      <c r="D87" s="580">
        <v>60</v>
      </c>
      <c r="E87" s="580">
        <v>15</v>
      </c>
      <c r="F87" s="580">
        <v>60</v>
      </c>
      <c r="G87" s="580">
        <v>135</v>
      </c>
      <c r="H87" s="580">
        <v>240</v>
      </c>
      <c r="I87" s="580">
        <v>0.15</v>
      </c>
      <c r="J87" s="580">
        <v>1.88</v>
      </c>
      <c r="K87" s="575" t="s">
        <v>10785</v>
      </c>
      <c r="L87" s="575" t="s">
        <v>2793</v>
      </c>
      <c r="M87" s="575" t="s">
        <v>103</v>
      </c>
      <c r="N87" s="577">
        <v>-975</v>
      </c>
      <c r="O87" s="578"/>
      <c r="P87" s="578"/>
    </row>
    <row r="88" spans="1:16" x14ac:dyDescent="0.15">
      <c r="A88" s="567" t="s">
        <v>67</v>
      </c>
      <c r="B88" s="568" t="s">
        <v>103</v>
      </c>
      <c r="C88" s="580">
        <v>5</v>
      </c>
      <c r="D88" s="580">
        <v>10</v>
      </c>
      <c r="E88" s="580">
        <v>0</v>
      </c>
      <c r="F88" s="580">
        <v>10</v>
      </c>
      <c r="G88" s="580">
        <v>50</v>
      </c>
      <c r="H88" s="580">
        <v>70</v>
      </c>
      <c r="I88" s="580">
        <v>6</v>
      </c>
      <c r="J88" s="580">
        <v>10.14</v>
      </c>
      <c r="K88" s="569" t="s">
        <v>1208</v>
      </c>
      <c r="L88" s="580" t="s">
        <v>103</v>
      </c>
      <c r="M88" s="580" t="s">
        <v>103</v>
      </c>
      <c r="N88" s="584">
        <v>5500</v>
      </c>
      <c r="O88" s="572" t="s">
        <v>9404</v>
      </c>
      <c r="P88" s="572"/>
    </row>
    <row r="89" spans="1:16" x14ac:dyDescent="0.15">
      <c r="A89" s="573" t="s">
        <v>67</v>
      </c>
      <c r="B89" s="574"/>
      <c r="C89" s="575">
        <v>5</v>
      </c>
      <c r="D89" s="575">
        <v>10</v>
      </c>
      <c r="E89" s="575">
        <v>0</v>
      </c>
      <c r="F89" s="575">
        <v>10</v>
      </c>
      <c r="G89" s="575">
        <v>50</v>
      </c>
      <c r="H89" s="575">
        <v>70</v>
      </c>
      <c r="I89" s="575">
        <v>6</v>
      </c>
      <c r="J89" s="575">
        <v>10.14</v>
      </c>
      <c r="K89" s="575" t="s">
        <v>1208</v>
      </c>
      <c r="L89" s="575" t="s">
        <v>103</v>
      </c>
      <c r="M89" s="575" t="s">
        <v>103</v>
      </c>
      <c r="N89" s="577">
        <v>5500</v>
      </c>
      <c r="O89" s="572" t="s">
        <v>1559</v>
      </c>
      <c r="P89" s="578"/>
    </row>
    <row r="90" spans="1:16" x14ac:dyDescent="0.15">
      <c r="A90" s="586" t="s">
        <v>69</v>
      </c>
      <c r="B90" s="568" t="s">
        <v>103</v>
      </c>
      <c r="C90" s="580">
        <v>5</v>
      </c>
      <c r="D90" s="580">
        <v>10</v>
      </c>
      <c r="E90" s="580">
        <v>0</v>
      </c>
      <c r="F90" s="580">
        <v>10</v>
      </c>
      <c r="G90" s="580">
        <v>50</v>
      </c>
      <c r="H90" s="580">
        <v>70</v>
      </c>
      <c r="I90" s="580">
        <v>4.5</v>
      </c>
      <c r="J90" s="580">
        <v>7.6</v>
      </c>
      <c r="K90" s="580" t="s">
        <v>1204</v>
      </c>
      <c r="L90" s="580" t="s">
        <v>103</v>
      </c>
      <c r="M90" s="580" t="s">
        <v>103</v>
      </c>
      <c r="N90" s="584">
        <v>5000</v>
      </c>
      <c r="O90" s="572" t="s">
        <v>9404</v>
      </c>
      <c r="P90" s="572"/>
    </row>
    <row r="91" spans="1:16" x14ac:dyDescent="0.15">
      <c r="A91" s="573" t="s">
        <v>69</v>
      </c>
      <c r="B91" s="574"/>
      <c r="C91" s="575">
        <v>5</v>
      </c>
      <c r="D91" s="575">
        <v>10</v>
      </c>
      <c r="E91" s="575">
        <v>0</v>
      </c>
      <c r="F91" s="575">
        <v>10</v>
      </c>
      <c r="G91" s="575">
        <v>50</v>
      </c>
      <c r="H91" s="575">
        <v>70</v>
      </c>
      <c r="I91" s="575">
        <v>4.5</v>
      </c>
      <c r="J91" s="575">
        <v>7.6</v>
      </c>
      <c r="K91" s="575" t="s">
        <v>1204</v>
      </c>
      <c r="L91" s="575" t="s">
        <v>103</v>
      </c>
      <c r="M91" s="575" t="s">
        <v>103</v>
      </c>
      <c r="N91" s="577">
        <v>5000</v>
      </c>
      <c r="O91" s="572" t="s">
        <v>1559</v>
      </c>
      <c r="P91" s="578"/>
    </row>
    <row r="92" spans="1:16" x14ac:dyDescent="0.15">
      <c r="A92" s="586" t="s">
        <v>68</v>
      </c>
      <c r="B92" s="568" t="s">
        <v>103</v>
      </c>
      <c r="C92" s="580">
        <v>5</v>
      </c>
      <c r="D92" s="580">
        <v>10</v>
      </c>
      <c r="E92" s="580">
        <v>0</v>
      </c>
      <c r="F92" s="580">
        <v>10</v>
      </c>
      <c r="G92" s="580">
        <v>50</v>
      </c>
      <c r="H92" s="580">
        <v>70</v>
      </c>
      <c r="I92" s="580">
        <v>6</v>
      </c>
      <c r="J92" s="580">
        <v>10.14</v>
      </c>
      <c r="K92" s="580" t="s">
        <v>1202</v>
      </c>
      <c r="L92" s="580" t="s">
        <v>103</v>
      </c>
      <c r="M92" s="580" t="s">
        <v>103</v>
      </c>
      <c r="N92" s="584">
        <v>5500</v>
      </c>
      <c r="O92" s="572" t="s">
        <v>9404</v>
      </c>
      <c r="P92" s="572"/>
    </row>
    <row r="93" spans="1:16" x14ac:dyDescent="0.15">
      <c r="A93" s="573" t="s">
        <v>68</v>
      </c>
      <c r="B93" s="574"/>
      <c r="C93" s="575">
        <v>5</v>
      </c>
      <c r="D93" s="575">
        <v>10</v>
      </c>
      <c r="E93" s="575">
        <v>0</v>
      </c>
      <c r="F93" s="575">
        <v>10</v>
      </c>
      <c r="G93" s="575">
        <v>50</v>
      </c>
      <c r="H93" s="575">
        <v>70</v>
      </c>
      <c r="I93" s="575">
        <v>6</v>
      </c>
      <c r="J93" s="575">
        <v>10.14</v>
      </c>
      <c r="K93" s="575" t="s">
        <v>1202</v>
      </c>
      <c r="L93" s="575" t="s">
        <v>103</v>
      </c>
      <c r="M93" s="575" t="s">
        <v>103</v>
      </c>
      <c r="N93" s="577">
        <v>5500</v>
      </c>
      <c r="O93" s="572" t="s">
        <v>1559</v>
      </c>
      <c r="P93" s="578"/>
    </row>
    <row r="94" spans="1:16" x14ac:dyDescent="0.15">
      <c r="A94" s="567" t="s">
        <v>2787</v>
      </c>
      <c r="B94" s="568" t="s">
        <v>103</v>
      </c>
      <c r="C94" s="580">
        <v>0</v>
      </c>
      <c r="D94" s="580">
        <v>10</v>
      </c>
      <c r="E94" s="580">
        <v>10</v>
      </c>
      <c r="F94" s="580">
        <v>15</v>
      </c>
      <c r="G94" s="580">
        <v>50</v>
      </c>
      <c r="H94" s="580">
        <v>70</v>
      </c>
      <c r="I94" s="580">
        <v>2</v>
      </c>
      <c r="J94" s="580">
        <v>3.38</v>
      </c>
      <c r="K94" s="580" t="s">
        <v>9415</v>
      </c>
      <c r="L94" s="580" t="s">
        <v>103</v>
      </c>
      <c r="M94" s="580" t="s">
        <v>103</v>
      </c>
      <c r="N94" s="584">
        <v>4000</v>
      </c>
      <c r="O94" s="572" t="s">
        <v>6393</v>
      </c>
      <c r="P94" s="572"/>
    </row>
    <row r="95" spans="1:16" x14ac:dyDescent="0.15">
      <c r="A95" s="567" t="s">
        <v>2785</v>
      </c>
      <c r="B95" s="568" t="s">
        <v>103</v>
      </c>
      <c r="C95" s="580">
        <v>15</v>
      </c>
      <c r="D95" s="580">
        <v>30</v>
      </c>
      <c r="E95" s="580">
        <v>0</v>
      </c>
      <c r="F95" s="575">
        <v>0</v>
      </c>
      <c r="G95" s="580">
        <v>50</v>
      </c>
      <c r="H95" s="580">
        <v>70</v>
      </c>
      <c r="I95" s="580">
        <v>1.2</v>
      </c>
      <c r="J95" s="580">
        <v>2.02</v>
      </c>
      <c r="K95" s="580" t="s">
        <v>1233</v>
      </c>
      <c r="L95" s="580" t="s">
        <v>103</v>
      </c>
      <c r="M95" s="580" t="s">
        <v>103</v>
      </c>
      <c r="N95" s="584">
        <v>5000</v>
      </c>
      <c r="O95" s="572" t="s">
        <v>1559</v>
      </c>
      <c r="P95" s="572"/>
    </row>
    <row r="96" spans="1:16" x14ac:dyDescent="0.15">
      <c r="A96" s="573" t="s">
        <v>2785</v>
      </c>
      <c r="B96" s="574"/>
      <c r="C96" s="575">
        <v>15</v>
      </c>
      <c r="D96" s="575">
        <v>30</v>
      </c>
      <c r="E96" s="580">
        <v>0</v>
      </c>
      <c r="F96" s="575">
        <v>0</v>
      </c>
      <c r="G96" s="575">
        <v>50</v>
      </c>
      <c r="H96" s="575">
        <v>70</v>
      </c>
      <c r="I96" s="575">
        <v>1.2</v>
      </c>
      <c r="J96" s="575">
        <v>2.02</v>
      </c>
      <c r="K96" s="575" t="s">
        <v>1233</v>
      </c>
      <c r="L96" s="575" t="s">
        <v>103</v>
      </c>
      <c r="M96" s="575" t="s">
        <v>103</v>
      </c>
      <c r="N96" s="577">
        <v>5000</v>
      </c>
      <c r="O96" s="587" t="s">
        <v>6393</v>
      </c>
      <c r="P96" s="578"/>
    </row>
    <row r="97" spans="1:16" x14ac:dyDescent="0.15">
      <c r="A97" s="567" t="s">
        <v>2784</v>
      </c>
      <c r="B97" s="568" t="s">
        <v>103</v>
      </c>
      <c r="C97" s="580">
        <v>0</v>
      </c>
      <c r="D97" s="575">
        <v>0</v>
      </c>
      <c r="E97" s="580">
        <v>10</v>
      </c>
      <c r="F97" s="580">
        <v>50</v>
      </c>
      <c r="G97" s="580">
        <v>75</v>
      </c>
      <c r="H97" s="580">
        <v>200</v>
      </c>
      <c r="I97" s="580">
        <v>1</v>
      </c>
      <c r="J97" s="580">
        <v>6.44</v>
      </c>
      <c r="K97" s="580" t="s">
        <v>10766</v>
      </c>
      <c r="L97" s="580" t="s">
        <v>2783</v>
      </c>
      <c r="M97" s="580" t="s">
        <v>103</v>
      </c>
      <c r="N97" s="584">
        <v>6000</v>
      </c>
      <c r="O97" s="572" t="s">
        <v>9405</v>
      </c>
      <c r="P97" s="572"/>
    </row>
    <row r="98" spans="1:16" x14ac:dyDescent="0.15">
      <c r="A98" s="573" t="s">
        <v>2784</v>
      </c>
      <c r="B98" s="574"/>
      <c r="C98" s="580">
        <v>0</v>
      </c>
      <c r="D98" s="575">
        <v>0</v>
      </c>
      <c r="E98" s="575">
        <v>10</v>
      </c>
      <c r="F98" s="575">
        <v>50</v>
      </c>
      <c r="G98" s="575">
        <v>75</v>
      </c>
      <c r="H98" s="575">
        <v>200</v>
      </c>
      <c r="I98" s="575">
        <v>1</v>
      </c>
      <c r="J98" s="575">
        <v>6.44</v>
      </c>
      <c r="K98" s="575" t="s">
        <v>1238</v>
      </c>
      <c r="L98" s="575" t="s">
        <v>2783</v>
      </c>
      <c r="M98" s="575" t="s">
        <v>103</v>
      </c>
      <c r="N98" s="577">
        <v>6000</v>
      </c>
      <c r="O98" s="572" t="s">
        <v>6390</v>
      </c>
      <c r="P98" s="578"/>
    </row>
    <row r="99" spans="1:16" x14ac:dyDescent="0.15">
      <c r="A99" s="567" t="s">
        <v>2781</v>
      </c>
      <c r="B99" s="568" t="s">
        <v>103</v>
      </c>
      <c r="C99" s="580">
        <v>10</v>
      </c>
      <c r="D99" s="580">
        <v>25</v>
      </c>
      <c r="E99" s="580">
        <v>0</v>
      </c>
      <c r="F99" s="580">
        <v>5</v>
      </c>
      <c r="G99" s="580">
        <v>50</v>
      </c>
      <c r="H99" s="580">
        <v>70</v>
      </c>
      <c r="I99" s="580">
        <v>3</v>
      </c>
      <c r="J99" s="580">
        <v>11.04</v>
      </c>
      <c r="K99" s="580" t="s">
        <v>6275</v>
      </c>
      <c r="L99" s="580" t="s">
        <v>2710</v>
      </c>
      <c r="M99" s="580" t="s">
        <v>103</v>
      </c>
      <c r="N99" s="584">
        <v>4500</v>
      </c>
      <c r="O99" s="572" t="s">
        <v>9405</v>
      </c>
      <c r="P99" s="572"/>
    </row>
    <row r="100" spans="1:16" x14ac:dyDescent="0.15">
      <c r="A100" s="573" t="s">
        <v>2781</v>
      </c>
      <c r="B100" s="574"/>
      <c r="C100" s="575">
        <v>10</v>
      </c>
      <c r="D100" s="575">
        <v>25</v>
      </c>
      <c r="E100" s="575">
        <v>0</v>
      </c>
      <c r="F100" s="575">
        <v>5</v>
      </c>
      <c r="G100" s="575">
        <v>50</v>
      </c>
      <c r="H100" s="575">
        <v>70</v>
      </c>
      <c r="I100" s="575">
        <v>3</v>
      </c>
      <c r="J100" s="575">
        <v>11.04</v>
      </c>
      <c r="K100" s="575" t="s">
        <v>6275</v>
      </c>
      <c r="L100" s="575" t="s">
        <v>2710</v>
      </c>
      <c r="M100" s="575" t="s">
        <v>103</v>
      </c>
      <c r="N100" s="577">
        <v>4500</v>
      </c>
      <c r="O100" s="572" t="s">
        <v>6390</v>
      </c>
      <c r="P100" s="578"/>
    </row>
    <row r="101" spans="1:16" x14ac:dyDescent="0.15">
      <c r="A101" s="573" t="s">
        <v>2781</v>
      </c>
      <c r="B101" s="588" t="s">
        <v>1979</v>
      </c>
      <c r="C101" s="580">
        <v>15</v>
      </c>
      <c r="D101" s="580">
        <v>37</v>
      </c>
      <c r="E101" s="580">
        <v>0</v>
      </c>
      <c r="F101" s="580">
        <v>7</v>
      </c>
      <c r="G101" s="580">
        <v>75</v>
      </c>
      <c r="H101" s="580">
        <v>105</v>
      </c>
      <c r="I101" s="580">
        <v>4.5</v>
      </c>
      <c r="J101" s="580">
        <v>18.989999999999998</v>
      </c>
      <c r="K101" s="575" t="s">
        <v>6275</v>
      </c>
      <c r="L101" s="575" t="s">
        <v>2710</v>
      </c>
      <c r="M101" s="575" t="s">
        <v>103</v>
      </c>
      <c r="N101" s="584">
        <v>-4500</v>
      </c>
      <c r="O101" s="572" t="s">
        <v>1463</v>
      </c>
      <c r="P101" s="572"/>
    </row>
    <row r="102" spans="1:16" x14ac:dyDescent="0.15">
      <c r="A102" s="567" t="s">
        <v>46</v>
      </c>
      <c r="B102" s="568" t="s">
        <v>103</v>
      </c>
      <c r="C102" s="580">
        <v>20</v>
      </c>
      <c r="D102" s="580">
        <v>30</v>
      </c>
      <c r="E102" s="580">
        <v>0</v>
      </c>
      <c r="F102" s="575">
        <v>0</v>
      </c>
      <c r="G102" s="580">
        <v>90</v>
      </c>
      <c r="H102" s="580">
        <v>100</v>
      </c>
      <c r="I102" s="580">
        <v>7</v>
      </c>
      <c r="J102" s="580">
        <v>9.73</v>
      </c>
      <c r="K102" s="580" t="s">
        <v>10227</v>
      </c>
      <c r="L102" s="580" t="s">
        <v>103</v>
      </c>
      <c r="M102" s="580" t="s">
        <v>103</v>
      </c>
      <c r="N102" s="584">
        <v>8800</v>
      </c>
      <c r="O102" s="572" t="s">
        <v>1718</v>
      </c>
      <c r="P102" s="572" t="s">
        <v>2780</v>
      </c>
    </row>
    <row r="103" spans="1:16" x14ac:dyDescent="0.15">
      <c r="A103" s="567" t="s">
        <v>48</v>
      </c>
      <c r="B103" s="568" t="s">
        <v>103</v>
      </c>
      <c r="C103" s="580">
        <v>25</v>
      </c>
      <c r="D103" s="580">
        <v>50</v>
      </c>
      <c r="E103" s="580">
        <v>0</v>
      </c>
      <c r="F103" s="580">
        <v>0</v>
      </c>
      <c r="G103" s="580">
        <v>55</v>
      </c>
      <c r="H103" s="580">
        <v>75</v>
      </c>
      <c r="I103" s="580">
        <v>2.4</v>
      </c>
      <c r="J103" s="580">
        <v>4.7699999999999996</v>
      </c>
      <c r="K103" s="580" t="s">
        <v>1227</v>
      </c>
      <c r="L103" s="580" t="s">
        <v>103</v>
      </c>
      <c r="M103" s="580" t="s">
        <v>103</v>
      </c>
      <c r="N103" s="584">
        <v>7770</v>
      </c>
      <c r="O103" s="572" t="s">
        <v>1718</v>
      </c>
      <c r="P103" s="572" t="s">
        <v>2779</v>
      </c>
    </row>
    <row r="104" spans="1:16" x14ac:dyDescent="0.15">
      <c r="A104" s="573" t="s">
        <v>48</v>
      </c>
      <c r="B104" s="588" t="s">
        <v>1978</v>
      </c>
      <c r="C104" s="580">
        <v>26</v>
      </c>
      <c r="D104" s="580">
        <v>52</v>
      </c>
      <c r="E104" s="575">
        <v>0</v>
      </c>
      <c r="F104" s="575">
        <v>0</v>
      </c>
      <c r="G104" s="580">
        <v>57</v>
      </c>
      <c r="H104" s="580">
        <v>78</v>
      </c>
      <c r="I104" s="580">
        <v>2.52</v>
      </c>
      <c r="J104" s="580">
        <v>5.09</v>
      </c>
      <c r="K104" s="575" t="s">
        <v>1227</v>
      </c>
      <c r="L104" s="575" t="s">
        <v>103</v>
      </c>
      <c r="M104" s="575" t="s">
        <v>103</v>
      </c>
      <c r="N104" s="584">
        <v>-5827</v>
      </c>
      <c r="O104" s="572" t="s">
        <v>1463</v>
      </c>
      <c r="P104" s="572"/>
    </row>
    <row r="105" spans="1:16" x14ac:dyDescent="0.15">
      <c r="A105" s="573" t="s">
        <v>48</v>
      </c>
      <c r="B105" s="588" t="s">
        <v>1991</v>
      </c>
      <c r="C105" s="580">
        <v>27</v>
      </c>
      <c r="D105" s="580">
        <v>55</v>
      </c>
      <c r="E105" s="575">
        <v>0</v>
      </c>
      <c r="F105" s="575">
        <v>0</v>
      </c>
      <c r="G105" s="580">
        <v>60</v>
      </c>
      <c r="H105" s="580">
        <v>82</v>
      </c>
      <c r="I105" s="580">
        <v>2.64</v>
      </c>
      <c r="J105" s="580">
        <v>5.49</v>
      </c>
      <c r="K105" s="575" t="s">
        <v>1227</v>
      </c>
      <c r="L105" s="575" t="s">
        <v>103</v>
      </c>
      <c r="M105" s="575" t="s">
        <v>103</v>
      </c>
      <c r="N105" s="577">
        <v>-5827</v>
      </c>
      <c r="O105" s="578"/>
      <c r="P105" s="578"/>
    </row>
    <row r="106" spans="1:16" x14ac:dyDescent="0.15">
      <c r="A106" s="573" t="s">
        <v>48</v>
      </c>
      <c r="B106" s="588" t="s">
        <v>1975</v>
      </c>
      <c r="C106" s="580">
        <v>30</v>
      </c>
      <c r="D106" s="580">
        <v>60</v>
      </c>
      <c r="E106" s="575">
        <v>0</v>
      </c>
      <c r="F106" s="575">
        <v>0</v>
      </c>
      <c r="G106" s="580">
        <v>66</v>
      </c>
      <c r="H106" s="580">
        <v>90</v>
      </c>
      <c r="I106" s="580">
        <v>2.88</v>
      </c>
      <c r="J106" s="580">
        <v>6.16</v>
      </c>
      <c r="K106" s="575" t="s">
        <v>1227</v>
      </c>
      <c r="L106" s="575" t="s">
        <v>103</v>
      </c>
      <c r="M106" s="575" t="s">
        <v>103</v>
      </c>
      <c r="N106" s="577">
        <v>-5827</v>
      </c>
      <c r="O106" s="578"/>
      <c r="P106" s="578"/>
    </row>
    <row r="107" spans="1:16" x14ac:dyDescent="0.15">
      <c r="A107" s="573" t="s">
        <v>48</v>
      </c>
      <c r="B107" s="588" t="s">
        <v>2031</v>
      </c>
      <c r="C107" s="580">
        <v>31</v>
      </c>
      <c r="D107" s="580">
        <v>62</v>
      </c>
      <c r="E107" s="575">
        <v>0</v>
      </c>
      <c r="F107" s="575">
        <v>0</v>
      </c>
      <c r="G107" s="580">
        <v>68</v>
      </c>
      <c r="H107" s="580">
        <v>93</v>
      </c>
      <c r="I107" s="580">
        <v>3</v>
      </c>
      <c r="J107" s="580">
        <v>6.51</v>
      </c>
      <c r="K107" s="575" t="s">
        <v>1227</v>
      </c>
      <c r="L107" s="575" t="s">
        <v>103</v>
      </c>
      <c r="M107" s="575" t="s">
        <v>103</v>
      </c>
      <c r="N107" s="577">
        <v>-5827</v>
      </c>
      <c r="O107" s="578"/>
      <c r="P107" s="578"/>
    </row>
    <row r="108" spans="1:16" x14ac:dyDescent="0.15">
      <c r="A108" s="573" t="s">
        <v>48</v>
      </c>
      <c r="B108" s="588" t="s">
        <v>2065</v>
      </c>
      <c r="C108" s="580">
        <v>32</v>
      </c>
      <c r="D108" s="580">
        <v>65</v>
      </c>
      <c r="E108" s="575">
        <v>0</v>
      </c>
      <c r="F108" s="575">
        <v>0</v>
      </c>
      <c r="G108" s="580">
        <v>71</v>
      </c>
      <c r="H108" s="580">
        <v>97</v>
      </c>
      <c r="I108" s="580">
        <v>3.12</v>
      </c>
      <c r="J108" s="580">
        <v>6.95</v>
      </c>
      <c r="K108" s="575" t="s">
        <v>1227</v>
      </c>
      <c r="L108" s="575" t="s">
        <v>103</v>
      </c>
      <c r="M108" s="575" t="s">
        <v>103</v>
      </c>
      <c r="N108" s="577">
        <v>-5827</v>
      </c>
      <c r="O108" s="578"/>
      <c r="P108" s="578"/>
    </row>
    <row r="109" spans="1:16" x14ac:dyDescent="0.15">
      <c r="A109" s="573" t="s">
        <v>48</v>
      </c>
      <c r="B109" s="588" t="s">
        <v>2063</v>
      </c>
      <c r="C109" s="580">
        <v>35</v>
      </c>
      <c r="D109" s="580">
        <v>70</v>
      </c>
      <c r="E109" s="575">
        <v>0</v>
      </c>
      <c r="F109" s="575">
        <v>0</v>
      </c>
      <c r="G109" s="580">
        <v>77</v>
      </c>
      <c r="H109" s="580">
        <v>105</v>
      </c>
      <c r="I109" s="580">
        <v>3.36</v>
      </c>
      <c r="J109" s="580">
        <v>7.69</v>
      </c>
      <c r="K109" s="575" t="s">
        <v>1227</v>
      </c>
      <c r="L109" s="575" t="s">
        <v>103</v>
      </c>
      <c r="M109" s="575" t="s">
        <v>103</v>
      </c>
      <c r="N109" s="577">
        <v>-5827</v>
      </c>
      <c r="O109" s="578"/>
      <c r="P109" s="578"/>
    </row>
    <row r="110" spans="1:16" x14ac:dyDescent="0.15">
      <c r="A110" s="573" t="s">
        <v>48</v>
      </c>
      <c r="B110" s="588" t="s">
        <v>1979</v>
      </c>
      <c r="C110" s="580">
        <v>37</v>
      </c>
      <c r="D110" s="580">
        <v>75</v>
      </c>
      <c r="E110" s="575">
        <v>0</v>
      </c>
      <c r="F110" s="575">
        <v>0</v>
      </c>
      <c r="G110" s="580">
        <v>82</v>
      </c>
      <c r="H110" s="580">
        <v>112</v>
      </c>
      <c r="I110" s="580">
        <v>3.6</v>
      </c>
      <c r="J110" s="580">
        <v>8.56</v>
      </c>
      <c r="K110" s="575" t="s">
        <v>1227</v>
      </c>
      <c r="L110" s="575" t="s">
        <v>103</v>
      </c>
      <c r="M110" s="575" t="s">
        <v>103</v>
      </c>
      <c r="N110" s="577">
        <v>-5827</v>
      </c>
      <c r="O110" s="578"/>
      <c r="P110" s="578"/>
    </row>
    <row r="111" spans="1:16" x14ac:dyDescent="0.15">
      <c r="A111" s="586" t="s">
        <v>47</v>
      </c>
      <c r="B111" s="568" t="s">
        <v>103</v>
      </c>
      <c r="C111" s="580">
        <v>15</v>
      </c>
      <c r="D111" s="580">
        <v>25</v>
      </c>
      <c r="E111" s="580">
        <v>0</v>
      </c>
      <c r="F111" s="580">
        <v>0</v>
      </c>
      <c r="G111" s="580">
        <v>50</v>
      </c>
      <c r="H111" s="580">
        <v>70</v>
      </c>
      <c r="I111" s="580">
        <v>4</v>
      </c>
      <c r="J111" s="580">
        <v>6.16</v>
      </c>
      <c r="K111" s="580" t="s">
        <v>10226</v>
      </c>
      <c r="L111" s="580" t="s">
        <v>103</v>
      </c>
      <c r="M111" s="580" t="s">
        <v>103</v>
      </c>
      <c r="N111" s="584">
        <v>8028</v>
      </c>
      <c r="O111" s="572" t="s">
        <v>1718</v>
      </c>
      <c r="P111" s="572" t="s">
        <v>2777</v>
      </c>
    </row>
    <row r="112" spans="1:16" x14ac:dyDescent="0.15">
      <c r="A112" s="586" t="s">
        <v>2776</v>
      </c>
      <c r="B112" s="568" t="s">
        <v>103</v>
      </c>
      <c r="C112" s="580">
        <v>5</v>
      </c>
      <c r="D112" s="580">
        <v>10</v>
      </c>
      <c r="E112" s="580">
        <v>5</v>
      </c>
      <c r="F112" s="580">
        <v>10</v>
      </c>
      <c r="G112" s="580">
        <v>50</v>
      </c>
      <c r="H112" s="580">
        <v>70</v>
      </c>
      <c r="I112" s="580">
        <v>6</v>
      </c>
      <c r="J112" s="580">
        <v>18.48</v>
      </c>
      <c r="K112" s="580" t="s">
        <v>1175</v>
      </c>
      <c r="L112" s="580" t="s">
        <v>6802</v>
      </c>
      <c r="M112" s="580" t="s">
        <v>103</v>
      </c>
      <c r="N112" s="584">
        <v>6000</v>
      </c>
      <c r="O112" s="572" t="s">
        <v>9405</v>
      </c>
      <c r="P112" s="572"/>
    </row>
    <row r="113" spans="1:16" x14ac:dyDescent="0.15">
      <c r="A113" s="573" t="s">
        <v>2776</v>
      </c>
      <c r="B113" s="574"/>
      <c r="C113" s="575">
        <v>5</v>
      </c>
      <c r="D113" s="575">
        <v>10</v>
      </c>
      <c r="E113" s="575">
        <v>5</v>
      </c>
      <c r="F113" s="575">
        <v>10</v>
      </c>
      <c r="G113" s="575">
        <v>50</v>
      </c>
      <c r="H113" s="575">
        <v>70</v>
      </c>
      <c r="I113" s="575">
        <v>6</v>
      </c>
      <c r="J113" s="575">
        <v>18.48</v>
      </c>
      <c r="K113" s="575" t="s">
        <v>1175</v>
      </c>
      <c r="L113" s="575" t="s">
        <v>6802</v>
      </c>
      <c r="M113" s="575" t="s">
        <v>103</v>
      </c>
      <c r="N113" s="577">
        <v>6000</v>
      </c>
      <c r="O113" s="572" t="s">
        <v>1500</v>
      </c>
      <c r="P113" s="578"/>
    </row>
    <row r="114" spans="1:16" x14ac:dyDescent="0.15">
      <c r="A114" s="586" t="s">
        <v>2775</v>
      </c>
      <c r="B114" s="568" t="s">
        <v>103</v>
      </c>
      <c r="C114" s="580">
        <v>10</v>
      </c>
      <c r="D114" s="575">
        <v>10</v>
      </c>
      <c r="E114" s="580">
        <v>10</v>
      </c>
      <c r="F114" s="575">
        <v>10</v>
      </c>
      <c r="G114" s="580">
        <v>70</v>
      </c>
      <c r="H114" s="575">
        <v>70</v>
      </c>
      <c r="I114" s="580">
        <v>6</v>
      </c>
      <c r="J114" s="580">
        <v>18</v>
      </c>
      <c r="K114" s="580" t="s">
        <v>2774</v>
      </c>
      <c r="L114" s="580" t="s">
        <v>9418</v>
      </c>
      <c r="M114" s="580" t="s">
        <v>2773</v>
      </c>
      <c r="N114" s="584">
        <v>5000</v>
      </c>
      <c r="O114" s="572" t="s">
        <v>9406</v>
      </c>
      <c r="P114" s="572"/>
    </row>
    <row r="115" spans="1:16" x14ac:dyDescent="0.15">
      <c r="A115" s="573" t="s">
        <v>2824</v>
      </c>
      <c r="B115" s="574"/>
      <c r="C115" s="580">
        <v>10</v>
      </c>
      <c r="D115" s="575">
        <v>10</v>
      </c>
      <c r="E115" s="580">
        <v>10</v>
      </c>
      <c r="F115" s="575">
        <v>10</v>
      </c>
      <c r="G115" s="580">
        <v>70</v>
      </c>
      <c r="H115" s="575">
        <v>70</v>
      </c>
      <c r="I115" s="575">
        <v>6</v>
      </c>
      <c r="J115" s="575">
        <v>18</v>
      </c>
      <c r="K115" s="575" t="s">
        <v>10786</v>
      </c>
      <c r="L115" s="575" t="s">
        <v>10782</v>
      </c>
      <c r="M115" s="575" t="s">
        <v>2773</v>
      </c>
      <c r="N115" s="577">
        <v>5000</v>
      </c>
      <c r="O115" s="572" t="s">
        <v>6431</v>
      </c>
      <c r="P115" s="578"/>
    </row>
    <row r="116" spans="1:16" x14ac:dyDescent="0.15">
      <c r="A116" s="573" t="s">
        <v>2824</v>
      </c>
      <c r="B116" s="574"/>
      <c r="C116" s="580">
        <v>10</v>
      </c>
      <c r="D116" s="575">
        <v>10</v>
      </c>
      <c r="E116" s="580">
        <v>10</v>
      </c>
      <c r="F116" s="575">
        <v>10</v>
      </c>
      <c r="G116" s="580">
        <v>70</v>
      </c>
      <c r="H116" s="575">
        <v>70</v>
      </c>
      <c r="I116" s="575">
        <v>6</v>
      </c>
      <c r="J116" s="575">
        <v>18</v>
      </c>
      <c r="K116" s="575" t="s">
        <v>10786</v>
      </c>
      <c r="L116" s="575" t="s">
        <v>10782</v>
      </c>
      <c r="M116" s="575" t="s">
        <v>2773</v>
      </c>
      <c r="N116" s="577">
        <v>5000</v>
      </c>
      <c r="O116" s="572" t="s">
        <v>2493</v>
      </c>
      <c r="P116" s="578"/>
    </row>
    <row r="117" spans="1:16" x14ac:dyDescent="0.15">
      <c r="A117" s="567" t="s">
        <v>2772</v>
      </c>
      <c r="B117" s="590" t="s">
        <v>1978</v>
      </c>
      <c r="C117" s="580">
        <v>5</v>
      </c>
      <c r="D117" s="580">
        <v>26</v>
      </c>
      <c r="E117" s="580">
        <v>0</v>
      </c>
      <c r="F117" s="575">
        <v>0</v>
      </c>
      <c r="G117" s="580">
        <v>73</v>
      </c>
      <c r="H117" s="580">
        <v>99</v>
      </c>
      <c r="I117" s="580">
        <v>2.62</v>
      </c>
      <c r="J117" s="580">
        <v>4.8899999999999997</v>
      </c>
      <c r="K117" s="580" t="s">
        <v>1200</v>
      </c>
      <c r="L117" s="580" t="s">
        <v>103</v>
      </c>
      <c r="M117" s="580" t="s">
        <v>103</v>
      </c>
      <c r="N117" s="584">
        <v>-4500</v>
      </c>
      <c r="O117" s="587" t="s">
        <v>2771</v>
      </c>
      <c r="P117" s="572"/>
    </row>
    <row r="118" spans="1:16" x14ac:dyDescent="0.15">
      <c r="A118" s="586" t="s">
        <v>93</v>
      </c>
      <c r="B118" s="590" t="s">
        <v>1978</v>
      </c>
      <c r="C118" s="580">
        <v>10</v>
      </c>
      <c r="D118" s="580">
        <v>21</v>
      </c>
      <c r="E118" s="580">
        <v>0</v>
      </c>
      <c r="F118" s="575">
        <v>0</v>
      </c>
      <c r="G118" s="580">
        <v>68</v>
      </c>
      <c r="H118" s="580">
        <v>94</v>
      </c>
      <c r="I118" s="580">
        <v>4.2</v>
      </c>
      <c r="J118" s="580">
        <v>6.59</v>
      </c>
      <c r="K118" s="580" t="s">
        <v>10253</v>
      </c>
      <c r="L118" s="580" t="s">
        <v>103</v>
      </c>
      <c r="M118" s="580" t="s">
        <v>103</v>
      </c>
      <c r="N118" s="584">
        <v>-3750</v>
      </c>
      <c r="O118" s="587" t="s">
        <v>2769</v>
      </c>
      <c r="P118" s="572"/>
    </row>
    <row r="119" spans="1:16" x14ac:dyDescent="0.15">
      <c r="A119" s="573" t="s">
        <v>93</v>
      </c>
      <c r="B119" s="574"/>
      <c r="C119" s="575">
        <v>10</v>
      </c>
      <c r="D119" s="575">
        <v>21</v>
      </c>
      <c r="E119" s="575">
        <v>0</v>
      </c>
      <c r="F119" s="575">
        <v>0</v>
      </c>
      <c r="G119" s="575">
        <v>68</v>
      </c>
      <c r="H119" s="575">
        <v>94</v>
      </c>
      <c r="I119" s="575">
        <v>4.2</v>
      </c>
      <c r="J119" s="575">
        <v>6.59</v>
      </c>
      <c r="K119" s="575" t="s">
        <v>10253</v>
      </c>
      <c r="L119" s="575" t="s">
        <v>103</v>
      </c>
      <c r="M119" s="575" t="s">
        <v>103</v>
      </c>
      <c r="N119" s="577">
        <v>-3750</v>
      </c>
      <c r="O119" s="572" t="s">
        <v>1498</v>
      </c>
      <c r="P119" s="578"/>
    </row>
    <row r="120" spans="1:16" x14ac:dyDescent="0.15">
      <c r="A120" s="573" t="s">
        <v>93</v>
      </c>
      <c r="B120" s="588" t="s">
        <v>1991</v>
      </c>
      <c r="C120" s="580">
        <v>11</v>
      </c>
      <c r="D120" s="580">
        <v>22</v>
      </c>
      <c r="E120" s="575">
        <v>0</v>
      </c>
      <c r="F120" s="575">
        <v>0</v>
      </c>
      <c r="G120" s="580">
        <v>71</v>
      </c>
      <c r="H120" s="580">
        <v>99</v>
      </c>
      <c r="I120" s="580">
        <v>4.4000000000000004</v>
      </c>
      <c r="J120" s="580">
        <v>6.9</v>
      </c>
      <c r="K120" s="575" t="s">
        <v>10253</v>
      </c>
      <c r="L120" s="575" t="s">
        <v>103</v>
      </c>
      <c r="M120" s="575" t="s">
        <v>103</v>
      </c>
      <c r="N120" s="577">
        <v>-3750</v>
      </c>
      <c r="O120" s="572" t="s">
        <v>1463</v>
      </c>
      <c r="P120" s="578"/>
    </row>
    <row r="121" spans="1:16" x14ac:dyDescent="0.15">
      <c r="A121" s="573" t="s">
        <v>93</v>
      </c>
      <c r="B121" s="588" t="s">
        <v>1975</v>
      </c>
      <c r="C121" s="580">
        <v>12</v>
      </c>
      <c r="D121" s="580">
        <v>24</v>
      </c>
      <c r="E121" s="575">
        <v>0</v>
      </c>
      <c r="F121" s="575">
        <v>0</v>
      </c>
      <c r="G121" s="580">
        <v>78</v>
      </c>
      <c r="H121" s="580">
        <v>108</v>
      </c>
      <c r="I121" s="580">
        <v>4.8</v>
      </c>
      <c r="J121" s="580">
        <v>7.68</v>
      </c>
      <c r="K121" s="575" t="s">
        <v>10253</v>
      </c>
      <c r="L121" s="575" t="s">
        <v>103</v>
      </c>
      <c r="M121" s="575" t="s">
        <v>103</v>
      </c>
      <c r="N121" s="577">
        <v>-3750</v>
      </c>
      <c r="O121" s="578"/>
      <c r="P121" s="578"/>
    </row>
    <row r="122" spans="1:16" x14ac:dyDescent="0.15">
      <c r="A122" s="573" t="s">
        <v>93</v>
      </c>
      <c r="B122" s="588" t="s">
        <v>2031</v>
      </c>
      <c r="C122" s="580">
        <v>12</v>
      </c>
      <c r="D122" s="580">
        <v>25</v>
      </c>
      <c r="E122" s="575">
        <v>0</v>
      </c>
      <c r="F122" s="575">
        <v>0</v>
      </c>
      <c r="G122" s="580">
        <v>81</v>
      </c>
      <c r="H122" s="580">
        <v>112</v>
      </c>
      <c r="I122" s="580">
        <v>5</v>
      </c>
      <c r="J122" s="580">
        <v>8.15</v>
      </c>
      <c r="K122" s="575" t="s">
        <v>10253</v>
      </c>
      <c r="L122" s="575" t="s">
        <v>103</v>
      </c>
      <c r="M122" s="575" t="s">
        <v>103</v>
      </c>
      <c r="N122" s="577">
        <v>-3750</v>
      </c>
      <c r="O122" s="578"/>
      <c r="P122" s="578"/>
    </row>
    <row r="123" spans="1:16" x14ac:dyDescent="0.15">
      <c r="A123" s="573" t="s">
        <v>93</v>
      </c>
      <c r="B123" s="588" t="s">
        <v>2065</v>
      </c>
      <c r="C123" s="580">
        <v>13</v>
      </c>
      <c r="D123" s="580">
        <v>26</v>
      </c>
      <c r="E123" s="575">
        <v>0</v>
      </c>
      <c r="F123" s="575">
        <v>0</v>
      </c>
      <c r="G123" s="580">
        <v>84</v>
      </c>
      <c r="H123" s="580">
        <v>117</v>
      </c>
      <c r="I123" s="580">
        <v>5.2</v>
      </c>
      <c r="J123" s="580">
        <v>8.4700000000000006</v>
      </c>
      <c r="K123" s="575" t="s">
        <v>10253</v>
      </c>
      <c r="L123" s="575" t="s">
        <v>103</v>
      </c>
      <c r="M123" s="575" t="s">
        <v>103</v>
      </c>
      <c r="N123" s="577">
        <v>-3750</v>
      </c>
      <c r="O123" s="578"/>
      <c r="P123" s="578"/>
    </row>
    <row r="124" spans="1:16" x14ac:dyDescent="0.15">
      <c r="A124" s="573" t="s">
        <v>93</v>
      </c>
      <c r="B124" s="588" t="s">
        <v>2063</v>
      </c>
      <c r="C124" s="580">
        <v>14</v>
      </c>
      <c r="D124" s="580">
        <v>28</v>
      </c>
      <c r="E124" s="575">
        <v>0</v>
      </c>
      <c r="F124" s="575">
        <v>0</v>
      </c>
      <c r="G124" s="580">
        <v>91</v>
      </c>
      <c r="H124" s="580">
        <v>126</v>
      </c>
      <c r="I124" s="580">
        <v>5.6</v>
      </c>
      <c r="J124" s="580">
        <v>9.2899999999999991</v>
      </c>
      <c r="K124" s="575" t="s">
        <v>10253</v>
      </c>
      <c r="L124" s="575" t="s">
        <v>103</v>
      </c>
      <c r="M124" s="575" t="s">
        <v>103</v>
      </c>
      <c r="N124" s="577">
        <v>-3750</v>
      </c>
      <c r="O124" s="578"/>
      <c r="P124" s="578"/>
    </row>
    <row r="125" spans="1:16" x14ac:dyDescent="0.15">
      <c r="A125" s="573" t="s">
        <v>93</v>
      </c>
      <c r="B125" s="588" t="s">
        <v>1979</v>
      </c>
      <c r="C125" s="580">
        <v>15</v>
      </c>
      <c r="D125" s="580">
        <v>30</v>
      </c>
      <c r="E125" s="575">
        <v>0</v>
      </c>
      <c r="F125" s="575">
        <v>0</v>
      </c>
      <c r="G125" s="580">
        <v>97</v>
      </c>
      <c r="H125" s="580">
        <v>135</v>
      </c>
      <c r="I125" s="580">
        <v>6</v>
      </c>
      <c r="J125" s="580">
        <v>10.14</v>
      </c>
      <c r="K125" s="575" t="s">
        <v>10253</v>
      </c>
      <c r="L125" s="575" t="s">
        <v>103</v>
      </c>
      <c r="M125" s="575" t="s">
        <v>103</v>
      </c>
      <c r="N125" s="577">
        <v>-3750</v>
      </c>
      <c r="O125" s="578"/>
      <c r="P125" s="578"/>
    </row>
    <row r="126" spans="1:16" x14ac:dyDescent="0.15">
      <c r="A126" s="567" t="s">
        <v>2768</v>
      </c>
      <c r="B126" s="590" t="s">
        <v>1978</v>
      </c>
      <c r="C126" s="580">
        <v>10</v>
      </c>
      <c r="D126" s="580">
        <v>26</v>
      </c>
      <c r="E126" s="580">
        <v>10</v>
      </c>
      <c r="F126" s="580">
        <v>26</v>
      </c>
      <c r="G126" s="580">
        <v>94</v>
      </c>
      <c r="H126" s="580">
        <v>115</v>
      </c>
      <c r="I126" s="580">
        <v>0.99</v>
      </c>
      <c r="J126" s="580">
        <v>3.52</v>
      </c>
      <c r="K126" s="569" t="s">
        <v>10228</v>
      </c>
      <c r="L126" s="580" t="s">
        <v>103</v>
      </c>
      <c r="M126" s="580" t="s">
        <v>103</v>
      </c>
      <c r="N126" s="584">
        <v>-2062</v>
      </c>
      <c r="O126" s="572" t="s">
        <v>2767</v>
      </c>
      <c r="P126" s="572"/>
    </row>
    <row r="127" spans="1:16" x14ac:dyDescent="0.15">
      <c r="A127" s="573" t="s">
        <v>2768</v>
      </c>
      <c r="B127" s="574"/>
      <c r="C127" s="575">
        <v>10</v>
      </c>
      <c r="D127" s="575">
        <v>26</v>
      </c>
      <c r="E127" s="575">
        <v>10</v>
      </c>
      <c r="F127" s="575">
        <v>26</v>
      </c>
      <c r="G127" s="575">
        <v>94</v>
      </c>
      <c r="H127" s="575">
        <v>115</v>
      </c>
      <c r="I127" s="575">
        <v>0.99</v>
      </c>
      <c r="J127" s="575">
        <v>3.52</v>
      </c>
      <c r="K127" s="575" t="s">
        <v>10787</v>
      </c>
      <c r="L127" s="575" t="s">
        <v>103</v>
      </c>
      <c r="M127" s="575" t="s">
        <v>103</v>
      </c>
      <c r="N127" s="577">
        <v>-2062</v>
      </c>
      <c r="O127" s="572" t="s">
        <v>1582</v>
      </c>
      <c r="P127" s="578"/>
    </row>
    <row r="128" spans="1:16" x14ac:dyDescent="0.15">
      <c r="A128" s="573" t="s">
        <v>2768</v>
      </c>
      <c r="B128" s="588" t="s">
        <v>1991</v>
      </c>
      <c r="C128" s="580">
        <v>11</v>
      </c>
      <c r="D128" s="580">
        <v>27</v>
      </c>
      <c r="E128" s="580">
        <v>11</v>
      </c>
      <c r="F128" s="580">
        <v>16</v>
      </c>
      <c r="G128" s="580">
        <v>99</v>
      </c>
      <c r="H128" s="580">
        <v>121</v>
      </c>
      <c r="I128" s="580">
        <v>2.08</v>
      </c>
      <c r="J128" s="580">
        <v>3.7</v>
      </c>
      <c r="K128" s="575" t="s">
        <v>10787</v>
      </c>
      <c r="L128" s="575" t="s">
        <v>103</v>
      </c>
      <c r="M128" s="575" t="s">
        <v>103</v>
      </c>
      <c r="N128" s="577">
        <v>-2062</v>
      </c>
      <c r="O128" s="572" t="s">
        <v>1463</v>
      </c>
      <c r="P128" s="578"/>
    </row>
    <row r="129" spans="1:16" x14ac:dyDescent="0.15">
      <c r="A129" s="573" t="s">
        <v>2768</v>
      </c>
      <c r="B129" s="588" t="s">
        <v>1975</v>
      </c>
      <c r="C129" s="580">
        <v>12</v>
      </c>
      <c r="D129" s="580">
        <v>30</v>
      </c>
      <c r="E129" s="580">
        <v>12</v>
      </c>
      <c r="F129" s="580">
        <v>18</v>
      </c>
      <c r="G129" s="580">
        <v>108</v>
      </c>
      <c r="H129" s="580">
        <v>132</v>
      </c>
      <c r="I129" s="580">
        <v>2.2799999999999998</v>
      </c>
      <c r="J129" s="580">
        <v>4.26</v>
      </c>
      <c r="K129" s="575" t="s">
        <v>10787</v>
      </c>
      <c r="L129" s="575" t="s">
        <v>103</v>
      </c>
      <c r="M129" s="575" t="s">
        <v>103</v>
      </c>
      <c r="N129" s="577">
        <v>-2062</v>
      </c>
      <c r="O129" s="578"/>
      <c r="P129" s="578"/>
    </row>
    <row r="130" spans="1:16" x14ac:dyDescent="0.15">
      <c r="A130" s="573" t="s">
        <v>2768</v>
      </c>
      <c r="B130" s="588" t="s">
        <v>2031</v>
      </c>
      <c r="C130" s="580">
        <v>12</v>
      </c>
      <c r="D130" s="580">
        <v>31</v>
      </c>
      <c r="E130" s="580">
        <v>12</v>
      </c>
      <c r="F130" s="580">
        <v>18</v>
      </c>
      <c r="G130" s="580">
        <v>112</v>
      </c>
      <c r="H130" s="580">
        <v>137</v>
      </c>
      <c r="I130" s="580">
        <v>2.36</v>
      </c>
      <c r="J130" s="580">
        <v>4.4800000000000004</v>
      </c>
      <c r="K130" s="575" t="s">
        <v>10787</v>
      </c>
      <c r="L130" s="575" t="s">
        <v>103</v>
      </c>
      <c r="M130" s="575" t="s">
        <v>103</v>
      </c>
      <c r="N130" s="577">
        <v>-2062</v>
      </c>
      <c r="O130" s="578"/>
      <c r="P130" s="578"/>
    </row>
    <row r="131" spans="1:16" x14ac:dyDescent="0.15">
      <c r="A131" s="573" t="s">
        <v>2768</v>
      </c>
      <c r="B131" s="588" t="s">
        <v>2065</v>
      </c>
      <c r="C131" s="580">
        <v>13</v>
      </c>
      <c r="D131" s="580">
        <v>32</v>
      </c>
      <c r="E131" s="580">
        <v>13</v>
      </c>
      <c r="F131" s="580">
        <v>19</v>
      </c>
      <c r="G131" s="580">
        <v>117</v>
      </c>
      <c r="H131" s="580">
        <v>143</v>
      </c>
      <c r="I131" s="580">
        <v>2.46</v>
      </c>
      <c r="J131" s="580">
        <v>4.67</v>
      </c>
      <c r="K131" s="575" t="s">
        <v>10787</v>
      </c>
      <c r="L131" s="575" t="s">
        <v>103</v>
      </c>
      <c r="M131" s="575" t="s">
        <v>103</v>
      </c>
      <c r="N131" s="577">
        <v>-2062</v>
      </c>
      <c r="O131" s="578"/>
      <c r="P131" s="578"/>
    </row>
    <row r="132" spans="1:16" x14ac:dyDescent="0.15">
      <c r="A132" s="573" t="s">
        <v>2768</v>
      </c>
      <c r="B132" s="588" t="s">
        <v>2063</v>
      </c>
      <c r="C132" s="580">
        <v>14</v>
      </c>
      <c r="D132" s="580">
        <v>35</v>
      </c>
      <c r="E132" s="580">
        <v>14</v>
      </c>
      <c r="F132" s="580">
        <v>21</v>
      </c>
      <c r="G132" s="580">
        <v>126</v>
      </c>
      <c r="H132" s="580">
        <v>154</v>
      </c>
      <c r="I132" s="580">
        <v>2.66</v>
      </c>
      <c r="J132" s="580">
        <v>5.29</v>
      </c>
      <c r="K132" s="575" t="s">
        <v>10787</v>
      </c>
      <c r="L132" s="575" t="s">
        <v>103</v>
      </c>
      <c r="M132" s="575" t="s">
        <v>103</v>
      </c>
      <c r="N132" s="577">
        <v>-2062</v>
      </c>
      <c r="O132" s="578"/>
      <c r="P132" s="578"/>
    </row>
    <row r="133" spans="1:16" x14ac:dyDescent="0.15">
      <c r="A133" s="573" t="s">
        <v>2768</v>
      </c>
      <c r="B133" s="588" t="s">
        <v>1979</v>
      </c>
      <c r="C133" s="580">
        <v>15</v>
      </c>
      <c r="D133" s="580">
        <v>37</v>
      </c>
      <c r="E133" s="580">
        <v>15</v>
      </c>
      <c r="F133" s="580">
        <v>22</v>
      </c>
      <c r="G133" s="580">
        <v>135</v>
      </c>
      <c r="H133" s="580">
        <v>165</v>
      </c>
      <c r="I133" s="580">
        <v>2.84</v>
      </c>
      <c r="J133" s="580">
        <v>5.73</v>
      </c>
      <c r="K133" s="575" t="s">
        <v>10787</v>
      </c>
      <c r="L133" s="575" t="s">
        <v>103</v>
      </c>
      <c r="M133" s="575" t="s">
        <v>103</v>
      </c>
      <c r="N133" s="577">
        <v>-2062</v>
      </c>
      <c r="O133" s="578"/>
      <c r="P133" s="578"/>
    </row>
    <row r="134" spans="1:16" x14ac:dyDescent="0.15">
      <c r="A134" s="586" t="s">
        <v>672</v>
      </c>
      <c r="B134" s="568" t="s">
        <v>103</v>
      </c>
      <c r="C134" s="580">
        <v>10</v>
      </c>
      <c r="D134" s="580">
        <v>30</v>
      </c>
      <c r="E134" s="580">
        <v>5</v>
      </c>
      <c r="F134" s="580">
        <v>15</v>
      </c>
      <c r="G134" s="580">
        <v>30</v>
      </c>
      <c r="H134" s="580">
        <v>120</v>
      </c>
      <c r="I134" s="580">
        <v>1</v>
      </c>
      <c r="J134" s="580">
        <v>7.4</v>
      </c>
      <c r="K134" s="580" t="s">
        <v>1204</v>
      </c>
      <c r="L134" s="580" t="s">
        <v>2766</v>
      </c>
      <c r="M134" s="580" t="s">
        <v>103</v>
      </c>
      <c r="N134" s="584">
        <v>-4500</v>
      </c>
      <c r="O134" s="587" t="s">
        <v>2765</v>
      </c>
      <c r="P134" s="572" t="s">
        <v>6606</v>
      </c>
    </row>
    <row r="135" spans="1:16" x14ac:dyDescent="0.15">
      <c r="A135" s="573" t="s">
        <v>672</v>
      </c>
      <c r="B135" s="588" t="s">
        <v>1978</v>
      </c>
      <c r="C135" s="580">
        <v>10</v>
      </c>
      <c r="D135" s="580">
        <v>31</v>
      </c>
      <c r="E135" s="580">
        <v>5</v>
      </c>
      <c r="F135" s="580">
        <v>15</v>
      </c>
      <c r="G135" s="580">
        <v>31</v>
      </c>
      <c r="H135" s="580">
        <v>126</v>
      </c>
      <c r="I135" s="580">
        <v>1.05</v>
      </c>
      <c r="J135" s="580">
        <v>7.95</v>
      </c>
      <c r="K135" s="575" t="s">
        <v>1204</v>
      </c>
      <c r="L135" s="575" t="s">
        <v>2766</v>
      </c>
      <c r="M135" s="575" t="s">
        <v>103</v>
      </c>
      <c r="N135" s="577">
        <v>-4500</v>
      </c>
      <c r="O135" s="578"/>
      <c r="P135" s="578"/>
    </row>
    <row r="136" spans="1:16" x14ac:dyDescent="0.15">
      <c r="A136" s="573" t="s">
        <v>672</v>
      </c>
      <c r="B136" s="588" t="s">
        <v>1991</v>
      </c>
      <c r="C136" s="580">
        <v>11</v>
      </c>
      <c r="D136" s="580">
        <v>33</v>
      </c>
      <c r="E136" s="580">
        <v>5</v>
      </c>
      <c r="F136" s="580">
        <v>16</v>
      </c>
      <c r="G136" s="580">
        <v>33</v>
      </c>
      <c r="H136" s="580">
        <v>132</v>
      </c>
      <c r="I136" s="580">
        <v>1.1000000000000001</v>
      </c>
      <c r="J136" s="580">
        <v>8.33</v>
      </c>
      <c r="K136" s="575" t="s">
        <v>1204</v>
      </c>
      <c r="L136" s="575" t="s">
        <v>2766</v>
      </c>
      <c r="M136" s="575" t="s">
        <v>103</v>
      </c>
      <c r="N136" s="577">
        <v>-4500</v>
      </c>
      <c r="O136" s="578"/>
      <c r="P136" s="578"/>
    </row>
    <row r="137" spans="1:16" x14ac:dyDescent="0.15">
      <c r="A137" s="573" t="s">
        <v>672</v>
      </c>
      <c r="B137" s="588" t="s">
        <v>1975</v>
      </c>
      <c r="C137" s="580">
        <v>12</v>
      </c>
      <c r="D137" s="580">
        <v>36</v>
      </c>
      <c r="E137" s="580">
        <v>6</v>
      </c>
      <c r="F137" s="580">
        <v>18</v>
      </c>
      <c r="G137" s="580">
        <v>36</v>
      </c>
      <c r="H137" s="580">
        <v>144</v>
      </c>
      <c r="I137" s="580">
        <v>1.2</v>
      </c>
      <c r="J137" s="580">
        <v>9.31</v>
      </c>
      <c r="K137" s="575" t="s">
        <v>1204</v>
      </c>
      <c r="L137" s="575" t="s">
        <v>2766</v>
      </c>
      <c r="M137" s="575" t="s">
        <v>103</v>
      </c>
      <c r="N137" s="577">
        <v>-4500</v>
      </c>
      <c r="O137" s="578"/>
      <c r="P137" s="578"/>
    </row>
    <row r="138" spans="1:16" x14ac:dyDescent="0.15">
      <c r="A138" s="567" t="s">
        <v>461</v>
      </c>
      <c r="B138" s="590" t="s">
        <v>1991</v>
      </c>
      <c r="C138" s="580">
        <v>19</v>
      </c>
      <c r="D138" s="580">
        <v>35</v>
      </c>
      <c r="E138" s="580">
        <v>0</v>
      </c>
      <c r="F138" s="575">
        <v>0</v>
      </c>
      <c r="G138" s="580">
        <v>60</v>
      </c>
      <c r="H138" s="580">
        <v>77</v>
      </c>
      <c r="I138" s="580">
        <v>5.94</v>
      </c>
      <c r="J138" s="580">
        <v>9.86</v>
      </c>
      <c r="K138" s="580" t="s">
        <v>1233</v>
      </c>
      <c r="L138" s="580" t="s">
        <v>1233</v>
      </c>
      <c r="M138" s="580" t="s">
        <v>1233</v>
      </c>
      <c r="N138" s="584">
        <v>-5250</v>
      </c>
      <c r="O138" s="572" t="s">
        <v>2764</v>
      </c>
      <c r="P138" s="572"/>
    </row>
    <row r="139" spans="1:16" x14ac:dyDescent="0.15">
      <c r="A139" s="567" t="s">
        <v>2763</v>
      </c>
      <c r="B139" s="590" t="s">
        <v>1978</v>
      </c>
      <c r="C139" s="580">
        <v>10</v>
      </c>
      <c r="D139" s="580">
        <v>31</v>
      </c>
      <c r="E139" s="580">
        <v>5</v>
      </c>
      <c r="F139" s="580">
        <v>15</v>
      </c>
      <c r="G139" s="580">
        <v>31</v>
      </c>
      <c r="H139" s="580">
        <v>126</v>
      </c>
      <c r="I139" s="580">
        <v>1.05</v>
      </c>
      <c r="J139" s="580">
        <v>8.34</v>
      </c>
      <c r="K139" s="580" t="s">
        <v>1202</v>
      </c>
      <c r="L139" s="580" t="s">
        <v>2762</v>
      </c>
      <c r="M139" s="580" t="s">
        <v>2758</v>
      </c>
      <c r="N139" s="584">
        <v>-4500</v>
      </c>
      <c r="O139" s="582" t="s">
        <v>9407</v>
      </c>
      <c r="P139" s="572"/>
    </row>
    <row r="140" spans="1:16" x14ac:dyDescent="0.15">
      <c r="A140" s="567" t="s">
        <v>2761</v>
      </c>
      <c r="B140" s="590" t="s">
        <v>1978</v>
      </c>
      <c r="C140" s="580">
        <v>15</v>
      </c>
      <c r="D140" s="580">
        <v>31</v>
      </c>
      <c r="E140" s="580">
        <v>0</v>
      </c>
      <c r="F140" s="575">
        <v>0</v>
      </c>
      <c r="G140" s="580">
        <v>57</v>
      </c>
      <c r="H140" s="580">
        <v>78</v>
      </c>
      <c r="I140" s="580">
        <v>4.2</v>
      </c>
      <c r="J140" s="580">
        <v>7.22</v>
      </c>
      <c r="K140" s="569" t="s">
        <v>1194</v>
      </c>
      <c r="L140" s="580" t="s">
        <v>103</v>
      </c>
      <c r="M140" s="580" t="s">
        <v>103</v>
      </c>
      <c r="N140" s="584">
        <v>-1500</v>
      </c>
      <c r="O140" s="582" t="s">
        <v>9408</v>
      </c>
      <c r="P140" s="572"/>
    </row>
    <row r="141" spans="1:16" x14ac:dyDescent="0.15">
      <c r="A141" s="567" t="s">
        <v>2760</v>
      </c>
      <c r="B141" s="590" t="s">
        <v>1978</v>
      </c>
      <c r="C141" s="580">
        <v>15</v>
      </c>
      <c r="D141" s="580">
        <v>31</v>
      </c>
      <c r="E141" s="580">
        <v>0</v>
      </c>
      <c r="F141" s="580">
        <v>31</v>
      </c>
      <c r="G141" s="580">
        <v>200</v>
      </c>
      <c r="H141" s="580">
        <v>252</v>
      </c>
      <c r="I141" s="580">
        <v>6.82</v>
      </c>
      <c r="J141" s="580">
        <v>17.66</v>
      </c>
      <c r="K141" s="580" t="s">
        <v>1186</v>
      </c>
      <c r="L141" s="580" t="s">
        <v>103</v>
      </c>
      <c r="M141" s="580" t="s">
        <v>103</v>
      </c>
      <c r="N141" s="584">
        <v>-1875</v>
      </c>
      <c r="O141" s="582" t="s">
        <v>9409</v>
      </c>
      <c r="P141" s="572"/>
    </row>
    <row r="142" spans="1:16" x14ac:dyDescent="0.15">
      <c r="A142" s="573" t="s">
        <v>2760</v>
      </c>
      <c r="B142" s="588" t="s">
        <v>1991</v>
      </c>
      <c r="C142" s="580">
        <v>16</v>
      </c>
      <c r="D142" s="580">
        <v>33</v>
      </c>
      <c r="E142" s="575">
        <v>0</v>
      </c>
      <c r="F142" s="580">
        <v>33</v>
      </c>
      <c r="G142" s="580">
        <v>210</v>
      </c>
      <c r="H142" s="580">
        <v>264</v>
      </c>
      <c r="I142" s="580">
        <v>7.15</v>
      </c>
      <c r="J142" s="580">
        <v>19.16</v>
      </c>
      <c r="K142" s="575" t="s">
        <v>1186</v>
      </c>
      <c r="L142" s="575" t="s">
        <v>103</v>
      </c>
      <c r="M142" s="575" t="s">
        <v>103</v>
      </c>
      <c r="N142" s="577">
        <v>-1875</v>
      </c>
      <c r="O142" s="572" t="s">
        <v>1463</v>
      </c>
      <c r="P142" s="578"/>
    </row>
    <row r="143" spans="1:16" x14ac:dyDescent="0.15">
      <c r="A143" s="573" t="s">
        <v>2760</v>
      </c>
      <c r="B143" s="588" t="s">
        <v>1975</v>
      </c>
      <c r="C143" s="580">
        <v>18</v>
      </c>
      <c r="D143" s="580">
        <v>36</v>
      </c>
      <c r="E143" s="575">
        <v>0</v>
      </c>
      <c r="F143" s="580">
        <v>36</v>
      </c>
      <c r="G143" s="580">
        <v>229</v>
      </c>
      <c r="H143" s="580">
        <v>288</v>
      </c>
      <c r="I143" s="580">
        <v>7.8</v>
      </c>
      <c r="J143" s="580">
        <v>21.84</v>
      </c>
      <c r="K143" s="575" t="s">
        <v>1186</v>
      </c>
      <c r="L143" s="575" t="s">
        <v>103</v>
      </c>
      <c r="M143" s="575" t="s">
        <v>103</v>
      </c>
      <c r="N143" s="577">
        <v>-1875</v>
      </c>
      <c r="O143" s="578"/>
      <c r="P143" s="578"/>
    </row>
    <row r="144" spans="1:16" x14ac:dyDescent="0.15">
      <c r="A144" s="573" t="s">
        <v>2760</v>
      </c>
      <c r="B144" s="588" t="s">
        <v>2031</v>
      </c>
      <c r="C144" s="580">
        <v>18</v>
      </c>
      <c r="D144" s="580">
        <v>37</v>
      </c>
      <c r="E144" s="575">
        <v>0</v>
      </c>
      <c r="F144" s="580">
        <v>37</v>
      </c>
      <c r="G144" s="580">
        <v>238</v>
      </c>
      <c r="H144" s="580">
        <v>300</v>
      </c>
      <c r="I144" s="580">
        <v>8.1199999999999992</v>
      </c>
      <c r="J144" s="580">
        <v>23.22</v>
      </c>
      <c r="K144" s="575" t="s">
        <v>1186</v>
      </c>
      <c r="L144" s="575" t="s">
        <v>103</v>
      </c>
      <c r="M144" s="575" t="s">
        <v>103</v>
      </c>
      <c r="N144" s="577">
        <v>-1875</v>
      </c>
      <c r="O144" s="578"/>
      <c r="P144" s="578"/>
    </row>
    <row r="145" spans="1:16" x14ac:dyDescent="0.15">
      <c r="A145" s="573" t="s">
        <v>2760</v>
      </c>
      <c r="B145" s="588" t="s">
        <v>2065</v>
      </c>
      <c r="C145" s="580">
        <v>19</v>
      </c>
      <c r="D145" s="580">
        <v>39</v>
      </c>
      <c r="E145" s="575">
        <v>0</v>
      </c>
      <c r="F145" s="580">
        <v>39</v>
      </c>
      <c r="G145" s="580">
        <v>248</v>
      </c>
      <c r="H145" s="580">
        <v>312</v>
      </c>
      <c r="I145" s="580">
        <v>8.4499999999999993</v>
      </c>
      <c r="J145" s="580">
        <v>24.92</v>
      </c>
      <c r="K145" s="575" t="s">
        <v>1186</v>
      </c>
      <c r="L145" s="575" t="s">
        <v>103</v>
      </c>
      <c r="M145" s="575" t="s">
        <v>103</v>
      </c>
      <c r="N145" s="577">
        <v>-1875</v>
      </c>
      <c r="O145" s="578"/>
      <c r="P145" s="578"/>
    </row>
    <row r="146" spans="1:16" x14ac:dyDescent="0.15">
      <c r="A146" s="573" t="s">
        <v>2760</v>
      </c>
      <c r="B146" s="588" t="s">
        <v>2063</v>
      </c>
      <c r="C146" s="580">
        <v>21</v>
      </c>
      <c r="D146" s="580">
        <v>42</v>
      </c>
      <c r="E146" s="575">
        <v>0</v>
      </c>
      <c r="F146" s="580">
        <v>42</v>
      </c>
      <c r="G146" s="580">
        <v>267</v>
      </c>
      <c r="H146" s="580">
        <v>336</v>
      </c>
      <c r="I146" s="580">
        <v>9.1</v>
      </c>
      <c r="J146" s="580">
        <v>27.93</v>
      </c>
      <c r="K146" s="575" t="s">
        <v>1186</v>
      </c>
      <c r="L146" s="575" t="s">
        <v>103</v>
      </c>
      <c r="M146" s="575" t="s">
        <v>103</v>
      </c>
      <c r="N146" s="577">
        <v>-1875</v>
      </c>
      <c r="O146" s="578"/>
      <c r="P146" s="578"/>
    </row>
    <row r="147" spans="1:16" x14ac:dyDescent="0.15">
      <c r="A147" s="573" t="s">
        <v>2760</v>
      </c>
      <c r="B147" s="588" t="s">
        <v>1979</v>
      </c>
      <c r="C147" s="580">
        <v>22</v>
      </c>
      <c r="D147" s="580">
        <v>45</v>
      </c>
      <c r="E147" s="575">
        <v>0</v>
      </c>
      <c r="F147" s="580">
        <v>45</v>
      </c>
      <c r="G147" s="580">
        <v>286</v>
      </c>
      <c r="H147" s="580">
        <v>360</v>
      </c>
      <c r="I147" s="580">
        <v>9.75</v>
      </c>
      <c r="J147" s="580">
        <v>31.39</v>
      </c>
      <c r="K147" s="575" t="s">
        <v>1186</v>
      </c>
      <c r="L147" s="575" t="s">
        <v>103</v>
      </c>
      <c r="M147" s="575" t="s">
        <v>103</v>
      </c>
      <c r="N147" s="577">
        <v>-1875</v>
      </c>
      <c r="O147" s="578"/>
      <c r="P147" s="578"/>
    </row>
    <row r="148" spans="1:16" x14ac:dyDescent="0.15">
      <c r="A148" s="586" t="s">
        <v>2759</v>
      </c>
      <c r="B148" s="568" t="s">
        <v>103</v>
      </c>
      <c r="C148" s="580">
        <v>13</v>
      </c>
      <c r="D148" s="580">
        <v>42</v>
      </c>
      <c r="E148" s="580">
        <v>13</v>
      </c>
      <c r="F148" s="580">
        <v>42</v>
      </c>
      <c r="G148" s="580">
        <v>66</v>
      </c>
      <c r="H148" s="580">
        <v>99</v>
      </c>
      <c r="I148" s="580">
        <v>6.66</v>
      </c>
      <c r="J148" s="598">
        <v>52.94</v>
      </c>
      <c r="K148" s="569" t="s">
        <v>1213</v>
      </c>
      <c r="L148" s="580" t="s">
        <v>2758</v>
      </c>
      <c r="M148" s="580" t="s">
        <v>2757</v>
      </c>
      <c r="N148" s="584">
        <v>-4995</v>
      </c>
      <c r="O148" s="582" t="s">
        <v>9410</v>
      </c>
      <c r="P148" s="572" t="s">
        <v>6982</v>
      </c>
    </row>
    <row r="149" spans="1:16" x14ac:dyDescent="0.15">
      <c r="A149" s="573" t="s">
        <v>2809</v>
      </c>
      <c r="B149" s="574"/>
      <c r="C149" s="575">
        <v>13</v>
      </c>
      <c r="D149" s="575">
        <v>42</v>
      </c>
      <c r="E149" s="575">
        <v>13</v>
      </c>
      <c r="F149" s="575">
        <v>42</v>
      </c>
      <c r="G149" s="575">
        <v>66</v>
      </c>
      <c r="H149" s="575">
        <v>99</v>
      </c>
      <c r="I149" s="575">
        <v>6.66</v>
      </c>
      <c r="J149" s="575">
        <v>52.94</v>
      </c>
      <c r="K149" s="575" t="s">
        <v>1213</v>
      </c>
      <c r="L149" s="575" t="s">
        <v>2758</v>
      </c>
      <c r="M149" s="575" t="s">
        <v>2757</v>
      </c>
      <c r="N149" s="577">
        <v>-4995</v>
      </c>
      <c r="O149" s="578"/>
      <c r="P149" s="572" t="s">
        <v>6983</v>
      </c>
    </row>
    <row r="150" spans="1:16" x14ac:dyDescent="0.15">
      <c r="A150" s="567" t="s">
        <v>2756</v>
      </c>
      <c r="B150" s="568" t="s">
        <v>103</v>
      </c>
      <c r="C150" s="580">
        <v>8</v>
      </c>
      <c r="D150" s="580">
        <v>28</v>
      </c>
      <c r="E150" s="580">
        <v>8</v>
      </c>
      <c r="F150" s="580">
        <v>28</v>
      </c>
      <c r="G150" s="580">
        <v>88</v>
      </c>
      <c r="H150" s="580">
        <v>128</v>
      </c>
      <c r="I150" s="580">
        <v>8.8800000000000008</v>
      </c>
      <c r="J150" s="580">
        <v>22.2</v>
      </c>
      <c r="K150" s="580" t="s">
        <v>1208</v>
      </c>
      <c r="L150" s="580" t="s">
        <v>1204</v>
      </c>
      <c r="M150" s="580" t="s">
        <v>1202</v>
      </c>
      <c r="N150" s="584">
        <v>-11250</v>
      </c>
      <c r="O150" s="572" t="s">
        <v>2755</v>
      </c>
      <c r="P150" s="572"/>
    </row>
    <row r="151" spans="1:16" x14ac:dyDescent="0.15">
      <c r="A151" s="573" t="s">
        <v>2756</v>
      </c>
      <c r="B151" s="574"/>
      <c r="C151" s="575">
        <v>8</v>
      </c>
      <c r="D151" s="575">
        <v>28</v>
      </c>
      <c r="E151" s="575">
        <v>8</v>
      </c>
      <c r="F151" s="575">
        <v>28</v>
      </c>
      <c r="G151" s="575">
        <v>88</v>
      </c>
      <c r="H151" s="575">
        <v>128</v>
      </c>
      <c r="I151" s="575">
        <v>8.8800000000000008</v>
      </c>
      <c r="J151" s="575">
        <v>22.2</v>
      </c>
      <c r="K151" s="575" t="s">
        <v>1208</v>
      </c>
      <c r="L151" s="575" t="s">
        <v>1204</v>
      </c>
      <c r="M151" s="575" t="s">
        <v>1202</v>
      </c>
      <c r="N151" s="577">
        <v>-11250</v>
      </c>
      <c r="O151" s="572" t="s">
        <v>2754</v>
      </c>
      <c r="P151" s="578"/>
    </row>
    <row r="152" spans="1:16" x14ac:dyDescent="0.15">
      <c r="A152" s="567" t="s">
        <v>84</v>
      </c>
      <c r="B152" s="590" t="s">
        <v>1991</v>
      </c>
      <c r="C152" s="580">
        <v>22</v>
      </c>
      <c r="D152" s="580">
        <v>38</v>
      </c>
      <c r="E152" s="580">
        <v>0</v>
      </c>
      <c r="F152" s="580">
        <v>38</v>
      </c>
      <c r="G152" s="580">
        <v>221</v>
      </c>
      <c r="H152" s="580">
        <v>264</v>
      </c>
      <c r="I152" s="580">
        <v>7.7</v>
      </c>
      <c r="J152" s="580">
        <v>21.09</v>
      </c>
      <c r="K152" s="580" t="s">
        <v>1184</v>
      </c>
      <c r="L152" s="580" t="s">
        <v>103</v>
      </c>
      <c r="M152" s="580" t="s">
        <v>103</v>
      </c>
      <c r="N152" s="584">
        <v>-7500</v>
      </c>
      <c r="O152" s="572" t="s">
        <v>2753</v>
      </c>
      <c r="P152" s="572"/>
    </row>
    <row r="153" spans="1:16" x14ac:dyDescent="0.15">
      <c r="A153" s="567" t="s">
        <v>95</v>
      </c>
      <c r="B153" s="590" t="s">
        <v>1978</v>
      </c>
      <c r="C153" s="580">
        <v>5</v>
      </c>
      <c r="D153" s="580">
        <v>15</v>
      </c>
      <c r="E153" s="580">
        <v>5</v>
      </c>
      <c r="F153" s="580">
        <v>15</v>
      </c>
      <c r="G153" s="580">
        <v>57</v>
      </c>
      <c r="H153" s="580">
        <v>105</v>
      </c>
      <c r="I153" s="580">
        <v>5.25</v>
      </c>
      <c r="J153" s="580">
        <v>11.07</v>
      </c>
      <c r="K153" s="580" t="s">
        <v>2728</v>
      </c>
      <c r="L153" s="580" t="s">
        <v>103</v>
      </c>
      <c r="M153" s="580" t="s">
        <v>103</v>
      </c>
      <c r="N153" s="584">
        <v>-3000</v>
      </c>
      <c r="O153" s="572" t="s">
        <v>2752</v>
      </c>
      <c r="P153" s="572"/>
    </row>
    <row r="154" spans="1:16" x14ac:dyDescent="0.15">
      <c r="A154" s="567" t="s">
        <v>2751</v>
      </c>
      <c r="B154" s="590" t="s">
        <v>1991</v>
      </c>
      <c r="C154" s="580">
        <v>5</v>
      </c>
      <c r="D154" s="580">
        <v>11</v>
      </c>
      <c r="E154" s="580">
        <v>0</v>
      </c>
      <c r="F154" s="580">
        <v>11</v>
      </c>
      <c r="G154" s="580">
        <v>55</v>
      </c>
      <c r="H154" s="580">
        <v>77</v>
      </c>
      <c r="I154" s="580">
        <v>7.15</v>
      </c>
      <c r="J154" s="580">
        <v>10.79</v>
      </c>
      <c r="K154" s="580" t="s">
        <v>2750</v>
      </c>
      <c r="L154" s="580" t="s">
        <v>103</v>
      </c>
      <c r="M154" s="580" t="s">
        <v>103</v>
      </c>
      <c r="N154" s="584">
        <v>-4500</v>
      </c>
      <c r="O154" s="572" t="s">
        <v>2749</v>
      </c>
      <c r="P154" s="572"/>
    </row>
    <row r="155" spans="1:16" x14ac:dyDescent="0.15">
      <c r="A155" s="586" t="s">
        <v>2748</v>
      </c>
      <c r="B155" s="590" t="s">
        <v>1991</v>
      </c>
      <c r="C155" s="580">
        <v>11</v>
      </c>
      <c r="D155" s="580">
        <v>22</v>
      </c>
      <c r="E155" s="580">
        <v>0</v>
      </c>
      <c r="F155" s="580">
        <v>22</v>
      </c>
      <c r="G155" s="580">
        <v>66</v>
      </c>
      <c r="H155" s="580">
        <v>88</v>
      </c>
      <c r="I155" s="580">
        <v>8.25</v>
      </c>
      <c r="J155" s="580">
        <v>12.7</v>
      </c>
      <c r="K155" s="569" t="s">
        <v>10254</v>
      </c>
      <c r="L155" s="580" t="s">
        <v>103</v>
      </c>
      <c r="M155" s="580" t="s">
        <v>103</v>
      </c>
      <c r="N155" s="584">
        <v>-5250</v>
      </c>
      <c r="O155" s="572" t="s">
        <v>2747</v>
      </c>
      <c r="P155" s="572"/>
    </row>
    <row r="156" spans="1:16" x14ac:dyDescent="0.15">
      <c r="A156" s="573" t="s">
        <v>2748</v>
      </c>
      <c r="B156" s="588" t="s">
        <v>1975</v>
      </c>
      <c r="C156" s="580">
        <v>12</v>
      </c>
      <c r="D156" s="580">
        <v>24</v>
      </c>
      <c r="E156" s="575">
        <v>0</v>
      </c>
      <c r="F156" s="580">
        <v>24</v>
      </c>
      <c r="G156" s="580">
        <v>72</v>
      </c>
      <c r="H156" s="580">
        <v>96</v>
      </c>
      <c r="I156" s="580">
        <v>9</v>
      </c>
      <c r="J156" s="580">
        <v>20.61</v>
      </c>
      <c r="K156" s="575" t="s">
        <v>10254</v>
      </c>
      <c r="L156" s="575" t="s">
        <v>103</v>
      </c>
      <c r="M156" s="575" t="s">
        <v>103</v>
      </c>
      <c r="N156" s="577">
        <v>-5250</v>
      </c>
      <c r="O156" s="572" t="s">
        <v>1463</v>
      </c>
      <c r="P156" s="578"/>
    </row>
    <row r="157" spans="1:16" x14ac:dyDescent="0.15">
      <c r="A157" s="573" t="s">
        <v>2748</v>
      </c>
      <c r="B157" s="588" t="s">
        <v>2031</v>
      </c>
      <c r="C157" s="580">
        <v>12</v>
      </c>
      <c r="D157" s="580">
        <v>25</v>
      </c>
      <c r="E157" s="575">
        <v>0</v>
      </c>
      <c r="F157" s="580">
        <v>25</v>
      </c>
      <c r="G157" s="580">
        <v>75</v>
      </c>
      <c r="H157" s="580">
        <v>100</v>
      </c>
      <c r="I157" s="580">
        <v>9.3699999999999992</v>
      </c>
      <c r="J157" s="580">
        <v>22.01</v>
      </c>
      <c r="K157" s="575" t="s">
        <v>10254</v>
      </c>
      <c r="L157" s="575" t="s">
        <v>103</v>
      </c>
      <c r="M157" s="575" t="s">
        <v>103</v>
      </c>
      <c r="N157" s="577">
        <v>-5250</v>
      </c>
      <c r="O157" s="578"/>
      <c r="P157" s="578"/>
    </row>
    <row r="158" spans="1:16" x14ac:dyDescent="0.15">
      <c r="A158" s="573" t="s">
        <v>2748</v>
      </c>
      <c r="B158" s="588" t="s">
        <v>2065</v>
      </c>
      <c r="C158" s="580">
        <v>13</v>
      </c>
      <c r="D158" s="580">
        <v>26</v>
      </c>
      <c r="E158" s="575">
        <v>0</v>
      </c>
      <c r="F158" s="580">
        <v>26</v>
      </c>
      <c r="G158" s="580">
        <v>78</v>
      </c>
      <c r="H158" s="580">
        <v>104</v>
      </c>
      <c r="I158" s="580">
        <v>9.75</v>
      </c>
      <c r="J158" s="580">
        <v>23.2</v>
      </c>
      <c r="K158" s="575" t="s">
        <v>10254</v>
      </c>
      <c r="L158" s="575" t="s">
        <v>103</v>
      </c>
      <c r="M158" s="575" t="s">
        <v>103</v>
      </c>
      <c r="N158" s="577">
        <v>-5250</v>
      </c>
      <c r="O158" s="578"/>
      <c r="P158" s="578"/>
    </row>
    <row r="159" spans="1:16" x14ac:dyDescent="0.15">
      <c r="A159" s="573" t="s">
        <v>2748</v>
      </c>
      <c r="B159" s="588" t="s">
        <v>2063</v>
      </c>
      <c r="C159" s="580">
        <v>14</v>
      </c>
      <c r="D159" s="580">
        <v>28</v>
      </c>
      <c r="E159" s="575">
        <v>0</v>
      </c>
      <c r="F159" s="580">
        <v>28</v>
      </c>
      <c r="G159" s="580">
        <v>84</v>
      </c>
      <c r="H159" s="580">
        <v>112</v>
      </c>
      <c r="I159" s="580">
        <v>10.5</v>
      </c>
      <c r="J159" s="580">
        <v>25.93</v>
      </c>
      <c r="K159" s="575" t="s">
        <v>10254</v>
      </c>
      <c r="L159" s="575" t="s">
        <v>103</v>
      </c>
      <c r="M159" s="575" t="s">
        <v>103</v>
      </c>
      <c r="N159" s="577">
        <v>-5250</v>
      </c>
      <c r="O159" s="578"/>
      <c r="P159" s="578"/>
    </row>
    <row r="160" spans="1:16" x14ac:dyDescent="0.15">
      <c r="A160" s="573" t="s">
        <v>2748</v>
      </c>
      <c r="B160" s="588" t="s">
        <v>1979</v>
      </c>
      <c r="C160" s="580">
        <v>15</v>
      </c>
      <c r="D160" s="580">
        <v>30</v>
      </c>
      <c r="E160" s="575">
        <v>0</v>
      </c>
      <c r="F160" s="580">
        <v>30</v>
      </c>
      <c r="G160" s="580">
        <v>90</v>
      </c>
      <c r="H160" s="580">
        <v>120</v>
      </c>
      <c r="I160" s="580">
        <v>11.25</v>
      </c>
      <c r="J160" s="580">
        <v>28.8</v>
      </c>
      <c r="K160" s="575" t="s">
        <v>10254</v>
      </c>
      <c r="L160" s="575" t="s">
        <v>103</v>
      </c>
      <c r="M160" s="575" t="s">
        <v>103</v>
      </c>
      <c r="N160" s="577">
        <v>-5250</v>
      </c>
      <c r="O160" s="578"/>
      <c r="P160" s="578"/>
    </row>
    <row r="161" spans="1:16" x14ac:dyDescent="0.15">
      <c r="A161" s="586" t="s">
        <v>2746</v>
      </c>
      <c r="B161" s="589" t="s">
        <v>1978</v>
      </c>
      <c r="C161" s="580">
        <v>21</v>
      </c>
      <c r="D161" s="580">
        <v>55</v>
      </c>
      <c r="E161" s="580">
        <v>21</v>
      </c>
      <c r="F161" s="580">
        <v>55</v>
      </c>
      <c r="G161" s="580">
        <v>126</v>
      </c>
      <c r="H161" s="580">
        <v>252</v>
      </c>
      <c r="I161" s="580">
        <v>6.82</v>
      </c>
      <c r="J161" s="580" t="s">
        <v>213</v>
      </c>
      <c r="K161" s="580" t="s">
        <v>1175</v>
      </c>
      <c r="L161" s="580" t="s">
        <v>9411</v>
      </c>
      <c r="M161" s="580" t="s">
        <v>9412</v>
      </c>
      <c r="N161" s="571" t="s">
        <v>103</v>
      </c>
      <c r="O161" s="572" t="s">
        <v>1533</v>
      </c>
      <c r="P161" s="572" t="s">
        <v>1486</v>
      </c>
    </row>
    <row r="162" spans="1:16" x14ac:dyDescent="0.15">
      <c r="A162" s="573" t="s">
        <v>2746</v>
      </c>
      <c r="B162" s="574"/>
      <c r="C162" s="575">
        <v>21</v>
      </c>
      <c r="D162" s="575">
        <v>55</v>
      </c>
      <c r="E162" s="575">
        <v>21</v>
      </c>
      <c r="F162" s="575">
        <v>55</v>
      </c>
      <c r="G162" s="575">
        <v>126</v>
      </c>
      <c r="H162" s="575">
        <v>252</v>
      </c>
      <c r="I162" s="575">
        <v>6.82</v>
      </c>
      <c r="J162" s="575" t="s">
        <v>213</v>
      </c>
      <c r="K162" s="575" t="s">
        <v>1175</v>
      </c>
      <c r="L162" s="575" t="s">
        <v>9411</v>
      </c>
      <c r="M162" s="575" t="s">
        <v>9412</v>
      </c>
      <c r="N162" s="577" t="s">
        <v>103</v>
      </c>
      <c r="O162" s="578"/>
      <c r="P162" s="572" t="s">
        <v>6984</v>
      </c>
    </row>
    <row r="163" spans="1:16" x14ac:dyDescent="0.15">
      <c r="A163" s="573" t="s">
        <v>2746</v>
      </c>
      <c r="B163" s="590" t="s">
        <v>1979</v>
      </c>
      <c r="C163" s="580">
        <v>30</v>
      </c>
      <c r="D163" s="580">
        <v>75</v>
      </c>
      <c r="E163" s="580">
        <v>30</v>
      </c>
      <c r="F163" s="580">
        <v>75</v>
      </c>
      <c r="G163" s="580">
        <v>180</v>
      </c>
      <c r="H163" s="580">
        <v>360</v>
      </c>
      <c r="I163" s="580">
        <v>9.75</v>
      </c>
      <c r="J163" s="598">
        <v>77.510000000000005</v>
      </c>
      <c r="K163" s="575" t="s">
        <v>1175</v>
      </c>
      <c r="L163" s="575" t="s">
        <v>9411</v>
      </c>
      <c r="M163" s="575" t="s">
        <v>9412</v>
      </c>
      <c r="N163" s="584">
        <v>-5827</v>
      </c>
      <c r="O163" s="572" t="s">
        <v>2745</v>
      </c>
      <c r="P163" s="572" t="s">
        <v>6985</v>
      </c>
    </row>
    <row r="164" spans="1:16" x14ac:dyDescent="0.15">
      <c r="A164" s="567" t="s">
        <v>2744</v>
      </c>
      <c r="B164" s="590" t="s">
        <v>1975</v>
      </c>
      <c r="C164" s="580">
        <v>18</v>
      </c>
      <c r="D164" s="580">
        <v>30</v>
      </c>
      <c r="E164" s="580">
        <v>0</v>
      </c>
      <c r="F164" s="580">
        <v>30</v>
      </c>
      <c r="G164" s="580">
        <v>84</v>
      </c>
      <c r="H164" s="580">
        <v>108</v>
      </c>
      <c r="I164" s="580">
        <v>9.6</v>
      </c>
      <c r="J164" s="580">
        <v>23.42</v>
      </c>
      <c r="K164" s="569" t="s">
        <v>1178</v>
      </c>
      <c r="L164" s="580" t="s">
        <v>103</v>
      </c>
      <c r="M164" s="580" t="s">
        <v>103</v>
      </c>
      <c r="N164" s="584">
        <v>-7425</v>
      </c>
      <c r="O164" s="572" t="s">
        <v>2743</v>
      </c>
      <c r="P164" s="572"/>
    </row>
    <row r="165" spans="1:16" x14ac:dyDescent="0.15">
      <c r="A165" s="567" t="s">
        <v>2742</v>
      </c>
      <c r="B165" s="568" t="s">
        <v>103</v>
      </c>
      <c r="C165" s="580">
        <v>1</v>
      </c>
      <c r="D165" s="580">
        <v>5</v>
      </c>
      <c r="E165" s="580">
        <v>1</v>
      </c>
      <c r="F165" s="580">
        <v>5</v>
      </c>
      <c r="G165" s="580">
        <v>30</v>
      </c>
      <c r="H165" s="575">
        <v>30</v>
      </c>
      <c r="I165" s="580">
        <v>0.91</v>
      </c>
      <c r="J165" s="580">
        <v>1.1200000000000001</v>
      </c>
      <c r="K165" s="580" t="s">
        <v>103</v>
      </c>
      <c r="L165" s="580" t="s">
        <v>103</v>
      </c>
      <c r="M165" s="580" t="s">
        <v>103</v>
      </c>
      <c r="N165" s="571">
        <v>-262</v>
      </c>
      <c r="O165" s="572" t="s">
        <v>2741</v>
      </c>
      <c r="P165" s="572"/>
    </row>
    <row r="166" spans="1:16" x14ac:dyDescent="0.15">
      <c r="A166" s="573" t="s">
        <v>2742</v>
      </c>
      <c r="B166" s="588" t="s">
        <v>1978</v>
      </c>
      <c r="C166" s="580">
        <v>1</v>
      </c>
      <c r="D166" s="580">
        <v>5</v>
      </c>
      <c r="E166" s="580">
        <v>1</v>
      </c>
      <c r="F166" s="580">
        <v>5</v>
      </c>
      <c r="G166" s="580">
        <v>31</v>
      </c>
      <c r="H166" s="575">
        <v>31</v>
      </c>
      <c r="I166" s="580">
        <v>0.95</v>
      </c>
      <c r="J166" s="580">
        <v>1.17</v>
      </c>
      <c r="K166" s="580" t="s">
        <v>103</v>
      </c>
      <c r="L166" s="580" t="s">
        <v>103</v>
      </c>
      <c r="M166" s="580" t="s">
        <v>103</v>
      </c>
      <c r="N166" s="577">
        <v>-262</v>
      </c>
      <c r="O166" s="578"/>
      <c r="P166" s="578"/>
    </row>
    <row r="167" spans="1:16" x14ac:dyDescent="0.15">
      <c r="A167" s="573" t="s">
        <v>2742</v>
      </c>
      <c r="B167" s="588" t="s">
        <v>1991</v>
      </c>
      <c r="C167" s="580">
        <v>1</v>
      </c>
      <c r="D167" s="580">
        <v>5</v>
      </c>
      <c r="E167" s="580">
        <v>1</v>
      </c>
      <c r="F167" s="580">
        <v>5</v>
      </c>
      <c r="G167" s="580">
        <v>33</v>
      </c>
      <c r="H167" s="575">
        <v>33</v>
      </c>
      <c r="I167" s="580">
        <v>1</v>
      </c>
      <c r="J167" s="580">
        <v>1.24</v>
      </c>
      <c r="K167" s="580" t="s">
        <v>103</v>
      </c>
      <c r="L167" s="580" t="s">
        <v>103</v>
      </c>
      <c r="M167" s="580" t="s">
        <v>103</v>
      </c>
      <c r="N167" s="577">
        <v>-262</v>
      </c>
      <c r="O167" s="578"/>
      <c r="P167" s="578"/>
    </row>
    <row r="168" spans="1:16" x14ac:dyDescent="0.15">
      <c r="A168" s="573" t="s">
        <v>2742</v>
      </c>
      <c r="B168" s="588" t="s">
        <v>1975</v>
      </c>
      <c r="C168" s="580">
        <v>1</v>
      </c>
      <c r="D168" s="580">
        <v>6</v>
      </c>
      <c r="E168" s="580">
        <v>1</v>
      </c>
      <c r="F168" s="580">
        <v>6</v>
      </c>
      <c r="G168" s="580">
        <v>36</v>
      </c>
      <c r="H168" s="575">
        <v>36</v>
      </c>
      <c r="I168" s="580">
        <v>1.0900000000000001</v>
      </c>
      <c r="J168" s="580">
        <v>1.41</v>
      </c>
      <c r="K168" s="575" t="s">
        <v>103</v>
      </c>
      <c r="L168" s="575" t="s">
        <v>103</v>
      </c>
      <c r="M168" s="575" t="s">
        <v>103</v>
      </c>
      <c r="N168" s="577">
        <v>-262</v>
      </c>
      <c r="O168" s="578"/>
      <c r="P168" s="578"/>
    </row>
    <row r="169" spans="1:16" x14ac:dyDescent="0.15">
      <c r="A169" s="567" t="s">
        <v>2740</v>
      </c>
      <c r="B169" s="590" t="s">
        <v>1978</v>
      </c>
      <c r="C169" s="580">
        <v>19</v>
      </c>
      <c r="D169" s="580">
        <v>52</v>
      </c>
      <c r="E169" s="580">
        <v>0</v>
      </c>
      <c r="F169" s="575">
        <v>0</v>
      </c>
      <c r="G169" s="580">
        <v>68</v>
      </c>
      <c r="H169" s="580">
        <v>99</v>
      </c>
      <c r="I169" s="580">
        <v>3.67</v>
      </c>
      <c r="J169" s="580">
        <v>16.8</v>
      </c>
      <c r="K169" s="580" t="s">
        <v>1204</v>
      </c>
      <c r="L169" s="580" t="s">
        <v>2723</v>
      </c>
      <c r="M169" s="580" t="s">
        <v>103</v>
      </c>
      <c r="N169" s="584">
        <v>-2250</v>
      </c>
      <c r="O169" s="572" t="s">
        <v>2735</v>
      </c>
      <c r="P169" s="572" t="s">
        <v>6986</v>
      </c>
    </row>
    <row r="170" spans="1:16" x14ac:dyDescent="0.15">
      <c r="A170" s="573" t="s">
        <v>2740</v>
      </c>
      <c r="B170" s="574"/>
      <c r="C170" s="575">
        <v>19</v>
      </c>
      <c r="D170" s="575">
        <v>52</v>
      </c>
      <c r="E170" s="580">
        <v>0</v>
      </c>
      <c r="F170" s="575">
        <v>0</v>
      </c>
      <c r="G170" s="575">
        <v>68</v>
      </c>
      <c r="H170" s="575">
        <v>99</v>
      </c>
      <c r="I170" s="575">
        <v>3.67</v>
      </c>
      <c r="J170" s="575">
        <v>16.8</v>
      </c>
      <c r="K170" s="575" t="s">
        <v>1204</v>
      </c>
      <c r="L170" s="575" t="s">
        <v>2723</v>
      </c>
      <c r="M170" s="575" t="s">
        <v>103</v>
      </c>
      <c r="N170" s="577">
        <v>-2250</v>
      </c>
      <c r="O170" s="572" t="s">
        <v>2493</v>
      </c>
      <c r="P170" s="578"/>
    </row>
    <row r="171" spans="1:16" x14ac:dyDescent="0.15">
      <c r="A171" s="586" t="s">
        <v>2739</v>
      </c>
      <c r="B171" s="590" t="s">
        <v>1978</v>
      </c>
      <c r="C171" s="580">
        <v>0</v>
      </c>
      <c r="D171" s="575">
        <v>0</v>
      </c>
      <c r="E171" s="580">
        <v>0</v>
      </c>
      <c r="F171" s="575">
        <v>0</v>
      </c>
      <c r="G171" s="580">
        <v>157</v>
      </c>
      <c r="H171" s="580">
        <v>267</v>
      </c>
      <c r="I171" s="580">
        <v>4</v>
      </c>
      <c r="J171" s="580">
        <v>12.18</v>
      </c>
      <c r="K171" s="580" t="s">
        <v>1208</v>
      </c>
      <c r="L171" s="580" t="s">
        <v>2738</v>
      </c>
      <c r="M171" s="580" t="s">
        <v>103</v>
      </c>
      <c r="N171" s="584">
        <v>-3750</v>
      </c>
      <c r="O171" s="572" t="s">
        <v>2175</v>
      </c>
      <c r="P171" s="572"/>
    </row>
    <row r="172" spans="1:16" x14ac:dyDescent="0.15">
      <c r="A172" s="567" t="s">
        <v>2737</v>
      </c>
      <c r="B172" s="590" t="s">
        <v>1978</v>
      </c>
      <c r="C172" s="580">
        <v>15</v>
      </c>
      <c r="D172" s="580">
        <v>42</v>
      </c>
      <c r="E172" s="580">
        <v>15</v>
      </c>
      <c r="F172" s="580">
        <v>42</v>
      </c>
      <c r="G172" s="580">
        <v>105</v>
      </c>
      <c r="H172" s="580">
        <v>210</v>
      </c>
      <c r="I172" s="580">
        <v>3.75</v>
      </c>
      <c r="J172" s="580">
        <v>25.69</v>
      </c>
      <c r="K172" s="580" t="s">
        <v>1202</v>
      </c>
      <c r="L172" s="580" t="s">
        <v>2736</v>
      </c>
      <c r="M172" s="580" t="s">
        <v>103</v>
      </c>
      <c r="N172" s="584">
        <v>-3750</v>
      </c>
      <c r="O172" s="572" t="s">
        <v>2735</v>
      </c>
      <c r="P172" s="572" t="s">
        <v>6986</v>
      </c>
    </row>
    <row r="173" spans="1:16" x14ac:dyDescent="0.15">
      <c r="A173" s="573" t="s">
        <v>2737</v>
      </c>
      <c r="B173" s="588" t="s">
        <v>1991</v>
      </c>
      <c r="C173" s="580">
        <v>16</v>
      </c>
      <c r="D173" s="580">
        <v>44</v>
      </c>
      <c r="E173" s="580">
        <v>16</v>
      </c>
      <c r="F173" s="580">
        <v>44</v>
      </c>
      <c r="G173" s="580">
        <v>110</v>
      </c>
      <c r="H173" s="580">
        <v>220</v>
      </c>
      <c r="I173" s="580">
        <v>4.18</v>
      </c>
      <c r="J173" s="580" t="s">
        <v>213</v>
      </c>
      <c r="K173" s="575" t="s">
        <v>1202</v>
      </c>
      <c r="L173" s="575" t="s">
        <v>2736</v>
      </c>
      <c r="M173" s="575" t="s">
        <v>103</v>
      </c>
      <c r="N173" s="577">
        <v>-3750</v>
      </c>
      <c r="O173" s="572" t="s">
        <v>1463</v>
      </c>
      <c r="P173" s="572"/>
    </row>
    <row r="174" spans="1:16" x14ac:dyDescent="0.15">
      <c r="A174" s="573" t="s">
        <v>2737</v>
      </c>
      <c r="B174" s="588" t="s">
        <v>1975</v>
      </c>
      <c r="C174" s="580">
        <v>18</v>
      </c>
      <c r="D174" s="580">
        <v>48</v>
      </c>
      <c r="E174" s="580">
        <v>18</v>
      </c>
      <c r="F174" s="580">
        <v>48</v>
      </c>
      <c r="G174" s="580">
        <v>120</v>
      </c>
      <c r="H174" s="580">
        <v>240</v>
      </c>
      <c r="I174" s="580">
        <v>4.5599999999999996</v>
      </c>
      <c r="J174" s="580" t="s">
        <v>213</v>
      </c>
      <c r="K174" s="575" t="s">
        <v>1202</v>
      </c>
      <c r="L174" s="575" t="s">
        <v>2736</v>
      </c>
      <c r="M174" s="575" t="s">
        <v>103</v>
      </c>
      <c r="N174" s="577">
        <v>-3750</v>
      </c>
      <c r="O174" s="578"/>
      <c r="P174" s="578"/>
    </row>
    <row r="175" spans="1:16" x14ac:dyDescent="0.15">
      <c r="A175" s="573" t="s">
        <v>2737</v>
      </c>
      <c r="B175" s="588" t="s">
        <v>2031</v>
      </c>
      <c r="C175" s="580">
        <v>18</v>
      </c>
      <c r="D175" s="580">
        <v>50</v>
      </c>
      <c r="E175" s="580">
        <v>18</v>
      </c>
      <c r="F175" s="580">
        <v>50</v>
      </c>
      <c r="G175" s="580">
        <v>125</v>
      </c>
      <c r="H175" s="580">
        <v>250</v>
      </c>
      <c r="I175" s="580">
        <v>4.75</v>
      </c>
      <c r="J175" s="580" t="s">
        <v>213</v>
      </c>
      <c r="K175" s="575" t="s">
        <v>1202</v>
      </c>
      <c r="L175" s="575" t="s">
        <v>2736</v>
      </c>
      <c r="M175" s="575" t="s">
        <v>103</v>
      </c>
      <c r="N175" s="577">
        <v>-3750</v>
      </c>
      <c r="O175" s="578"/>
      <c r="P175" s="578"/>
    </row>
    <row r="176" spans="1:16" x14ac:dyDescent="0.15">
      <c r="A176" s="573" t="s">
        <v>2737</v>
      </c>
      <c r="B176" s="588" t="s">
        <v>2065</v>
      </c>
      <c r="C176" s="580">
        <v>19</v>
      </c>
      <c r="D176" s="580">
        <v>52</v>
      </c>
      <c r="E176" s="580">
        <v>19</v>
      </c>
      <c r="F176" s="580">
        <v>52</v>
      </c>
      <c r="G176" s="580">
        <v>130</v>
      </c>
      <c r="H176" s="580">
        <v>260</v>
      </c>
      <c r="I176" s="580">
        <v>4.9400000000000004</v>
      </c>
      <c r="J176" s="580" t="s">
        <v>213</v>
      </c>
      <c r="K176" s="575" t="s">
        <v>1202</v>
      </c>
      <c r="L176" s="575" t="s">
        <v>2736</v>
      </c>
      <c r="M176" s="575" t="s">
        <v>103</v>
      </c>
      <c r="N176" s="577">
        <v>-3750</v>
      </c>
      <c r="O176" s="578"/>
      <c r="P176" s="578"/>
    </row>
    <row r="177" spans="1:16" x14ac:dyDescent="0.15">
      <c r="A177" s="573" t="s">
        <v>2737</v>
      </c>
      <c r="B177" s="588" t="s">
        <v>2063</v>
      </c>
      <c r="C177" s="580">
        <v>21</v>
      </c>
      <c r="D177" s="580">
        <v>56</v>
      </c>
      <c r="E177" s="580">
        <v>21</v>
      </c>
      <c r="F177" s="580">
        <v>56</v>
      </c>
      <c r="G177" s="580">
        <v>140</v>
      </c>
      <c r="H177" s="580">
        <v>280</v>
      </c>
      <c r="I177" s="580">
        <v>5.32</v>
      </c>
      <c r="J177" s="580" t="s">
        <v>213</v>
      </c>
      <c r="K177" s="575" t="s">
        <v>1202</v>
      </c>
      <c r="L177" s="575" t="s">
        <v>2736</v>
      </c>
      <c r="M177" s="575" t="s">
        <v>103</v>
      </c>
      <c r="N177" s="577">
        <v>-3750</v>
      </c>
      <c r="O177" s="578"/>
      <c r="P177" s="578"/>
    </row>
    <row r="178" spans="1:16" x14ac:dyDescent="0.15">
      <c r="A178" s="573" t="s">
        <v>2737</v>
      </c>
      <c r="B178" s="588" t="s">
        <v>1979</v>
      </c>
      <c r="C178" s="580">
        <v>22</v>
      </c>
      <c r="D178" s="580">
        <v>60</v>
      </c>
      <c r="E178" s="580">
        <v>22</v>
      </c>
      <c r="F178" s="580">
        <v>60</v>
      </c>
      <c r="G178" s="580">
        <v>150</v>
      </c>
      <c r="H178" s="580">
        <v>300</v>
      </c>
      <c r="I178" s="580">
        <v>5.7</v>
      </c>
      <c r="J178" s="580">
        <v>44.23</v>
      </c>
      <c r="K178" s="575" t="s">
        <v>1202</v>
      </c>
      <c r="L178" s="575" t="s">
        <v>2736</v>
      </c>
      <c r="M178" s="575" t="s">
        <v>103</v>
      </c>
      <c r="N178" s="577">
        <v>-3750</v>
      </c>
      <c r="O178" s="578"/>
      <c r="P178" s="578"/>
    </row>
    <row r="179" spans="1:16" x14ac:dyDescent="0.15">
      <c r="A179" s="567" t="s">
        <v>498</v>
      </c>
      <c r="B179" s="590" t="s">
        <v>1978</v>
      </c>
      <c r="C179" s="580">
        <v>15</v>
      </c>
      <c r="D179" s="580">
        <v>29</v>
      </c>
      <c r="E179" s="580">
        <v>15</v>
      </c>
      <c r="F179" s="580">
        <v>29</v>
      </c>
      <c r="G179" s="580">
        <v>105</v>
      </c>
      <c r="H179" s="580">
        <v>134</v>
      </c>
      <c r="I179" s="580">
        <v>10.5</v>
      </c>
      <c r="J179" s="580">
        <v>21.21</v>
      </c>
      <c r="K179" s="580" t="s">
        <v>1208</v>
      </c>
      <c r="L179" s="580" t="s">
        <v>1204</v>
      </c>
      <c r="M179" s="580" t="s">
        <v>1202</v>
      </c>
      <c r="N179" s="584">
        <v>-3750</v>
      </c>
      <c r="O179" s="572" t="s">
        <v>2512</v>
      </c>
      <c r="P179" s="572"/>
    </row>
    <row r="180" spans="1:16" x14ac:dyDescent="0.15">
      <c r="A180" s="567" t="s">
        <v>459</v>
      </c>
      <c r="B180" s="590" t="s">
        <v>1978</v>
      </c>
      <c r="C180" s="580">
        <v>52</v>
      </c>
      <c r="D180" s="575">
        <v>52</v>
      </c>
      <c r="E180" s="580">
        <v>52</v>
      </c>
      <c r="F180" s="575">
        <v>52</v>
      </c>
      <c r="G180" s="580">
        <v>252</v>
      </c>
      <c r="H180" s="575">
        <v>252</v>
      </c>
      <c r="I180" s="580">
        <v>8.4</v>
      </c>
      <c r="J180" s="580">
        <v>25.2</v>
      </c>
      <c r="K180" s="580" t="s">
        <v>9412</v>
      </c>
      <c r="L180" s="580" t="s">
        <v>9412</v>
      </c>
      <c r="M180" s="580" t="s">
        <v>103</v>
      </c>
      <c r="N180" s="584">
        <v>-60000</v>
      </c>
      <c r="O180" s="572" t="s">
        <v>2734</v>
      </c>
      <c r="P180" s="572"/>
    </row>
    <row r="181" spans="1:16" x14ac:dyDescent="0.15">
      <c r="A181" s="573" t="s">
        <v>459</v>
      </c>
      <c r="B181" s="588" t="s">
        <v>1991</v>
      </c>
      <c r="C181" s="580">
        <v>55</v>
      </c>
      <c r="D181" s="575">
        <v>55</v>
      </c>
      <c r="E181" s="580">
        <v>55</v>
      </c>
      <c r="F181" s="575">
        <v>55</v>
      </c>
      <c r="G181" s="580">
        <v>264</v>
      </c>
      <c r="H181" s="575">
        <v>264</v>
      </c>
      <c r="I181" s="580">
        <v>8.8000000000000007</v>
      </c>
      <c r="J181" s="580">
        <v>26.4</v>
      </c>
      <c r="K181" s="575" t="s">
        <v>9412</v>
      </c>
      <c r="L181" s="575" t="s">
        <v>9412</v>
      </c>
      <c r="M181" s="575" t="s">
        <v>103</v>
      </c>
      <c r="N181" s="577">
        <v>-60000</v>
      </c>
      <c r="O181" s="572" t="s">
        <v>1463</v>
      </c>
      <c r="P181" s="578"/>
    </row>
    <row r="182" spans="1:16" x14ac:dyDescent="0.15">
      <c r="A182" s="573" t="s">
        <v>459</v>
      </c>
      <c r="B182" s="588" t="s">
        <v>1975</v>
      </c>
      <c r="C182" s="580">
        <v>60</v>
      </c>
      <c r="D182" s="575">
        <v>60</v>
      </c>
      <c r="E182" s="580">
        <v>60</v>
      </c>
      <c r="F182" s="575">
        <v>60</v>
      </c>
      <c r="G182" s="580">
        <v>288</v>
      </c>
      <c r="H182" s="575">
        <v>288</v>
      </c>
      <c r="I182" s="580">
        <v>9.6</v>
      </c>
      <c r="J182" s="580">
        <v>28.8</v>
      </c>
      <c r="K182" s="575" t="s">
        <v>9412</v>
      </c>
      <c r="L182" s="575" t="s">
        <v>9412</v>
      </c>
      <c r="M182" s="575" t="s">
        <v>103</v>
      </c>
      <c r="N182" s="577">
        <v>-60000</v>
      </c>
      <c r="O182" s="578"/>
      <c r="P182" s="578"/>
    </row>
    <row r="183" spans="1:16" x14ac:dyDescent="0.15">
      <c r="A183" s="573" t="s">
        <v>459</v>
      </c>
      <c r="B183" s="588" t="s">
        <v>2031</v>
      </c>
      <c r="C183" s="580">
        <v>62</v>
      </c>
      <c r="D183" s="575">
        <v>62</v>
      </c>
      <c r="E183" s="580">
        <v>62</v>
      </c>
      <c r="F183" s="575">
        <v>62</v>
      </c>
      <c r="G183" s="580">
        <v>300</v>
      </c>
      <c r="H183" s="575">
        <v>300</v>
      </c>
      <c r="I183" s="580">
        <v>10</v>
      </c>
      <c r="J183" s="580">
        <v>30</v>
      </c>
      <c r="K183" s="575" t="s">
        <v>9412</v>
      </c>
      <c r="L183" s="575" t="s">
        <v>9412</v>
      </c>
      <c r="M183" s="575" t="s">
        <v>103</v>
      </c>
      <c r="N183" s="577">
        <v>-60000</v>
      </c>
      <c r="O183" s="578"/>
      <c r="P183" s="578"/>
    </row>
    <row r="184" spans="1:16" x14ac:dyDescent="0.15">
      <c r="A184" s="573" t="s">
        <v>459</v>
      </c>
      <c r="B184" s="588" t="s">
        <v>2065</v>
      </c>
      <c r="C184" s="580">
        <v>65</v>
      </c>
      <c r="D184" s="575">
        <v>65</v>
      </c>
      <c r="E184" s="580">
        <v>65</v>
      </c>
      <c r="F184" s="575">
        <v>65</v>
      </c>
      <c r="G184" s="580">
        <v>312</v>
      </c>
      <c r="H184" s="575">
        <v>312</v>
      </c>
      <c r="I184" s="580">
        <v>10.4</v>
      </c>
      <c r="J184" s="580">
        <v>31.2</v>
      </c>
      <c r="K184" s="575" t="s">
        <v>9412</v>
      </c>
      <c r="L184" s="575" t="s">
        <v>9412</v>
      </c>
      <c r="M184" s="575" t="s">
        <v>103</v>
      </c>
      <c r="N184" s="577">
        <v>-60000</v>
      </c>
      <c r="O184" s="578"/>
      <c r="P184" s="578"/>
    </row>
    <row r="185" spans="1:16" x14ac:dyDescent="0.15">
      <c r="A185" s="573" t="s">
        <v>459</v>
      </c>
      <c r="B185" s="588" t="s">
        <v>2063</v>
      </c>
      <c r="C185" s="580">
        <v>70</v>
      </c>
      <c r="D185" s="575">
        <v>70</v>
      </c>
      <c r="E185" s="580">
        <v>70</v>
      </c>
      <c r="F185" s="575">
        <v>70</v>
      </c>
      <c r="G185" s="580">
        <v>336</v>
      </c>
      <c r="H185" s="575">
        <v>336</v>
      </c>
      <c r="I185" s="580">
        <v>11.2</v>
      </c>
      <c r="J185" s="580">
        <v>33.6</v>
      </c>
      <c r="K185" s="575" t="s">
        <v>9412</v>
      </c>
      <c r="L185" s="575" t="s">
        <v>9412</v>
      </c>
      <c r="M185" s="575" t="s">
        <v>103</v>
      </c>
      <c r="N185" s="577">
        <v>-60000</v>
      </c>
      <c r="O185" s="578"/>
      <c r="P185" s="578"/>
    </row>
    <row r="186" spans="1:16" x14ac:dyDescent="0.15">
      <c r="A186" s="573" t="s">
        <v>459</v>
      </c>
      <c r="B186" s="588" t="s">
        <v>1979</v>
      </c>
      <c r="C186" s="580">
        <v>75</v>
      </c>
      <c r="D186" s="575">
        <v>75</v>
      </c>
      <c r="E186" s="580">
        <v>75</v>
      </c>
      <c r="F186" s="575">
        <v>75</v>
      </c>
      <c r="G186" s="580">
        <v>360</v>
      </c>
      <c r="H186" s="575">
        <v>360</v>
      </c>
      <c r="I186" s="580">
        <v>12</v>
      </c>
      <c r="J186" s="580">
        <v>36</v>
      </c>
      <c r="K186" s="575" t="s">
        <v>9412</v>
      </c>
      <c r="L186" s="575" t="s">
        <v>9412</v>
      </c>
      <c r="M186" s="575" t="s">
        <v>103</v>
      </c>
      <c r="N186" s="577">
        <v>-60000</v>
      </c>
      <c r="O186" s="578"/>
      <c r="P186" s="578"/>
    </row>
    <row r="187" spans="1:16" x14ac:dyDescent="0.15">
      <c r="A187" s="567" t="s">
        <v>2733</v>
      </c>
      <c r="B187" s="590" t="s">
        <v>1975</v>
      </c>
      <c r="C187" s="580">
        <v>30</v>
      </c>
      <c r="D187" s="580">
        <v>60</v>
      </c>
      <c r="E187" s="580">
        <v>30</v>
      </c>
      <c r="F187" s="580">
        <v>60</v>
      </c>
      <c r="G187" s="580">
        <v>144</v>
      </c>
      <c r="H187" s="580">
        <v>288</v>
      </c>
      <c r="I187" s="580">
        <v>4.8</v>
      </c>
      <c r="J187" s="580">
        <v>16.32</v>
      </c>
      <c r="K187" s="580" t="s">
        <v>1170</v>
      </c>
      <c r="L187" s="580" t="s">
        <v>1168</v>
      </c>
      <c r="M187" s="580" t="s">
        <v>1167</v>
      </c>
      <c r="N187" s="584">
        <v>-22500</v>
      </c>
      <c r="O187" s="582" t="s">
        <v>2606</v>
      </c>
      <c r="P187" s="572"/>
    </row>
    <row r="188" spans="1:16" x14ac:dyDescent="0.15">
      <c r="A188" s="567" t="s">
        <v>5042</v>
      </c>
      <c r="B188" s="590" t="s">
        <v>1991</v>
      </c>
      <c r="C188" s="580">
        <v>55</v>
      </c>
      <c r="D188" s="575">
        <v>55</v>
      </c>
      <c r="E188" s="580">
        <v>55</v>
      </c>
      <c r="F188" s="575">
        <v>55</v>
      </c>
      <c r="G188" s="580">
        <v>275</v>
      </c>
      <c r="H188" s="575">
        <v>275</v>
      </c>
      <c r="I188" s="580">
        <v>33</v>
      </c>
      <c r="J188" s="575">
        <v>33</v>
      </c>
      <c r="K188" s="580" t="s">
        <v>1208</v>
      </c>
      <c r="L188" s="580" t="s">
        <v>1170</v>
      </c>
      <c r="M188" s="580" t="s">
        <v>10254</v>
      </c>
      <c r="N188" s="584">
        <v>-22500</v>
      </c>
      <c r="O188" s="572" t="s">
        <v>2732</v>
      </c>
      <c r="P188" s="572"/>
    </row>
    <row r="189" spans="1:16" x14ac:dyDescent="0.15">
      <c r="A189" s="567" t="s">
        <v>280</v>
      </c>
      <c r="B189" s="588" t="s">
        <v>1991</v>
      </c>
      <c r="C189" s="580">
        <v>11</v>
      </c>
      <c r="D189" s="575">
        <v>11</v>
      </c>
      <c r="E189" s="580">
        <v>11</v>
      </c>
      <c r="F189" s="575">
        <v>11</v>
      </c>
      <c r="G189" s="580">
        <v>71</v>
      </c>
      <c r="H189" s="575">
        <v>71</v>
      </c>
      <c r="I189" s="580">
        <v>4.4000000000000004</v>
      </c>
      <c r="J189" s="575">
        <v>4.4000000000000004</v>
      </c>
      <c r="K189" s="580" t="s">
        <v>2731</v>
      </c>
      <c r="L189" s="580" t="s">
        <v>103</v>
      </c>
      <c r="M189" s="580" t="s">
        <v>103</v>
      </c>
      <c r="N189" s="571" t="s">
        <v>103</v>
      </c>
      <c r="O189" s="572" t="s">
        <v>2730</v>
      </c>
      <c r="P189" s="572" t="s">
        <v>1470</v>
      </c>
    </row>
    <row r="190" spans="1:16" x14ac:dyDescent="0.15">
      <c r="A190" s="567" t="s">
        <v>280</v>
      </c>
      <c r="B190" s="588" t="s">
        <v>1991</v>
      </c>
      <c r="C190" s="580">
        <v>11</v>
      </c>
      <c r="D190" s="575">
        <v>11</v>
      </c>
      <c r="E190" s="580">
        <v>11</v>
      </c>
      <c r="F190" s="575">
        <v>11</v>
      </c>
      <c r="G190" s="580">
        <v>71</v>
      </c>
      <c r="H190" s="575">
        <v>71</v>
      </c>
      <c r="I190" s="580">
        <v>5.5</v>
      </c>
      <c r="J190" s="575">
        <v>5.5</v>
      </c>
      <c r="K190" s="580" t="s">
        <v>1175</v>
      </c>
      <c r="L190" s="580" t="s">
        <v>103</v>
      </c>
      <c r="M190" s="580" t="s">
        <v>103</v>
      </c>
      <c r="N190" s="571" t="s">
        <v>103</v>
      </c>
      <c r="O190" s="572" t="s">
        <v>2729</v>
      </c>
      <c r="P190" s="572" t="s">
        <v>1470</v>
      </c>
    </row>
    <row r="191" spans="1:16" x14ac:dyDescent="0.15">
      <c r="A191" s="567" t="s">
        <v>280</v>
      </c>
      <c r="B191" s="588" t="s">
        <v>1991</v>
      </c>
      <c r="C191" s="580">
        <v>11</v>
      </c>
      <c r="D191" s="575">
        <v>11</v>
      </c>
      <c r="E191" s="580">
        <v>11</v>
      </c>
      <c r="F191" s="575">
        <v>11</v>
      </c>
      <c r="G191" s="580">
        <v>71</v>
      </c>
      <c r="H191" s="575">
        <v>71</v>
      </c>
      <c r="I191" s="580">
        <v>6.6</v>
      </c>
      <c r="J191" s="575">
        <v>6.6</v>
      </c>
      <c r="K191" s="580" t="s">
        <v>2728</v>
      </c>
      <c r="L191" s="580" t="s">
        <v>103</v>
      </c>
      <c r="M191" s="580" t="s">
        <v>103</v>
      </c>
      <c r="N191" s="571" t="s">
        <v>103</v>
      </c>
      <c r="O191" s="572" t="s">
        <v>2727</v>
      </c>
      <c r="P191" s="572" t="s">
        <v>1470</v>
      </c>
    </row>
    <row r="192" spans="1:16" x14ac:dyDescent="0.15">
      <c r="A192" s="567" t="s">
        <v>408</v>
      </c>
      <c r="B192" s="589" t="s">
        <v>1978</v>
      </c>
      <c r="C192" s="580">
        <v>10</v>
      </c>
      <c r="D192" s="580">
        <v>31</v>
      </c>
      <c r="E192" s="580">
        <v>5</v>
      </c>
      <c r="F192" s="580">
        <v>15</v>
      </c>
      <c r="G192" s="580">
        <v>31</v>
      </c>
      <c r="H192" s="580">
        <v>126</v>
      </c>
      <c r="I192" s="580">
        <v>1.05</v>
      </c>
      <c r="J192" s="580">
        <v>7.95</v>
      </c>
      <c r="K192" s="580" t="s">
        <v>1208</v>
      </c>
      <c r="L192" s="580" t="s">
        <v>2724</v>
      </c>
      <c r="M192" s="580" t="s">
        <v>103</v>
      </c>
      <c r="N192" s="571" t="s">
        <v>103</v>
      </c>
      <c r="O192" s="572" t="s">
        <v>2726</v>
      </c>
      <c r="P192" s="572" t="s">
        <v>1599</v>
      </c>
    </row>
    <row r="193" spans="1:16" x14ac:dyDescent="0.15">
      <c r="A193" s="567" t="s">
        <v>2725</v>
      </c>
      <c r="B193" s="589" t="s">
        <v>1978</v>
      </c>
      <c r="C193" s="580">
        <v>15</v>
      </c>
      <c r="D193" s="580">
        <v>52</v>
      </c>
      <c r="E193" s="580">
        <v>15</v>
      </c>
      <c r="F193" s="580">
        <v>52</v>
      </c>
      <c r="G193" s="580">
        <v>179</v>
      </c>
      <c r="H193" s="580">
        <v>252</v>
      </c>
      <c r="I193" s="580">
        <v>2.62</v>
      </c>
      <c r="J193" s="598">
        <v>20.85</v>
      </c>
      <c r="K193" s="580" t="s">
        <v>2710</v>
      </c>
      <c r="L193" s="580" t="s">
        <v>2724</v>
      </c>
      <c r="M193" s="580" t="s">
        <v>2723</v>
      </c>
      <c r="N193" s="571" t="s">
        <v>103</v>
      </c>
      <c r="O193" s="572" t="s">
        <v>2722</v>
      </c>
      <c r="P193" s="572" t="s">
        <v>1599</v>
      </c>
    </row>
    <row r="194" spans="1:16" x14ac:dyDescent="0.15">
      <c r="A194" s="573" t="s">
        <v>2725</v>
      </c>
      <c r="B194" s="574"/>
      <c r="C194" s="575">
        <v>15</v>
      </c>
      <c r="D194" s="575">
        <v>52</v>
      </c>
      <c r="E194" s="575">
        <v>15</v>
      </c>
      <c r="F194" s="575">
        <v>52</v>
      </c>
      <c r="G194" s="575">
        <v>179</v>
      </c>
      <c r="H194" s="575">
        <v>252</v>
      </c>
      <c r="I194" s="575">
        <v>2.62</v>
      </c>
      <c r="J194" s="575">
        <v>20.85</v>
      </c>
      <c r="K194" s="575" t="s">
        <v>2710</v>
      </c>
      <c r="L194" s="575" t="s">
        <v>2724</v>
      </c>
      <c r="M194" s="575" t="s">
        <v>2723</v>
      </c>
      <c r="N194" s="577" t="s">
        <v>103</v>
      </c>
      <c r="O194" s="578"/>
      <c r="P194" s="572" t="s">
        <v>6987</v>
      </c>
    </row>
    <row r="195" spans="1:16" x14ac:dyDescent="0.15">
      <c r="A195" s="567" t="s">
        <v>384</v>
      </c>
      <c r="B195" s="589" t="s">
        <v>1978</v>
      </c>
      <c r="C195" s="580">
        <v>10</v>
      </c>
      <c r="D195" s="580">
        <v>52</v>
      </c>
      <c r="E195" s="580">
        <v>10</v>
      </c>
      <c r="F195" s="580">
        <v>52</v>
      </c>
      <c r="G195" s="580">
        <v>190</v>
      </c>
      <c r="H195" s="580">
        <v>252</v>
      </c>
      <c r="I195" s="580">
        <v>6.3</v>
      </c>
      <c r="J195" s="580">
        <v>46.99</v>
      </c>
      <c r="K195" s="580" t="s">
        <v>1188</v>
      </c>
      <c r="L195" s="580" t="s">
        <v>9412</v>
      </c>
      <c r="M195" s="580" t="s">
        <v>103</v>
      </c>
      <c r="N195" s="571" t="s">
        <v>103</v>
      </c>
      <c r="O195" s="572" t="s">
        <v>2719</v>
      </c>
      <c r="P195" s="572" t="s">
        <v>1486</v>
      </c>
    </row>
    <row r="196" spans="1:16" x14ac:dyDescent="0.15">
      <c r="A196" s="567" t="s">
        <v>2721</v>
      </c>
      <c r="B196" s="589" t="s">
        <v>1991</v>
      </c>
      <c r="C196" s="580">
        <v>11</v>
      </c>
      <c r="D196" s="580">
        <v>27</v>
      </c>
      <c r="E196" s="580">
        <v>0</v>
      </c>
      <c r="F196" s="575">
        <v>0</v>
      </c>
      <c r="G196" s="580">
        <v>71</v>
      </c>
      <c r="H196" s="580">
        <v>110</v>
      </c>
      <c r="I196" s="580">
        <v>2.2000000000000002</v>
      </c>
      <c r="J196" s="580">
        <v>11.94</v>
      </c>
      <c r="K196" s="580" t="s">
        <v>1172</v>
      </c>
      <c r="L196" s="580" t="s">
        <v>2720</v>
      </c>
      <c r="M196" s="580" t="s">
        <v>9411</v>
      </c>
      <c r="N196" s="571" t="s">
        <v>103</v>
      </c>
      <c r="O196" s="572" t="s">
        <v>2719</v>
      </c>
      <c r="P196" s="572" t="s">
        <v>1486</v>
      </c>
    </row>
    <row r="197" spans="1:16" x14ac:dyDescent="0.15">
      <c r="A197" s="586" t="s">
        <v>4509</v>
      </c>
      <c r="B197" s="589" t="s">
        <v>1978</v>
      </c>
      <c r="C197" s="580">
        <v>5</v>
      </c>
      <c r="D197" s="580">
        <v>52</v>
      </c>
      <c r="E197" s="580">
        <v>0</v>
      </c>
      <c r="F197" s="580">
        <v>0</v>
      </c>
      <c r="G197" s="580">
        <v>26</v>
      </c>
      <c r="H197" s="580">
        <v>105</v>
      </c>
      <c r="I197" s="580">
        <v>9.4499999999999993</v>
      </c>
      <c r="J197" s="580">
        <v>91.09</v>
      </c>
      <c r="K197" s="580" t="s">
        <v>2710</v>
      </c>
      <c r="L197" s="580" t="s">
        <v>2710</v>
      </c>
      <c r="M197" s="580" t="s">
        <v>2710</v>
      </c>
      <c r="N197" s="571" t="s">
        <v>103</v>
      </c>
      <c r="O197" s="582" t="s">
        <v>2718</v>
      </c>
      <c r="P197" s="572" t="s">
        <v>6988</v>
      </c>
    </row>
    <row r="198" spans="1:16" x14ac:dyDescent="0.15">
      <c r="A198" s="586" t="s">
        <v>2717</v>
      </c>
      <c r="B198" s="589" t="s">
        <v>1978</v>
      </c>
      <c r="C198" s="580">
        <v>12</v>
      </c>
      <c r="D198" s="580">
        <v>37</v>
      </c>
      <c r="E198" s="580">
        <v>12</v>
      </c>
      <c r="F198" s="580">
        <v>37</v>
      </c>
      <c r="G198" s="580">
        <v>99</v>
      </c>
      <c r="H198" s="580">
        <v>120</v>
      </c>
      <c r="I198" s="580">
        <v>0.26</v>
      </c>
      <c r="J198" s="580">
        <v>0.68</v>
      </c>
      <c r="K198" s="580" t="s">
        <v>1172</v>
      </c>
      <c r="L198" s="580" t="s">
        <v>103</v>
      </c>
      <c r="M198" s="580" t="s">
        <v>103</v>
      </c>
      <c r="N198" s="571" t="s">
        <v>213</v>
      </c>
      <c r="O198" s="572" t="s">
        <v>1533</v>
      </c>
      <c r="P198" s="572" t="s">
        <v>1486</v>
      </c>
    </row>
    <row r="199" spans="1:16" x14ac:dyDescent="0.15">
      <c r="A199" s="586" t="s">
        <v>2716</v>
      </c>
      <c r="B199" s="589" t="s">
        <v>1978</v>
      </c>
      <c r="C199" s="580">
        <v>10</v>
      </c>
      <c r="D199" s="580">
        <v>31</v>
      </c>
      <c r="E199" s="580">
        <v>10</v>
      </c>
      <c r="F199" s="580">
        <v>52</v>
      </c>
      <c r="G199" s="580">
        <v>89</v>
      </c>
      <c r="H199" s="580">
        <v>115</v>
      </c>
      <c r="I199" s="580">
        <v>0.94</v>
      </c>
      <c r="J199" s="580">
        <v>2.88</v>
      </c>
      <c r="K199" s="580" t="s">
        <v>1175</v>
      </c>
      <c r="L199" s="580" t="s">
        <v>103</v>
      </c>
      <c r="M199" s="580" t="s">
        <v>103</v>
      </c>
      <c r="N199" s="571" t="s">
        <v>213</v>
      </c>
      <c r="O199" s="572" t="s">
        <v>1533</v>
      </c>
      <c r="P199" s="572" t="s">
        <v>1486</v>
      </c>
    </row>
    <row r="200" spans="1:16" x14ac:dyDescent="0.15">
      <c r="A200" s="567" t="s">
        <v>2715</v>
      </c>
      <c r="B200" s="589" t="s">
        <v>1978</v>
      </c>
      <c r="C200" s="580">
        <v>12</v>
      </c>
      <c r="D200" s="580" t="s">
        <v>1541</v>
      </c>
      <c r="E200" s="580">
        <v>12</v>
      </c>
      <c r="F200" s="580" t="s">
        <v>1541</v>
      </c>
      <c r="G200" s="580">
        <v>80</v>
      </c>
      <c r="H200" s="580" t="s">
        <v>1541</v>
      </c>
      <c r="I200" s="580">
        <v>7.35</v>
      </c>
      <c r="J200" s="580" t="s">
        <v>1541</v>
      </c>
      <c r="K200" s="580" t="s">
        <v>1208</v>
      </c>
      <c r="L200" s="580" t="s">
        <v>1204</v>
      </c>
      <c r="M200" s="580" t="s">
        <v>1202</v>
      </c>
      <c r="N200" s="571" t="s">
        <v>103</v>
      </c>
      <c r="O200" s="572" t="s">
        <v>2714</v>
      </c>
      <c r="P200" s="572" t="s">
        <v>1486</v>
      </c>
    </row>
    <row r="201" spans="1:16" x14ac:dyDescent="0.15">
      <c r="A201" s="567" t="s">
        <v>2713</v>
      </c>
      <c r="B201" s="589" t="s">
        <v>1978</v>
      </c>
      <c r="C201" s="580">
        <v>0</v>
      </c>
      <c r="D201" s="575">
        <v>0</v>
      </c>
      <c r="E201" s="580">
        <v>15</v>
      </c>
      <c r="F201" s="580">
        <v>26</v>
      </c>
      <c r="G201" s="580">
        <v>52</v>
      </c>
      <c r="H201" s="580">
        <v>73</v>
      </c>
      <c r="I201" s="580">
        <v>0.31</v>
      </c>
      <c r="J201" s="580">
        <v>0.49</v>
      </c>
      <c r="K201" s="580" t="s">
        <v>9416</v>
      </c>
      <c r="L201" s="580" t="s">
        <v>9411</v>
      </c>
      <c r="M201" s="580" t="s">
        <v>103</v>
      </c>
      <c r="N201" s="571" t="s">
        <v>103</v>
      </c>
      <c r="O201" s="572" t="s">
        <v>2712</v>
      </c>
      <c r="P201" s="572" t="s">
        <v>1486</v>
      </c>
    </row>
    <row r="202" spans="1:16" x14ac:dyDescent="0.15">
      <c r="A202" s="586" t="s">
        <v>2711</v>
      </c>
      <c r="B202" s="589" t="s">
        <v>2063</v>
      </c>
      <c r="C202" s="580">
        <v>9</v>
      </c>
      <c r="D202" s="580">
        <v>107</v>
      </c>
      <c r="E202" s="580">
        <v>0</v>
      </c>
      <c r="F202" s="575">
        <v>0</v>
      </c>
      <c r="G202" s="580">
        <v>107</v>
      </c>
      <c r="H202" s="580">
        <v>168</v>
      </c>
      <c r="I202" s="580">
        <v>12.6</v>
      </c>
      <c r="J202" s="598">
        <v>100.17</v>
      </c>
      <c r="K202" s="580" t="s">
        <v>1227</v>
      </c>
      <c r="L202" s="580" t="s">
        <v>2710</v>
      </c>
      <c r="M202" s="580" t="s">
        <v>2710</v>
      </c>
      <c r="N202" s="571" t="s">
        <v>103</v>
      </c>
      <c r="O202" s="572" t="s">
        <v>2709</v>
      </c>
      <c r="P202" s="572" t="s">
        <v>1486</v>
      </c>
    </row>
    <row r="203" spans="1:16" x14ac:dyDescent="0.15">
      <c r="A203" s="573" t="s">
        <v>326</v>
      </c>
      <c r="B203" s="574"/>
      <c r="C203" s="575">
        <v>9</v>
      </c>
      <c r="D203" s="575">
        <v>107</v>
      </c>
      <c r="E203" s="580">
        <v>0</v>
      </c>
      <c r="F203" s="575">
        <v>0</v>
      </c>
      <c r="G203" s="575">
        <v>107</v>
      </c>
      <c r="H203" s="575">
        <v>168</v>
      </c>
      <c r="I203" s="575">
        <v>12.6</v>
      </c>
      <c r="J203" s="575">
        <v>100.17</v>
      </c>
      <c r="K203" s="575" t="s">
        <v>1227</v>
      </c>
      <c r="L203" s="575" t="s">
        <v>2710</v>
      </c>
      <c r="M203" s="575" t="s">
        <v>2710</v>
      </c>
      <c r="N203" s="577" t="s">
        <v>103</v>
      </c>
      <c r="O203" s="578"/>
      <c r="P203" s="572" t="s">
        <v>6991</v>
      </c>
    </row>
    <row r="204" spans="1:16" x14ac:dyDescent="0.15">
      <c r="A204" s="567" t="s">
        <v>2708</v>
      </c>
      <c r="B204" s="589" t="s">
        <v>1991</v>
      </c>
      <c r="C204" s="580">
        <v>11</v>
      </c>
      <c r="D204" s="580">
        <v>22</v>
      </c>
      <c r="E204" s="580">
        <v>5</v>
      </c>
      <c r="F204" s="580">
        <v>11</v>
      </c>
      <c r="G204" s="580">
        <v>66</v>
      </c>
      <c r="H204" s="580">
        <v>110</v>
      </c>
      <c r="I204" s="580">
        <v>6.05</v>
      </c>
      <c r="J204" s="580">
        <v>11.67</v>
      </c>
      <c r="K204" s="580" t="s">
        <v>10255</v>
      </c>
      <c r="L204" s="580" t="s">
        <v>103</v>
      </c>
      <c r="M204" s="580" t="s">
        <v>103</v>
      </c>
      <c r="N204" s="584">
        <v>81000</v>
      </c>
      <c r="O204" s="572" t="s">
        <v>1533</v>
      </c>
      <c r="P204" s="572" t="s">
        <v>1486</v>
      </c>
    </row>
    <row r="205" spans="1:16" x14ac:dyDescent="0.15">
      <c r="A205" s="567" t="s">
        <v>352</v>
      </c>
      <c r="B205" s="589" t="s">
        <v>1978</v>
      </c>
      <c r="C205" s="580">
        <v>15</v>
      </c>
      <c r="D205" s="580">
        <v>42</v>
      </c>
      <c r="E205" s="580">
        <v>15</v>
      </c>
      <c r="F205" s="580">
        <v>42</v>
      </c>
      <c r="G205" s="580">
        <v>126</v>
      </c>
      <c r="H205" s="580">
        <v>231</v>
      </c>
      <c r="I205" s="580">
        <v>4.9800000000000004</v>
      </c>
      <c r="J205" s="580">
        <v>15.58</v>
      </c>
      <c r="K205" s="580" t="s">
        <v>1238</v>
      </c>
      <c r="L205" s="580" t="s">
        <v>2720</v>
      </c>
      <c r="M205" s="580" t="s">
        <v>9411</v>
      </c>
      <c r="N205" s="571" t="s">
        <v>103</v>
      </c>
      <c r="O205" s="572" t="s">
        <v>2706</v>
      </c>
      <c r="P205" s="572" t="s">
        <v>1486</v>
      </c>
    </row>
    <row r="206" spans="1:16" ht="12" x14ac:dyDescent="0.15">
      <c r="A206" s="567" t="s">
        <v>2705</v>
      </c>
      <c r="B206" s="589" t="s">
        <v>1979</v>
      </c>
      <c r="C206" s="580">
        <v>45</v>
      </c>
      <c r="D206" s="580">
        <v>75</v>
      </c>
      <c r="E206" s="580">
        <v>45</v>
      </c>
      <c r="F206" s="580">
        <v>75</v>
      </c>
      <c r="G206" s="580">
        <v>300</v>
      </c>
      <c r="H206" s="580">
        <v>360</v>
      </c>
      <c r="I206" s="580">
        <v>9</v>
      </c>
      <c r="J206" s="580">
        <v>26.28</v>
      </c>
      <c r="K206" s="580" t="s">
        <v>1175</v>
      </c>
      <c r="L206" s="580" t="s">
        <v>1172</v>
      </c>
      <c r="M206" s="580" t="s">
        <v>2704</v>
      </c>
      <c r="N206" s="571" t="s">
        <v>103</v>
      </c>
      <c r="O206" s="572" t="s">
        <v>2703</v>
      </c>
      <c r="P206" s="572" t="s">
        <v>1486</v>
      </c>
    </row>
  </sheetData>
  <autoFilter ref="A2:P206" xr:uid="{00000000-0009-0000-0000-000006000000}"/>
  <mergeCells count="5">
    <mergeCell ref="C1:D1"/>
    <mergeCell ref="E1:F1"/>
    <mergeCell ref="K1:M1"/>
    <mergeCell ref="G1:H1"/>
    <mergeCell ref="I1:J1"/>
  </mergeCells>
  <phoneticPr fontId="1" type="noConversion"/>
  <conditionalFormatting sqref="D2:D37 D39:D82 D84:D97 D99:D114 D117:D1048576">
    <cfRule type="dataBar" priority="7">
      <dataBar>
        <cfvo type="min"/>
        <cfvo type="max"/>
        <color rgb="FFD6007B"/>
      </dataBar>
      <extLst>
        <ext xmlns:x14="http://schemas.microsoft.com/office/spreadsheetml/2009/9/main" uri="{B025F937-C7B1-47D3-B67F-A62EFF666E3E}">
          <x14:id>{E59E0767-3E22-45C1-A7BE-6E8890B81E2F}</x14:id>
        </ext>
      </extLst>
    </cfRule>
  </conditionalFormatting>
  <conditionalFormatting sqref="F2:F35 F37:F55 F97:F114 F117:F169 F171:F202 F204:F1048576 F57:F95">
    <cfRule type="dataBar" priority="6">
      <dataBar>
        <cfvo type="min"/>
        <cfvo type="max"/>
        <color rgb="FFFFB628"/>
      </dataBar>
      <extLst>
        <ext xmlns:x14="http://schemas.microsoft.com/office/spreadsheetml/2009/9/main" uri="{B025F937-C7B1-47D3-B67F-A62EFF666E3E}">
          <x14:id>{B84EFEE6-79E0-4C4F-9F96-4F293BAF1162}</x14:id>
        </ext>
      </extLst>
    </cfRule>
  </conditionalFormatting>
  <conditionalFormatting sqref="H2:H114 H117:H1048576">
    <cfRule type="dataBar" priority="5">
      <dataBar>
        <cfvo type="min"/>
        <cfvo type="max"/>
        <color rgb="FF638EC6"/>
      </dataBar>
      <extLst>
        <ext xmlns:x14="http://schemas.microsoft.com/office/spreadsheetml/2009/9/main" uri="{B025F937-C7B1-47D3-B67F-A62EFF666E3E}">
          <x14:id>{50AC97E5-CCB3-45A4-85B4-C356DB414C3D}</x14:id>
        </ext>
      </extLst>
    </cfRule>
  </conditionalFormatting>
  <conditionalFormatting sqref="J2:J1048576">
    <cfRule type="dataBar" priority="1">
      <dataBar>
        <cfvo type="min"/>
        <cfvo type="max"/>
        <color rgb="FF63C384"/>
      </dataBar>
      <extLst>
        <ext xmlns:x14="http://schemas.microsoft.com/office/spreadsheetml/2009/9/main" uri="{B025F937-C7B1-47D3-B67F-A62EFF666E3E}">
          <x14:id>{E120283A-A3B9-420C-90F8-174D86956E5A}</x14:id>
        </ext>
      </extLst>
    </cfRule>
  </conditionalFormatting>
  <conditionalFormatting sqref="D2:D1048576">
    <cfRule type="dataBar" priority="3">
      <dataBar>
        <cfvo type="min"/>
        <cfvo type="max"/>
        <color rgb="FFFF555A"/>
      </dataBar>
      <extLst>
        <ext xmlns:x14="http://schemas.microsoft.com/office/spreadsheetml/2009/9/main" uri="{B025F937-C7B1-47D3-B67F-A62EFF666E3E}">
          <x14:id>{C18A82BA-D7E0-4873-935D-5D573E5D7A96}</x14:id>
        </ext>
      </extLst>
    </cfRule>
  </conditionalFormatting>
  <hyperlinks>
    <hyperlink ref="O6" r:id="rId1" tooltip="戦車/シャシー/サーシャ (4d)" display="萨莎初期装備" xr:uid="{00000000-0004-0000-0600-000000000000}"/>
    <hyperlink ref="O22" r:id="rId2" tooltip="戦車/シャシー/コルレオーネ (54d)" display="科里昂初期装備" xr:uid="{00000000-0004-0000-0600-000001000000}"/>
    <hyperlink ref="O25" r:id="rId3" tooltip="戦車/シャシー/チハ (62d)" display="芝巴初期装備" xr:uid="{00000000-0004-0000-0600-000002000000}"/>
    <hyperlink ref="O27" r:id="rId4" tooltip="戦車/バイオタンク (1d)" display="生化战车初期装備" xr:uid="{00000000-0004-0000-0600-000003000000}"/>
    <hyperlink ref="O28" r:id="rId5" tooltip="戦車/シャシー/10式 (35d)" display="10式初期装備" xr:uid="{00000000-0004-0000-0600-000004000000}"/>
    <hyperlink ref="O29" r:id="rId6" tooltip="戦車/シャシー/ウルフ (62d)" display="埋蔵红狼车初期装備" xr:uid="{00000000-0004-0000-0600-000005000000}"/>
    <hyperlink ref="O30" r:id="rId7" tooltip="戦車/レンタルタンク (13d)" display="出租车タンクを買い取り" xr:uid="{00000000-0004-0000-0600-000006000000}"/>
    <hyperlink ref="O31" r:id="rId8" tooltip="戦車/シャシー/犬山車 (62d)" display="犬山车初期装備" xr:uid="{00000000-0004-0000-0600-000007000000}"/>
    <hyperlink ref="O42" r:id="rId9" tooltip="その他/スタンプ屋 (6d)" display="印花景品店(100個)" xr:uid="{00000000-0004-0000-0600-000008000000}"/>
    <hyperlink ref="O139" r:id="rId10" tooltip="その他/スタンプ屋 (6d)" display="印花景品店(1250個)" xr:uid="{00000000-0004-0000-0600-000009000000}"/>
    <hyperlink ref="O140" r:id="rId11" tooltip="その他/スタンプ屋 (6d)" display="印花景品店(750個)" xr:uid="{00000000-0004-0000-0600-00000A000000}"/>
    <hyperlink ref="O141" r:id="rId12" tooltip="その他/スタンプ屋 (6d)" display="印花景品店(3500個)" xr:uid="{00000000-0004-0000-0600-00000B000000}"/>
    <hyperlink ref="O148" r:id="rId13" tooltip="その他/スタンプ屋 (6d)" display="印花景品店(9000個)" xr:uid="{00000000-0004-0000-0600-00000C000000}"/>
    <hyperlink ref="O187" r:id="rId14" tooltip="攻略/クエスト/未来への願い (7d)" xr:uid="{00000000-0004-0000-0600-00000D000000}"/>
  </hyperlinks>
  <pageMargins left="0.75" right="0.75" top="1" bottom="1" header="0.51" footer="0.51"/>
  <pageSetup paperSize="9" orientation="portrait" r:id="rId15"/>
  <headerFooter scaleWithDoc="0" alignWithMargins="0"/>
  <extLst>
    <ext xmlns:x14="http://schemas.microsoft.com/office/spreadsheetml/2009/9/main" uri="{78C0D931-6437-407d-A8EE-F0AAD7539E65}">
      <x14:conditionalFormattings>
        <x14:conditionalFormatting xmlns:xm="http://schemas.microsoft.com/office/excel/2006/main">
          <x14:cfRule type="dataBar" id="{E59E0767-3E22-45C1-A7BE-6E8890B81E2F}">
            <x14:dataBar minLength="0" maxLength="100" gradient="0">
              <x14:cfvo type="autoMin"/>
              <x14:cfvo type="autoMax"/>
              <x14:negativeFillColor rgb="FFFF0000"/>
              <x14:axisColor rgb="FF000000"/>
            </x14:dataBar>
          </x14:cfRule>
          <xm:sqref>D2:D37 D39:D82 D84:D97 D99:D114 D117:D1048576</xm:sqref>
        </x14:conditionalFormatting>
        <x14:conditionalFormatting xmlns:xm="http://schemas.microsoft.com/office/excel/2006/main">
          <x14:cfRule type="dataBar" id="{B84EFEE6-79E0-4C4F-9F96-4F293BAF1162}">
            <x14:dataBar minLength="0" maxLength="100" gradient="0">
              <x14:cfvo type="autoMin"/>
              <x14:cfvo type="autoMax"/>
              <x14:negativeFillColor rgb="FFFF0000"/>
              <x14:axisColor rgb="FF000000"/>
            </x14:dataBar>
          </x14:cfRule>
          <xm:sqref>F2:F35 F37:F55 F97:F114 F117:F169 F171:F202 F204:F1048576 F57:F95</xm:sqref>
        </x14:conditionalFormatting>
        <x14:conditionalFormatting xmlns:xm="http://schemas.microsoft.com/office/excel/2006/main">
          <x14:cfRule type="dataBar" id="{50AC97E5-CCB3-45A4-85B4-C356DB414C3D}">
            <x14:dataBar minLength="0" maxLength="100" gradient="0">
              <x14:cfvo type="autoMin"/>
              <x14:cfvo type="autoMax"/>
              <x14:negativeFillColor rgb="FFFF0000"/>
              <x14:axisColor rgb="FF000000"/>
            </x14:dataBar>
          </x14:cfRule>
          <xm:sqref>H2:H114 H117:H1048576</xm:sqref>
        </x14:conditionalFormatting>
        <x14:conditionalFormatting xmlns:xm="http://schemas.microsoft.com/office/excel/2006/main">
          <x14:cfRule type="dataBar" id="{E120283A-A3B9-420C-90F8-174D86956E5A}">
            <x14:dataBar minLength="0" maxLength="100" gradient="0">
              <x14:cfvo type="autoMin"/>
              <x14:cfvo type="autoMax"/>
              <x14:negativeFillColor rgb="FFFF0000"/>
              <x14:axisColor rgb="FF000000"/>
            </x14:dataBar>
          </x14:cfRule>
          <xm:sqref>J2:J1048576</xm:sqref>
        </x14:conditionalFormatting>
        <x14:conditionalFormatting xmlns:xm="http://schemas.microsoft.com/office/excel/2006/main">
          <x14:cfRule type="dataBar" id="{C18A82BA-D7E0-4873-935D-5D573E5D7A96}">
            <x14:dataBar minLength="0" maxLength="100" gradient="0">
              <x14:cfvo type="autoMin"/>
              <x14:cfvo type="autoMax"/>
              <x14:negativeFillColor rgb="FFFF0000"/>
              <x14:axisColor rgb="FF000000"/>
            </x14:dataBar>
          </x14:cfRule>
          <xm:sqref>D2:D1048576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00B0F0"/>
  </sheetPr>
  <dimension ref="A1:M431"/>
  <sheetViews>
    <sheetView workbookViewId="0">
      <pane xSplit="2" ySplit="2" topLeftCell="C3" activePane="bottomRight" state="frozen"/>
      <selection pane="topRight" activeCell="C1" sqref="C1"/>
      <selection pane="bottomLeft" activeCell="A3" sqref="A3"/>
      <selection pane="bottomRight"/>
    </sheetView>
  </sheetViews>
  <sheetFormatPr defaultRowHeight="11.25" x14ac:dyDescent="0.15"/>
  <cols>
    <col min="1" max="1" width="15.6640625" style="8" bestFit="1" customWidth="1"/>
    <col min="2" max="2" width="19.1640625" style="2" bestFit="1" customWidth="1"/>
    <col min="3" max="3" width="6.33203125" style="2" bestFit="1" customWidth="1"/>
    <col min="4" max="4" width="12.1640625" style="2" bestFit="1" customWidth="1"/>
    <col min="5" max="8" width="8.6640625" style="8" bestFit="1" customWidth="1"/>
    <col min="9" max="9" width="14.5" style="2" bestFit="1" customWidth="1"/>
    <col min="10" max="10" width="11" style="2" bestFit="1" customWidth="1"/>
    <col min="11" max="11" width="12.1640625" style="2" bestFit="1" customWidth="1"/>
    <col min="12" max="12" width="46.6640625" style="2" bestFit="1" customWidth="1"/>
    <col min="13" max="13" width="55.83203125" style="2" bestFit="1" customWidth="1"/>
    <col min="14" max="16384" width="9.33203125" style="2"/>
  </cols>
  <sheetData>
    <row r="1" spans="1:13" ht="12" thickBot="1" x14ac:dyDescent="0.2">
      <c r="A1" s="521" t="s">
        <v>4537</v>
      </c>
      <c r="B1" s="521" t="s">
        <v>1151</v>
      </c>
      <c r="C1" s="521" t="s">
        <v>1854</v>
      </c>
      <c r="D1" s="521" t="s">
        <v>2702</v>
      </c>
      <c r="E1" s="693" t="s">
        <v>2701</v>
      </c>
      <c r="F1" s="694"/>
      <c r="G1" s="693" t="s">
        <v>1296</v>
      </c>
      <c r="H1" s="694"/>
      <c r="I1" s="521" t="s">
        <v>2700</v>
      </c>
      <c r="J1" s="521" t="s">
        <v>9750</v>
      </c>
      <c r="K1" s="521" t="s">
        <v>10896</v>
      </c>
      <c r="L1" s="521" t="s">
        <v>1519</v>
      </c>
      <c r="M1" s="521" t="s">
        <v>81</v>
      </c>
    </row>
    <row r="2" spans="1:13" x14ac:dyDescent="0.15">
      <c r="A2" s="564"/>
      <c r="B2" s="565"/>
      <c r="C2" s="565"/>
      <c r="D2" s="565"/>
      <c r="E2" s="565" t="s">
        <v>1518</v>
      </c>
      <c r="F2" s="565" t="s">
        <v>1517</v>
      </c>
      <c r="G2" s="565" t="s">
        <v>1518</v>
      </c>
      <c r="H2" s="565" t="s">
        <v>1517</v>
      </c>
      <c r="I2" s="565"/>
      <c r="J2" s="564"/>
      <c r="K2" s="564"/>
      <c r="L2" s="564"/>
      <c r="M2" s="564"/>
    </row>
    <row r="3" spans="1:13" x14ac:dyDescent="0.15">
      <c r="A3" s="566" t="s">
        <v>2698</v>
      </c>
      <c r="B3" s="567" t="s">
        <v>2698</v>
      </c>
      <c r="C3" s="568" t="s">
        <v>103</v>
      </c>
      <c r="D3" s="568">
        <v>3</v>
      </c>
      <c r="E3" s="568">
        <v>5</v>
      </c>
      <c r="F3" s="568">
        <v>5</v>
      </c>
      <c r="G3" s="568">
        <v>0.2</v>
      </c>
      <c r="H3" s="568">
        <v>0.2</v>
      </c>
      <c r="I3" s="569" t="s">
        <v>1261</v>
      </c>
      <c r="J3" s="570" t="s">
        <v>103</v>
      </c>
      <c r="K3" s="571">
        <v>-75</v>
      </c>
      <c r="L3" s="572" t="s">
        <v>2699</v>
      </c>
      <c r="M3" s="572" t="s">
        <v>1470</v>
      </c>
    </row>
    <row r="4" spans="1:13" x14ac:dyDescent="0.15">
      <c r="A4" s="566" t="s">
        <v>2698</v>
      </c>
      <c r="B4" s="573" t="s">
        <v>2698</v>
      </c>
      <c r="C4" s="574"/>
      <c r="D4" s="574">
        <v>3</v>
      </c>
      <c r="E4" s="568">
        <v>5</v>
      </c>
      <c r="F4" s="568">
        <v>5</v>
      </c>
      <c r="G4" s="568">
        <v>0.2</v>
      </c>
      <c r="H4" s="568">
        <v>0.2</v>
      </c>
      <c r="I4" s="575" t="s">
        <v>1261</v>
      </c>
      <c r="J4" s="576" t="s">
        <v>103</v>
      </c>
      <c r="K4" s="577">
        <v>-75</v>
      </c>
      <c r="L4" s="578"/>
      <c r="M4" s="572" t="s">
        <v>6400</v>
      </c>
    </row>
    <row r="5" spans="1:13" x14ac:dyDescent="0.15">
      <c r="A5" s="579" t="s">
        <v>2695</v>
      </c>
      <c r="B5" s="567" t="s">
        <v>2695</v>
      </c>
      <c r="C5" s="568" t="s">
        <v>103</v>
      </c>
      <c r="D5" s="568">
        <v>4</v>
      </c>
      <c r="E5" s="568">
        <v>10</v>
      </c>
      <c r="F5" s="568">
        <v>20</v>
      </c>
      <c r="G5" s="568">
        <v>0.05</v>
      </c>
      <c r="H5" s="568">
        <v>0.06</v>
      </c>
      <c r="I5" s="580" t="s">
        <v>1261</v>
      </c>
      <c r="J5" s="570" t="s">
        <v>103</v>
      </c>
      <c r="K5" s="571">
        <v>100</v>
      </c>
      <c r="L5" s="581" t="s">
        <v>6388</v>
      </c>
      <c r="M5" s="572"/>
    </row>
    <row r="6" spans="1:13" x14ac:dyDescent="0.15">
      <c r="A6" s="579" t="s">
        <v>2695</v>
      </c>
      <c r="B6" s="573" t="s">
        <v>2695</v>
      </c>
      <c r="C6" s="574"/>
      <c r="D6" s="574">
        <v>4</v>
      </c>
      <c r="E6" s="574">
        <v>10</v>
      </c>
      <c r="F6" s="574">
        <v>20</v>
      </c>
      <c r="G6" s="574">
        <v>0.05</v>
      </c>
      <c r="H6" s="574">
        <v>0.06</v>
      </c>
      <c r="I6" s="575" t="s">
        <v>1261</v>
      </c>
      <c r="J6" s="576" t="s">
        <v>103</v>
      </c>
      <c r="K6" s="577">
        <v>100</v>
      </c>
      <c r="L6" s="572" t="s">
        <v>2660</v>
      </c>
      <c r="M6" s="578"/>
    </row>
    <row r="7" spans="1:13" x14ac:dyDescent="0.15">
      <c r="A7" s="579" t="s">
        <v>2695</v>
      </c>
      <c r="B7" s="573" t="s">
        <v>2695</v>
      </c>
      <c r="C7" s="574"/>
      <c r="D7" s="574">
        <v>4</v>
      </c>
      <c r="E7" s="574">
        <v>10</v>
      </c>
      <c r="F7" s="574">
        <v>20</v>
      </c>
      <c r="G7" s="574">
        <v>0.05</v>
      </c>
      <c r="H7" s="574">
        <v>0.06</v>
      </c>
      <c r="I7" s="575" t="s">
        <v>1261</v>
      </c>
      <c r="J7" s="576" t="s">
        <v>103</v>
      </c>
      <c r="K7" s="577">
        <v>100</v>
      </c>
      <c r="L7" s="572" t="s">
        <v>2596</v>
      </c>
      <c r="M7" s="578"/>
    </row>
    <row r="8" spans="1:13" x14ac:dyDescent="0.15">
      <c r="A8" s="579" t="s">
        <v>2695</v>
      </c>
      <c r="B8" s="567" t="s">
        <v>2693</v>
      </c>
      <c r="C8" s="568" t="s">
        <v>103</v>
      </c>
      <c r="D8" s="568">
        <v>5</v>
      </c>
      <c r="E8" s="568">
        <v>10</v>
      </c>
      <c r="F8" s="568">
        <v>20</v>
      </c>
      <c r="G8" s="568">
        <v>0.06</v>
      </c>
      <c r="H8" s="568">
        <v>7.0000000000000007E-2</v>
      </c>
      <c r="I8" s="575" t="s">
        <v>1261</v>
      </c>
      <c r="J8" s="570">
        <v>50</v>
      </c>
      <c r="K8" s="571">
        <v>-112</v>
      </c>
      <c r="L8" s="572" t="s">
        <v>6826</v>
      </c>
      <c r="M8" s="572"/>
    </row>
    <row r="9" spans="1:13" x14ac:dyDescent="0.15">
      <c r="A9" s="579" t="s">
        <v>2695</v>
      </c>
      <c r="B9" s="567" t="s">
        <v>2692</v>
      </c>
      <c r="C9" s="568" t="s">
        <v>103</v>
      </c>
      <c r="D9" s="568">
        <v>6</v>
      </c>
      <c r="E9" s="568">
        <v>10</v>
      </c>
      <c r="F9" s="568">
        <v>20</v>
      </c>
      <c r="G9" s="568">
        <v>7.0000000000000007E-2</v>
      </c>
      <c r="H9" s="568">
        <v>0.09</v>
      </c>
      <c r="I9" s="575" t="s">
        <v>1261</v>
      </c>
      <c r="J9" s="570">
        <v>50</v>
      </c>
      <c r="K9" s="571">
        <v>-150</v>
      </c>
      <c r="L9" s="572" t="s">
        <v>6827</v>
      </c>
      <c r="M9" s="572"/>
    </row>
    <row r="10" spans="1:13" x14ac:dyDescent="0.15">
      <c r="A10" s="579" t="s">
        <v>2695</v>
      </c>
      <c r="B10" s="567" t="s">
        <v>2691</v>
      </c>
      <c r="C10" s="568" t="s">
        <v>103</v>
      </c>
      <c r="D10" s="568">
        <v>7</v>
      </c>
      <c r="E10" s="568">
        <v>10</v>
      </c>
      <c r="F10" s="568">
        <v>20</v>
      </c>
      <c r="G10" s="568">
        <v>0.08</v>
      </c>
      <c r="H10" s="568">
        <v>0.1</v>
      </c>
      <c r="I10" s="575" t="s">
        <v>1261</v>
      </c>
      <c r="J10" s="570">
        <v>50</v>
      </c>
      <c r="K10" s="571">
        <v>-187</v>
      </c>
      <c r="L10" s="572" t="s">
        <v>6828</v>
      </c>
      <c r="M10" s="572"/>
    </row>
    <row r="11" spans="1:13" x14ac:dyDescent="0.15">
      <c r="A11" s="579" t="s">
        <v>2690</v>
      </c>
      <c r="B11" s="567" t="s">
        <v>2690</v>
      </c>
      <c r="C11" s="568" t="s">
        <v>103</v>
      </c>
      <c r="D11" s="568">
        <v>6</v>
      </c>
      <c r="E11" s="568">
        <v>10</v>
      </c>
      <c r="F11" s="568">
        <v>30</v>
      </c>
      <c r="G11" s="568">
        <v>0.05</v>
      </c>
      <c r="H11" s="568">
        <v>0.08</v>
      </c>
      <c r="I11" s="580" t="s">
        <v>1261</v>
      </c>
      <c r="J11" s="570" t="s">
        <v>103</v>
      </c>
      <c r="K11" s="571">
        <v>250</v>
      </c>
      <c r="L11" s="582" t="s">
        <v>6829</v>
      </c>
      <c r="M11" s="572"/>
    </row>
    <row r="12" spans="1:13" x14ac:dyDescent="0.15">
      <c r="A12" s="579" t="s">
        <v>2690</v>
      </c>
      <c r="B12" s="573" t="s">
        <v>2690</v>
      </c>
      <c r="C12" s="574"/>
      <c r="D12" s="574">
        <v>6</v>
      </c>
      <c r="E12" s="574">
        <v>10</v>
      </c>
      <c r="F12" s="574">
        <v>30</v>
      </c>
      <c r="G12" s="574">
        <v>0.05</v>
      </c>
      <c r="H12" s="574">
        <v>0.08</v>
      </c>
      <c r="I12" s="575" t="s">
        <v>1261</v>
      </c>
      <c r="J12" s="576" t="s">
        <v>103</v>
      </c>
      <c r="K12" s="577">
        <v>250</v>
      </c>
      <c r="L12" s="572" t="s">
        <v>2660</v>
      </c>
      <c r="M12" s="578"/>
    </row>
    <row r="13" spans="1:13" x14ac:dyDescent="0.15">
      <c r="A13" s="579" t="s">
        <v>2690</v>
      </c>
      <c r="B13" s="573" t="s">
        <v>2690</v>
      </c>
      <c r="C13" s="574"/>
      <c r="D13" s="574">
        <v>6</v>
      </c>
      <c r="E13" s="574">
        <v>10</v>
      </c>
      <c r="F13" s="574">
        <v>30</v>
      </c>
      <c r="G13" s="574">
        <v>0.05</v>
      </c>
      <c r="H13" s="574">
        <v>0.08</v>
      </c>
      <c r="I13" s="575" t="s">
        <v>1261</v>
      </c>
      <c r="J13" s="576" t="s">
        <v>103</v>
      </c>
      <c r="K13" s="577">
        <v>250</v>
      </c>
      <c r="L13" s="572" t="s">
        <v>2596</v>
      </c>
      <c r="M13" s="578"/>
    </row>
    <row r="14" spans="1:13" x14ac:dyDescent="0.15">
      <c r="A14" s="579" t="s">
        <v>2690</v>
      </c>
      <c r="B14" s="567" t="s">
        <v>2688</v>
      </c>
      <c r="C14" s="568" t="s">
        <v>103</v>
      </c>
      <c r="D14" s="568">
        <v>12</v>
      </c>
      <c r="E14" s="568">
        <v>10</v>
      </c>
      <c r="F14" s="568">
        <v>30</v>
      </c>
      <c r="G14" s="568">
        <v>0.1</v>
      </c>
      <c r="H14" s="568">
        <v>0.16</v>
      </c>
      <c r="I14" s="575" t="s">
        <v>1261</v>
      </c>
      <c r="J14" s="570">
        <v>250</v>
      </c>
      <c r="K14" s="571">
        <v>-375</v>
      </c>
      <c r="L14" s="572" t="s">
        <v>6830</v>
      </c>
      <c r="M14" s="572"/>
    </row>
    <row r="15" spans="1:13" x14ac:dyDescent="0.15">
      <c r="A15" s="579" t="s">
        <v>2690</v>
      </c>
      <c r="B15" s="567" t="s">
        <v>1441</v>
      </c>
      <c r="C15" s="568" t="s">
        <v>103</v>
      </c>
      <c r="D15" s="568">
        <v>24</v>
      </c>
      <c r="E15" s="568">
        <v>10</v>
      </c>
      <c r="F15" s="568">
        <v>30</v>
      </c>
      <c r="G15" s="568">
        <v>0.25</v>
      </c>
      <c r="H15" s="568">
        <v>0.4</v>
      </c>
      <c r="I15" s="575" t="s">
        <v>1261</v>
      </c>
      <c r="J15" s="583">
        <v>4500</v>
      </c>
      <c r="K15" s="584">
        <v>-3750</v>
      </c>
      <c r="L15" s="572" t="s">
        <v>6831</v>
      </c>
      <c r="M15" s="572"/>
    </row>
    <row r="16" spans="1:13" x14ac:dyDescent="0.15">
      <c r="A16" s="579" t="s">
        <v>2690</v>
      </c>
      <c r="B16" s="567" t="s">
        <v>2685</v>
      </c>
      <c r="C16" s="568" t="s">
        <v>103</v>
      </c>
      <c r="D16" s="568">
        <v>48</v>
      </c>
      <c r="E16" s="568">
        <v>10</v>
      </c>
      <c r="F16" s="568">
        <v>30</v>
      </c>
      <c r="G16" s="568">
        <v>0.5</v>
      </c>
      <c r="H16" s="568">
        <v>0.8</v>
      </c>
      <c r="I16" s="575" t="s">
        <v>1261</v>
      </c>
      <c r="J16" s="583">
        <v>35000</v>
      </c>
      <c r="K16" s="584">
        <v>-30000</v>
      </c>
      <c r="L16" s="572" t="s">
        <v>6832</v>
      </c>
      <c r="M16" s="572"/>
    </row>
    <row r="17" spans="1:13" x14ac:dyDescent="0.15">
      <c r="A17" s="566" t="s">
        <v>2246</v>
      </c>
      <c r="B17" s="567" t="s">
        <v>2687</v>
      </c>
      <c r="C17" s="568" t="s">
        <v>103</v>
      </c>
      <c r="D17" s="568">
        <v>7.5</v>
      </c>
      <c r="E17" s="568">
        <v>30</v>
      </c>
      <c r="F17" s="568">
        <v>30</v>
      </c>
      <c r="G17" s="568">
        <v>0.02</v>
      </c>
      <c r="H17" s="568">
        <v>0.02</v>
      </c>
      <c r="I17" s="569" t="s">
        <v>1162</v>
      </c>
      <c r="J17" s="570" t="s">
        <v>103</v>
      </c>
      <c r="K17" s="571" t="s">
        <v>103</v>
      </c>
      <c r="L17" s="582" t="s">
        <v>6833</v>
      </c>
      <c r="M17" s="572"/>
    </row>
    <row r="18" spans="1:13" x14ac:dyDescent="0.15">
      <c r="A18" s="585" t="s">
        <v>2246</v>
      </c>
      <c r="B18" s="567" t="s">
        <v>2684</v>
      </c>
      <c r="C18" s="568" t="s">
        <v>103</v>
      </c>
      <c r="D18" s="568">
        <v>28</v>
      </c>
      <c r="E18" s="568">
        <v>30</v>
      </c>
      <c r="F18" s="568">
        <v>30</v>
      </c>
      <c r="G18" s="568">
        <v>0.02</v>
      </c>
      <c r="H18" s="568">
        <v>0.02</v>
      </c>
      <c r="I18" s="575" t="s">
        <v>1162</v>
      </c>
      <c r="J18" s="583">
        <v>3924</v>
      </c>
      <c r="K18" s="584">
        <v>-2943</v>
      </c>
      <c r="L18" s="572" t="s">
        <v>6834</v>
      </c>
      <c r="M18" s="572"/>
    </row>
    <row r="19" spans="1:13" x14ac:dyDescent="0.15">
      <c r="A19" s="585" t="s">
        <v>2246</v>
      </c>
      <c r="B19" s="567" t="s">
        <v>2681</v>
      </c>
      <c r="C19" s="568" t="s">
        <v>103</v>
      </c>
      <c r="D19" s="568">
        <v>46</v>
      </c>
      <c r="E19" s="568">
        <v>30</v>
      </c>
      <c r="F19" s="568">
        <v>30</v>
      </c>
      <c r="G19" s="568">
        <v>0.02</v>
      </c>
      <c r="H19" s="568">
        <v>0.02</v>
      </c>
      <c r="I19" s="575" t="s">
        <v>1162</v>
      </c>
      <c r="J19" s="583">
        <v>30000</v>
      </c>
      <c r="K19" s="584">
        <v>-25443</v>
      </c>
      <c r="L19" s="572" t="s">
        <v>6835</v>
      </c>
      <c r="M19" s="572"/>
    </row>
    <row r="20" spans="1:13" x14ac:dyDescent="0.15">
      <c r="A20" s="585" t="s">
        <v>2246</v>
      </c>
      <c r="B20" s="567" t="s">
        <v>2679</v>
      </c>
      <c r="C20" s="568" t="s">
        <v>103</v>
      </c>
      <c r="D20" s="568">
        <v>68</v>
      </c>
      <c r="E20" s="568">
        <v>30</v>
      </c>
      <c r="F20" s="568">
        <v>30</v>
      </c>
      <c r="G20" s="568">
        <v>0.02</v>
      </c>
      <c r="H20" s="568">
        <v>0.02</v>
      </c>
      <c r="I20" s="575" t="s">
        <v>1162</v>
      </c>
      <c r="J20" s="583">
        <v>50000</v>
      </c>
      <c r="K20" s="584">
        <v>-62943</v>
      </c>
      <c r="L20" s="572" t="s">
        <v>6836</v>
      </c>
      <c r="M20" s="572"/>
    </row>
    <row r="21" spans="1:13" x14ac:dyDescent="0.15">
      <c r="A21" s="579" t="s">
        <v>2678</v>
      </c>
      <c r="B21" s="567" t="s">
        <v>2678</v>
      </c>
      <c r="C21" s="568" t="s">
        <v>103</v>
      </c>
      <c r="D21" s="568">
        <v>8.5</v>
      </c>
      <c r="E21" s="568">
        <v>35</v>
      </c>
      <c r="F21" s="568">
        <v>70</v>
      </c>
      <c r="G21" s="568">
        <v>0.1</v>
      </c>
      <c r="H21" s="568">
        <v>0.16</v>
      </c>
      <c r="I21" s="580" t="s">
        <v>1261</v>
      </c>
      <c r="J21" s="570" t="s">
        <v>103</v>
      </c>
      <c r="K21" s="571">
        <v>200</v>
      </c>
      <c r="L21" s="572" t="s">
        <v>1779</v>
      </c>
      <c r="M21" s="572"/>
    </row>
    <row r="22" spans="1:13" x14ac:dyDescent="0.15">
      <c r="A22" s="579" t="s">
        <v>2678</v>
      </c>
      <c r="B22" s="573" t="s">
        <v>2678</v>
      </c>
      <c r="C22" s="574"/>
      <c r="D22" s="574">
        <v>8.5</v>
      </c>
      <c r="E22" s="574">
        <v>35</v>
      </c>
      <c r="F22" s="574">
        <v>70</v>
      </c>
      <c r="G22" s="574">
        <v>0.1</v>
      </c>
      <c r="H22" s="574">
        <v>0.16</v>
      </c>
      <c r="I22" s="575" t="s">
        <v>1261</v>
      </c>
      <c r="J22" s="576" t="s">
        <v>103</v>
      </c>
      <c r="K22" s="577">
        <v>200</v>
      </c>
      <c r="L22" s="572" t="s">
        <v>2596</v>
      </c>
      <c r="M22" s="578"/>
    </row>
    <row r="23" spans="1:13" x14ac:dyDescent="0.15">
      <c r="A23" s="579" t="s">
        <v>2678</v>
      </c>
      <c r="B23" s="567" t="s">
        <v>1449</v>
      </c>
      <c r="C23" s="568" t="s">
        <v>103</v>
      </c>
      <c r="D23" s="568">
        <v>9.5</v>
      </c>
      <c r="E23" s="568">
        <v>35</v>
      </c>
      <c r="F23" s="568">
        <v>70</v>
      </c>
      <c r="G23" s="568">
        <v>0.15</v>
      </c>
      <c r="H23" s="568">
        <v>0.24</v>
      </c>
      <c r="I23" s="575" t="s">
        <v>1261</v>
      </c>
      <c r="J23" s="570">
        <v>30</v>
      </c>
      <c r="K23" s="571">
        <v>230</v>
      </c>
      <c r="L23" s="572" t="s">
        <v>2660</v>
      </c>
      <c r="M23" s="572"/>
    </row>
    <row r="24" spans="1:13" x14ac:dyDescent="0.15">
      <c r="A24" s="579" t="s">
        <v>2678</v>
      </c>
      <c r="B24" s="573" t="s">
        <v>1449</v>
      </c>
      <c r="C24" s="574"/>
      <c r="D24" s="574">
        <v>9.5</v>
      </c>
      <c r="E24" s="574">
        <v>35</v>
      </c>
      <c r="F24" s="574">
        <v>70</v>
      </c>
      <c r="G24" s="574">
        <v>0.15</v>
      </c>
      <c r="H24" s="574">
        <v>0.24</v>
      </c>
      <c r="I24" s="575" t="s">
        <v>1261</v>
      </c>
      <c r="J24" s="576">
        <v>30</v>
      </c>
      <c r="K24" s="577">
        <v>230</v>
      </c>
      <c r="L24" s="572" t="s">
        <v>6837</v>
      </c>
      <c r="M24" s="578"/>
    </row>
    <row r="25" spans="1:13" x14ac:dyDescent="0.15">
      <c r="A25" s="579" t="s">
        <v>2678</v>
      </c>
      <c r="B25" s="586" t="s">
        <v>1403</v>
      </c>
      <c r="C25" s="568" t="s">
        <v>103</v>
      </c>
      <c r="D25" s="568">
        <v>10.5</v>
      </c>
      <c r="E25" s="568">
        <v>35</v>
      </c>
      <c r="F25" s="568">
        <v>70</v>
      </c>
      <c r="G25" s="568">
        <v>0.2</v>
      </c>
      <c r="H25" s="568">
        <v>0.32</v>
      </c>
      <c r="I25" s="575" t="s">
        <v>1261</v>
      </c>
      <c r="J25" s="570">
        <v>50</v>
      </c>
      <c r="K25" s="571">
        <v>-210</v>
      </c>
      <c r="L25" s="572" t="s">
        <v>6838</v>
      </c>
      <c r="M25" s="572"/>
    </row>
    <row r="26" spans="1:13" x14ac:dyDescent="0.15">
      <c r="A26" s="579" t="s">
        <v>2678</v>
      </c>
      <c r="B26" s="567" t="s">
        <v>2676</v>
      </c>
      <c r="C26" s="568" t="s">
        <v>103</v>
      </c>
      <c r="D26" s="568">
        <v>12.5</v>
      </c>
      <c r="E26" s="568">
        <v>35</v>
      </c>
      <c r="F26" s="568">
        <v>70</v>
      </c>
      <c r="G26" s="568">
        <v>0.25</v>
      </c>
      <c r="H26" s="568">
        <v>0.4</v>
      </c>
      <c r="I26" s="575" t="s">
        <v>1261</v>
      </c>
      <c r="J26" s="570">
        <v>240</v>
      </c>
      <c r="K26" s="571">
        <v>-390</v>
      </c>
      <c r="L26" s="572" t="s">
        <v>6839</v>
      </c>
      <c r="M26" s="572"/>
    </row>
    <row r="27" spans="1:13" x14ac:dyDescent="0.15">
      <c r="A27" s="579" t="s">
        <v>2675</v>
      </c>
      <c r="B27" s="567" t="s">
        <v>2675</v>
      </c>
      <c r="C27" s="568" t="s">
        <v>103</v>
      </c>
      <c r="D27" s="568">
        <v>11</v>
      </c>
      <c r="E27" s="568">
        <v>40</v>
      </c>
      <c r="F27" s="568">
        <v>75</v>
      </c>
      <c r="G27" s="568">
        <v>0.1</v>
      </c>
      <c r="H27" s="568">
        <v>0.15</v>
      </c>
      <c r="I27" s="580" t="s">
        <v>1261</v>
      </c>
      <c r="J27" s="570" t="s">
        <v>103</v>
      </c>
      <c r="K27" s="571">
        <v>300</v>
      </c>
      <c r="L27" s="572" t="s">
        <v>1967</v>
      </c>
      <c r="M27" s="572"/>
    </row>
    <row r="28" spans="1:13" x14ac:dyDescent="0.15">
      <c r="A28" s="579" t="s">
        <v>2675</v>
      </c>
      <c r="B28" s="573" t="s">
        <v>2675</v>
      </c>
      <c r="C28" s="574"/>
      <c r="D28" s="574">
        <v>11</v>
      </c>
      <c r="E28" s="574">
        <v>40</v>
      </c>
      <c r="F28" s="574">
        <v>75</v>
      </c>
      <c r="G28" s="574">
        <v>0.1</v>
      </c>
      <c r="H28" s="574">
        <v>0.15</v>
      </c>
      <c r="I28" s="575" t="s">
        <v>1261</v>
      </c>
      <c r="J28" s="576" t="s">
        <v>103</v>
      </c>
      <c r="K28" s="577">
        <v>300</v>
      </c>
      <c r="L28" s="572" t="s">
        <v>1779</v>
      </c>
      <c r="M28" s="578"/>
    </row>
    <row r="29" spans="1:13" x14ac:dyDescent="0.15">
      <c r="A29" s="579" t="s">
        <v>2675</v>
      </c>
      <c r="B29" s="567" t="s">
        <v>2674</v>
      </c>
      <c r="C29" s="568" t="s">
        <v>103</v>
      </c>
      <c r="D29" s="568">
        <v>12</v>
      </c>
      <c r="E29" s="568">
        <v>40</v>
      </c>
      <c r="F29" s="568">
        <v>75</v>
      </c>
      <c r="G29" s="568">
        <v>0.2</v>
      </c>
      <c r="H29" s="568">
        <v>0.3</v>
      </c>
      <c r="I29" s="575" t="s">
        <v>1261</v>
      </c>
      <c r="J29" s="570">
        <v>140</v>
      </c>
      <c r="K29" s="571">
        <v>440</v>
      </c>
      <c r="L29" s="572" t="s">
        <v>2660</v>
      </c>
      <c r="M29" s="572"/>
    </row>
    <row r="30" spans="1:13" x14ac:dyDescent="0.15">
      <c r="A30" s="579" t="s">
        <v>2675</v>
      </c>
      <c r="B30" s="573" t="s">
        <v>2674</v>
      </c>
      <c r="C30" s="574"/>
      <c r="D30" s="574">
        <v>12</v>
      </c>
      <c r="E30" s="574">
        <v>40</v>
      </c>
      <c r="F30" s="574">
        <v>75</v>
      </c>
      <c r="G30" s="574">
        <v>0.2</v>
      </c>
      <c r="H30" s="574">
        <v>0.3</v>
      </c>
      <c r="I30" s="575" t="s">
        <v>1261</v>
      </c>
      <c r="J30" s="576">
        <v>140</v>
      </c>
      <c r="K30" s="577">
        <v>440</v>
      </c>
      <c r="L30" s="572" t="s">
        <v>6840</v>
      </c>
      <c r="M30" s="578"/>
    </row>
    <row r="31" spans="1:13" x14ac:dyDescent="0.15">
      <c r="A31" s="579" t="s">
        <v>2675</v>
      </c>
      <c r="B31" s="567" t="s">
        <v>2670</v>
      </c>
      <c r="C31" s="568" t="s">
        <v>103</v>
      </c>
      <c r="D31" s="568">
        <v>13</v>
      </c>
      <c r="E31" s="568">
        <v>40</v>
      </c>
      <c r="F31" s="568">
        <v>75</v>
      </c>
      <c r="G31" s="568">
        <v>0.3</v>
      </c>
      <c r="H31" s="568">
        <v>0.46</v>
      </c>
      <c r="I31" s="575" t="s">
        <v>1261</v>
      </c>
      <c r="J31" s="570">
        <v>240</v>
      </c>
      <c r="K31" s="571">
        <v>-510</v>
      </c>
      <c r="L31" s="572" t="s">
        <v>6841</v>
      </c>
      <c r="M31" s="572"/>
    </row>
    <row r="32" spans="1:13" x14ac:dyDescent="0.15">
      <c r="A32" s="579" t="s">
        <v>2675</v>
      </c>
      <c r="B32" s="567" t="s">
        <v>2669</v>
      </c>
      <c r="C32" s="568" t="s">
        <v>103</v>
      </c>
      <c r="D32" s="568">
        <v>14</v>
      </c>
      <c r="E32" s="568">
        <v>40</v>
      </c>
      <c r="F32" s="568">
        <v>75</v>
      </c>
      <c r="G32" s="568">
        <v>0.4</v>
      </c>
      <c r="H32" s="568">
        <v>0.61</v>
      </c>
      <c r="I32" s="575" t="s">
        <v>1261</v>
      </c>
      <c r="J32" s="570">
        <v>320</v>
      </c>
      <c r="K32" s="584">
        <v>1000</v>
      </c>
      <c r="L32" s="572" t="s">
        <v>2664</v>
      </c>
      <c r="M32" s="572"/>
    </row>
    <row r="33" spans="1:13" x14ac:dyDescent="0.15">
      <c r="A33" s="579" t="s">
        <v>2675</v>
      </c>
      <c r="B33" s="573" t="s">
        <v>2669</v>
      </c>
      <c r="C33" s="574"/>
      <c r="D33" s="574">
        <v>14</v>
      </c>
      <c r="E33" s="574">
        <v>40</v>
      </c>
      <c r="F33" s="574">
        <v>75</v>
      </c>
      <c r="G33" s="574">
        <v>0.4</v>
      </c>
      <c r="H33" s="574">
        <v>0.61</v>
      </c>
      <c r="I33" s="575" t="s">
        <v>1261</v>
      </c>
      <c r="J33" s="576">
        <v>320</v>
      </c>
      <c r="K33" s="577">
        <v>1000</v>
      </c>
      <c r="L33" s="587" t="s">
        <v>6842</v>
      </c>
      <c r="M33" s="578"/>
    </row>
    <row r="34" spans="1:13" x14ac:dyDescent="0.15">
      <c r="A34" s="566" t="s">
        <v>1121</v>
      </c>
      <c r="B34" s="567" t="s">
        <v>1121</v>
      </c>
      <c r="C34" s="568" t="s">
        <v>103</v>
      </c>
      <c r="D34" s="568">
        <v>13</v>
      </c>
      <c r="E34" s="568">
        <v>40</v>
      </c>
      <c r="F34" s="568">
        <v>80</v>
      </c>
      <c r="G34" s="568">
        <v>0.3</v>
      </c>
      <c r="H34" s="568">
        <v>0.48</v>
      </c>
      <c r="I34" s="580" t="s">
        <v>1261</v>
      </c>
      <c r="J34" s="570" t="s">
        <v>103</v>
      </c>
      <c r="K34" s="571">
        <v>800</v>
      </c>
      <c r="L34" s="572" t="s">
        <v>1967</v>
      </c>
      <c r="M34" s="572"/>
    </row>
    <row r="35" spans="1:13" x14ac:dyDescent="0.15">
      <c r="A35" s="566" t="s">
        <v>1121</v>
      </c>
      <c r="B35" s="573" t="s">
        <v>1121</v>
      </c>
      <c r="C35" s="574"/>
      <c r="D35" s="574">
        <v>13</v>
      </c>
      <c r="E35" s="574">
        <v>40</v>
      </c>
      <c r="F35" s="574">
        <v>80</v>
      </c>
      <c r="G35" s="574">
        <v>0.3</v>
      </c>
      <c r="H35" s="574">
        <v>0.48</v>
      </c>
      <c r="I35" s="575" t="s">
        <v>1261</v>
      </c>
      <c r="J35" s="576" t="s">
        <v>103</v>
      </c>
      <c r="K35" s="577">
        <v>800</v>
      </c>
      <c r="L35" s="572" t="s">
        <v>1513</v>
      </c>
      <c r="M35" s="578"/>
    </row>
    <row r="36" spans="1:13" x14ac:dyDescent="0.15">
      <c r="A36" s="566" t="s">
        <v>1121</v>
      </c>
      <c r="B36" s="573" t="s">
        <v>1121</v>
      </c>
      <c r="C36" s="574"/>
      <c r="D36" s="574">
        <v>13</v>
      </c>
      <c r="E36" s="574">
        <v>40</v>
      </c>
      <c r="F36" s="574">
        <v>80</v>
      </c>
      <c r="G36" s="574">
        <v>0.3</v>
      </c>
      <c r="H36" s="574">
        <v>0.48</v>
      </c>
      <c r="I36" s="575" t="s">
        <v>1261</v>
      </c>
      <c r="J36" s="576" t="s">
        <v>103</v>
      </c>
      <c r="K36" s="577">
        <v>800</v>
      </c>
      <c r="L36" s="572" t="s">
        <v>2667</v>
      </c>
      <c r="M36" s="578"/>
    </row>
    <row r="37" spans="1:13" x14ac:dyDescent="0.15">
      <c r="A37" s="566" t="s">
        <v>1121</v>
      </c>
      <c r="B37" s="573" t="s">
        <v>1121</v>
      </c>
      <c r="C37" s="588" t="s">
        <v>1978</v>
      </c>
      <c r="D37" s="568">
        <v>13.65</v>
      </c>
      <c r="E37" s="568">
        <v>42</v>
      </c>
      <c r="F37" s="568">
        <v>84</v>
      </c>
      <c r="G37" s="568">
        <v>0.31</v>
      </c>
      <c r="H37" s="568">
        <v>0.49</v>
      </c>
      <c r="I37" s="575" t="s">
        <v>1261</v>
      </c>
      <c r="J37" s="576" t="s">
        <v>103</v>
      </c>
      <c r="K37" s="571">
        <v>-600</v>
      </c>
      <c r="L37" s="572" t="s">
        <v>2667</v>
      </c>
      <c r="M37" s="578"/>
    </row>
    <row r="38" spans="1:13" x14ac:dyDescent="0.15">
      <c r="A38" s="566" t="s">
        <v>1121</v>
      </c>
      <c r="B38" s="573" t="s">
        <v>1121</v>
      </c>
      <c r="C38" s="588" t="s">
        <v>1991</v>
      </c>
      <c r="D38" s="568">
        <v>14.3</v>
      </c>
      <c r="E38" s="568">
        <v>44</v>
      </c>
      <c r="F38" s="568">
        <v>88</v>
      </c>
      <c r="G38" s="568">
        <v>0.33</v>
      </c>
      <c r="H38" s="568">
        <v>0.52</v>
      </c>
      <c r="I38" s="575" t="s">
        <v>1261</v>
      </c>
      <c r="J38" s="576" t="s">
        <v>103</v>
      </c>
      <c r="K38" s="577">
        <v>-600</v>
      </c>
      <c r="L38" s="578"/>
      <c r="M38" s="578"/>
    </row>
    <row r="39" spans="1:13" x14ac:dyDescent="0.15">
      <c r="A39" s="566" t="s">
        <v>1121</v>
      </c>
      <c r="B39" s="573" t="s">
        <v>1121</v>
      </c>
      <c r="C39" s="588" t="s">
        <v>1975</v>
      </c>
      <c r="D39" s="568">
        <v>15.6</v>
      </c>
      <c r="E39" s="568">
        <v>48</v>
      </c>
      <c r="F39" s="568">
        <v>96</v>
      </c>
      <c r="G39" s="568">
        <v>0.36</v>
      </c>
      <c r="H39" s="568">
        <v>0.56999999999999995</v>
      </c>
      <c r="I39" s="575" t="s">
        <v>1261</v>
      </c>
      <c r="J39" s="576" t="s">
        <v>103</v>
      </c>
      <c r="K39" s="577">
        <v>-600</v>
      </c>
      <c r="L39" s="578"/>
      <c r="M39" s="578"/>
    </row>
    <row r="40" spans="1:13" x14ac:dyDescent="0.15">
      <c r="A40" s="566" t="s">
        <v>1121</v>
      </c>
      <c r="B40" s="567" t="s">
        <v>1414</v>
      </c>
      <c r="C40" s="568" t="s">
        <v>103</v>
      </c>
      <c r="D40" s="568">
        <v>18</v>
      </c>
      <c r="E40" s="568">
        <v>40</v>
      </c>
      <c r="F40" s="568">
        <v>80</v>
      </c>
      <c r="G40" s="568">
        <v>0.4</v>
      </c>
      <c r="H40" s="568">
        <v>0.64</v>
      </c>
      <c r="I40" s="575" t="s">
        <v>1261</v>
      </c>
      <c r="J40" s="570">
        <v>400</v>
      </c>
      <c r="K40" s="584">
        <v>1200</v>
      </c>
      <c r="L40" s="572" t="s">
        <v>2664</v>
      </c>
      <c r="M40" s="572"/>
    </row>
    <row r="41" spans="1:13" x14ac:dyDescent="0.15">
      <c r="A41" s="566" t="s">
        <v>1121</v>
      </c>
      <c r="B41" s="573" t="s">
        <v>1414</v>
      </c>
      <c r="C41" s="588" t="s">
        <v>1978</v>
      </c>
      <c r="D41" s="568">
        <v>18.899999999999999</v>
      </c>
      <c r="E41" s="568">
        <v>42</v>
      </c>
      <c r="F41" s="568">
        <v>84</v>
      </c>
      <c r="G41" s="568">
        <v>0.42</v>
      </c>
      <c r="H41" s="568">
        <v>0.67</v>
      </c>
      <c r="I41" s="575" t="s">
        <v>1261</v>
      </c>
      <c r="J41" s="576">
        <v>400</v>
      </c>
      <c r="K41" s="571">
        <v>-900</v>
      </c>
      <c r="L41" s="572" t="s">
        <v>6843</v>
      </c>
      <c r="M41" s="578"/>
    </row>
    <row r="42" spans="1:13" x14ac:dyDescent="0.15">
      <c r="A42" s="566" t="s">
        <v>1121</v>
      </c>
      <c r="B42" s="573" t="s">
        <v>1414</v>
      </c>
      <c r="C42" s="588" t="s">
        <v>1991</v>
      </c>
      <c r="D42" s="568">
        <v>19.8</v>
      </c>
      <c r="E42" s="568">
        <v>44</v>
      </c>
      <c r="F42" s="568">
        <v>88</v>
      </c>
      <c r="G42" s="568">
        <v>0.44</v>
      </c>
      <c r="H42" s="568">
        <v>0.7</v>
      </c>
      <c r="I42" s="575" t="s">
        <v>1261</v>
      </c>
      <c r="J42" s="576">
        <v>400</v>
      </c>
      <c r="K42" s="577">
        <v>-900</v>
      </c>
      <c r="L42" s="578"/>
      <c r="M42" s="578"/>
    </row>
    <row r="43" spans="1:13" x14ac:dyDescent="0.15">
      <c r="A43" s="566" t="s">
        <v>1121</v>
      </c>
      <c r="B43" s="573" t="s">
        <v>1414</v>
      </c>
      <c r="C43" s="588" t="s">
        <v>1975</v>
      </c>
      <c r="D43" s="568">
        <v>21.6</v>
      </c>
      <c r="E43" s="568">
        <v>48</v>
      </c>
      <c r="F43" s="568">
        <v>96</v>
      </c>
      <c r="G43" s="568">
        <v>0.48</v>
      </c>
      <c r="H43" s="568">
        <v>0.76</v>
      </c>
      <c r="I43" s="575" t="s">
        <v>1261</v>
      </c>
      <c r="J43" s="576">
        <v>400</v>
      </c>
      <c r="K43" s="577">
        <v>-900</v>
      </c>
      <c r="L43" s="578"/>
      <c r="M43" s="578"/>
    </row>
    <row r="44" spans="1:13" x14ac:dyDescent="0.15">
      <c r="A44" s="566" t="s">
        <v>1121</v>
      </c>
      <c r="B44" s="586" t="s">
        <v>2662</v>
      </c>
      <c r="C44" s="568" t="s">
        <v>103</v>
      </c>
      <c r="D44" s="568">
        <v>23</v>
      </c>
      <c r="E44" s="568">
        <v>40</v>
      </c>
      <c r="F44" s="568">
        <v>80</v>
      </c>
      <c r="G44" s="568">
        <v>0.6</v>
      </c>
      <c r="H44" s="568">
        <v>0.96</v>
      </c>
      <c r="I44" s="575" t="s">
        <v>1261</v>
      </c>
      <c r="J44" s="570">
        <v>400</v>
      </c>
      <c r="K44" s="584">
        <v>-1200</v>
      </c>
      <c r="L44" s="572" t="s">
        <v>6844</v>
      </c>
      <c r="M44" s="572"/>
    </row>
    <row r="45" spans="1:13" x14ac:dyDescent="0.15">
      <c r="A45" s="566" t="s">
        <v>1121</v>
      </c>
      <c r="B45" s="573" t="s">
        <v>2668</v>
      </c>
      <c r="C45" s="588" t="s">
        <v>1978</v>
      </c>
      <c r="D45" s="568">
        <v>24.15</v>
      </c>
      <c r="E45" s="568">
        <v>42</v>
      </c>
      <c r="F45" s="568">
        <v>84</v>
      </c>
      <c r="G45" s="568">
        <v>0.63</v>
      </c>
      <c r="H45" s="568">
        <v>1</v>
      </c>
      <c r="I45" s="575" t="s">
        <v>1261</v>
      </c>
      <c r="J45" s="576">
        <v>400</v>
      </c>
      <c r="K45" s="577">
        <v>-1200</v>
      </c>
      <c r="L45" s="578"/>
      <c r="M45" s="578"/>
    </row>
    <row r="46" spans="1:13" x14ac:dyDescent="0.15">
      <c r="A46" s="566" t="s">
        <v>1121</v>
      </c>
      <c r="B46" s="573" t="s">
        <v>2668</v>
      </c>
      <c r="C46" s="588" t="s">
        <v>1991</v>
      </c>
      <c r="D46" s="568">
        <v>25.3</v>
      </c>
      <c r="E46" s="568">
        <v>44</v>
      </c>
      <c r="F46" s="568">
        <v>88</v>
      </c>
      <c r="G46" s="568">
        <v>0.66</v>
      </c>
      <c r="H46" s="568">
        <v>1.05</v>
      </c>
      <c r="I46" s="575" t="s">
        <v>1261</v>
      </c>
      <c r="J46" s="576">
        <v>400</v>
      </c>
      <c r="K46" s="577">
        <v>-1200</v>
      </c>
      <c r="L46" s="578"/>
      <c r="M46" s="578"/>
    </row>
    <row r="47" spans="1:13" x14ac:dyDescent="0.15">
      <c r="A47" s="566" t="s">
        <v>1121</v>
      </c>
      <c r="B47" s="573" t="s">
        <v>2668</v>
      </c>
      <c r="C47" s="588" t="s">
        <v>1975</v>
      </c>
      <c r="D47" s="568">
        <v>27.6</v>
      </c>
      <c r="E47" s="568">
        <v>48</v>
      </c>
      <c r="F47" s="568">
        <v>96</v>
      </c>
      <c r="G47" s="568">
        <v>0.72</v>
      </c>
      <c r="H47" s="568">
        <v>1.1499999999999999</v>
      </c>
      <c r="I47" s="575" t="s">
        <v>1261</v>
      </c>
      <c r="J47" s="576">
        <v>400</v>
      </c>
      <c r="K47" s="577">
        <v>-1200</v>
      </c>
      <c r="L47" s="578"/>
      <c r="M47" s="578"/>
    </row>
    <row r="48" spans="1:13" x14ac:dyDescent="0.15">
      <c r="A48" s="566" t="s">
        <v>1121</v>
      </c>
      <c r="B48" s="567" t="s">
        <v>1423</v>
      </c>
      <c r="C48" s="568" t="s">
        <v>103</v>
      </c>
      <c r="D48" s="568">
        <v>28</v>
      </c>
      <c r="E48" s="568">
        <v>40</v>
      </c>
      <c r="F48" s="568">
        <v>80</v>
      </c>
      <c r="G48" s="568">
        <v>0.8</v>
      </c>
      <c r="H48" s="568">
        <v>1.28</v>
      </c>
      <c r="I48" s="575" t="s">
        <v>1261</v>
      </c>
      <c r="J48" s="570">
        <v>400</v>
      </c>
      <c r="K48" s="584">
        <v>2000</v>
      </c>
      <c r="L48" s="572" t="s">
        <v>2660</v>
      </c>
      <c r="M48" s="572"/>
    </row>
    <row r="49" spans="1:13" x14ac:dyDescent="0.15">
      <c r="A49" s="566" t="s">
        <v>1121</v>
      </c>
      <c r="B49" s="573" t="s">
        <v>1423</v>
      </c>
      <c r="C49" s="574"/>
      <c r="D49" s="574">
        <v>28</v>
      </c>
      <c r="E49" s="574">
        <v>40</v>
      </c>
      <c r="F49" s="574">
        <v>80</v>
      </c>
      <c r="G49" s="574">
        <v>0.8</v>
      </c>
      <c r="H49" s="574">
        <v>1.28</v>
      </c>
      <c r="I49" s="575" t="s">
        <v>1261</v>
      </c>
      <c r="J49" s="576">
        <v>400</v>
      </c>
      <c r="K49" s="577">
        <v>2000</v>
      </c>
      <c r="L49" s="572" t="s">
        <v>6391</v>
      </c>
      <c r="M49" s="578"/>
    </row>
    <row r="50" spans="1:13" x14ac:dyDescent="0.15">
      <c r="A50" s="566" t="s">
        <v>1121</v>
      </c>
      <c r="B50" s="573" t="s">
        <v>1423</v>
      </c>
      <c r="C50" s="574"/>
      <c r="D50" s="574">
        <v>28</v>
      </c>
      <c r="E50" s="574">
        <v>40</v>
      </c>
      <c r="F50" s="574">
        <v>80</v>
      </c>
      <c r="G50" s="574">
        <v>0.8</v>
      </c>
      <c r="H50" s="574">
        <v>1.28</v>
      </c>
      <c r="I50" s="575" t="s">
        <v>1261</v>
      </c>
      <c r="J50" s="576">
        <v>400</v>
      </c>
      <c r="K50" s="577">
        <v>2000</v>
      </c>
      <c r="L50" s="572" t="s">
        <v>6845</v>
      </c>
      <c r="M50" s="578"/>
    </row>
    <row r="51" spans="1:13" x14ac:dyDescent="0.15">
      <c r="A51" s="566" t="s">
        <v>1121</v>
      </c>
      <c r="B51" s="573" t="s">
        <v>1423</v>
      </c>
      <c r="C51" s="588" t="s">
        <v>1978</v>
      </c>
      <c r="D51" s="568">
        <v>29.4</v>
      </c>
      <c r="E51" s="568">
        <v>42</v>
      </c>
      <c r="F51" s="568">
        <v>84</v>
      </c>
      <c r="G51" s="568">
        <v>0.84</v>
      </c>
      <c r="H51" s="568">
        <v>1.34</v>
      </c>
      <c r="I51" s="575" t="s">
        <v>1261</v>
      </c>
      <c r="J51" s="576">
        <v>400</v>
      </c>
      <c r="K51" s="584">
        <v>-1500</v>
      </c>
      <c r="L51" s="572" t="s">
        <v>6391</v>
      </c>
      <c r="M51" s="578"/>
    </row>
    <row r="52" spans="1:13" x14ac:dyDescent="0.15">
      <c r="A52" s="566" t="s">
        <v>1121</v>
      </c>
      <c r="B52" s="573" t="s">
        <v>1423</v>
      </c>
      <c r="C52" s="588" t="s">
        <v>1991</v>
      </c>
      <c r="D52" s="568">
        <v>30.8</v>
      </c>
      <c r="E52" s="568">
        <v>44</v>
      </c>
      <c r="F52" s="568">
        <v>88</v>
      </c>
      <c r="G52" s="568">
        <v>0.88</v>
      </c>
      <c r="H52" s="568">
        <v>1.4</v>
      </c>
      <c r="I52" s="575" t="s">
        <v>1261</v>
      </c>
      <c r="J52" s="576">
        <v>400</v>
      </c>
      <c r="K52" s="577">
        <v>-1500</v>
      </c>
      <c r="L52" s="572" t="s">
        <v>6845</v>
      </c>
      <c r="M52" s="578"/>
    </row>
    <row r="53" spans="1:13" x14ac:dyDescent="0.15">
      <c r="A53" s="566" t="s">
        <v>1121</v>
      </c>
      <c r="B53" s="573" t="s">
        <v>1423</v>
      </c>
      <c r="C53" s="588" t="s">
        <v>1975</v>
      </c>
      <c r="D53" s="568">
        <v>33.6</v>
      </c>
      <c r="E53" s="568">
        <v>48</v>
      </c>
      <c r="F53" s="568">
        <v>96</v>
      </c>
      <c r="G53" s="568">
        <v>0.96</v>
      </c>
      <c r="H53" s="568">
        <v>1.53</v>
      </c>
      <c r="I53" s="575" t="s">
        <v>1261</v>
      </c>
      <c r="J53" s="576">
        <v>400</v>
      </c>
      <c r="K53" s="577">
        <v>-1500</v>
      </c>
      <c r="L53" s="578"/>
      <c r="M53" s="578"/>
    </row>
    <row r="54" spans="1:13" x14ac:dyDescent="0.15">
      <c r="A54" s="579" t="s">
        <v>2656</v>
      </c>
      <c r="B54" s="586" t="s">
        <v>2656</v>
      </c>
      <c r="C54" s="568" t="s">
        <v>103</v>
      </c>
      <c r="D54" s="568">
        <v>20</v>
      </c>
      <c r="E54" s="568">
        <v>45</v>
      </c>
      <c r="F54" s="568">
        <v>90</v>
      </c>
      <c r="G54" s="568">
        <v>0.5</v>
      </c>
      <c r="H54" s="568">
        <v>0.8</v>
      </c>
      <c r="I54" s="580" t="s">
        <v>1261</v>
      </c>
      <c r="J54" s="570" t="s">
        <v>103</v>
      </c>
      <c r="K54" s="584">
        <v>2680</v>
      </c>
      <c r="L54" s="572" t="s">
        <v>1513</v>
      </c>
      <c r="M54" s="572"/>
    </row>
    <row r="55" spans="1:13" x14ac:dyDescent="0.15">
      <c r="A55" s="579" t="s">
        <v>2656</v>
      </c>
      <c r="B55" s="573" t="s">
        <v>2656</v>
      </c>
      <c r="C55" s="574"/>
      <c r="D55" s="574">
        <v>20</v>
      </c>
      <c r="E55" s="574">
        <v>45</v>
      </c>
      <c r="F55" s="574">
        <v>90</v>
      </c>
      <c r="G55" s="574">
        <v>0.5</v>
      </c>
      <c r="H55" s="574">
        <v>0.8</v>
      </c>
      <c r="I55" s="575" t="s">
        <v>1261</v>
      </c>
      <c r="J55" s="576" t="s">
        <v>103</v>
      </c>
      <c r="K55" s="577">
        <v>2680</v>
      </c>
      <c r="L55" s="572" t="s">
        <v>1562</v>
      </c>
      <c r="M55" s="578"/>
    </row>
    <row r="56" spans="1:13" x14ac:dyDescent="0.15">
      <c r="A56" s="579" t="s">
        <v>2656</v>
      </c>
      <c r="B56" s="567" t="s">
        <v>2655</v>
      </c>
      <c r="C56" s="568" t="s">
        <v>103</v>
      </c>
      <c r="D56" s="568">
        <v>23</v>
      </c>
      <c r="E56" s="568">
        <v>45</v>
      </c>
      <c r="F56" s="568">
        <v>90</v>
      </c>
      <c r="G56" s="568">
        <v>0.6</v>
      </c>
      <c r="H56" s="568">
        <v>0.96</v>
      </c>
      <c r="I56" s="575" t="s">
        <v>1261</v>
      </c>
      <c r="J56" s="570">
        <v>850</v>
      </c>
      <c r="K56" s="584">
        <v>-2647</v>
      </c>
      <c r="L56" s="572" t="s">
        <v>6846</v>
      </c>
      <c r="M56" s="572"/>
    </row>
    <row r="57" spans="1:13" x14ac:dyDescent="0.15">
      <c r="A57" s="579" t="s">
        <v>2656</v>
      </c>
      <c r="B57" s="567" t="s">
        <v>2654</v>
      </c>
      <c r="C57" s="568" t="s">
        <v>103</v>
      </c>
      <c r="D57" s="568">
        <v>26</v>
      </c>
      <c r="E57" s="568">
        <v>45</v>
      </c>
      <c r="F57" s="568">
        <v>90</v>
      </c>
      <c r="G57" s="568">
        <v>0.7</v>
      </c>
      <c r="H57" s="568">
        <v>1.1200000000000001</v>
      </c>
      <c r="I57" s="575" t="s">
        <v>1261</v>
      </c>
      <c r="J57" s="583">
        <v>1450</v>
      </c>
      <c r="K57" s="584">
        <v>4980</v>
      </c>
      <c r="L57" s="572" t="s">
        <v>6847</v>
      </c>
      <c r="M57" s="572"/>
    </row>
    <row r="58" spans="1:13" x14ac:dyDescent="0.15">
      <c r="A58" s="579" t="s">
        <v>2656</v>
      </c>
      <c r="B58" s="573" t="s">
        <v>2654</v>
      </c>
      <c r="C58" s="574"/>
      <c r="D58" s="574">
        <v>26</v>
      </c>
      <c r="E58" s="574">
        <v>45</v>
      </c>
      <c r="F58" s="574">
        <v>90</v>
      </c>
      <c r="G58" s="574">
        <v>0.7</v>
      </c>
      <c r="H58" s="574">
        <v>1.1200000000000001</v>
      </c>
      <c r="I58" s="575" t="s">
        <v>1261</v>
      </c>
      <c r="J58" s="576">
        <v>1450</v>
      </c>
      <c r="K58" s="577">
        <v>4980</v>
      </c>
      <c r="L58" s="572" t="s">
        <v>6848</v>
      </c>
      <c r="M58" s="578"/>
    </row>
    <row r="59" spans="1:13" x14ac:dyDescent="0.15">
      <c r="A59" s="579" t="s">
        <v>2656</v>
      </c>
      <c r="B59" s="567" t="s">
        <v>2653</v>
      </c>
      <c r="C59" s="568" t="s">
        <v>103</v>
      </c>
      <c r="D59" s="568">
        <v>30</v>
      </c>
      <c r="E59" s="568">
        <v>45</v>
      </c>
      <c r="F59" s="568">
        <v>90</v>
      </c>
      <c r="G59" s="568">
        <v>0.7</v>
      </c>
      <c r="H59" s="568">
        <v>1.1200000000000001</v>
      </c>
      <c r="I59" s="575" t="s">
        <v>1261</v>
      </c>
      <c r="J59" s="583">
        <v>2000</v>
      </c>
      <c r="K59" s="584">
        <v>-5235</v>
      </c>
      <c r="L59" s="572" t="s">
        <v>6849</v>
      </c>
      <c r="M59" s="572"/>
    </row>
    <row r="60" spans="1:13" x14ac:dyDescent="0.15">
      <c r="A60" s="566" t="s">
        <v>1426</v>
      </c>
      <c r="B60" s="567" t="s">
        <v>1426</v>
      </c>
      <c r="C60" s="568" t="s">
        <v>103</v>
      </c>
      <c r="D60" s="568">
        <v>24</v>
      </c>
      <c r="E60" s="568">
        <v>50</v>
      </c>
      <c r="F60" s="568">
        <v>95</v>
      </c>
      <c r="G60" s="568">
        <v>0.7</v>
      </c>
      <c r="H60" s="568">
        <v>1.07</v>
      </c>
      <c r="I60" s="569" t="s">
        <v>1261</v>
      </c>
      <c r="J60" s="570" t="s">
        <v>103</v>
      </c>
      <c r="K60" s="584">
        <v>4980</v>
      </c>
      <c r="L60" s="572" t="s">
        <v>2628</v>
      </c>
      <c r="M60" s="572"/>
    </row>
    <row r="61" spans="1:13" x14ac:dyDescent="0.15">
      <c r="A61" s="566" t="s">
        <v>1426</v>
      </c>
      <c r="B61" s="573" t="s">
        <v>1426</v>
      </c>
      <c r="C61" s="574"/>
      <c r="D61" s="574">
        <v>24</v>
      </c>
      <c r="E61" s="574">
        <v>50</v>
      </c>
      <c r="F61" s="574">
        <v>95</v>
      </c>
      <c r="G61" s="574">
        <v>0.7</v>
      </c>
      <c r="H61" s="574">
        <v>1.07</v>
      </c>
      <c r="I61" s="575" t="s">
        <v>1261</v>
      </c>
      <c r="J61" s="576" t="s">
        <v>103</v>
      </c>
      <c r="K61" s="577">
        <v>4980</v>
      </c>
      <c r="L61" s="572" t="s">
        <v>6393</v>
      </c>
      <c r="M61" s="578"/>
    </row>
    <row r="62" spans="1:13" x14ac:dyDescent="0.15">
      <c r="A62" s="566" t="s">
        <v>1426</v>
      </c>
      <c r="B62" s="567" t="s">
        <v>2643</v>
      </c>
      <c r="C62" s="568" t="s">
        <v>103</v>
      </c>
      <c r="D62" s="568">
        <v>28</v>
      </c>
      <c r="E62" s="568">
        <v>50</v>
      </c>
      <c r="F62" s="568">
        <v>95</v>
      </c>
      <c r="G62" s="568">
        <v>0.8</v>
      </c>
      <c r="H62" s="568">
        <v>1.23</v>
      </c>
      <c r="I62" s="575" t="s">
        <v>1261</v>
      </c>
      <c r="J62" s="583">
        <v>1000</v>
      </c>
      <c r="K62" s="584">
        <v>-4485</v>
      </c>
      <c r="L62" s="572" t="s">
        <v>6850</v>
      </c>
      <c r="M62" s="572"/>
    </row>
    <row r="63" spans="1:13" x14ac:dyDescent="0.15">
      <c r="A63" s="566" t="s">
        <v>1426</v>
      </c>
      <c r="B63" s="567" t="s">
        <v>2642</v>
      </c>
      <c r="C63" s="568" t="s">
        <v>103</v>
      </c>
      <c r="D63" s="568">
        <v>32</v>
      </c>
      <c r="E63" s="568">
        <v>50</v>
      </c>
      <c r="F63" s="568">
        <v>95</v>
      </c>
      <c r="G63" s="568">
        <v>0.9</v>
      </c>
      <c r="H63" s="568">
        <v>1.38</v>
      </c>
      <c r="I63" s="575" t="s">
        <v>1261</v>
      </c>
      <c r="J63" s="583">
        <v>1000</v>
      </c>
      <c r="K63" s="584">
        <v>6980</v>
      </c>
      <c r="L63" s="572" t="s">
        <v>1718</v>
      </c>
      <c r="M63" s="572"/>
    </row>
    <row r="64" spans="1:13" x14ac:dyDescent="0.15">
      <c r="A64" s="566" t="s">
        <v>1426</v>
      </c>
      <c r="B64" s="573" t="s">
        <v>2642</v>
      </c>
      <c r="C64" s="574"/>
      <c r="D64" s="574">
        <v>32</v>
      </c>
      <c r="E64" s="574">
        <v>50</v>
      </c>
      <c r="F64" s="574">
        <v>95</v>
      </c>
      <c r="G64" s="574">
        <v>0.9</v>
      </c>
      <c r="H64" s="574">
        <v>1.38</v>
      </c>
      <c r="I64" s="575" t="s">
        <v>1261</v>
      </c>
      <c r="J64" s="576">
        <v>1000</v>
      </c>
      <c r="K64" s="577">
        <v>6980</v>
      </c>
      <c r="L64" s="572" t="s">
        <v>6851</v>
      </c>
      <c r="M64" s="578"/>
    </row>
    <row r="65" spans="1:13" x14ac:dyDescent="0.15">
      <c r="A65" s="566" t="s">
        <v>1426</v>
      </c>
      <c r="B65" s="567" t="s">
        <v>2640</v>
      </c>
      <c r="C65" s="568" t="s">
        <v>103</v>
      </c>
      <c r="D65" s="568">
        <v>36</v>
      </c>
      <c r="E65" s="568">
        <v>50</v>
      </c>
      <c r="F65" s="568">
        <v>95</v>
      </c>
      <c r="G65" s="568">
        <v>1</v>
      </c>
      <c r="H65" s="568">
        <v>1.54</v>
      </c>
      <c r="I65" s="575" t="s">
        <v>1261</v>
      </c>
      <c r="J65" s="583">
        <v>1000</v>
      </c>
      <c r="K65" s="584">
        <v>-5985</v>
      </c>
      <c r="L65" s="572" t="s">
        <v>6852</v>
      </c>
      <c r="M65" s="572"/>
    </row>
    <row r="66" spans="1:13" x14ac:dyDescent="0.15">
      <c r="A66" s="566" t="s">
        <v>1426</v>
      </c>
      <c r="B66" s="567" t="s">
        <v>2639</v>
      </c>
      <c r="C66" s="568" t="s">
        <v>103</v>
      </c>
      <c r="D66" s="568">
        <v>50</v>
      </c>
      <c r="E66" s="568">
        <v>50</v>
      </c>
      <c r="F66" s="568">
        <v>95</v>
      </c>
      <c r="G66" s="568">
        <v>1.1000000000000001</v>
      </c>
      <c r="H66" s="568">
        <v>1.69</v>
      </c>
      <c r="I66" s="575" t="s">
        <v>1261</v>
      </c>
      <c r="J66" s="583">
        <v>30000</v>
      </c>
      <c r="K66" s="584">
        <v>37980</v>
      </c>
      <c r="L66" s="572" t="s">
        <v>6393</v>
      </c>
      <c r="M66" s="572"/>
    </row>
    <row r="67" spans="1:13" x14ac:dyDescent="0.15">
      <c r="A67" s="566" t="s">
        <v>1426</v>
      </c>
      <c r="B67" s="573" t="s">
        <v>2639</v>
      </c>
      <c r="C67" s="574"/>
      <c r="D67" s="574">
        <v>50</v>
      </c>
      <c r="E67" s="574">
        <v>50</v>
      </c>
      <c r="F67" s="574">
        <v>95</v>
      </c>
      <c r="G67" s="574">
        <v>1.1000000000000001</v>
      </c>
      <c r="H67" s="574">
        <v>1.69</v>
      </c>
      <c r="I67" s="575" t="s">
        <v>1261</v>
      </c>
      <c r="J67" s="576">
        <v>30000</v>
      </c>
      <c r="K67" s="577">
        <v>37980</v>
      </c>
      <c r="L67" s="572" t="s">
        <v>6853</v>
      </c>
      <c r="M67" s="578"/>
    </row>
    <row r="68" spans="1:13" x14ac:dyDescent="0.15">
      <c r="A68" s="566" t="s">
        <v>2647</v>
      </c>
      <c r="B68" s="567" t="s">
        <v>2647</v>
      </c>
      <c r="C68" s="568" t="s">
        <v>103</v>
      </c>
      <c r="D68" s="568">
        <v>25</v>
      </c>
      <c r="E68" s="568">
        <v>60</v>
      </c>
      <c r="F68" s="568">
        <v>100</v>
      </c>
      <c r="G68" s="568">
        <v>0.7</v>
      </c>
      <c r="H68" s="568">
        <v>0.99</v>
      </c>
      <c r="I68" s="569" t="s">
        <v>1256</v>
      </c>
      <c r="J68" s="570" t="s">
        <v>103</v>
      </c>
      <c r="K68" s="584">
        <v>5800</v>
      </c>
      <c r="L68" s="572" t="s">
        <v>1562</v>
      </c>
      <c r="M68" s="572"/>
    </row>
    <row r="69" spans="1:13" x14ac:dyDescent="0.15">
      <c r="A69" s="566" t="s">
        <v>2647</v>
      </c>
      <c r="B69" s="573" t="s">
        <v>2647</v>
      </c>
      <c r="C69" s="574"/>
      <c r="D69" s="574">
        <v>25</v>
      </c>
      <c r="E69" s="574">
        <v>60</v>
      </c>
      <c r="F69" s="574">
        <v>100</v>
      </c>
      <c r="G69" s="574">
        <v>0.7</v>
      </c>
      <c r="H69" s="574">
        <v>0.99</v>
      </c>
      <c r="I69" s="575" t="s">
        <v>1256</v>
      </c>
      <c r="J69" s="576" t="s">
        <v>103</v>
      </c>
      <c r="K69" s="577">
        <v>5800</v>
      </c>
      <c r="L69" s="572" t="s">
        <v>1559</v>
      </c>
      <c r="M69" s="578"/>
    </row>
    <row r="70" spans="1:13" x14ac:dyDescent="0.15">
      <c r="A70" s="566" t="s">
        <v>2647</v>
      </c>
      <c r="B70" s="567" t="s">
        <v>2646</v>
      </c>
      <c r="C70" s="568" t="s">
        <v>103</v>
      </c>
      <c r="D70" s="568">
        <v>28</v>
      </c>
      <c r="E70" s="568">
        <v>60</v>
      </c>
      <c r="F70" s="568">
        <v>100</v>
      </c>
      <c r="G70" s="568">
        <v>1</v>
      </c>
      <c r="H70" s="568">
        <v>1.42</v>
      </c>
      <c r="I70" s="575" t="s">
        <v>1256</v>
      </c>
      <c r="J70" s="583">
        <v>2000</v>
      </c>
      <c r="K70" s="584">
        <v>7800</v>
      </c>
      <c r="L70" s="572" t="s">
        <v>2628</v>
      </c>
      <c r="M70" s="572"/>
    </row>
    <row r="71" spans="1:13" x14ac:dyDescent="0.15">
      <c r="A71" s="566" t="s">
        <v>2647</v>
      </c>
      <c r="B71" s="573" t="s">
        <v>2646</v>
      </c>
      <c r="C71" s="574"/>
      <c r="D71" s="574">
        <v>28</v>
      </c>
      <c r="E71" s="574">
        <v>60</v>
      </c>
      <c r="F71" s="574">
        <v>100</v>
      </c>
      <c r="G71" s="574">
        <v>1</v>
      </c>
      <c r="H71" s="574">
        <v>1.42</v>
      </c>
      <c r="I71" s="575" t="s">
        <v>1256</v>
      </c>
      <c r="J71" s="576">
        <v>2000</v>
      </c>
      <c r="K71" s="577">
        <v>7800</v>
      </c>
      <c r="L71" s="572" t="s">
        <v>6857</v>
      </c>
      <c r="M71" s="578"/>
    </row>
    <row r="72" spans="1:13" x14ac:dyDescent="0.15">
      <c r="A72" s="566" t="s">
        <v>2647</v>
      </c>
      <c r="B72" s="567" t="s">
        <v>2644</v>
      </c>
      <c r="C72" s="568" t="s">
        <v>103</v>
      </c>
      <c r="D72" s="568">
        <v>32</v>
      </c>
      <c r="E72" s="568">
        <v>60</v>
      </c>
      <c r="F72" s="568">
        <v>100</v>
      </c>
      <c r="G72" s="568">
        <v>1.2</v>
      </c>
      <c r="H72" s="568">
        <v>1.7</v>
      </c>
      <c r="I72" s="575" t="s">
        <v>1256</v>
      </c>
      <c r="J72" s="583">
        <v>5000</v>
      </c>
      <c r="K72" s="584">
        <v>-9600</v>
      </c>
      <c r="L72" s="582" t="s">
        <v>6854</v>
      </c>
      <c r="M72" s="572"/>
    </row>
    <row r="73" spans="1:13" x14ac:dyDescent="0.15">
      <c r="A73" s="566" t="s">
        <v>2647</v>
      </c>
      <c r="B73" s="573" t="s">
        <v>2644</v>
      </c>
      <c r="C73" s="574"/>
      <c r="D73" s="574">
        <v>32</v>
      </c>
      <c r="E73" s="574">
        <v>60</v>
      </c>
      <c r="F73" s="574">
        <v>100</v>
      </c>
      <c r="G73" s="574">
        <v>1.2</v>
      </c>
      <c r="H73" s="574">
        <v>1.7</v>
      </c>
      <c r="I73" s="575" t="s">
        <v>1256</v>
      </c>
      <c r="J73" s="576">
        <v>5000</v>
      </c>
      <c r="K73" s="577">
        <v>-9600</v>
      </c>
      <c r="L73" s="572" t="s">
        <v>6855</v>
      </c>
      <c r="M73" s="578"/>
    </row>
    <row r="74" spans="1:13" x14ac:dyDescent="0.15">
      <c r="A74" s="566" t="s">
        <v>2647</v>
      </c>
      <c r="B74" s="567" t="s">
        <v>2641</v>
      </c>
      <c r="C74" s="568" t="s">
        <v>103</v>
      </c>
      <c r="D74" s="568">
        <v>36</v>
      </c>
      <c r="E74" s="568">
        <v>60</v>
      </c>
      <c r="F74" s="568">
        <v>100</v>
      </c>
      <c r="G74" s="568">
        <v>1.2</v>
      </c>
      <c r="H74" s="568">
        <v>1.7</v>
      </c>
      <c r="I74" s="575" t="s">
        <v>1256</v>
      </c>
      <c r="J74" s="583">
        <v>5200</v>
      </c>
      <c r="K74" s="584">
        <v>18000</v>
      </c>
      <c r="L74" s="572" t="s">
        <v>1562</v>
      </c>
      <c r="M74" s="572"/>
    </row>
    <row r="75" spans="1:13" x14ac:dyDescent="0.15">
      <c r="A75" s="566" t="s">
        <v>2647</v>
      </c>
      <c r="B75" s="573" t="s">
        <v>2641</v>
      </c>
      <c r="C75" s="574"/>
      <c r="D75" s="574">
        <v>36</v>
      </c>
      <c r="E75" s="574">
        <v>60</v>
      </c>
      <c r="F75" s="574">
        <v>100</v>
      </c>
      <c r="G75" s="574">
        <v>1.2</v>
      </c>
      <c r="H75" s="574">
        <v>1.7</v>
      </c>
      <c r="I75" s="575" t="s">
        <v>1256</v>
      </c>
      <c r="J75" s="576">
        <v>5200</v>
      </c>
      <c r="K75" s="577">
        <v>18000</v>
      </c>
      <c r="L75" s="572" t="s">
        <v>1559</v>
      </c>
      <c r="M75" s="578"/>
    </row>
    <row r="76" spans="1:13" x14ac:dyDescent="0.15">
      <c r="A76" s="566" t="s">
        <v>2647</v>
      </c>
      <c r="B76" s="573" t="s">
        <v>2641</v>
      </c>
      <c r="C76" s="574"/>
      <c r="D76" s="574">
        <v>36</v>
      </c>
      <c r="E76" s="574">
        <v>60</v>
      </c>
      <c r="F76" s="574">
        <v>100</v>
      </c>
      <c r="G76" s="574">
        <v>1.2</v>
      </c>
      <c r="H76" s="574">
        <v>1.7</v>
      </c>
      <c r="I76" s="575" t="s">
        <v>1256</v>
      </c>
      <c r="J76" s="576">
        <v>5200</v>
      </c>
      <c r="K76" s="577">
        <v>18000</v>
      </c>
      <c r="L76" s="572" t="s">
        <v>6856</v>
      </c>
      <c r="M76" s="578"/>
    </row>
    <row r="77" spans="1:13" x14ac:dyDescent="0.15">
      <c r="A77" s="579" t="s">
        <v>1028</v>
      </c>
      <c r="B77" s="567" t="s">
        <v>1028</v>
      </c>
      <c r="C77" s="568" t="s">
        <v>103</v>
      </c>
      <c r="D77" s="568">
        <v>27</v>
      </c>
      <c r="E77" s="568">
        <v>50</v>
      </c>
      <c r="F77" s="568">
        <v>90</v>
      </c>
      <c r="G77" s="568">
        <v>0.5</v>
      </c>
      <c r="H77" s="568">
        <v>0.74</v>
      </c>
      <c r="I77" s="580" t="s">
        <v>1261</v>
      </c>
      <c r="J77" s="570" t="s">
        <v>103</v>
      </c>
      <c r="K77" s="584">
        <v>-4500</v>
      </c>
      <c r="L77" s="572" t="s">
        <v>2638</v>
      </c>
      <c r="M77" s="572"/>
    </row>
    <row r="78" spans="1:13" x14ac:dyDescent="0.15">
      <c r="A78" s="585" t="s">
        <v>1028</v>
      </c>
      <c r="B78" s="573" t="s">
        <v>1028</v>
      </c>
      <c r="C78" s="588" t="s">
        <v>1975</v>
      </c>
      <c r="D78" s="568">
        <v>32.4</v>
      </c>
      <c r="E78" s="568">
        <v>60</v>
      </c>
      <c r="F78" s="568">
        <v>108</v>
      </c>
      <c r="G78" s="568">
        <v>0.6</v>
      </c>
      <c r="H78" s="568">
        <v>0.88</v>
      </c>
      <c r="I78" s="575" t="s">
        <v>1261</v>
      </c>
      <c r="J78" s="576" t="s">
        <v>103</v>
      </c>
      <c r="K78" s="577">
        <v>-4500</v>
      </c>
      <c r="L78" s="572" t="s">
        <v>2352</v>
      </c>
      <c r="M78" s="578"/>
    </row>
    <row r="79" spans="1:13" x14ac:dyDescent="0.15">
      <c r="A79" s="585" t="s">
        <v>1028</v>
      </c>
      <c r="B79" s="573" t="s">
        <v>1028</v>
      </c>
      <c r="C79" s="589" t="s">
        <v>1975</v>
      </c>
      <c r="D79" s="574">
        <v>32.4</v>
      </c>
      <c r="E79" s="574">
        <v>60</v>
      </c>
      <c r="F79" s="574">
        <v>108</v>
      </c>
      <c r="G79" s="574">
        <v>0.6</v>
      </c>
      <c r="H79" s="574">
        <v>0.88</v>
      </c>
      <c r="I79" s="575" t="s">
        <v>1261</v>
      </c>
      <c r="J79" s="576" t="s">
        <v>103</v>
      </c>
      <c r="K79" s="577">
        <v>-4500</v>
      </c>
      <c r="L79" s="578"/>
      <c r="M79" s="578"/>
    </row>
    <row r="80" spans="1:13" x14ac:dyDescent="0.15">
      <c r="A80" s="585" t="s">
        <v>1028</v>
      </c>
      <c r="B80" s="586" t="s">
        <v>2516</v>
      </c>
      <c r="C80" s="568" t="s">
        <v>103</v>
      </c>
      <c r="D80" s="568">
        <v>30</v>
      </c>
      <c r="E80" s="568">
        <v>50</v>
      </c>
      <c r="F80" s="568">
        <v>90</v>
      </c>
      <c r="G80" s="568">
        <v>0.6</v>
      </c>
      <c r="H80" s="568">
        <v>0.88</v>
      </c>
      <c r="I80" s="575" t="s">
        <v>1261</v>
      </c>
      <c r="J80" s="583">
        <v>3000</v>
      </c>
      <c r="K80" s="584">
        <v>-6750</v>
      </c>
      <c r="L80" s="572" t="s">
        <v>6858</v>
      </c>
      <c r="M80" s="578"/>
    </row>
    <row r="81" spans="1:13" x14ac:dyDescent="0.15">
      <c r="A81" s="585" t="s">
        <v>1028</v>
      </c>
      <c r="B81" s="573" t="s">
        <v>2516</v>
      </c>
      <c r="C81" s="588" t="s">
        <v>1975</v>
      </c>
      <c r="D81" s="568">
        <v>36</v>
      </c>
      <c r="E81" s="568">
        <v>60</v>
      </c>
      <c r="F81" s="568">
        <v>108</v>
      </c>
      <c r="G81" s="568">
        <v>0.72</v>
      </c>
      <c r="H81" s="568">
        <v>1.06</v>
      </c>
      <c r="I81" s="575" t="s">
        <v>1261</v>
      </c>
      <c r="J81" s="576">
        <v>3000</v>
      </c>
      <c r="K81" s="577">
        <v>-6750</v>
      </c>
      <c r="L81" s="578"/>
      <c r="M81" s="578"/>
    </row>
    <row r="82" spans="1:13" x14ac:dyDescent="0.15">
      <c r="A82" s="585" t="s">
        <v>1028</v>
      </c>
      <c r="B82" s="567" t="s">
        <v>9601</v>
      </c>
      <c r="C82" s="568" t="s">
        <v>103</v>
      </c>
      <c r="D82" s="568">
        <v>33</v>
      </c>
      <c r="E82" s="568">
        <v>50</v>
      </c>
      <c r="F82" s="568">
        <v>90</v>
      </c>
      <c r="G82" s="568">
        <v>0.7</v>
      </c>
      <c r="H82" s="568">
        <v>1.03</v>
      </c>
      <c r="I82" s="575" t="s">
        <v>1261</v>
      </c>
      <c r="J82" s="583">
        <v>5000</v>
      </c>
      <c r="K82" s="584">
        <v>-10500</v>
      </c>
      <c r="L82" s="572" t="s">
        <v>6859</v>
      </c>
      <c r="M82" s="578"/>
    </row>
    <row r="83" spans="1:13" x14ac:dyDescent="0.15">
      <c r="A83" s="585" t="s">
        <v>1028</v>
      </c>
      <c r="B83" s="573" t="s">
        <v>2515</v>
      </c>
      <c r="C83" s="588" t="s">
        <v>1975</v>
      </c>
      <c r="D83" s="568">
        <v>39.6</v>
      </c>
      <c r="E83" s="568">
        <v>60</v>
      </c>
      <c r="F83" s="568">
        <v>108</v>
      </c>
      <c r="G83" s="568">
        <v>0.84</v>
      </c>
      <c r="H83" s="568">
        <v>1.24</v>
      </c>
      <c r="I83" s="575" t="s">
        <v>1261</v>
      </c>
      <c r="J83" s="576">
        <v>5000</v>
      </c>
      <c r="K83" s="577">
        <v>-10500</v>
      </c>
      <c r="L83" s="578"/>
      <c r="M83" s="578"/>
    </row>
    <row r="84" spans="1:13" x14ac:dyDescent="0.15">
      <c r="A84" s="585" t="s">
        <v>1028</v>
      </c>
      <c r="B84" s="586" t="s">
        <v>9600</v>
      </c>
      <c r="C84" s="568" t="s">
        <v>103</v>
      </c>
      <c r="D84" s="568">
        <v>36</v>
      </c>
      <c r="E84" s="568">
        <v>50</v>
      </c>
      <c r="F84" s="568">
        <v>90</v>
      </c>
      <c r="G84" s="568">
        <v>0.8</v>
      </c>
      <c r="H84" s="568">
        <v>1.18</v>
      </c>
      <c r="I84" s="575" t="s">
        <v>1261</v>
      </c>
      <c r="J84" s="583">
        <v>5000</v>
      </c>
      <c r="K84" s="584">
        <v>-14250</v>
      </c>
      <c r="L84" s="572" t="s">
        <v>6860</v>
      </c>
      <c r="M84" s="578"/>
    </row>
    <row r="85" spans="1:13" x14ac:dyDescent="0.15">
      <c r="A85" s="585" t="s">
        <v>1028</v>
      </c>
      <c r="B85" s="573" t="s">
        <v>2514</v>
      </c>
      <c r="C85" s="588" t="s">
        <v>1975</v>
      </c>
      <c r="D85" s="568">
        <v>43.2</v>
      </c>
      <c r="E85" s="568">
        <v>60</v>
      </c>
      <c r="F85" s="568">
        <v>108</v>
      </c>
      <c r="G85" s="568">
        <v>0.96</v>
      </c>
      <c r="H85" s="568">
        <v>1.42</v>
      </c>
      <c r="I85" s="575" t="s">
        <v>1261</v>
      </c>
      <c r="J85" s="576">
        <v>5000</v>
      </c>
      <c r="K85" s="577">
        <v>-14250</v>
      </c>
      <c r="L85" s="578"/>
      <c r="M85" s="578"/>
    </row>
    <row r="86" spans="1:13" x14ac:dyDescent="0.15">
      <c r="A86" s="585" t="s">
        <v>1028</v>
      </c>
      <c r="B86" s="567" t="s">
        <v>9602</v>
      </c>
      <c r="C86" s="568" t="s">
        <v>103</v>
      </c>
      <c r="D86" s="568">
        <v>39</v>
      </c>
      <c r="E86" s="568">
        <v>50</v>
      </c>
      <c r="F86" s="568">
        <v>90</v>
      </c>
      <c r="G86" s="568">
        <v>0.9</v>
      </c>
      <c r="H86" s="568">
        <v>1.33</v>
      </c>
      <c r="I86" s="575" t="s">
        <v>1261</v>
      </c>
      <c r="J86" s="583">
        <v>5000</v>
      </c>
      <c r="K86" s="584">
        <v>-18000</v>
      </c>
      <c r="L86" s="572" t="s">
        <v>6861</v>
      </c>
      <c r="M86" s="578"/>
    </row>
    <row r="87" spans="1:13" x14ac:dyDescent="0.15">
      <c r="A87" s="585" t="s">
        <v>1028</v>
      </c>
      <c r="B87" s="573" t="s">
        <v>2511</v>
      </c>
      <c r="C87" s="588" t="s">
        <v>1975</v>
      </c>
      <c r="D87" s="568">
        <v>46.8</v>
      </c>
      <c r="E87" s="568">
        <v>60</v>
      </c>
      <c r="F87" s="568">
        <v>108</v>
      </c>
      <c r="G87" s="568">
        <v>1.08</v>
      </c>
      <c r="H87" s="568">
        <v>1.59</v>
      </c>
      <c r="I87" s="575" t="s">
        <v>1261</v>
      </c>
      <c r="J87" s="576">
        <v>5000</v>
      </c>
      <c r="K87" s="577">
        <v>-18000</v>
      </c>
      <c r="L87" s="578"/>
      <c r="M87" s="578"/>
    </row>
    <row r="88" spans="1:13" x14ac:dyDescent="0.15">
      <c r="A88" s="585" t="s">
        <v>1028</v>
      </c>
      <c r="B88" s="567" t="s">
        <v>2510</v>
      </c>
      <c r="C88" s="568" t="s">
        <v>103</v>
      </c>
      <c r="D88" s="568">
        <v>42</v>
      </c>
      <c r="E88" s="568">
        <v>50</v>
      </c>
      <c r="F88" s="568">
        <v>90</v>
      </c>
      <c r="G88" s="568">
        <v>1</v>
      </c>
      <c r="H88" s="568">
        <v>1.48</v>
      </c>
      <c r="I88" s="575" t="s">
        <v>1261</v>
      </c>
      <c r="J88" s="583">
        <v>5000</v>
      </c>
      <c r="K88" s="584">
        <v>-21750</v>
      </c>
      <c r="L88" s="572" t="s">
        <v>6862</v>
      </c>
      <c r="M88" s="578"/>
    </row>
    <row r="89" spans="1:13" x14ac:dyDescent="0.15">
      <c r="A89" s="585" t="s">
        <v>1028</v>
      </c>
      <c r="B89" s="573" t="s">
        <v>2510</v>
      </c>
      <c r="C89" s="588" t="s">
        <v>1975</v>
      </c>
      <c r="D89" s="568">
        <v>50.4</v>
      </c>
      <c r="E89" s="568">
        <v>60</v>
      </c>
      <c r="F89" s="568">
        <v>108</v>
      </c>
      <c r="G89" s="568">
        <v>1.2</v>
      </c>
      <c r="H89" s="568">
        <v>1.77</v>
      </c>
      <c r="I89" s="575" t="s">
        <v>1261</v>
      </c>
      <c r="J89" s="576">
        <v>5000</v>
      </c>
      <c r="K89" s="577">
        <v>-21750</v>
      </c>
      <c r="L89" s="578"/>
      <c r="M89" s="578"/>
    </row>
    <row r="90" spans="1:13" x14ac:dyDescent="0.15">
      <c r="A90" s="585" t="s">
        <v>1028</v>
      </c>
      <c r="B90" s="567" t="s">
        <v>2509</v>
      </c>
      <c r="C90" s="568" t="s">
        <v>103</v>
      </c>
      <c r="D90" s="568">
        <v>45</v>
      </c>
      <c r="E90" s="568">
        <v>50</v>
      </c>
      <c r="F90" s="568">
        <v>90</v>
      </c>
      <c r="G90" s="568">
        <v>1.1000000000000001</v>
      </c>
      <c r="H90" s="568">
        <v>1.62</v>
      </c>
      <c r="I90" s="575" t="s">
        <v>1261</v>
      </c>
      <c r="J90" s="583">
        <v>5000</v>
      </c>
      <c r="K90" s="584">
        <v>-25500</v>
      </c>
      <c r="L90" s="572" t="s">
        <v>6863</v>
      </c>
      <c r="M90" s="578"/>
    </row>
    <row r="91" spans="1:13" x14ac:dyDescent="0.15">
      <c r="A91" s="585" t="s">
        <v>1028</v>
      </c>
      <c r="B91" s="573" t="s">
        <v>2509</v>
      </c>
      <c r="C91" s="588" t="s">
        <v>1975</v>
      </c>
      <c r="D91" s="568">
        <v>54</v>
      </c>
      <c r="E91" s="568">
        <v>60</v>
      </c>
      <c r="F91" s="568">
        <v>108</v>
      </c>
      <c r="G91" s="568">
        <v>1.32</v>
      </c>
      <c r="H91" s="568">
        <v>1.95</v>
      </c>
      <c r="I91" s="575" t="s">
        <v>1261</v>
      </c>
      <c r="J91" s="576">
        <v>5000</v>
      </c>
      <c r="K91" s="577">
        <v>-25500</v>
      </c>
      <c r="L91" s="578"/>
      <c r="M91" s="578"/>
    </row>
    <row r="92" spans="1:13" x14ac:dyDescent="0.15">
      <c r="A92" s="585" t="s">
        <v>1028</v>
      </c>
      <c r="B92" s="567" t="s">
        <v>2508</v>
      </c>
      <c r="C92" s="568" t="s">
        <v>103</v>
      </c>
      <c r="D92" s="568">
        <v>48</v>
      </c>
      <c r="E92" s="568">
        <v>50</v>
      </c>
      <c r="F92" s="568">
        <v>90</v>
      </c>
      <c r="G92" s="568">
        <v>1.2</v>
      </c>
      <c r="H92" s="568">
        <v>1.77</v>
      </c>
      <c r="I92" s="575" t="s">
        <v>1261</v>
      </c>
      <c r="J92" s="583">
        <v>5000</v>
      </c>
      <c r="K92" s="584">
        <v>-29250</v>
      </c>
      <c r="L92" s="572" t="s">
        <v>6864</v>
      </c>
      <c r="M92" s="578"/>
    </row>
    <row r="93" spans="1:13" x14ac:dyDescent="0.15">
      <c r="A93" s="585" t="s">
        <v>1028</v>
      </c>
      <c r="B93" s="573" t="s">
        <v>2508</v>
      </c>
      <c r="C93" s="588" t="s">
        <v>1975</v>
      </c>
      <c r="D93" s="568">
        <v>57.6</v>
      </c>
      <c r="E93" s="568">
        <v>60</v>
      </c>
      <c r="F93" s="568">
        <v>108</v>
      </c>
      <c r="G93" s="568">
        <v>1.44</v>
      </c>
      <c r="H93" s="568">
        <v>2.13</v>
      </c>
      <c r="I93" s="575" t="s">
        <v>1261</v>
      </c>
      <c r="J93" s="576">
        <v>5000</v>
      </c>
      <c r="K93" s="577">
        <v>-29250</v>
      </c>
      <c r="L93" s="578"/>
      <c r="M93" s="578"/>
    </row>
    <row r="94" spans="1:13" x14ac:dyDescent="0.15">
      <c r="A94" s="585" t="s">
        <v>1028</v>
      </c>
      <c r="B94" s="567" t="s">
        <v>2506</v>
      </c>
      <c r="C94" s="590" t="s">
        <v>1975</v>
      </c>
      <c r="D94" s="568">
        <v>81.599999999999994</v>
      </c>
      <c r="E94" s="568">
        <v>60</v>
      </c>
      <c r="F94" s="568">
        <v>108</v>
      </c>
      <c r="G94" s="568">
        <v>1.56</v>
      </c>
      <c r="H94" s="568">
        <v>2.2999999999999998</v>
      </c>
      <c r="I94" s="580" t="s">
        <v>1256</v>
      </c>
      <c r="J94" s="583">
        <v>66000</v>
      </c>
      <c r="K94" s="584">
        <v>-78750</v>
      </c>
      <c r="L94" s="591" t="s">
        <v>6865</v>
      </c>
      <c r="M94" s="572" t="s">
        <v>2630</v>
      </c>
    </row>
    <row r="95" spans="1:13" x14ac:dyDescent="0.15">
      <c r="A95" s="579" t="s">
        <v>2629</v>
      </c>
      <c r="B95" s="567" t="s">
        <v>2629</v>
      </c>
      <c r="C95" s="568" t="s">
        <v>103</v>
      </c>
      <c r="D95" s="568">
        <v>29</v>
      </c>
      <c r="E95" s="568">
        <v>60</v>
      </c>
      <c r="F95" s="568">
        <v>100</v>
      </c>
      <c r="G95" s="568">
        <v>1</v>
      </c>
      <c r="H95" s="568">
        <v>1.42</v>
      </c>
      <c r="I95" s="580" t="s">
        <v>1261</v>
      </c>
      <c r="J95" s="570" t="s">
        <v>103</v>
      </c>
      <c r="K95" s="584">
        <v>8000</v>
      </c>
      <c r="L95" s="572" t="s">
        <v>2628</v>
      </c>
      <c r="M95" s="572"/>
    </row>
    <row r="96" spans="1:13" x14ac:dyDescent="0.15">
      <c r="A96" s="579" t="s">
        <v>2629</v>
      </c>
      <c r="B96" s="573" t="s">
        <v>2629</v>
      </c>
      <c r="C96" s="574"/>
      <c r="D96" s="574">
        <v>29</v>
      </c>
      <c r="E96" s="574">
        <v>60</v>
      </c>
      <c r="F96" s="574">
        <v>100</v>
      </c>
      <c r="G96" s="574">
        <v>1</v>
      </c>
      <c r="H96" s="574">
        <v>1.42</v>
      </c>
      <c r="I96" s="575" t="s">
        <v>1261</v>
      </c>
      <c r="J96" s="576" t="s">
        <v>103</v>
      </c>
      <c r="K96" s="577">
        <v>8000</v>
      </c>
      <c r="L96" s="572" t="s">
        <v>1559</v>
      </c>
      <c r="M96" s="578"/>
    </row>
    <row r="97" spans="1:13" x14ac:dyDescent="0.15">
      <c r="A97" s="579" t="s">
        <v>2629</v>
      </c>
      <c r="B97" s="567" t="s">
        <v>2627</v>
      </c>
      <c r="C97" s="568" t="s">
        <v>103</v>
      </c>
      <c r="D97" s="568">
        <v>31</v>
      </c>
      <c r="E97" s="568">
        <v>60</v>
      </c>
      <c r="F97" s="568">
        <v>100</v>
      </c>
      <c r="G97" s="568">
        <v>1.1000000000000001</v>
      </c>
      <c r="H97" s="568">
        <v>1.56</v>
      </c>
      <c r="I97" s="575" t="s">
        <v>1261</v>
      </c>
      <c r="J97" s="583">
        <v>2000</v>
      </c>
      <c r="K97" s="584">
        <v>10000</v>
      </c>
      <c r="L97" s="572" t="s">
        <v>6393</v>
      </c>
      <c r="M97" s="572"/>
    </row>
    <row r="98" spans="1:13" x14ac:dyDescent="0.15">
      <c r="A98" s="579" t="s">
        <v>2629</v>
      </c>
      <c r="B98" s="573" t="s">
        <v>2627</v>
      </c>
      <c r="C98" s="574"/>
      <c r="D98" s="574">
        <v>31</v>
      </c>
      <c r="E98" s="574">
        <v>60</v>
      </c>
      <c r="F98" s="574">
        <v>100</v>
      </c>
      <c r="G98" s="574">
        <v>1.1000000000000001</v>
      </c>
      <c r="H98" s="574">
        <v>1.56</v>
      </c>
      <c r="I98" s="575" t="s">
        <v>1261</v>
      </c>
      <c r="J98" s="576">
        <v>2000</v>
      </c>
      <c r="K98" s="577">
        <v>10000</v>
      </c>
      <c r="L98" s="572" t="s">
        <v>6866</v>
      </c>
      <c r="M98" s="578"/>
    </row>
    <row r="99" spans="1:13" x14ac:dyDescent="0.15">
      <c r="A99" s="579" t="s">
        <v>2629</v>
      </c>
      <c r="B99" s="567" t="s">
        <v>2625</v>
      </c>
      <c r="C99" s="568" t="s">
        <v>103</v>
      </c>
      <c r="D99" s="568">
        <v>33</v>
      </c>
      <c r="E99" s="568">
        <v>60</v>
      </c>
      <c r="F99" s="568">
        <v>100</v>
      </c>
      <c r="G99" s="568">
        <v>1.2</v>
      </c>
      <c r="H99" s="568">
        <v>1.7</v>
      </c>
      <c r="I99" s="575" t="s">
        <v>1261</v>
      </c>
      <c r="J99" s="583">
        <v>3000</v>
      </c>
      <c r="K99" s="584">
        <v>-9750</v>
      </c>
      <c r="L99" s="572" t="s">
        <v>6867</v>
      </c>
      <c r="M99" s="572"/>
    </row>
    <row r="100" spans="1:13" x14ac:dyDescent="0.15">
      <c r="A100" s="579" t="s">
        <v>2629</v>
      </c>
      <c r="B100" s="567" t="s">
        <v>2623</v>
      </c>
      <c r="C100" s="568" t="s">
        <v>103</v>
      </c>
      <c r="D100" s="568">
        <v>35</v>
      </c>
      <c r="E100" s="568">
        <v>60</v>
      </c>
      <c r="F100" s="568">
        <v>100</v>
      </c>
      <c r="G100" s="568">
        <v>1.3</v>
      </c>
      <c r="H100" s="568">
        <v>1.84</v>
      </c>
      <c r="I100" s="575" t="s">
        <v>1261</v>
      </c>
      <c r="J100" s="583">
        <v>3000</v>
      </c>
      <c r="K100" s="584">
        <v>-12000</v>
      </c>
      <c r="L100" s="572" t="s">
        <v>6868</v>
      </c>
      <c r="M100" s="572"/>
    </row>
    <row r="101" spans="1:13" x14ac:dyDescent="0.15">
      <c r="A101" s="579" t="s">
        <v>2629</v>
      </c>
      <c r="B101" s="567" t="s">
        <v>2622</v>
      </c>
      <c r="C101" s="568" t="s">
        <v>103</v>
      </c>
      <c r="D101" s="568">
        <v>40</v>
      </c>
      <c r="E101" s="568">
        <v>60</v>
      </c>
      <c r="F101" s="568">
        <v>100</v>
      </c>
      <c r="G101" s="568">
        <v>1.3</v>
      </c>
      <c r="H101" s="568">
        <v>1.84</v>
      </c>
      <c r="I101" s="575" t="s">
        <v>1261</v>
      </c>
      <c r="J101" s="583">
        <v>8000</v>
      </c>
      <c r="K101" s="584">
        <v>24000</v>
      </c>
      <c r="L101" s="572" t="s">
        <v>1559</v>
      </c>
      <c r="M101" s="572"/>
    </row>
    <row r="102" spans="1:13" x14ac:dyDescent="0.15">
      <c r="A102" s="579" t="s">
        <v>2629</v>
      </c>
      <c r="B102" s="573" t="s">
        <v>2622</v>
      </c>
      <c r="C102" s="574"/>
      <c r="D102" s="574">
        <v>40</v>
      </c>
      <c r="E102" s="574">
        <v>60</v>
      </c>
      <c r="F102" s="574">
        <v>100</v>
      </c>
      <c r="G102" s="574">
        <v>1.3</v>
      </c>
      <c r="H102" s="574">
        <v>1.84</v>
      </c>
      <c r="I102" s="575" t="s">
        <v>1261</v>
      </c>
      <c r="J102" s="576">
        <v>8000</v>
      </c>
      <c r="K102" s="577">
        <v>24000</v>
      </c>
      <c r="L102" s="572" t="s">
        <v>6393</v>
      </c>
      <c r="M102" s="578"/>
    </row>
    <row r="103" spans="1:13" x14ac:dyDescent="0.15">
      <c r="A103" s="579" t="s">
        <v>2629</v>
      </c>
      <c r="B103" s="573" t="s">
        <v>2622</v>
      </c>
      <c r="C103" s="574"/>
      <c r="D103" s="574">
        <v>40</v>
      </c>
      <c r="E103" s="574">
        <v>60</v>
      </c>
      <c r="F103" s="574">
        <v>100</v>
      </c>
      <c r="G103" s="574">
        <v>1.3</v>
      </c>
      <c r="H103" s="574">
        <v>1.84</v>
      </c>
      <c r="I103" s="575" t="s">
        <v>1261</v>
      </c>
      <c r="J103" s="576">
        <v>8000</v>
      </c>
      <c r="K103" s="577">
        <v>24000</v>
      </c>
      <c r="L103" s="572" t="s">
        <v>6922</v>
      </c>
      <c r="M103" s="578"/>
    </row>
    <row r="104" spans="1:13" x14ac:dyDescent="0.15">
      <c r="A104" s="579" t="s">
        <v>2621</v>
      </c>
      <c r="B104" s="567" t="s">
        <v>2620</v>
      </c>
      <c r="C104" s="590" t="s">
        <v>1978</v>
      </c>
      <c r="D104" s="568">
        <v>29.4</v>
      </c>
      <c r="E104" s="568">
        <v>63</v>
      </c>
      <c r="F104" s="568">
        <v>105</v>
      </c>
      <c r="G104" s="568">
        <v>1.05</v>
      </c>
      <c r="H104" s="568">
        <v>1.49</v>
      </c>
      <c r="I104" s="569" t="s">
        <v>1218</v>
      </c>
      <c r="J104" s="570" t="s">
        <v>103</v>
      </c>
      <c r="K104" s="571" t="s">
        <v>103</v>
      </c>
      <c r="L104" s="582" t="s">
        <v>2619</v>
      </c>
      <c r="M104" s="572"/>
    </row>
    <row r="105" spans="1:13" x14ac:dyDescent="0.15">
      <c r="A105" s="585" t="s">
        <v>2621</v>
      </c>
      <c r="B105" s="567" t="s">
        <v>2618</v>
      </c>
      <c r="C105" s="590" t="s">
        <v>1978</v>
      </c>
      <c r="D105" s="568">
        <v>37.799999999999997</v>
      </c>
      <c r="E105" s="568">
        <v>63</v>
      </c>
      <c r="F105" s="568">
        <v>105</v>
      </c>
      <c r="G105" s="568">
        <v>1.05</v>
      </c>
      <c r="H105" s="568">
        <v>1.49</v>
      </c>
      <c r="I105" s="575" t="s">
        <v>1218</v>
      </c>
      <c r="J105" s="583">
        <v>49998</v>
      </c>
      <c r="K105" s="584">
        <v>-37500</v>
      </c>
      <c r="L105" s="572" t="s">
        <v>6869</v>
      </c>
      <c r="M105" s="572"/>
    </row>
    <row r="106" spans="1:13" x14ac:dyDescent="0.15">
      <c r="A106" s="585" t="s">
        <v>2621</v>
      </c>
      <c r="B106" s="567" t="s">
        <v>2617</v>
      </c>
      <c r="C106" s="590" t="s">
        <v>1978</v>
      </c>
      <c r="D106" s="568">
        <v>50.4</v>
      </c>
      <c r="E106" s="568">
        <v>63</v>
      </c>
      <c r="F106" s="568">
        <v>105</v>
      </c>
      <c r="G106" s="568">
        <v>1.05</v>
      </c>
      <c r="H106" s="568">
        <v>1.49</v>
      </c>
      <c r="I106" s="575" t="s">
        <v>1218</v>
      </c>
      <c r="J106" s="583">
        <v>50000</v>
      </c>
      <c r="K106" s="584">
        <v>-75000</v>
      </c>
      <c r="L106" s="572" t="s">
        <v>6870</v>
      </c>
      <c r="M106" s="572"/>
    </row>
    <row r="107" spans="1:13" x14ac:dyDescent="0.15">
      <c r="A107" s="585" t="s">
        <v>2621</v>
      </c>
      <c r="B107" s="567" t="s">
        <v>2616</v>
      </c>
      <c r="C107" s="590" t="s">
        <v>1978</v>
      </c>
      <c r="D107" s="568">
        <v>56.7</v>
      </c>
      <c r="E107" s="568">
        <v>63</v>
      </c>
      <c r="F107" s="568">
        <v>105</v>
      </c>
      <c r="G107" s="568">
        <v>1.05</v>
      </c>
      <c r="H107" s="568">
        <v>1.49</v>
      </c>
      <c r="I107" s="575" t="s">
        <v>1218</v>
      </c>
      <c r="J107" s="583">
        <v>100000</v>
      </c>
      <c r="K107" s="584">
        <v>-150000</v>
      </c>
      <c r="L107" s="572" t="s">
        <v>6871</v>
      </c>
      <c r="M107" s="572"/>
    </row>
    <row r="108" spans="1:13" x14ac:dyDescent="0.15">
      <c r="A108" s="585" t="s">
        <v>2621</v>
      </c>
      <c r="B108" s="567" t="s">
        <v>2614</v>
      </c>
      <c r="C108" s="590" t="s">
        <v>1978</v>
      </c>
      <c r="D108" s="568">
        <v>63</v>
      </c>
      <c r="E108" s="568">
        <v>63</v>
      </c>
      <c r="F108" s="568">
        <v>105</v>
      </c>
      <c r="G108" s="568">
        <v>1.05</v>
      </c>
      <c r="H108" s="568">
        <v>1.49</v>
      </c>
      <c r="I108" s="575" t="s">
        <v>1218</v>
      </c>
      <c r="J108" s="583">
        <v>200000</v>
      </c>
      <c r="K108" s="584">
        <v>-300000</v>
      </c>
      <c r="L108" s="572" t="s">
        <v>6872</v>
      </c>
      <c r="M108" s="572"/>
    </row>
    <row r="109" spans="1:13" x14ac:dyDescent="0.15">
      <c r="A109" s="585" t="s">
        <v>2621</v>
      </c>
      <c r="B109" s="567" t="s">
        <v>2612</v>
      </c>
      <c r="C109" s="590" t="s">
        <v>1978</v>
      </c>
      <c r="D109" s="568">
        <v>68.25</v>
      </c>
      <c r="E109" s="568">
        <v>63</v>
      </c>
      <c r="F109" s="568">
        <v>105</v>
      </c>
      <c r="G109" s="568">
        <v>1.05</v>
      </c>
      <c r="H109" s="568">
        <v>1.49</v>
      </c>
      <c r="I109" s="575" t="s">
        <v>1218</v>
      </c>
      <c r="J109" s="583">
        <v>300000</v>
      </c>
      <c r="K109" s="584">
        <v>-525000</v>
      </c>
      <c r="L109" s="572" t="s">
        <v>6873</v>
      </c>
      <c r="M109" s="572"/>
    </row>
    <row r="110" spans="1:13" x14ac:dyDescent="0.15">
      <c r="A110" s="585" t="s">
        <v>2621</v>
      </c>
      <c r="B110" s="567" t="s">
        <v>2611</v>
      </c>
      <c r="C110" s="590" t="s">
        <v>1978</v>
      </c>
      <c r="D110" s="568">
        <v>73.5</v>
      </c>
      <c r="E110" s="568">
        <v>63</v>
      </c>
      <c r="F110" s="568">
        <v>105</v>
      </c>
      <c r="G110" s="568">
        <v>1.05</v>
      </c>
      <c r="H110" s="568">
        <v>1.49</v>
      </c>
      <c r="I110" s="575" t="s">
        <v>1218</v>
      </c>
      <c r="J110" s="583">
        <v>400000</v>
      </c>
      <c r="K110" s="584">
        <v>-825000</v>
      </c>
      <c r="L110" s="572" t="s">
        <v>6874</v>
      </c>
      <c r="M110" s="572"/>
    </row>
    <row r="111" spans="1:13" x14ac:dyDescent="0.15">
      <c r="A111" s="585" t="s">
        <v>2621</v>
      </c>
      <c r="B111" s="573" t="s">
        <v>2611</v>
      </c>
      <c r="C111" s="588" t="s">
        <v>1991</v>
      </c>
      <c r="D111" s="568">
        <v>77</v>
      </c>
      <c r="E111" s="568">
        <v>66</v>
      </c>
      <c r="F111" s="568">
        <v>110</v>
      </c>
      <c r="G111" s="568">
        <v>1.1000000000000001</v>
      </c>
      <c r="H111" s="568">
        <v>1.56</v>
      </c>
      <c r="I111" s="575" t="s">
        <v>1218</v>
      </c>
      <c r="J111" s="576">
        <v>400000</v>
      </c>
      <c r="K111" s="577">
        <v>-825000</v>
      </c>
      <c r="L111" s="572" t="s">
        <v>1463</v>
      </c>
      <c r="M111" s="578"/>
    </row>
    <row r="112" spans="1:13" x14ac:dyDescent="0.15">
      <c r="A112" s="585" t="s">
        <v>2621</v>
      </c>
      <c r="B112" s="573" t="s">
        <v>2611</v>
      </c>
      <c r="C112" s="588" t="s">
        <v>1975</v>
      </c>
      <c r="D112" s="568">
        <v>84</v>
      </c>
      <c r="E112" s="568">
        <v>72</v>
      </c>
      <c r="F112" s="568">
        <v>120</v>
      </c>
      <c r="G112" s="568">
        <v>1.2</v>
      </c>
      <c r="H112" s="568">
        <v>1.7</v>
      </c>
      <c r="I112" s="575" t="s">
        <v>1218</v>
      </c>
      <c r="J112" s="576">
        <v>400000</v>
      </c>
      <c r="K112" s="577">
        <v>-825000</v>
      </c>
      <c r="L112" s="578"/>
      <c r="M112" s="578"/>
    </row>
    <row r="113" spans="1:13" x14ac:dyDescent="0.15">
      <c r="A113" s="585" t="s">
        <v>2621</v>
      </c>
      <c r="B113" s="573" t="s">
        <v>2611</v>
      </c>
      <c r="C113" s="588" t="s">
        <v>2031</v>
      </c>
      <c r="D113" s="568">
        <v>87.5</v>
      </c>
      <c r="E113" s="568">
        <v>75</v>
      </c>
      <c r="F113" s="568">
        <v>125</v>
      </c>
      <c r="G113" s="568">
        <v>1.25</v>
      </c>
      <c r="H113" s="568">
        <v>1.77</v>
      </c>
      <c r="I113" s="575" t="s">
        <v>1218</v>
      </c>
      <c r="J113" s="576">
        <v>400000</v>
      </c>
      <c r="K113" s="577">
        <v>-825000</v>
      </c>
      <c r="L113" s="578"/>
      <c r="M113" s="578"/>
    </row>
    <row r="114" spans="1:13" x14ac:dyDescent="0.15">
      <c r="A114" s="585" t="s">
        <v>2621</v>
      </c>
      <c r="B114" s="567" t="s">
        <v>2607</v>
      </c>
      <c r="C114" s="590" t="s">
        <v>1975</v>
      </c>
      <c r="D114" s="568">
        <v>90</v>
      </c>
      <c r="E114" s="568">
        <v>72</v>
      </c>
      <c r="F114" s="568">
        <v>120</v>
      </c>
      <c r="G114" s="568">
        <v>1.2</v>
      </c>
      <c r="H114" s="568">
        <v>1.7</v>
      </c>
      <c r="I114" s="575" t="s">
        <v>1218</v>
      </c>
      <c r="J114" s="583">
        <v>500000</v>
      </c>
      <c r="K114" s="584">
        <v>-1200000</v>
      </c>
      <c r="L114" s="582" t="s">
        <v>6923</v>
      </c>
      <c r="M114" s="572"/>
    </row>
    <row r="115" spans="1:13" x14ac:dyDescent="0.15">
      <c r="A115" s="585" t="s">
        <v>2621</v>
      </c>
      <c r="B115" s="573" t="s">
        <v>2607</v>
      </c>
      <c r="C115" s="574"/>
      <c r="D115" s="574">
        <v>90</v>
      </c>
      <c r="E115" s="574">
        <v>72</v>
      </c>
      <c r="F115" s="574">
        <v>120</v>
      </c>
      <c r="G115" s="574">
        <v>1.2</v>
      </c>
      <c r="H115" s="574">
        <v>1.7</v>
      </c>
      <c r="I115" s="575" t="s">
        <v>1218</v>
      </c>
      <c r="J115" s="576">
        <v>500000</v>
      </c>
      <c r="K115" s="577">
        <v>-1200000</v>
      </c>
      <c r="L115" s="591" t="s">
        <v>6924</v>
      </c>
      <c r="M115" s="578"/>
    </row>
    <row r="116" spans="1:13" x14ac:dyDescent="0.15">
      <c r="A116" s="585" t="s">
        <v>2621</v>
      </c>
      <c r="B116" s="573" t="s">
        <v>2607</v>
      </c>
      <c r="C116" s="588" t="s">
        <v>2031</v>
      </c>
      <c r="D116" s="568">
        <v>93.75</v>
      </c>
      <c r="E116" s="568">
        <v>75</v>
      </c>
      <c r="F116" s="568">
        <v>125</v>
      </c>
      <c r="G116" s="568">
        <v>1.25</v>
      </c>
      <c r="H116" s="568">
        <v>1.77</v>
      </c>
      <c r="I116" s="575" t="s">
        <v>1218</v>
      </c>
      <c r="J116" s="576">
        <v>500000</v>
      </c>
      <c r="K116" s="577">
        <v>-1200000</v>
      </c>
      <c r="L116" s="572" t="s">
        <v>1463</v>
      </c>
      <c r="M116" s="578"/>
    </row>
    <row r="117" spans="1:13" ht="12" customHeight="1" x14ac:dyDescent="0.15">
      <c r="A117" s="566" t="s">
        <v>10781</v>
      </c>
      <c r="B117" s="567" t="s">
        <v>11044</v>
      </c>
      <c r="C117" s="590" t="s">
        <v>1978</v>
      </c>
      <c r="D117" s="568">
        <v>29.4</v>
      </c>
      <c r="E117" s="568">
        <v>63</v>
      </c>
      <c r="F117" s="568">
        <v>105</v>
      </c>
      <c r="G117" s="568">
        <v>0.21</v>
      </c>
      <c r="H117" s="568">
        <v>0.28999999999999998</v>
      </c>
      <c r="I117" s="580" t="s">
        <v>1256</v>
      </c>
      <c r="J117" s="570" t="s">
        <v>103</v>
      </c>
      <c r="K117" s="584">
        <v>-3825</v>
      </c>
      <c r="L117" s="582" t="s">
        <v>2604</v>
      </c>
      <c r="M117" s="572"/>
    </row>
    <row r="118" spans="1:13" x14ac:dyDescent="0.15">
      <c r="A118" s="566" t="s">
        <v>10781</v>
      </c>
      <c r="B118" s="567" t="s">
        <v>2560</v>
      </c>
      <c r="C118" s="590" t="s">
        <v>1978</v>
      </c>
      <c r="D118" s="568">
        <v>30.45</v>
      </c>
      <c r="E118" s="568">
        <v>63</v>
      </c>
      <c r="F118" s="568">
        <v>105</v>
      </c>
      <c r="G118" s="568">
        <v>0.31</v>
      </c>
      <c r="H118" s="568">
        <v>0.44</v>
      </c>
      <c r="I118" s="575" t="s">
        <v>1256</v>
      </c>
      <c r="J118" s="583">
        <v>1000</v>
      </c>
      <c r="K118" s="584">
        <v>-4575</v>
      </c>
      <c r="L118" s="572" t="s">
        <v>6875</v>
      </c>
      <c r="M118" s="572"/>
    </row>
    <row r="119" spans="1:13" x14ac:dyDescent="0.15">
      <c r="A119" s="566" t="s">
        <v>10781</v>
      </c>
      <c r="B119" s="567" t="s">
        <v>2558</v>
      </c>
      <c r="C119" s="590" t="s">
        <v>1978</v>
      </c>
      <c r="D119" s="568">
        <v>31.5</v>
      </c>
      <c r="E119" s="568">
        <v>63</v>
      </c>
      <c r="F119" s="568">
        <v>105</v>
      </c>
      <c r="G119" s="568">
        <v>0.42</v>
      </c>
      <c r="H119" s="568">
        <v>0.59</v>
      </c>
      <c r="I119" s="575" t="s">
        <v>1256</v>
      </c>
      <c r="J119" s="583">
        <v>1000</v>
      </c>
      <c r="K119" s="584">
        <v>-5325</v>
      </c>
      <c r="L119" s="572" t="s">
        <v>6876</v>
      </c>
      <c r="M119" s="572"/>
    </row>
    <row r="120" spans="1:13" x14ac:dyDescent="0.15">
      <c r="A120" s="566" t="s">
        <v>10781</v>
      </c>
      <c r="B120" s="567" t="s">
        <v>2557</v>
      </c>
      <c r="C120" s="590" t="s">
        <v>1978</v>
      </c>
      <c r="D120" s="568">
        <v>32.549999999999997</v>
      </c>
      <c r="E120" s="568">
        <v>63</v>
      </c>
      <c r="F120" s="568">
        <v>105</v>
      </c>
      <c r="G120" s="568">
        <v>0.63</v>
      </c>
      <c r="H120" s="568">
        <v>0.89</v>
      </c>
      <c r="I120" s="575" t="s">
        <v>1256</v>
      </c>
      <c r="J120" s="583">
        <v>1000</v>
      </c>
      <c r="K120" s="584">
        <v>-6075</v>
      </c>
      <c r="L120" s="572" t="s">
        <v>6877</v>
      </c>
      <c r="M120" s="572"/>
    </row>
    <row r="121" spans="1:13" x14ac:dyDescent="0.15">
      <c r="A121" s="566" t="s">
        <v>10781</v>
      </c>
      <c r="B121" s="567" t="s">
        <v>2556</v>
      </c>
      <c r="C121" s="590" t="s">
        <v>1978</v>
      </c>
      <c r="D121" s="568">
        <v>33.6</v>
      </c>
      <c r="E121" s="568">
        <v>63</v>
      </c>
      <c r="F121" s="568">
        <v>105</v>
      </c>
      <c r="G121" s="568">
        <v>0.84</v>
      </c>
      <c r="H121" s="568">
        <v>1.19</v>
      </c>
      <c r="I121" s="575" t="s">
        <v>1256</v>
      </c>
      <c r="J121" s="583">
        <v>1000</v>
      </c>
      <c r="K121" s="584">
        <v>-6825</v>
      </c>
      <c r="L121" s="572" t="s">
        <v>6878</v>
      </c>
      <c r="M121" s="572"/>
    </row>
    <row r="122" spans="1:13" x14ac:dyDescent="0.15">
      <c r="A122" s="566" t="s">
        <v>10781</v>
      </c>
      <c r="B122" s="567" t="s">
        <v>2554</v>
      </c>
      <c r="C122" s="590" t="s">
        <v>1978</v>
      </c>
      <c r="D122" s="568">
        <v>42</v>
      </c>
      <c r="E122" s="568">
        <v>63</v>
      </c>
      <c r="F122" s="568">
        <v>105</v>
      </c>
      <c r="G122" s="568">
        <v>1.05</v>
      </c>
      <c r="H122" s="568">
        <v>1.49</v>
      </c>
      <c r="I122" s="575" t="s">
        <v>1256</v>
      </c>
      <c r="J122" s="583">
        <v>15000</v>
      </c>
      <c r="K122" s="584">
        <v>-18075</v>
      </c>
      <c r="L122" s="572" t="s">
        <v>6879</v>
      </c>
      <c r="M122" s="572"/>
    </row>
    <row r="123" spans="1:13" x14ac:dyDescent="0.15">
      <c r="A123" s="566" t="s">
        <v>10781</v>
      </c>
      <c r="B123" s="567" t="s">
        <v>2552</v>
      </c>
      <c r="C123" s="588" t="s">
        <v>1978</v>
      </c>
      <c r="D123" s="568">
        <v>69.3</v>
      </c>
      <c r="E123" s="568">
        <v>126</v>
      </c>
      <c r="F123" s="568">
        <v>210</v>
      </c>
      <c r="G123" s="568">
        <v>2.1</v>
      </c>
      <c r="H123" s="568">
        <v>2.98</v>
      </c>
      <c r="I123" s="575" t="s">
        <v>1256</v>
      </c>
      <c r="J123" s="583">
        <v>66000</v>
      </c>
      <c r="K123" s="584">
        <v>-67575</v>
      </c>
      <c r="L123" s="572" t="s">
        <v>6880</v>
      </c>
      <c r="M123" s="572"/>
    </row>
    <row r="124" spans="1:13" x14ac:dyDescent="0.15">
      <c r="A124" s="566" t="s">
        <v>10781</v>
      </c>
      <c r="B124" s="573" t="s">
        <v>2552</v>
      </c>
      <c r="C124" s="590" t="s">
        <v>1975</v>
      </c>
      <c r="D124" s="568">
        <v>79.2</v>
      </c>
      <c r="E124" s="568">
        <v>144</v>
      </c>
      <c r="F124" s="568">
        <v>240</v>
      </c>
      <c r="G124" s="568">
        <v>2.4</v>
      </c>
      <c r="H124" s="568">
        <v>3.4</v>
      </c>
      <c r="I124" s="575" t="s">
        <v>1256</v>
      </c>
      <c r="J124" s="570" t="s">
        <v>103</v>
      </c>
      <c r="K124" s="577">
        <v>-67575</v>
      </c>
      <c r="L124" s="572" t="s">
        <v>2600</v>
      </c>
      <c r="M124" s="572" t="s">
        <v>2446</v>
      </c>
    </row>
    <row r="125" spans="1:13" x14ac:dyDescent="0.15">
      <c r="A125" s="579" t="s">
        <v>2597</v>
      </c>
      <c r="B125" s="567" t="s">
        <v>1447</v>
      </c>
      <c r="C125" s="568" t="s">
        <v>103</v>
      </c>
      <c r="D125" s="568">
        <v>30</v>
      </c>
      <c r="E125" s="568">
        <v>5</v>
      </c>
      <c r="F125" s="568">
        <v>5</v>
      </c>
      <c r="G125" s="568">
        <v>0.5</v>
      </c>
      <c r="H125" s="568">
        <v>0.5</v>
      </c>
      <c r="I125" s="580" t="s">
        <v>1261</v>
      </c>
      <c r="J125" s="570" t="s">
        <v>103</v>
      </c>
      <c r="K125" s="584">
        <v>7000</v>
      </c>
      <c r="L125" s="572" t="s">
        <v>2596</v>
      </c>
      <c r="M125" s="572"/>
    </row>
    <row r="126" spans="1:13" x14ac:dyDescent="0.15">
      <c r="A126" s="585" t="s">
        <v>1447</v>
      </c>
      <c r="B126" s="573" t="s">
        <v>1447</v>
      </c>
      <c r="C126" s="589" t="s">
        <v>1975</v>
      </c>
      <c r="D126" s="568">
        <v>36</v>
      </c>
      <c r="E126" s="568">
        <v>6</v>
      </c>
      <c r="F126" s="568">
        <v>6</v>
      </c>
      <c r="G126" s="568">
        <v>0.6</v>
      </c>
      <c r="H126" s="568">
        <v>0.6</v>
      </c>
      <c r="I126" s="575" t="s">
        <v>1261</v>
      </c>
      <c r="J126" s="576" t="s">
        <v>103</v>
      </c>
      <c r="K126" s="571" t="s">
        <v>213</v>
      </c>
      <c r="L126" s="572" t="s">
        <v>2352</v>
      </c>
      <c r="M126" s="572"/>
    </row>
    <row r="127" spans="1:13" x14ac:dyDescent="0.15">
      <c r="A127" s="585" t="s">
        <v>1447</v>
      </c>
      <c r="B127" s="567" t="s">
        <v>2594</v>
      </c>
      <c r="C127" s="590" t="s">
        <v>1975</v>
      </c>
      <c r="D127" s="568">
        <v>72</v>
      </c>
      <c r="E127" s="568">
        <v>6</v>
      </c>
      <c r="F127" s="568">
        <v>6</v>
      </c>
      <c r="G127" s="568">
        <v>0.6</v>
      </c>
      <c r="H127" s="568">
        <v>0.6</v>
      </c>
      <c r="I127" s="575" t="s">
        <v>1261</v>
      </c>
      <c r="J127" s="583">
        <v>60000</v>
      </c>
      <c r="K127" s="584">
        <v>-50250</v>
      </c>
      <c r="L127" s="591" t="s">
        <v>6925</v>
      </c>
      <c r="M127" s="572"/>
    </row>
    <row r="128" spans="1:13" x14ac:dyDescent="0.15">
      <c r="A128" s="585" t="s">
        <v>1447</v>
      </c>
      <c r="B128" s="573" t="s">
        <v>2594</v>
      </c>
      <c r="C128" s="588" t="s">
        <v>2031</v>
      </c>
      <c r="D128" s="568">
        <v>75</v>
      </c>
      <c r="E128" s="568">
        <v>6</v>
      </c>
      <c r="F128" s="568">
        <v>6</v>
      </c>
      <c r="G128" s="568">
        <v>0.62</v>
      </c>
      <c r="H128" s="568">
        <v>0.62</v>
      </c>
      <c r="I128" s="575" t="s">
        <v>1261</v>
      </c>
      <c r="J128" s="576">
        <v>60000</v>
      </c>
      <c r="K128" s="577">
        <v>-50250</v>
      </c>
      <c r="L128" s="572" t="s">
        <v>1463</v>
      </c>
      <c r="M128" s="572"/>
    </row>
    <row r="129" spans="1:13" x14ac:dyDescent="0.15">
      <c r="A129" s="585" t="s">
        <v>1447</v>
      </c>
      <c r="B129" s="567" t="s">
        <v>2593</v>
      </c>
      <c r="C129" s="590" t="s">
        <v>2031</v>
      </c>
      <c r="D129" s="568">
        <v>112.5</v>
      </c>
      <c r="E129" s="568">
        <v>6</v>
      </c>
      <c r="F129" s="568">
        <v>6</v>
      </c>
      <c r="G129" s="568">
        <v>0.62</v>
      </c>
      <c r="H129" s="568">
        <v>0.62</v>
      </c>
      <c r="I129" s="575" t="s">
        <v>1261</v>
      </c>
      <c r="J129" s="583">
        <v>900000</v>
      </c>
      <c r="K129" s="584">
        <v>-725250</v>
      </c>
      <c r="L129" s="591" t="s">
        <v>6926</v>
      </c>
      <c r="M129" s="572"/>
    </row>
    <row r="130" spans="1:13" x14ac:dyDescent="0.15">
      <c r="A130" s="566" t="s">
        <v>1087</v>
      </c>
      <c r="B130" s="567" t="s">
        <v>1087</v>
      </c>
      <c r="C130" s="568" t="s">
        <v>103</v>
      </c>
      <c r="D130" s="568">
        <v>30</v>
      </c>
      <c r="E130" s="568">
        <v>30</v>
      </c>
      <c r="F130" s="568">
        <v>75</v>
      </c>
      <c r="G130" s="568">
        <v>1.8</v>
      </c>
      <c r="H130" s="568">
        <v>3.42</v>
      </c>
      <c r="I130" s="580" t="s">
        <v>1256</v>
      </c>
      <c r="J130" s="570" t="s">
        <v>103</v>
      </c>
      <c r="K130" s="584">
        <v>-1312</v>
      </c>
      <c r="L130" s="572" t="s">
        <v>1840</v>
      </c>
      <c r="M130" s="572"/>
    </row>
    <row r="131" spans="1:13" x14ac:dyDescent="0.15">
      <c r="A131" s="585" t="s">
        <v>1087</v>
      </c>
      <c r="B131" s="573" t="s">
        <v>1087</v>
      </c>
      <c r="C131" s="588" t="s">
        <v>1978</v>
      </c>
      <c r="D131" s="568">
        <v>31.5</v>
      </c>
      <c r="E131" s="568">
        <v>31</v>
      </c>
      <c r="F131" s="568">
        <v>78</v>
      </c>
      <c r="G131" s="568">
        <v>1.89</v>
      </c>
      <c r="H131" s="568">
        <v>3.64</v>
      </c>
      <c r="I131" s="575" t="s">
        <v>1256</v>
      </c>
      <c r="J131" s="576" t="s">
        <v>103</v>
      </c>
      <c r="K131" s="577">
        <v>-1312</v>
      </c>
      <c r="L131" s="572" t="s">
        <v>6927</v>
      </c>
      <c r="M131" s="578"/>
    </row>
    <row r="132" spans="1:13" x14ac:dyDescent="0.15">
      <c r="A132" s="585" t="s">
        <v>1087</v>
      </c>
      <c r="B132" s="573" t="s">
        <v>1087</v>
      </c>
      <c r="C132" s="588" t="s">
        <v>1991</v>
      </c>
      <c r="D132" s="568">
        <v>33</v>
      </c>
      <c r="E132" s="568">
        <v>33</v>
      </c>
      <c r="F132" s="568">
        <v>82</v>
      </c>
      <c r="G132" s="568">
        <v>1.98</v>
      </c>
      <c r="H132" s="568">
        <v>3.76</v>
      </c>
      <c r="I132" s="575" t="s">
        <v>1256</v>
      </c>
      <c r="J132" s="576" t="s">
        <v>103</v>
      </c>
      <c r="K132" s="577">
        <v>-1312</v>
      </c>
      <c r="L132" s="578"/>
      <c r="M132" s="578"/>
    </row>
    <row r="133" spans="1:13" x14ac:dyDescent="0.15">
      <c r="A133" s="585" t="s">
        <v>1087</v>
      </c>
      <c r="B133" s="573" t="s">
        <v>1087</v>
      </c>
      <c r="C133" s="588" t="s">
        <v>1975</v>
      </c>
      <c r="D133" s="568">
        <v>36</v>
      </c>
      <c r="E133" s="568">
        <v>36</v>
      </c>
      <c r="F133" s="568">
        <v>90</v>
      </c>
      <c r="G133" s="568">
        <v>2.16</v>
      </c>
      <c r="H133" s="568">
        <v>4.0999999999999996</v>
      </c>
      <c r="I133" s="575" t="s">
        <v>1256</v>
      </c>
      <c r="J133" s="576" t="s">
        <v>103</v>
      </c>
      <c r="K133" s="577">
        <v>-1312</v>
      </c>
      <c r="L133" s="578"/>
      <c r="M133" s="578"/>
    </row>
    <row r="134" spans="1:13" x14ac:dyDescent="0.15">
      <c r="A134" s="566" t="s">
        <v>1416</v>
      </c>
      <c r="B134" s="567" t="s">
        <v>1416</v>
      </c>
      <c r="C134" s="590" t="s">
        <v>1975</v>
      </c>
      <c r="D134" s="568">
        <v>30</v>
      </c>
      <c r="E134" s="568">
        <v>78</v>
      </c>
      <c r="F134" s="568">
        <v>120</v>
      </c>
      <c r="G134" s="568">
        <v>3</v>
      </c>
      <c r="H134" s="568">
        <v>3.99</v>
      </c>
      <c r="I134" s="580" t="s">
        <v>1243</v>
      </c>
      <c r="J134" s="570" t="s">
        <v>103</v>
      </c>
      <c r="K134" s="584">
        <v>-6000</v>
      </c>
      <c r="L134" s="572" t="s">
        <v>2589</v>
      </c>
      <c r="M134" s="572"/>
    </row>
    <row r="135" spans="1:13" x14ac:dyDescent="0.15">
      <c r="A135" s="566" t="s">
        <v>1416</v>
      </c>
      <c r="B135" s="573" t="s">
        <v>1416</v>
      </c>
      <c r="C135" s="574"/>
      <c r="D135" s="574">
        <v>30</v>
      </c>
      <c r="E135" s="574">
        <v>78</v>
      </c>
      <c r="F135" s="574">
        <v>120</v>
      </c>
      <c r="G135" s="574">
        <v>3</v>
      </c>
      <c r="H135" s="574">
        <v>3.99</v>
      </c>
      <c r="I135" s="575" t="s">
        <v>1243</v>
      </c>
      <c r="J135" s="576" t="s">
        <v>103</v>
      </c>
      <c r="K135" s="577">
        <v>-6000</v>
      </c>
      <c r="L135" s="582" t="s">
        <v>2588</v>
      </c>
      <c r="M135" s="578"/>
    </row>
    <row r="136" spans="1:13" x14ac:dyDescent="0.15">
      <c r="A136" s="566" t="s">
        <v>1416</v>
      </c>
      <c r="B136" s="567" t="s">
        <v>2587</v>
      </c>
      <c r="C136" s="590" t="s">
        <v>1975</v>
      </c>
      <c r="D136" s="568">
        <v>36</v>
      </c>
      <c r="E136" s="568">
        <v>78</v>
      </c>
      <c r="F136" s="568">
        <v>120</v>
      </c>
      <c r="G136" s="568">
        <v>3</v>
      </c>
      <c r="H136" s="568">
        <v>3.99</v>
      </c>
      <c r="I136" s="575" t="s">
        <v>1243</v>
      </c>
      <c r="J136" s="583">
        <v>65000</v>
      </c>
      <c r="K136" s="584">
        <v>-54750</v>
      </c>
      <c r="L136" s="572" t="s">
        <v>6881</v>
      </c>
      <c r="M136" s="572"/>
    </row>
    <row r="137" spans="1:13" x14ac:dyDescent="0.15">
      <c r="A137" s="566" t="s">
        <v>1416</v>
      </c>
      <c r="B137" s="567" t="s">
        <v>2586</v>
      </c>
      <c r="C137" s="590" t="s">
        <v>1975</v>
      </c>
      <c r="D137" s="568">
        <v>42</v>
      </c>
      <c r="E137" s="568">
        <v>78</v>
      </c>
      <c r="F137" s="568">
        <v>120</v>
      </c>
      <c r="G137" s="568">
        <v>3</v>
      </c>
      <c r="H137" s="568">
        <v>3.99</v>
      </c>
      <c r="I137" s="575" t="s">
        <v>1243</v>
      </c>
      <c r="J137" s="583">
        <v>100000</v>
      </c>
      <c r="K137" s="584">
        <v>-129750</v>
      </c>
      <c r="L137" s="572" t="s">
        <v>6882</v>
      </c>
      <c r="M137" s="572"/>
    </row>
    <row r="138" spans="1:13" x14ac:dyDescent="0.15">
      <c r="A138" s="566" t="s">
        <v>2584</v>
      </c>
      <c r="B138" s="567" t="s">
        <v>2584</v>
      </c>
      <c r="C138" s="590" t="s">
        <v>1978</v>
      </c>
      <c r="D138" s="568">
        <v>31.5</v>
      </c>
      <c r="E138" s="568">
        <v>47</v>
      </c>
      <c r="F138" s="568">
        <v>78</v>
      </c>
      <c r="G138" s="568">
        <v>0.31</v>
      </c>
      <c r="H138" s="568">
        <v>0.44</v>
      </c>
      <c r="I138" s="569" t="s">
        <v>1231</v>
      </c>
      <c r="J138" s="570" t="s">
        <v>103</v>
      </c>
      <c r="K138" s="571">
        <v>-77</v>
      </c>
      <c r="L138" s="572" t="s">
        <v>6928</v>
      </c>
      <c r="M138" s="572" t="s">
        <v>6965</v>
      </c>
    </row>
    <row r="139" spans="1:13" x14ac:dyDescent="0.15">
      <c r="A139" s="566" t="s">
        <v>2584</v>
      </c>
      <c r="B139" s="573" t="s">
        <v>2584</v>
      </c>
      <c r="C139" s="574"/>
      <c r="D139" s="574">
        <v>31.5</v>
      </c>
      <c r="E139" s="574">
        <v>47</v>
      </c>
      <c r="F139" s="574">
        <v>78</v>
      </c>
      <c r="G139" s="574">
        <v>0.31</v>
      </c>
      <c r="H139" s="574">
        <v>0.44</v>
      </c>
      <c r="I139" s="575" t="s">
        <v>1231</v>
      </c>
      <c r="J139" s="576" t="s">
        <v>103</v>
      </c>
      <c r="K139" s="577">
        <v>-77</v>
      </c>
      <c r="L139" s="572" t="s">
        <v>1634</v>
      </c>
      <c r="M139" s="578"/>
    </row>
    <row r="140" spans="1:13" x14ac:dyDescent="0.15">
      <c r="A140" s="566" t="s">
        <v>2584</v>
      </c>
      <c r="B140" s="573" t="s">
        <v>2584</v>
      </c>
      <c r="C140" s="588" t="s">
        <v>1991</v>
      </c>
      <c r="D140" s="568">
        <v>33</v>
      </c>
      <c r="E140" s="568">
        <v>49</v>
      </c>
      <c r="F140" s="568">
        <v>82</v>
      </c>
      <c r="G140" s="568">
        <v>0.33</v>
      </c>
      <c r="H140" s="568">
        <v>0.46</v>
      </c>
      <c r="I140" s="575" t="s">
        <v>1231</v>
      </c>
      <c r="J140" s="576" t="s">
        <v>103</v>
      </c>
      <c r="K140" s="577">
        <v>-77</v>
      </c>
      <c r="L140" s="572" t="s">
        <v>1463</v>
      </c>
      <c r="M140" s="578"/>
    </row>
    <row r="141" spans="1:13" x14ac:dyDescent="0.15">
      <c r="A141" s="566" t="s">
        <v>2584</v>
      </c>
      <c r="B141" s="573" t="s">
        <v>2584</v>
      </c>
      <c r="C141" s="588" t="s">
        <v>1975</v>
      </c>
      <c r="D141" s="568">
        <v>36</v>
      </c>
      <c r="E141" s="568">
        <v>54</v>
      </c>
      <c r="F141" s="568">
        <v>90</v>
      </c>
      <c r="G141" s="568">
        <v>0.36</v>
      </c>
      <c r="H141" s="568">
        <v>0.51</v>
      </c>
      <c r="I141" s="575" t="s">
        <v>1231</v>
      </c>
      <c r="J141" s="576" t="s">
        <v>103</v>
      </c>
      <c r="K141" s="577">
        <v>-77</v>
      </c>
      <c r="L141" s="572" t="s">
        <v>1463</v>
      </c>
      <c r="M141" s="578"/>
    </row>
    <row r="142" spans="1:13" x14ac:dyDescent="0.15">
      <c r="A142" s="566" t="s">
        <v>2584</v>
      </c>
      <c r="B142" s="573" t="s">
        <v>2584</v>
      </c>
      <c r="C142" s="589" t="s">
        <v>1975</v>
      </c>
      <c r="D142" s="574">
        <v>36</v>
      </c>
      <c r="E142" s="574">
        <v>54</v>
      </c>
      <c r="F142" s="574">
        <v>90</v>
      </c>
      <c r="G142" s="574">
        <v>0.36</v>
      </c>
      <c r="H142" s="574">
        <v>0.51</v>
      </c>
      <c r="I142" s="575" t="s">
        <v>1231</v>
      </c>
      <c r="J142" s="576" t="s">
        <v>103</v>
      </c>
      <c r="K142" s="577">
        <v>-77</v>
      </c>
      <c r="L142" s="572" t="s">
        <v>2352</v>
      </c>
      <c r="M142" s="578"/>
    </row>
    <row r="143" spans="1:13" x14ac:dyDescent="0.15">
      <c r="A143" s="566" t="s">
        <v>2584</v>
      </c>
      <c r="B143" s="573" t="s">
        <v>2584</v>
      </c>
      <c r="C143" s="588" t="s">
        <v>2031</v>
      </c>
      <c r="D143" s="568">
        <v>37.5</v>
      </c>
      <c r="E143" s="568">
        <v>56</v>
      </c>
      <c r="F143" s="568">
        <v>93</v>
      </c>
      <c r="G143" s="568">
        <v>0.37</v>
      </c>
      <c r="H143" s="568">
        <v>0.52</v>
      </c>
      <c r="I143" s="575" t="s">
        <v>1231</v>
      </c>
      <c r="J143" s="576" t="s">
        <v>103</v>
      </c>
      <c r="K143" s="577">
        <v>-77</v>
      </c>
      <c r="L143" s="572" t="s">
        <v>1463</v>
      </c>
      <c r="M143" s="578"/>
    </row>
    <row r="144" spans="1:13" x14ac:dyDescent="0.15">
      <c r="A144" s="566" t="s">
        <v>2584</v>
      </c>
      <c r="B144" s="573" t="s">
        <v>2584</v>
      </c>
      <c r="C144" s="588" t="s">
        <v>2065</v>
      </c>
      <c r="D144" s="568">
        <v>39</v>
      </c>
      <c r="E144" s="568">
        <v>58</v>
      </c>
      <c r="F144" s="568">
        <v>97</v>
      </c>
      <c r="G144" s="568">
        <v>0.39</v>
      </c>
      <c r="H144" s="568">
        <v>0.55000000000000004</v>
      </c>
      <c r="I144" s="575" t="s">
        <v>1231</v>
      </c>
      <c r="J144" s="576" t="s">
        <v>103</v>
      </c>
      <c r="K144" s="577">
        <v>-77</v>
      </c>
      <c r="L144" s="578"/>
      <c r="M144" s="578"/>
    </row>
    <row r="145" spans="1:13" x14ac:dyDescent="0.15">
      <c r="A145" s="566" t="s">
        <v>2584</v>
      </c>
      <c r="B145" s="573" t="s">
        <v>2584</v>
      </c>
      <c r="C145" s="588" t="s">
        <v>2063</v>
      </c>
      <c r="D145" s="568">
        <v>42</v>
      </c>
      <c r="E145" s="568">
        <v>63</v>
      </c>
      <c r="F145" s="568">
        <v>105</v>
      </c>
      <c r="G145" s="568">
        <v>0.42</v>
      </c>
      <c r="H145" s="568">
        <v>0.59</v>
      </c>
      <c r="I145" s="575" t="s">
        <v>1231</v>
      </c>
      <c r="J145" s="576" t="s">
        <v>103</v>
      </c>
      <c r="K145" s="577">
        <v>-77</v>
      </c>
      <c r="L145" s="578"/>
      <c r="M145" s="578"/>
    </row>
    <row r="146" spans="1:13" x14ac:dyDescent="0.15">
      <c r="A146" s="566" t="s">
        <v>2584</v>
      </c>
      <c r="B146" s="573" t="s">
        <v>2584</v>
      </c>
      <c r="C146" s="588" t="s">
        <v>1979</v>
      </c>
      <c r="D146" s="568">
        <v>45.5</v>
      </c>
      <c r="E146" s="568">
        <v>67</v>
      </c>
      <c r="F146" s="568">
        <v>112</v>
      </c>
      <c r="G146" s="568">
        <v>0.45</v>
      </c>
      <c r="H146" s="568">
        <v>0.63</v>
      </c>
      <c r="I146" s="575" t="s">
        <v>1231</v>
      </c>
      <c r="J146" s="576" t="s">
        <v>103</v>
      </c>
      <c r="K146" s="577">
        <v>-77</v>
      </c>
      <c r="L146" s="578"/>
      <c r="M146" s="578"/>
    </row>
    <row r="147" spans="1:13" x14ac:dyDescent="0.15">
      <c r="A147" s="566" t="s">
        <v>2581</v>
      </c>
      <c r="B147" s="567" t="s">
        <v>2580</v>
      </c>
      <c r="C147" s="568" t="s">
        <v>103</v>
      </c>
      <c r="D147" s="568">
        <v>32</v>
      </c>
      <c r="E147" s="568">
        <v>100</v>
      </c>
      <c r="F147" s="568">
        <v>150</v>
      </c>
      <c r="G147" s="568">
        <v>0.7</v>
      </c>
      <c r="H147" s="568">
        <v>0.91</v>
      </c>
      <c r="I147" s="580" t="s">
        <v>1256</v>
      </c>
      <c r="J147" s="570" t="s">
        <v>103</v>
      </c>
      <c r="K147" s="584">
        <v>12800</v>
      </c>
      <c r="L147" s="572" t="s">
        <v>1718</v>
      </c>
      <c r="M147" s="572"/>
    </row>
    <row r="148" spans="1:13" x14ac:dyDescent="0.15">
      <c r="A148" s="585" t="s">
        <v>2581</v>
      </c>
      <c r="B148" s="567" t="s">
        <v>2579</v>
      </c>
      <c r="C148" s="568" t="s">
        <v>103</v>
      </c>
      <c r="D148" s="568">
        <v>36</v>
      </c>
      <c r="E148" s="568">
        <v>100</v>
      </c>
      <c r="F148" s="568">
        <v>150</v>
      </c>
      <c r="G148" s="568">
        <v>0.8</v>
      </c>
      <c r="H148" s="568">
        <v>1.04</v>
      </c>
      <c r="I148" s="575" t="s">
        <v>1256</v>
      </c>
      <c r="J148" s="583">
        <v>5200</v>
      </c>
      <c r="K148" s="584">
        <v>18000</v>
      </c>
      <c r="L148" s="572" t="s">
        <v>1500</v>
      </c>
      <c r="M148" s="572"/>
    </row>
    <row r="149" spans="1:13" x14ac:dyDescent="0.15">
      <c r="A149" s="585" t="s">
        <v>2581</v>
      </c>
      <c r="B149" s="573" t="s">
        <v>2579</v>
      </c>
      <c r="C149" s="574"/>
      <c r="D149" s="574">
        <v>36</v>
      </c>
      <c r="E149" s="574">
        <v>100</v>
      </c>
      <c r="F149" s="574">
        <v>150</v>
      </c>
      <c r="G149" s="574">
        <v>0.8</v>
      </c>
      <c r="H149" s="574">
        <v>1.04</v>
      </c>
      <c r="I149" s="575" t="s">
        <v>1256</v>
      </c>
      <c r="J149" s="576">
        <v>5200</v>
      </c>
      <c r="K149" s="577">
        <v>18000</v>
      </c>
      <c r="L149" s="572" t="s">
        <v>6883</v>
      </c>
      <c r="M149" s="578"/>
    </row>
    <row r="150" spans="1:13" x14ac:dyDescent="0.15">
      <c r="A150" s="585" t="s">
        <v>2581</v>
      </c>
      <c r="B150" s="586" t="s">
        <v>2577</v>
      </c>
      <c r="C150" s="568" t="s">
        <v>103</v>
      </c>
      <c r="D150" s="568">
        <v>39</v>
      </c>
      <c r="E150" s="568">
        <v>100</v>
      </c>
      <c r="F150" s="568">
        <v>150</v>
      </c>
      <c r="G150" s="568">
        <v>1</v>
      </c>
      <c r="H150" s="568">
        <v>1.3</v>
      </c>
      <c r="I150" s="575" t="s">
        <v>1256</v>
      </c>
      <c r="J150" s="583">
        <v>5000</v>
      </c>
      <c r="K150" s="584">
        <v>23000</v>
      </c>
      <c r="L150" s="572" t="s">
        <v>2539</v>
      </c>
      <c r="M150" s="572"/>
    </row>
    <row r="151" spans="1:13" x14ac:dyDescent="0.15">
      <c r="A151" s="585" t="s">
        <v>2581</v>
      </c>
      <c r="B151" s="573" t="s">
        <v>2577</v>
      </c>
      <c r="C151" s="574"/>
      <c r="D151" s="574">
        <v>39</v>
      </c>
      <c r="E151" s="574">
        <v>100</v>
      </c>
      <c r="F151" s="574">
        <v>150</v>
      </c>
      <c r="G151" s="574">
        <v>1</v>
      </c>
      <c r="H151" s="574">
        <v>1.3</v>
      </c>
      <c r="I151" s="575" t="s">
        <v>1256</v>
      </c>
      <c r="J151" s="576">
        <v>5000</v>
      </c>
      <c r="K151" s="577">
        <v>23000</v>
      </c>
      <c r="L151" s="572" t="s">
        <v>6884</v>
      </c>
      <c r="M151" s="578"/>
    </row>
    <row r="152" spans="1:13" x14ac:dyDescent="0.15">
      <c r="A152" s="585" t="s">
        <v>2581</v>
      </c>
      <c r="B152" s="586" t="s">
        <v>2573</v>
      </c>
      <c r="C152" s="568" t="s">
        <v>103</v>
      </c>
      <c r="D152" s="568">
        <v>42</v>
      </c>
      <c r="E152" s="568">
        <v>100</v>
      </c>
      <c r="F152" s="568">
        <v>50</v>
      </c>
      <c r="G152" s="568">
        <v>1.2</v>
      </c>
      <c r="H152" s="568">
        <v>1.56</v>
      </c>
      <c r="I152" s="575" t="s">
        <v>1256</v>
      </c>
      <c r="J152" s="583">
        <v>5000</v>
      </c>
      <c r="K152" s="584">
        <v>28000</v>
      </c>
      <c r="L152" s="572" t="s">
        <v>2572</v>
      </c>
      <c r="M152" s="572"/>
    </row>
    <row r="153" spans="1:13" x14ac:dyDescent="0.15">
      <c r="A153" s="585" t="s">
        <v>2581</v>
      </c>
      <c r="B153" s="573" t="s">
        <v>2573</v>
      </c>
      <c r="C153" s="574"/>
      <c r="D153" s="574">
        <v>42</v>
      </c>
      <c r="E153" s="574">
        <v>100</v>
      </c>
      <c r="F153" s="574">
        <v>50</v>
      </c>
      <c r="G153" s="574">
        <v>1.2</v>
      </c>
      <c r="H153" s="574">
        <v>1.56</v>
      </c>
      <c r="I153" s="575" t="s">
        <v>1256</v>
      </c>
      <c r="J153" s="576">
        <v>5000</v>
      </c>
      <c r="K153" s="577">
        <v>28000</v>
      </c>
      <c r="L153" s="572" t="s">
        <v>2571</v>
      </c>
      <c r="M153" s="578"/>
    </row>
    <row r="154" spans="1:13" x14ac:dyDescent="0.15">
      <c r="A154" s="585" t="s">
        <v>2581</v>
      </c>
      <c r="B154" s="573" t="s">
        <v>2573</v>
      </c>
      <c r="C154" s="574"/>
      <c r="D154" s="574">
        <v>42</v>
      </c>
      <c r="E154" s="574">
        <v>100</v>
      </c>
      <c r="F154" s="574">
        <v>50</v>
      </c>
      <c r="G154" s="574">
        <v>1.2</v>
      </c>
      <c r="H154" s="574">
        <v>1.56</v>
      </c>
      <c r="I154" s="575" t="s">
        <v>1256</v>
      </c>
      <c r="J154" s="576">
        <v>5000</v>
      </c>
      <c r="K154" s="577">
        <v>28000</v>
      </c>
      <c r="L154" s="572" t="s">
        <v>6885</v>
      </c>
      <c r="M154" s="578"/>
    </row>
    <row r="155" spans="1:13" x14ac:dyDescent="0.15">
      <c r="A155" s="566" t="s">
        <v>1408</v>
      </c>
      <c r="B155" s="586" t="s">
        <v>1408</v>
      </c>
      <c r="C155" s="568" t="s">
        <v>103</v>
      </c>
      <c r="D155" s="568">
        <v>35</v>
      </c>
      <c r="E155" s="568">
        <v>65</v>
      </c>
      <c r="F155" s="568">
        <v>100</v>
      </c>
      <c r="G155" s="568">
        <v>2.5</v>
      </c>
      <c r="H155" s="568">
        <v>3.32</v>
      </c>
      <c r="I155" s="580" t="s">
        <v>1248</v>
      </c>
      <c r="J155" s="570" t="s">
        <v>103</v>
      </c>
      <c r="K155" s="584">
        <v>18000</v>
      </c>
      <c r="L155" s="572" t="s">
        <v>2539</v>
      </c>
      <c r="M155" s="572"/>
    </row>
    <row r="156" spans="1:13" x14ac:dyDescent="0.15">
      <c r="A156" s="566" t="s">
        <v>10779</v>
      </c>
      <c r="B156" s="573" t="s">
        <v>1408</v>
      </c>
      <c r="C156" s="574"/>
      <c r="D156" s="574">
        <v>35</v>
      </c>
      <c r="E156" s="574">
        <v>65</v>
      </c>
      <c r="F156" s="574">
        <v>100</v>
      </c>
      <c r="G156" s="574">
        <v>2.5</v>
      </c>
      <c r="H156" s="574">
        <v>3.32</v>
      </c>
      <c r="I156" s="575" t="s">
        <v>1248</v>
      </c>
      <c r="J156" s="576" t="s">
        <v>103</v>
      </c>
      <c r="K156" s="577">
        <v>18000</v>
      </c>
      <c r="L156" s="572" t="s">
        <v>6390</v>
      </c>
      <c r="M156" s="578"/>
    </row>
    <row r="157" spans="1:13" x14ac:dyDescent="0.15">
      <c r="A157" s="566" t="s">
        <v>10780</v>
      </c>
      <c r="B157" s="573" t="s">
        <v>1408</v>
      </c>
      <c r="C157" s="574"/>
      <c r="D157" s="574">
        <v>35</v>
      </c>
      <c r="E157" s="574">
        <v>65</v>
      </c>
      <c r="F157" s="574">
        <v>100</v>
      </c>
      <c r="G157" s="574">
        <v>2.5</v>
      </c>
      <c r="H157" s="574">
        <v>3.32</v>
      </c>
      <c r="I157" s="575" t="s">
        <v>1248</v>
      </c>
      <c r="J157" s="576" t="s">
        <v>103</v>
      </c>
      <c r="K157" s="577">
        <v>18000</v>
      </c>
      <c r="L157" s="572" t="s">
        <v>2570</v>
      </c>
      <c r="M157" s="578"/>
    </row>
    <row r="158" spans="1:13" x14ac:dyDescent="0.15">
      <c r="A158" s="566" t="s">
        <v>2569</v>
      </c>
      <c r="B158" s="567" t="s">
        <v>2569</v>
      </c>
      <c r="C158" s="590" t="s">
        <v>1991</v>
      </c>
      <c r="D158" s="568">
        <v>36.299999999999997</v>
      </c>
      <c r="E158" s="568">
        <v>143</v>
      </c>
      <c r="F158" s="568">
        <v>143</v>
      </c>
      <c r="G158" s="568">
        <v>1.1000000000000001</v>
      </c>
      <c r="H158" s="568">
        <v>1.1000000000000001</v>
      </c>
      <c r="I158" s="569" t="s">
        <v>1261</v>
      </c>
      <c r="J158" s="570" t="s">
        <v>103</v>
      </c>
      <c r="K158" s="584">
        <v>-1500</v>
      </c>
      <c r="L158" s="582" t="s">
        <v>2568</v>
      </c>
      <c r="M158" s="572" t="s">
        <v>6966</v>
      </c>
    </row>
    <row r="159" spans="1:13" x14ac:dyDescent="0.15">
      <c r="A159" s="566" t="s">
        <v>2569</v>
      </c>
      <c r="B159" s="567" t="s">
        <v>2566</v>
      </c>
      <c r="C159" s="590" t="s">
        <v>1991</v>
      </c>
      <c r="D159" s="568">
        <v>56.1</v>
      </c>
      <c r="E159" s="568">
        <v>143</v>
      </c>
      <c r="F159" s="568">
        <v>143</v>
      </c>
      <c r="G159" s="568">
        <v>1.1000000000000001</v>
      </c>
      <c r="H159" s="568">
        <v>1.1000000000000001</v>
      </c>
      <c r="I159" s="575" t="s">
        <v>1261</v>
      </c>
      <c r="J159" s="583">
        <v>50000</v>
      </c>
      <c r="K159" s="584">
        <v>-39000</v>
      </c>
      <c r="L159" s="572" t="s">
        <v>6886</v>
      </c>
      <c r="M159" s="572"/>
    </row>
    <row r="160" spans="1:13" x14ac:dyDescent="0.15">
      <c r="A160" s="566" t="s">
        <v>2569</v>
      </c>
      <c r="B160" s="567" t="s">
        <v>2564</v>
      </c>
      <c r="C160" s="590" t="s">
        <v>1991</v>
      </c>
      <c r="D160" s="568">
        <v>75.900000000000006</v>
      </c>
      <c r="E160" s="568">
        <v>143</v>
      </c>
      <c r="F160" s="568">
        <v>143</v>
      </c>
      <c r="G160" s="568">
        <v>1.1000000000000001</v>
      </c>
      <c r="H160" s="568">
        <v>1.1000000000000001</v>
      </c>
      <c r="I160" s="575" t="s">
        <v>1261</v>
      </c>
      <c r="J160" s="583">
        <v>100000</v>
      </c>
      <c r="K160" s="584">
        <v>-114000</v>
      </c>
      <c r="L160" s="572" t="s">
        <v>6887</v>
      </c>
      <c r="M160" s="572"/>
    </row>
    <row r="161" spans="1:13" x14ac:dyDescent="0.15">
      <c r="A161" s="566" t="s">
        <v>998</v>
      </c>
      <c r="B161" s="567" t="s">
        <v>998</v>
      </c>
      <c r="C161" s="590" t="s">
        <v>1978</v>
      </c>
      <c r="D161" s="568">
        <v>36.75</v>
      </c>
      <c r="E161" s="568">
        <v>55</v>
      </c>
      <c r="F161" s="568">
        <v>55</v>
      </c>
      <c r="G161" s="568">
        <v>0.01</v>
      </c>
      <c r="H161" s="568">
        <v>0.01</v>
      </c>
      <c r="I161" s="580" t="s">
        <v>1261</v>
      </c>
      <c r="J161" s="570" t="s">
        <v>103</v>
      </c>
      <c r="K161" s="584">
        <v>9800</v>
      </c>
      <c r="L161" s="572" t="s">
        <v>1718</v>
      </c>
      <c r="M161" s="572"/>
    </row>
    <row r="162" spans="1:13" x14ac:dyDescent="0.15">
      <c r="A162" s="566" t="s">
        <v>998</v>
      </c>
      <c r="B162" s="573" t="s">
        <v>998</v>
      </c>
      <c r="C162" s="574"/>
      <c r="D162" s="574">
        <v>36.75</v>
      </c>
      <c r="E162" s="568">
        <v>55</v>
      </c>
      <c r="F162" s="568">
        <v>55</v>
      </c>
      <c r="G162" s="568">
        <v>0.01</v>
      </c>
      <c r="H162" s="568">
        <v>0.01</v>
      </c>
      <c r="I162" s="575" t="s">
        <v>1261</v>
      </c>
      <c r="J162" s="576" t="s">
        <v>103</v>
      </c>
      <c r="K162" s="577">
        <v>9800</v>
      </c>
      <c r="L162" s="572" t="s">
        <v>2559</v>
      </c>
      <c r="M162" s="578"/>
    </row>
    <row r="163" spans="1:13" x14ac:dyDescent="0.15">
      <c r="A163" s="566" t="s">
        <v>998</v>
      </c>
      <c r="B163" s="573" t="s">
        <v>998</v>
      </c>
      <c r="C163" s="574"/>
      <c r="D163" s="574">
        <v>36.75</v>
      </c>
      <c r="E163" s="568">
        <v>55</v>
      </c>
      <c r="F163" s="568">
        <v>55</v>
      </c>
      <c r="G163" s="568">
        <v>0.01</v>
      </c>
      <c r="H163" s="568">
        <v>0.01</v>
      </c>
      <c r="I163" s="575" t="s">
        <v>1261</v>
      </c>
      <c r="J163" s="576" t="s">
        <v>103</v>
      </c>
      <c r="K163" s="577">
        <v>9800</v>
      </c>
      <c r="L163" s="572" t="s">
        <v>2183</v>
      </c>
      <c r="M163" s="578"/>
    </row>
    <row r="164" spans="1:13" x14ac:dyDescent="0.15">
      <c r="A164" s="566" t="s">
        <v>998</v>
      </c>
      <c r="B164" s="573" t="s">
        <v>998</v>
      </c>
      <c r="C164" s="588" t="s">
        <v>1979</v>
      </c>
      <c r="D164" s="568">
        <v>52.5</v>
      </c>
      <c r="E164" s="568">
        <v>77</v>
      </c>
      <c r="F164" s="574">
        <v>77</v>
      </c>
      <c r="G164" s="568">
        <v>0.01</v>
      </c>
      <c r="H164" s="574">
        <v>0.01</v>
      </c>
      <c r="I164" s="575" t="s">
        <v>1261</v>
      </c>
      <c r="J164" s="570" t="s">
        <v>103</v>
      </c>
      <c r="K164" s="584">
        <v>-7350</v>
      </c>
      <c r="L164" s="572" t="s">
        <v>1463</v>
      </c>
      <c r="M164" s="572"/>
    </row>
    <row r="165" spans="1:13" x14ac:dyDescent="0.15">
      <c r="A165" s="579" t="s">
        <v>2474</v>
      </c>
      <c r="B165" s="567" t="s">
        <v>2474</v>
      </c>
      <c r="C165" s="589" t="s">
        <v>1975</v>
      </c>
      <c r="D165" s="568">
        <v>38.4</v>
      </c>
      <c r="E165" s="568">
        <v>90</v>
      </c>
      <c r="F165" s="568">
        <v>234</v>
      </c>
      <c r="G165" s="568">
        <v>1.8</v>
      </c>
      <c r="H165" s="568">
        <v>3.52</v>
      </c>
      <c r="I165" s="580" t="s">
        <v>1256</v>
      </c>
      <c r="J165" s="570" t="s">
        <v>103</v>
      </c>
      <c r="K165" s="584">
        <v>1171</v>
      </c>
      <c r="L165" s="572" t="s">
        <v>2352</v>
      </c>
      <c r="M165" s="572" t="s">
        <v>2555</v>
      </c>
    </row>
    <row r="166" spans="1:13" x14ac:dyDescent="0.15">
      <c r="A166" s="585" t="s">
        <v>2474</v>
      </c>
      <c r="B166" s="567" t="s">
        <v>2473</v>
      </c>
      <c r="C166" s="589" t="s">
        <v>1975</v>
      </c>
      <c r="D166" s="568">
        <v>39.6</v>
      </c>
      <c r="E166" s="568">
        <v>90</v>
      </c>
      <c r="F166" s="568">
        <v>234</v>
      </c>
      <c r="G166" s="568">
        <v>1.92</v>
      </c>
      <c r="H166" s="568">
        <v>3.76</v>
      </c>
      <c r="I166" s="575" t="s">
        <v>1256</v>
      </c>
      <c r="J166" s="583">
        <v>11929</v>
      </c>
      <c r="K166" s="571" t="s">
        <v>103</v>
      </c>
      <c r="L166" s="572" t="s">
        <v>6888</v>
      </c>
      <c r="M166" s="572" t="s">
        <v>2553</v>
      </c>
    </row>
    <row r="167" spans="1:13" x14ac:dyDescent="0.15">
      <c r="A167" s="585" t="s">
        <v>2474</v>
      </c>
      <c r="B167" s="586" t="s">
        <v>2471</v>
      </c>
      <c r="C167" s="589" t="s">
        <v>1975</v>
      </c>
      <c r="D167" s="568">
        <v>44.4</v>
      </c>
      <c r="E167" s="568">
        <v>90</v>
      </c>
      <c r="F167" s="568">
        <v>234</v>
      </c>
      <c r="G167" s="568">
        <v>2.04</v>
      </c>
      <c r="H167" s="568">
        <v>3.99</v>
      </c>
      <c r="I167" s="575" t="s">
        <v>1256</v>
      </c>
      <c r="J167" s="583">
        <v>5900</v>
      </c>
      <c r="K167" s="571" t="s">
        <v>103</v>
      </c>
      <c r="L167" s="572" t="s">
        <v>6889</v>
      </c>
      <c r="M167" s="572" t="s">
        <v>2551</v>
      </c>
    </row>
    <row r="168" spans="1:13" x14ac:dyDescent="0.15">
      <c r="A168" s="585" t="s">
        <v>2474</v>
      </c>
      <c r="B168" s="567" t="s">
        <v>2467</v>
      </c>
      <c r="C168" s="589" t="s">
        <v>1975</v>
      </c>
      <c r="D168" s="568">
        <v>49.4</v>
      </c>
      <c r="E168" s="568">
        <v>90</v>
      </c>
      <c r="F168" s="568">
        <v>234</v>
      </c>
      <c r="G168" s="568">
        <v>2.2799999999999998</v>
      </c>
      <c r="H168" s="568">
        <v>4.46</v>
      </c>
      <c r="I168" s="575" t="s">
        <v>1256</v>
      </c>
      <c r="J168" s="583">
        <v>6000</v>
      </c>
      <c r="K168" s="571" t="s">
        <v>103</v>
      </c>
      <c r="L168" s="587" t="s">
        <v>6890</v>
      </c>
      <c r="M168" s="572" t="s">
        <v>2549</v>
      </c>
    </row>
    <row r="169" spans="1:13" x14ac:dyDescent="0.15">
      <c r="A169" s="585" t="s">
        <v>2474</v>
      </c>
      <c r="B169" s="567" t="s">
        <v>2464</v>
      </c>
      <c r="C169" s="589" t="s">
        <v>1975</v>
      </c>
      <c r="D169" s="568">
        <v>55.2</v>
      </c>
      <c r="E169" s="568">
        <v>90</v>
      </c>
      <c r="F169" s="568">
        <v>234</v>
      </c>
      <c r="G169" s="568">
        <v>2.52</v>
      </c>
      <c r="H169" s="568">
        <v>4.93</v>
      </c>
      <c r="I169" s="575" t="s">
        <v>1256</v>
      </c>
      <c r="J169" s="583">
        <v>10000</v>
      </c>
      <c r="K169" s="571" t="s">
        <v>103</v>
      </c>
      <c r="L169" s="572" t="s">
        <v>6891</v>
      </c>
      <c r="M169" s="572" t="s">
        <v>2547</v>
      </c>
    </row>
    <row r="170" spans="1:13" x14ac:dyDescent="0.15">
      <c r="A170" s="585" t="s">
        <v>2474</v>
      </c>
      <c r="B170" s="567" t="s">
        <v>2461</v>
      </c>
      <c r="C170" s="589" t="s">
        <v>1975</v>
      </c>
      <c r="D170" s="568">
        <v>61.2</v>
      </c>
      <c r="E170" s="568">
        <v>90</v>
      </c>
      <c r="F170" s="568">
        <v>234</v>
      </c>
      <c r="G170" s="568">
        <v>2.76</v>
      </c>
      <c r="H170" s="568">
        <v>5.4</v>
      </c>
      <c r="I170" s="575" t="s">
        <v>1256</v>
      </c>
      <c r="J170" s="583">
        <v>11000</v>
      </c>
      <c r="K170" s="571" t="s">
        <v>103</v>
      </c>
      <c r="L170" s="572" t="s">
        <v>6892</v>
      </c>
      <c r="M170" s="572" t="s">
        <v>2546</v>
      </c>
    </row>
    <row r="171" spans="1:13" x14ac:dyDescent="0.15">
      <c r="A171" s="585" t="s">
        <v>2474</v>
      </c>
      <c r="B171" s="567" t="s">
        <v>1333</v>
      </c>
      <c r="C171" s="589" t="s">
        <v>1975</v>
      </c>
      <c r="D171" s="568">
        <v>79.2</v>
      </c>
      <c r="E171" s="568">
        <v>90</v>
      </c>
      <c r="F171" s="568">
        <v>234</v>
      </c>
      <c r="G171" s="568">
        <v>3</v>
      </c>
      <c r="H171" s="568">
        <v>5.58</v>
      </c>
      <c r="I171" s="575" t="s">
        <v>1256</v>
      </c>
      <c r="J171" s="583">
        <v>44000</v>
      </c>
      <c r="K171" s="571" t="s">
        <v>103</v>
      </c>
      <c r="L171" s="572" t="s">
        <v>6893</v>
      </c>
      <c r="M171" s="572" t="s">
        <v>2544</v>
      </c>
    </row>
    <row r="172" spans="1:13" x14ac:dyDescent="0.15">
      <c r="A172" s="585" t="s">
        <v>2474</v>
      </c>
      <c r="B172" s="573" t="s">
        <v>1333</v>
      </c>
      <c r="C172" s="574"/>
      <c r="D172" s="574">
        <v>79.2</v>
      </c>
      <c r="E172" s="574">
        <v>90</v>
      </c>
      <c r="F172" s="574">
        <v>234</v>
      </c>
      <c r="G172" s="574">
        <v>3</v>
      </c>
      <c r="H172" s="574">
        <v>5.58</v>
      </c>
      <c r="I172" s="575" t="s">
        <v>1256</v>
      </c>
      <c r="J172" s="576">
        <v>44000</v>
      </c>
      <c r="K172" s="577" t="s">
        <v>103</v>
      </c>
      <c r="L172" s="572" t="s">
        <v>6931</v>
      </c>
      <c r="M172" s="578"/>
    </row>
    <row r="173" spans="1:13" x14ac:dyDescent="0.15">
      <c r="A173" s="585" t="s">
        <v>2474</v>
      </c>
      <c r="B173" s="567" t="s">
        <v>1335</v>
      </c>
      <c r="C173" s="589" t="s">
        <v>2031</v>
      </c>
      <c r="D173" s="568">
        <v>86.25</v>
      </c>
      <c r="E173" s="568">
        <v>93</v>
      </c>
      <c r="F173" s="568">
        <v>243</v>
      </c>
      <c r="G173" s="568">
        <v>3.37</v>
      </c>
      <c r="H173" s="568">
        <v>6.7</v>
      </c>
      <c r="I173" s="575" t="s">
        <v>1256</v>
      </c>
      <c r="J173" s="583">
        <v>90810</v>
      </c>
      <c r="K173" s="571" t="s">
        <v>103</v>
      </c>
      <c r="L173" s="592" t="s">
        <v>6930</v>
      </c>
      <c r="M173" s="572"/>
    </row>
    <row r="174" spans="1:13" x14ac:dyDescent="0.15">
      <c r="A174" s="585" t="s">
        <v>2474</v>
      </c>
      <c r="B174" s="573" t="s">
        <v>1335</v>
      </c>
      <c r="C174" s="574"/>
      <c r="D174" s="574">
        <v>86.25</v>
      </c>
      <c r="E174" s="574">
        <v>93</v>
      </c>
      <c r="F174" s="574">
        <v>243</v>
      </c>
      <c r="G174" s="574">
        <v>3.37</v>
      </c>
      <c r="H174" s="574">
        <v>6.7</v>
      </c>
      <c r="I174" s="575" t="s">
        <v>1256</v>
      </c>
      <c r="J174" s="576">
        <v>90810</v>
      </c>
      <c r="K174" s="577" t="s">
        <v>103</v>
      </c>
      <c r="L174" s="572" t="s">
        <v>6529</v>
      </c>
      <c r="M174" s="578"/>
    </row>
    <row r="175" spans="1:13" x14ac:dyDescent="0.15">
      <c r="A175" s="585" t="s">
        <v>2474</v>
      </c>
      <c r="B175" s="573" t="s">
        <v>1335</v>
      </c>
      <c r="C175" s="574"/>
      <c r="D175" s="574">
        <v>86.25</v>
      </c>
      <c r="E175" s="574">
        <v>93</v>
      </c>
      <c r="F175" s="574">
        <v>243</v>
      </c>
      <c r="G175" s="574">
        <v>3.37</v>
      </c>
      <c r="H175" s="574">
        <v>6.7</v>
      </c>
      <c r="I175" s="575" t="s">
        <v>1256</v>
      </c>
      <c r="J175" s="576">
        <v>90810</v>
      </c>
      <c r="K175" s="577" t="s">
        <v>103</v>
      </c>
      <c r="L175" s="572" t="s">
        <v>2352</v>
      </c>
      <c r="M175" s="578"/>
    </row>
    <row r="176" spans="1:13" x14ac:dyDescent="0.15">
      <c r="A176" s="579" t="s">
        <v>2543</v>
      </c>
      <c r="B176" s="567" t="s">
        <v>2543</v>
      </c>
      <c r="C176" s="568" t="s">
        <v>103</v>
      </c>
      <c r="D176" s="568">
        <v>40</v>
      </c>
      <c r="E176" s="568">
        <v>100</v>
      </c>
      <c r="F176" s="568">
        <v>145</v>
      </c>
      <c r="G176" s="568">
        <v>2</v>
      </c>
      <c r="H176" s="568">
        <v>2.54</v>
      </c>
      <c r="I176" s="580" t="s">
        <v>1229</v>
      </c>
      <c r="J176" s="570" t="s">
        <v>103</v>
      </c>
      <c r="K176" s="584">
        <v>60000</v>
      </c>
      <c r="L176" s="572" t="s">
        <v>2542</v>
      </c>
      <c r="M176" s="572" t="s">
        <v>6967</v>
      </c>
    </row>
    <row r="177" spans="1:13" x14ac:dyDescent="0.15">
      <c r="A177" s="579" t="s">
        <v>2540</v>
      </c>
      <c r="B177" s="567" t="s">
        <v>2540</v>
      </c>
      <c r="C177" s="568" t="s">
        <v>103</v>
      </c>
      <c r="D177" s="568">
        <v>41</v>
      </c>
      <c r="E177" s="568">
        <v>85</v>
      </c>
      <c r="F177" s="568">
        <v>100</v>
      </c>
      <c r="G177" s="568">
        <v>0.5</v>
      </c>
      <c r="H177" s="568">
        <v>0.56000000000000005</v>
      </c>
      <c r="I177" s="580" t="s">
        <v>1261</v>
      </c>
      <c r="J177" s="570" t="s">
        <v>103</v>
      </c>
      <c r="K177" s="584">
        <v>25000</v>
      </c>
      <c r="L177" s="572" t="s">
        <v>2539</v>
      </c>
      <c r="M177" s="572"/>
    </row>
    <row r="178" spans="1:13" x14ac:dyDescent="0.15">
      <c r="A178" s="579" t="s">
        <v>2540</v>
      </c>
      <c r="B178" s="573" t="s">
        <v>2540</v>
      </c>
      <c r="C178" s="574"/>
      <c r="D178" s="574">
        <v>41</v>
      </c>
      <c r="E178" s="574">
        <v>85</v>
      </c>
      <c r="F178" s="574">
        <v>100</v>
      </c>
      <c r="G178" s="574">
        <v>0.5</v>
      </c>
      <c r="H178" s="574">
        <v>0.56000000000000005</v>
      </c>
      <c r="I178" s="575" t="s">
        <v>1261</v>
      </c>
      <c r="J178" s="576" t="s">
        <v>103</v>
      </c>
      <c r="K178" s="577">
        <v>25000</v>
      </c>
      <c r="L178" s="572" t="s">
        <v>1500</v>
      </c>
      <c r="M178" s="578"/>
    </row>
    <row r="179" spans="1:13" x14ac:dyDescent="0.15">
      <c r="A179" s="579" t="s">
        <v>2540</v>
      </c>
      <c r="B179" s="567" t="s">
        <v>1395</v>
      </c>
      <c r="C179" s="568" t="s">
        <v>103</v>
      </c>
      <c r="D179" s="568">
        <v>44</v>
      </c>
      <c r="E179" s="568">
        <v>85</v>
      </c>
      <c r="F179" s="568">
        <v>100</v>
      </c>
      <c r="G179" s="568">
        <v>0.9</v>
      </c>
      <c r="H179" s="568">
        <v>1</v>
      </c>
      <c r="I179" s="575" t="s">
        <v>1261</v>
      </c>
      <c r="J179" s="583">
        <v>4800</v>
      </c>
      <c r="K179" s="584">
        <v>29800</v>
      </c>
      <c r="L179" s="572" t="s">
        <v>1661</v>
      </c>
      <c r="M179" s="572"/>
    </row>
    <row r="180" spans="1:13" x14ac:dyDescent="0.15">
      <c r="A180" s="579" t="s">
        <v>2540</v>
      </c>
      <c r="B180" s="573" t="s">
        <v>1395</v>
      </c>
      <c r="C180" s="574"/>
      <c r="D180" s="574">
        <v>44</v>
      </c>
      <c r="E180" s="574">
        <v>85</v>
      </c>
      <c r="F180" s="574">
        <v>100</v>
      </c>
      <c r="G180" s="574">
        <v>0.9</v>
      </c>
      <c r="H180" s="574">
        <v>1</v>
      </c>
      <c r="I180" s="575" t="s">
        <v>1261</v>
      </c>
      <c r="J180" s="576">
        <v>4800</v>
      </c>
      <c r="K180" s="577">
        <v>29800</v>
      </c>
      <c r="L180" s="572" t="s">
        <v>6894</v>
      </c>
      <c r="M180" s="578"/>
    </row>
    <row r="181" spans="1:13" x14ac:dyDescent="0.15">
      <c r="A181" s="579" t="s">
        <v>2540</v>
      </c>
      <c r="B181" s="567" t="s">
        <v>2534</v>
      </c>
      <c r="C181" s="568" t="s">
        <v>103</v>
      </c>
      <c r="D181" s="568">
        <v>48</v>
      </c>
      <c r="E181" s="568">
        <v>85</v>
      </c>
      <c r="F181" s="568">
        <v>100</v>
      </c>
      <c r="G181" s="568">
        <v>1.5</v>
      </c>
      <c r="H181" s="568">
        <v>1.68</v>
      </c>
      <c r="I181" s="575" t="s">
        <v>1261</v>
      </c>
      <c r="J181" s="583">
        <v>9200</v>
      </c>
      <c r="K181" s="584">
        <v>-29250</v>
      </c>
      <c r="L181" s="572" t="s">
        <v>6895</v>
      </c>
      <c r="M181" s="572"/>
    </row>
    <row r="182" spans="1:13" x14ac:dyDescent="0.15">
      <c r="A182" s="579" t="s">
        <v>2540</v>
      </c>
      <c r="B182" s="567" t="s">
        <v>5118</v>
      </c>
      <c r="C182" s="568" t="s">
        <v>103</v>
      </c>
      <c r="D182" s="568">
        <v>52</v>
      </c>
      <c r="E182" s="568">
        <v>85</v>
      </c>
      <c r="F182" s="568">
        <v>100</v>
      </c>
      <c r="G182" s="568">
        <v>1.75</v>
      </c>
      <c r="H182" s="568">
        <v>1.96</v>
      </c>
      <c r="I182" s="575" t="s">
        <v>1261</v>
      </c>
      <c r="J182" s="583">
        <v>3000</v>
      </c>
      <c r="K182" s="584">
        <v>42000</v>
      </c>
      <c r="L182" s="572" t="s">
        <v>1500</v>
      </c>
      <c r="M182" s="572"/>
    </row>
    <row r="183" spans="1:13" x14ac:dyDescent="0.15">
      <c r="A183" s="579" t="s">
        <v>2540</v>
      </c>
      <c r="B183" s="573" t="s">
        <v>5118</v>
      </c>
      <c r="C183" s="574"/>
      <c r="D183" s="574">
        <v>52</v>
      </c>
      <c r="E183" s="574">
        <v>85</v>
      </c>
      <c r="F183" s="574">
        <v>100</v>
      </c>
      <c r="G183" s="574">
        <v>1.75</v>
      </c>
      <c r="H183" s="574">
        <v>1.96</v>
      </c>
      <c r="I183" s="575" t="s">
        <v>1261</v>
      </c>
      <c r="J183" s="576">
        <v>3000</v>
      </c>
      <c r="K183" s="577">
        <v>42000</v>
      </c>
      <c r="L183" s="572" t="s">
        <v>2532</v>
      </c>
      <c r="M183" s="578"/>
    </row>
    <row r="184" spans="1:13" x14ac:dyDescent="0.15">
      <c r="A184" s="579" t="s">
        <v>2540</v>
      </c>
      <c r="B184" s="573" t="s">
        <v>5118</v>
      </c>
      <c r="C184" s="574"/>
      <c r="D184" s="574">
        <v>52</v>
      </c>
      <c r="E184" s="574">
        <v>85</v>
      </c>
      <c r="F184" s="574">
        <v>100</v>
      </c>
      <c r="G184" s="574">
        <v>1.75</v>
      </c>
      <c r="H184" s="574">
        <v>1.96</v>
      </c>
      <c r="I184" s="575" t="s">
        <v>1261</v>
      </c>
      <c r="J184" s="576">
        <v>3000</v>
      </c>
      <c r="K184" s="577">
        <v>42000</v>
      </c>
      <c r="L184" s="572" t="s">
        <v>6896</v>
      </c>
      <c r="M184" s="578"/>
    </row>
    <row r="185" spans="1:13" x14ac:dyDescent="0.15">
      <c r="A185" s="579" t="s">
        <v>2531</v>
      </c>
      <c r="B185" s="567" t="s">
        <v>748</v>
      </c>
      <c r="C185" s="568" t="s">
        <v>103</v>
      </c>
      <c r="D185" s="568">
        <v>44</v>
      </c>
      <c r="E185" s="568">
        <v>95</v>
      </c>
      <c r="F185" s="568">
        <v>120</v>
      </c>
      <c r="G185" s="568">
        <v>2.5</v>
      </c>
      <c r="H185" s="568">
        <v>2.95</v>
      </c>
      <c r="I185" s="580" t="s">
        <v>1261</v>
      </c>
      <c r="J185" s="570" t="s">
        <v>103</v>
      </c>
      <c r="K185" s="584">
        <v>30000</v>
      </c>
      <c r="L185" s="572" t="s">
        <v>1475</v>
      </c>
      <c r="M185" s="572"/>
    </row>
    <row r="186" spans="1:13" x14ac:dyDescent="0.15">
      <c r="A186" s="585" t="s">
        <v>2531</v>
      </c>
      <c r="B186" s="573" t="s">
        <v>748</v>
      </c>
      <c r="C186" s="588" t="s">
        <v>1991</v>
      </c>
      <c r="D186" s="568">
        <v>48.4</v>
      </c>
      <c r="E186" s="568">
        <v>104</v>
      </c>
      <c r="F186" s="568">
        <v>132</v>
      </c>
      <c r="G186" s="568">
        <v>2.75</v>
      </c>
      <c r="H186" s="568">
        <v>3.24</v>
      </c>
      <c r="I186" s="575" t="s">
        <v>1261</v>
      </c>
      <c r="J186" s="576" t="s">
        <v>103</v>
      </c>
      <c r="K186" s="584">
        <v>-22500</v>
      </c>
      <c r="L186" s="572" t="s">
        <v>2529</v>
      </c>
      <c r="M186" s="572" t="s">
        <v>6535</v>
      </c>
    </row>
    <row r="187" spans="1:13" x14ac:dyDescent="0.15">
      <c r="A187" s="585" t="s">
        <v>2531</v>
      </c>
      <c r="B187" s="573" t="s">
        <v>748</v>
      </c>
      <c r="C187" s="588" t="s">
        <v>1975</v>
      </c>
      <c r="D187" s="568">
        <v>52.8</v>
      </c>
      <c r="E187" s="568">
        <v>114</v>
      </c>
      <c r="F187" s="568">
        <v>144</v>
      </c>
      <c r="G187" s="568">
        <v>3</v>
      </c>
      <c r="H187" s="568">
        <v>3.54</v>
      </c>
      <c r="I187" s="575" t="s">
        <v>1261</v>
      </c>
      <c r="J187" s="576" t="s">
        <v>103</v>
      </c>
      <c r="K187" s="577">
        <v>-22500</v>
      </c>
      <c r="L187" s="578"/>
      <c r="M187" s="578"/>
    </row>
    <row r="188" spans="1:13" x14ac:dyDescent="0.15">
      <c r="A188" s="585" t="s">
        <v>2531</v>
      </c>
      <c r="B188" s="567" t="s">
        <v>2526</v>
      </c>
      <c r="C188" s="568" t="s">
        <v>103</v>
      </c>
      <c r="D188" s="568">
        <v>45</v>
      </c>
      <c r="E188" s="568">
        <v>95</v>
      </c>
      <c r="F188" s="568">
        <v>120</v>
      </c>
      <c r="G188" s="568">
        <v>0.5</v>
      </c>
      <c r="H188" s="568">
        <v>0.59</v>
      </c>
      <c r="I188" s="575" t="s">
        <v>1261</v>
      </c>
      <c r="J188" s="583">
        <v>3500</v>
      </c>
      <c r="K188" s="584">
        <v>-25125</v>
      </c>
      <c r="L188" s="572" t="s">
        <v>6897</v>
      </c>
      <c r="M188" s="572"/>
    </row>
    <row r="189" spans="1:13" x14ac:dyDescent="0.15">
      <c r="A189" s="585" t="s">
        <v>2531</v>
      </c>
      <c r="B189" s="573" t="s">
        <v>2526</v>
      </c>
      <c r="C189" s="588" t="s">
        <v>1991</v>
      </c>
      <c r="D189" s="568">
        <v>49.5</v>
      </c>
      <c r="E189" s="568">
        <v>104</v>
      </c>
      <c r="F189" s="568">
        <v>132</v>
      </c>
      <c r="G189" s="568">
        <v>0.55000000000000004</v>
      </c>
      <c r="H189" s="568">
        <v>0.64</v>
      </c>
      <c r="I189" s="575" t="s">
        <v>1261</v>
      </c>
      <c r="J189" s="576">
        <v>3500</v>
      </c>
      <c r="K189" s="577">
        <v>-25125</v>
      </c>
      <c r="L189" s="578"/>
      <c r="M189" s="578"/>
    </row>
    <row r="190" spans="1:13" x14ac:dyDescent="0.15">
      <c r="A190" s="585" t="s">
        <v>2531</v>
      </c>
      <c r="B190" s="567" t="s">
        <v>1359</v>
      </c>
      <c r="C190" s="568" t="s">
        <v>103</v>
      </c>
      <c r="D190" s="568">
        <v>50</v>
      </c>
      <c r="E190" s="568">
        <v>95</v>
      </c>
      <c r="F190" s="568">
        <v>120</v>
      </c>
      <c r="G190" s="568">
        <v>0.6</v>
      </c>
      <c r="H190" s="568">
        <v>0.7</v>
      </c>
      <c r="I190" s="575" t="s">
        <v>1261</v>
      </c>
      <c r="J190" s="583">
        <v>6500</v>
      </c>
      <c r="K190" s="584">
        <v>-30000</v>
      </c>
      <c r="L190" s="572" t="s">
        <v>6898</v>
      </c>
      <c r="M190" s="572"/>
    </row>
    <row r="191" spans="1:13" x14ac:dyDescent="0.15">
      <c r="A191" s="585" t="s">
        <v>2531</v>
      </c>
      <c r="B191" s="573" t="s">
        <v>1359</v>
      </c>
      <c r="C191" s="588" t="s">
        <v>1978</v>
      </c>
      <c r="D191" s="568">
        <v>52.5</v>
      </c>
      <c r="E191" s="568">
        <v>99</v>
      </c>
      <c r="F191" s="568">
        <v>126</v>
      </c>
      <c r="G191" s="568">
        <v>0.63</v>
      </c>
      <c r="H191" s="568">
        <v>0.73</v>
      </c>
      <c r="I191" s="575" t="s">
        <v>1261</v>
      </c>
      <c r="J191" s="576">
        <v>6500</v>
      </c>
      <c r="K191" s="577">
        <v>-30000</v>
      </c>
      <c r="L191" s="572" t="s">
        <v>1689</v>
      </c>
      <c r="M191" s="578"/>
    </row>
    <row r="192" spans="1:13" x14ac:dyDescent="0.15">
      <c r="A192" s="585" t="s">
        <v>2531</v>
      </c>
      <c r="B192" s="573" t="s">
        <v>1359</v>
      </c>
      <c r="C192" s="588" t="s">
        <v>1991</v>
      </c>
      <c r="D192" s="568">
        <v>55</v>
      </c>
      <c r="E192" s="568">
        <v>104</v>
      </c>
      <c r="F192" s="568">
        <v>132</v>
      </c>
      <c r="G192" s="568">
        <v>0.66</v>
      </c>
      <c r="H192" s="568">
        <v>0.77</v>
      </c>
      <c r="I192" s="575" t="s">
        <v>1261</v>
      </c>
      <c r="J192" s="576">
        <v>6500</v>
      </c>
      <c r="K192" s="577">
        <v>-30000</v>
      </c>
      <c r="L192" s="578"/>
      <c r="M192" s="578"/>
    </row>
    <row r="193" spans="1:13" x14ac:dyDescent="0.15">
      <c r="A193" s="585" t="s">
        <v>2531</v>
      </c>
      <c r="B193" s="573" t="s">
        <v>1359</v>
      </c>
      <c r="C193" s="588" t="s">
        <v>1975</v>
      </c>
      <c r="D193" s="568">
        <v>60</v>
      </c>
      <c r="E193" s="568">
        <v>114</v>
      </c>
      <c r="F193" s="568">
        <v>144</v>
      </c>
      <c r="G193" s="568">
        <v>0.72</v>
      </c>
      <c r="H193" s="568">
        <v>0.84</v>
      </c>
      <c r="I193" s="575" t="s">
        <v>1261</v>
      </c>
      <c r="J193" s="576">
        <v>6500</v>
      </c>
      <c r="K193" s="577">
        <v>-30000</v>
      </c>
      <c r="L193" s="578"/>
      <c r="M193" s="578"/>
    </row>
    <row r="194" spans="1:13" x14ac:dyDescent="0.15">
      <c r="A194" s="585" t="s">
        <v>2531</v>
      </c>
      <c r="B194" s="567" t="s">
        <v>1372</v>
      </c>
      <c r="C194" s="568" t="s">
        <v>103</v>
      </c>
      <c r="D194" s="568">
        <v>55</v>
      </c>
      <c r="E194" s="568">
        <v>95</v>
      </c>
      <c r="F194" s="568">
        <v>120</v>
      </c>
      <c r="G194" s="568">
        <v>0.8</v>
      </c>
      <c r="H194" s="568">
        <v>0.94</v>
      </c>
      <c r="I194" s="575" t="s">
        <v>1261</v>
      </c>
      <c r="J194" s="583">
        <v>9000</v>
      </c>
      <c r="K194" s="584">
        <v>49000</v>
      </c>
      <c r="L194" s="572" t="s">
        <v>2428</v>
      </c>
      <c r="M194" s="572"/>
    </row>
    <row r="195" spans="1:13" x14ac:dyDescent="0.15">
      <c r="A195" s="585" t="s">
        <v>2531</v>
      </c>
      <c r="B195" s="573" t="s">
        <v>1372</v>
      </c>
      <c r="C195" s="574"/>
      <c r="D195" s="574">
        <v>55</v>
      </c>
      <c r="E195" s="574">
        <v>95</v>
      </c>
      <c r="F195" s="574">
        <v>120</v>
      </c>
      <c r="G195" s="574">
        <v>0.8</v>
      </c>
      <c r="H195" s="574">
        <v>0.94</v>
      </c>
      <c r="I195" s="575" t="s">
        <v>1261</v>
      </c>
      <c r="J195" s="576">
        <v>9000</v>
      </c>
      <c r="K195" s="577">
        <v>49000</v>
      </c>
      <c r="L195" s="572" t="s">
        <v>6899</v>
      </c>
      <c r="M195" s="578"/>
    </row>
    <row r="196" spans="1:13" x14ac:dyDescent="0.15">
      <c r="A196" s="585" t="s">
        <v>2531</v>
      </c>
      <c r="B196" s="573" t="s">
        <v>1372</v>
      </c>
      <c r="C196" s="588" t="s">
        <v>1991</v>
      </c>
      <c r="D196" s="568">
        <v>60.5</v>
      </c>
      <c r="E196" s="568">
        <v>104</v>
      </c>
      <c r="F196" s="568">
        <v>132</v>
      </c>
      <c r="G196" s="568">
        <v>0.88</v>
      </c>
      <c r="H196" s="568">
        <v>1.03</v>
      </c>
      <c r="I196" s="575" t="s">
        <v>1261</v>
      </c>
      <c r="J196" s="576">
        <v>9000</v>
      </c>
      <c r="K196" s="584">
        <v>-36750</v>
      </c>
      <c r="L196" s="572" t="s">
        <v>6937</v>
      </c>
      <c r="M196" s="578"/>
    </row>
    <row r="197" spans="1:13" x14ac:dyDescent="0.15">
      <c r="A197" s="585" t="s">
        <v>2531</v>
      </c>
      <c r="B197" s="573" t="s">
        <v>1372</v>
      </c>
      <c r="C197" s="588" t="s">
        <v>1975</v>
      </c>
      <c r="D197" s="568">
        <v>66</v>
      </c>
      <c r="E197" s="568">
        <v>114</v>
      </c>
      <c r="F197" s="568">
        <v>144</v>
      </c>
      <c r="G197" s="568">
        <v>0.96</v>
      </c>
      <c r="H197" s="568">
        <v>1.1299999999999999</v>
      </c>
      <c r="I197" s="575" t="s">
        <v>1261</v>
      </c>
      <c r="J197" s="576">
        <v>9000</v>
      </c>
      <c r="K197" s="577">
        <v>-36750</v>
      </c>
      <c r="L197" s="578"/>
      <c r="M197" s="578"/>
    </row>
    <row r="198" spans="1:13" x14ac:dyDescent="0.15">
      <c r="A198" s="585" t="s">
        <v>2531</v>
      </c>
      <c r="B198" s="567" t="s">
        <v>1370</v>
      </c>
      <c r="C198" s="568" t="s">
        <v>103</v>
      </c>
      <c r="D198" s="568">
        <v>60</v>
      </c>
      <c r="E198" s="568">
        <v>95</v>
      </c>
      <c r="F198" s="568">
        <v>120</v>
      </c>
      <c r="G198" s="568">
        <v>1</v>
      </c>
      <c r="H198" s="568">
        <v>1.18</v>
      </c>
      <c r="I198" s="575" t="s">
        <v>1261</v>
      </c>
      <c r="J198" s="583">
        <v>13000</v>
      </c>
      <c r="K198" s="584">
        <v>62000</v>
      </c>
      <c r="L198" s="572" t="s">
        <v>1475</v>
      </c>
      <c r="M198" s="572"/>
    </row>
    <row r="199" spans="1:13" x14ac:dyDescent="0.15">
      <c r="A199" s="585" t="s">
        <v>2531</v>
      </c>
      <c r="B199" s="573" t="s">
        <v>1370</v>
      </c>
      <c r="C199" s="574"/>
      <c r="D199" s="574">
        <v>60</v>
      </c>
      <c r="E199" s="574">
        <v>95</v>
      </c>
      <c r="F199" s="574">
        <v>120</v>
      </c>
      <c r="G199" s="574">
        <v>1</v>
      </c>
      <c r="H199" s="574">
        <v>1.18</v>
      </c>
      <c r="I199" s="575" t="s">
        <v>1261</v>
      </c>
      <c r="J199" s="576">
        <v>13000</v>
      </c>
      <c r="K199" s="577">
        <v>62000</v>
      </c>
      <c r="L199" s="572" t="s">
        <v>6900</v>
      </c>
      <c r="M199" s="578"/>
    </row>
    <row r="200" spans="1:13" x14ac:dyDescent="0.15">
      <c r="A200" s="585" t="s">
        <v>2531</v>
      </c>
      <c r="B200" s="573" t="s">
        <v>1370</v>
      </c>
      <c r="C200" s="588" t="s">
        <v>1978</v>
      </c>
      <c r="D200" s="568">
        <v>63</v>
      </c>
      <c r="E200" s="568">
        <v>99</v>
      </c>
      <c r="F200" s="568">
        <v>126</v>
      </c>
      <c r="G200" s="568">
        <v>1.05</v>
      </c>
      <c r="H200" s="568">
        <v>1.23</v>
      </c>
      <c r="I200" s="575" t="s">
        <v>1261</v>
      </c>
      <c r="J200" s="576">
        <v>13000</v>
      </c>
      <c r="K200" s="584">
        <v>-46500</v>
      </c>
      <c r="L200" s="572" t="s">
        <v>6937</v>
      </c>
      <c r="M200" s="578"/>
    </row>
    <row r="201" spans="1:13" x14ac:dyDescent="0.15">
      <c r="A201" s="585" t="s">
        <v>2531</v>
      </c>
      <c r="B201" s="573" t="s">
        <v>1370</v>
      </c>
      <c r="C201" s="588" t="s">
        <v>1991</v>
      </c>
      <c r="D201" s="568">
        <v>66</v>
      </c>
      <c r="E201" s="568">
        <v>104</v>
      </c>
      <c r="F201" s="568">
        <v>132</v>
      </c>
      <c r="G201" s="568">
        <v>1.1000000000000001</v>
      </c>
      <c r="H201" s="568">
        <v>1.29</v>
      </c>
      <c r="I201" s="575" t="s">
        <v>1261</v>
      </c>
      <c r="J201" s="576">
        <v>13000</v>
      </c>
      <c r="K201" s="577">
        <v>-46500</v>
      </c>
      <c r="L201" s="578"/>
      <c r="M201" s="578"/>
    </row>
    <row r="202" spans="1:13" x14ac:dyDescent="0.15">
      <c r="A202" s="585" t="s">
        <v>2531</v>
      </c>
      <c r="B202" s="573" t="s">
        <v>1370</v>
      </c>
      <c r="C202" s="588" t="s">
        <v>1975</v>
      </c>
      <c r="D202" s="568">
        <v>72</v>
      </c>
      <c r="E202" s="568">
        <v>114</v>
      </c>
      <c r="F202" s="568">
        <v>144</v>
      </c>
      <c r="G202" s="568">
        <v>1.2</v>
      </c>
      <c r="H202" s="568">
        <v>1.41</v>
      </c>
      <c r="I202" s="575" t="s">
        <v>1261</v>
      </c>
      <c r="J202" s="576">
        <v>13000</v>
      </c>
      <c r="K202" s="577">
        <v>-46500</v>
      </c>
      <c r="L202" s="578"/>
      <c r="M202" s="578"/>
    </row>
    <row r="203" spans="1:13" x14ac:dyDescent="0.15">
      <c r="A203" s="566" t="s">
        <v>2513</v>
      </c>
      <c r="B203" s="567" t="s">
        <v>2513</v>
      </c>
      <c r="C203" s="568" t="s">
        <v>103</v>
      </c>
      <c r="D203" s="568">
        <v>44</v>
      </c>
      <c r="E203" s="568">
        <v>180</v>
      </c>
      <c r="F203" s="568">
        <v>180</v>
      </c>
      <c r="G203" s="568">
        <v>3</v>
      </c>
      <c r="H203" s="568">
        <v>3</v>
      </c>
      <c r="I203" s="580" t="s">
        <v>1243</v>
      </c>
      <c r="J203" s="570" t="s">
        <v>103</v>
      </c>
      <c r="K203" s="584">
        <v>-1500</v>
      </c>
      <c r="L203" s="582" t="s">
        <v>2512</v>
      </c>
      <c r="M203" s="572" t="s">
        <v>6572</v>
      </c>
    </row>
    <row r="204" spans="1:13" x14ac:dyDescent="0.15">
      <c r="A204" s="585" t="s">
        <v>2513</v>
      </c>
      <c r="B204" s="573" t="s">
        <v>2513</v>
      </c>
      <c r="C204" s="588" t="s">
        <v>1978</v>
      </c>
      <c r="D204" s="568">
        <v>46.2</v>
      </c>
      <c r="E204" s="568">
        <v>189</v>
      </c>
      <c r="F204" s="568">
        <v>189</v>
      </c>
      <c r="G204" s="568">
        <v>3.15</v>
      </c>
      <c r="H204" s="568">
        <v>3.15</v>
      </c>
      <c r="I204" s="575" t="s">
        <v>1243</v>
      </c>
      <c r="J204" s="576" t="s">
        <v>103</v>
      </c>
      <c r="K204" s="577">
        <v>-1500</v>
      </c>
      <c r="L204" s="578"/>
      <c r="M204" s="578"/>
    </row>
    <row r="205" spans="1:13" x14ac:dyDescent="0.15">
      <c r="A205" s="585" t="s">
        <v>2513</v>
      </c>
      <c r="B205" s="573" t="s">
        <v>2513</v>
      </c>
      <c r="C205" s="588" t="s">
        <v>1991</v>
      </c>
      <c r="D205" s="568">
        <v>48.4</v>
      </c>
      <c r="E205" s="568">
        <v>198</v>
      </c>
      <c r="F205" s="568">
        <v>198</v>
      </c>
      <c r="G205" s="568">
        <v>3.3</v>
      </c>
      <c r="H205" s="568">
        <v>3.3</v>
      </c>
      <c r="I205" s="575" t="s">
        <v>1243</v>
      </c>
      <c r="J205" s="576" t="s">
        <v>103</v>
      </c>
      <c r="K205" s="577">
        <v>-1500</v>
      </c>
      <c r="L205" s="578"/>
      <c r="M205" s="578"/>
    </row>
    <row r="206" spans="1:13" x14ac:dyDescent="0.15">
      <c r="A206" s="585" t="s">
        <v>2513</v>
      </c>
      <c r="B206" s="573" t="s">
        <v>2513</v>
      </c>
      <c r="C206" s="588" t="s">
        <v>1975</v>
      </c>
      <c r="D206" s="568">
        <v>52.8</v>
      </c>
      <c r="E206" s="568">
        <v>216</v>
      </c>
      <c r="F206" s="568">
        <v>216</v>
      </c>
      <c r="G206" s="568">
        <v>3.6</v>
      </c>
      <c r="H206" s="568">
        <v>3.6</v>
      </c>
      <c r="I206" s="575" t="s">
        <v>1243</v>
      </c>
      <c r="J206" s="576" t="s">
        <v>103</v>
      </c>
      <c r="K206" s="577">
        <v>-1500</v>
      </c>
      <c r="L206" s="578"/>
      <c r="M206" s="578"/>
    </row>
    <row r="207" spans="1:13" x14ac:dyDescent="0.15">
      <c r="A207" s="585" t="s">
        <v>2513</v>
      </c>
      <c r="B207" s="567" t="s">
        <v>2507</v>
      </c>
      <c r="C207" s="588" t="s">
        <v>1978</v>
      </c>
      <c r="D207" s="568">
        <v>56.7</v>
      </c>
      <c r="E207" s="568">
        <v>189</v>
      </c>
      <c r="F207" s="568">
        <v>189</v>
      </c>
      <c r="G207" s="568">
        <v>3.15</v>
      </c>
      <c r="H207" s="568">
        <v>3.15</v>
      </c>
      <c r="I207" s="575" t="s">
        <v>1243</v>
      </c>
      <c r="J207" s="583">
        <v>40000</v>
      </c>
      <c r="K207" s="584">
        <v>-31500</v>
      </c>
      <c r="L207" s="591" t="s">
        <v>6938</v>
      </c>
      <c r="M207" s="572"/>
    </row>
    <row r="208" spans="1:13" x14ac:dyDescent="0.15">
      <c r="A208" s="585" t="s">
        <v>2513</v>
      </c>
      <c r="B208" s="573" t="s">
        <v>2507</v>
      </c>
      <c r="C208" s="588" t="s">
        <v>1991</v>
      </c>
      <c r="D208" s="568">
        <v>59.4</v>
      </c>
      <c r="E208" s="568">
        <v>198</v>
      </c>
      <c r="F208" s="568">
        <v>198</v>
      </c>
      <c r="G208" s="568">
        <v>3.3</v>
      </c>
      <c r="H208" s="568">
        <v>3.3</v>
      </c>
      <c r="I208" s="575" t="s">
        <v>1243</v>
      </c>
      <c r="J208" s="576">
        <v>40000</v>
      </c>
      <c r="K208" s="577">
        <v>-31500</v>
      </c>
      <c r="L208" s="578"/>
      <c r="M208" s="578"/>
    </row>
    <row r="209" spans="1:13" x14ac:dyDescent="0.15">
      <c r="A209" s="585" t="s">
        <v>2513</v>
      </c>
      <c r="B209" s="573" t="s">
        <v>2507</v>
      </c>
      <c r="C209" s="588" t="s">
        <v>1975</v>
      </c>
      <c r="D209" s="568">
        <v>64.8</v>
      </c>
      <c r="E209" s="568">
        <v>216</v>
      </c>
      <c r="F209" s="568">
        <v>216</v>
      </c>
      <c r="G209" s="568">
        <v>3.6</v>
      </c>
      <c r="H209" s="568">
        <v>3.6</v>
      </c>
      <c r="I209" s="575" t="s">
        <v>1243</v>
      </c>
      <c r="J209" s="576">
        <v>40000</v>
      </c>
      <c r="K209" s="577">
        <v>-31500</v>
      </c>
      <c r="L209" s="578"/>
      <c r="M209" s="578"/>
    </row>
    <row r="210" spans="1:13" x14ac:dyDescent="0.15">
      <c r="A210" s="585" t="s">
        <v>2513</v>
      </c>
      <c r="B210" s="567" t="s">
        <v>2502</v>
      </c>
      <c r="C210" s="588" t="s">
        <v>1991</v>
      </c>
      <c r="D210" s="568">
        <v>70.400000000000006</v>
      </c>
      <c r="E210" s="568">
        <v>198</v>
      </c>
      <c r="F210" s="568">
        <v>198</v>
      </c>
      <c r="G210" s="568">
        <v>3.3</v>
      </c>
      <c r="H210" s="568">
        <v>3.3</v>
      </c>
      <c r="I210" s="575" t="s">
        <v>1243</v>
      </c>
      <c r="J210" s="583">
        <v>80000</v>
      </c>
      <c r="K210" s="584">
        <v>-91500</v>
      </c>
      <c r="L210" s="591" t="s">
        <v>6939</v>
      </c>
      <c r="M210" s="572"/>
    </row>
    <row r="211" spans="1:13" x14ac:dyDescent="0.15">
      <c r="A211" s="585" t="s">
        <v>2513</v>
      </c>
      <c r="B211" s="573" t="s">
        <v>2502</v>
      </c>
      <c r="C211" s="588" t="s">
        <v>1975</v>
      </c>
      <c r="D211" s="568">
        <v>76.8</v>
      </c>
      <c r="E211" s="568">
        <v>216</v>
      </c>
      <c r="F211" s="568">
        <v>216</v>
      </c>
      <c r="G211" s="568">
        <v>3.6</v>
      </c>
      <c r="H211" s="568">
        <v>3.6</v>
      </c>
      <c r="I211" s="575" t="s">
        <v>1243</v>
      </c>
      <c r="J211" s="576">
        <v>80000</v>
      </c>
      <c r="K211" s="577">
        <v>-91500</v>
      </c>
      <c r="L211" s="578"/>
      <c r="M211" s="572" t="s">
        <v>2500</v>
      </c>
    </row>
    <row r="212" spans="1:13" x14ac:dyDescent="0.15">
      <c r="A212" s="585" t="s">
        <v>2513</v>
      </c>
      <c r="B212" s="573" t="s">
        <v>2502</v>
      </c>
      <c r="C212" s="588" t="s">
        <v>2031</v>
      </c>
      <c r="D212" s="568">
        <v>80</v>
      </c>
      <c r="E212" s="568">
        <v>225</v>
      </c>
      <c r="F212" s="568">
        <v>225</v>
      </c>
      <c r="G212" s="568">
        <v>3.75</v>
      </c>
      <c r="H212" s="568">
        <v>3.75</v>
      </c>
      <c r="I212" s="575" t="s">
        <v>1243</v>
      </c>
      <c r="J212" s="576">
        <v>80000</v>
      </c>
      <c r="K212" s="577">
        <v>-91500</v>
      </c>
      <c r="L212" s="572" t="s">
        <v>1463</v>
      </c>
      <c r="M212" s="572"/>
    </row>
    <row r="213" spans="1:13" x14ac:dyDescent="0.15">
      <c r="A213" s="585" t="s">
        <v>2513</v>
      </c>
      <c r="B213" s="573" t="s">
        <v>2502</v>
      </c>
      <c r="C213" s="588" t="s">
        <v>2065</v>
      </c>
      <c r="D213" s="568">
        <v>83.2</v>
      </c>
      <c r="E213" s="568">
        <v>234</v>
      </c>
      <c r="F213" s="568">
        <v>234</v>
      </c>
      <c r="G213" s="568">
        <v>3.9</v>
      </c>
      <c r="H213" s="568">
        <v>3.9</v>
      </c>
      <c r="I213" s="575" t="s">
        <v>1243</v>
      </c>
      <c r="J213" s="576">
        <v>80000</v>
      </c>
      <c r="K213" s="577">
        <v>-91500</v>
      </c>
      <c r="L213" s="578"/>
      <c r="M213" s="572"/>
    </row>
    <row r="214" spans="1:13" x14ac:dyDescent="0.15">
      <c r="A214" s="585" t="s">
        <v>2513</v>
      </c>
      <c r="B214" s="573" t="s">
        <v>2502</v>
      </c>
      <c r="C214" s="588" t="s">
        <v>2063</v>
      </c>
      <c r="D214" s="568">
        <v>89.6</v>
      </c>
      <c r="E214" s="568">
        <v>252</v>
      </c>
      <c r="F214" s="568">
        <v>252</v>
      </c>
      <c r="G214" s="568">
        <v>4.2</v>
      </c>
      <c r="H214" s="568">
        <v>4.2</v>
      </c>
      <c r="I214" s="575" t="s">
        <v>1243</v>
      </c>
      <c r="J214" s="576">
        <v>80000</v>
      </c>
      <c r="K214" s="577">
        <v>-91500</v>
      </c>
      <c r="L214" s="578"/>
      <c r="M214" s="572"/>
    </row>
    <row r="215" spans="1:13" x14ac:dyDescent="0.15">
      <c r="A215" s="585" t="s">
        <v>2513</v>
      </c>
      <c r="B215" s="573" t="s">
        <v>2502</v>
      </c>
      <c r="C215" s="588" t="s">
        <v>1979</v>
      </c>
      <c r="D215" s="568">
        <v>96</v>
      </c>
      <c r="E215" s="568">
        <v>270</v>
      </c>
      <c r="F215" s="568">
        <v>270</v>
      </c>
      <c r="G215" s="568">
        <v>4.5</v>
      </c>
      <c r="H215" s="568">
        <v>4.5</v>
      </c>
      <c r="I215" s="575" t="s">
        <v>1243</v>
      </c>
      <c r="J215" s="576">
        <v>80000</v>
      </c>
      <c r="K215" s="577">
        <v>-91500</v>
      </c>
      <c r="L215" s="578"/>
      <c r="M215" s="572" t="s">
        <v>2496</v>
      </c>
    </row>
    <row r="216" spans="1:13" x14ac:dyDescent="0.15">
      <c r="A216" s="566" t="s">
        <v>1033</v>
      </c>
      <c r="B216" s="586" t="s">
        <v>1033</v>
      </c>
      <c r="C216" s="568" t="s">
        <v>103</v>
      </c>
      <c r="D216" s="568">
        <v>45</v>
      </c>
      <c r="E216" s="568">
        <v>100</v>
      </c>
      <c r="F216" s="568">
        <v>150</v>
      </c>
      <c r="G216" s="568">
        <v>3</v>
      </c>
      <c r="H216" s="568">
        <v>3.9</v>
      </c>
      <c r="I216" s="580" t="s">
        <v>1248</v>
      </c>
      <c r="J216" s="570" t="s">
        <v>103</v>
      </c>
      <c r="K216" s="584">
        <v>-37500</v>
      </c>
      <c r="L216" s="572" t="s">
        <v>5447</v>
      </c>
      <c r="M216" s="572" t="s">
        <v>6535</v>
      </c>
    </row>
    <row r="217" spans="1:13" x14ac:dyDescent="0.15">
      <c r="A217" s="585" t="s">
        <v>1033</v>
      </c>
      <c r="B217" s="573" t="s">
        <v>1033</v>
      </c>
      <c r="C217" s="588" t="s">
        <v>1991</v>
      </c>
      <c r="D217" s="568">
        <v>49.5</v>
      </c>
      <c r="E217" s="568">
        <v>110</v>
      </c>
      <c r="F217" s="568">
        <v>165</v>
      </c>
      <c r="G217" s="568">
        <v>3.3</v>
      </c>
      <c r="H217" s="568">
        <v>4.29</v>
      </c>
      <c r="I217" s="575" t="s">
        <v>1248</v>
      </c>
      <c r="J217" s="576" t="s">
        <v>103</v>
      </c>
      <c r="K217" s="577">
        <v>-37500</v>
      </c>
      <c r="L217" s="572" t="s">
        <v>6940</v>
      </c>
      <c r="M217" s="578"/>
    </row>
    <row r="218" spans="1:13" x14ac:dyDescent="0.15">
      <c r="A218" s="585" t="s">
        <v>1033</v>
      </c>
      <c r="B218" s="573" t="s">
        <v>1033</v>
      </c>
      <c r="C218" s="588" t="s">
        <v>1975</v>
      </c>
      <c r="D218" s="568">
        <v>54</v>
      </c>
      <c r="E218" s="568">
        <v>120</v>
      </c>
      <c r="F218" s="568">
        <v>180</v>
      </c>
      <c r="G218" s="568">
        <v>3.6</v>
      </c>
      <c r="H218" s="568">
        <v>4.68</v>
      </c>
      <c r="I218" s="575" t="s">
        <v>1248</v>
      </c>
      <c r="J218" s="576" t="s">
        <v>103</v>
      </c>
      <c r="K218" s="577">
        <v>-37500</v>
      </c>
      <c r="L218" s="572" t="s">
        <v>2493</v>
      </c>
      <c r="M218" s="578"/>
    </row>
    <row r="219" spans="1:13" x14ac:dyDescent="0.15">
      <c r="A219" s="585" t="s">
        <v>1033</v>
      </c>
      <c r="B219" s="573" t="s">
        <v>1033</v>
      </c>
      <c r="C219" s="588" t="s">
        <v>2031</v>
      </c>
      <c r="D219" s="568">
        <v>56.25</v>
      </c>
      <c r="E219" s="568">
        <v>125</v>
      </c>
      <c r="F219" s="568">
        <v>187</v>
      </c>
      <c r="G219" s="568">
        <v>3.75</v>
      </c>
      <c r="H219" s="568">
        <v>4.87</v>
      </c>
      <c r="I219" s="575" t="s">
        <v>1248</v>
      </c>
      <c r="J219" s="576" t="s">
        <v>103</v>
      </c>
      <c r="K219" s="577">
        <v>-37500</v>
      </c>
      <c r="L219" s="572" t="s">
        <v>1463</v>
      </c>
      <c r="M219" s="572"/>
    </row>
    <row r="220" spans="1:13" x14ac:dyDescent="0.15">
      <c r="A220" s="585" t="s">
        <v>1033</v>
      </c>
      <c r="B220" s="567" t="s">
        <v>2489</v>
      </c>
      <c r="C220" s="590" t="s">
        <v>2031</v>
      </c>
      <c r="D220" s="568">
        <v>68.75</v>
      </c>
      <c r="E220" s="568">
        <v>125</v>
      </c>
      <c r="F220" s="568">
        <v>187</v>
      </c>
      <c r="G220" s="568">
        <v>5</v>
      </c>
      <c r="H220" s="568">
        <v>6.5</v>
      </c>
      <c r="I220" s="575" t="s">
        <v>1248</v>
      </c>
      <c r="J220" s="583">
        <v>100000</v>
      </c>
      <c r="K220" s="584">
        <v>-112500</v>
      </c>
      <c r="L220" s="591" t="s">
        <v>6941</v>
      </c>
      <c r="M220" s="572" t="s">
        <v>6968</v>
      </c>
    </row>
    <row r="221" spans="1:13" x14ac:dyDescent="0.15">
      <c r="A221" s="566" t="s">
        <v>94</v>
      </c>
      <c r="B221" s="567" t="s">
        <v>94</v>
      </c>
      <c r="C221" s="568" t="s">
        <v>103</v>
      </c>
      <c r="D221" s="568">
        <v>45</v>
      </c>
      <c r="E221" s="568">
        <v>100</v>
      </c>
      <c r="F221" s="568">
        <v>150</v>
      </c>
      <c r="G221" s="568">
        <v>3</v>
      </c>
      <c r="H221" s="568">
        <v>3.9</v>
      </c>
      <c r="I221" s="580" t="s">
        <v>1251</v>
      </c>
      <c r="J221" s="570" t="s">
        <v>103</v>
      </c>
      <c r="K221" s="584">
        <v>-37500</v>
      </c>
      <c r="L221" s="572" t="s">
        <v>2012</v>
      </c>
      <c r="M221" s="572" t="s">
        <v>6535</v>
      </c>
    </row>
    <row r="222" spans="1:13" x14ac:dyDescent="0.15">
      <c r="A222" s="585" t="s">
        <v>94</v>
      </c>
      <c r="B222" s="573" t="s">
        <v>94</v>
      </c>
      <c r="C222" s="588" t="s">
        <v>1978</v>
      </c>
      <c r="D222" s="568">
        <v>47.25</v>
      </c>
      <c r="E222" s="568">
        <v>105</v>
      </c>
      <c r="F222" s="568">
        <v>157</v>
      </c>
      <c r="G222" s="568">
        <v>3.15</v>
      </c>
      <c r="H222" s="568">
        <v>4.09</v>
      </c>
      <c r="I222" s="575" t="s">
        <v>1251</v>
      </c>
      <c r="J222" s="576" t="s">
        <v>103</v>
      </c>
      <c r="K222" s="577">
        <v>-37500</v>
      </c>
      <c r="L222" s="572" t="s">
        <v>1683</v>
      </c>
      <c r="M222" s="578"/>
    </row>
    <row r="223" spans="1:13" x14ac:dyDescent="0.15">
      <c r="A223" s="585" t="s">
        <v>94</v>
      </c>
      <c r="B223" s="573" t="s">
        <v>94</v>
      </c>
      <c r="C223" s="588" t="s">
        <v>1991</v>
      </c>
      <c r="D223" s="568">
        <v>49.5</v>
      </c>
      <c r="E223" s="568">
        <v>110</v>
      </c>
      <c r="F223" s="568">
        <v>165</v>
      </c>
      <c r="G223" s="568">
        <v>3.3</v>
      </c>
      <c r="H223" s="568">
        <v>4.29</v>
      </c>
      <c r="I223" s="575" t="s">
        <v>1251</v>
      </c>
      <c r="J223" s="576" t="s">
        <v>103</v>
      </c>
      <c r="K223" s="577">
        <v>-37500</v>
      </c>
      <c r="L223" s="582" t="s">
        <v>2483</v>
      </c>
      <c r="M223" s="578"/>
    </row>
    <row r="224" spans="1:13" x14ac:dyDescent="0.15">
      <c r="A224" s="585" t="s">
        <v>94</v>
      </c>
      <c r="B224" s="573" t="s">
        <v>94</v>
      </c>
      <c r="C224" s="588" t="s">
        <v>1975</v>
      </c>
      <c r="D224" s="568">
        <v>54</v>
      </c>
      <c r="E224" s="568">
        <v>120</v>
      </c>
      <c r="F224" s="568">
        <v>180</v>
      </c>
      <c r="G224" s="568">
        <v>3.6</v>
      </c>
      <c r="H224" s="568">
        <v>4.68</v>
      </c>
      <c r="I224" s="575" t="s">
        <v>1251</v>
      </c>
      <c r="J224" s="576" t="s">
        <v>103</v>
      </c>
      <c r="K224" s="577">
        <v>-37500</v>
      </c>
      <c r="L224" s="578"/>
      <c r="M224" s="578"/>
    </row>
    <row r="225" spans="1:13" x14ac:dyDescent="0.15">
      <c r="A225" s="585" t="s">
        <v>94</v>
      </c>
      <c r="B225" s="567" t="s">
        <v>2481</v>
      </c>
      <c r="C225" s="590" t="s">
        <v>2031</v>
      </c>
      <c r="D225" s="568">
        <v>68.75</v>
      </c>
      <c r="E225" s="568">
        <v>125</v>
      </c>
      <c r="F225" s="568">
        <v>187</v>
      </c>
      <c r="G225" s="568">
        <v>5</v>
      </c>
      <c r="H225" s="568">
        <v>6.5</v>
      </c>
      <c r="I225" s="575" t="s">
        <v>1251</v>
      </c>
      <c r="J225" s="583">
        <v>100000</v>
      </c>
      <c r="K225" s="584">
        <v>-112500</v>
      </c>
      <c r="L225" s="591" t="s">
        <v>6942</v>
      </c>
      <c r="M225" s="572" t="s">
        <v>6968</v>
      </c>
    </row>
    <row r="226" spans="1:13" x14ac:dyDescent="0.15">
      <c r="A226" s="566" t="s">
        <v>657</v>
      </c>
      <c r="B226" s="586" t="s">
        <v>657</v>
      </c>
      <c r="C226" s="568" t="s">
        <v>103</v>
      </c>
      <c r="D226" s="568">
        <v>45</v>
      </c>
      <c r="E226" s="568">
        <v>100</v>
      </c>
      <c r="F226" s="568">
        <v>150</v>
      </c>
      <c r="G226" s="568">
        <v>3</v>
      </c>
      <c r="H226" s="568">
        <v>3.9</v>
      </c>
      <c r="I226" s="569" t="s">
        <v>1258</v>
      </c>
      <c r="J226" s="570" t="s">
        <v>103</v>
      </c>
      <c r="K226" s="584">
        <v>-37500</v>
      </c>
      <c r="L226" s="587" t="s">
        <v>2012</v>
      </c>
      <c r="M226" s="572" t="s">
        <v>6535</v>
      </c>
    </row>
    <row r="227" spans="1:13" x14ac:dyDescent="0.15">
      <c r="A227" s="585" t="s">
        <v>657</v>
      </c>
      <c r="B227" s="573" t="s">
        <v>657</v>
      </c>
      <c r="C227" s="588" t="s">
        <v>1978</v>
      </c>
      <c r="D227" s="568">
        <v>47.25</v>
      </c>
      <c r="E227" s="568">
        <v>105</v>
      </c>
      <c r="F227" s="568">
        <v>157</v>
      </c>
      <c r="G227" s="568">
        <v>3.15</v>
      </c>
      <c r="H227" s="568">
        <v>4.09</v>
      </c>
      <c r="I227" s="575" t="s">
        <v>1258</v>
      </c>
      <c r="J227" s="576" t="s">
        <v>103</v>
      </c>
      <c r="K227" s="577">
        <v>-37500</v>
      </c>
      <c r="L227" s="587" t="s">
        <v>2479</v>
      </c>
      <c r="M227" s="578"/>
    </row>
    <row r="228" spans="1:13" x14ac:dyDescent="0.15">
      <c r="A228" s="585" t="s">
        <v>657</v>
      </c>
      <c r="B228" s="573" t="s">
        <v>657</v>
      </c>
      <c r="C228" s="588" t="s">
        <v>1991</v>
      </c>
      <c r="D228" s="568">
        <v>49.5</v>
      </c>
      <c r="E228" s="568">
        <v>110</v>
      </c>
      <c r="F228" s="568">
        <v>165</v>
      </c>
      <c r="G228" s="568">
        <v>3.3</v>
      </c>
      <c r="H228" s="568">
        <v>4.29</v>
      </c>
      <c r="I228" s="575" t="s">
        <v>1258</v>
      </c>
      <c r="J228" s="576" t="s">
        <v>103</v>
      </c>
      <c r="K228" s="577">
        <v>-37500</v>
      </c>
      <c r="L228" s="572" t="s">
        <v>2477</v>
      </c>
      <c r="M228" s="578"/>
    </row>
    <row r="229" spans="1:13" x14ac:dyDescent="0.15">
      <c r="A229" s="585" t="s">
        <v>657</v>
      </c>
      <c r="B229" s="573" t="s">
        <v>657</v>
      </c>
      <c r="C229" s="588" t="s">
        <v>1975</v>
      </c>
      <c r="D229" s="568">
        <v>54</v>
      </c>
      <c r="E229" s="568">
        <v>120</v>
      </c>
      <c r="F229" s="568">
        <v>180</v>
      </c>
      <c r="G229" s="568">
        <v>3.6</v>
      </c>
      <c r="H229" s="568">
        <v>4.68</v>
      </c>
      <c r="I229" s="575" t="s">
        <v>1258</v>
      </c>
      <c r="J229" s="576" t="s">
        <v>103</v>
      </c>
      <c r="K229" s="577">
        <v>-37500</v>
      </c>
      <c r="L229" s="587" t="s">
        <v>6944</v>
      </c>
      <c r="M229" s="578"/>
    </row>
    <row r="230" spans="1:13" x14ac:dyDescent="0.15">
      <c r="A230" s="585" t="s">
        <v>657</v>
      </c>
      <c r="B230" s="567" t="s">
        <v>1357</v>
      </c>
      <c r="C230" s="590" t="s">
        <v>2031</v>
      </c>
      <c r="D230" s="568">
        <v>68.75</v>
      </c>
      <c r="E230" s="568">
        <v>125</v>
      </c>
      <c r="F230" s="568">
        <v>187</v>
      </c>
      <c r="G230" s="568">
        <v>5</v>
      </c>
      <c r="H230" s="568">
        <v>6.5</v>
      </c>
      <c r="I230" s="575" t="s">
        <v>1258</v>
      </c>
      <c r="J230" s="583">
        <v>100000</v>
      </c>
      <c r="K230" s="584">
        <v>-112500</v>
      </c>
      <c r="L230" s="593" t="s">
        <v>6943</v>
      </c>
      <c r="M230" s="572" t="s">
        <v>2476</v>
      </c>
    </row>
    <row r="231" spans="1:13" x14ac:dyDescent="0.15">
      <c r="A231" s="585" t="s">
        <v>657</v>
      </c>
      <c r="B231" s="573" t="s">
        <v>1357</v>
      </c>
      <c r="C231" s="574"/>
      <c r="D231" s="574">
        <v>68.75</v>
      </c>
      <c r="E231" s="574">
        <v>125</v>
      </c>
      <c r="F231" s="574">
        <v>187</v>
      </c>
      <c r="G231" s="574">
        <v>5</v>
      </c>
      <c r="H231" s="574">
        <v>6.5</v>
      </c>
      <c r="I231" s="575" t="s">
        <v>1258</v>
      </c>
      <c r="J231" s="576">
        <v>100000</v>
      </c>
      <c r="K231" s="577">
        <v>-112500</v>
      </c>
      <c r="L231" s="572" t="s">
        <v>6934</v>
      </c>
      <c r="M231" s="578"/>
    </row>
    <row r="232" spans="1:13" x14ac:dyDescent="0.15">
      <c r="A232" s="585" t="s">
        <v>657</v>
      </c>
      <c r="B232" s="573" t="s">
        <v>1357</v>
      </c>
      <c r="C232" s="588" t="s">
        <v>2065</v>
      </c>
      <c r="D232" s="568">
        <v>71.5</v>
      </c>
      <c r="E232" s="568">
        <v>130</v>
      </c>
      <c r="F232" s="568">
        <v>195</v>
      </c>
      <c r="G232" s="568">
        <v>5.2</v>
      </c>
      <c r="H232" s="568">
        <v>6.76</v>
      </c>
      <c r="I232" s="575" t="s">
        <v>1258</v>
      </c>
      <c r="J232" s="576">
        <v>100000</v>
      </c>
      <c r="K232" s="577">
        <v>-112500</v>
      </c>
      <c r="L232" s="587" t="s">
        <v>1463</v>
      </c>
      <c r="M232" s="572"/>
    </row>
    <row r="233" spans="1:13" x14ac:dyDescent="0.15">
      <c r="A233" s="585" t="s">
        <v>657</v>
      </c>
      <c r="B233" s="573" t="s">
        <v>1357</v>
      </c>
      <c r="C233" s="588" t="s">
        <v>2063</v>
      </c>
      <c r="D233" s="568">
        <v>77</v>
      </c>
      <c r="E233" s="568">
        <v>140</v>
      </c>
      <c r="F233" s="568">
        <v>210</v>
      </c>
      <c r="G233" s="568">
        <v>5.6</v>
      </c>
      <c r="H233" s="568">
        <v>7.28</v>
      </c>
      <c r="I233" s="575" t="s">
        <v>1258</v>
      </c>
      <c r="J233" s="576">
        <v>100000</v>
      </c>
      <c r="K233" s="577">
        <v>-112500</v>
      </c>
      <c r="L233" s="578"/>
      <c r="M233" s="572"/>
    </row>
    <row r="234" spans="1:13" x14ac:dyDescent="0.15">
      <c r="A234" s="585" t="s">
        <v>657</v>
      </c>
      <c r="B234" s="573" t="s">
        <v>1357</v>
      </c>
      <c r="C234" s="588" t="s">
        <v>1979</v>
      </c>
      <c r="D234" s="568">
        <v>82.5</v>
      </c>
      <c r="E234" s="568">
        <v>150</v>
      </c>
      <c r="F234" s="568">
        <v>225</v>
      </c>
      <c r="G234" s="568">
        <v>6</v>
      </c>
      <c r="H234" s="568">
        <v>7.8</v>
      </c>
      <c r="I234" s="575" t="s">
        <v>1258</v>
      </c>
      <c r="J234" s="576">
        <v>100000</v>
      </c>
      <c r="K234" s="577">
        <v>-112500</v>
      </c>
      <c r="L234" s="578"/>
      <c r="M234" s="572"/>
    </row>
    <row r="235" spans="1:13" x14ac:dyDescent="0.15">
      <c r="A235" s="579" t="s">
        <v>2470</v>
      </c>
      <c r="B235" s="567" t="s">
        <v>2469</v>
      </c>
      <c r="C235" s="589" t="s">
        <v>1975</v>
      </c>
      <c r="D235" s="568">
        <v>45.6</v>
      </c>
      <c r="E235" s="568">
        <v>72</v>
      </c>
      <c r="F235" s="568">
        <v>120</v>
      </c>
      <c r="G235" s="568">
        <v>0.36</v>
      </c>
      <c r="H235" s="568">
        <v>0.51</v>
      </c>
      <c r="I235" s="580" t="s">
        <v>1256</v>
      </c>
      <c r="J235" s="570" t="s">
        <v>103</v>
      </c>
      <c r="K235" s="584">
        <v>15000</v>
      </c>
      <c r="L235" s="572" t="s">
        <v>2352</v>
      </c>
      <c r="M235" s="572" t="s">
        <v>2468</v>
      </c>
    </row>
    <row r="236" spans="1:13" x14ac:dyDescent="0.15">
      <c r="A236" s="579" t="s">
        <v>2470</v>
      </c>
      <c r="B236" s="567" t="s">
        <v>2466</v>
      </c>
      <c r="C236" s="589" t="s">
        <v>1975</v>
      </c>
      <c r="D236" s="568">
        <v>54</v>
      </c>
      <c r="E236" s="574">
        <v>72</v>
      </c>
      <c r="F236" s="574">
        <v>120</v>
      </c>
      <c r="G236" s="574">
        <v>0.36</v>
      </c>
      <c r="H236" s="574">
        <v>0.51</v>
      </c>
      <c r="I236" s="575" t="s">
        <v>1256</v>
      </c>
      <c r="J236" s="583">
        <v>15000</v>
      </c>
      <c r="K236" s="571" t="s">
        <v>103</v>
      </c>
      <c r="L236" s="587" t="s">
        <v>6901</v>
      </c>
      <c r="M236" s="572" t="s">
        <v>2465</v>
      </c>
    </row>
    <row r="237" spans="1:13" x14ac:dyDescent="0.15">
      <c r="A237" s="579" t="s">
        <v>2470</v>
      </c>
      <c r="B237" s="567" t="s">
        <v>2463</v>
      </c>
      <c r="C237" s="589" t="s">
        <v>1975</v>
      </c>
      <c r="D237" s="568">
        <v>69.599999999999994</v>
      </c>
      <c r="E237" s="574">
        <v>72</v>
      </c>
      <c r="F237" s="574">
        <v>120</v>
      </c>
      <c r="G237" s="574">
        <v>0.36</v>
      </c>
      <c r="H237" s="574">
        <v>0.51</v>
      </c>
      <c r="I237" s="575" t="s">
        <v>1256</v>
      </c>
      <c r="J237" s="583">
        <v>20000</v>
      </c>
      <c r="K237" s="571" t="s">
        <v>103</v>
      </c>
      <c r="L237" s="572" t="s">
        <v>6902</v>
      </c>
      <c r="M237" s="572" t="s">
        <v>2462</v>
      </c>
    </row>
    <row r="238" spans="1:13" x14ac:dyDescent="0.15">
      <c r="A238" s="566" t="s">
        <v>2460</v>
      </c>
      <c r="B238" s="567" t="s">
        <v>2460</v>
      </c>
      <c r="C238" s="590" t="s">
        <v>1978</v>
      </c>
      <c r="D238" s="568">
        <v>47.25</v>
      </c>
      <c r="E238" s="568">
        <v>126</v>
      </c>
      <c r="F238" s="568">
        <v>157</v>
      </c>
      <c r="G238" s="568">
        <v>1.05</v>
      </c>
      <c r="H238" s="568">
        <v>1.2</v>
      </c>
      <c r="I238" s="580" t="s">
        <v>1258</v>
      </c>
      <c r="J238" s="570" t="s">
        <v>103</v>
      </c>
      <c r="K238" s="584">
        <v>-3750</v>
      </c>
      <c r="L238" s="582" t="s">
        <v>2459</v>
      </c>
      <c r="M238" s="572"/>
    </row>
    <row r="239" spans="1:13" x14ac:dyDescent="0.15">
      <c r="A239" s="585" t="s">
        <v>2460</v>
      </c>
      <c r="B239" s="573" t="s">
        <v>2460</v>
      </c>
      <c r="C239" s="588" t="s">
        <v>1991</v>
      </c>
      <c r="D239" s="568">
        <v>49.5</v>
      </c>
      <c r="E239" s="568">
        <v>132</v>
      </c>
      <c r="F239" s="568">
        <v>165</v>
      </c>
      <c r="G239" s="568">
        <v>1.1000000000000001</v>
      </c>
      <c r="H239" s="568">
        <v>1.26</v>
      </c>
      <c r="I239" s="575" t="s">
        <v>1258</v>
      </c>
      <c r="J239" s="576" t="s">
        <v>103</v>
      </c>
      <c r="K239" s="577">
        <v>-3750</v>
      </c>
      <c r="L239" s="572" t="s">
        <v>1463</v>
      </c>
      <c r="M239" s="572"/>
    </row>
    <row r="240" spans="1:13" x14ac:dyDescent="0.15">
      <c r="A240" s="585" t="s">
        <v>2460</v>
      </c>
      <c r="B240" s="573" t="s">
        <v>2460</v>
      </c>
      <c r="C240" s="588" t="s">
        <v>1975</v>
      </c>
      <c r="D240" s="568">
        <v>54</v>
      </c>
      <c r="E240" s="568">
        <v>144</v>
      </c>
      <c r="F240" s="568">
        <v>180</v>
      </c>
      <c r="G240" s="568">
        <v>1.2</v>
      </c>
      <c r="H240" s="568">
        <v>1.38</v>
      </c>
      <c r="I240" s="575" t="s">
        <v>1258</v>
      </c>
      <c r="J240" s="576" t="s">
        <v>103</v>
      </c>
      <c r="K240" s="577">
        <v>-3750</v>
      </c>
      <c r="L240" s="578"/>
      <c r="M240" s="572"/>
    </row>
    <row r="241" spans="1:13" x14ac:dyDescent="0.15">
      <c r="A241" s="585" t="s">
        <v>2460</v>
      </c>
      <c r="B241" s="573" t="s">
        <v>2460</v>
      </c>
      <c r="C241" s="588" t="s">
        <v>2031</v>
      </c>
      <c r="D241" s="568">
        <v>56.25</v>
      </c>
      <c r="E241" s="568">
        <v>150</v>
      </c>
      <c r="F241" s="568">
        <v>187</v>
      </c>
      <c r="G241" s="568">
        <v>1.25</v>
      </c>
      <c r="H241" s="568">
        <v>1.43</v>
      </c>
      <c r="I241" s="575" t="s">
        <v>1258</v>
      </c>
      <c r="J241" s="576" t="s">
        <v>103</v>
      </c>
      <c r="K241" s="577">
        <v>-3750</v>
      </c>
      <c r="L241" s="578"/>
      <c r="M241" s="572"/>
    </row>
    <row r="242" spans="1:13" x14ac:dyDescent="0.15">
      <c r="A242" s="585" t="s">
        <v>2460</v>
      </c>
      <c r="B242" s="573" t="s">
        <v>2460</v>
      </c>
      <c r="C242" s="588" t="s">
        <v>2065</v>
      </c>
      <c r="D242" s="568">
        <v>58.5</v>
      </c>
      <c r="E242" s="568">
        <v>156</v>
      </c>
      <c r="F242" s="568">
        <v>195</v>
      </c>
      <c r="G242" s="568">
        <v>1.3</v>
      </c>
      <c r="H242" s="568">
        <v>1.49</v>
      </c>
      <c r="I242" s="575" t="s">
        <v>1258</v>
      </c>
      <c r="J242" s="576" t="s">
        <v>103</v>
      </c>
      <c r="K242" s="577">
        <v>-3750</v>
      </c>
      <c r="L242" s="578"/>
      <c r="M242" s="572"/>
    </row>
    <row r="243" spans="1:13" x14ac:dyDescent="0.15">
      <c r="A243" s="585" t="s">
        <v>2460</v>
      </c>
      <c r="B243" s="573" t="s">
        <v>2460</v>
      </c>
      <c r="C243" s="588" t="s">
        <v>2063</v>
      </c>
      <c r="D243" s="568">
        <v>63</v>
      </c>
      <c r="E243" s="568">
        <v>168</v>
      </c>
      <c r="F243" s="568">
        <v>210</v>
      </c>
      <c r="G243" s="568">
        <v>1.4</v>
      </c>
      <c r="H243" s="568">
        <v>1.61</v>
      </c>
      <c r="I243" s="575" t="s">
        <v>1258</v>
      </c>
      <c r="J243" s="576" t="s">
        <v>103</v>
      </c>
      <c r="K243" s="577">
        <v>-3750</v>
      </c>
      <c r="L243" s="578"/>
      <c r="M243" s="572"/>
    </row>
    <row r="244" spans="1:13" x14ac:dyDescent="0.15">
      <c r="A244" s="585" t="s">
        <v>2460</v>
      </c>
      <c r="B244" s="573" t="s">
        <v>2460</v>
      </c>
      <c r="C244" s="588" t="s">
        <v>1979</v>
      </c>
      <c r="D244" s="568">
        <v>67.5</v>
      </c>
      <c r="E244" s="568">
        <v>180</v>
      </c>
      <c r="F244" s="568">
        <v>225</v>
      </c>
      <c r="G244" s="568">
        <v>1.5</v>
      </c>
      <c r="H244" s="568">
        <v>1.72</v>
      </c>
      <c r="I244" s="575" t="s">
        <v>1258</v>
      </c>
      <c r="J244" s="576" t="s">
        <v>103</v>
      </c>
      <c r="K244" s="577">
        <v>-3750</v>
      </c>
      <c r="L244" s="578"/>
      <c r="M244" s="572"/>
    </row>
    <row r="245" spans="1:13" x14ac:dyDescent="0.15">
      <c r="A245" s="566" t="s">
        <v>504</v>
      </c>
      <c r="B245" s="567" t="s">
        <v>504</v>
      </c>
      <c r="C245" s="568" t="s">
        <v>103</v>
      </c>
      <c r="D245" s="568">
        <v>48</v>
      </c>
      <c r="E245" s="568">
        <v>150</v>
      </c>
      <c r="F245" s="568">
        <v>150</v>
      </c>
      <c r="G245" s="568">
        <v>2</v>
      </c>
      <c r="H245" s="568">
        <v>2</v>
      </c>
      <c r="I245" s="580" t="s">
        <v>1256</v>
      </c>
      <c r="J245" s="570" t="s">
        <v>103</v>
      </c>
      <c r="K245" s="584">
        <v>-2250</v>
      </c>
      <c r="L245" s="582" t="s">
        <v>2036</v>
      </c>
      <c r="M245" s="572"/>
    </row>
    <row r="246" spans="1:13" x14ac:dyDescent="0.15">
      <c r="A246" s="585" t="s">
        <v>504</v>
      </c>
      <c r="B246" s="573" t="s">
        <v>504</v>
      </c>
      <c r="C246" s="588" t="s">
        <v>1978</v>
      </c>
      <c r="D246" s="568">
        <v>50.4</v>
      </c>
      <c r="E246" s="568">
        <v>157</v>
      </c>
      <c r="F246" s="568">
        <v>157</v>
      </c>
      <c r="G246" s="568">
        <v>2.1</v>
      </c>
      <c r="H246" s="568">
        <v>2.1</v>
      </c>
      <c r="I246" s="575" t="s">
        <v>1256</v>
      </c>
      <c r="J246" s="576" t="s">
        <v>103</v>
      </c>
      <c r="K246" s="577">
        <v>-2250</v>
      </c>
      <c r="L246" s="578"/>
      <c r="M246" s="572"/>
    </row>
    <row r="247" spans="1:13" x14ac:dyDescent="0.15">
      <c r="A247" s="585" t="s">
        <v>504</v>
      </c>
      <c r="B247" s="573" t="s">
        <v>504</v>
      </c>
      <c r="C247" s="588" t="s">
        <v>1991</v>
      </c>
      <c r="D247" s="568">
        <v>52.8</v>
      </c>
      <c r="E247" s="568">
        <v>165</v>
      </c>
      <c r="F247" s="568">
        <v>165</v>
      </c>
      <c r="G247" s="568">
        <v>2.2000000000000002</v>
      </c>
      <c r="H247" s="568">
        <v>2.2000000000000002</v>
      </c>
      <c r="I247" s="575" t="s">
        <v>1256</v>
      </c>
      <c r="J247" s="576" t="s">
        <v>103</v>
      </c>
      <c r="K247" s="577">
        <v>-2250</v>
      </c>
      <c r="L247" s="578"/>
      <c r="M247" s="572"/>
    </row>
    <row r="248" spans="1:13" x14ac:dyDescent="0.15">
      <c r="A248" s="585" t="s">
        <v>504</v>
      </c>
      <c r="B248" s="573" t="s">
        <v>504</v>
      </c>
      <c r="C248" s="588" t="s">
        <v>1975</v>
      </c>
      <c r="D248" s="568">
        <v>57.6</v>
      </c>
      <c r="E248" s="568">
        <v>180</v>
      </c>
      <c r="F248" s="568">
        <v>180</v>
      </c>
      <c r="G248" s="568">
        <v>2.4</v>
      </c>
      <c r="H248" s="568">
        <v>2.4</v>
      </c>
      <c r="I248" s="575" t="s">
        <v>1256</v>
      </c>
      <c r="J248" s="576" t="s">
        <v>103</v>
      </c>
      <c r="K248" s="577">
        <v>-2250</v>
      </c>
      <c r="L248" s="578"/>
      <c r="M248" s="572"/>
    </row>
    <row r="249" spans="1:13" x14ac:dyDescent="0.15">
      <c r="A249" s="585" t="s">
        <v>504</v>
      </c>
      <c r="B249" s="567" t="s">
        <v>2456</v>
      </c>
      <c r="C249" s="588" t="s">
        <v>1978</v>
      </c>
      <c r="D249" s="568">
        <v>58.8</v>
      </c>
      <c r="E249" s="568">
        <v>157</v>
      </c>
      <c r="F249" s="568">
        <v>157</v>
      </c>
      <c r="G249" s="568">
        <v>2.1</v>
      </c>
      <c r="H249" s="568">
        <v>2.1</v>
      </c>
      <c r="I249" s="575" t="s">
        <v>1256</v>
      </c>
      <c r="J249" s="583">
        <v>55000</v>
      </c>
      <c r="K249" s="584">
        <v>-43500</v>
      </c>
      <c r="L249" s="591" t="s">
        <v>6956</v>
      </c>
      <c r="M249" s="572"/>
    </row>
    <row r="250" spans="1:13" x14ac:dyDescent="0.15">
      <c r="A250" s="585" t="s">
        <v>504</v>
      </c>
      <c r="B250" s="573" t="s">
        <v>2456</v>
      </c>
      <c r="C250" s="588" t="s">
        <v>1991</v>
      </c>
      <c r="D250" s="568">
        <v>61.6</v>
      </c>
      <c r="E250" s="568">
        <v>165</v>
      </c>
      <c r="F250" s="568">
        <v>165</v>
      </c>
      <c r="G250" s="568">
        <v>2.2000000000000002</v>
      </c>
      <c r="H250" s="568">
        <v>2.2000000000000002</v>
      </c>
      <c r="I250" s="575" t="s">
        <v>1256</v>
      </c>
      <c r="J250" s="576">
        <v>55000</v>
      </c>
      <c r="K250" s="577">
        <v>-43500</v>
      </c>
      <c r="L250" s="578"/>
      <c r="M250" s="572"/>
    </row>
    <row r="251" spans="1:13" x14ac:dyDescent="0.15">
      <c r="A251" s="585" t="s">
        <v>504</v>
      </c>
      <c r="B251" s="573" t="s">
        <v>2456</v>
      </c>
      <c r="C251" s="588" t="s">
        <v>1975</v>
      </c>
      <c r="D251" s="568">
        <v>67.2</v>
      </c>
      <c r="E251" s="568">
        <v>180</v>
      </c>
      <c r="F251" s="568">
        <v>180</v>
      </c>
      <c r="G251" s="568">
        <v>2.4</v>
      </c>
      <c r="H251" s="568">
        <v>2.4</v>
      </c>
      <c r="I251" s="575" t="s">
        <v>1256</v>
      </c>
      <c r="J251" s="576">
        <v>55000</v>
      </c>
      <c r="K251" s="577">
        <v>-43500</v>
      </c>
      <c r="L251" s="578"/>
      <c r="M251" s="572"/>
    </row>
    <row r="252" spans="1:13" x14ac:dyDescent="0.15">
      <c r="A252" s="585" t="s">
        <v>504</v>
      </c>
      <c r="B252" s="567" t="s">
        <v>2455</v>
      </c>
      <c r="C252" s="590" t="s">
        <v>1991</v>
      </c>
      <c r="D252" s="568">
        <v>81.400000000000006</v>
      </c>
      <c r="E252" s="568">
        <v>165</v>
      </c>
      <c r="F252" s="568">
        <v>165</v>
      </c>
      <c r="G252" s="568">
        <v>2.2000000000000002</v>
      </c>
      <c r="H252" s="568">
        <v>2.2000000000000002</v>
      </c>
      <c r="I252" s="575" t="s">
        <v>1256</v>
      </c>
      <c r="J252" s="583">
        <v>70000</v>
      </c>
      <c r="K252" s="584">
        <v>-96000</v>
      </c>
      <c r="L252" s="591" t="s">
        <v>6957</v>
      </c>
      <c r="M252" s="572"/>
    </row>
    <row r="253" spans="1:13" x14ac:dyDescent="0.15">
      <c r="A253" s="585" t="s">
        <v>504</v>
      </c>
      <c r="B253" s="573" t="s">
        <v>2455</v>
      </c>
      <c r="C253" s="590" t="s">
        <v>1975</v>
      </c>
      <c r="D253" s="568">
        <v>88.8</v>
      </c>
      <c r="E253" s="568">
        <v>180</v>
      </c>
      <c r="F253" s="568">
        <v>180</v>
      </c>
      <c r="G253" s="568">
        <v>2.4</v>
      </c>
      <c r="H253" s="568">
        <v>2.4</v>
      </c>
      <c r="I253" s="575" t="s">
        <v>1256</v>
      </c>
      <c r="J253" s="576">
        <v>70000</v>
      </c>
      <c r="K253" s="577">
        <v>-96000</v>
      </c>
      <c r="L253" s="578"/>
      <c r="M253" s="572"/>
    </row>
    <row r="254" spans="1:13" x14ac:dyDescent="0.15">
      <c r="A254" s="566" t="s">
        <v>2454</v>
      </c>
      <c r="B254" s="586" t="s">
        <v>2453</v>
      </c>
      <c r="C254" s="568" t="s">
        <v>103</v>
      </c>
      <c r="D254" s="568">
        <v>50</v>
      </c>
      <c r="E254" s="568">
        <v>95</v>
      </c>
      <c r="F254" s="568">
        <v>120</v>
      </c>
      <c r="G254" s="568">
        <v>0.5</v>
      </c>
      <c r="H254" s="568">
        <v>0.59</v>
      </c>
      <c r="I254" s="580" t="s">
        <v>1256</v>
      </c>
      <c r="J254" s="570" t="s">
        <v>6969</v>
      </c>
      <c r="K254" s="584">
        <v>5000</v>
      </c>
      <c r="L254" s="572" t="s">
        <v>2428</v>
      </c>
      <c r="M254" s="572" t="s">
        <v>2452</v>
      </c>
    </row>
    <row r="255" spans="1:13" x14ac:dyDescent="0.15">
      <c r="A255" s="566" t="s">
        <v>2454</v>
      </c>
      <c r="B255" s="573" t="s">
        <v>2599</v>
      </c>
      <c r="C255" s="574"/>
      <c r="D255" s="574">
        <v>50</v>
      </c>
      <c r="E255" s="574">
        <v>95</v>
      </c>
      <c r="F255" s="574">
        <v>120</v>
      </c>
      <c r="G255" s="574">
        <v>0.5</v>
      </c>
      <c r="H255" s="574">
        <v>0.59</v>
      </c>
      <c r="I255" s="575" t="s">
        <v>1256</v>
      </c>
      <c r="J255" s="576" t="s">
        <v>103</v>
      </c>
      <c r="K255" s="577">
        <v>5000</v>
      </c>
      <c r="L255" s="582" t="s">
        <v>2080</v>
      </c>
      <c r="M255" s="578"/>
    </row>
    <row r="256" spans="1:13" x14ac:dyDescent="0.15">
      <c r="A256" s="566" t="s">
        <v>2454</v>
      </c>
      <c r="B256" s="573" t="s">
        <v>2599</v>
      </c>
      <c r="C256" s="574"/>
      <c r="D256" s="574">
        <v>50</v>
      </c>
      <c r="E256" s="574">
        <v>95</v>
      </c>
      <c r="F256" s="574">
        <v>120</v>
      </c>
      <c r="G256" s="574">
        <v>0.5</v>
      </c>
      <c r="H256" s="574">
        <v>0.59</v>
      </c>
      <c r="I256" s="575" t="s">
        <v>1256</v>
      </c>
      <c r="J256" s="576" t="s">
        <v>103</v>
      </c>
      <c r="K256" s="577">
        <v>5000</v>
      </c>
      <c r="L256" s="572" t="s">
        <v>2451</v>
      </c>
      <c r="M256" s="578"/>
    </row>
    <row r="257" spans="1:13" x14ac:dyDescent="0.15">
      <c r="A257" s="566" t="s">
        <v>2454</v>
      </c>
      <c r="B257" s="573" t="s">
        <v>2599</v>
      </c>
      <c r="C257" s="574"/>
      <c r="D257" s="574">
        <v>50</v>
      </c>
      <c r="E257" s="574">
        <v>95</v>
      </c>
      <c r="F257" s="574">
        <v>120</v>
      </c>
      <c r="G257" s="574">
        <v>0.5</v>
      </c>
      <c r="H257" s="574">
        <v>0.59</v>
      </c>
      <c r="I257" s="575" t="s">
        <v>1256</v>
      </c>
      <c r="J257" s="576" t="s">
        <v>103</v>
      </c>
      <c r="K257" s="577">
        <v>5000</v>
      </c>
      <c r="L257" s="572" t="s">
        <v>2078</v>
      </c>
      <c r="M257" s="578"/>
    </row>
    <row r="258" spans="1:13" x14ac:dyDescent="0.15">
      <c r="A258" s="566" t="s">
        <v>2454</v>
      </c>
      <c r="B258" s="567" t="s">
        <v>2450</v>
      </c>
      <c r="C258" s="568" t="s">
        <v>103</v>
      </c>
      <c r="D258" s="568">
        <v>53</v>
      </c>
      <c r="E258" s="568">
        <v>95</v>
      </c>
      <c r="F258" s="568">
        <v>120</v>
      </c>
      <c r="G258" s="568">
        <v>0.55000000000000004</v>
      </c>
      <c r="H258" s="568">
        <v>0.64</v>
      </c>
      <c r="I258" s="575" t="s">
        <v>1256</v>
      </c>
      <c r="J258" s="583">
        <v>20000</v>
      </c>
      <c r="K258" s="584">
        <v>-18750</v>
      </c>
      <c r="L258" s="587" t="s">
        <v>6903</v>
      </c>
      <c r="M258" s="572"/>
    </row>
    <row r="259" spans="1:13" x14ac:dyDescent="0.15">
      <c r="A259" s="566" t="s">
        <v>2454</v>
      </c>
      <c r="B259" s="567" t="s">
        <v>2449</v>
      </c>
      <c r="C259" s="568" t="s">
        <v>103</v>
      </c>
      <c r="D259" s="568">
        <v>55</v>
      </c>
      <c r="E259" s="568">
        <v>95</v>
      </c>
      <c r="F259" s="568">
        <v>120</v>
      </c>
      <c r="G259" s="568">
        <v>0.6</v>
      </c>
      <c r="H259" s="568">
        <v>0.7</v>
      </c>
      <c r="I259" s="575" t="s">
        <v>1256</v>
      </c>
      <c r="J259" s="583">
        <v>20000</v>
      </c>
      <c r="K259" s="584">
        <v>-33750</v>
      </c>
      <c r="L259" s="572" t="s">
        <v>6904</v>
      </c>
      <c r="M259" s="572"/>
    </row>
    <row r="260" spans="1:13" x14ac:dyDescent="0.15">
      <c r="A260" s="566" t="s">
        <v>2454</v>
      </c>
      <c r="B260" s="567" t="s">
        <v>2448</v>
      </c>
      <c r="C260" s="568" t="s">
        <v>103</v>
      </c>
      <c r="D260" s="568">
        <v>58</v>
      </c>
      <c r="E260" s="568">
        <v>95</v>
      </c>
      <c r="F260" s="568">
        <v>120</v>
      </c>
      <c r="G260" s="568">
        <v>0.6</v>
      </c>
      <c r="H260" s="568">
        <v>0.7</v>
      </c>
      <c r="I260" s="575" t="s">
        <v>1256</v>
      </c>
      <c r="J260" s="583">
        <v>15000</v>
      </c>
      <c r="K260" s="584">
        <v>-45000</v>
      </c>
      <c r="L260" s="572" t="s">
        <v>6905</v>
      </c>
      <c r="M260" s="572"/>
    </row>
    <row r="261" spans="1:13" x14ac:dyDescent="0.15">
      <c r="A261" s="579" t="s">
        <v>2447</v>
      </c>
      <c r="B261" s="567" t="s">
        <v>2447</v>
      </c>
      <c r="C261" s="590" t="s">
        <v>1975</v>
      </c>
      <c r="D261" s="568">
        <v>50.4</v>
      </c>
      <c r="E261" s="568">
        <v>78</v>
      </c>
      <c r="F261" s="568">
        <v>120</v>
      </c>
      <c r="G261" s="568">
        <v>3.6</v>
      </c>
      <c r="H261" s="568">
        <v>4.78</v>
      </c>
      <c r="I261" s="569" t="s">
        <v>1240</v>
      </c>
      <c r="J261" s="570" t="s">
        <v>103</v>
      </c>
      <c r="K261" s="584">
        <v>-21000</v>
      </c>
      <c r="L261" s="572" t="s">
        <v>4548</v>
      </c>
      <c r="M261" s="572" t="s">
        <v>2446</v>
      </c>
    </row>
    <row r="262" spans="1:13" x14ac:dyDescent="0.15">
      <c r="A262" s="579" t="s">
        <v>2447</v>
      </c>
      <c r="B262" s="573" t="s">
        <v>2447</v>
      </c>
      <c r="C262" s="574"/>
      <c r="D262" s="574">
        <v>50.4</v>
      </c>
      <c r="E262" s="574">
        <v>78</v>
      </c>
      <c r="F262" s="574">
        <v>120</v>
      </c>
      <c r="G262" s="574">
        <v>3.6</v>
      </c>
      <c r="H262" s="574">
        <v>4.78</v>
      </c>
      <c r="I262" s="575" t="s">
        <v>1240</v>
      </c>
      <c r="J262" s="576" t="s">
        <v>103</v>
      </c>
      <c r="K262" s="577">
        <v>-21000</v>
      </c>
      <c r="L262" s="572" t="s">
        <v>1494</v>
      </c>
      <c r="M262" s="578"/>
    </row>
    <row r="263" spans="1:13" x14ac:dyDescent="0.15">
      <c r="A263" s="579" t="s">
        <v>2447</v>
      </c>
      <c r="B263" s="567" t="s">
        <v>2445</v>
      </c>
      <c r="C263" s="590" t="s">
        <v>1975</v>
      </c>
      <c r="D263" s="568">
        <v>66</v>
      </c>
      <c r="E263" s="568">
        <v>78</v>
      </c>
      <c r="F263" s="568">
        <v>120</v>
      </c>
      <c r="G263" s="568">
        <v>6.66</v>
      </c>
      <c r="H263" s="568">
        <v>8.85</v>
      </c>
      <c r="I263" s="575" t="s">
        <v>1240</v>
      </c>
      <c r="J263" s="583">
        <v>100000</v>
      </c>
      <c r="K263" s="584">
        <v>-96000</v>
      </c>
      <c r="L263" s="572" t="s">
        <v>6906</v>
      </c>
      <c r="M263" s="572"/>
    </row>
    <row r="264" spans="1:13" x14ac:dyDescent="0.15">
      <c r="A264" s="579" t="s">
        <v>2447</v>
      </c>
      <c r="B264" s="573" t="s">
        <v>2445</v>
      </c>
      <c r="C264" s="588" t="s">
        <v>2031</v>
      </c>
      <c r="D264" s="568">
        <v>68.75</v>
      </c>
      <c r="E264" s="568">
        <v>81</v>
      </c>
      <c r="F264" s="568">
        <v>125</v>
      </c>
      <c r="G264" s="568">
        <v>6.93</v>
      </c>
      <c r="H264" s="568">
        <v>9.2100000000000009</v>
      </c>
      <c r="I264" s="575" t="s">
        <v>1240</v>
      </c>
      <c r="J264" s="576">
        <v>100000</v>
      </c>
      <c r="K264" s="577">
        <v>-96000</v>
      </c>
      <c r="L264" s="572" t="s">
        <v>1463</v>
      </c>
      <c r="M264" s="572"/>
    </row>
    <row r="265" spans="1:13" x14ac:dyDescent="0.15">
      <c r="A265" s="579" t="s">
        <v>2447</v>
      </c>
      <c r="B265" s="573" t="s">
        <v>2445</v>
      </c>
      <c r="C265" s="588" t="s">
        <v>2065</v>
      </c>
      <c r="D265" s="568">
        <v>71.5</v>
      </c>
      <c r="E265" s="568">
        <v>84</v>
      </c>
      <c r="F265" s="568">
        <v>130</v>
      </c>
      <c r="G265" s="568">
        <v>7.21</v>
      </c>
      <c r="H265" s="568">
        <v>9.58</v>
      </c>
      <c r="I265" s="575" t="s">
        <v>1240</v>
      </c>
      <c r="J265" s="576">
        <v>100000</v>
      </c>
      <c r="K265" s="577">
        <v>-96000</v>
      </c>
      <c r="L265" s="578"/>
      <c r="M265" s="572"/>
    </row>
    <row r="266" spans="1:13" x14ac:dyDescent="0.15">
      <c r="A266" s="579" t="s">
        <v>2447</v>
      </c>
      <c r="B266" s="573" t="s">
        <v>2445</v>
      </c>
      <c r="C266" s="588" t="s">
        <v>2063</v>
      </c>
      <c r="D266" s="568">
        <v>77</v>
      </c>
      <c r="E266" s="568">
        <v>91</v>
      </c>
      <c r="F266" s="568">
        <v>140</v>
      </c>
      <c r="G266" s="568">
        <v>7.77</v>
      </c>
      <c r="H266" s="568">
        <v>10.33</v>
      </c>
      <c r="I266" s="575" t="s">
        <v>1240</v>
      </c>
      <c r="J266" s="576">
        <v>100000</v>
      </c>
      <c r="K266" s="577">
        <v>-96000</v>
      </c>
      <c r="L266" s="578"/>
      <c r="M266" s="572"/>
    </row>
    <row r="267" spans="1:13" x14ac:dyDescent="0.15">
      <c r="A267" s="579" t="s">
        <v>11041</v>
      </c>
      <c r="B267" s="573" t="s">
        <v>2445</v>
      </c>
      <c r="C267" s="588" t="s">
        <v>1979</v>
      </c>
      <c r="D267" s="568">
        <v>82.5</v>
      </c>
      <c r="E267" s="568">
        <v>97</v>
      </c>
      <c r="F267" s="568">
        <v>150</v>
      </c>
      <c r="G267" s="568">
        <v>8.32</v>
      </c>
      <c r="H267" s="568">
        <v>11.06</v>
      </c>
      <c r="I267" s="575" t="s">
        <v>1240</v>
      </c>
      <c r="J267" s="576">
        <v>100000</v>
      </c>
      <c r="K267" s="577">
        <v>-96000</v>
      </c>
      <c r="L267" s="578"/>
      <c r="M267" s="572" t="s">
        <v>2444</v>
      </c>
    </row>
    <row r="268" spans="1:13" x14ac:dyDescent="0.15">
      <c r="A268" s="579" t="s">
        <v>2447</v>
      </c>
      <c r="B268" s="573" t="s">
        <v>2445</v>
      </c>
      <c r="C268" s="574"/>
      <c r="D268" s="574">
        <v>82.5</v>
      </c>
      <c r="E268" s="574">
        <v>97</v>
      </c>
      <c r="F268" s="574">
        <v>150</v>
      </c>
      <c r="G268" s="574">
        <v>8.32</v>
      </c>
      <c r="H268" s="574">
        <v>11.06</v>
      </c>
      <c r="I268" s="575" t="s">
        <v>1240</v>
      </c>
      <c r="J268" s="576">
        <v>100000</v>
      </c>
      <c r="K268" s="577">
        <v>-96000</v>
      </c>
      <c r="L268" s="578"/>
      <c r="M268" s="572" t="s">
        <v>2443</v>
      </c>
    </row>
    <row r="269" spans="1:13" x14ac:dyDescent="0.15">
      <c r="A269" s="566" t="s">
        <v>280</v>
      </c>
      <c r="B269" s="567" t="s">
        <v>280</v>
      </c>
      <c r="C269" s="588" t="s">
        <v>1991</v>
      </c>
      <c r="D269" s="568">
        <v>53.9</v>
      </c>
      <c r="E269" s="568">
        <v>50</v>
      </c>
      <c r="F269" s="568">
        <v>50</v>
      </c>
      <c r="G269" s="568">
        <v>0.55000000000000004</v>
      </c>
      <c r="H269" s="568">
        <v>0.55000000000000004</v>
      </c>
      <c r="I269" s="580" t="s">
        <v>1261</v>
      </c>
      <c r="J269" s="570" t="s">
        <v>103</v>
      </c>
      <c r="K269" s="571" t="s">
        <v>103</v>
      </c>
      <c r="L269" s="572" t="s">
        <v>2442</v>
      </c>
      <c r="M269" s="572" t="s">
        <v>1470</v>
      </c>
    </row>
    <row r="270" spans="1:13" x14ac:dyDescent="0.15">
      <c r="A270" s="585" t="s">
        <v>280</v>
      </c>
      <c r="B270" s="573" t="s">
        <v>280</v>
      </c>
      <c r="C270" s="574"/>
      <c r="D270" s="568">
        <v>74.8</v>
      </c>
      <c r="E270" s="568">
        <v>236</v>
      </c>
      <c r="F270" s="568">
        <v>236</v>
      </c>
      <c r="G270" s="568">
        <v>3.3</v>
      </c>
      <c r="H270" s="568">
        <v>3.3</v>
      </c>
      <c r="I270" s="575" t="s">
        <v>1261</v>
      </c>
      <c r="J270" s="576" t="s">
        <v>103</v>
      </c>
      <c r="K270" s="577" t="s">
        <v>103</v>
      </c>
      <c r="L270" s="572" t="s">
        <v>2441</v>
      </c>
      <c r="M270" s="572" t="s">
        <v>2440</v>
      </c>
    </row>
    <row r="271" spans="1:13" x14ac:dyDescent="0.15">
      <c r="A271" s="585" t="s">
        <v>280</v>
      </c>
      <c r="B271" s="573" t="s">
        <v>280</v>
      </c>
      <c r="C271" s="574"/>
      <c r="D271" s="568">
        <v>91.3</v>
      </c>
      <c r="E271" s="568">
        <v>110</v>
      </c>
      <c r="F271" s="568">
        <v>110</v>
      </c>
      <c r="G271" s="568">
        <v>3.3</v>
      </c>
      <c r="H271" s="568">
        <v>3.3</v>
      </c>
      <c r="I271" s="575" t="s">
        <v>1261</v>
      </c>
      <c r="J271" s="576" t="s">
        <v>103</v>
      </c>
      <c r="K271" s="577" t="s">
        <v>103</v>
      </c>
      <c r="L271" s="572" t="s">
        <v>2439</v>
      </c>
      <c r="M271" s="578"/>
    </row>
    <row r="272" spans="1:13" x14ac:dyDescent="0.15">
      <c r="A272" s="566" t="s">
        <v>360</v>
      </c>
      <c r="B272" s="567" t="s">
        <v>360</v>
      </c>
      <c r="C272" s="568" t="s">
        <v>103</v>
      </c>
      <c r="D272" s="568">
        <v>55</v>
      </c>
      <c r="E272" s="568">
        <v>100</v>
      </c>
      <c r="F272" s="568">
        <v>100</v>
      </c>
      <c r="G272" s="568">
        <v>0.01</v>
      </c>
      <c r="H272" s="568">
        <v>0.01</v>
      </c>
      <c r="I272" s="580" t="s">
        <v>1256</v>
      </c>
      <c r="J272" s="570" t="s">
        <v>103</v>
      </c>
      <c r="K272" s="584">
        <v>-45000</v>
      </c>
      <c r="L272" s="572" t="s">
        <v>1988</v>
      </c>
      <c r="M272" s="572" t="s">
        <v>2438</v>
      </c>
    </row>
    <row r="273" spans="1:13" x14ac:dyDescent="0.15">
      <c r="A273" s="566" t="s">
        <v>360</v>
      </c>
      <c r="B273" s="573" t="s">
        <v>360</v>
      </c>
      <c r="C273" s="574"/>
      <c r="D273" s="574">
        <v>55</v>
      </c>
      <c r="E273" s="568">
        <v>100</v>
      </c>
      <c r="F273" s="568">
        <v>100</v>
      </c>
      <c r="G273" s="568">
        <v>0.01</v>
      </c>
      <c r="H273" s="568">
        <v>0.01</v>
      </c>
      <c r="I273" s="575" t="s">
        <v>1256</v>
      </c>
      <c r="J273" s="576" t="s">
        <v>103</v>
      </c>
      <c r="K273" s="577">
        <v>-45000</v>
      </c>
      <c r="L273" s="578"/>
      <c r="M273" s="572" t="s">
        <v>2437</v>
      </c>
    </row>
    <row r="274" spans="1:13" x14ac:dyDescent="0.15">
      <c r="A274" s="566" t="s">
        <v>360</v>
      </c>
      <c r="B274" s="573" t="s">
        <v>360</v>
      </c>
      <c r="C274" s="589" t="s">
        <v>2031</v>
      </c>
      <c r="D274" s="568">
        <v>68.75</v>
      </c>
      <c r="E274" s="568">
        <v>125</v>
      </c>
      <c r="F274" s="568">
        <v>125</v>
      </c>
      <c r="G274" s="568">
        <v>0.01</v>
      </c>
      <c r="H274" s="568">
        <v>0.01</v>
      </c>
      <c r="I274" s="575" t="s">
        <v>1256</v>
      </c>
      <c r="J274" s="576" t="s">
        <v>103</v>
      </c>
      <c r="K274" s="577">
        <v>-45000</v>
      </c>
      <c r="L274" s="582" t="s">
        <v>2436</v>
      </c>
      <c r="M274" s="572"/>
    </row>
    <row r="275" spans="1:13" x14ac:dyDescent="0.15">
      <c r="A275" s="566" t="s">
        <v>360</v>
      </c>
      <c r="B275" s="573" t="s">
        <v>360</v>
      </c>
      <c r="C275" s="588" t="s">
        <v>2065</v>
      </c>
      <c r="D275" s="568">
        <v>71.5</v>
      </c>
      <c r="E275" s="568">
        <v>130</v>
      </c>
      <c r="F275" s="568">
        <v>130</v>
      </c>
      <c r="G275" s="568">
        <v>0.01</v>
      </c>
      <c r="H275" s="568">
        <v>0.01</v>
      </c>
      <c r="I275" s="575" t="s">
        <v>1256</v>
      </c>
      <c r="J275" s="576" t="s">
        <v>103</v>
      </c>
      <c r="K275" s="577">
        <v>-45000</v>
      </c>
      <c r="L275" s="572" t="s">
        <v>1463</v>
      </c>
      <c r="M275" s="572"/>
    </row>
    <row r="276" spans="1:13" x14ac:dyDescent="0.15">
      <c r="A276" s="566" t="s">
        <v>360</v>
      </c>
      <c r="B276" s="573" t="s">
        <v>360</v>
      </c>
      <c r="C276" s="588" t="s">
        <v>2063</v>
      </c>
      <c r="D276" s="568">
        <v>77</v>
      </c>
      <c r="E276" s="568">
        <v>140</v>
      </c>
      <c r="F276" s="568">
        <v>140</v>
      </c>
      <c r="G276" s="568">
        <v>0.01</v>
      </c>
      <c r="H276" s="568">
        <v>0.01</v>
      </c>
      <c r="I276" s="575" t="s">
        <v>1256</v>
      </c>
      <c r="J276" s="576" t="s">
        <v>103</v>
      </c>
      <c r="K276" s="577">
        <v>-45000</v>
      </c>
      <c r="L276" s="578"/>
      <c r="M276" s="572"/>
    </row>
    <row r="277" spans="1:13" x14ac:dyDescent="0.15">
      <c r="A277" s="566" t="s">
        <v>360</v>
      </c>
      <c r="B277" s="573" t="s">
        <v>360</v>
      </c>
      <c r="C277" s="588" t="s">
        <v>1979</v>
      </c>
      <c r="D277" s="568">
        <v>82.5</v>
      </c>
      <c r="E277" s="568">
        <v>150</v>
      </c>
      <c r="F277" s="568">
        <v>150</v>
      </c>
      <c r="G277" s="568">
        <v>0.01</v>
      </c>
      <c r="H277" s="568">
        <v>0.01</v>
      </c>
      <c r="I277" s="575" t="s">
        <v>1256</v>
      </c>
      <c r="J277" s="576" t="s">
        <v>103</v>
      </c>
      <c r="K277" s="577">
        <v>-45000</v>
      </c>
      <c r="L277" s="578"/>
      <c r="M277" s="572"/>
    </row>
    <row r="278" spans="1:13" x14ac:dyDescent="0.15">
      <c r="A278" s="566" t="s">
        <v>750</v>
      </c>
      <c r="B278" s="567" t="s">
        <v>750</v>
      </c>
      <c r="C278" s="568" t="s">
        <v>103</v>
      </c>
      <c r="D278" s="568">
        <v>55</v>
      </c>
      <c r="E278" s="568">
        <v>95</v>
      </c>
      <c r="F278" s="568">
        <v>160</v>
      </c>
      <c r="G278" s="568">
        <v>0.2</v>
      </c>
      <c r="H278" s="568">
        <v>0.28000000000000003</v>
      </c>
      <c r="I278" s="580" t="s">
        <v>1261</v>
      </c>
      <c r="J278" s="570" t="s">
        <v>103</v>
      </c>
      <c r="K278" s="584">
        <v>50000</v>
      </c>
      <c r="L278" s="572" t="s">
        <v>1475</v>
      </c>
      <c r="M278" s="572"/>
    </row>
    <row r="279" spans="1:13" x14ac:dyDescent="0.15">
      <c r="A279" s="566" t="s">
        <v>750</v>
      </c>
      <c r="B279" s="573" t="s">
        <v>750</v>
      </c>
      <c r="C279" s="574"/>
      <c r="D279" s="574">
        <v>55</v>
      </c>
      <c r="E279" s="574">
        <v>95</v>
      </c>
      <c r="F279" s="574">
        <v>160</v>
      </c>
      <c r="G279" s="574">
        <v>0.2</v>
      </c>
      <c r="H279" s="574">
        <v>0.28000000000000003</v>
      </c>
      <c r="I279" s="575" t="s">
        <v>1261</v>
      </c>
      <c r="J279" s="576" t="s">
        <v>103</v>
      </c>
      <c r="K279" s="577">
        <v>50000</v>
      </c>
      <c r="L279" s="572" t="s">
        <v>6959</v>
      </c>
      <c r="M279" s="578"/>
    </row>
    <row r="280" spans="1:13" x14ac:dyDescent="0.15">
      <c r="A280" s="566" t="s">
        <v>750</v>
      </c>
      <c r="B280" s="567" t="s">
        <v>2435</v>
      </c>
      <c r="C280" s="568" t="s">
        <v>103</v>
      </c>
      <c r="D280" s="568">
        <v>60</v>
      </c>
      <c r="E280" s="568">
        <v>95</v>
      </c>
      <c r="F280" s="568">
        <v>160</v>
      </c>
      <c r="G280" s="568">
        <v>0.25</v>
      </c>
      <c r="H280" s="568">
        <v>0.35</v>
      </c>
      <c r="I280" s="575" t="s">
        <v>1261</v>
      </c>
      <c r="J280" s="583">
        <v>20000</v>
      </c>
      <c r="K280" s="584">
        <v>65000</v>
      </c>
      <c r="L280" s="572" t="s">
        <v>2428</v>
      </c>
      <c r="M280" s="572"/>
    </row>
    <row r="281" spans="1:13" x14ac:dyDescent="0.15">
      <c r="A281" s="566" t="s">
        <v>750</v>
      </c>
      <c r="B281" s="573" t="s">
        <v>2435</v>
      </c>
      <c r="C281" s="574"/>
      <c r="D281" s="574">
        <v>60</v>
      </c>
      <c r="E281" s="574">
        <v>95</v>
      </c>
      <c r="F281" s="574">
        <v>160</v>
      </c>
      <c r="G281" s="574">
        <v>0.25</v>
      </c>
      <c r="H281" s="574">
        <v>0.35</v>
      </c>
      <c r="I281" s="575" t="s">
        <v>1261</v>
      </c>
      <c r="J281" s="576">
        <v>20000</v>
      </c>
      <c r="K281" s="577">
        <v>65000</v>
      </c>
      <c r="L281" s="572" t="s">
        <v>6907</v>
      </c>
      <c r="M281" s="578"/>
    </row>
    <row r="282" spans="1:13" x14ac:dyDescent="0.15">
      <c r="A282" s="566" t="s">
        <v>750</v>
      </c>
      <c r="B282" s="573" t="s">
        <v>2435</v>
      </c>
      <c r="C282" s="588" t="s">
        <v>1978</v>
      </c>
      <c r="D282" s="568">
        <v>63</v>
      </c>
      <c r="E282" s="568">
        <v>99</v>
      </c>
      <c r="F282" s="568">
        <v>168</v>
      </c>
      <c r="G282" s="568">
        <v>0.26</v>
      </c>
      <c r="H282" s="568">
        <v>0.36</v>
      </c>
      <c r="I282" s="575" t="s">
        <v>1261</v>
      </c>
      <c r="J282" s="576">
        <v>20000</v>
      </c>
      <c r="K282" s="584">
        <v>-48750</v>
      </c>
      <c r="L282" s="572" t="s">
        <v>1582</v>
      </c>
      <c r="M282" s="572"/>
    </row>
    <row r="283" spans="1:13" x14ac:dyDescent="0.15">
      <c r="A283" s="566" t="s">
        <v>750</v>
      </c>
      <c r="B283" s="573" t="s">
        <v>2435</v>
      </c>
      <c r="C283" s="588" t="s">
        <v>1991</v>
      </c>
      <c r="D283" s="568">
        <v>66</v>
      </c>
      <c r="E283" s="568">
        <v>104</v>
      </c>
      <c r="F283" s="568">
        <v>176</v>
      </c>
      <c r="G283" s="568">
        <v>0.27</v>
      </c>
      <c r="H283" s="568">
        <v>0.38</v>
      </c>
      <c r="I283" s="575" t="s">
        <v>1261</v>
      </c>
      <c r="J283" s="576">
        <v>20000</v>
      </c>
      <c r="K283" s="577">
        <v>-48750</v>
      </c>
      <c r="L283" s="578"/>
      <c r="M283" s="572"/>
    </row>
    <row r="284" spans="1:13" x14ac:dyDescent="0.15">
      <c r="A284" s="566" t="s">
        <v>750</v>
      </c>
      <c r="B284" s="573" t="s">
        <v>2435</v>
      </c>
      <c r="C284" s="588" t="s">
        <v>1975</v>
      </c>
      <c r="D284" s="568">
        <v>72</v>
      </c>
      <c r="E284" s="568">
        <v>114</v>
      </c>
      <c r="F284" s="568">
        <v>192</v>
      </c>
      <c r="G284" s="568">
        <v>0.3</v>
      </c>
      <c r="H284" s="568">
        <v>0.42</v>
      </c>
      <c r="I284" s="575" t="s">
        <v>1261</v>
      </c>
      <c r="J284" s="576">
        <v>20000</v>
      </c>
      <c r="K284" s="577">
        <v>-48750</v>
      </c>
      <c r="L284" s="578"/>
      <c r="M284" s="572"/>
    </row>
    <row r="285" spans="1:13" x14ac:dyDescent="0.15">
      <c r="A285" s="566" t="s">
        <v>750</v>
      </c>
      <c r="B285" s="567" t="s">
        <v>2434</v>
      </c>
      <c r="C285" s="568" t="s">
        <v>103</v>
      </c>
      <c r="D285" s="568">
        <v>65</v>
      </c>
      <c r="E285" s="568">
        <v>95</v>
      </c>
      <c r="F285" s="568">
        <v>160</v>
      </c>
      <c r="G285" s="568">
        <v>0.3</v>
      </c>
      <c r="H285" s="568">
        <v>0.42</v>
      </c>
      <c r="I285" s="575" t="s">
        <v>1261</v>
      </c>
      <c r="J285" s="583">
        <v>20000</v>
      </c>
      <c r="K285" s="584">
        <v>85000</v>
      </c>
      <c r="L285" s="572" t="s">
        <v>1475</v>
      </c>
      <c r="M285" s="572"/>
    </row>
    <row r="286" spans="1:13" x14ac:dyDescent="0.15">
      <c r="A286" s="566" t="s">
        <v>750</v>
      </c>
      <c r="B286" s="573" t="s">
        <v>2434</v>
      </c>
      <c r="C286" s="574"/>
      <c r="D286" s="574">
        <v>65</v>
      </c>
      <c r="E286" s="574">
        <v>95</v>
      </c>
      <c r="F286" s="574">
        <v>160</v>
      </c>
      <c r="G286" s="574">
        <v>0.3</v>
      </c>
      <c r="H286" s="574">
        <v>0.42</v>
      </c>
      <c r="I286" s="575" t="s">
        <v>1261</v>
      </c>
      <c r="J286" s="576">
        <v>20000</v>
      </c>
      <c r="K286" s="577">
        <v>85000</v>
      </c>
      <c r="L286" s="572" t="s">
        <v>6908</v>
      </c>
      <c r="M286" s="578"/>
    </row>
    <row r="287" spans="1:13" x14ac:dyDescent="0.15">
      <c r="A287" s="566" t="s">
        <v>750</v>
      </c>
      <c r="B287" s="573" t="s">
        <v>2434</v>
      </c>
      <c r="C287" s="588" t="s">
        <v>1978</v>
      </c>
      <c r="D287" s="568">
        <v>68.25</v>
      </c>
      <c r="E287" s="568">
        <v>99</v>
      </c>
      <c r="F287" s="568">
        <v>168</v>
      </c>
      <c r="G287" s="568">
        <v>0.31</v>
      </c>
      <c r="H287" s="568">
        <v>0.44</v>
      </c>
      <c r="I287" s="575" t="s">
        <v>1261</v>
      </c>
      <c r="J287" s="576">
        <v>20000</v>
      </c>
      <c r="K287" s="584">
        <v>-63750</v>
      </c>
      <c r="L287" s="572" t="s">
        <v>2433</v>
      </c>
      <c r="M287" s="572"/>
    </row>
    <row r="288" spans="1:13" x14ac:dyDescent="0.15">
      <c r="A288" s="566" t="s">
        <v>750</v>
      </c>
      <c r="B288" s="573" t="s">
        <v>2434</v>
      </c>
      <c r="C288" s="588" t="s">
        <v>1975</v>
      </c>
      <c r="D288" s="568">
        <v>78</v>
      </c>
      <c r="E288" s="568">
        <v>114</v>
      </c>
      <c r="F288" s="568">
        <v>192</v>
      </c>
      <c r="G288" s="568">
        <v>0.36</v>
      </c>
      <c r="H288" s="568">
        <v>0.51</v>
      </c>
      <c r="I288" s="575" t="s">
        <v>1261</v>
      </c>
      <c r="J288" s="576">
        <v>20000</v>
      </c>
      <c r="K288" s="577">
        <v>-63750</v>
      </c>
      <c r="L288" s="578"/>
      <c r="M288" s="572"/>
    </row>
    <row r="289" spans="1:13" x14ac:dyDescent="0.15">
      <c r="A289" s="566" t="s">
        <v>2368</v>
      </c>
      <c r="B289" s="567" t="s">
        <v>2432</v>
      </c>
      <c r="C289" s="568" t="s">
        <v>103</v>
      </c>
      <c r="D289" s="568">
        <v>56</v>
      </c>
      <c r="E289" s="568">
        <v>100</v>
      </c>
      <c r="F289" s="568">
        <v>150</v>
      </c>
      <c r="G289" s="568">
        <v>1</v>
      </c>
      <c r="H289" s="568">
        <v>1.3</v>
      </c>
      <c r="I289" s="580" t="s">
        <v>2431</v>
      </c>
      <c r="J289" s="570" t="s">
        <v>103</v>
      </c>
      <c r="K289" s="584">
        <v>62880</v>
      </c>
      <c r="L289" s="572" t="s">
        <v>1814</v>
      </c>
      <c r="M289" s="572"/>
    </row>
    <row r="290" spans="1:13" x14ac:dyDescent="0.15">
      <c r="A290" s="585" t="s">
        <v>2368</v>
      </c>
      <c r="B290" s="573" t="s">
        <v>2432</v>
      </c>
      <c r="C290" s="589" t="s">
        <v>1991</v>
      </c>
      <c r="D290" s="568">
        <v>61.6</v>
      </c>
      <c r="E290" s="568">
        <v>110</v>
      </c>
      <c r="F290" s="568">
        <v>165</v>
      </c>
      <c r="G290" s="568">
        <v>1.1000000000000001</v>
      </c>
      <c r="H290" s="568">
        <v>1.43</v>
      </c>
      <c r="I290" s="580" t="s">
        <v>2430</v>
      </c>
      <c r="J290" s="576" t="s">
        <v>103</v>
      </c>
      <c r="K290" s="577">
        <v>62880</v>
      </c>
      <c r="L290" s="572" t="s">
        <v>2352</v>
      </c>
      <c r="M290" s="572"/>
    </row>
    <row r="291" spans="1:13" x14ac:dyDescent="0.15">
      <c r="A291" s="585" t="s">
        <v>2368</v>
      </c>
      <c r="B291" s="573" t="s">
        <v>2432</v>
      </c>
      <c r="C291" s="589" t="s">
        <v>1975</v>
      </c>
      <c r="D291" s="568">
        <v>67.2</v>
      </c>
      <c r="E291" s="568">
        <v>120</v>
      </c>
      <c r="F291" s="568">
        <v>180</v>
      </c>
      <c r="G291" s="568">
        <v>1.2</v>
      </c>
      <c r="H291" s="568">
        <v>1.56</v>
      </c>
      <c r="I291" s="575" t="s">
        <v>2430</v>
      </c>
      <c r="J291" s="576" t="s">
        <v>103</v>
      </c>
      <c r="K291" s="577">
        <v>62880</v>
      </c>
      <c r="L291" s="578"/>
      <c r="M291" s="578"/>
    </row>
    <row r="292" spans="1:13" x14ac:dyDescent="0.15">
      <c r="A292" s="585" t="s">
        <v>2368</v>
      </c>
      <c r="B292" s="573" t="s">
        <v>2432</v>
      </c>
      <c r="C292" s="589" t="s">
        <v>2031</v>
      </c>
      <c r="D292" s="568">
        <v>70</v>
      </c>
      <c r="E292" s="568">
        <v>125</v>
      </c>
      <c r="F292" s="568">
        <v>187</v>
      </c>
      <c r="G292" s="568">
        <v>1.25</v>
      </c>
      <c r="H292" s="568">
        <v>1.62</v>
      </c>
      <c r="I292" s="575" t="s">
        <v>2430</v>
      </c>
      <c r="J292" s="576" t="s">
        <v>103</v>
      </c>
      <c r="K292" s="577">
        <v>62880</v>
      </c>
      <c r="L292" s="578"/>
      <c r="M292" s="578"/>
    </row>
    <row r="293" spans="1:13" x14ac:dyDescent="0.15">
      <c r="A293" s="585" t="s">
        <v>2368</v>
      </c>
      <c r="B293" s="573" t="s">
        <v>2432</v>
      </c>
      <c r="C293" s="589" t="s">
        <v>2065</v>
      </c>
      <c r="D293" s="568">
        <v>72.8</v>
      </c>
      <c r="E293" s="568">
        <v>130</v>
      </c>
      <c r="F293" s="568">
        <v>195</v>
      </c>
      <c r="G293" s="568">
        <v>1.3</v>
      </c>
      <c r="H293" s="568">
        <v>1.69</v>
      </c>
      <c r="I293" s="575" t="s">
        <v>2430</v>
      </c>
      <c r="J293" s="576" t="s">
        <v>103</v>
      </c>
      <c r="K293" s="577">
        <v>62880</v>
      </c>
      <c r="L293" s="578"/>
      <c r="M293" s="578"/>
    </row>
    <row r="294" spans="1:13" x14ac:dyDescent="0.15">
      <c r="A294" s="585" t="s">
        <v>2368</v>
      </c>
      <c r="B294" s="567" t="s">
        <v>2429</v>
      </c>
      <c r="C294" s="568" t="s">
        <v>103</v>
      </c>
      <c r="D294" s="568">
        <v>61</v>
      </c>
      <c r="E294" s="568">
        <v>100</v>
      </c>
      <c r="F294" s="568">
        <v>150</v>
      </c>
      <c r="G294" s="568">
        <v>2</v>
      </c>
      <c r="H294" s="568">
        <v>2.6</v>
      </c>
      <c r="I294" s="575" t="s">
        <v>2430</v>
      </c>
      <c r="J294" s="583">
        <v>12120</v>
      </c>
      <c r="K294" s="584">
        <v>75000</v>
      </c>
      <c r="L294" s="572" t="s">
        <v>2428</v>
      </c>
      <c r="M294" s="572"/>
    </row>
    <row r="295" spans="1:13" x14ac:dyDescent="0.15">
      <c r="A295" s="585" t="s">
        <v>2368</v>
      </c>
      <c r="B295" s="573" t="s">
        <v>2429</v>
      </c>
      <c r="C295" s="574"/>
      <c r="D295" s="574">
        <v>61</v>
      </c>
      <c r="E295" s="574">
        <v>100</v>
      </c>
      <c r="F295" s="574">
        <v>150</v>
      </c>
      <c r="G295" s="574">
        <v>2</v>
      </c>
      <c r="H295" s="574">
        <v>2.6</v>
      </c>
      <c r="I295" s="575" t="s">
        <v>2430</v>
      </c>
      <c r="J295" s="576">
        <v>12120</v>
      </c>
      <c r="K295" s="577">
        <v>75000</v>
      </c>
      <c r="L295" s="572" t="s">
        <v>6909</v>
      </c>
      <c r="M295" s="578"/>
    </row>
    <row r="296" spans="1:13" x14ac:dyDescent="0.15">
      <c r="A296" s="585" t="s">
        <v>2368</v>
      </c>
      <c r="B296" s="567" t="s">
        <v>1330</v>
      </c>
      <c r="C296" s="568" t="s">
        <v>103</v>
      </c>
      <c r="D296" s="568">
        <v>68</v>
      </c>
      <c r="E296" s="568">
        <v>100</v>
      </c>
      <c r="F296" s="568">
        <v>150</v>
      </c>
      <c r="G296" s="568">
        <v>3</v>
      </c>
      <c r="H296" s="568">
        <v>3.9</v>
      </c>
      <c r="I296" s="575" t="s">
        <v>2430</v>
      </c>
      <c r="J296" s="583">
        <v>25000</v>
      </c>
      <c r="K296" s="584">
        <v>100000</v>
      </c>
      <c r="L296" s="572" t="s">
        <v>1814</v>
      </c>
      <c r="M296" s="572"/>
    </row>
    <row r="297" spans="1:13" x14ac:dyDescent="0.15">
      <c r="A297" s="585" t="s">
        <v>2368</v>
      </c>
      <c r="B297" s="573" t="s">
        <v>1330</v>
      </c>
      <c r="C297" s="574"/>
      <c r="D297" s="574">
        <v>68</v>
      </c>
      <c r="E297" s="574">
        <v>100</v>
      </c>
      <c r="F297" s="574">
        <v>150</v>
      </c>
      <c r="G297" s="574">
        <v>3</v>
      </c>
      <c r="H297" s="574">
        <v>3.9</v>
      </c>
      <c r="I297" s="575" t="s">
        <v>2430</v>
      </c>
      <c r="J297" s="576">
        <v>25000</v>
      </c>
      <c r="K297" s="577">
        <v>100000</v>
      </c>
      <c r="L297" s="572" t="s">
        <v>6910</v>
      </c>
      <c r="M297" s="578"/>
    </row>
    <row r="298" spans="1:13" x14ac:dyDescent="0.15">
      <c r="A298" s="585" t="s">
        <v>2368</v>
      </c>
      <c r="B298" s="567" t="s">
        <v>1210</v>
      </c>
      <c r="C298" s="590" t="s">
        <v>2065</v>
      </c>
      <c r="D298" s="568">
        <v>97.5</v>
      </c>
      <c r="E298" s="568">
        <v>130</v>
      </c>
      <c r="F298" s="568">
        <v>195</v>
      </c>
      <c r="G298" s="568">
        <v>5.2</v>
      </c>
      <c r="H298" s="568">
        <v>6.76</v>
      </c>
      <c r="I298" s="580" t="s">
        <v>2368</v>
      </c>
      <c r="J298" s="583">
        <v>200000</v>
      </c>
      <c r="K298" s="584">
        <v>-225000</v>
      </c>
      <c r="L298" s="591" t="s">
        <v>6945</v>
      </c>
      <c r="M298" s="572"/>
    </row>
    <row r="299" spans="1:13" x14ac:dyDescent="0.15">
      <c r="A299" s="585" t="s">
        <v>2368</v>
      </c>
      <c r="B299" s="567" t="s">
        <v>1206</v>
      </c>
      <c r="C299" s="590" t="s">
        <v>2063</v>
      </c>
      <c r="D299" s="568">
        <v>116.2</v>
      </c>
      <c r="E299" s="568">
        <v>140</v>
      </c>
      <c r="F299" s="568">
        <v>210</v>
      </c>
      <c r="G299" s="568">
        <v>7</v>
      </c>
      <c r="H299" s="568">
        <v>9.1</v>
      </c>
      <c r="I299" s="580" t="s">
        <v>2365</v>
      </c>
      <c r="J299" s="583">
        <v>600000</v>
      </c>
      <c r="K299" s="584">
        <v>-675000</v>
      </c>
      <c r="L299" s="591" t="s">
        <v>6946</v>
      </c>
      <c r="M299" s="572" t="s">
        <v>6968</v>
      </c>
    </row>
    <row r="300" spans="1:13" x14ac:dyDescent="0.15">
      <c r="A300" s="585" t="s">
        <v>2368</v>
      </c>
      <c r="B300" s="567" t="s">
        <v>1205</v>
      </c>
      <c r="C300" s="590" t="s">
        <v>1979</v>
      </c>
      <c r="D300" s="568">
        <v>139.5</v>
      </c>
      <c r="E300" s="568">
        <v>150</v>
      </c>
      <c r="F300" s="568">
        <v>225</v>
      </c>
      <c r="G300" s="568">
        <v>9</v>
      </c>
      <c r="H300" s="568">
        <v>11.7</v>
      </c>
      <c r="I300" s="575" t="s">
        <v>2365</v>
      </c>
      <c r="J300" s="583">
        <v>1800000</v>
      </c>
      <c r="K300" s="584">
        <v>-2025000</v>
      </c>
      <c r="L300" s="591" t="s">
        <v>6960</v>
      </c>
      <c r="M300" s="572" t="s">
        <v>6968</v>
      </c>
    </row>
    <row r="301" spans="1:13" x14ac:dyDescent="0.15">
      <c r="A301" s="566" t="s">
        <v>745</v>
      </c>
      <c r="B301" s="567" t="s">
        <v>745</v>
      </c>
      <c r="C301" s="568" t="s">
        <v>103</v>
      </c>
      <c r="D301" s="568">
        <v>56</v>
      </c>
      <c r="E301" s="568">
        <v>100</v>
      </c>
      <c r="F301" s="568">
        <v>150</v>
      </c>
      <c r="G301" s="568">
        <v>1</v>
      </c>
      <c r="H301" s="568">
        <v>1.3</v>
      </c>
      <c r="I301" s="580" t="s">
        <v>1261</v>
      </c>
      <c r="J301" s="570" t="s">
        <v>103</v>
      </c>
      <c r="K301" s="584">
        <v>-1500</v>
      </c>
      <c r="L301" s="572" t="s">
        <v>2427</v>
      </c>
      <c r="M301" s="572" t="s">
        <v>6573</v>
      </c>
    </row>
    <row r="302" spans="1:13" x14ac:dyDescent="0.15">
      <c r="A302" s="585" t="s">
        <v>745</v>
      </c>
      <c r="B302" s="573" t="s">
        <v>745</v>
      </c>
      <c r="C302" s="588" t="s">
        <v>1978</v>
      </c>
      <c r="D302" s="568">
        <v>58.8</v>
      </c>
      <c r="E302" s="568">
        <v>105</v>
      </c>
      <c r="F302" s="568">
        <v>157</v>
      </c>
      <c r="G302" s="568">
        <v>1.05</v>
      </c>
      <c r="H302" s="568">
        <v>1.36</v>
      </c>
      <c r="I302" s="575" t="s">
        <v>1261</v>
      </c>
      <c r="J302" s="576" t="s">
        <v>103</v>
      </c>
      <c r="K302" s="577">
        <v>-1500</v>
      </c>
      <c r="L302" s="572" t="s">
        <v>2426</v>
      </c>
      <c r="M302" s="578"/>
    </row>
    <row r="303" spans="1:13" x14ac:dyDescent="0.15">
      <c r="A303" s="585" t="s">
        <v>745</v>
      </c>
      <c r="B303" s="573" t="s">
        <v>745</v>
      </c>
      <c r="C303" s="588" t="s">
        <v>1991</v>
      </c>
      <c r="D303" s="568">
        <v>61.6</v>
      </c>
      <c r="E303" s="568">
        <v>110</v>
      </c>
      <c r="F303" s="568">
        <v>165</v>
      </c>
      <c r="G303" s="568">
        <v>1.1000000000000001</v>
      </c>
      <c r="H303" s="568">
        <v>1.43</v>
      </c>
      <c r="I303" s="575" t="s">
        <v>1261</v>
      </c>
      <c r="J303" s="576" t="s">
        <v>103</v>
      </c>
      <c r="K303" s="577">
        <v>-1500</v>
      </c>
      <c r="L303" s="578"/>
      <c r="M303" s="578"/>
    </row>
    <row r="304" spans="1:13" x14ac:dyDescent="0.15">
      <c r="A304" s="585" t="s">
        <v>745</v>
      </c>
      <c r="B304" s="573" t="s">
        <v>745</v>
      </c>
      <c r="C304" s="588" t="s">
        <v>1975</v>
      </c>
      <c r="D304" s="568">
        <v>67.2</v>
      </c>
      <c r="E304" s="568">
        <v>120</v>
      </c>
      <c r="F304" s="568">
        <v>180</v>
      </c>
      <c r="G304" s="568">
        <v>1.2</v>
      </c>
      <c r="H304" s="568">
        <v>1.56</v>
      </c>
      <c r="I304" s="575" t="s">
        <v>1261</v>
      </c>
      <c r="J304" s="576" t="s">
        <v>103</v>
      </c>
      <c r="K304" s="577">
        <v>-1500</v>
      </c>
      <c r="L304" s="578"/>
      <c r="M304" s="578"/>
    </row>
    <row r="305" spans="1:13" x14ac:dyDescent="0.15">
      <c r="A305" s="585" t="s">
        <v>745</v>
      </c>
      <c r="B305" s="567" t="s">
        <v>2425</v>
      </c>
      <c r="C305" s="590" t="s">
        <v>1975</v>
      </c>
      <c r="D305" s="568">
        <v>86.4</v>
      </c>
      <c r="E305" s="568">
        <v>120</v>
      </c>
      <c r="F305" s="568">
        <v>180</v>
      </c>
      <c r="G305" s="568">
        <v>1.2</v>
      </c>
      <c r="H305" s="568">
        <v>1.56</v>
      </c>
      <c r="I305" s="580" t="s">
        <v>1256</v>
      </c>
      <c r="J305" s="583">
        <v>110000</v>
      </c>
      <c r="K305" s="584">
        <v>-84000</v>
      </c>
      <c r="L305" s="591" t="s">
        <v>6947</v>
      </c>
      <c r="M305" s="572"/>
    </row>
    <row r="306" spans="1:13" x14ac:dyDescent="0.15">
      <c r="A306" s="585" t="s">
        <v>745</v>
      </c>
      <c r="B306" s="567" t="s">
        <v>2424</v>
      </c>
      <c r="C306" s="590" t="s">
        <v>2031</v>
      </c>
      <c r="D306" s="568">
        <v>100</v>
      </c>
      <c r="E306" s="568">
        <v>125</v>
      </c>
      <c r="F306" s="568">
        <v>187</v>
      </c>
      <c r="G306" s="568">
        <v>4.37</v>
      </c>
      <c r="H306" s="568">
        <v>5.68</v>
      </c>
      <c r="I306" s="575" t="s">
        <v>1256</v>
      </c>
      <c r="J306" s="583">
        <v>700000</v>
      </c>
      <c r="K306" s="584">
        <v>-609000</v>
      </c>
      <c r="L306" s="591" t="s">
        <v>6948</v>
      </c>
      <c r="M306" s="572" t="s">
        <v>1463</v>
      </c>
    </row>
    <row r="307" spans="1:13" x14ac:dyDescent="0.15">
      <c r="A307" s="566" t="s">
        <v>406</v>
      </c>
      <c r="B307" s="567" t="s">
        <v>406</v>
      </c>
      <c r="C307" s="589" t="s">
        <v>1975</v>
      </c>
      <c r="D307" s="568">
        <v>57.6</v>
      </c>
      <c r="E307" s="568">
        <v>180</v>
      </c>
      <c r="F307" s="568">
        <v>180</v>
      </c>
      <c r="G307" s="568">
        <v>7.2</v>
      </c>
      <c r="H307" s="568">
        <v>7.2</v>
      </c>
      <c r="I307" s="580" t="s">
        <v>1243</v>
      </c>
      <c r="J307" s="570" t="s">
        <v>103</v>
      </c>
      <c r="K307" s="571" t="s">
        <v>103</v>
      </c>
      <c r="L307" s="582" t="s">
        <v>2423</v>
      </c>
      <c r="M307" s="572" t="s">
        <v>2422</v>
      </c>
    </row>
    <row r="308" spans="1:13" x14ac:dyDescent="0.15">
      <c r="A308" s="566" t="s">
        <v>406</v>
      </c>
      <c r="B308" s="573" t="s">
        <v>406</v>
      </c>
      <c r="C308" s="574"/>
      <c r="D308" s="574">
        <v>57.6</v>
      </c>
      <c r="E308" s="568">
        <v>180</v>
      </c>
      <c r="F308" s="568">
        <v>180</v>
      </c>
      <c r="G308" s="568">
        <v>7.2</v>
      </c>
      <c r="H308" s="568">
        <v>7.2</v>
      </c>
      <c r="I308" s="575" t="s">
        <v>1243</v>
      </c>
      <c r="J308" s="576" t="s">
        <v>103</v>
      </c>
      <c r="K308" s="577" t="s">
        <v>103</v>
      </c>
      <c r="L308" s="578"/>
      <c r="M308" s="572" t="s">
        <v>2389</v>
      </c>
    </row>
    <row r="309" spans="1:13" x14ac:dyDescent="0.15">
      <c r="A309" s="566" t="s">
        <v>406</v>
      </c>
      <c r="B309" s="567" t="s">
        <v>2421</v>
      </c>
      <c r="C309" s="574"/>
      <c r="D309" s="568">
        <v>69.599999999999994</v>
      </c>
      <c r="E309" s="568">
        <v>180</v>
      </c>
      <c r="F309" s="568">
        <v>180</v>
      </c>
      <c r="G309" s="568">
        <v>7.2</v>
      </c>
      <c r="H309" s="568">
        <v>7.2</v>
      </c>
      <c r="I309" s="575" t="s">
        <v>1243</v>
      </c>
      <c r="J309" s="583">
        <v>55000</v>
      </c>
      <c r="K309" s="577" t="s">
        <v>103</v>
      </c>
      <c r="L309" s="572" t="s">
        <v>6911</v>
      </c>
      <c r="M309" s="572" t="s">
        <v>2420</v>
      </c>
    </row>
    <row r="310" spans="1:13" x14ac:dyDescent="0.15">
      <c r="A310" s="566" t="s">
        <v>406</v>
      </c>
      <c r="B310" s="567" t="s">
        <v>2419</v>
      </c>
      <c r="C310" s="574"/>
      <c r="D310" s="568">
        <v>81.599999999999994</v>
      </c>
      <c r="E310" s="568">
        <v>180</v>
      </c>
      <c r="F310" s="568">
        <v>180</v>
      </c>
      <c r="G310" s="568">
        <v>7.2</v>
      </c>
      <c r="H310" s="568">
        <v>7.2</v>
      </c>
      <c r="I310" s="575" t="s">
        <v>1243</v>
      </c>
      <c r="J310" s="583">
        <v>25000</v>
      </c>
      <c r="K310" s="577" t="s">
        <v>103</v>
      </c>
      <c r="L310" s="572" t="s">
        <v>6912</v>
      </c>
      <c r="M310" s="572" t="s">
        <v>2378</v>
      </c>
    </row>
    <row r="311" spans="1:13" x14ac:dyDescent="0.15">
      <c r="A311" s="566" t="s">
        <v>406</v>
      </c>
      <c r="B311" s="573" t="s">
        <v>2419</v>
      </c>
      <c r="C311" s="589" t="s">
        <v>2031</v>
      </c>
      <c r="D311" s="568">
        <v>85</v>
      </c>
      <c r="E311" s="568">
        <v>187</v>
      </c>
      <c r="F311" s="568">
        <v>187</v>
      </c>
      <c r="G311" s="568">
        <v>7.5</v>
      </c>
      <c r="H311" s="568">
        <v>7.5</v>
      </c>
      <c r="I311" s="575" t="s">
        <v>1243</v>
      </c>
      <c r="J311" s="576">
        <v>25000</v>
      </c>
      <c r="K311" s="577" t="s">
        <v>103</v>
      </c>
      <c r="L311" s="587" t="s">
        <v>1463</v>
      </c>
      <c r="M311" s="572" t="s">
        <v>2418</v>
      </c>
    </row>
    <row r="312" spans="1:13" x14ac:dyDescent="0.15">
      <c r="A312" s="566" t="s">
        <v>406</v>
      </c>
      <c r="B312" s="573" t="s">
        <v>2419</v>
      </c>
      <c r="C312" s="589" t="s">
        <v>2065</v>
      </c>
      <c r="D312" s="568">
        <v>88.4</v>
      </c>
      <c r="E312" s="568">
        <v>195</v>
      </c>
      <c r="F312" s="568">
        <v>195</v>
      </c>
      <c r="G312" s="568">
        <v>7.8</v>
      </c>
      <c r="H312" s="568">
        <v>7.8</v>
      </c>
      <c r="I312" s="575" t="s">
        <v>1243</v>
      </c>
      <c r="J312" s="576">
        <v>25000</v>
      </c>
      <c r="K312" s="577" t="s">
        <v>103</v>
      </c>
      <c r="L312" s="578"/>
      <c r="M312" s="572" t="s">
        <v>2417</v>
      </c>
    </row>
    <row r="313" spans="1:13" x14ac:dyDescent="0.15">
      <c r="A313" s="566" t="s">
        <v>406</v>
      </c>
      <c r="B313" s="573" t="s">
        <v>2419</v>
      </c>
      <c r="C313" s="589" t="s">
        <v>2063</v>
      </c>
      <c r="D313" s="568">
        <v>95.2</v>
      </c>
      <c r="E313" s="568">
        <v>210</v>
      </c>
      <c r="F313" s="568">
        <v>210</v>
      </c>
      <c r="G313" s="568">
        <v>8.4</v>
      </c>
      <c r="H313" s="568">
        <v>8.4</v>
      </c>
      <c r="I313" s="575" t="s">
        <v>1243</v>
      </c>
      <c r="J313" s="576">
        <v>25000</v>
      </c>
      <c r="K313" s="577" t="s">
        <v>103</v>
      </c>
      <c r="L313" s="578"/>
      <c r="M313" s="572" t="s">
        <v>2374</v>
      </c>
    </row>
    <row r="314" spans="1:13" x14ac:dyDescent="0.15">
      <c r="A314" s="566" t="s">
        <v>406</v>
      </c>
      <c r="B314" s="573" t="s">
        <v>2419</v>
      </c>
      <c r="C314" s="589" t="s">
        <v>1979</v>
      </c>
      <c r="D314" s="568">
        <v>102</v>
      </c>
      <c r="E314" s="568">
        <v>225</v>
      </c>
      <c r="F314" s="568">
        <v>225</v>
      </c>
      <c r="G314" s="568">
        <v>9</v>
      </c>
      <c r="H314" s="568">
        <v>9</v>
      </c>
      <c r="I314" s="575" t="s">
        <v>1243</v>
      </c>
      <c r="J314" s="576">
        <v>25000</v>
      </c>
      <c r="K314" s="577" t="s">
        <v>103</v>
      </c>
      <c r="L314" s="578"/>
      <c r="M314" s="572" t="s">
        <v>2373</v>
      </c>
    </row>
    <row r="315" spans="1:13" x14ac:dyDescent="0.15">
      <c r="A315" s="566" t="s">
        <v>11042</v>
      </c>
      <c r="B315" s="567" t="s">
        <v>1228</v>
      </c>
      <c r="C315" s="590" t="s">
        <v>1978</v>
      </c>
      <c r="D315" s="568">
        <v>57.75</v>
      </c>
      <c r="E315" s="568">
        <v>63</v>
      </c>
      <c r="F315" s="568">
        <v>84</v>
      </c>
      <c r="G315" s="568">
        <v>0.78</v>
      </c>
      <c r="H315" s="568">
        <v>0.93</v>
      </c>
      <c r="I315" s="580" t="s">
        <v>1229</v>
      </c>
      <c r="J315" s="570" t="s">
        <v>103</v>
      </c>
      <c r="K315" s="584">
        <v>-45000</v>
      </c>
      <c r="L315" s="572" t="s">
        <v>2416</v>
      </c>
      <c r="M315" s="572"/>
    </row>
    <row r="316" spans="1:13" x14ac:dyDescent="0.15">
      <c r="A316" s="585" t="s">
        <v>1228</v>
      </c>
      <c r="B316" s="573" t="s">
        <v>1228</v>
      </c>
      <c r="C316" s="589" t="s">
        <v>2031</v>
      </c>
      <c r="D316" s="568">
        <v>68.75</v>
      </c>
      <c r="E316" s="568">
        <v>75</v>
      </c>
      <c r="F316" s="568">
        <v>100</v>
      </c>
      <c r="G316" s="568">
        <v>0.93</v>
      </c>
      <c r="H316" s="568" t="s">
        <v>1541</v>
      </c>
      <c r="I316" s="575" t="s">
        <v>1229</v>
      </c>
      <c r="J316" s="576" t="s">
        <v>103</v>
      </c>
      <c r="K316" s="577">
        <v>-45000</v>
      </c>
      <c r="L316" s="572" t="s">
        <v>2352</v>
      </c>
      <c r="M316" s="572"/>
    </row>
    <row r="317" spans="1:13" x14ac:dyDescent="0.15">
      <c r="A317" s="579" t="s">
        <v>18</v>
      </c>
      <c r="B317" s="586" t="s">
        <v>18</v>
      </c>
      <c r="C317" s="568" t="s">
        <v>103</v>
      </c>
      <c r="D317" s="568">
        <v>58</v>
      </c>
      <c r="E317" s="568">
        <v>80</v>
      </c>
      <c r="F317" s="568">
        <v>140</v>
      </c>
      <c r="G317" s="568">
        <v>1</v>
      </c>
      <c r="H317" s="568">
        <v>1.45</v>
      </c>
      <c r="I317" s="580" t="s">
        <v>1261</v>
      </c>
      <c r="J317" s="570" t="s">
        <v>103</v>
      </c>
      <c r="K317" s="584">
        <v>60000</v>
      </c>
      <c r="L317" s="572" t="s">
        <v>2415</v>
      </c>
      <c r="M317" s="572"/>
    </row>
    <row r="318" spans="1:13" x14ac:dyDescent="0.15">
      <c r="A318" s="585" t="s">
        <v>18</v>
      </c>
      <c r="B318" s="573" t="s">
        <v>18</v>
      </c>
      <c r="C318" s="589" t="s">
        <v>1975</v>
      </c>
      <c r="D318" s="568">
        <v>69.599999999999994</v>
      </c>
      <c r="E318" s="568">
        <v>96</v>
      </c>
      <c r="F318" s="568">
        <v>168</v>
      </c>
      <c r="G318" s="568">
        <v>1.2</v>
      </c>
      <c r="H318" s="568">
        <v>1.74</v>
      </c>
      <c r="I318" s="575" t="s">
        <v>1261</v>
      </c>
      <c r="J318" s="570" t="s">
        <v>103</v>
      </c>
      <c r="K318" s="577">
        <v>60000</v>
      </c>
      <c r="L318" s="572" t="s">
        <v>2352</v>
      </c>
      <c r="M318" s="572"/>
    </row>
    <row r="319" spans="1:13" x14ac:dyDescent="0.15">
      <c r="A319" s="585" t="s">
        <v>18</v>
      </c>
      <c r="B319" s="567" t="s">
        <v>2414</v>
      </c>
      <c r="C319" s="568" t="s">
        <v>103</v>
      </c>
      <c r="D319" s="568">
        <v>60</v>
      </c>
      <c r="E319" s="568">
        <v>80</v>
      </c>
      <c r="F319" s="568">
        <v>140</v>
      </c>
      <c r="G319" s="568">
        <v>1</v>
      </c>
      <c r="H319" s="568">
        <v>1.45</v>
      </c>
      <c r="I319" s="580" t="s">
        <v>1243</v>
      </c>
      <c r="J319" s="583">
        <v>60000</v>
      </c>
      <c r="K319" s="584">
        <v>-90000</v>
      </c>
      <c r="L319" s="572" t="s">
        <v>6913</v>
      </c>
      <c r="M319" s="572" t="s">
        <v>2413</v>
      </c>
    </row>
    <row r="320" spans="1:13" x14ac:dyDescent="0.15">
      <c r="A320" s="585" t="s">
        <v>18</v>
      </c>
      <c r="B320" s="573" t="s">
        <v>2414</v>
      </c>
      <c r="C320" s="589" t="s">
        <v>1975</v>
      </c>
      <c r="D320" s="568">
        <v>72</v>
      </c>
      <c r="E320" s="568">
        <v>96</v>
      </c>
      <c r="F320" s="568">
        <v>216</v>
      </c>
      <c r="G320" s="568">
        <v>1.2</v>
      </c>
      <c r="H320" s="568">
        <v>2.1</v>
      </c>
      <c r="I320" s="575" t="s">
        <v>1243</v>
      </c>
      <c r="J320" s="576">
        <v>60000</v>
      </c>
      <c r="K320" s="571" t="s">
        <v>103</v>
      </c>
      <c r="L320" s="578"/>
      <c r="M320" s="572" t="s">
        <v>2412</v>
      </c>
    </row>
    <row r="321" spans="1:13" x14ac:dyDescent="0.15">
      <c r="A321" s="585" t="s">
        <v>18</v>
      </c>
      <c r="B321" s="573" t="s">
        <v>2414</v>
      </c>
      <c r="C321" s="589" t="s">
        <v>1979</v>
      </c>
      <c r="D321" s="568">
        <v>90</v>
      </c>
      <c r="E321" s="568">
        <v>120</v>
      </c>
      <c r="F321" s="568">
        <v>270</v>
      </c>
      <c r="G321" s="568">
        <v>1.5</v>
      </c>
      <c r="H321" s="568">
        <v>2.62</v>
      </c>
      <c r="I321" s="575" t="s">
        <v>1243</v>
      </c>
      <c r="J321" s="576">
        <v>60000</v>
      </c>
      <c r="K321" s="571" t="s">
        <v>103</v>
      </c>
      <c r="L321" s="578"/>
      <c r="M321" s="572" t="s">
        <v>2411</v>
      </c>
    </row>
    <row r="322" spans="1:13" x14ac:dyDescent="0.15">
      <c r="A322" s="585" t="s">
        <v>18</v>
      </c>
      <c r="B322" s="567" t="s">
        <v>2410</v>
      </c>
      <c r="C322" s="568" t="s">
        <v>103</v>
      </c>
      <c r="D322" s="568">
        <v>67</v>
      </c>
      <c r="E322" s="568">
        <v>80</v>
      </c>
      <c r="F322" s="568">
        <v>140</v>
      </c>
      <c r="G322" s="568">
        <v>1</v>
      </c>
      <c r="H322" s="568">
        <v>1.45</v>
      </c>
      <c r="I322" s="580" t="s">
        <v>1256</v>
      </c>
      <c r="J322" s="583">
        <v>30000</v>
      </c>
      <c r="K322" s="584">
        <v>-112500</v>
      </c>
      <c r="L322" s="572" t="s">
        <v>9635</v>
      </c>
      <c r="M322" s="572"/>
    </row>
    <row r="323" spans="1:13" x14ac:dyDescent="0.15">
      <c r="A323" s="585" t="s">
        <v>18</v>
      </c>
      <c r="B323" s="573" t="s">
        <v>2410</v>
      </c>
      <c r="C323" s="589" t="s">
        <v>1975</v>
      </c>
      <c r="D323" s="568">
        <v>80.400000000000006</v>
      </c>
      <c r="E323" s="568">
        <v>96</v>
      </c>
      <c r="F323" s="568">
        <v>216</v>
      </c>
      <c r="G323" s="568">
        <v>1.2</v>
      </c>
      <c r="H323" s="568">
        <v>2.1</v>
      </c>
      <c r="I323" s="575" t="s">
        <v>1256</v>
      </c>
      <c r="J323" s="576">
        <v>30000</v>
      </c>
      <c r="K323" s="571" t="s">
        <v>103</v>
      </c>
      <c r="L323" s="578"/>
      <c r="M323" s="572" t="s">
        <v>6970</v>
      </c>
    </row>
    <row r="324" spans="1:13" x14ac:dyDescent="0.15">
      <c r="A324" s="585" t="s">
        <v>18</v>
      </c>
      <c r="B324" s="573" t="s">
        <v>2410</v>
      </c>
      <c r="C324" s="589" t="s">
        <v>1979</v>
      </c>
      <c r="D324" s="568">
        <v>100.5</v>
      </c>
      <c r="E324" s="568">
        <v>120</v>
      </c>
      <c r="F324" s="568">
        <v>270</v>
      </c>
      <c r="G324" s="568">
        <v>1.5</v>
      </c>
      <c r="H324" s="568">
        <v>2.62</v>
      </c>
      <c r="I324" s="575" t="s">
        <v>1256</v>
      </c>
      <c r="J324" s="576">
        <v>30000</v>
      </c>
      <c r="K324" s="571" t="s">
        <v>103</v>
      </c>
      <c r="L324" s="578"/>
      <c r="M324" s="572" t="s">
        <v>6971</v>
      </c>
    </row>
    <row r="325" spans="1:13" x14ac:dyDescent="0.15">
      <c r="A325" s="585" t="s">
        <v>18</v>
      </c>
      <c r="B325" s="567" t="s">
        <v>2409</v>
      </c>
      <c r="C325" s="568" t="s">
        <v>103</v>
      </c>
      <c r="D325" s="568">
        <v>69</v>
      </c>
      <c r="E325" s="568">
        <v>80</v>
      </c>
      <c r="F325" s="568">
        <v>180</v>
      </c>
      <c r="G325" s="568">
        <v>2.5</v>
      </c>
      <c r="H325" s="568">
        <v>4.37</v>
      </c>
      <c r="I325" s="580" t="s">
        <v>1251</v>
      </c>
      <c r="J325" s="583">
        <v>5000</v>
      </c>
      <c r="K325" s="584">
        <v>-116250</v>
      </c>
      <c r="L325" s="572" t="s">
        <v>9636</v>
      </c>
      <c r="M325" s="572"/>
    </row>
    <row r="326" spans="1:13" x14ac:dyDescent="0.15">
      <c r="A326" s="585" t="s">
        <v>18</v>
      </c>
      <c r="B326" s="573" t="s">
        <v>2409</v>
      </c>
      <c r="C326" s="589" t="s">
        <v>1975</v>
      </c>
      <c r="D326" s="568">
        <v>82.8</v>
      </c>
      <c r="E326" s="568">
        <v>96</v>
      </c>
      <c r="F326" s="568">
        <v>216</v>
      </c>
      <c r="G326" s="568">
        <v>3</v>
      </c>
      <c r="H326" s="568">
        <v>5.25</v>
      </c>
      <c r="I326" s="575" t="s">
        <v>1251</v>
      </c>
      <c r="J326" s="576">
        <v>5000</v>
      </c>
      <c r="K326" s="571" t="s">
        <v>103</v>
      </c>
      <c r="L326" s="578"/>
      <c r="M326" s="572" t="s">
        <v>2408</v>
      </c>
    </row>
    <row r="327" spans="1:13" x14ac:dyDescent="0.15">
      <c r="A327" s="585" t="s">
        <v>18</v>
      </c>
      <c r="B327" s="573" t="s">
        <v>2409</v>
      </c>
      <c r="C327" s="589" t="s">
        <v>1979</v>
      </c>
      <c r="D327" s="568">
        <v>103.5</v>
      </c>
      <c r="E327" s="568">
        <v>120</v>
      </c>
      <c r="F327" s="568">
        <v>270</v>
      </c>
      <c r="G327" s="568">
        <v>3.7</v>
      </c>
      <c r="H327" s="568">
        <v>6.56</v>
      </c>
      <c r="I327" s="575" t="s">
        <v>1251</v>
      </c>
      <c r="J327" s="576">
        <v>5000</v>
      </c>
      <c r="K327" s="571" t="s">
        <v>103</v>
      </c>
      <c r="L327" s="578"/>
      <c r="M327" s="572" t="s">
        <v>2407</v>
      </c>
    </row>
    <row r="328" spans="1:13" x14ac:dyDescent="0.15">
      <c r="A328" s="585" t="s">
        <v>18</v>
      </c>
      <c r="B328" s="567" t="s">
        <v>2406</v>
      </c>
      <c r="C328" s="568" t="s">
        <v>103</v>
      </c>
      <c r="D328" s="568">
        <v>71</v>
      </c>
      <c r="E328" s="568">
        <v>80</v>
      </c>
      <c r="F328" s="568">
        <v>180</v>
      </c>
      <c r="G328" s="568">
        <v>4</v>
      </c>
      <c r="H328" s="568">
        <v>7</v>
      </c>
      <c r="I328" s="580" t="s">
        <v>1248</v>
      </c>
      <c r="J328" s="583">
        <v>5000</v>
      </c>
      <c r="K328" s="584">
        <v>-120000</v>
      </c>
      <c r="L328" s="572" t="s">
        <v>9635</v>
      </c>
      <c r="M328" s="572" t="s">
        <v>2405</v>
      </c>
    </row>
    <row r="329" spans="1:13" x14ac:dyDescent="0.15">
      <c r="A329" s="585" t="s">
        <v>18</v>
      </c>
      <c r="B329" s="573" t="s">
        <v>2406</v>
      </c>
      <c r="C329" s="589" t="s">
        <v>1975</v>
      </c>
      <c r="D329" s="568">
        <v>85.2</v>
      </c>
      <c r="E329" s="568">
        <v>96</v>
      </c>
      <c r="F329" s="568">
        <v>216</v>
      </c>
      <c r="G329" s="568">
        <v>4.8</v>
      </c>
      <c r="H329" s="568">
        <v>8.4</v>
      </c>
      <c r="I329" s="575" t="s">
        <v>1248</v>
      </c>
      <c r="J329" s="576">
        <v>5000</v>
      </c>
      <c r="K329" s="571" t="s">
        <v>103</v>
      </c>
      <c r="L329" s="578"/>
      <c r="M329" s="572" t="s">
        <v>2404</v>
      </c>
    </row>
    <row r="330" spans="1:13" x14ac:dyDescent="0.15">
      <c r="A330" s="585" t="s">
        <v>18</v>
      </c>
      <c r="B330" s="573" t="s">
        <v>2406</v>
      </c>
      <c r="C330" s="589" t="s">
        <v>1979</v>
      </c>
      <c r="D330" s="568">
        <v>106.5</v>
      </c>
      <c r="E330" s="568">
        <v>120</v>
      </c>
      <c r="F330" s="568">
        <v>270</v>
      </c>
      <c r="G330" s="568">
        <v>6</v>
      </c>
      <c r="H330" s="568">
        <v>10.5</v>
      </c>
      <c r="I330" s="575" t="s">
        <v>1248</v>
      </c>
      <c r="J330" s="576">
        <v>5000</v>
      </c>
      <c r="K330" s="571" t="s">
        <v>103</v>
      </c>
      <c r="L330" s="578"/>
      <c r="M330" s="572" t="s">
        <v>2403</v>
      </c>
    </row>
    <row r="331" spans="1:13" x14ac:dyDescent="0.15">
      <c r="A331" s="566" t="s">
        <v>11043</v>
      </c>
      <c r="B331" s="567" t="s">
        <v>2402</v>
      </c>
      <c r="C331" s="590" t="s">
        <v>1975</v>
      </c>
      <c r="D331" s="568">
        <v>60</v>
      </c>
      <c r="E331" s="568">
        <v>180</v>
      </c>
      <c r="F331" s="568">
        <v>240</v>
      </c>
      <c r="G331" s="568">
        <v>1.2</v>
      </c>
      <c r="H331" s="568">
        <v>1.45</v>
      </c>
      <c r="I331" s="580" t="s">
        <v>1261</v>
      </c>
      <c r="J331" s="570" t="s">
        <v>103</v>
      </c>
      <c r="K331" s="584">
        <v>-30000</v>
      </c>
      <c r="L331" s="572" t="s">
        <v>6394</v>
      </c>
      <c r="M331" s="572"/>
    </row>
    <row r="332" spans="1:13" x14ac:dyDescent="0.15">
      <c r="A332" s="585" t="s">
        <v>2402</v>
      </c>
      <c r="B332" s="567" t="s">
        <v>2401</v>
      </c>
      <c r="C332" s="568" t="s">
        <v>103</v>
      </c>
      <c r="D332" s="568">
        <v>55</v>
      </c>
      <c r="E332" s="568">
        <v>150</v>
      </c>
      <c r="F332" s="568">
        <v>200</v>
      </c>
      <c r="G332" s="568">
        <v>1.5</v>
      </c>
      <c r="H332" s="568">
        <v>1.81</v>
      </c>
      <c r="I332" s="575" t="s">
        <v>1261</v>
      </c>
      <c r="J332" s="583">
        <v>8000</v>
      </c>
      <c r="K332" s="584">
        <v>-36000</v>
      </c>
      <c r="L332" s="572" t="s">
        <v>6961</v>
      </c>
      <c r="M332" s="572"/>
    </row>
    <row r="333" spans="1:13" x14ac:dyDescent="0.15">
      <c r="A333" s="585" t="s">
        <v>2402</v>
      </c>
      <c r="B333" s="573" t="s">
        <v>2401</v>
      </c>
      <c r="C333" s="588" t="s">
        <v>1978</v>
      </c>
      <c r="D333" s="568">
        <v>57.75</v>
      </c>
      <c r="E333" s="568">
        <v>157</v>
      </c>
      <c r="F333" s="568">
        <v>210</v>
      </c>
      <c r="G333" s="568">
        <v>1.57</v>
      </c>
      <c r="H333" s="568">
        <v>1.89</v>
      </c>
      <c r="I333" s="575" t="s">
        <v>1261</v>
      </c>
      <c r="J333" s="576">
        <v>8000</v>
      </c>
      <c r="K333" s="577">
        <v>-36000</v>
      </c>
      <c r="L333" s="578"/>
      <c r="M333" s="578"/>
    </row>
    <row r="334" spans="1:13" x14ac:dyDescent="0.15">
      <c r="A334" s="585" t="s">
        <v>2402</v>
      </c>
      <c r="B334" s="573" t="s">
        <v>2401</v>
      </c>
      <c r="C334" s="588" t="s">
        <v>1991</v>
      </c>
      <c r="D334" s="568">
        <v>60.5</v>
      </c>
      <c r="E334" s="568">
        <v>165</v>
      </c>
      <c r="F334" s="568">
        <v>220</v>
      </c>
      <c r="G334" s="568">
        <v>1.65</v>
      </c>
      <c r="H334" s="568">
        <v>1.99</v>
      </c>
      <c r="I334" s="575" t="s">
        <v>1261</v>
      </c>
      <c r="J334" s="576">
        <v>8000</v>
      </c>
      <c r="K334" s="577">
        <v>-36000</v>
      </c>
      <c r="L334" s="578"/>
      <c r="M334" s="578"/>
    </row>
    <row r="335" spans="1:13" x14ac:dyDescent="0.15">
      <c r="A335" s="585" t="s">
        <v>2402</v>
      </c>
      <c r="B335" s="573" t="s">
        <v>2401</v>
      </c>
      <c r="C335" s="588" t="s">
        <v>1975</v>
      </c>
      <c r="D335" s="568">
        <v>66</v>
      </c>
      <c r="E335" s="568">
        <v>180</v>
      </c>
      <c r="F335" s="568">
        <v>240</v>
      </c>
      <c r="G335" s="568">
        <v>1.8</v>
      </c>
      <c r="H335" s="568">
        <v>2.17</v>
      </c>
      <c r="I335" s="575" t="s">
        <v>1261</v>
      </c>
      <c r="J335" s="576">
        <v>8000</v>
      </c>
      <c r="K335" s="577">
        <v>-36000</v>
      </c>
      <c r="L335" s="572" t="s">
        <v>6914</v>
      </c>
      <c r="M335" s="572"/>
    </row>
    <row r="336" spans="1:13" x14ac:dyDescent="0.15">
      <c r="A336" s="585" t="s">
        <v>2402</v>
      </c>
      <c r="B336" s="567" t="s">
        <v>2400</v>
      </c>
      <c r="C336" s="568" t="s">
        <v>103</v>
      </c>
      <c r="D336" s="568">
        <v>60</v>
      </c>
      <c r="E336" s="568">
        <v>150</v>
      </c>
      <c r="F336" s="568">
        <v>200</v>
      </c>
      <c r="G336" s="568">
        <v>2</v>
      </c>
      <c r="H336" s="568">
        <v>2.42</v>
      </c>
      <c r="I336" s="575" t="s">
        <v>1261</v>
      </c>
      <c r="J336" s="583">
        <v>15000</v>
      </c>
      <c r="K336" s="584">
        <v>-47250</v>
      </c>
      <c r="L336" s="572" t="s">
        <v>6915</v>
      </c>
      <c r="M336" s="572"/>
    </row>
    <row r="337" spans="1:13" x14ac:dyDescent="0.15">
      <c r="A337" s="585" t="s">
        <v>2402</v>
      </c>
      <c r="B337" s="573" t="s">
        <v>2400</v>
      </c>
      <c r="C337" s="588" t="s">
        <v>1978</v>
      </c>
      <c r="D337" s="568">
        <v>63</v>
      </c>
      <c r="E337" s="568">
        <v>157</v>
      </c>
      <c r="F337" s="568">
        <v>210</v>
      </c>
      <c r="G337" s="568">
        <v>2.1</v>
      </c>
      <c r="H337" s="568">
        <v>2.54</v>
      </c>
      <c r="I337" s="575" t="s">
        <v>1261</v>
      </c>
      <c r="J337" s="576">
        <v>15000</v>
      </c>
      <c r="K337" s="577">
        <v>-47250</v>
      </c>
      <c r="L337" s="578"/>
      <c r="M337" s="572"/>
    </row>
    <row r="338" spans="1:13" x14ac:dyDescent="0.15">
      <c r="A338" s="585" t="s">
        <v>2402</v>
      </c>
      <c r="B338" s="573" t="s">
        <v>2400</v>
      </c>
      <c r="C338" s="588" t="s">
        <v>1991</v>
      </c>
      <c r="D338" s="568">
        <v>66</v>
      </c>
      <c r="E338" s="568">
        <v>165</v>
      </c>
      <c r="F338" s="568">
        <v>220</v>
      </c>
      <c r="G338" s="568">
        <v>2.2000000000000002</v>
      </c>
      <c r="H338" s="568">
        <v>2.66</v>
      </c>
      <c r="I338" s="575" t="s">
        <v>1261</v>
      </c>
      <c r="J338" s="576">
        <v>15000</v>
      </c>
      <c r="K338" s="577">
        <v>-47250</v>
      </c>
      <c r="L338" s="578"/>
      <c r="M338" s="572"/>
    </row>
    <row r="339" spans="1:13" x14ac:dyDescent="0.15">
      <c r="A339" s="585" t="s">
        <v>2402</v>
      </c>
      <c r="B339" s="573" t="s">
        <v>2400</v>
      </c>
      <c r="C339" s="588" t="s">
        <v>1975</v>
      </c>
      <c r="D339" s="568">
        <v>72</v>
      </c>
      <c r="E339" s="568">
        <v>180</v>
      </c>
      <c r="F339" s="568">
        <v>240</v>
      </c>
      <c r="G339" s="568">
        <v>2.4</v>
      </c>
      <c r="H339" s="568">
        <v>2.9</v>
      </c>
      <c r="I339" s="575" t="s">
        <v>1261</v>
      </c>
      <c r="J339" s="576">
        <v>15000</v>
      </c>
      <c r="K339" s="577">
        <v>-47250</v>
      </c>
      <c r="L339" s="578"/>
      <c r="M339" s="572"/>
    </row>
    <row r="340" spans="1:13" x14ac:dyDescent="0.15">
      <c r="A340" s="585" t="s">
        <v>2402</v>
      </c>
      <c r="B340" s="567" t="s">
        <v>2399</v>
      </c>
      <c r="C340" s="568" t="s">
        <v>103</v>
      </c>
      <c r="D340" s="568">
        <v>65</v>
      </c>
      <c r="E340" s="568">
        <v>150</v>
      </c>
      <c r="F340" s="568">
        <v>200</v>
      </c>
      <c r="G340" s="568">
        <v>2.5</v>
      </c>
      <c r="H340" s="568">
        <v>3.02</v>
      </c>
      <c r="I340" s="575" t="s">
        <v>1261</v>
      </c>
      <c r="J340" s="583">
        <v>20000</v>
      </c>
      <c r="K340" s="584">
        <v>-62250</v>
      </c>
      <c r="L340" s="572" t="s">
        <v>6916</v>
      </c>
      <c r="M340" s="572"/>
    </row>
    <row r="341" spans="1:13" x14ac:dyDescent="0.15">
      <c r="A341" s="585" t="s">
        <v>2402</v>
      </c>
      <c r="B341" s="573" t="s">
        <v>2399</v>
      </c>
      <c r="C341" s="588" t="s">
        <v>1978</v>
      </c>
      <c r="D341" s="568">
        <v>68.25</v>
      </c>
      <c r="E341" s="568">
        <v>157</v>
      </c>
      <c r="F341" s="568">
        <v>210</v>
      </c>
      <c r="G341" s="568">
        <v>2.62</v>
      </c>
      <c r="H341" s="568">
        <v>3.17</v>
      </c>
      <c r="I341" s="575" t="s">
        <v>1261</v>
      </c>
      <c r="J341" s="576">
        <v>20000</v>
      </c>
      <c r="K341" s="577">
        <v>-62250</v>
      </c>
      <c r="L341" s="578"/>
      <c r="M341" s="572"/>
    </row>
    <row r="342" spans="1:13" x14ac:dyDescent="0.15">
      <c r="A342" s="585" t="s">
        <v>2402</v>
      </c>
      <c r="B342" s="573" t="s">
        <v>2399</v>
      </c>
      <c r="C342" s="588" t="s">
        <v>1991</v>
      </c>
      <c r="D342" s="568">
        <v>71.5</v>
      </c>
      <c r="E342" s="568">
        <v>165</v>
      </c>
      <c r="F342" s="568">
        <v>220</v>
      </c>
      <c r="G342" s="568">
        <v>2.75</v>
      </c>
      <c r="H342" s="568">
        <v>3.32</v>
      </c>
      <c r="I342" s="575" t="s">
        <v>1261</v>
      </c>
      <c r="J342" s="576">
        <v>20000</v>
      </c>
      <c r="K342" s="577">
        <v>-62250</v>
      </c>
      <c r="L342" s="578"/>
      <c r="M342" s="572"/>
    </row>
    <row r="343" spans="1:13" x14ac:dyDescent="0.15">
      <c r="A343" s="585" t="s">
        <v>2402</v>
      </c>
      <c r="B343" s="573" t="s">
        <v>2399</v>
      </c>
      <c r="C343" s="588" t="s">
        <v>1975</v>
      </c>
      <c r="D343" s="568">
        <v>78</v>
      </c>
      <c r="E343" s="568">
        <v>180</v>
      </c>
      <c r="F343" s="568">
        <v>240</v>
      </c>
      <c r="G343" s="568">
        <v>3</v>
      </c>
      <c r="H343" s="568">
        <v>3.63</v>
      </c>
      <c r="I343" s="575" t="s">
        <v>1261</v>
      </c>
      <c r="J343" s="576">
        <v>20000</v>
      </c>
      <c r="K343" s="577">
        <v>-62250</v>
      </c>
      <c r="L343" s="578"/>
      <c r="M343" s="572"/>
    </row>
    <row r="344" spans="1:13" x14ac:dyDescent="0.15">
      <c r="A344" s="585" t="s">
        <v>2402</v>
      </c>
      <c r="B344" s="573" t="s">
        <v>2399</v>
      </c>
      <c r="C344" s="588" t="s">
        <v>2031</v>
      </c>
      <c r="D344" s="568">
        <v>81.25</v>
      </c>
      <c r="E344" s="568">
        <v>187</v>
      </c>
      <c r="F344" s="568">
        <v>250</v>
      </c>
      <c r="G344" s="568">
        <v>3.12</v>
      </c>
      <c r="H344" s="568">
        <v>3.77</v>
      </c>
      <c r="I344" s="575" t="s">
        <v>1261</v>
      </c>
      <c r="J344" s="576">
        <v>20000</v>
      </c>
      <c r="K344" s="577">
        <v>-62250</v>
      </c>
      <c r="L344" s="572" t="s">
        <v>1463</v>
      </c>
      <c r="M344" s="572"/>
    </row>
    <row r="345" spans="1:13" x14ac:dyDescent="0.15">
      <c r="A345" s="585" t="s">
        <v>2402</v>
      </c>
      <c r="B345" s="567" t="s">
        <v>2398</v>
      </c>
      <c r="C345" s="590" t="s">
        <v>2031</v>
      </c>
      <c r="D345" s="568">
        <v>87.5</v>
      </c>
      <c r="E345" s="568">
        <v>187</v>
      </c>
      <c r="F345" s="568">
        <v>250</v>
      </c>
      <c r="G345" s="568">
        <v>3.75</v>
      </c>
      <c r="H345" s="568">
        <v>4.53</v>
      </c>
      <c r="I345" s="575" t="s">
        <v>1261</v>
      </c>
      <c r="J345" s="583">
        <v>30000</v>
      </c>
      <c r="K345" s="584">
        <v>-84750</v>
      </c>
      <c r="L345" s="591" t="s">
        <v>6949</v>
      </c>
      <c r="M345" s="591" t="s">
        <v>6972</v>
      </c>
    </row>
    <row r="346" spans="1:13" x14ac:dyDescent="0.15">
      <c r="A346" s="585" t="s">
        <v>2402</v>
      </c>
      <c r="B346" s="573" t="s">
        <v>2398</v>
      </c>
      <c r="C346" s="588" t="s">
        <v>2065</v>
      </c>
      <c r="D346" s="568">
        <v>91</v>
      </c>
      <c r="E346" s="568">
        <v>195</v>
      </c>
      <c r="F346" s="568">
        <v>260</v>
      </c>
      <c r="G346" s="568">
        <v>3.9</v>
      </c>
      <c r="H346" s="568">
        <v>4.71</v>
      </c>
      <c r="I346" s="575" t="s">
        <v>1261</v>
      </c>
      <c r="J346" s="576">
        <v>30000</v>
      </c>
      <c r="K346" s="577">
        <v>-84750</v>
      </c>
      <c r="L346" s="578"/>
      <c r="M346" s="578"/>
    </row>
    <row r="347" spans="1:13" x14ac:dyDescent="0.15">
      <c r="A347" s="585" t="s">
        <v>2402</v>
      </c>
      <c r="B347" s="567" t="s">
        <v>2397</v>
      </c>
      <c r="C347" s="590" t="s">
        <v>2065</v>
      </c>
      <c r="D347" s="568">
        <v>97.5</v>
      </c>
      <c r="E347" s="568">
        <v>195</v>
      </c>
      <c r="F347" s="568">
        <v>260</v>
      </c>
      <c r="G347" s="568">
        <v>4.55</v>
      </c>
      <c r="H347" s="568">
        <v>5.5</v>
      </c>
      <c r="I347" s="575" t="s">
        <v>1261</v>
      </c>
      <c r="J347" s="583">
        <v>113000</v>
      </c>
      <c r="K347" s="584">
        <v>-169500</v>
      </c>
      <c r="L347" s="591" t="s">
        <v>6950</v>
      </c>
      <c r="M347" s="578"/>
    </row>
    <row r="348" spans="1:13" x14ac:dyDescent="0.15">
      <c r="A348" s="585" t="s">
        <v>2402</v>
      </c>
      <c r="B348" s="573" t="s">
        <v>2397</v>
      </c>
      <c r="C348" s="588" t="s">
        <v>2063</v>
      </c>
      <c r="D348" s="568">
        <v>105</v>
      </c>
      <c r="E348" s="568">
        <v>210</v>
      </c>
      <c r="F348" s="568">
        <v>280</v>
      </c>
      <c r="G348" s="568">
        <v>4.9000000000000004</v>
      </c>
      <c r="H348" s="568">
        <v>5.92</v>
      </c>
      <c r="I348" s="575" t="s">
        <v>1261</v>
      </c>
      <c r="J348" s="576">
        <v>113000</v>
      </c>
      <c r="K348" s="577">
        <v>-169500</v>
      </c>
      <c r="L348" s="578"/>
      <c r="M348" s="578"/>
    </row>
    <row r="349" spans="1:13" x14ac:dyDescent="0.15">
      <c r="A349" s="585" t="s">
        <v>2402</v>
      </c>
      <c r="B349" s="573" t="s">
        <v>2397</v>
      </c>
      <c r="C349" s="588" t="s">
        <v>1979</v>
      </c>
      <c r="D349" s="568">
        <v>112.5</v>
      </c>
      <c r="E349" s="568">
        <v>225</v>
      </c>
      <c r="F349" s="568">
        <v>300</v>
      </c>
      <c r="G349" s="568">
        <v>5.25</v>
      </c>
      <c r="H349" s="568">
        <v>6.35</v>
      </c>
      <c r="I349" s="575" t="s">
        <v>1261</v>
      </c>
      <c r="J349" s="576">
        <v>113000</v>
      </c>
      <c r="K349" s="577">
        <v>-169500</v>
      </c>
      <c r="L349" s="578"/>
      <c r="M349" s="578"/>
    </row>
    <row r="350" spans="1:13" x14ac:dyDescent="0.15">
      <c r="A350" s="566" t="s">
        <v>1111</v>
      </c>
      <c r="B350" s="586" t="s">
        <v>1111</v>
      </c>
      <c r="C350" s="568" t="s">
        <v>103</v>
      </c>
      <c r="D350" s="568">
        <v>60</v>
      </c>
      <c r="E350" s="568">
        <v>200</v>
      </c>
      <c r="F350" s="568">
        <v>210</v>
      </c>
      <c r="G350" s="568">
        <v>24</v>
      </c>
      <c r="H350" s="568">
        <v>24.72</v>
      </c>
      <c r="I350" s="580" t="s">
        <v>1261</v>
      </c>
      <c r="J350" s="570" t="s">
        <v>103</v>
      </c>
      <c r="K350" s="584">
        <v>-15000</v>
      </c>
      <c r="L350" s="582" t="s">
        <v>6962</v>
      </c>
      <c r="M350" s="572"/>
    </row>
    <row r="351" spans="1:13" x14ac:dyDescent="0.15">
      <c r="A351" s="585" t="s">
        <v>1111</v>
      </c>
      <c r="B351" s="573" t="s">
        <v>1111</v>
      </c>
      <c r="C351" s="588" t="s">
        <v>1975</v>
      </c>
      <c r="D351" s="568">
        <v>72</v>
      </c>
      <c r="E351" s="568">
        <v>240</v>
      </c>
      <c r="F351" s="568">
        <v>252</v>
      </c>
      <c r="G351" s="568">
        <v>28.8</v>
      </c>
      <c r="H351" s="568">
        <v>29.66</v>
      </c>
      <c r="I351" s="575" t="s">
        <v>1261</v>
      </c>
      <c r="J351" s="576" t="s">
        <v>103</v>
      </c>
      <c r="K351" s="577">
        <v>-15000</v>
      </c>
      <c r="L351" s="572" t="s">
        <v>6963</v>
      </c>
      <c r="M351" s="572"/>
    </row>
    <row r="352" spans="1:13" x14ac:dyDescent="0.15">
      <c r="A352" s="585" t="s">
        <v>1111</v>
      </c>
      <c r="B352" s="567" t="s">
        <v>2396</v>
      </c>
      <c r="C352" s="588" t="s">
        <v>1975</v>
      </c>
      <c r="D352" s="568">
        <v>84</v>
      </c>
      <c r="E352" s="568">
        <v>240</v>
      </c>
      <c r="F352" s="568">
        <v>252</v>
      </c>
      <c r="G352" s="568">
        <v>28.8</v>
      </c>
      <c r="H352" s="568">
        <v>29.66</v>
      </c>
      <c r="I352" s="575" t="s">
        <v>1261</v>
      </c>
      <c r="J352" s="583">
        <v>20000</v>
      </c>
      <c r="K352" s="584">
        <v>-30000</v>
      </c>
      <c r="L352" s="572" t="s">
        <v>6917</v>
      </c>
      <c r="M352" s="591" t="s">
        <v>6973</v>
      </c>
    </row>
    <row r="353" spans="1:13" x14ac:dyDescent="0.15">
      <c r="A353" s="585" t="s">
        <v>1111</v>
      </c>
      <c r="B353" s="567" t="s">
        <v>2395</v>
      </c>
      <c r="C353" s="588" t="s">
        <v>1975</v>
      </c>
      <c r="D353" s="568">
        <v>96</v>
      </c>
      <c r="E353" s="568">
        <v>240</v>
      </c>
      <c r="F353" s="568">
        <v>240</v>
      </c>
      <c r="G353" s="568">
        <v>28.8</v>
      </c>
      <c r="H353" s="568">
        <v>29.66</v>
      </c>
      <c r="I353" s="575" t="s">
        <v>1261</v>
      </c>
      <c r="J353" s="583">
        <v>20000</v>
      </c>
      <c r="K353" s="584">
        <v>-45000</v>
      </c>
      <c r="L353" s="591" t="s">
        <v>6951</v>
      </c>
      <c r="M353" s="591" t="s">
        <v>6974</v>
      </c>
    </row>
    <row r="354" spans="1:13" x14ac:dyDescent="0.15">
      <c r="A354" s="585" t="s">
        <v>1111</v>
      </c>
      <c r="B354" s="567" t="s">
        <v>2394</v>
      </c>
      <c r="C354" s="590" t="s">
        <v>1975</v>
      </c>
      <c r="D354" s="568">
        <v>108</v>
      </c>
      <c r="E354" s="568">
        <v>240</v>
      </c>
      <c r="F354" s="568">
        <v>252</v>
      </c>
      <c r="G354" s="568">
        <v>28.8</v>
      </c>
      <c r="H354" s="568">
        <v>29.66</v>
      </c>
      <c r="I354" s="575" t="s">
        <v>1261</v>
      </c>
      <c r="J354" s="583">
        <v>80000</v>
      </c>
      <c r="K354" s="584">
        <v>-75000</v>
      </c>
      <c r="L354" s="591" t="s">
        <v>6952</v>
      </c>
      <c r="M354" s="572"/>
    </row>
    <row r="355" spans="1:13" x14ac:dyDescent="0.15">
      <c r="A355" s="566" t="s">
        <v>2393</v>
      </c>
      <c r="B355" s="567" t="s">
        <v>2393</v>
      </c>
      <c r="C355" s="590" t="s">
        <v>1991</v>
      </c>
      <c r="D355" s="568">
        <v>66</v>
      </c>
      <c r="E355" s="568">
        <v>132</v>
      </c>
      <c r="F355" s="568">
        <v>132</v>
      </c>
      <c r="G355" s="568">
        <v>2.75</v>
      </c>
      <c r="H355" s="568">
        <v>2.75</v>
      </c>
      <c r="I355" s="580" t="s">
        <v>1240</v>
      </c>
      <c r="J355" s="570" t="s">
        <v>103</v>
      </c>
      <c r="K355" s="584">
        <v>-96000</v>
      </c>
      <c r="L355" s="582" t="s">
        <v>2392</v>
      </c>
      <c r="M355" s="572"/>
    </row>
    <row r="356" spans="1:13" x14ac:dyDescent="0.15">
      <c r="A356" s="585" t="s">
        <v>5202</v>
      </c>
      <c r="B356" s="573" t="s">
        <v>5202</v>
      </c>
      <c r="C356" s="588" t="s">
        <v>1975</v>
      </c>
      <c r="D356" s="568">
        <v>72</v>
      </c>
      <c r="E356" s="568">
        <v>144</v>
      </c>
      <c r="F356" s="568">
        <v>144</v>
      </c>
      <c r="G356" s="568">
        <v>3</v>
      </c>
      <c r="H356" s="568">
        <v>3</v>
      </c>
      <c r="I356" s="575" t="s">
        <v>1240</v>
      </c>
      <c r="J356" s="570" t="s">
        <v>103</v>
      </c>
      <c r="K356" s="577">
        <v>-96000</v>
      </c>
      <c r="L356" s="572" t="s">
        <v>1463</v>
      </c>
      <c r="M356" s="572"/>
    </row>
    <row r="357" spans="1:13" x14ac:dyDescent="0.15">
      <c r="A357" s="585" t="s">
        <v>5202</v>
      </c>
      <c r="B357" s="573" t="s">
        <v>5202</v>
      </c>
      <c r="C357" s="588" t="s">
        <v>2031</v>
      </c>
      <c r="D357" s="568">
        <v>75</v>
      </c>
      <c r="E357" s="568">
        <v>150</v>
      </c>
      <c r="F357" s="568">
        <v>150</v>
      </c>
      <c r="G357" s="568">
        <v>3.12</v>
      </c>
      <c r="H357" s="568">
        <v>3.12</v>
      </c>
      <c r="I357" s="575" t="s">
        <v>1240</v>
      </c>
      <c r="J357" s="576" t="s">
        <v>103</v>
      </c>
      <c r="K357" s="577">
        <v>-96000</v>
      </c>
      <c r="L357" s="578"/>
      <c r="M357" s="572"/>
    </row>
    <row r="358" spans="1:13" x14ac:dyDescent="0.15">
      <c r="A358" s="585" t="s">
        <v>5202</v>
      </c>
      <c r="B358" s="573" t="s">
        <v>5202</v>
      </c>
      <c r="C358" s="588" t="s">
        <v>2065</v>
      </c>
      <c r="D358" s="568">
        <v>78</v>
      </c>
      <c r="E358" s="568">
        <v>156</v>
      </c>
      <c r="F358" s="568">
        <v>156</v>
      </c>
      <c r="G358" s="568">
        <v>3.25</v>
      </c>
      <c r="H358" s="568">
        <v>3.25</v>
      </c>
      <c r="I358" s="575" t="s">
        <v>1240</v>
      </c>
      <c r="J358" s="576" t="s">
        <v>103</v>
      </c>
      <c r="K358" s="577">
        <v>-96000</v>
      </c>
      <c r="L358" s="578"/>
      <c r="M358" s="572"/>
    </row>
    <row r="359" spans="1:13" x14ac:dyDescent="0.15">
      <c r="A359" s="585" t="s">
        <v>5202</v>
      </c>
      <c r="B359" s="573" t="s">
        <v>5202</v>
      </c>
      <c r="C359" s="588" t="s">
        <v>2063</v>
      </c>
      <c r="D359" s="568">
        <v>84</v>
      </c>
      <c r="E359" s="568">
        <v>168</v>
      </c>
      <c r="F359" s="568">
        <v>168</v>
      </c>
      <c r="G359" s="568">
        <v>3.5</v>
      </c>
      <c r="H359" s="568">
        <v>3.5</v>
      </c>
      <c r="I359" s="575" t="s">
        <v>1240</v>
      </c>
      <c r="J359" s="576" t="s">
        <v>103</v>
      </c>
      <c r="K359" s="577">
        <v>-96000</v>
      </c>
      <c r="L359" s="578"/>
      <c r="M359" s="572"/>
    </row>
    <row r="360" spans="1:13" x14ac:dyDescent="0.15">
      <c r="A360" s="585" t="s">
        <v>5202</v>
      </c>
      <c r="B360" s="573" t="s">
        <v>5202</v>
      </c>
      <c r="C360" s="588" t="s">
        <v>1979</v>
      </c>
      <c r="D360" s="568">
        <v>90</v>
      </c>
      <c r="E360" s="568">
        <v>180</v>
      </c>
      <c r="F360" s="568">
        <v>180</v>
      </c>
      <c r="G360" s="568">
        <v>3.75</v>
      </c>
      <c r="H360" s="568">
        <v>3.75</v>
      </c>
      <c r="I360" s="575" t="s">
        <v>1240</v>
      </c>
      <c r="J360" s="576" t="s">
        <v>103</v>
      </c>
      <c r="K360" s="577">
        <v>-96000</v>
      </c>
      <c r="L360" s="578"/>
      <c r="M360" s="572"/>
    </row>
    <row r="361" spans="1:13" x14ac:dyDescent="0.15">
      <c r="A361" s="566" t="s">
        <v>2391</v>
      </c>
      <c r="B361" s="567" t="s">
        <v>2391</v>
      </c>
      <c r="C361" s="589" t="s">
        <v>1975</v>
      </c>
      <c r="D361" s="568">
        <v>66</v>
      </c>
      <c r="E361" s="568">
        <v>144</v>
      </c>
      <c r="F361" s="568">
        <v>216</v>
      </c>
      <c r="G361" s="568">
        <v>2.4</v>
      </c>
      <c r="H361" s="568">
        <v>3.12</v>
      </c>
      <c r="I361" s="580" t="s">
        <v>1261</v>
      </c>
      <c r="J361" s="570" t="s">
        <v>103</v>
      </c>
      <c r="K361" s="571" t="s">
        <v>103</v>
      </c>
      <c r="L361" s="582" t="s">
        <v>2390</v>
      </c>
      <c r="M361" s="572" t="s">
        <v>2389</v>
      </c>
    </row>
    <row r="362" spans="1:13" x14ac:dyDescent="0.15">
      <c r="A362" s="566" t="s">
        <v>2391</v>
      </c>
      <c r="B362" s="567" t="s">
        <v>2388</v>
      </c>
      <c r="C362" s="574"/>
      <c r="D362" s="568">
        <v>72</v>
      </c>
      <c r="E362" s="574">
        <v>144</v>
      </c>
      <c r="F362" s="574">
        <v>216</v>
      </c>
      <c r="G362" s="568">
        <v>3</v>
      </c>
      <c r="H362" s="568">
        <v>3.9</v>
      </c>
      <c r="I362" s="575" t="s">
        <v>1261</v>
      </c>
      <c r="J362" s="583">
        <v>35000</v>
      </c>
      <c r="K362" s="577" t="s">
        <v>103</v>
      </c>
      <c r="L362" s="572" t="s">
        <v>6918</v>
      </c>
      <c r="M362" s="572"/>
    </row>
    <row r="363" spans="1:13" x14ac:dyDescent="0.15">
      <c r="A363" s="566" t="s">
        <v>2391</v>
      </c>
      <c r="B363" s="567" t="s">
        <v>2387</v>
      </c>
      <c r="C363" s="574"/>
      <c r="D363" s="568">
        <v>84</v>
      </c>
      <c r="E363" s="574">
        <v>144</v>
      </c>
      <c r="F363" s="574">
        <v>216</v>
      </c>
      <c r="G363" s="568">
        <v>3.6</v>
      </c>
      <c r="H363" s="568">
        <v>4.68</v>
      </c>
      <c r="I363" s="575" t="s">
        <v>1261</v>
      </c>
      <c r="J363" s="583">
        <v>45000</v>
      </c>
      <c r="K363" s="577" t="s">
        <v>103</v>
      </c>
      <c r="L363" s="572" t="s">
        <v>6919</v>
      </c>
      <c r="M363" s="572"/>
    </row>
    <row r="364" spans="1:13" x14ac:dyDescent="0.15">
      <c r="A364" s="566" t="s">
        <v>2391</v>
      </c>
      <c r="B364" s="573" t="s">
        <v>2387</v>
      </c>
      <c r="C364" s="589" t="s">
        <v>2031</v>
      </c>
      <c r="D364" s="568">
        <v>87.5</v>
      </c>
      <c r="E364" s="568">
        <v>150</v>
      </c>
      <c r="F364" s="568">
        <v>225</v>
      </c>
      <c r="G364" s="568">
        <v>3.75</v>
      </c>
      <c r="H364" s="568">
        <v>4.87</v>
      </c>
      <c r="I364" s="575" t="s">
        <v>1261</v>
      </c>
      <c r="J364" s="570" t="s">
        <v>103</v>
      </c>
      <c r="K364" s="577" t="s">
        <v>103</v>
      </c>
      <c r="L364" s="572" t="s">
        <v>1463</v>
      </c>
      <c r="M364" s="572"/>
    </row>
    <row r="365" spans="1:13" x14ac:dyDescent="0.15">
      <c r="A365" s="566" t="s">
        <v>2391</v>
      </c>
      <c r="B365" s="573" t="s">
        <v>2387</v>
      </c>
      <c r="C365" s="589" t="s">
        <v>2065</v>
      </c>
      <c r="D365" s="568">
        <v>91</v>
      </c>
      <c r="E365" s="568">
        <v>156</v>
      </c>
      <c r="F365" s="568">
        <v>234</v>
      </c>
      <c r="G365" s="568">
        <v>3.9</v>
      </c>
      <c r="H365" s="568">
        <v>5.07</v>
      </c>
      <c r="I365" s="575" t="s">
        <v>1261</v>
      </c>
      <c r="J365" s="570" t="s">
        <v>103</v>
      </c>
      <c r="K365" s="577" t="s">
        <v>103</v>
      </c>
      <c r="L365" s="578"/>
      <c r="M365" s="572"/>
    </row>
    <row r="366" spans="1:13" x14ac:dyDescent="0.15">
      <c r="A366" s="566" t="s">
        <v>2391</v>
      </c>
      <c r="B366" s="573" t="s">
        <v>2387</v>
      </c>
      <c r="C366" s="589" t="s">
        <v>2063</v>
      </c>
      <c r="D366" s="568">
        <v>98</v>
      </c>
      <c r="E366" s="568">
        <v>168</v>
      </c>
      <c r="F366" s="568">
        <v>252</v>
      </c>
      <c r="G366" s="568">
        <v>4.2</v>
      </c>
      <c r="H366" s="568">
        <v>5.46</v>
      </c>
      <c r="I366" s="575" t="s">
        <v>1261</v>
      </c>
      <c r="J366" s="570" t="s">
        <v>103</v>
      </c>
      <c r="K366" s="571" t="s">
        <v>103</v>
      </c>
      <c r="L366" s="578"/>
      <c r="M366" s="572"/>
    </row>
    <row r="367" spans="1:13" x14ac:dyDescent="0.15">
      <c r="A367" s="566" t="s">
        <v>2391</v>
      </c>
      <c r="B367" s="573" t="s">
        <v>2387</v>
      </c>
      <c r="C367" s="589" t="s">
        <v>1979</v>
      </c>
      <c r="D367" s="568">
        <v>105</v>
      </c>
      <c r="E367" s="568">
        <v>180</v>
      </c>
      <c r="F367" s="568">
        <v>270</v>
      </c>
      <c r="G367" s="568">
        <v>4.5</v>
      </c>
      <c r="H367" s="568">
        <v>5.85</v>
      </c>
      <c r="I367" s="575" t="s">
        <v>1261</v>
      </c>
      <c r="J367" s="570" t="s">
        <v>103</v>
      </c>
      <c r="K367" s="571" t="s">
        <v>103</v>
      </c>
      <c r="L367" s="578"/>
      <c r="M367" s="572"/>
    </row>
    <row r="368" spans="1:13" x14ac:dyDescent="0.15">
      <c r="A368" s="566" t="s">
        <v>19</v>
      </c>
      <c r="B368" s="567" t="s">
        <v>19</v>
      </c>
      <c r="C368" s="568" t="s">
        <v>103</v>
      </c>
      <c r="D368" s="568">
        <v>68</v>
      </c>
      <c r="E368" s="568">
        <v>120</v>
      </c>
      <c r="F368" s="568">
        <v>150</v>
      </c>
      <c r="G368" s="568">
        <v>3.2</v>
      </c>
      <c r="H368" s="568">
        <v>3.68</v>
      </c>
      <c r="I368" s="569" t="s">
        <v>1235</v>
      </c>
      <c r="J368" s="570" t="s">
        <v>103</v>
      </c>
      <c r="K368" s="584">
        <v>90000</v>
      </c>
      <c r="L368" s="572" t="s">
        <v>2386</v>
      </c>
      <c r="M368" s="572"/>
    </row>
    <row r="369" spans="1:13" x14ac:dyDescent="0.15">
      <c r="A369" s="566" t="s">
        <v>9637</v>
      </c>
      <c r="B369" s="567" t="s">
        <v>9638</v>
      </c>
      <c r="C369" s="589" t="s">
        <v>1978</v>
      </c>
      <c r="D369" s="568">
        <v>73.5</v>
      </c>
      <c r="E369" s="568">
        <v>210</v>
      </c>
      <c r="F369" s="568">
        <v>210</v>
      </c>
      <c r="G369" s="568">
        <v>42</v>
      </c>
      <c r="H369" s="568">
        <v>42</v>
      </c>
      <c r="I369" s="580" t="s">
        <v>1261</v>
      </c>
      <c r="J369" s="570" t="s">
        <v>103</v>
      </c>
      <c r="K369" s="571" t="s">
        <v>103</v>
      </c>
      <c r="L369" s="581" t="s">
        <v>2385</v>
      </c>
      <c r="M369" s="572"/>
    </row>
    <row r="370" spans="1:13" x14ac:dyDescent="0.15">
      <c r="A370" s="585" t="s">
        <v>10778</v>
      </c>
      <c r="B370" s="573" t="s">
        <v>10778</v>
      </c>
      <c r="C370" s="589" t="s">
        <v>1979</v>
      </c>
      <c r="D370" s="568">
        <v>105</v>
      </c>
      <c r="E370" s="568">
        <v>300</v>
      </c>
      <c r="F370" s="568">
        <v>300</v>
      </c>
      <c r="G370" s="568">
        <v>60</v>
      </c>
      <c r="H370" s="568">
        <v>60</v>
      </c>
      <c r="I370" s="575" t="s">
        <v>1261</v>
      </c>
      <c r="J370" s="570" t="s">
        <v>103</v>
      </c>
      <c r="K370" s="571" t="s">
        <v>103</v>
      </c>
      <c r="L370" s="572" t="s">
        <v>1463</v>
      </c>
      <c r="M370" s="572"/>
    </row>
    <row r="371" spans="1:13" x14ac:dyDescent="0.15">
      <c r="A371" s="566" t="s">
        <v>445</v>
      </c>
      <c r="B371" s="586" t="s">
        <v>445</v>
      </c>
      <c r="C371" s="590" t="s">
        <v>1978</v>
      </c>
      <c r="D371" s="568">
        <v>73.5</v>
      </c>
      <c r="E371" s="568">
        <v>157</v>
      </c>
      <c r="F371" s="568">
        <v>157</v>
      </c>
      <c r="G371" s="568">
        <v>8.4</v>
      </c>
      <c r="H371" s="568">
        <v>8.4</v>
      </c>
      <c r="I371" s="580" t="s">
        <v>1235</v>
      </c>
      <c r="J371" s="570" t="s">
        <v>103</v>
      </c>
      <c r="K371" s="584">
        <v>-90004</v>
      </c>
      <c r="L371" s="582" t="s">
        <v>2384</v>
      </c>
      <c r="M371" s="572"/>
    </row>
    <row r="372" spans="1:13" x14ac:dyDescent="0.15">
      <c r="A372" s="585" t="s">
        <v>445</v>
      </c>
      <c r="B372" s="573" t="s">
        <v>445</v>
      </c>
      <c r="C372" s="588" t="s">
        <v>1991</v>
      </c>
      <c r="D372" s="568">
        <v>77</v>
      </c>
      <c r="E372" s="568">
        <v>165</v>
      </c>
      <c r="F372" s="568">
        <v>165</v>
      </c>
      <c r="G372" s="568">
        <v>8.8000000000000007</v>
      </c>
      <c r="H372" s="568">
        <v>8.8000000000000007</v>
      </c>
      <c r="I372" s="575" t="s">
        <v>1235</v>
      </c>
      <c r="J372" s="576" t="s">
        <v>103</v>
      </c>
      <c r="K372" s="577">
        <v>-90004</v>
      </c>
      <c r="L372" s="572" t="s">
        <v>1463</v>
      </c>
      <c r="M372" s="572"/>
    </row>
    <row r="373" spans="1:13" x14ac:dyDescent="0.15">
      <c r="A373" s="585" t="s">
        <v>445</v>
      </c>
      <c r="B373" s="573" t="s">
        <v>445</v>
      </c>
      <c r="C373" s="588" t="s">
        <v>1975</v>
      </c>
      <c r="D373" s="568">
        <v>84</v>
      </c>
      <c r="E373" s="568">
        <v>180</v>
      </c>
      <c r="F373" s="568">
        <v>180</v>
      </c>
      <c r="G373" s="568">
        <v>9.6</v>
      </c>
      <c r="H373" s="568">
        <v>9.6</v>
      </c>
      <c r="I373" s="575" t="s">
        <v>1235</v>
      </c>
      <c r="J373" s="576" t="s">
        <v>103</v>
      </c>
      <c r="K373" s="577">
        <v>-90004</v>
      </c>
      <c r="L373" s="578"/>
      <c r="M373" s="578"/>
    </row>
    <row r="374" spans="1:13" x14ac:dyDescent="0.15">
      <c r="A374" s="585" t="s">
        <v>445</v>
      </c>
      <c r="B374" s="573" t="s">
        <v>445</v>
      </c>
      <c r="C374" s="588" t="s">
        <v>2031</v>
      </c>
      <c r="D374" s="568">
        <v>87.5</v>
      </c>
      <c r="E374" s="568">
        <v>187</v>
      </c>
      <c r="F374" s="568">
        <v>187</v>
      </c>
      <c r="G374" s="568">
        <v>10</v>
      </c>
      <c r="H374" s="568">
        <v>10</v>
      </c>
      <c r="I374" s="575" t="s">
        <v>1235</v>
      </c>
      <c r="J374" s="576" t="s">
        <v>103</v>
      </c>
      <c r="K374" s="577">
        <v>-90004</v>
      </c>
      <c r="L374" s="578"/>
      <c r="M374" s="578"/>
    </row>
    <row r="375" spans="1:13" x14ac:dyDescent="0.15">
      <c r="A375" s="585" t="s">
        <v>445</v>
      </c>
      <c r="B375" s="573" t="s">
        <v>445</v>
      </c>
      <c r="C375" s="588" t="s">
        <v>2065</v>
      </c>
      <c r="D375" s="568">
        <v>91</v>
      </c>
      <c r="E375" s="568">
        <v>195</v>
      </c>
      <c r="F375" s="568">
        <v>195</v>
      </c>
      <c r="G375" s="568">
        <v>10.4</v>
      </c>
      <c r="H375" s="568">
        <v>10.4</v>
      </c>
      <c r="I375" s="575" t="s">
        <v>1235</v>
      </c>
      <c r="J375" s="576" t="s">
        <v>103</v>
      </c>
      <c r="K375" s="577">
        <v>-90004</v>
      </c>
      <c r="L375" s="578"/>
      <c r="M375" s="578"/>
    </row>
    <row r="376" spans="1:13" x14ac:dyDescent="0.15">
      <c r="A376" s="585" t="s">
        <v>445</v>
      </c>
      <c r="B376" s="573" t="s">
        <v>445</v>
      </c>
      <c r="C376" s="588" t="s">
        <v>2063</v>
      </c>
      <c r="D376" s="568">
        <v>98</v>
      </c>
      <c r="E376" s="568">
        <v>210</v>
      </c>
      <c r="F376" s="568">
        <v>210</v>
      </c>
      <c r="G376" s="568">
        <v>11.2</v>
      </c>
      <c r="H376" s="568">
        <v>11.2</v>
      </c>
      <c r="I376" s="575" t="s">
        <v>1235</v>
      </c>
      <c r="J376" s="576" t="s">
        <v>103</v>
      </c>
      <c r="K376" s="577">
        <v>-90004</v>
      </c>
      <c r="L376" s="578"/>
      <c r="M376" s="578"/>
    </row>
    <row r="377" spans="1:13" x14ac:dyDescent="0.15">
      <c r="A377" s="585" t="s">
        <v>445</v>
      </c>
      <c r="B377" s="573" t="s">
        <v>445</v>
      </c>
      <c r="C377" s="588" t="s">
        <v>1979</v>
      </c>
      <c r="D377" s="568">
        <v>107</v>
      </c>
      <c r="E377" s="568">
        <v>225</v>
      </c>
      <c r="F377" s="568">
        <v>225</v>
      </c>
      <c r="G377" s="568">
        <v>12</v>
      </c>
      <c r="H377" s="568">
        <v>12</v>
      </c>
      <c r="I377" s="575" t="s">
        <v>1235</v>
      </c>
      <c r="J377" s="576" t="s">
        <v>103</v>
      </c>
      <c r="K377" s="577">
        <v>-90004</v>
      </c>
      <c r="L377" s="578"/>
      <c r="M377" s="578"/>
    </row>
    <row r="378" spans="1:13" x14ac:dyDescent="0.15">
      <c r="A378" s="566" t="s">
        <v>2383</v>
      </c>
      <c r="B378" s="586" t="s">
        <v>2383</v>
      </c>
      <c r="C378" s="590" t="s">
        <v>2031</v>
      </c>
      <c r="D378" s="568">
        <v>81.25</v>
      </c>
      <c r="E378" s="568">
        <v>75</v>
      </c>
      <c r="F378" s="568">
        <v>125</v>
      </c>
      <c r="G378" s="568">
        <v>1.25</v>
      </c>
      <c r="H378" s="568">
        <v>1.77</v>
      </c>
      <c r="I378" s="580" t="s">
        <v>1256</v>
      </c>
      <c r="J378" s="570" t="s">
        <v>103</v>
      </c>
      <c r="K378" s="584">
        <v>-63750</v>
      </c>
      <c r="L378" s="582" t="s">
        <v>2382</v>
      </c>
      <c r="M378" s="572" t="s">
        <v>2381</v>
      </c>
    </row>
    <row r="379" spans="1:13" x14ac:dyDescent="0.15">
      <c r="A379" s="585" t="s">
        <v>2383</v>
      </c>
      <c r="B379" s="573" t="s">
        <v>2383</v>
      </c>
      <c r="C379" s="588" t="s">
        <v>2065</v>
      </c>
      <c r="D379" s="568">
        <v>84.5</v>
      </c>
      <c r="E379" s="568">
        <v>78</v>
      </c>
      <c r="F379" s="568">
        <v>130</v>
      </c>
      <c r="G379" s="568">
        <v>1.3</v>
      </c>
      <c r="H379" s="568">
        <v>1.84</v>
      </c>
      <c r="I379" s="575" t="s">
        <v>1256</v>
      </c>
      <c r="J379" s="576" t="s">
        <v>103</v>
      </c>
      <c r="K379" s="577">
        <v>-63750</v>
      </c>
      <c r="L379" s="572" t="s">
        <v>1463</v>
      </c>
      <c r="M379" s="572"/>
    </row>
    <row r="380" spans="1:13" x14ac:dyDescent="0.15">
      <c r="A380" s="585" t="s">
        <v>2383</v>
      </c>
      <c r="B380" s="573" t="s">
        <v>2383</v>
      </c>
      <c r="C380" s="588" t="s">
        <v>2063</v>
      </c>
      <c r="D380" s="568">
        <v>91</v>
      </c>
      <c r="E380" s="568">
        <v>84</v>
      </c>
      <c r="F380" s="568">
        <v>140</v>
      </c>
      <c r="G380" s="568">
        <v>1.4</v>
      </c>
      <c r="H380" s="568">
        <v>1.98</v>
      </c>
      <c r="I380" s="575" t="s">
        <v>1256</v>
      </c>
      <c r="J380" s="576" t="s">
        <v>103</v>
      </c>
      <c r="K380" s="577">
        <v>-63750</v>
      </c>
      <c r="L380" s="578"/>
      <c r="M380" s="572"/>
    </row>
    <row r="381" spans="1:13" x14ac:dyDescent="0.15">
      <c r="A381" s="585" t="s">
        <v>2383</v>
      </c>
      <c r="B381" s="573" t="s">
        <v>2383</v>
      </c>
      <c r="C381" s="588" t="s">
        <v>1979</v>
      </c>
      <c r="D381" s="568">
        <v>97.5</v>
      </c>
      <c r="E381" s="568">
        <v>85</v>
      </c>
      <c r="F381" s="568">
        <v>150</v>
      </c>
      <c r="G381" s="568">
        <v>1.45</v>
      </c>
      <c r="H381" s="568">
        <v>2.13</v>
      </c>
      <c r="I381" s="575" t="s">
        <v>1256</v>
      </c>
      <c r="J381" s="576" t="s">
        <v>103</v>
      </c>
      <c r="K381" s="577">
        <v>-63750</v>
      </c>
      <c r="L381" s="578"/>
      <c r="M381" s="572"/>
    </row>
    <row r="382" spans="1:13" x14ac:dyDescent="0.15">
      <c r="A382" s="566" t="s">
        <v>1214</v>
      </c>
      <c r="B382" s="567" t="s">
        <v>1214</v>
      </c>
      <c r="C382" s="590" t="s">
        <v>1991</v>
      </c>
      <c r="D382" s="568">
        <v>81.400000000000006</v>
      </c>
      <c r="E382" s="568">
        <v>110</v>
      </c>
      <c r="F382" s="568">
        <v>165</v>
      </c>
      <c r="G382" s="568">
        <v>1.1000000000000001</v>
      </c>
      <c r="H382" s="568">
        <v>1.43</v>
      </c>
      <c r="I382" s="580" t="s">
        <v>1215</v>
      </c>
      <c r="J382" s="570" t="s">
        <v>103</v>
      </c>
      <c r="K382" s="584">
        <v>-82500</v>
      </c>
      <c r="L382" s="572" t="s">
        <v>2380</v>
      </c>
      <c r="M382" s="587" t="s">
        <v>6975</v>
      </c>
    </row>
    <row r="383" spans="1:13" x14ac:dyDescent="0.15">
      <c r="A383" s="585" t="s">
        <v>1214</v>
      </c>
      <c r="B383" s="573" t="s">
        <v>1214</v>
      </c>
      <c r="C383" s="589" t="s">
        <v>2031</v>
      </c>
      <c r="D383" s="568">
        <v>92.5</v>
      </c>
      <c r="E383" s="568">
        <v>125</v>
      </c>
      <c r="F383" s="568">
        <v>165</v>
      </c>
      <c r="G383" s="568">
        <v>1.25</v>
      </c>
      <c r="H383" s="568">
        <v>1.43</v>
      </c>
      <c r="I383" s="575" t="s">
        <v>1215</v>
      </c>
      <c r="J383" s="576" t="s">
        <v>103</v>
      </c>
      <c r="K383" s="577">
        <v>-82500</v>
      </c>
      <c r="L383" s="572" t="s">
        <v>2352</v>
      </c>
      <c r="M383" s="578"/>
    </row>
    <row r="384" spans="1:13" x14ac:dyDescent="0.15">
      <c r="A384" s="566" t="s">
        <v>370</v>
      </c>
      <c r="B384" s="567" t="s">
        <v>370</v>
      </c>
      <c r="C384" s="590" t="s">
        <v>1975</v>
      </c>
      <c r="D384" s="568">
        <v>81.599999999999994</v>
      </c>
      <c r="E384" s="568">
        <v>120</v>
      </c>
      <c r="F384" s="568">
        <v>180</v>
      </c>
      <c r="G384" s="568">
        <v>0.6</v>
      </c>
      <c r="H384" s="568">
        <v>0.78</v>
      </c>
      <c r="I384" s="580" t="s">
        <v>1251</v>
      </c>
      <c r="J384" s="570" t="s">
        <v>103</v>
      </c>
      <c r="K384" s="584">
        <v>-67500</v>
      </c>
      <c r="L384" s="572" t="s">
        <v>2379</v>
      </c>
      <c r="M384" s="572" t="s">
        <v>2378</v>
      </c>
    </row>
    <row r="385" spans="1:13" x14ac:dyDescent="0.15">
      <c r="A385" s="566" t="s">
        <v>370</v>
      </c>
      <c r="B385" s="573" t="s">
        <v>370</v>
      </c>
      <c r="C385" s="574"/>
      <c r="D385" s="574">
        <v>81.599999999999994</v>
      </c>
      <c r="E385" s="574">
        <v>120</v>
      </c>
      <c r="F385" s="574">
        <v>180</v>
      </c>
      <c r="G385" s="574">
        <v>0.6</v>
      </c>
      <c r="H385" s="574">
        <v>0.78</v>
      </c>
      <c r="I385" s="575" t="s">
        <v>1251</v>
      </c>
      <c r="J385" s="576" t="s">
        <v>103</v>
      </c>
      <c r="K385" s="577">
        <v>-67500</v>
      </c>
      <c r="L385" s="582" t="s">
        <v>2377</v>
      </c>
      <c r="M385" s="578"/>
    </row>
    <row r="386" spans="1:13" x14ac:dyDescent="0.15">
      <c r="A386" s="566" t="s">
        <v>370</v>
      </c>
      <c r="B386" s="573" t="s">
        <v>370</v>
      </c>
      <c r="C386" s="588" t="s">
        <v>2031</v>
      </c>
      <c r="D386" s="568">
        <v>85</v>
      </c>
      <c r="E386" s="568">
        <v>125</v>
      </c>
      <c r="F386" s="568">
        <v>187</v>
      </c>
      <c r="G386" s="568">
        <v>0.62</v>
      </c>
      <c r="H386" s="568">
        <v>0.8</v>
      </c>
      <c r="I386" s="575" t="s">
        <v>1251</v>
      </c>
      <c r="J386" s="576" t="s">
        <v>103</v>
      </c>
      <c r="K386" s="577">
        <v>-67500</v>
      </c>
      <c r="L386" s="572" t="s">
        <v>1463</v>
      </c>
      <c r="M386" s="572" t="s">
        <v>2376</v>
      </c>
    </row>
    <row r="387" spans="1:13" x14ac:dyDescent="0.15">
      <c r="A387" s="566" t="s">
        <v>370</v>
      </c>
      <c r="B387" s="573" t="s">
        <v>370</v>
      </c>
      <c r="C387" s="588" t="s">
        <v>2065</v>
      </c>
      <c r="D387" s="568">
        <v>88.4</v>
      </c>
      <c r="E387" s="568">
        <v>130</v>
      </c>
      <c r="F387" s="568">
        <v>195</v>
      </c>
      <c r="G387" s="568">
        <v>0.65</v>
      </c>
      <c r="H387" s="568">
        <v>0.84</v>
      </c>
      <c r="I387" s="575" t="s">
        <v>1251</v>
      </c>
      <c r="J387" s="576" t="s">
        <v>103</v>
      </c>
      <c r="K387" s="577">
        <v>-67500</v>
      </c>
      <c r="L387" s="578"/>
      <c r="M387" s="572" t="s">
        <v>2375</v>
      </c>
    </row>
    <row r="388" spans="1:13" x14ac:dyDescent="0.15">
      <c r="A388" s="566" t="s">
        <v>370</v>
      </c>
      <c r="B388" s="573" t="s">
        <v>370</v>
      </c>
      <c r="C388" s="588" t="s">
        <v>2063</v>
      </c>
      <c r="D388" s="568">
        <v>95.2</v>
      </c>
      <c r="E388" s="568">
        <v>140</v>
      </c>
      <c r="F388" s="568">
        <v>210</v>
      </c>
      <c r="G388" s="568">
        <v>0.7</v>
      </c>
      <c r="H388" s="568">
        <v>0.91</v>
      </c>
      <c r="I388" s="575" t="s">
        <v>1251</v>
      </c>
      <c r="J388" s="576" t="s">
        <v>103</v>
      </c>
      <c r="K388" s="577">
        <v>-67500</v>
      </c>
      <c r="L388" s="578"/>
      <c r="M388" s="572" t="s">
        <v>2374</v>
      </c>
    </row>
    <row r="389" spans="1:13" x14ac:dyDescent="0.15">
      <c r="A389" s="566" t="s">
        <v>370</v>
      </c>
      <c r="B389" s="573" t="s">
        <v>370</v>
      </c>
      <c r="C389" s="588" t="s">
        <v>1979</v>
      </c>
      <c r="D389" s="568">
        <v>102</v>
      </c>
      <c r="E389" s="568">
        <v>150</v>
      </c>
      <c r="F389" s="568">
        <v>225</v>
      </c>
      <c r="G389" s="568">
        <v>0.75</v>
      </c>
      <c r="H389" s="568">
        <v>0.97</v>
      </c>
      <c r="I389" s="575" t="s">
        <v>1251</v>
      </c>
      <c r="J389" s="576" t="s">
        <v>103</v>
      </c>
      <c r="K389" s="577">
        <v>-67500</v>
      </c>
      <c r="L389" s="578"/>
      <c r="M389" s="572" t="s">
        <v>2373</v>
      </c>
    </row>
    <row r="390" spans="1:13" x14ac:dyDescent="0.15">
      <c r="A390" s="566" t="s">
        <v>1224</v>
      </c>
      <c r="B390" s="567" t="s">
        <v>1224</v>
      </c>
      <c r="C390" s="590" t="s">
        <v>1975</v>
      </c>
      <c r="D390" s="568">
        <v>81.599999999999994</v>
      </c>
      <c r="E390" s="568">
        <v>72</v>
      </c>
      <c r="F390" s="568">
        <v>114</v>
      </c>
      <c r="G390" s="568">
        <v>0.36</v>
      </c>
      <c r="H390" s="568">
        <v>0.48</v>
      </c>
      <c r="I390" s="580" t="s">
        <v>1225</v>
      </c>
      <c r="J390" s="570" t="s">
        <v>103</v>
      </c>
      <c r="K390" s="584">
        <v>-67500</v>
      </c>
      <c r="L390" s="582" t="s">
        <v>2372</v>
      </c>
      <c r="M390" s="572"/>
    </row>
    <row r="391" spans="1:13" x14ac:dyDescent="0.15">
      <c r="A391" s="566" t="s">
        <v>1221</v>
      </c>
      <c r="B391" s="567" t="s">
        <v>1221</v>
      </c>
      <c r="C391" s="590" t="s">
        <v>1975</v>
      </c>
      <c r="D391" s="568">
        <v>84</v>
      </c>
      <c r="E391" s="568">
        <v>120</v>
      </c>
      <c r="F391" s="568">
        <v>180</v>
      </c>
      <c r="G391" s="568">
        <v>1.2</v>
      </c>
      <c r="H391" s="568">
        <v>1.56</v>
      </c>
      <c r="I391" s="580" t="s">
        <v>1222</v>
      </c>
      <c r="J391" s="570" t="s">
        <v>103</v>
      </c>
      <c r="K391" s="584">
        <v>-82500</v>
      </c>
      <c r="L391" s="572" t="s">
        <v>2371</v>
      </c>
      <c r="M391" s="572"/>
    </row>
    <row r="392" spans="1:13" x14ac:dyDescent="0.15">
      <c r="A392" s="585" t="s">
        <v>1221</v>
      </c>
      <c r="B392" s="573" t="s">
        <v>1221</v>
      </c>
      <c r="C392" s="588" t="s">
        <v>2031</v>
      </c>
      <c r="D392" s="568">
        <v>87.5</v>
      </c>
      <c r="E392" s="568">
        <v>125</v>
      </c>
      <c r="F392" s="568">
        <v>187</v>
      </c>
      <c r="G392" s="568">
        <v>1.25</v>
      </c>
      <c r="H392" s="568">
        <v>1.62</v>
      </c>
      <c r="I392" s="575" t="s">
        <v>1222</v>
      </c>
      <c r="J392" s="576" t="s">
        <v>103</v>
      </c>
      <c r="K392" s="577">
        <v>-82500</v>
      </c>
      <c r="L392" s="572" t="s">
        <v>1463</v>
      </c>
      <c r="M392" s="572"/>
    </row>
    <row r="393" spans="1:13" x14ac:dyDescent="0.15">
      <c r="A393" s="585" t="s">
        <v>1221</v>
      </c>
      <c r="B393" s="573" t="s">
        <v>1221</v>
      </c>
      <c r="C393" s="588" t="s">
        <v>2065</v>
      </c>
      <c r="D393" s="568">
        <v>91</v>
      </c>
      <c r="E393" s="568">
        <v>130</v>
      </c>
      <c r="F393" s="568">
        <v>195</v>
      </c>
      <c r="G393" s="568">
        <v>1.3</v>
      </c>
      <c r="H393" s="568">
        <v>1.69</v>
      </c>
      <c r="I393" s="575" t="s">
        <v>1222</v>
      </c>
      <c r="J393" s="576" t="s">
        <v>103</v>
      </c>
      <c r="K393" s="577">
        <v>-82500</v>
      </c>
      <c r="L393" s="578"/>
      <c r="M393" s="578"/>
    </row>
    <row r="394" spans="1:13" x14ac:dyDescent="0.15">
      <c r="A394" s="585" t="s">
        <v>1221</v>
      </c>
      <c r="B394" s="573" t="s">
        <v>1221</v>
      </c>
      <c r="C394" s="588" t="s">
        <v>2063</v>
      </c>
      <c r="D394" s="568">
        <v>98</v>
      </c>
      <c r="E394" s="568">
        <v>140</v>
      </c>
      <c r="F394" s="568">
        <v>210</v>
      </c>
      <c r="G394" s="568">
        <v>1.4</v>
      </c>
      <c r="H394" s="568">
        <v>1.82</v>
      </c>
      <c r="I394" s="575" t="s">
        <v>1222</v>
      </c>
      <c r="J394" s="576" t="s">
        <v>103</v>
      </c>
      <c r="K394" s="577">
        <v>-82500</v>
      </c>
      <c r="L394" s="578"/>
      <c r="M394" s="578"/>
    </row>
    <row r="395" spans="1:13" x14ac:dyDescent="0.15">
      <c r="A395" s="585" t="s">
        <v>1221</v>
      </c>
      <c r="B395" s="573" t="s">
        <v>1221</v>
      </c>
      <c r="C395" s="588" t="s">
        <v>1979</v>
      </c>
      <c r="D395" s="568">
        <v>105</v>
      </c>
      <c r="E395" s="568">
        <v>150</v>
      </c>
      <c r="F395" s="568">
        <v>225</v>
      </c>
      <c r="G395" s="568">
        <v>1.5</v>
      </c>
      <c r="H395" s="568">
        <v>1.95</v>
      </c>
      <c r="I395" s="575" t="s">
        <v>1222</v>
      </c>
      <c r="J395" s="576" t="s">
        <v>103</v>
      </c>
      <c r="K395" s="577">
        <v>-82500</v>
      </c>
      <c r="L395" s="578"/>
      <c r="M395" s="578"/>
    </row>
    <row r="396" spans="1:13" x14ac:dyDescent="0.15">
      <c r="A396" s="566" t="s">
        <v>2370</v>
      </c>
      <c r="B396" s="567" t="s">
        <v>2369</v>
      </c>
      <c r="C396" s="590" t="s">
        <v>1978</v>
      </c>
      <c r="D396" s="568">
        <v>87.36</v>
      </c>
      <c r="E396" s="568">
        <v>87</v>
      </c>
      <c r="F396" s="568">
        <v>126</v>
      </c>
      <c r="G396" s="568">
        <v>58.8</v>
      </c>
      <c r="H396" s="568">
        <v>74.67</v>
      </c>
      <c r="I396" s="580" t="s">
        <v>9722</v>
      </c>
      <c r="J396" s="570" t="s">
        <v>103</v>
      </c>
      <c r="K396" s="584">
        <v>-1500</v>
      </c>
      <c r="L396" s="572" t="s">
        <v>2367</v>
      </c>
      <c r="M396" s="572"/>
    </row>
    <row r="397" spans="1:13" x14ac:dyDescent="0.15">
      <c r="A397" s="585" t="s">
        <v>2370</v>
      </c>
      <c r="B397" s="567" t="s">
        <v>2366</v>
      </c>
      <c r="C397" s="590" t="s">
        <v>1978</v>
      </c>
      <c r="D397" s="568">
        <v>87.36</v>
      </c>
      <c r="E397" s="568">
        <v>87</v>
      </c>
      <c r="F397" s="568">
        <v>126</v>
      </c>
      <c r="G397" s="568">
        <v>23.1</v>
      </c>
      <c r="H397" s="568">
        <v>29.33</v>
      </c>
      <c r="I397" s="580" t="s">
        <v>2365</v>
      </c>
      <c r="J397" s="583">
        <v>70000</v>
      </c>
      <c r="K397" s="584">
        <v>-54000</v>
      </c>
      <c r="L397" s="572" t="s">
        <v>6920</v>
      </c>
      <c r="M397" s="572"/>
    </row>
    <row r="398" spans="1:13" x14ac:dyDescent="0.15">
      <c r="A398" s="585" t="s">
        <v>2370</v>
      </c>
      <c r="B398" s="567" t="s">
        <v>2364</v>
      </c>
      <c r="C398" s="590" t="s">
        <v>1978</v>
      </c>
      <c r="D398" s="568">
        <v>87.36</v>
      </c>
      <c r="E398" s="568">
        <v>87</v>
      </c>
      <c r="F398" s="568">
        <v>126</v>
      </c>
      <c r="G398" s="568">
        <v>4.1500000000000004</v>
      </c>
      <c r="H398" s="568">
        <v>5.27</v>
      </c>
      <c r="I398" s="575" t="s">
        <v>2365</v>
      </c>
      <c r="J398" s="583">
        <v>100000</v>
      </c>
      <c r="K398" s="584">
        <v>-129000</v>
      </c>
      <c r="L398" s="572" t="s">
        <v>6921</v>
      </c>
      <c r="M398" s="572"/>
    </row>
    <row r="399" spans="1:13" x14ac:dyDescent="0.15">
      <c r="A399" s="566" t="s">
        <v>333</v>
      </c>
      <c r="B399" s="567" t="s">
        <v>333</v>
      </c>
      <c r="C399" s="589" t="s">
        <v>1991</v>
      </c>
      <c r="D399" s="568">
        <v>88</v>
      </c>
      <c r="E399" s="568">
        <v>110</v>
      </c>
      <c r="F399" s="568">
        <v>143</v>
      </c>
      <c r="G399" s="568">
        <v>0.55000000000000004</v>
      </c>
      <c r="H399" s="568">
        <v>0.64</v>
      </c>
      <c r="I399" s="580" t="s">
        <v>1222</v>
      </c>
      <c r="J399" s="570" t="s">
        <v>103</v>
      </c>
      <c r="K399" s="571" t="s">
        <v>103</v>
      </c>
      <c r="L399" s="582" t="s">
        <v>2363</v>
      </c>
      <c r="M399" s="572"/>
    </row>
    <row r="400" spans="1:13" x14ac:dyDescent="0.15">
      <c r="A400" s="566" t="s">
        <v>668</v>
      </c>
      <c r="B400" s="567" t="s">
        <v>668</v>
      </c>
      <c r="C400" s="568" t="s">
        <v>103</v>
      </c>
      <c r="D400" s="568">
        <v>88.88</v>
      </c>
      <c r="E400" s="568">
        <v>88</v>
      </c>
      <c r="F400" s="568">
        <v>188</v>
      </c>
      <c r="G400" s="568">
        <v>0.08</v>
      </c>
      <c r="H400" s="568">
        <v>0.12</v>
      </c>
      <c r="I400" s="580" t="s">
        <v>1256</v>
      </c>
      <c r="J400" s="570" t="s">
        <v>103</v>
      </c>
      <c r="K400" s="571">
        <v>-6666</v>
      </c>
      <c r="L400" s="572" t="s">
        <v>2362</v>
      </c>
      <c r="M400" s="572" t="s">
        <v>2361</v>
      </c>
    </row>
    <row r="401" spans="1:13" x14ac:dyDescent="0.15">
      <c r="A401" s="585" t="s">
        <v>668</v>
      </c>
      <c r="B401" s="573" t="s">
        <v>668</v>
      </c>
      <c r="C401" s="588" t="s">
        <v>1978</v>
      </c>
      <c r="D401" s="568">
        <v>93.32</v>
      </c>
      <c r="E401" s="568">
        <v>92</v>
      </c>
      <c r="F401" s="568">
        <v>197</v>
      </c>
      <c r="G401" s="568">
        <v>0.08</v>
      </c>
      <c r="H401" s="568">
        <v>0.13</v>
      </c>
      <c r="I401" s="575" t="s">
        <v>1256</v>
      </c>
      <c r="J401" s="576" t="s">
        <v>103</v>
      </c>
      <c r="K401" s="577">
        <v>-6666</v>
      </c>
      <c r="L401" s="572" t="s">
        <v>6964</v>
      </c>
      <c r="M401" s="572" t="s">
        <v>2360</v>
      </c>
    </row>
    <row r="402" spans="1:13" x14ac:dyDescent="0.15">
      <c r="A402" s="585" t="s">
        <v>668</v>
      </c>
      <c r="B402" s="573" t="s">
        <v>668</v>
      </c>
      <c r="C402" s="588" t="s">
        <v>1991</v>
      </c>
      <c r="D402" s="568">
        <v>97.76</v>
      </c>
      <c r="E402" s="568">
        <v>96</v>
      </c>
      <c r="F402" s="568">
        <v>206</v>
      </c>
      <c r="G402" s="568">
        <v>0.08</v>
      </c>
      <c r="H402" s="568">
        <v>0.13</v>
      </c>
      <c r="I402" s="575" t="s">
        <v>1256</v>
      </c>
      <c r="J402" s="576" t="s">
        <v>103</v>
      </c>
      <c r="K402" s="577">
        <v>-6666</v>
      </c>
      <c r="L402" s="578"/>
      <c r="M402" s="572" t="s">
        <v>2359</v>
      </c>
    </row>
    <row r="403" spans="1:13" x14ac:dyDescent="0.15">
      <c r="A403" s="585" t="s">
        <v>668</v>
      </c>
      <c r="B403" s="573" t="s">
        <v>668</v>
      </c>
      <c r="C403" s="588" t="s">
        <v>1975</v>
      </c>
      <c r="D403" s="568">
        <v>106.65</v>
      </c>
      <c r="E403" s="568">
        <v>105</v>
      </c>
      <c r="F403" s="568">
        <v>225</v>
      </c>
      <c r="G403" s="568">
        <v>0.09</v>
      </c>
      <c r="H403" s="568">
        <v>0.15</v>
      </c>
      <c r="I403" s="575" t="s">
        <v>1256</v>
      </c>
      <c r="J403" s="576" t="s">
        <v>103</v>
      </c>
      <c r="K403" s="577">
        <v>-6666</v>
      </c>
      <c r="L403" s="578"/>
      <c r="M403" s="572" t="s">
        <v>2358</v>
      </c>
    </row>
    <row r="404" spans="1:13" x14ac:dyDescent="0.15">
      <c r="A404" s="585" t="s">
        <v>668</v>
      </c>
      <c r="B404" s="573" t="s">
        <v>668</v>
      </c>
      <c r="C404" s="588" t="s">
        <v>2031</v>
      </c>
      <c r="D404" s="568">
        <v>111.1</v>
      </c>
      <c r="E404" s="568">
        <v>110</v>
      </c>
      <c r="F404" s="568">
        <v>235</v>
      </c>
      <c r="G404" s="568">
        <v>0.1</v>
      </c>
      <c r="H404" s="568">
        <v>0.16</v>
      </c>
      <c r="I404" s="575" t="s">
        <v>1256</v>
      </c>
      <c r="J404" s="576" t="s">
        <v>103</v>
      </c>
      <c r="K404" s="577">
        <v>-6666</v>
      </c>
      <c r="L404" s="572" t="s">
        <v>1463</v>
      </c>
      <c r="M404" s="572" t="s">
        <v>2357</v>
      </c>
    </row>
    <row r="405" spans="1:13" x14ac:dyDescent="0.15">
      <c r="A405" s="585" t="s">
        <v>668</v>
      </c>
      <c r="B405" s="573" t="s">
        <v>668</v>
      </c>
      <c r="C405" s="589" t="s">
        <v>2031</v>
      </c>
      <c r="D405" s="574">
        <v>111.1</v>
      </c>
      <c r="E405" s="574">
        <v>110</v>
      </c>
      <c r="F405" s="574">
        <v>235</v>
      </c>
      <c r="G405" s="574">
        <v>0.1</v>
      </c>
      <c r="H405" s="574">
        <v>0.16</v>
      </c>
      <c r="I405" s="575" t="s">
        <v>1256</v>
      </c>
      <c r="J405" s="576" t="s">
        <v>103</v>
      </c>
      <c r="K405" s="577">
        <v>-6666</v>
      </c>
      <c r="L405" s="572" t="s">
        <v>2352</v>
      </c>
      <c r="M405" s="578"/>
    </row>
    <row r="406" spans="1:13" x14ac:dyDescent="0.15">
      <c r="A406" s="585" t="s">
        <v>668</v>
      </c>
      <c r="B406" s="573" t="s">
        <v>668</v>
      </c>
      <c r="C406" s="588" t="s">
        <v>2065</v>
      </c>
      <c r="D406" s="568">
        <v>115.54</v>
      </c>
      <c r="E406" s="568">
        <v>114</v>
      </c>
      <c r="F406" s="568">
        <v>244</v>
      </c>
      <c r="G406" s="568">
        <v>0.1</v>
      </c>
      <c r="H406" s="568">
        <v>0.16</v>
      </c>
      <c r="I406" s="575" t="s">
        <v>1256</v>
      </c>
      <c r="J406" s="576" t="s">
        <v>103</v>
      </c>
      <c r="K406" s="577">
        <v>-6666</v>
      </c>
      <c r="L406" s="572" t="s">
        <v>1463</v>
      </c>
      <c r="M406" s="572" t="s">
        <v>2356</v>
      </c>
    </row>
    <row r="407" spans="1:13" x14ac:dyDescent="0.15">
      <c r="A407" s="585" t="s">
        <v>668</v>
      </c>
      <c r="B407" s="573" t="s">
        <v>668</v>
      </c>
      <c r="C407" s="588" t="s">
        <v>2063</v>
      </c>
      <c r="D407" s="568">
        <v>124.43</v>
      </c>
      <c r="E407" s="568">
        <v>123</v>
      </c>
      <c r="F407" s="568">
        <v>263</v>
      </c>
      <c r="G407" s="568">
        <v>0.11</v>
      </c>
      <c r="H407" s="568">
        <v>0.18</v>
      </c>
      <c r="I407" s="575" t="s">
        <v>1256</v>
      </c>
      <c r="J407" s="576" t="s">
        <v>103</v>
      </c>
      <c r="K407" s="577">
        <v>-6666</v>
      </c>
      <c r="L407" s="578"/>
      <c r="M407" s="572" t="s">
        <v>2355</v>
      </c>
    </row>
    <row r="408" spans="1:13" x14ac:dyDescent="0.15">
      <c r="A408" s="585" t="s">
        <v>668</v>
      </c>
      <c r="B408" s="573" t="s">
        <v>668</v>
      </c>
      <c r="C408" s="588" t="s">
        <v>1979</v>
      </c>
      <c r="D408" s="568">
        <v>133.32</v>
      </c>
      <c r="E408" s="568">
        <v>132</v>
      </c>
      <c r="F408" s="568">
        <v>282</v>
      </c>
      <c r="G408" s="568">
        <v>0.12</v>
      </c>
      <c r="H408" s="568">
        <v>0.2</v>
      </c>
      <c r="I408" s="575" t="s">
        <v>1256</v>
      </c>
      <c r="J408" s="576" t="s">
        <v>103</v>
      </c>
      <c r="K408" s="577">
        <v>-6666</v>
      </c>
      <c r="L408" s="578"/>
      <c r="M408" s="572" t="s">
        <v>2354</v>
      </c>
    </row>
    <row r="409" spans="1:13" x14ac:dyDescent="0.15">
      <c r="A409" s="566" t="s">
        <v>1219</v>
      </c>
      <c r="B409" s="567" t="s">
        <v>1219</v>
      </c>
      <c r="C409" s="590" t="s">
        <v>2031</v>
      </c>
      <c r="D409" s="568">
        <v>90</v>
      </c>
      <c r="E409" s="568">
        <v>125</v>
      </c>
      <c r="F409" s="568">
        <v>162</v>
      </c>
      <c r="G409" s="568">
        <v>3</v>
      </c>
      <c r="H409" s="568">
        <v>3.54</v>
      </c>
      <c r="I409" s="580" t="s">
        <v>1222</v>
      </c>
      <c r="J409" s="570" t="s">
        <v>103</v>
      </c>
      <c r="K409" s="584">
        <v>-90000</v>
      </c>
      <c r="L409" s="572" t="s">
        <v>2353</v>
      </c>
      <c r="M409" s="572"/>
    </row>
    <row r="410" spans="1:13" x14ac:dyDescent="0.15">
      <c r="A410" s="566" t="s">
        <v>1219</v>
      </c>
      <c r="B410" s="573" t="s">
        <v>1219</v>
      </c>
      <c r="C410" s="589" t="s">
        <v>2031</v>
      </c>
      <c r="D410" s="574">
        <v>90</v>
      </c>
      <c r="E410" s="574">
        <v>125</v>
      </c>
      <c r="F410" s="574">
        <v>162</v>
      </c>
      <c r="G410" s="574">
        <v>3</v>
      </c>
      <c r="H410" s="574">
        <v>3.54</v>
      </c>
      <c r="I410" s="575" t="s">
        <v>1222</v>
      </c>
      <c r="J410" s="576" t="s">
        <v>103</v>
      </c>
      <c r="K410" s="577">
        <v>-90000</v>
      </c>
      <c r="L410" s="572" t="s">
        <v>2352</v>
      </c>
      <c r="M410" s="578"/>
    </row>
    <row r="411" spans="1:13" x14ac:dyDescent="0.15">
      <c r="A411" s="566" t="s">
        <v>1219</v>
      </c>
      <c r="B411" s="573" t="s">
        <v>1219</v>
      </c>
      <c r="C411" s="588" t="s">
        <v>2065</v>
      </c>
      <c r="D411" s="568">
        <v>93.6</v>
      </c>
      <c r="E411" s="568">
        <v>130</v>
      </c>
      <c r="F411" s="568">
        <v>169</v>
      </c>
      <c r="G411" s="568">
        <v>3.12</v>
      </c>
      <c r="H411" s="568">
        <v>3.68</v>
      </c>
      <c r="I411" s="575" t="s">
        <v>1222</v>
      </c>
      <c r="J411" s="576" t="s">
        <v>103</v>
      </c>
      <c r="K411" s="577">
        <v>-90000</v>
      </c>
      <c r="L411" s="572" t="s">
        <v>1463</v>
      </c>
      <c r="M411" s="572"/>
    </row>
    <row r="412" spans="1:13" x14ac:dyDescent="0.15">
      <c r="A412" s="566" t="s">
        <v>1219</v>
      </c>
      <c r="B412" s="573" t="s">
        <v>1219</v>
      </c>
      <c r="C412" s="588" t="s">
        <v>2063</v>
      </c>
      <c r="D412" s="568">
        <v>100.8</v>
      </c>
      <c r="E412" s="568">
        <v>140</v>
      </c>
      <c r="F412" s="568">
        <v>182</v>
      </c>
      <c r="G412" s="568">
        <v>3.36</v>
      </c>
      <c r="H412" s="568">
        <v>3.96</v>
      </c>
      <c r="I412" s="575" t="s">
        <v>1222</v>
      </c>
      <c r="J412" s="576" t="s">
        <v>103</v>
      </c>
      <c r="K412" s="577">
        <v>-90000</v>
      </c>
      <c r="L412" s="578"/>
      <c r="M412" s="578"/>
    </row>
    <row r="413" spans="1:13" x14ac:dyDescent="0.15">
      <c r="A413" s="566" t="s">
        <v>1219</v>
      </c>
      <c r="B413" s="573" t="s">
        <v>1219</v>
      </c>
      <c r="C413" s="588" t="s">
        <v>1979</v>
      </c>
      <c r="D413" s="568">
        <v>108</v>
      </c>
      <c r="E413" s="568">
        <v>150</v>
      </c>
      <c r="F413" s="568">
        <v>195</v>
      </c>
      <c r="G413" s="568">
        <v>3.6</v>
      </c>
      <c r="H413" s="568">
        <v>4.24</v>
      </c>
      <c r="I413" s="575" t="s">
        <v>1222</v>
      </c>
      <c r="J413" s="576" t="s">
        <v>103</v>
      </c>
      <c r="K413" s="577">
        <v>-90000</v>
      </c>
      <c r="L413" s="578"/>
      <c r="M413" s="578"/>
    </row>
    <row r="414" spans="1:13" x14ac:dyDescent="0.15">
      <c r="A414" s="566" t="s">
        <v>426</v>
      </c>
      <c r="B414" s="567" t="s">
        <v>426</v>
      </c>
      <c r="C414" s="568" t="s">
        <v>103</v>
      </c>
      <c r="D414" s="568">
        <v>90</v>
      </c>
      <c r="E414" s="568">
        <v>240</v>
      </c>
      <c r="F414" s="568">
        <v>240</v>
      </c>
      <c r="G414" s="568">
        <v>50</v>
      </c>
      <c r="H414" s="568">
        <v>50</v>
      </c>
      <c r="I414" s="580" t="s">
        <v>1256</v>
      </c>
      <c r="J414" s="570" t="s">
        <v>103</v>
      </c>
      <c r="K414" s="584">
        <v>-15000</v>
      </c>
      <c r="L414" s="582" t="s">
        <v>2351</v>
      </c>
      <c r="M414" s="572"/>
    </row>
    <row r="415" spans="1:13" x14ac:dyDescent="0.15">
      <c r="A415" s="585" t="s">
        <v>426</v>
      </c>
      <c r="B415" s="573" t="s">
        <v>426</v>
      </c>
      <c r="C415" s="588" t="s">
        <v>1978</v>
      </c>
      <c r="D415" s="568">
        <v>94.5</v>
      </c>
      <c r="E415" s="568">
        <v>252</v>
      </c>
      <c r="F415" s="568">
        <v>252</v>
      </c>
      <c r="G415" s="568">
        <v>52.5</v>
      </c>
      <c r="H415" s="568">
        <v>52.5</v>
      </c>
      <c r="I415" s="575" t="s">
        <v>1256</v>
      </c>
      <c r="J415" s="576" t="s">
        <v>103</v>
      </c>
      <c r="K415" s="577">
        <v>-15000</v>
      </c>
      <c r="L415" s="578"/>
      <c r="M415" s="578"/>
    </row>
    <row r="416" spans="1:13" x14ac:dyDescent="0.15">
      <c r="A416" s="585" t="s">
        <v>426</v>
      </c>
      <c r="B416" s="573" t="s">
        <v>426</v>
      </c>
      <c r="C416" s="588" t="s">
        <v>1991</v>
      </c>
      <c r="D416" s="568">
        <v>99</v>
      </c>
      <c r="E416" s="568">
        <v>264</v>
      </c>
      <c r="F416" s="568">
        <v>264</v>
      </c>
      <c r="G416" s="568">
        <v>55</v>
      </c>
      <c r="H416" s="568">
        <v>55</v>
      </c>
      <c r="I416" s="575" t="s">
        <v>1256</v>
      </c>
      <c r="J416" s="576" t="s">
        <v>103</v>
      </c>
      <c r="K416" s="577">
        <v>-15000</v>
      </c>
      <c r="L416" s="578"/>
      <c r="M416" s="578"/>
    </row>
    <row r="417" spans="1:13" x14ac:dyDescent="0.15">
      <c r="A417" s="585" t="s">
        <v>426</v>
      </c>
      <c r="B417" s="573" t="s">
        <v>426</v>
      </c>
      <c r="C417" s="588" t="s">
        <v>1975</v>
      </c>
      <c r="D417" s="568">
        <v>108</v>
      </c>
      <c r="E417" s="568">
        <v>288</v>
      </c>
      <c r="F417" s="568">
        <v>288</v>
      </c>
      <c r="G417" s="568">
        <v>60</v>
      </c>
      <c r="H417" s="568">
        <v>60</v>
      </c>
      <c r="I417" s="575" t="s">
        <v>1256</v>
      </c>
      <c r="J417" s="576" t="s">
        <v>103</v>
      </c>
      <c r="K417" s="577">
        <v>-15000</v>
      </c>
      <c r="L417" s="578"/>
      <c r="M417" s="578"/>
    </row>
    <row r="418" spans="1:13" x14ac:dyDescent="0.15">
      <c r="A418" s="585" t="s">
        <v>426</v>
      </c>
      <c r="B418" s="567" t="s">
        <v>2350</v>
      </c>
      <c r="C418" s="590" t="s">
        <v>1978</v>
      </c>
      <c r="D418" s="568">
        <v>95.55</v>
      </c>
      <c r="E418" s="568">
        <v>252</v>
      </c>
      <c r="F418" s="568">
        <v>252</v>
      </c>
      <c r="G418" s="568">
        <v>47.25</v>
      </c>
      <c r="H418" s="568">
        <v>47.25</v>
      </c>
      <c r="I418" s="575" t="s">
        <v>1256</v>
      </c>
      <c r="J418" s="583">
        <v>20000</v>
      </c>
      <c r="K418" s="584">
        <v>-30000</v>
      </c>
      <c r="L418" s="591" t="s">
        <v>6953</v>
      </c>
      <c r="M418" s="572"/>
    </row>
    <row r="419" spans="1:13" x14ac:dyDescent="0.15">
      <c r="A419" s="585" t="s">
        <v>426</v>
      </c>
      <c r="B419" s="573" t="s">
        <v>2350</v>
      </c>
      <c r="C419" s="588" t="s">
        <v>1991</v>
      </c>
      <c r="D419" s="568">
        <v>100.1</v>
      </c>
      <c r="E419" s="568">
        <v>264</v>
      </c>
      <c r="F419" s="568">
        <v>264</v>
      </c>
      <c r="G419" s="568">
        <v>49.5</v>
      </c>
      <c r="H419" s="568">
        <v>49.5</v>
      </c>
      <c r="I419" s="575" t="s">
        <v>1256</v>
      </c>
      <c r="J419" s="576">
        <v>20000</v>
      </c>
      <c r="K419" s="577">
        <v>-30000</v>
      </c>
      <c r="L419" s="578"/>
      <c r="M419" s="578"/>
    </row>
    <row r="420" spans="1:13" x14ac:dyDescent="0.15">
      <c r="A420" s="585" t="s">
        <v>426</v>
      </c>
      <c r="B420" s="573" t="s">
        <v>2350</v>
      </c>
      <c r="C420" s="588" t="s">
        <v>1975</v>
      </c>
      <c r="D420" s="568">
        <v>109.2</v>
      </c>
      <c r="E420" s="568">
        <v>288</v>
      </c>
      <c r="F420" s="568">
        <v>288</v>
      </c>
      <c r="G420" s="568">
        <v>54</v>
      </c>
      <c r="H420" s="568">
        <v>54</v>
      </c>
      <c r="I420" s="575" t="s">
        <v>1256</v>
      </c>
      <c r="J420" s="576">
        <v>20000</v>
      </c>
      <c r="K420" s="577">
        <v>-30000</v>
      </c>
      <c r="L420" s="578"/>
      <c r="M420" s="578"/>
    </row>
    <row r="421" spans="1:13" x14ac:dyDescent="0.15">
      <c r="A421" s="585" t="s">
        <v>426</v>
      </c>
      <c r="B421" s="567" t="s">
        <v>2349</v>
      </c>
      <c r="C421" s="590" t="s">
        <v>1991</v>
      </c>
      <c r="D421" s="568">
        <v>101.2</v>
      </c>
      <c r="E421" s="568">
        <v>264</v>
      </c>
      <c r="F421" s="568">
        <v>264</v>
      </c>
      <c r="G421" s="568">
        <v>44</v>
      </c>
      <c r="H421" s="568">
        <v>44</v>
      </c>
      <c r="I421" s="575" t="s">
        <v>1256</v>
      </c>
      <c r="J421" s="583">
        <v>40000</v>
      </c>
      <c r="K421" s="584">
        <v>-60000</v>
      </c>
      <c r="L421" s="591" t="s">
        <v>6954</v>
      </c>
      <c r="M421" s="572"/>
    </row>
    <row r="422" spans="1:13" x14ac:dyDescent="0.15">
      <c r="A422" s="585" t="s">
        <v>426</v>
      </c>
      <c r="B422" s="573" t="s">
        <v>2349</v>
      </c>
      <c r="C422" s="588" t="s">
        <v>1975</v>
      </c>
      <c r="D422" s="568">
        <v>110.4</v>
      </c>
      <c r="E422" s="568">
        <v>288</v>
      </c>
      <c r="F422" s="568">
        <v>288</v>
      </c>
      <c r="G422" s="568">
        <v>48</v>
      </c>
      <c r="H422" s="568">
        <v>48</v>
      </c>
      <c r="I422" s="575" t="s">
        <v>1256</v>
      </c>
      <c r="J422" s="576">
        <v>40000</v>
      </c>
      <c r="K422" s="577">
        <v>-60000</v>
      </c>
      <c r="L422" s="578"/>
      <c r="M422" s="578"/>
    </row>
    <row r="423" spans="1:13" x14ac:dyDescent="0.15">
      <c r="A423" s="585" t="s">
        <v>426</v>
      </c>
      <c r="B423" s="567" t="s">
        <v>2348</v>
      </c>
      <c r="C423" s="590" t="s">
        <v>1975</v>
      </c>
      <c r="D423" s="568">
        <v>111.6</v>
      </c>
      <c r="E423" s="568">
        <v>288</v>
      </c>
      <c r="F423" s="568">
        <v>288</v>
      </c>
      <c r="G423" s="568">
        <v>36</v>
      </c>
      <c r="H423" s="568">
        <v>36</v>
      </c>
      <c r="I423" s="575" t="s">
        <v>1256</v>
      </c>
      <c r="J423" s="583">
        <v>80000</v>
      </c>
      <c r="K423" s="584">
        <v>-120000</v>
      </c>
      <c r="L423" s="591" t="s">
        <v>6955</v>
      </c>
      <c r="M423" s="572" t="s">
        <v>6976</v>
      </c>
    </row>
    <row r="424" spans="1:13" x14ac:dyDescent="0.15">
      <c r="A424" s="585" t="s">
        <v>426</v>
      </c>
      <c r="B424" s="573" t="s">
        <v>2348</v>
      </c>
      <c r="C424" s="588" t="s">
        <v>2031</v>
      </c>
      <c r="D424" s="568">
        <v>116.25</v>
      </c>
      <c r="E424" s="568">
        <v>300</v>
      </c>
      <c r="F424" s="568">
        <v>300</v>
      </c>
      <c r="G424" s="568">
        <v>37.5</v>
      </c>
      <c r="H424" s="568">
        <v>37.5</v>
      </c>
      <c r="I424" s="575" t="s">
        <v>1256</v>
      </c>
      <c r="J424" s="583">
        <v>80000</v>
      </c>
      <c r="K424" s="584">
        <v>-120000</v>
      </c>
      <c r="L424" s="587" t="s">
        <v>1463</v>
      </c>
      <c r="M424" s="572"/>
    </row>
    <row r="425" spans="1:13" x14ac:dyDescent="0.15">
      <c r="A425" s="585" t="s">
        <v>426</v>
      </c>
      <c r="B425" s="573" t="s">
        <v>2348</v>
      </c>
      <c r="C425" s="588" t="s">
        <v>2065</v>
      </c>
      <c r="D425" s="568">
        <v>120.9</v>
      </c>
      <c r="E425" s="568">
        <v>312</v>
      </c>
      <c r="F425" s="568">
        <v>312</v>
      </c>
      <c r="G425" s="568">
        <v>39</v>
      </c>
      <c r="H425" s="568">
        <v>39</v>
      </c>
      <c r="I425" s="575" t="s">
        <v>1256</v>
      </c>
      <c r="J425" s="576">
        <v>80000</v>
      </c>
      <c r="K425" s="577">
        <v>-120000</v>
      </c>
      <c r="L425" s="578"/>
      <c r="M425" s="578"/>
    </row>
    <row r="426" spans="1:13" x14ac:dyDescent="0.15">
      <c r="A426" s="585" t="s">
        <v>426</v>
      </c>
      <c r="B426" s="573" t="s">
        <v>2348</v>
      </c>
      <c r="C426" s="588" t="s">
        <v>2063</v>
      </c>
      <c r="D426" s="568">
        <v>130.19999999999999</v>
      </c>
      <c r="E426" s="568">
        <v>336</v>
      </c>
      <c r="F426" s="568">
        <v>336</v>
      </c>
      <c r="G426" s="568">
        <v>42</v>
      </c>
      <c r="H426" s="568">
        <v>42</v>
      </c>
      <c r="I426" s="575" t="s">
        <v>1256</v>
      </c>
      <c r="J426" s="576">
        <v>80000</v>
      </c>
      <c r="K426" s="577">
        <v>-120000</v>
      </c>
      <c r="L426" s="578"/>
      <c r="M426" s="578"/>
    </row>
    <row r="427" spans="1:13" x14ac:dyDescent="0.15">
      <c r="A427" s="585" t="s">
        <v>426</v>
      </c>
      <c r="B427" s="573" t="s">
        <v>2348</v>
      </c>
      <c r="C427" s="588" t="s">
        <v>1979</v>
      </c>
      <c r="D427" s="568">
        <v>139.5</v>
      </c>
      <c r="E427" s="568">
        <v>360</v>
      </c>
      <c r="F427" s="568">
        <v>360</v>
      </c>
      <c r="G427" s="568">
        <v>45</v>
      </c>
      <c r="H427" s="568">
        <v>45</v>
      </c>
      <c r="I427" s="575" t="s">
        <v>1256</v>
      </c>
      <c r="J427" s="576">
        <v>80000</v>
      </c>
      <c r="K427" s="577">
        <v>-120000</v>
      </c>
      <c r="L427" s="578"/>
      <c r="M427" s="578"/>
    </row>
    <row r="428" spans="1:13" x14ac:dyDescent="0.15">
      <c r="A428" s="566" t="s">
        <v>9598</v>
      </c>
      <c r="B428" s="586" t="s">
        <v>9597</v>
      </c>
      <c r="C428" s="568" t="s">
        <v>103</v>
      </c>
      <c r="D428" s="568">
        <v>95</v>
      </c>
      <c r="E428" s="568">
        <v>240</v>
      </c>
      <c r="F428" s="568">
        <v>240</v>
      </c>
      <c r="G428" s="568">
        <v>50</v>
      </c>
      <c r="H428" s="568">
        <v>50</v>
      </c>
      <c r="I428" s="580" t="s">
        <v>1235</v>
      </c>
      <c r="J428" s="570" t="s">
        <v>103</v>
      </c>
      <c r="K428" s="584">
        <v>-45000</v>
      </c>
      <c r="L428" s="594" t="s">
        <v>2347</v>
      </c>
      <c r="M428" s="572" t="s">
        <v>6977</v>
      </c>
    </row>
    <row r="429" spans="1:13" x14ac:dyDescent="0.15">
      <c r="A429" s="566" t="s">
        <v>421</v>
      </c>
      <c r="B429" s="567" t="s">
        <v>421</v>
      </c>
      <c r="C429" s="590" t="s">
        <v>1975</v>
      </c>
      <c r="D429" s="568">
        <v>96</v>
      </c>
      <c r="E429" s="568">
        <v>198</v>
      </c>
      <c r="F429" s="568">
        <v>198</v>
      </c>
      <c r="G429" s="568">
        <v>6</v>
      </c>
      <c r="H429" s="568">
        <v>6</v>
      </c>
      <c r="I429" s="580" t="s">
        <v>1256</v>
      </c>
      <c r="J429" s="570" t="s">
        <v>103</v>
      </c>
      <c r="K429" s="584">
        <v>-60750</v>
      </c>
      <c r="L429" s="582" t="s">
        <v>2346</v>
      </c>
      <c r="M429" s="572"/>
    </row>
    <row r="430" spans="1:13" x14ac:dyDescent="0.15">
      <c r="A430" s="585" t="s">
        <v>421</v>
      </c>
      <c r="B430" s="573" t="s">
        <v>421</v>
      </c>
      <c r="C430" s="588" t="s">
        <v>1979</v>
      </c>
      <c r="D430" s="568">
        <v>120</v>
      </c>
      <c r="E430" s="568">
        <v>247</v>
      </c>
      <c r="F430" s="568">
        <v>247</v>
      </c>
      <c r="G430" s="568">
        <v>7.5</v>
      </c>
      <c r="H430" s="568">
        <v>7.5</v>
      </c>
      <c r="I430" s="575" t="s">
        <v>1256</v>
      </c>
      <c r="J430" s="576" t="s">
        <v>103</v>
      </c>
      <c r="K430" s="577">
        <v>-60750</v>
      </c>
      <c r="L430" s="572" t="s">
        <v>1463</v>
      </c>
      <c r="M430" s="572"/>
    </row>
    <row r="431" spans="1:13" x14ac:dyDescent="0.15">
      <c r="A431" s="579" t="s">
        <v>82</v>
      </c>
      <c r="B431" s="567" t="s">
        <v>82</v>
      </c>
      <c r="C431" s="590" t="s">
        <v>1979</v>
      </c>
      <c r="D431" s="568">
        <v>99.99</v>
      </c>
      <c r="E431" s="568">
        <v>180</v>
      </c>
      <c r="F431" s="568" t="s">
        <v>1541</v>
      </c>
      <c r="G431" s="568">
        <v>0.99</v>
      </c>
      <c r="H431" s="568" t="s">
        <v>1541</v>
      </c>
      <c r="I431" s="580" t="s">
        <v>1222</v>
      </c>
      <c r="J431" s="570" t="s">
        <v>103</v>
      </c>
      <c r="K431" s="595" t="s">
        <v>1541</v>
      </c>
      <c r="L431" s="582" t="s">
        <v>2345</v>
      </c>
      <c r="M431" s="578"/>
    </row>
  </sheetData>
  <autoFilter ref="A2:M2" xr:uid="{00000000-0009-0000-0000-000007000000}"/>
  <mergeCells count="2">
    <mergeCell ref="G1:H1"/>
    <mergeCell ref="E1:F1"/>
  </mergeCells>
  <phoneticPr fontId="1" type="noConversion"/>
  <conditionalFormatting sqref="D3:D1048576">
    <cfRule type="dataBar" priority="7">
      <dataBar>
        <cfvo type="min"/>
        <cfvo type="max"/>
        <color rgb="FF008AEF"/>
      </dataBar>
      <extLst>
        <ext xmlns:x14="http://schemas.microsoft.com/office/spreadsheetml/2009/9/main" uri="{B025F937-C7B1-47D3-B67F-A62EFF666E3E}">
          <x14:id>{EAAE5507-DCBA-45AE-852C-15BB48BB321F}</x14:id>
        </ext>
      </extLst>
    </cfRule>
  </conditionalFormatting>
  <conditionalFormatting sqref="F2:F1048576">
    <cfRule type="dataBar" priority="6">
      <dataBar>
        <cfvo type="min"/>
        <cfvo type="max"/>
        <color rgb="FF638EC6"/>
      </dataBar>
      <extLst>
        <ext xmlns:x14="http://schemas.microsoft.com/office/spreadsheetml/2009/9/main" uri="{B025F937-C7B1-47D3-B67F-A62EFF666E3E}">
          <x14:id>{02835D44-8477-4258-B64B-BC3D1CF5A867}</x14:id>
        </ext>
      </extLst>
    </cfRule>
  </conditionalFormatting>
  <conditionalFormatting sqref="H2:H1048576">
    <cfRule type="dataBar" priority="3">
      <dataBar>
        <cfvo type="min"/>
        <cfvo type="max"/>
        <color rgb="FF63C384"/>
      </dataBar>
      <extLst>
        <ext xmlns:x14="http://schemas.microsoft.com/office/spreadsheetml/2009/9/main" uri="{B025F937-C7B1-47D3-B67F-A62EFF666E3E}">
          <x14:id>{14B91C37-971E-4AF4-AC30-19EE50EB6731}</x14:id>
        </ext>
      </extLst>
    </cfRule>
  </conditionalFormatting>
  <conditionalFormatting sqref="D2">
    <cfRule type="dataBar" priority="2">
      <dataBar>
        <cfvo type="min"/>
        <cfvo type="max"/>
        <color rgb="FF008AEF"/>
      </dataBar>
      <extLst>
        <ext xmlns:x14="http://schemas.microsoft.com/office/spreadsheetml/2009/9/main" uri="{B025F937-C7B1-47D3-B67F-A62EFF666E3E}">
          <x14:id>{4ECE2750-6163-4F18-A0D7-2EBBB0B78B0E}</x14:id>
        </ext>
      </extLst>
    </cfRule>
  </conditionalFormatting>
  <conditionalFormatting sqref="D1">
    <cfRule type="dataBar" priority="1">
      <dataBar>
        <cfvo type="min"/>
        <cfvo type="max"/>
        <color rgb="FF008AEF"/>
      </dataBar>
      <extLst>
        <ext xmlns:x14="http://schemas.microsoft.com/office/spreadsheetml/2009/9/main" uri="{B025F937-C7B1-47D3-B67F-A62EFF666E3E}">
          <x14:id>{F307916A-02D5-437B-BA72-62506346560A}</x14:id>
        </ext>
      </extLst>
    </cfRule>
  </conditionalFormatting>
  <hyperlinks>
    <hyperlink ref="L5" r:id="rId1" tooltip="戦車/シャシー/デマーエ (41d)" display="迪马尔初期装備" xr:uid="{00000000-0004-0000-0700-000000000000}"/>
    <hyperlink ref="L6" r:id="rId2" tooltip="攻略/トレーダーキャンプ/サマンサのキャンプ (67d)" xr:uid="{00000000-0004-0000-0700-000001000000}"/>
    <hyperlink ref="L11" r:id="rId3" tooltip="戦車/シャシー/レーサー (96d)" display="摩托赛车初期装備" xr:uid="{00000000-0004-0000-0700-000002000000}"/>
    <hyperlink ref="L12" r:id="rId4" tooltip="攻略/トレーダーキャンプ/サマンサのキャンプ (67d)" xr:uid="{00000000-0004-0000-0700-000003000000}"/>
    <hyperlink ref="L17" r:id="rId5" tooltip="戦車/シャシー/サーシャ (4d)" display="萨莎初期装備" xr:uid="{00000000-0004-0000-0700-000004000000}"/>
    <hyperlink ref="L23" r:id="rId6" tooltip="攻略/トレーダーキャンプ/サマンサのキャンプ (67d)" xr:uid="{00000000-0004-0000-0700-000005000000}"/>
    <hyperlink ref="L29" r:id="rId7" tooltip="攻略/トレーダーキャンプ/サマンサのキャンプ (67d)" xr:uid="{00000000-0004-0000-0700-000006000000}"/>
    <hyperlink ref="L48" r:id="rId8" tooltip="攻略/トレーダーキャンプ/サマンサのキャンプ (67d)" xr:uid="{00000000-0004-0000-0700-000007000000}"/>
    <hyperlink ref="L60" r:id="rId9" tooltip="攻略/トレーダーキャンプ/サマンサのキャンプ (67d)" xr:uid="{00000000-0004-0000-0700-000008000000}"/>
    <hyperlink ref="L70" r:id="rId10" tooltip="攻略/トレーダーキャンプ/サマンサのキャンプ (67d)" xr:uid="{00000000-0004-0000-0700-000009000000}"/>
    <hyperlink ref="L95" r:id="rId11" tooltip="攻略/トレーダーキャンプ/サマンサのキャンプ (67d)" xr:uid="{00000000-0004-0000-0700-00000A000000}"/>
    <hyperlink ref="L104" r:id="rId12" tooltip="戦車/バイオタンク (2d)" display="生化战车初期装備" xr:uid="{00000000-0004-0000-0700-00000B000000}"/>
    <hyperlink ref="L117" r:id="rId13" tooltip="その他/スタンプ屋 (6d)" display="印花景品店(50個)" xr:uid="{00000000-0004-0000-0700-00000C000000}"/>
    <hyperlink ref="L135" r:id="rId14" tooltip="戦車/シャシー/ダックハンター (41d)" display="烤鸭猎人初期装備" xr:uid="{00000000-0004-0000-0700-00000D000000}"/>
    <hyperlink ref="L150" r:id="rId15" tooltip="攻略/トレーダーキャンプ/サマンサのキャンプ (67d)" xr:uid="{00000000-0004-0000-0700-00000E000000}"/>
    <hyperlink ref="L155" r:id="rId16" tooltip="攻略/トレーダーキャンプ/サマンサのキャンプ (67d)" xr:uid="{00000000-0004-0000-0700-00000F000000}"/>
    <hyperlink ref="L158" r:id="rId17" tooltip="敵データ/賞金首/マボロシマッハ (1d)" xr:uid="{00000000-0004-0000-0700-000010000000}"/>
    <hyperlink ref="L177" r:id="rId18" tooltip="攻略/トレーダーキャンプ/サマンサのキャンプ (67d)" xr:uid="{00000000-0004-0000-0700-000011000000}"/>
    <hyperlink ref="L194" r:id="rId19" tooltip="攻略/トレーダーキャンプ/サマンサのキャンプ (67d)" xr:uid="{00000000-0004-0000-0700-000012000000}"/>
    <hyperlink ref="L203" r:id="rId20" tooltip="敵データ/賞金首/T13グロズヌイ (38m)" xr:uid="{00000000-0004-0000-0700-000013000000}"/>
    <hyperlink ref="L223" r:id="rId21" tooltip="その他/達成ボーナス (17d)" xr:uid="{00000000-0004-0000-0700-000014000000}"/>
    <hyperlink ref="L229" r:id="rId22" location="notefoot_2" tooltip="バオーバーブンガーを倒さないと進..." display="最奥の终点*2" xr:uid="{00000000-0004-0000-0700-000015000000}"/>
    <hyperlink ref="L238" r:id="rId23" tooltip="戦車/シャシー/犬山車 (62d)" display="犬山车初期装備" xr:uid="{00000000-0004-0000-0700-000016000000}"/>
    <hyperlink ref="L245" r:id="rId24" tooltip="敵データ/賞金首/ショベルギドラ (57d)" xr:uid="{00000000-0004-0000-0700-000017000000}"/>
    <hyperlink ref="L254" r:id="rId25" tooltip="攻略/トレーダーキャンプ/サマンサのキャンプ (67d)" xr:uid="{00000000-0004-0000-0700-000018000000}"/>
    <hyperlink ref="L255" r:id="rId26" tooltip="戦車/シャシー/ウルフ (62d)" display="红狼车初期装備" xr:uid="{00000000-0004-0000-0700-000019000000}"/>
    <hyperlink ref="L274" r:id="rId27" tooltip="敵データ/賞金首/冥界エクスプレス (65d)" xr:uid="{00000000-0004-0000-0700-00001A000000}"/>
    <hyperlink ref="L280" r:id="rId28" tooltip="攻略/トレーダーキャンプ/サマンサのキャンプ (67d)" xr:uid="{00000000-0004-0000-0700-00001B000000}"/>
    <hyperlink ref="L294" r:id="rId29" tooltip="攻略/トレーダーキャンプ/サマンサのキャンプ (67d)" xr:uid="{00000000-0004-0000-0700-00001C000000}"/>
    <hyperlink ref="L307" r:id="rId30" tooltip="敵データ/賞金首/ロンメルゴースト (8m)" xr:uid="{00000000-0004-0000-0700-00001D000000}"/>
    <hyperlink ref="L350" r:id="rId31" tooltip="敵データ/賞金首/母艦サウルス (14m)" display="赏金首：母舰恐龙から掉落する卵を割る" xr:uid="{00000000-0004-0000-0700-00001E000000}"/>
    <hyperlink ref="L355" r:id="rId32" tooltip="敵データ/賞金首/F44ウルリッヒ (9m)" xr:uid="{00000000-0004-0000-0700-00001F000000}"/>
    <hyperlink ref="L361" r:id="rId33" tooltip="敵データ/賞金首/ダイダロス (3m)" xr:uid="{00000000-0004-0000-0700-000020000000}"/>
    <hyperlink ref="L371" r:id="rId34" tooltip="敵データ/その他ボス/サソリスタン (10d)" xr:uid="{00000000-0004-0000-0700-000021000000}"/>
    <hyperlink ref="L378" r:id="rId35" tooltip="その他/スタンプ屋 (6d)" display="印花景品店(5000個)" xr:uid="{00000000-0004-0000-0700-000022000000}"/>
    <hyperlink ref="L385" r:id="rId36" tooltip="敵データ/賞金首/スピードキング (16d)" xr:uid="{00000000-0004-0000-0700-000023000000}"/>
    <hyperlink ref="L390" r:id="rId37" tooltip="その他/達成ボーナス (17d)" xr:uid="{00000000-0004-0000-0700-000024000000}"/>
    <hyperlink ref="L399" r:id="rId38" tooltip="敵データ/賞金首/デスフィンクス (1d)" xr:uid="{00000000-0004-0000-0700-000025000000}"/>
    <hyperlink ref="L414" r:id="rId39" tooltip="敵データ/賞金首/アホジョージ (20m)" xr:uid="{00000000-0004-0000-0700-000026000000}"/>
    <hyperlink ref="L428" r:id="rId40" tooltip="その他/達成ボーナス (17d)" xr:uid="{00000000-0004-0000-0700-000027000000}"/>
    <hyperlink ref="L429" r:id="rId41" tooltip="敵データ/賞金首/機神強装マルドゥク (11m)" xr:uid="{00000000-0004-0000-0700-000028000000}"/>
    <hyperlink ref="L431" r:id="rId42" tooltip="その他/達成ボーナス (17d)" xr:uid="{00000000-0004-0000-0700-000029000000}"/>
    <hyperlink ref="L114" r:id="rId43" tooltip="攻略/クエスト/未来への願い (7d)" display="任务：向往未来之望报酬(4択)" xr:uid="{00000000-0004-0000-0700-00002A000000}"/>
  </hyperlinks>
  <pageMargins left="0.75" right="0.75" top="1" bottom="1" header="0.51" footer="0.51"/>
  <pageSetup paperSize="9" orientation="portrait" r:id="rId44"/>
  <headerFooter scaleWithDoc="0" alignWithMargins="0"/>
  <webPublishItems count="1">
    <webPublishItem id="27721" divId="MM4数据资料_27721" sourceType="sheet" destinationFile="D:\!Site\MM\tag\MM\FTP\MM4数据资料.htm" title="MM4数据资料"/>
  </webPublishItems>
  <extLst>
    <ext xmlns:x14="http://schemas.microsoft.com/office/spreadsheetml/2009/9/main" uri="{78C0D931-6437-407d-A8EE-F0AAD7539E65}">
      <x14:conditionalFormattings>
        <x14:conditionalFormatting xmlns:xm="http://schemas.microsoft.com/office/excel/2006/main">
          <x14:cfRule type="dataBar" id="{EAAE5507-DCBA-45AE-852C-15BB48BB321F}">
            <x14:dataBar minLength="0" maxLength="100" gradient="0">
              <x14:cfvo type="autoMin"/>
              <x14:cfvo type="autoMax"/>
              <x14:negativeFillColor rgb="FFFF0000"/>
              <x14:axisColor rgb="FF000000"/>
            </x14:dataBar>
          </x14:cfRule>
          <xm:sqref>D3:D1048576</xm:sqref>
        </x14:conditionalFormatting>
        <x14:conditionalFormatting xmlns:xm="http://schemas.microsoft.com/office/excel/2006/main">
          <x14:cfRule type="dataBar" id="{02835D44-8477-4258-B64B-BC3D1CF5A867}">
            <x14:dataBar minLength="0" maxLength="100" gradient="0">
              <x14:cfvo type="autoMin"/>
              <x14:cfvo type="autoMax"/>
              <x14:negativeFillColor rgb="FFFF0000"/>
              <x14:axisColor rgb="FF000000"/>
            </x14:dataBar>
          </x14:cfRule>
          <xm:sqref>F2:F1048576</xm:sqref>
        </x14:conditionalFormatting>
        <x14:conditionalFormatting xmlns:xm="http://schemas.microsoft.com/office/excel/2006/main">
          <x14:cfRule type="dataBar" id="{14B91C37-971E-4AF4-AC30-19EE50EB6731}">
            <x14:dataBar minLength="0" maxLength="100" gradient="0">
              <x14:cfvo type="autoMin"/>
              <x14:cfvo type="autoMax"/>
              <x14:negativeFillColor rgb="FFFF0000"/>
              <x14:axisColor rgb="FF000000"/>
            </x14:dataBar>
          </x14:cfRule>
          <xm:sqref>H2:H1048576</xm:sqref>
        </x14:conditionalFormatting>
        <x14:conditionalFormatting xmlns:xm="http://schemas.microsoft.com/office/excel/2006/main">
          <x14:cfRule type="dataBar" id="{4ECE2750-6163-4F18-A0D7-2EBBB0B78B0E}">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F307916A-02D5-437B-BA72-62506346560A}">
            <x14:dataBar minLength="0" maxLength="100" gradient="0">
              <x14:cfvo type="autoMin"/>
              <x14:cfvo type="autoMax"/>
              <x14:negativeFillColor rgb="FFFF0000"/>
              <x14:axisColor rgb="FF000000"/>
            </x14:dataBar>
          </x14:cfRule>
          <xm:sqref>D1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rgb="FF00B0F0"/>
  </sheetPr>
  <dimension ref="A1:Q315"/>
  <sheetViews>
    <sheetView workbookViewId="0">
      <pane xSplit="1" ySplit="2" topLeftCell="B3" activePane="bottomRight" state="frozen"/>
      <selection pane="topRight" activeCell="B1" sqref="B1"/>
      <selection pane="bottomLeft" activeCell="A3" sqref="A3"/>
      <selection pane="bottomRight"/>
    </sheetView>
  </sheetViews>
  <sheetFormatPr defaultRowHeight="11.25" x14ac:dyDescent="0.15"/>
  <cols>
    <col min="1" max="1" width="16.83203125" style="3" bestFit="1" customWidth="1"/>
    <col min="2" max="2" width="10" style="3" bestFit="1" customWidth="1"/>
    <col min="3" max="3" width="6.33203125" style="9" bestFit="1" customWidth="1"/>
    <col min="4" max="4" width="8" style="3" bestFit="1" customWidth="1"/>
    <col min="5" max="5" width="6.33203125" style="3" bestFit="1" customWidth="1"/>
    <col min="6" max="13" width="8.6640625" style="10" bestFit="1" customWidth="1"/>
    <col min="14" max="14" width="10" style="3" bestFit="1" customWidth="1"/>
    <col min="15" max="15" width="7.83203125" style="3" bestFit="1" customWidth="1"/>
    <col min="16" max="16" width="35.1640625" style="3" bestFit="1" customWidth="1"/>
    <col min="17" max="17" width="75.1640625" style="3" bestFit="1" customWidth="1"/>
    <col min="18" max="16384" width="9.33203125" style="3"/>
  </cols>
  <sheetData>
    <row r="1" spans="1:17" ht="12" thickBot="1" x14ac:dyDescent="0.2">
      <c r="A1" s="519" t="s">
        <v>1151</v>
      </c>
      <c r="B1" s="390" t="s">
        <v>1299</v>
      </c>
      <c r="C1" s="607" t="s">
        <v>1298</v>
      </c>
      <c r="D1" s="390" t="s">
        <v>4535</v>
      </c>
      <c r="E1" s="391" t="s">
        <v>1854</v>
      </c>
      <c r="F1" s="696" t="s">
        <v>1300</v>
      </c>
      <c r="G1" s="697"/>
      <c r="H1" s="696" t="s">
        <v>6263</v>
      </c>
      <c r="I1" s="697"/>
      <c r="J1" s="696" t="s">
        <v>1798</v>
      </c>
      <c r="K1" s="697"/>
      <c r="L1" s="696" t="s">
        <v>1296</v>
      </c>
      <c r="M1" s="697"/>
      <c r="N1" s="519" t="s">
        <v>10897</v>
      </c>
      <c r="O1" s="519" t="s">
        <v>10899</v>
      </c>
      <c r="P1" s="519" t="s">
        <v>1519</v>
      </c>
      <c r="Q1" s="519" t="s">
        <v>1797</v>
      </c>
    </row>
    <row r="2" spans="1:17" x14ac:dyDescent="0.15">
      <c r="A2" s="549"/>
      <c r="B2" s="550"/>
      <c r="C2" s="608"/>
      <c r="D2" s="550"/>
      <c r="E2" s="392"/>
      <c r="F2" s="550" t="s">
        <v>4536</v>
      </c>
      <c r="G2" s="550" t="s">
        <v>1517</v>
      </c>
      <c r="H2" s="550" t="s">
        <v>1518</v>
      </c>
      <c r="I2" s="550" t="s">
        <v>1517</v>
      </c>
      <c r="J2" s="550" t="s">
        <v>1518</v>
      </c>
      <c r="K2" s="550" t="s">
        <v>1517</v>
      </c>
      <c r="L2" s="550" t="s">
        <v>1518</v>
      </c>
      <c r="M2" s="550" t="s">
        <v>1517</v>
      </c>
      <c r="N2" s="550" t="s">
        <v>1516</v>
      </c>
      <c r="O2" s="550" t="s">
        <v>1516</v>
      </c>
      <c r="P2" s="549"/>
      <c r="Q2" s="549"/>
    </row>
    <row r="3" spans="1:17" x14ac:dyDescent="0.15">
      <c r="A3" s="551" t="s">
        <v>1795</v>
      </c>
      <c r="B3" s="552" t="s">
        <v>1271</v>
      </c>
      <c r="C3" s="609" t="s">
        <v>1268</v>
      </c>
      <c r="D3" s="552" t="s">
        <v>1323</v>
      </c>
      <c r="E3" s="525" t="s">
        <v>103</v>
      </c>
      <c r="F3" s="553">
        <v>150</v>
      </c>
      <c r="G3" s="554">
        <v>150</v>
      </c>
      <c r="H3" s="553">
        <v>8</v>
      </c>
      <c r="I3" s="554">
        <v>8</v>
      </c>
      <c r="J3" s="553">
        <v>5</v>
      </c>
      <c r="K3" s="554">
        <v>5</v>
      </c>
      <c r="L3" s="553">
        <v>3</v>
      </c>
      <c r="M3" s="554">
        <v>3</v>
      </c>
      <c r="N3" s="553">
        <v>-75</v>
      </c>
      <c r="O3" s="553">
        <v>5</v>
      </c>
      <c r="P3" s="555" t="s">
        <v>6791</v>
      </c>
      <c r="Q3" s="556" t="s">
        <v>1470</v>
      </c>
    </row>
    <row r="4" spans="1:17" x14ac:dyDescent="0.15">
      <c r="A4" s="557" t="s">
        <v>1795</v>
      </c>
      <c r="B4" s="558" t="s">
        <v>1271</v>
      </c>
      <c r="C4" s="610" t="s">
        <v>1268</v>
      </c>
      <c r="D4" s="558" t="s">
        <v>10771</v>
      </c>
      <c r="E4" s="531"/>
      <c r="F4" s="554">
        <v>150</v>
      </c>
      <c r="G4" s="554">
        <v>150</v>
      </c>
      <c r="H4" s="554">
        <v>8</v>
      </c>
      <c r="I4" s="554">
        <v>8</v>
      </c>
      <c r="J4" s="554">
        <v>5</v>
      </c>
      <c r="K4" s="554">
        <v>5</v>
      </c>
      <c r="L4" s="554">
        <v>3</v>
      </c>
      <c r="M4" s="554">
        <v>3</v>
      </c>
      <c r="N4" s="554">
        <v>-75</v>
      </c>
      <c r="O4" s="554">
        <v>5</v>
      </c>
      <c r="P4" s="559"/>
      <c r="Q4" s="556" t="s">
        <v>6400</v>
      </c>
    </row>
    <row r="5" spans="1:17" x14ac:dyDescent="0.15">
      <c r="A5" s="560" t="s">
        <v>1440</v>
      </c>
      <c r="B5" s="552" t="s">
        <v>1271</v>
      </c>
      <c r="C5" s="609" t="s">
        <v>1268</v>
      </c>
      <c r="D5" s="552" t="s">
        <v>1743</v>
      </c>
      <c r="E5" s="552"/>
      <c r="F5" s="553">
        <v>150</v>
      </c>
      <c r="G5" s="553">
        <v>600</v>
      </c>
      <c r="H5" s="553">
        <v>10</v>
      </c>
      <c r="I5" s="553">
        <v>26</v>
      </c>
      <c r="J5" s="553">
        <v>35</v>
      </c>
      <c r="K5" s="553">
        <v>55</v>
      </c>
      <c r="L5" s="553">
        <v>0.9</v>
      </c>
      <c r="M5" s="561">
        <v>1.8</v>
      </c>
      <c r="N5" s="553">
        <v>-315</v>
      </c>
      <c r="O5" s="553">
        <v>5</v>
      </c>
      <c r="P5" s="556" t="s">
        <v>1792</v>
      </c>
      <c r="Q5" s="556" t="s">
        <v>6798</v>
      </c>
    </row>
    <row r="6" spans="1:17" x14ac:dyDescent="0.15">
      <c r="A6" s="560" t="s">
        <v>1100</v>
      </c>
      <c r="B6" s="552" t="s">
        <v>1271</v>
      </c>
      <c r="C6" s="609" t="s">
        <v>1268</v>
      </c>
      <c r="D6" s="552" t="s">
        <v>1323</v>
      </c>
      <c r="E6" s="552"/>
      <c r="F6" s="553">
        <v>180</v>
      </c>
      <c r="G6" s="553">
        <v>600</v>
      </c>
      <c r="H6" s="553">
        <v>10</v>
      </c>
      <c r="I6" s="553">
        <v>26</v>
      </c>
      <c r="J6" s="553">
        <v>40</v>
      </c>
      <c r="K6" s="553">
        <v>60</v>
      </c>
      <c r="L6" s="553">
        <v>1</v>
      </c>
      <c r="M6" s="561">
        <v>1.99</v>
      </c>
      <c r="N6" s="553">
        <v>-600</v>
      </c>
      <c r="O6" s="553">
        <v>5</v>
      </c>
      <c r="P6" s="556" t="s">
        <v>1790</v>
      </c>
      <c r="Q6" s="555" t="s">
        <v>10901</v>
      </c>
    </row>
    <row r="7" spans="1:17" x14ac:dyDescent="0.15">
      <c r="A7" s="557" t="s">
        <v>1100</v>
      </c>
      <c r="B7" s="558" t="s">
        <v>1271</v>
      </c>
      <c r="C7" s="610" t="s">
        <v>1268</v>
      </c>
      <c r="D7" s="558" t="s">
        <v>10771</v>
      </c>
      <c r="E7" s="558"/>
      <c r="F7" s="553">
        <v>189</v>
      </c>
      <c r="G7" s="553">
        <v>630</v>
      </c>
      <c r="H7" s="554">
        <v>10</v>
      </c>
      <c r="I7" s="554">
        <v>26</v>
      </c>
      <c r="J7" s="553">
        <v>42</v>
      </c>
      <c r="K7" s="553">
        <v>63</v>
      </c>
      <c r="L7" s="553">
        <v>1.05</v>
      </c>
      <c r="M7" s="561">
        <v>2.1</v>
      </c>
      <c r="N7" s="554">
        <v>-600</v>
      </c>
      <c r="O7" s="554">
        <v>5</v>
      </c>
      <c r="P7" s="559"/>
      <c r="Q7" s="559"/>
    </row>
    <row r="8" spans="1:17" x14ac:dyDescent="0.15">
      <c r="A8" s="557" t="s">
        <v>1100</v>
      </c>
      <c r="B8" s="558" t="s">
        <v>1271</v>
      </c>
      <c r="C8" s="610" t="s">
        <v>1268</v>
      </c>
      <c r="D8" s="558" t="s">
        <v>10771</v>
      </c>
      <c r="E8" s="558"/>
      <c r="F8" s="553">
        <v>198</v>
      </c>
      <c r="G8" s="553">
        <v>660</v>
      </c>
      <c r="H8" s="554">
        <v>10</v>
      </c>
      <c r="I8" s="554">
        <v>26</v>
      </c>
      <c r="J8" s="553">
        <v>44</v>
      </c>
      <c r="K8" s="553">
        <v>66</v>
      </c>
      <c r="L8" s="553">
        <v>1.1000000000000001</v>
      </c>
      <c r="M8" s="561">
        <v>2.2000000000000002</v>
      </c>
      <c r="N8" s="554">
        <v>-600</v>
      </c>
      <c r="O8" s="554">
        <v>5</v>
      </c>
      <c r="P8" s="559"/>
      <c r="Q8" s="559"/>
    </row>
    <row r="9" spans="1:17" x14ac:dyDescent="0.15">
      <c r="A9" s="557" t="s">
        <v>1100</v>
      </c>
      <c r="B9" s="558" t="s">
        <v>1271</v>
      </c>
      <c r="C9" s="610" t="s">
        <v>1268</v>
      </c>
      <c r="D9" s="558" t="s">
        <v>10771</v>
      </c>
      <c r="E9" s="558"/>
      <c r="F9" s="553">
        <v>216</v>
      </c>
      <c r="G9" s="553">
        <v>720</v>
      </c>
      <c r="H9" s="554">
        <v>10</v>
      </c>
      <c r="I9" s="554">
        <v>26</v>
      </c>
      <c r="J9" s="553">
        <v>48</v>
      </c>
      <c r="K9" s="553">
        <v>72</v>
      </c>
      <c r="L9" s="553">
        <v>1.2</v>
      </c>
      <c r="M9" s="561">
        <v>2.4</v>
      </c>
      <c r="N9" s="554">
        <v>-600</v>
      </c>
      <c r="O9" s="554">
        <v>5</v>
      </c>
      <c r="P9" s="559"/>
      <c r="Q9" s="559"/>
    </row>
    <row r="10" spans="1:17" x14ac:dyDescent="0.15">
      <c r="A10" s="560" t="s">
        <v>1787</v>
      </c>
      <c r="B10" s="552" t="s">
        <v>1271</v>
      </c>
      <c r="C10" s="609" t="s">
        <v>1268</v>
      </c>
      <c r="D10" s="552" t="s">
        <v>1323</v>
      </c>
      <c r="E10" s="552"/>
      <c r="F10" s="553">
        <v>205</v>
      </c>
      <c r="G10" s="553">
        <v>600</v>
      </c>
      <c r="H10" s="553">
        <v>16</v>
      </c>
      <c r="I10" s="553">
        <v>32</v>
      </c>
      <c r="J10" s="553">
        <v>45</v>
      </c>
      <c r="K10" s="553">
        <v>65</v>
      </c>
      <c r="L10" s="553">
        <v>1.2</v>
      </c>
      <c r="M10" s="561">
        <v>2.4</v>
      </c>
      <c r="N10" s="553">
        <v>1050</v>
      </c>
      <c r="O10" s="553">
        <v>5</v>
      </c>
      <c r="P10" s="556" t="s">
        <v>1535</v>
      </c>
      <c r="Q10" s="556" t="s">
        <v>10902</v>
      </c>
    </row>
    <row r="11" spans="1:17" x14ac:dyDescent="0.15">
      <c r="A11" s="560" t="s">
        <v>1784</v>
      </c>
      <c r="B11" s="552" t="s">
        <v>1271</v>
      </c>
      <c r="C11" s="609" t="s">
        <v>1268</v>
      </c>
      <c r="D11" s="552" t="s">
        <v>1323</v>
      </c>
      <c r="E11" s="552"/>
      <c r="F11" s="553">
        <v>230</v>
      </c>
      <c r="G11" s="553">
        <v>600</v>
      </c>
      <c r="H11" s="553">
        <v>16</v>
      </c>
      <c r="I11" s="553">
        <v>32</v>
      </c>
      <c r="J11" s="553">
        <v>45</v>
      </c>
      <c r="K11" s="553">
        <v>65</v>
      </c>
      <c r="L11" s="553">
        <v>1.6</v>
      </c>
      <c r="M11" s="561">
        <v>3.2</v>
      </c>
      <c r="N11" s="553">
        <v>1300</v>
      </c>
      <c r="O11" s="553">
        <v>5</v>
      </c>
      <c r="P11" s="556" t="s">
        <v>1779</v>
      </c>
      <c r="Q11" s="556" t="s">
        <v>10876</v>
      </c>
    </row>
    <row r="12" spans="1:17" x14ac:dyDescent="0.15">
      <c r="A12" s="560" t="s">
        <v>1782</v>
      </c>
      <c r="B12" s="552" t="s">
        <v>1271</v>
      </c>
      <c r="C12" s="609" t="s">
        <v>1268</v>
      </c>
      <c r="D12" s="552" t="s">
        <v>1743</v>
      </c>
      <c r="E12" s="552"/>
      <c r="F12" s="553">
        <v>267</v>
      </c>
      <c r="G12" s="553">
        <v>630</v>
      </c>
      <c r="H12" s="553">
        <v>24</v>
      </c>
      <c r="I12" s="553">
        <v>32</v>
      </c>
      <c r="J12" s="553">
        <v>52</v>
      </c>
      <c r="K12" s="553">
        <v>73</v>
      </c>
      <c r="L12" s="553">
        <v>1.99</v>
      </c>
      <c r="M12" s="561">
        <v>3.97</v>
      </c>
      <c r="N12" s="553">
        <v>-1125</v>
      </c>
      <c r="O12" s="553">
        <v>5</v>
      </c>
      <c r="P12" s="556" t="s">
        <v>1781</v>
      </c>
      <c r="Q12" s="556" t="s">
        <v>10903</v>
      </c>
    </row>
    <row r="13" spans="1:17" x14ac:dyDescent="0.15">
      <c r="A13" s="551" t="s">
        <v>9726</v>
      </c>
      <c r="B13" s="552" t="s">
        <v>1271</v>
      </c>
      <c r="C13" s="609" t="s">
        <v>1268</v>
      </c>
      <c r="D13" s="552" t="s">
        <v>1323</v>
      </c>
      <c r="E13" s="552"/>
      <c r="F13" s="553">
        <v>280</v>
      </c>
      <c r="G13" s="553">
        <v>650</v>
      </c>
      <c r="H13" s="553">
        <v>60</v>
      </c>
      <c r="I13" s="553">
        <v>68</v>
      </c>
      <c r="J13" s="553">
        <v>60</v>
      </c>
      <c r="K13" s="553">
        <v>85</v>
      </c>
      <c r="L13" s="553">
        <v>4</v>
      </c>
      <c r="M13" s="561">
        <v>7.96</v>
      </c>
      <c r="N13" s="553">
        <v>2000</v>
      </c>
      <c r="O13" s="553">
        <v>5</v>
      </c>
      <c r="P13" s="556" t="s">
        <v>1779</v>
      </c>
      <c r="Q13" s="556" t="s">
        <v>1778</v>
      </c>
    </row>
    <row r="14" spans="1:17" x14ac:dyDescent="0.15">
      <c r="A14" s="560" t="s">
        <v>1776</v>
      </c>
      <c r="B14" s="552" t="s">
        <v>1271</v>
      </c>
      <c r="C14" s="609" t="s">
        <v>1268</v>
      </c>
      <c r="D14" s="552" t="s">
        <v>1323</v>
      </c>
      <c r="E14" s="552"/>
      <c r="F14" s="553">
        <v>300</v>
      </c>
      <c r="G14" s="553">
        <v>650</v>
      </c>
      <c r="H14" s="553">
        <v>24</v>
      </c>
      <c r="I14" s="553">
        <v>32</v>
      </c>
      <c r="J14" s="553">
        <v>50</v>
      </c>
      <c r="K14" s="553">
        <v>70</v>
      </c>
      <c r="L14" s="553">
        <v>2.1</v>
      </c>
      <c r="M14" s="553">
        <v>4.08</v>
      </c>
      <c r="N14" s="553">
        <v>2250</v>
      </c>
      <c r="O14" s="553">
        <v>5</v>
      </c>
      <c r="P14" s="555" t="s">
        <v>1762</v>
      </c>
      <c r="Q14" s="556" t="s">
        <v>10903</v>
      </c>
    </row>
    <row r="15" spans="1:17" x14ac:dyDescent="0.15">
      <c r="A15" s="551" t="s">
        <v>1774</v>
      </c>
      <c r="B15" s="552" t="s">
        <v>1271</v>
      </c>
      <c r="C15" s="609" t="s">
        <v>1268</v>
      </c>
      <c r="D15" s="552" t="s">
        <v>1743</v>
      </c>
      <c r="E15" s="552"/>
      <c r="F15" s="553">
        <v>310</v>
      </c>
      <c r="G15" s="553">
        <v>650</v>
      </c>
      <c r="H15" s="553">
        <v>32</v>
      </c>
      <c r="I15" s="553">
        <v>48</v>
      </c>
      <c r="J15" s="553">
        <v>50</v>
      </c>
      <c r="K15" s="553">
        <v>75</v>
      </c>
      <c r="L15" s="553">
        <v>2.2999999999999998</v>
      </c>
      <c r="M15" s="561">
        <v>4.54</v>
      </c>
      <c r="N15" s="553">
        <v>2300</v>
      </c>
      <c r="O15" s="553">
        <v>5</v>
      </c>
      <c r="P15" s="555" t="s">
        <v>1762</v>
      </c>
      <c r="Q15" s="556" t="s">
        <v>10904</v>
      </c>
    </row>
    <row r="16" spans="1:17" x14ac:dyDescent="0.15">
      <c r="A16" s="560" t="s">
        <v>1144</v>
      </c>
      <c r="B16" s="552" t="s">
        <v>1271</v>
      </c>
      <c r="C16" s="609" t="s">
        <v>1268</v>
      </c>
      <c r="D16" s="552" t="s">
        <v>1323</v>
      </c>
      <c r="E16" s="552"/>
      <c r="F16" s="553">
        <v>330</v>
      </c>
      <c r="G16" s="553">
        <v>700</v>
      </c>
      <c r="H16" s="553">
        <v>24</v>
      </c>
      <c r="I16" s="553">
        <v>32</v>
      </c>
      <c r="J16" s="553">
        <v>50</v>
      </c>
      <c r="K16" s="553">
        <v>95</v>
      </c>
      <c r="L16" s="553">
        <v>2.6</v>
      </c>
      <c r="M16" s="561">
        <v>5.16</v>
      </c>
      <c r="N16" s="553">
        <v>-1912</v>
      </c>
      <c r="O16" s="553">
        <v>5</v>
      </c>
      <c r="P16" s="555" t="s">
        <v>1772</v>
      </c>
      <c r="Q16" s="556" t="s">
        <v>10876</v>
      </c>
    </row>
    <row r="17" spans="1:17" x14ac:dyDescent="0.15">
      <c r="A17" s="557" t="s">
        <v>1144</v>
      </c>
      <c r="B17" s="558" t="s">
        <v>1271</v>
      </c>
      <c r="C17" s="610" t="s">
        <v>1268</v>
      </c>
      <c r="D17" s="558" t="s">
        <v>10771</v>
      </c>
      <c r="E17" s="558"/>
      <c r="F17" s="553">
        <v>346</v>
      </c>
      <c r="G17" s="553">
        <v>735</v>
      </c>
      <c r="H17" s="554">
        <v>24</v>
      </c>
      <c r="I17" s="554">
        <v>32</v>
      </c>
      <c r="J17" s="553">
        <v>52</v>
      </c>
      <c r="K17" s="553">
        <v>99</v>
      </c>
      <c r="L17" s="553">
        <v>2.73</v>
      </c>
      <c r="M17" s="561">
        <v>5.45</v>
      </c>
      <c r="N17" s="554">
        <v>-1912</v>
      </c>
      <c r="O17" s="554">
        <v>5</v>
      </c>
      <c r="P17" s="559"/>
      <c r="Q17" s="559"/>
    </row>
    <row r="18" spans="1:17" x14ac:dyDescent="0.15">
      <c r="A18" s="557" t="s">
        <v>1144</v>
      </c>
      <c r="B18" s="558" t="s">
        <v>1271</v>
      </c>
      <c r="C18" s="610" t="s">
        <v>1268</v>
      </c>
      <c r="D18" s="558" t="s">
        <v>10771</v>
      </c>
      <c r="E18" s="558"/>
      <c r="F18" s="553">
        <v>363</v>
      </c>
      <c r="G18" s="553">
        <v>770</v>
      </c>
      <c r="H18" s="554">
        <v>24</v>
      </c>
      <c r="I18" s="554">
        <v>32</v>
      </c>
      <c r="J18" s="553">
        <v>55</v>
      </c>
      <c r="K18" s="553">
        <v>104</v>
      </c>
      <c r="L18" s="553">
        <v>2.86</v>
      </c>
      <c r="M18" s="561">
        <v>5.66</v>
      </c>
      <c r="N18" s="554">
        <v>-1912</v>
      </c>
      <c r="O18" s="554">
        <v>5</v>
      </c>
      <c r="P18" s="559"/>
      <c r="Q18" s="559"/>
    </row>
    <row r="19" spans="1:17" x14ac:dyDescent="0.15">
      <c r="A19" s="557" t="s">
        <v>1144</v>
      </c>
      <c r="B19" s="558" t="s">
        <v>1271</v>
      </c>
      <c r="C19" s="610" t="s">
        <v>1268</v>
      </c>
      <c r="D19" s="558" t="s">
        <v>10771</v>
      </c>
      <c r="E19" s="558"/>
      <c r="F19" s="553">
        <v>396</v>
      </c>
      <c r="G19" s="553">
        <v>840</v>
      </c>
      <c r="H19" s="554">
        <v>24</v>
      </c>
      <c r="I19" s="554">
        <v>32</v>
      </c>
      <c r="J19" s="553">
        <v>60</v>
      </c>
      <c r="K19" s="553">
        <v>114</v>
      </c>
      <c r="L19" s="553">
        <v>3.12</v>
      </c>
      <c r="M19" s="561">
        <v>6.24</v>
      </c>
      <c r="N19" s="554">
        <v>-1912</v>
      </c>
      <c r="O19" s="554">
        <v>5</v>
      </c>
      <c r="P19" s="559"/>
      <c r="Q19" s="559"/>
    </row>
    <row r="20" spans="1:17" x14ac:dyDescent="0.15">
      <c r="A20" s="551" t="s">
        <v>1767</v>
      </c>
      <c r="B20" s="552" t="s">
        <v>1271</v>
      </c>
      <c r="C20" s="609" t="s">
        <v>1268</v>
      </c>
      <c r="D20" s="552" t="s">
        <v>1323</v>
      </c>
      <c r="E20" s="552"/>
      <c r="F20" s="553">
        <v>341</v>
      </c>
      <c r="G20" s="553">
        <v>682</v>
      </c>
      <c r="H20" s="553">
        <v>48</v>
      </c>
      <c r="I20" s="553">
        <v>64</v>
      </c>
      <c r="J20" s="553">
        <v>63</v>
      </c>
      <c r="K20" s="553">
        <v>89</v>
      </c>
      <c r="L20" s="553">
        <v>4.41</v>
      </c>
      <c r="M20" s="553">
        <v>8.44</v>
      </c>
      <c r="N20" s="553">
        <v>-1837</v>
      </c>
      <c r="O20" s="553">
        <v>5</v>
      </c>
      <c r="P20" s="555" t="s">
        <v>1766</v>
      </c>
      <c r="Q20" s="556"/>
    </row>
    <row r="21" spans="1:17" x14ac:dyDescent="0.15">
      <c r="A21" s="557" t="s">
        <v>1767</v>
      </c>
      <c r="B21" s="558" t="s">
        <v>1271</v>
      </c>
      <c r="C21" s="610" t="s">
        <v>1268</v>
      </c>
      <c r="D21" s="558" t="s">
        <v>10771</v>
      </c>
      <c r="E21" s="558"/>
      <c r="F21" s="553">
        <v>341</v>
      </c>
      <c r="G21" s="554">
        <v>682</v>
      </c>
      <c r="H21" s="554">
        <v>48</v>
      </c>
      <c r="I21" s="554">
        <v>64</v>
      </c>
      <c r="J21" s="553">
        <v>63</v>
      </c>
      <c r="K21" s="554">
        <v>89</v>
      </c>
      <c r="L21" s="554">
        <v>4.41</v>
      </c>
      <c r="M21" s="554">
        <v>8.44</v>
      </c>
      <c r="N21" s="554">
        <v>-1837</v>
      </c>
      <c r="O21" s="554">
        <v>5</v>
      </c>
      <c r="P21" s="556" t="s">
        <v>1764</v>
      </c>
      <c r="Q21" s="559"/>
    </row>
    <row r="22" spans="1:17" x14ac:dyDescent="0.15">
      <c r="A22" s="560" t="s">
        <v>1763</v>
      </c>
      <c r="B22" s="552" t="s">
        <v>1271</v>
      </c>
      <c r="C22" s="609" t="s">
        <v>1268</v>
      </c>
      <c r="D22" s="552" t="s">
        <v>1743</v>
      </c>
      <c r="E22" s="552"/>
      <c r="F22" s="553">
        <v>342</v>
      </c>
      <c r="G22" s="553">
        <v>700</v>
      </c>
      <c r="H22" s="553">
        <v>48</v>
      </c>
      <c r="I22" s="553">
        <v>64</v>
      </c>
      <c r="J22" s="553">
        <v>60</v>
      </c>
      <c r="K22" s="553">
        <v>100</v>
      </c>
      <c r="L22" s="553">
        <v>4.5</v>
      </c>
      <c r="M22" s="561">
        <v>8.98</v>
      </c>
      <c r="N22" s="553">
        <v>2600</v>
      </c>
      <c r="O22" s="553">
        <v>5</v>
      </c>
      <c r="P22" s="556" t="s">
        <v>1762</v>
      </c>
      <c r="Q22" s="555" t="s">
        <v>1579</v>
      </c>
    </row>
    <row r="23" spans="1:17" x14ac:dyDescent="0.15">
      <c r="A23" s="560" t="s">
        <v>1761</v>
      </c>
      <c r="B23" s="552" t="s">
        <v>1271</v>
      </c>
      <c r="C23" s="609" t="s">
        <v>1268</v>
      </c>
      <c r="D23" s="552" t="s">
        <v>1323</v>
      </c>
      <c r="E23" s="552"/>
      <c r="F23" s="553">
        <v>350</v>
      </c>
      <c r="G23" s="553">
        <v>800</v>
      </c>
      <c r="H23" s="553">
        <v>48</v>
      </c>
      <c r="I23" s="553">
        <v>64</v>
      </c>
      <c r="J23" s="553">
        <v>35</v>
      </c>
      <c r="K23" s="553">
        <v>65</v>
      </c>
      <c r="L23" s="553">
        <v>1.2</v>
      </c>
      <c r="M23" s="561">
        <v>2.4</v>
      </c>
      <c r="N23" s="553">
        <v>2700</v>
      </c>
      <c r="O23" s="553">
        <v>5</v>
      </c>
      <c r="P23" s="556" t="s">
        <v>1513</v>
      </c>
      <c r="Q23" s="556" t="s">
        <v>10905</v>
      </c>
    </row>
    <row r="24" spans="1:17" x14ac:dyDescent="0.15">
      <c r="A24" s="560" t="s">
        <v>1760</v>
      </c>
      <c r="B24" s="552" t="s">
        <v>1271</v>
      </c>
      <c r="C24" s="609" t="s">
        <v>1268</v>
      </c>
      <c r="D24" s="552" t="s">
        <v>1743</v>
      </c>
      <c r="E24" s="552"/>
      <c r="F24" s="553">
        <v>370</v>
      </c>
      <c r="G24" s="553">
        <v>777</v>
      </c>
      <c r="H24" s="553">
        <v>32</v>
      </c>
      <c r="I24" s="553">
        <v>48</v>
      </c>
      <c r="J24" s="553">
        <v>50</v>
      </c>
      <c r="K24" s="553">
        <v>75</v>
      </c>
      <c r="L24" s="553">
        <v>2.25</v>
      </c>
      <c r="M24" s="561">
        <v>4.41</v>
      </c>
      <c r="N24" s="553">
        <v>2750</v>
      </c>
      <c r="O24" s="553">
        <v>5</v>
      </c>
      <c r="P24" s="556" t="s">
        <v>1513</v>
      </c>
      <c r="Q24" s="556" t="s">
        <v>10903</v>
      </c>
    </row>
    <row r="25" spans="1:17" x14ac:dyDescent="0.15">
      <c r="A25" s="560" t="s">
        <v>1602</v>
      </c>
      <c r="B25" s="552" t="s">
        <v>1271</v>
      </c>
      <c r="C25" s="609" t="s">
        <v>1268</v>
      </c>
      <c r="D25" s="552" t="s">
        <v>1323</v>
      </c>
      <c r="E25" s="552"/>
      <c r="F25" s="553">
        <v>378</v>
      </c>
      <c r="G25" s="553">
        <v>873</v>
      </c>
      <c r="H25" s="553">
        <v>32</v>
      </c>
      <c r="I25" s="553">
        <v>64</v>
      </c>
      <c r="J25" s="553">
        <v>267</v>
      </c>
      <c r="K25" s="554">
        <v>267</v>
      </c>
      <c r="L25" s="553">
        <v>5.04</v>
      </c>
      <c r="M25" s="561">
        <v>10.039999999999999</v>
      </c>
      <c r="N25" s="553">
        <v>-1987</v>
      </c>
      <c r="O25" s="553">
        <v>5</v>
      </c>
      <c r="P25" s="556" t="s">
        <v>1502</v>
      </c>
      <c r="Q25" s="556" t="s">
        <v>10906</v>
      </c>
    </row>
    <row r="26" spans="1:17" x14ac:dyDescent="0.15">
      <c r="A26" s="560" t="s">
        <v>1446</v>
      </c>
      <c r="B26" s="552" t="s">
        <v>1271</v>
      </c>
      <c r="C26" s="609" t="s">
        <v>1268</v>
      </c>
      <c r="D26" s="552" t="s">
        <v>1743</v>
      </c>
      <c r="E26" s="552"/>
      <c r="F26" s="553">
        <v>390</v>
      </c>
      <c r="G26" s="553">
        <v>750</v>
      </c>
      <c r="H26" s="553">
        <v>32</v>
      </c>
      <c r="I26" s="553">
        <v>48</v>
      </c>
      <c r="J26" s="553">
        <v>55</v>
      </c>
      <c r="K26" s="553">
        <v>85</v>
      </c>
      <c r="L26" s="553">
        <v>2.8</v>
      </c>
      <c r="M26" s="561">
        <v>5.6</v>
      </c>
      <c r="N26" s="553">
        <v>3300</v>
      </c>
      <c r="O26" s="553">
        <v>5</v>
      </c>
      <c r="P26" s="556" t="s">
        <v>1513</v>
      </c>
      <c r="Q26" s="556"/>
    </row>
    <row r="27" spans="1:17" x14ac:dyDescent="0.15">
      <c r="A27" s="557" t="s">
        <v>1446</v>
      </c>
      <c r="B27" s="558" t="s">
        <v>1271</v>
      </c>
      <c r="C27" s="610" t="s">
        <v>1268</v>
      </c>
      <c r="D27" s="558" t="s">
        <v>10771</v>
      </c>
      <c r="E27" s="558"/>
      <c r="F27" s="553">
        <v>390</v>
      </c>
      <c r="G27" s="554">
        <v>750</v>
      </c>
      <c r="H27" s="554">
        <v>32</v>
      </c>
      <c r="I27" s="554">
        <v>48</v>
      </c>
      <c r="J27" s="553">
        <v>55</v>
      </c>
      <c r="K27" s="554">
        <v>85</v>
      </c>
      <c r="L27" s="554">
        <v>2.8</v>
      </c>
      <c r="M27" s="554">
        <v>5.6</v>
      </c>
      <c r="N27" s="554">
        <v>3300</v>
      </c>
      <c r="O27" s="554">
        <v>5</v>
      </c>
      <c r="P27" s="556" t="s">
        <v>1757</v>
      </c>
      <c r="Q27" s="559"/>
    </row>
    <row r="28" spans="1:17" x14ac:dyDescent="0.15">
      <c r="A28" s="560" t="s">
        <v>970</v>
      </c>
      <c r="B28" s="552" t="s">
        <v>1271</v>
      </c>
      <c r="C28" s="609" t="s">
        <v>1268</v>
      </c>
      <c r="D28" s="552" t="s">
        <v>1323</v>
      </c>
      <c r="E28" s="552"/>
      <c r="F28" s="553">
        <v>400</v>
      </c>
      <c r="G28" s="553">
        <v>950</v>
      </c>
      <c r="H28" s="553">
        <v>64</v>
      </c>
      <c r="I28" s="553">
        <v>99</v>
      </c>
      <c r="J28" s="553">
        <v>50</v>
      </c>
      <c r="K28" s="553">
        <v>100</v>
      </c>
      <c r="L28" s="553">
        <v>6</v>
      </c>
      <c r="M28" s="561">
        <v>12</v>
      </c>
      <c r="N28" s="553">
        <v>-3750</v>
      </c>
      <c r="O28" s="553">
        <v>5</v>
      </c>
      <c r="P28" s="555" t="s">
        <v>6792</v>
      </c>
      <c r="Q28" s="556" t="s">
        <v>6535</v>
      </c>
    </row>
    <row r="29" spans="1:17" x14ac:dyDescent="0.15">
      <c r="A29" s="557" t="s">
        <v>970</v>
      </c>
      <c r="B29" s="558" t="s">
        <v>1271</v>
      </c>
      <c r="C29" s="610" t="s">
        <v>1268</v>
      </c>
      <c r="D29" s="558" t="s">
        <v>10771</v>
      </c>
      <c r="E29" s="558"/>
      <c r="F29" s="553">
        <v>420</v>
      </c>
      <c r="G29" s="553">
        <v>997</v>
      </c>
      <c r="H29" s="554">
        <v>64</v>
      </c>
      <c r="I29" s="554">
        <v>99</v>
      </c>
      <c r="J29" s="553">
        <v>52</v>
      </c>
      <c r="K29" s="553">
        <v>105</v>
      </c>
      <c r="L29" s="553">
        <v>6.3</v>
      </c>
      <c r="M29" s="561">
        <v>12.6</v>
      </c>
      <c r="N29" s="554">
        <v>-3750</v>
      </c>
      <c r="O29" s="554">
        <v>5</v>
      </c>
      <c r="P29" s="559"/>
      <c r="Q29" s="559"/>
    </row>
    <row r="30" spans="1:17" x14ac:dyDescent="0.15">
      <c r="A30" s="557" t="s">
        <v>970</v>
      </c>
      <c r="B30" s="558" t="s">
        <v>1271</v>
      </c>
      <c r="C30" s="610" t="s">
        <v>1268</v>
      </c>
      <c r="D30" s="558" t="s">
        <v>10771</v>
      </c>
      <c r="E30" s="558"/>
      <c r="F30" s="553">
        <v>440</v>
      </c>
      <c r="G30" s="553">
        <v>1045</v>
      </c>
      <c r="H30" s="554">
        <v>64</v>
      </c>
      <c r="I30" s="554">
        <v>99</v>
      </c>
      <c r="J30" s="553">
        <v>55</v>
      </c>
      <c r="K30" s="553">
        <v>110</v>
      </c>
      <c r="L30" s="553">
        <v>6.6</v>
      </c>
      <c r="M30" s="561">
        <v>13.2</v>
      </c>
      <c r="N30" s="554">
        <v>-3750</v>
      </c>
      <c r="O30" s="554">
        <v>5</v>
      </c>
      <c r="P30" s="559"/>
      <c r="Q30" s="559"/>
    </row>
    <row r="31" spans="1:17" x14ac:dyDescent="0.15">
      <c r="A31" s="557" t="s">
        <v>970</v>
      </c>
      <c r="B31" s="558" t="s">
        <v>1271</v>
      </c>
      <c r="C31" s="610" t="s">
        <v>1268</v>
      </c>
      <c r="D31" s="558" t="s">
        <v>10771</v>
      </c>
      <c r="E31" s="558"/>
      <c r="F31" s="553">
        <v>480</v>
      </c>
      <c r="G31" s="553">
        <v>1140</v>
      </c>
      <c r="H31" s="554">
        <v>64</v>
      </c>
      <c r="I31" s="554">
        <v>99</v>
      </c>
      <c r="J31" s="553">
        <v>60</v>
      </c>
      <c r="K31" s="553">
        <v>120</v>
      </c>
      <c r="L31" s="553">
        <v>7.2</v>
      </c>
      <c r="M31" s="561">
        <v>14.4</v>
      </c>
      <c r="N31" s="554">
        <v>-3750</v>
      </c>
      <c r="O31" s="554">
        <v>5</v>
      </c>
      <c r="P31" s="559"/>
      <c r="Q31" s="559"/>
    </row>
    <row r="32" spans="1:17" x14ac:dyDescent="0.15">
      <c r="A32" s="560" t="s">
        <v>1050</v>
      </c>
      <c r="B32" s="552" t="s">
        <v>1271</v>
      </c>
      <c r="C32" s="609" t="s">
        <v>1268</v>
      </c>
      <c r="D32" s="552" t="s">
        <v>1715</v>
      </c>
      <c r="E32" s="552"/>
      <c r="F32" s="553">
        <v>420</v>
      </c>
      <c r="G32" s="553">
        <v>700</v>
      </c>
      <c r="H32" s="553">
        <v>32</v>
      </c>
      <c r="I32" s="553">
        <v>48</v>
      </c>
      <c r="J32" s="553">
        <v>50</v>
      </c>
      <c r="K32" s="553">
        <v>80</v>
      </c>
      <c r="L32" s="553">
        <v>0.9</v>
      </c>
      <c r="M32" s="553">
        <v>1.74</v>
      </c>
      <c r="N32" s="553">
        <v>-2625</v>
      </c>
      <c r="O32" s="553">
        <v>5</v>
      </c>
      <c r="P32" s="556" t="s">
        <v>1753</v>
      </c>
      <c r="Q32" s="556" t="s">
        <v>10907</v>
      </c>
    </row>
    <row r="33" spans="1:17" x14ac:dyDescent="0.15">
      <c r="A33" s="557" t="s">
        <v>1050</v>
      </c>
      <c r="B33" s="558" t="s">
        <v>1271</v>
      </c>
      <c r="C33" s="610" t="s">
        <v>1268</v>
      </c>
      <c r="D33" s="558" t="s">
        <v>10771</v>
      </c>
      <c r="E33" s="558"/>
      <c r="F33" s="553">
        <v>420</v>
      </c>
      <c r="G33" s="554">
        <v>700</v>
      </c>
      <c r="H33" s="554">
        <v>32</v>
      </c>
      <c r="I33" s="554">
        <v>48</v>
      </c>
      <c r="J33" s="553">
        <v>50</v>
      </c>
      <c r="K33" s="554">
        <v>80</v>
      </c>
      <c r="L33" s="554">
        <v>0.9</v>
      </c>
      <c r="M33" s="554">
        <v>1.74</v>
      </c>
      <c r="N33" s="554">
        <v>-2625</v>
      </c>
      <c r="O33" s="554">
        <v>5</v>
      </c>
      <c r="P33" s="556" t="s">
        <v>1752</v>
      </c>
      <c r="Q33" s="559"/>
    </row>
    <row r="34" spans="1:17" x14ac:dyDescent="0.15">
      <c r="A34" s="557" t="s">
        <v>1050</v>
      </c>
      <c r="B34" s="558" t="s">
        <v>1271</v>
      </c>
      <c r="C34" s="610" t="s">
        <v>1268</v>
      </c>
      <c r="D34" s="558" t="s">
        <v>10771</v>
      </c>
      <c r="E34" s="558"/>
      <c r="F34" s="553">
        <v>441</v>
      </c>
      <c r="G34" s="553">
        <v>735</v>
      </c>
      <c r="H34" s="554">
        <v>32</v>
      </c>
      <c r="I34" s="554">
        <v>48</v>
      </c>
      <c r="J34" s="553">
        <v>52</v>
      </c>
      <c r="K34" s="553">
        <v>84</v>
      </c>
      <c r="L34" s="553">
        <v>0.94</v>
      </c>
      <c r="M34" s="553">
        <v>1.81</v>
      </c>
      <c r="N34" s="554">
        <v>-2625</v>
      </c>
      <c r="O34" s="554">
        <v>5</v>
      </c>
      <c r="P34" s="555" t="s">
        <v>1752</v>
      </c>
      <c r="Q34" s="559"/>
    </row>
    <row r="35" spans="1:17" x14ac:dyDescent="0.15">
      <c r="A35" s="557" t="s">
        <v>1050</v>
      </c>
      <c r="B35" s="558" t="s">
        <v>1271</v>
      </c>
      <c r="C35" s="610" t="s">
        <v>1268</v>
      </c>
      <c r="D35" s="558" t="s">
        <v>10771</v>
      </c>
      <c r="E35" s="558"/>
      <c r="F35" s="553">
        <v>462</v>
      </c>
      <c r="G35" s="553">
        <v>770</v>
      </c>
      <c r="H35" s="554">
        <v>32</v>
      </c>
      <c r="I35" s="554">
        <v>48</v>
      </c>
      <c r="J35" s="553">
        <v>55</v>
      </c>
      <c r="K35" s="553">
        <v>88</v>
      </c>
      <c r="L35" s="553">
        <v>0.99</v>
      </c>
      <c r="M35" s="553">
        <v>1.83</v>
      </c>
      <c r="N35" s="554">
        <v>-2625</v>
      </c>
      <c r="O35" s="554">
        <v>5</v>
      </c>
      <c r="P35" s="559"/>
      <c r="Q35" s="559"/>
    </row>
    <row r="36" spans="1:17" x14ac:dyDescent="0.15">
      <c r="A36" s="557" t="s">
        <v>1050</v>
      </c>
      <c r="B36" s="558" t="s">
        <v>1271</v>
      </c>
      <c r="C36" s="610" t="s">
        <v>1268</v>
      </c>
      <c r="D36" s="558" t="s">
        <v>10771</v>
      </c>
      <c r="E36" s="558"/>
      <c r="F36" s="553">
        <v>504</v>
      </c>
      <c r="G36" s="553">
        <v>840</v>
      </c>
      <c r="H36" s="554">
        <v>32</v>
      </c>
      <c r="I36" s="554">
        <v>48</v>
      </c>
      <c r="J36" s="553">
        <v>60</v>
      </c>
      <c r="K36" s="553">
        <v>96</v>
      </c>
      <c r="L36" s="553">
        <v>1.08</v>
      </c>
      <c r="M36" s="553">
        <v>1.92</v>
      </c>
      <c r="N36" s="554">
        <v>-2625</v>
      </c>
      <c r="O36" s="554">
        <v>5</v>
      </c>
      <c r="P36" s="559"/>
      <c r="Q36" s="559"/>
    </row>
    <row r="37" spans="1:17" x14ac:dyDescent="0.15">
      <c r="A37" s="560" t="s">
        <v>273</v>
      </c>
      <c r="B37" s="552" t="s">
        <v>1271</v>
      </c>
      <c r="C37" s="609" t="s">
        <v>1268</v>
      </c>
      <c r="D37" s="552" t="s">
        <v>1323</v>
      </c>
      <c r="E37" s="552"/>
      <c r="F37" s="553">
        <v>445</v>
      </c>
      <c r="G37" s="553">
        <v>700</v>
      </c>
      <c r="H37" s="553">
        <v>48</v>
      </c>
      <c r="I37" s="553">
        <v>64</v>
      </c>
      <c r="J37" s="553">
        <v>50</v>
      </c>
      <c r="K37" s="553">
        <v>80</v>
      </c>
      <c r="L37" s="553">
        <v>3</v>
      </c>
      <c r="M37" s="553">
        <v>5.34</v>
      </c>
      <c r="N37" s="553">
        <v>3550</v>
      </c>
      <c r="O37" s="553">
        <v>5</v>
      </c>
      <c r="P37" s="556" t="s">
        <v>1562</v>
      </c>
      <c r="Q37" s="556" t="s">
        <v>10876</v>
      </c>
    </row>
    <row r="38" spans="1:17" x14ac:dyDescent="0.15">
      <c r="A38" s="551" t="s">
        <v>1749</v>
      </c>
      <c r="B38" s="552" t="s">
        <v>1271</v>
      </c>
      <c r="C38" s="609" t="s">
        <v>1268</v>
      </c>
      <c r="D38" s="552" t="s">
        <v>1743</v>
      </c>
      <c r="E38" s="552"/>
      <c r="F38" s="553">
        <v>450</v>
      </c>
      <c r="G38" s="553">
        <v>750</v>
      </c>
      <c r="H38" s="553">
        <v>32</v>
      </c>
      <c r="I38" s="553">
        <v>48</v>
      </c>
      <c r="J38" s="553">
        <v>60</v>
      </c>
      <c r="K38" s="553">
        <v>90</v>
      </c>
      <c r="L38" s="553">
        <v>3.2</v>
      </c>
      <c r="M38" s="553">
        <v>5.8</v>
      </c>
      <c r="N38" s="553">
        <v>3700</v>
      </c>
      <c r="O38" s="553">
        <v>5</v>
      </c>
      <c r="P38" s="556" t="s">
        <v>1562</v>
      </c>
      <c r="Q38" s="556"/>
    </row>
    <row r="39" spans="1:17" x14ac:dyDescent="0.15">
      <c r="A39" s="557" t="s">
        <v>1749</v>
      </c>
      <c r="B39" s="558" t="s">
        <v>1271</v>
      </c>
      <c r="C39" s="610" t="s">
        <v>1268</v>
      </c>
      <c r="D39" s="558" t="s">
        <v>10771</v>
      </c>
      <c r="E39" s="558"/>
      <c r="F39" s="553">
        <v>450</v>
      </c>
      <c r="G39" s="554">
        <v>750</v>
      </c>
      <c r="H39" s="554">
        <v>32</v>
      </c>
      <c r="I39" s="554">
        <v>48</v>
      </c>
      <c r="J39" s="553">
        <v>60</v>
      </c>
      <c r="K39" s="554">
        <v>90</v>
      </c>
      <c r="L39" s="554">
        <v>3.2</v>
      </c>
      <c r="M39" s="554">
        <v>5.8</v>
      </c>
      <c r="N39" s="554">
        <v>3700</v>
      </c>
      <c r="O39" s="554">
        <v>5</v>
      </c>
      <c r="P39" s="556" t="s">
        <v>1748</v>
      </c>
      <c r="Q39" s="559"/>
    </row>
    <row r="40" spans="1:17" x14ac:dyDescent="0.15">
      <c r="A40" s="560" t="s">
        <v>1415</v>
      </c>
      <c r="B40" s="552" t="s">
        <v>1271</v>
      </c>
      <c r="C40" s="609" t="s">
        <v>1268</v>
      </c>
      <c r="D40" s="552" t="s">
        <v>1743</v>
      </c>
      <c r="E40" s="552"/>
      <c r="F40" s="553">
        <v>460</v>
      </c>
      <c r="G40" s="553">
        <v>750</v>
      </c>
      <c r="H40" s="553">
        <v>48</v>
      </c>
      <c r="I40" s="553">
        <v>64</v>
      </c>
      <c r="J40" s="553">
        <v>60</v>
      </c>
      <c r="K40" s="553">
        <v>90</v>
      </c>
      <c r="L40" s="553">
        <v>3.5</v>
      </c>
      <c r="M40" s="553">
        <v>6.25</v>
      </c>
      <c r="N40" s="553">
        <v>4000</v>
      </c>
      <c r="O40" s="553">
        <v>5</v>
      </c>
      <c r="P40" s="556" t="s">
        <v>1559</v>
      </c>
      <c r="Q40" s="556" t="s">
        <v>10904</v>
      </c>
    </row>
    <row r="41" spans="1:17" x14ac:dyDescent="0.15">
      <c r="A41" s="560" t="s">
        <v>917</v>
      </c>
      <c r="B41" s="552" t="s">
        <v>1271</v>
      </c>
      <c r="C41" s="609" t="s">
        <v>1268</v>
      </c>
      <c r="D41" s="552" t="s">
        <v>1743</v>
      </c>
      <c r="E41" s="552"/>
      <c r="F41" s="553">
        <v>470</v>
      </c>
      <c r="G41" s="553">
        <v>950</v>
      </c>
      <c r="H41" s="553">
        <v>32</v>
      </c>
      <c r="I41" s="553">
        <v>48</v>
      </c>
      <c r="J41" s="553">
        <v>60</v>
      </c>
      <c r="K41" s="553">
        <v>90</v>
      </c>
      <c r="L41" s="553">
        <v>3.3</v>
      </c>
      <c r="M41" s="561">
        <v>6.6</v>
      </c>
      <c r="N41" s="553">
        <v>4400</v>
      </c>
      <c r="O41" s="553">
        <v>5</v>
      </c>
      <c r="P41" s="556" t="s">
        <v>1559</v>
      </c>
      <c r="Q41" s="556" t="s">
        <v>10903</v>
      </c>
    </row>
    <row r="42" spans="1:17" x14ac:dyDescent="0.15">
      <c r="A42" s="557" t="s">
        <v>917</v>
      </c>
      <c r="B42" s="558" t="s">
        <v>1271</v>
      </c>
      <c r="C42" s="610" t="s">
        <v>1268</v>
      </c>
      <c r="D42" s="558" t="s">
        <v>10771</v>
      </c>
      <c r="E42" s="558"/>
      <c r="F42" s="553">
        <v>470</v>
      </c>
      <c r="G42" s="554">
        <v>950</v>
      </c>
      <c r="H42" s="554">
        <v>32</v>
      </c>
      <c r="I42" s="554">
        <v>48</v>
      </c>
      <c r="J42" s="553">
        <v>60</v>
      </c>
      <c r="K42" s="554">
        <v>90</v>
      </c>
      <c r="L42" s="554">
        <v>3.3</v>
      </c>
      <c r="M42" s="554">
        <v>6.6</v>
      </c>
      <c r="N42" s="554">
        <v>4400</v>
      </c>
      <c r="O42" s="554">
        <v>5</v>
      </c>
      <c r="P42" s="556" t="s">
        <v>1747</v>
      </c>
      <c r="Q42" s="559"/>
    </row>
    <row r="43" spans="1:17" x14ac:dyDescent="0.15">
      <c r="A43" s="557" t="s">
        <v>917</v>
      </c>
      <c r="B43" s="558" t="s">
        <v>1271</v>
      </c>
      <c r="C43" s="610" t="s">
        <v>1268</v>
      </c>
      <c r="D43" s="558" t="s">
        <v>10771</v>
      </c>
      <c r="E43" s="558"/>
      <c r="F43" s="553">
        <v>493</v>
      </c>
      <c r="G43" s="553">
        <v>997</v>
      </c>
      <c r="H43" s="554">
        <v>32</v>
      </c>
      <c r="I43" s="554">
        <v>48</v>
      </c>
      <c r="J43" s="553">
        <v>63</v>
      </c>
      <c r="K43" s="553">
        <v>94</v>
      </c>
      <c r="L43" s="553">
        <v>3.46</v>
      </c>
      <c r="M43" s="561">
        <v>6.76</v>
      </c>
      <c r="N43" s="553">
        <v>-3300</v>
      </c>
      <c r="O43" s="554">
        <v>5</v>
      </c>
      <c r="P43" s="555" t="s">
        <v>1747</v>
      </c>
      <c r="Q43" s="559"/>
    </row>
    <row r="44" spans="1:17" x14ac:dyDescent="0.15">
      <c r="A44" s="557" t="s">
        <v>917</v>
      </c>
      <c r="B44" s="558" t="s">
        <v>1271</v>
      </c>
      <c r="C44" s="610" t="s">
        <v>1268</v>
      </c>
      <c r="D44" s="558" t="s">
        <v>10771</v>
      </c>
      <c r="E44" s="558"/>
      <c r="F44" s="553">
        <v>517</v>
      </c>
      <c r="G44" s="553">
        <v>1045</v>
      </c>
      <c r="H44" s="554">
        <v>32</v>
      </c>
      <c r="I44" s="554">
        <v>48</v>
      </c>
      <c r="J44" s="553">
        <v>66</v>
      </c>
      <c r="K44" s="553">
        <v>99</v>
      </c>
      <c r="L44" s="553">
        <v>3.63</v>
      </c>
      <c r="M44" s="561">
        <v>7.26</v>
      </c>
      <c r="N44" s="554">
        <v>-3300</v>
      </c>
      <c r="O44" s="554">
        <v>5</v>
      </c>
      <c r="P44" s="559"/>
      <c r="Q44" s="559"/>
    </row>
    <row r="45" spans="1:17" x14ac:dyDescent="0.15">
      <c r="A45" s="557" t="s">
        <v>917</v>
      </c>
      <c r="B45" s="558" t="s">
        <v>1271</v>
      </c>
      <c r="C45" s="610" t="s">
        <v>1268</v>
      </c>
      <c r="D45" s="558" t="s">
        <v>10771</v>
      </c>
      <c r="E45" s="558"/>
      <c r="F45" s="553">
        <v>564</v>
      </c>
      <c r="G45" s="553">
        <v>1140</v>
      </c>
      <c r="H45" s="554">
        <v>32</v>
      </c>
      <c r="I45" s="554">
        <v>48</v>
      </c>
      <c r="J45" s="553">
        <v>72</v>
      </c>
      <c r="K45" s="553">
        <v>108</v>
      </c>
      <c r="L45" s="553">
        <v>3.96</v>
      </c>
      <c r="M45" s="561">
        <v>7.92</v>
      </c>
      <c r="N45" s="554">
        <v>-3300</v>
      </c>
      <c r="O45" s="554">
        <v>5</v>
      </c>
      <c r="P45" s="559"/>
      <c r="Q45" s="559"/>
    </row>
    <row r="46" spans="1:17" x14ac:dyDescent="0.15">
      <c r="A46" s="560" t="s">
        <v>1745</v>
      </c>
      <c r="B46" s="552" t="s">
        <v>1271</v>
      </c>
      <c r="C46" s="609" t="s">
        <v>1268</v>
      </c>
      <c r="D46" s="552" t="s">
        <v>1715</v>
      </c>
      <c r="E46" s="552"/>
      <c r="F46" s="553">
        <v>480</v>
      </c>
      <c r="G46" s="553">
        <v>750</v>
      </c>
      <c r="H46" s="553">
        <v>64</v>
      </c>
      <c r="I46" s="553">
        <v>99</v>
      </c>
      <c r="J46" s="553">
        <v>65</v>
      </c>
      <c r="K46" s="553">
        <v>95</v>
      </c>
      <c r="L46" s="553">
        <v>4.75</v>
      </c>
      <c r="M46" s="553">
        <v>8.5299999999999994</v>
      </c>
      <c r="N46" s="553">
        <v>4000</v>
      </c>
      <c r="O46" s="553">
        <v>5</v>
      </c>
      <c r="P46" s="556" t="s">
        <v>1562</v>
      </c>
      <c r="Q46" s="556" t="s">
        <v>1579</v>
      </c>
    </row>
    <row r="47" spans="1:17" x14ac:dyDescent="0.15">
      <c r="A47" s="560" t="s">
        <v>1744</v>
      </c>
      <c r="B47" s="552" t="s">
        <v>1271</v>
      </c>
      <c r="C47" s="609" t="s">
        <v>1268</v>
      </c>
      <c r="D47" s="552" t="s">
        <v>1743</v>
      </c>
      <c r="E47" s="552"/>
      <c r="F47" s="553">
        <v>495</v>
      </c>
      <c r="G47" s="553">
        <v>750</v>
      </c>
      <c r="H47" s="553">
        <v>48</v>
      </c>
      <c r="I47" s="553">
        <v>64</v>
      </c>
      <c r="J47" s="553">
        <v>70</v>
      </c>
      <c r="K47" s="553">
        <v>100</v>
      </c>
      <c r="L47" s="553">
        <v>3.6</v>
      </c>
      <c r="M47" s="553">
        <v>6.02</v>
      </c>
      <c r="N47" s="553">
        <v>5000</v>
      </c>
      <c r="O47" s="553">
        <v>5</v>
      </c>
      <c r="P47" s="556" t="s">
        <v>1718</v>
      </c>
      <c r="Q47" s="556" t="s">
        <v>10904</v>
      </c>
    </row>
    <row r="48" spans="1:17" x14ac:dyDescent="0.15">
      <c r="A48" s="560" t="s">
        <v>280</v>
      </c>
      <c r="B48" s="552" t="s">
        <v>1271</v>
      </c>
      <c r="C48" s="609" t="s">
        <v>1268</v>
      </c>
      <c r="D48" s="552" t="s">
        <v>1715</v>
      </c>
      <c r="E48" s="552"/>
      <c r="F48" s="553">
        <v>495</v>
      </c>
      <c r="G48" s="554">
        <v>495</v>
      </c>
      <c r="H48" s="553">
        <v>24</v>
      </c>
      <c r="I48" s="554">
        <v>24</v>
      </c>
      <c r="J48" s="553">
        <v>44</v>
      </c>
      <c r="K48" s="554">
        <v>44</v>
      </c>
      <c r="L48" s="553">
        <v>0.77</v>
      </c>
      <c r="M48" s="554">
        <v>0.77</v>
      </c>
      <c r="N48" s="553" t="s">
        <v>103</v>
      </c>
      <c r="O48" s="553">
        <v>5</v>
      </c>
      <c r="P48" s="556" t="s">
        <v>1742</v>
      </c>
      <c r="Q48" s="556" t="s">
        <v>1470</v>
      </c>
    </row>
    <row r="49" spans="1:17" x14ac:dyDescent="0.15">
      <c r="A49" s="560" t="s">
        <v>1740</v>
      </c>
      <c r="B49" s="552" t="s">
        <v>1271</v>
      </c>
      <c r="C49" s="609" t="s">
        <v>1268</v>
      </c>
      <c r="D49" s="552" t="s">
        <v>1715</v>
      </c>
      <c r="E49" s="552"/>
      <c r="F49" s="553">
        <v>500</v>
      </c>
      <c r="G49" s="553">
        <v>750</v>
      </c>
      <c r="H49" s="553">
        <v>64</v>
      </c>
      <c r="I49" s="553">
        <v>99</v>
      </c>
      <c r="J49" s="553">
        <v>80</v>
      </c>
      <c r="K49" s="553">
        <v>110</v>
      </c>
      <c r="L49" s="553">
        <v>5</v>
      </c>
      <c r="M49" s="553">
        <v>8.4499999999999993</v>
      </c>
      <c r="N49" s="553">
        <v>6500</v>
      </c>
      <c r="O49" s="553">
        <v>5</v>
      </c>
      <c r="P49" s="556" t="s">
        <v>1559</v>
      </c>
      <c r="Q49" s="556" t="s">
        <v>1579</v>
      </c>
    </row>
    <row r="50" spans="1:17" x14ac:dyDescent="0.15">
      <c r="A50" s="560" t="s">
        <v>1738</v>
      </c>
      <c r="B50" s="552" t="s">
        <v>1271</v>
      </c>
      <c r="C50" s="609" t="s">
        <v>1268</v>
      </c>
      <c r="D50" s="552" t="s">
        <v>1715</v>
      </c>
      <c r="E50" s="552"/>
      <c r="F50" s="553">
        <v>510</v>
      </c>
      <c r="G50" s="553">
        <v>750</v>
      </c>
      <c r="H50" s="553">
        <v>32</v>
      </c>
      <c r="I50" s="553">
        <v>48</v>
      </c>
      <c r="J50" s="553">
        <v>70</v>
      </c>
      <c r="K50" s="553">
        <v>100</v>
      </c>
      <c r="L50" s="553">
        <v>3.8</v>
      </c>
      <c r="M50" s="553">
        <v>6.11</v>
      </c>
      <c r="N50" s="553">
        <v>6000</v>
      </c>
      <c r="O50" s="553">
        <v>5</v>
      </c>
      <c r="P50" s="556" t="s">
        <v>1718</v>
      </c>
      <c r="Q50" s="556" t="s">
        <v>10902</v>
      </c>
    </row>
    <row r="51" spans="1:17" x14ac:dyDescent="0.15">
      <c r="A51" s="551" t="s">
        <v>553</v>
      </c>
      <c r="B51" s="552" t="s">
        <v>1271</v>
      </c>
      <c r="C51" s="609" t="s">
        <v>1268</v>
      </c>
      <c r="D51" s="552" t="s">
        <v>1737</v>
      </c>
      <c r="E51" s="552"/>
      <c r="F51" s="553">
        <v>525</v>
      </c>
      <c r="G51" s="553">
        <v>787</v>
      </c>
      <c r="H51" s="553" t="s">
        <v>1266</v>
      </c>
      <c r="I51" s="554" t="s">
        <v>1266</v>
      </c>
      <c r="J51" s="553">
        <v>126</v>
      </c>
      <c r="K51" s="553">
        <v>151</v>
      </c>
      <c r="L51" s="553">
        <v>6.3</v>
      </c>
      <c r="M51" s="553">
        <v>9.66</v>
      </c>
      <c r="N51" s="553">
        <v>-1500</v>
      </c>
      <c r="O51" s="553" t="s">
        <v>103</v>
      </c>
      <c r="P51" s="555" t="s">
        <v>1736</v>
      </c>
      <c r="Q51" s="555" t="s">
        <v>10909</v>
      </c>
    </row>
    <row r="52" spans="1:17" x14ac:dyDescent="0.15">
      <c r="A52" s="557" t="s">
        <v>553</v>
      </c>
      <c r="B52" s="558" t="s">
        <v>1271</v>
      </c>
      <c r="C52" s="610" t="s">
        <v>1268</v>
      </c>
      <c r="D52" s="558" t="s">
        <v>10773</v>
      </c>
      <c r="E52" s="558"/>
      <c r="F52" s="553">
        <v>525</v>
      </c>
      <c r="G52" s="554">
        <v>787</v>
      </c>
      <c r="H52" s="553" t="s">
        <v>1266</v>
      </c>
      <c r="I52" s="554" t="s">
        <v>1266</v>
      </c>
      <c r="J52" s="553">
        <v>126</v>
      </c>
      <c r="K52" s="554">
        <v>151</v>
      </c>
      <c r="L52" s="554">
        <v>6.3</v>
      </c>
      <c r="M52" s="554">
        <v>9.66</v>
      </c>
      <c r="N52" s="554">
        <v>-1500</v>
      </c>
      <c r="O52" s="554" t="s">
        <v>103</v>
      </c>
      <c r="P52" s="559"/>
      <c r="Q52" s="556" t="s">
        <v>10908</v>
      </c>
    </row>
    <row r="53" spans="1:17" x14ac:dyDescent="0.15">
      <c r="A53" s="557" t="s">
        <v>553</v>
      </c>
      <c r="B53" s="558" t="s">
        <v>1271</v>
      </c>
      <c r="C53" s="610" t="s">
        <v>1268</v>
      </c>
      <c r="D53" s="558" t="s">
        <v>10773</v>
      </c>
      <c r="E53" s="558"/>
      <c r="F53" s="553">
        <v>525</v>
      </c>
      <c r="G53" s="554">
        <v>787</v>
      </c>
      <c r="H53" s="553" t="s">
        <v>1266</v>
      </c>
      <c r="I53" s="554" t="s">
        <v>1266</v>
      </c>
      <c r="J53" s="553">
        <v>126</v>
      </c>
      <c r="K53" s="554">
        <v>151</v>
      </c>
      <c r="L53" s="554">
        <v>6.3</v>
      </c>
      <c r="M53" s="554">
        <v>9.66</v>
      </c>
      <c r="N53" s="554">
        <v>-1500</v>
      </c>
      <c r="O53" s="554" t="s">
        <v>103</v>
      </c>
      <c r="P53" s="559"/>
      <c r="Q53" s="555" t="s">
        <v>6793</v>
      </c>
    </row>
    <row r="54" spans="1:17" x14ac:dyDescent="0.15">
      <c r="A54" s="551" t="s">
        <v>1733</v>
      </c>
      <c r="B54" s="552" t="s">
        <v>1271</v>
      </c>
      <c r="C54" s="609" t="s">
        <v>1268</v>
      </c>
      <c r="D54" s="552" t="s">
        <v>1732</v>
      </c>
      <c r="E54" s="552"/>
      <c r="F54" s="553">
        <v>525</v>
      </c>
      <c r="G54" s="553">
        <v>945</v>
      </c>
      <c r="H54" s="553" t="s">
        <v>1266</v>
      </c>
      <c r="I54" s="554" t="s">
        <v>1266</v>
      </c>
      <c r="J54" s="553">
        <v>157</v>
      </c>
      <c r="K54" s="554">
        <v>157</v>
      </c>
      <c r="L54" s="553">
        <v>25.2</v>
      </c>
      <c r="M54" s="553">
        <v>33.200000000000003</v>
      </c>
      <c r="N54" s="553">
        <v>-3000</v>
      </c>
      <c r="O54" s="553" t="s">
        <v>103</v>
      </c>
      <c r="P54" s="556" t="s">
        <v>1731</v>
      </c>
      <c r="Q54" s="556" t="s">
        <v>6254</v>
      </c>
    </row>
    <row r="55" spans="1:17" x14ac:dyDescent="0.15">
      <c r="A55" s="557" t="s">
        <v>1733</v>
      </c>
      <c r="B55" s="558" t="s">
        <v>1271</v>
      </c>
      <c r="C55" s="610" t="s">
        <v>1268</v>
      </c>
      <c r="D55" s="558" t="s">
        <v>10773</v>
      </c>
      <c r="E55" s="558"/>
      <c r="F55" s="553">
        <v>525</v>
      </c>
      <c r="G55" s="554">
        <v>945</v>
      </c>
      <c r="H55" s="553" t="s">
        <v>1266</v>
      </c>
      <c r="I55" s="554" t="s">
        <v>1266</v>
      </c>
      <c r="J55" s="553">
        <v>157</v>
      </c>
      <c r="K55" s="554">
        <v>157</v>
      </c>
      <c r="L55" s="554">
        <v>25.2</v>
      </c>
      <c r="M55" s="554">
        <v>33.200000000000003</v>
      </c>
      <c r="N55" s="554">
        <v>-3000</v>
      </c>
      <c r="O55" s="554" t="s">
        <v>103</v>
      </c>
      <c r="P55" s="559"/>
      <c r="Q55" s="556" t="s">
        <v>10910</v>
      </c>
    </row>
    <row r="56" spans="1:17" x14ac:dyDescent="0.15">
      <c r="A56" s="557" t="s">
        <v>1733</v>
      </c>
      <c r="B56" s="558" t="s">
        <v>1271</v>
      </c>
      <c r="C56" s="610" t="s">
        <v>1268</v>
      </c>
      <c r="D56" s="558" t="s">
        <v>10773</v>
      </c>
      <c r="E56" s="558"/>
      <c r="F56" s="553">
        <v>525</v>
      </c>
      <c r="G56" s="554">
        <v>945</v>
      </c>
      <c r="H56" s="553" t="s">
        <v>1266</v>
      </c>
      <c r="I56" s="554" t="s">
        <v>1266</v>
      </c>
      <c r="J56" s="553">
        <v>157</v>
      </c>
      <c r="K56" s="554">
        <v>157</v>
      </c>
      <c r="L56" s="554">
        <v>25.2</v>
      </c>
      <c r="M56" s="554">
        <v>33.200000000000003</v>
      </c>
      <c r="N56" s="554">
        <v>-3000</v>
      </c>
      <c r="O56" s="554" t="s">
        <v>103</v>
      </c>
      <c r="P56" s="559"/>
      <c r="Q56" s="556" t="s">
        <v>10911</v>
      </c>
    </row>
    <row r="57" spans="1:17" x14ac:dyDescent="0.15">
      <c r="A57" s="557" t="s">
        <v>1733</v>
      </c>
      <c r="B57" s="558" t="s">
        <v>1271</v>
      </c>
      <c r="C57" s="610" t="s">
        <v>1268</v>
      </c>
      <c r="D57" s="558" t="s">
        <v>10773</v>
      </c>
      <c r="E57" s="558"/>
      <c r="F57" s="553">
        <v>525</v>
      </c>
      <c r="G57" s="554">
        <v>945</v>
      </c>
      <c r="H57" s="553" t="s">
        <v>1266</v>
      </c>
      <c r="I57" s="554" t="s">
        <v>1266</v>
      </c>
      <c r="J57" s="553">
        <v>157</v>
      </c>
      <c r="K57" s="554">
        <v>157</v>
      </c>
      <c r="L57" s="554">
        <v>25.2</v>
      </c>
      <c r="M57" s="554">
        <v>33.200000000000003</v>
      </c>
      <c r="N57" s="554">
        <v>-3000</v>
      </c>
      <c r="O57" s="554" t="s">
        <v>103</v>
      </c>
      <c r="P57" s="559"/>
      <c r="Q57" s="556" t="s">
        <v>1646</v>
      </c>
    </row>
    <row r="58" spans="1:17" x14ac:dyDescent="0.15">
      <c r="A58" s="557" t="s">
        <v>1733</v>
      </c>
      <c r="B58" s="558" t="s">
        <v>1271</v>
      </c>
      <c r="C58" s="610" t="s">
        <v>1268</v>
      </c>
      <c r="D58" s="558" t="s">
        <v>10773</v>
      </c>
      <c r="E58" s="558"/>
      <c r="F58" s="553">
        <v>525</v>
      </c>
      <c r="G58" s="554">
        <v>945</v>
      </c>
      <c r="H58" s="553" t="s">
        <v>1266</v>
      </c>
      <c r="I58" s="554" t="s">
        <v>1266</v>
      </c>
      <c r="J58" s="553">
        <v>157</v>
      </c>
      <c r="K58" s="554">
        <v>157</v>
      </c>
      <c r="L58" s="554">
        <v>25.2</v>
      </c>
      <c r="M58" s="554">
        <v>33.200000000000003</v>
      </c>
      <c r="N58" s="554">
        <v>-3000</v>
      </c>
      <c r="O58" s="554" t="s">
        <v>103</v>
      </c>
      <c r="P58" s="559"/>
      <c r="Q58" s="556" t="s">
        <v>6797</v>
      </c>
    </row>
    <row r="59" spans="1:17" x14ac:dyDescent="0.15">
      <c r="A59" s="557" t="s">
        <v>1733</v>
      </c>
      <c r="B59" s="558" t="s">
        <v>1271</v>
      </c>
      <c r="C59" s="610" t="s">
        <v>1268</v>
      </c>
      <c r="D59" s="558" t="s">
        <v>10773</v>
      </c>
      <c r="E59" s="558"/>
      <c r="F59" s="553">
        <v>525</v>
      </c>
      <c r="G59" s="554">
        <v>945</v>
      </c>
      <c r="H59" s="553" t="s">
        <v>1266</v>
      </c>
      <c r="I59" s="554" t="s">
        <v>1266</v>
      </c>
      <c r="J59" s="553">
        <v>157</v>
      </c>
      <c r="K59" s="554">
        <v>157</v>
      </c>
      <c r="L59" s="554">
        <v>25.2</v>
      </c>
      <c r="M59" s="554">
        <v>33.200000000000003</v>
      </c>
      <c r="N59" s="554">
        <v>-3000</v>
      </c>
      <c r="O59" s="554" t="s">
        <v>103</v>
      </c>
      <c r="P59" s="559"/>
      <c r="Q59" s="556" t="s">
        <v>6793</v>
      </c>
    </row>
    <row r="60" spans="1:17" x14ac:dyDescent="0.15">
      <c r="A60" s="551" t="s">
        <v>1728</v>
      </c>
      <c r="B60" s="552" t="s">
        <v>1271</v>
      </c>
      <c r="C60" s="609" t="s">
        <v>1268</v>
      </c>
      <c r="D60" s="552" t="s">
        <v>1323</v>
      </c>
      <c r="E60" s="552"/>
      <c r="F60" s="553">
        <v>528</v>
      </c>
      <c r="G60" s="553">
        <v>1045</v>
      </c>
      <c r="H60" s="553">
        <v>16</v>
      </c>
      <c r="I60" s="553">
        <v>32</v>
      </c>
      <c r="J60" s="553">
        <v>99</v>
      </c>
      <c r="K60" s="553">
        <v>132</v>
      </c>
      <c r="L60" s="553">
        <v>2.75</v>
      </c>
      <c r="M60" s="553">
        <v>5.07</v>
      </c>
      <c r="N60" s="553">
        <v>-4687</v>
      </c>
      <c r="O60" s="553">
        <v>5</v>
      </c>
      <c r="P60" s="556" t="s">
        <v>6928</v>
      </c>
      <c r="Q60" s="556" t="s">
        <v>10903</v>
      </c>
    </row>
    <row r="61" spans="1:17" x14ac:dyDescent="0.15">
      <c r="A61" s="560" t="s">
        <v>1431</v>
      </c>
      <c r="B61" s="552" t="s">
        <v>1271</v>
      </c>
      <c r="C61" s="609" t="s">
        <v>1268</v>
      </c>
      <c r="D61" s="552" t="s">
        <v>1323</v>
      </c>
      <c r="E61" s="552"/>
      <c r="F61" s="553">
        <v>530</v>
      </c>
      <c r="G61" s="553">
        <v>850</v>
      </c>
      <c r="H61" s="553">
        <v>32</v>
      </c>
      <c r="I61" s="553">
        <v>48</v>
      </c>
      <c r="J61" s="553">
        <v>75</v>
      </c>
      <c r="K61" s="553">
        <v>100</v>
      </c>
      <c r="L61" s="553">
        <v>3.9</v>
      </c>
      <c r="M61" s="553">
        <v>6.54</v>
      </c>
      <c r="N61" s="553">
        <v>9980</v>
      </c>
      <c r="O61" s="553">
        <v>5</v>
      </c>
      <c r="P61" s="555" t="s">
        <v>6393</v>
      </c>
      <c r="Q61" s="556" t="s">
        <v>10903</v>
      </c>
    </row>
    <row r="62" spans="1:17" x14ac:dyDescent="0.15">
      <c r="A62" s="557" t="s">
        <v>1431</v>
      </c>
      <c r="B62" s="558" t="s">
        <v>1271</v>
      </c>
      <c r="C62" s="610" t="s">
        <v>1268</v>
      </c>
      <c r="D62" s="558" t="s">
        <v>10771</v>
      </c>
      <c r="E62" s="558"/>
      <c r="F62" s="553">
        <v>530</v>
      </c>
      <c r="G62" s="554">
        <v>850</v>
      </c>
      <c r="H62" s="554">
        <v>32</v>
      </c>
      <c r="I62" s="554">
        <v>48</v>
      </c>
      <c r="J62" s="553">
        <v>75</v>
      </c>
      <c r="K62" s="554">
        <v>100</v>
      </c>
      <c r="L62" s="554">
        <v>3.9</v>
      </c>
      <c r="M62" s="554">
        <v>6.54</v>
      </c>
      <c r="N62" s="554">
        <v>9980</v>
      </c>
      <c r="O62" s="554">
        <v>5</v>
      </c>
      <c r="P62" s="555" t="s">
        <v>1725</v>
      </c>
      <c r="Q62" s="559"/>
    </row>
    <row r="63" spans="1:17" x14ac:dyDescent="0.15">
      <c r="A63" s="551" t="s">
        <v>1723</v>
      </c>
      <c r="B63" s="552" t="s">
        <v>1271</v>
      </c>
      <c r="C63" s="609" t="s">
        <v>1268</v>
      </c>
      <c r="D63" s="552" t="s">
        <v>1323</v>
      </c>
      <c r="E63" s="552"/>
      <c r="F63" s="553">
        <v>550</v>
      </c>
      <c r="G63" s="553">
        <v>825</v>
      </c>
      <c r="H63" s="553">
        <v>16</v>
      </c>
      <c r="I63" s="553">
        <v>32</v>
      </c>
      <c r="J63" s="553">
        <v>55</v>
      </c>
      <c r="K63" s="553">
        <v>88</v>
      </c>
      <c r="L63" s="553">
        <v>10.45</v>
      </c>
      <c r="M63" s="561">
        <v>20.53</v>
      </c>
      <c r="N63" s="553">
        <v>-4500</v>
      </c>
      <c r="O63" s="553">
        <v>5</v>
      </c>
      <c r="P63" s="556" t="s">
        <v>1556</v>
      </c>
      <c r="Q63" s="556" t="s">
        <v>6545</v>
      </c>
    </row>
    <row r="64" spans="1:17" x14ac:dyDescent="0.15">
      <c r="A64" s="557" t="s">
        <v>1723</v>
      </c>
      <c r="B64" s="558" t="s">
        <v>1271</v>
      </c>
      <c r="C64" s="610" t="s">
        <v>1268</v>
      </c>
      <c r="D64" s="558" t="s">
        <v>10771</v>
      </c>
      <c r="E64" s="558"/>
      <c r="F64" s="553">
        <v>550</v>
      </c>
      <c r="G64" s="554">
        <v>825</v>
      </c>
      <c r="H64" s="554">
        <v>16</v>
      </c>
      <c r="I64" s="554">
        <v>32</v>
      </c>
      <c r="J64" s="553">
        <v>55</v>
      </c>
      <c r="K64" s="554">
        <v>88</v>
      </c>
      <c r="L64" s="554">
        <v>10.45</v>
      </c>
      <c r="M64" s="554">
        <v>20.53</v>
      </c>
      <c r="N64" s="554">
        <v>-4500</v>
      </c>
      <c r="O64" s="554">
        <v>5</v>
      </c>
      <c r="P64" s="559"/>
      <c r="Q64" s="555" t="s">
        <v>1722</v>
      </c>
    </row>
    <row r="65" spans="1:17" x14ac:dyDescent="0.15">
      <c r="A65" s="557" t="s">
        <v>1723</v>
      </c>
      <c r="B65" s="558" t="s">
        <v>1271</v>
      </c>
      <c r="C65" s="610" t="s">
        <v>1268</v>
      </c>
      <c r="D65" s="558" t="s">
        <v>10771</v>
      </c>
      <c r="E65" s="558"/>
      <c r="F65" s="553">
        <v>550</v>
      </c>
      <c r="G65" s="554">
        <v>825</v>
      </c>
      <c r="H65" s="554">
        <v>16</v>
      </c>
      <c r="I65" s="554">
        <v>32</v>
      </c>
      <c r="J65" s="553">
        <v>55</v>
      </c>
      <c r="K65" s="554">
        <v>88</v>
      </c>
      <c r="L65" s="554">
        <v>10.45</v>
      </c>
      <c r="M65" s="554">
        <v>20.53</v>
      </c>
      <c r="N65" s="554">
        <v>-4500</v>
      </c>
      <c r="O65" s="554">
        <v>5</v>
      </c>
      <c r="P65" s="559"/>
      <c r="Q65" s="555" t="s">
        <v>6628</v>
      </c>
    </row>
    <row r="66" spans="1:17" x14ac:dyDescent="0.15">
      <c r="A66" s="560" t="s">
        <v>915</v>
      </c>
      <c r="B66" s="552" t="s">
        <v>1271</v>
      </c>
      <c r="C66" s="609" t="s">
        <v>1268</v>
      </c>
      <c r="D66" s="552" t="s">
        <v>1715</v>
      </c>
      <c r="E66" s="552"/>
      <c r="F66" s="553">
        <v>550</v>
      </c>
      <c r="G66" s="553">
        <v>888</v>
      </c>
      <c r="H66" s="553">
        <v>64</v>
      </c>
      <c r="I66" s="553">
        <v>88</v>
      </c>
      <c r="J66" s="553">
        <v>90</v>
      </c>
      <c r="K66" s="553">
        <v>120</v>
      </c>
      <c r="L66" s="553">
        <v>5.25</v>
      </c>
      <c r="M66" s="553">
        <v>8.93</v>
      </c>
      <c r="N66" s="553">
        <v>8000</v>
      </c>
      <c r="O66" s="553">
        <v>5</v>
      </c>
      <c r="P66" s="556" t="s">
        <v>1718</v>
      </c>
      <c r="Q66" s="556" t="s">
        <v>1579</v>
      </c>
    </row>
    <row r="67" spans="1:17" x14ac:dyDescent="0.15">
      <c r="A67" s="557" t="s">
        <v>915</v>
      </c>
      <c r="B67" s="558" t="s">
        <v>1271</v>
      </c>
      <c r="C67" s="610" t="s">
        <v>1268</v>
      </c>
      <c r="D67" s="558" t="s">
        <v>10771</v>
      </c>
      <c r="E67" s="558"/>
      <c r="F67" s="553">
        <v>550</v>
      </c>
      <c r="G67" s="554">
        <v>888</v>
      </c>
      <c r="H67" s="554">
        <v>64</v>
      </c>
      <c r="I67" s="554">
        <v>88</v>
      </c>
      <c r="J67" s="553">
        <v>90</v>
      </c>
      <c r="K67" s="554">
        <v>120</v>
      </c>
      <c r="L67" s="554">
        <v>5.25</v>
      </c>
      <c r="M67" s="554">
        <v>8.93</v>
      </c>
      <c r="N67" s="554">
        <v>8000</v>
      </c>
      <c r="O67" s="554">
        <v>5</v>
      </c>
      <c r="P67" s="555" t="s">
        <v>1717</v>
      </c>
      <c r="Q67" s="559"/>
    </row>
    <row r="68" spans="1:17" x14ac:dyDescent="0.15">
      <c r="A68" s="560" t="s">
        <v>1397</v>
      </c>
      <c r="B68" s="552" t="s">
        <v>1271</v>
      </c>
      <c r="C68" s="609" t="s">
        <v>1268</v>
      </c>
      <c r="D68" s="552" t="s">
        <v>1715</v>
      </c>
      <c r="E68" s="552"/>
      <c r="F68" s="553">
        <v>550</v>
      </c>
      <c r="G68" s="553">
        <v>850</v>
      </c>
      <c r="H68" s="553">
        <v>32</v>
      </c>
      <c r="I68" s="553">
        <v>48</v>
      </c>
      <c r="J68" s="553">
        <v>75</v>
      </c>
      <c r="K68" s="553">
        <v>100</v>
      </c>
      <c r="L68" s="553">
        <v>4</v>
      </c>
      <c r="M68" s="553">
        <v>6.4</v>
      </c>
      <c r="N68" s="553">
        <v>8000</v>
      </c>
      <c r="O68" s="553">
        <v>5</v>
      </c>
      <c r="P68" s="556" t="s">
        <v>1500</v>
      </c>
      <c r="Q68" s="556" t="s">
        <v>10876</v>
      </c>
    </row>
    <row r="69" spans="1:17" x14ac:dyDescent="0.15">
      <c r="A69" s="551" t="s">
        <v>1713</v>
      </c>
      <c r="B69" s="552" t="s">
        <v>1271</v>
      </c>
      <c r="C69" s="609" t="s">
        <v>1268</v>
      </c>
      <c r="D69" s="552" t="s">
        <v>1323</v>
      </c>
      <c r="E69" s="552"/>
      <c r="F69" s="553">
        <v>582</v>
      </c>
      <c r="G69" s="553">
        <v>997</v>
      </c>
      <c r="H69" s="553">
        <v>64</v>
      </c>
      <c r="I69" s="553">
        <v>80</v>
      </c>
      <c r="J69" s="553">
        <v>99</v>
      </c>
      <c r="K69" s="553">
        <v>126</v>
      </c>
      <c r="L69" s="553">
        <v>6.3</v>
      </c>
      <c r="M69" s="553">
        <v>10.44</v>
      </c>
      <c r="N69" s="553">
        <v>-1125</v>
      </c>
      <c r="O69" s="553">
        <v>5</v>
      </c>
      <c r="P69" s="555" t="s">
        <v>1712</v>
      </c>
      <c r="Q69" s="556" t="s">
        <v>1579</v>
      </c>
    </row>
    <row r="70" spans="1:17" x14ac:dyDescent="0.15">
      <c r="A70" s="551" t="s">
        <v>1711</v>
      </c>
      <c r="B70" s="552" t="s">
        <v>1271</v>
      </c>
      <c r="C70" s="609" t="s">
        <v>1268</v>
      </c>
      <c r="D70" s="552" t="s">
        <v>1323</v>
      </c>
      <c r="E70" s="552"/>
      <c r="F70" s="553">
        <v>598</v>
      </c>
      <c r="G70" s="553">
        <v>997</v>
      </c>
      <c r="H70" s="553">
        <v>64</v>
      </c>
      <c r="I70" s="553">
        <v>99</v>
      </c>
      <c r="J70" s="553">
        <v>68</v>
      </c>
      <c r="K70" s="553">
        <v>157</v>
      </c>
      <c r="L70" s="553">
        <v>5.88</v>
      </c>
      <c r="M70" s="561">
        <v>11.66</v>
      </c>
      <c r="N70" s="553">
        <v>-11625</v>
      </c>
      <c r="O70" s="553">
        <v>5</v>
      </c>
      <c r="P70" s="556" t="s">
        <v>1619</v>
      </c>
      <c r="Q70" s="556" t="s">
        <v>1505</v>
      </c>
    </row>
    <row r="71" spans="1:17" x14ac:dyDescent="0.15">
      <c r="A71" s="557" t="s">
        <v>1711</v>
      </c>
      <c r="B71" s="558" t="s">
        <v>1271</v>
      </c>
      <c r="C71" s="610" t="s">
        <v>1268</v>
      </c>
      <c r="D71" s="558" t="s">
        <v>10771</v>
      </c>
      <c r="E71" s="558"/>
      <c r="F71" s="553">
        <v>598</v>
      </c>
      <c r="G71" s="554">
        <v>997</v>
      </c>
      <c r="H71" s="554">
        <v>64</v>
      </c>
      <c r="I71" s="554">
        <v>99</v>
      </c>
      <c r="J71" s="553">
        <v>68</v>
      </c>
      <c r="K71" s="554">
        <v>157</v>
      </c>
      <c r="L71" s="554">
        <v>5.88</v>
      </c>
      <c r="M71" s="554">
        <v>11.66</v>
      </c>
      <c r="N71" s="554">
        <v>-11625</v>
      </c>
      <c r="O71" s="554">
        <v>5</v>
      </c>
      <c r="P71" s="555" t="s">
        <v>9609</v>
      </c>
      <c r="Q71" s="556" t="s">
        <v>1579</v>
      </c>
    </row>
    <row r="72" spans="1:17" x14ac:dyDescent="0.15">
      <c r="A72" s="551" t="s">
        <v>1708</v>
      </c>
      <c r="B72" s="552" t="s">
        <v>1271</v>
      </c>
      <c r="C72" s="609" t="s">
        <v>1268</v>
      </c>
      <c r="D72" s="552" t="s">
        <v>1323</v>
      </c>
      <c r="E72" s="552"/>
      <c r="F72" s="553">
        <v>600</v>
      </c>
      <c r="G72" s="553">
        <v>1020</v>
      </c>
      <c r="H72" s="553">
        <v>32</v>
      </c>
      <c r="I72" s="553">
        <v>48</v>
      </c>
      <c r="J72" s="553">
        <v>78</v>
      </c>
      <c r="K72" s="553">
        <v>114</v>
      </c>
      <c r="L72" s="553">
        <v>9</v>
      </c>
      <c r="M72" s="553">
        <v>14.98</v>
      </c>
      <c r="N72" s="553">
        <v>-18750</v>
      </c>
      <c r="O72" s="553">
        <v>5</v>
      </c>
      <c r="P72" s="556" t="s">
        <v>1707</v>
      </c>
      <c r="Q72" s="556" t="s">
        <v>10912</v>
      </c>
    </row>
    <row r="73" spans="1:17" x14ac:dyDescent="0.15">
      <c r="A73" s="551" t="s">
        <v>1705</v>
      </c>
      <c r="B73" s="552" t="s">
        <v>1271</v>
      </c>
      <c r="C73" s="609" t="s">
        <v>1268</v>
      </c>
      <c r="D73" s="552" t="s">
        <v>1323</v>
      </c>
      <c r="E73" s="552"/>
      <c r="F73" s="553">
        <v>600</v>
      </c>
      <c r="G73" s="553">
        <v>999</v>
      </c>
      <c r="H73" s="553">
        <v>1</v>
      </c>
      <c r="I73" s="554">
        <v>1</v>
      </c>
      <c r="J73" s="553">
        <v>80</v>
      </c>
      <c r="K73" s="553">
        <v>80</v>
      </c>
      <c r="L73" s="553">
        <v>3</v>
      </c>
      <c r="M73" s="553">
        <v>3.14</v>
      </c>
      <c r="N73" s="553">
        <v>-750</v>
      </c>
      <c r="O73" s="553">
        <v>5</v>
      </c>
      <c r="P73" s="555" t="s">
        <v>1704</v>
      </c>
      <c r="Q73" s="556"/>
    </row>
    <row r="74" spans="1:17" x14ac:dyDescent="0.15">
      <c r="A74" s="557" t="s">
        <v>1705</v>
      </c>
      <c r="B74" s="558" t="s">
        <v>1271</v>
      </c>
      <c r="C74" s="610" t="s">
        <v>1268</v>
      </c>
      <c r="D74" s="558" t="s">
        <v>10771</v>
      </c>
      <c r="E74" s="558"/>
      <c r="F74" s="553">
        <v>630</v>
      </c>
      <c r="G74" s="553">
        <v>1048</v>
      </c>
      <c r="H74" s="553">
        <v>1</v>
      </c>
      <c r="I74" s="554">
        <v>1</v>
      </c>
      <c r="J74" s="553">
        <v>84</v>
      </c>
      <c r="K74" s="553">
        <v>84</v>
      </c>
      <c r="L74" s="553">
        <v>3.15</v>
      </c>
      <c r="M74" s="553">
        <v>3.29</v>
      </c>
      <c r="N74" s="554">
        <v>-750</v>
      </c>
      <c r="O74" s="554">
        <v>5</v>
      </c>
      <c r="P74" s="559"/>
      <c r="Q74" s="559"/>
    </row>
    <row r="75" spans="1:17" x14ac:dyDescent="0.15">
      <c r="A75" s="557" t="s">
        <v>1705</v>
      </c>
      <c r="B75" s="558" t="s">
        <v>1271</v>
      </c>
      <c r="C75" s="610" t="s">
        <v>1268</v>
      </c>
      <c r="D75" s="558" t="s">
        <v>10771</v>
      </c>
      <c r="E75" s="558"/>
      <c r="F75" s="553">
        <v>660</v>
      </c>
      <c r="G75" s="553">
        <v>1098</v>
      </c>
      <c r="H75" s="553">
        <v>1</v>
      </c>
      <c r="I75" s="554">
        <v>1</v>
      </c>
      <c r="J75" s="553">
        <v>88</v>
      </c>
      <c r="K75" s="553">
        <v>88</v>
      </c>
      <c r="L75" s="553">
        <v>3.3</v>
      </c>
      <c r="M75" s="553">
        <v>3.44</v>
      </c>
      <c r="N75" s="554">
        <v>-750</v>
      </c>
      <c r="O75" s="554">
        <v>5</v>
      </c>
      <c r="P75" s="559"/>
      <c r="Q75" s="559"/>
    </row>
    <row r="76" spans="1:17" x14ac:dyDescent="0.15">
      <c r="A76" s="557" t="s">
        <v>1705</v>
      </c>
      <c r="B76" s="558" t="s">
        <v>1271</v>
      </c>
      <c r="C76" s="610" t="s">
        <v>1268</v>
      </c>
      <c r="D76" s="558" t="s">
        <v>10771</v>
      </c>
      <c r="E76" s="558"/>
      <c r="F76" s="553">
        <v>720</v>
      </c>
      <c r="G76" s="553">
        <v>1198</v>
      </c>
      <c r="H76" s="553">
        <v>1</v>
      </c>
      <c r="I76" s="554">
        <v>1</v>
      </c>
      <c r="J76" s="553">
        <v>96</v>
      </c>
      <c r="K76" s="553">
        <v>96</v>
      </c>
      <c r="L76" s="553">
        <v>3.6</v>
      </c>
      <c r="M76" s="553">
        <v>3.74</v>
      </c>
      <c r="N76" s="554">
        <v>-750</v>
      </c>
      <c r="O76" s="554">
        <v>5</v>
      </c>
      <c r="P76" s="559"/>
      <c r="Q76" s="559"/>
    </row>
    <row r="77" spans="1:17" x14ac:dyDescent="0.15">
      <c r="A77" s="551" t="s">
        <v>1585</v>
      </c>
      <c r="B77" s="552" t="s">
        <v>1271</v>
      </c>
      <c r="C77" s="609" t="s">
        <v>1268</v>
      </c>
      <c r="D77" s="552" t="s">
        <v>1541</v>
      </c>
      <c r="E77" s="552"/>
      <c r="F77" s="553">
        <v>600</v>
      </c>
      <c r="G77" s="553" t="s">
        <v>1541</v>
      </c>
      <c r="H77" s="553">
        <v>32</v>
      </c>
      <c r="I77" s="553" t="s">
        <v>1541</v>
      </c>
      <c r="J77" s="553">
        <v>92</v>
      </c>
      <c r="K77" s="553" t="s">
        <v>1541</v>
      </c>
      <c r="L77" s="553">
        <v>8.4</v>
      </c>
      <c r="M77" s="553" t="s">
        <v>1541</v>
      </c>
      <c r="N77" s="553" t="s">
        <v>103</v>
      </c>
      <c r="O77" s="553" t="s">
        <v>1541</v>
      </c>
      <c r="P77" s="555" t="s">
        <v>1703</v>
      </c>
      <c r="Q77" s="556" t="s">
        <v>1486</v>
      </c>
    </row>
    <row r="78" spans="1:17" x14ac:dyDescent="0.15">
      <c r="A78" s="557" t="s">
        <v>1585</v>
      </c>
      <c r="B78" s="558" t="s">
        <v>1271</v>
      </c>
      <c r="C78" s="610" t="s">
        <v>1268</v>
      </c>
      <c r="D78" s="558" t="s">
        <v>1541</v>
      </c>
      <c r="E78" s="558"/>
      <c r="F78" s="553">
        <v>600</v>
      </c>
      <c r="G78" s="554" t="s">
        <v>1541</v>
      </c>
      <c r="H78" s="554">
        <v>32</v>
      </c>
      <c r="I78" s="554" t="s">
        <v>1541</v>
      </c>
      <c r="J78" s="553">
        <v>92</v>
      </c>
      <c r="K78" s="554" t="s">
        <v>1541</v>
      </c>
      <c r="L78" s="554">
        <v>8.4</v>
      </c>
      <c r="M78" s="554" t="s">
        <v>1541</v>
      </c>
      <c r="N78" s="554" t="s">
        <v>103</v>
      </c>
      <c r="O78" s="554" t="s">
        <v>1541</v>
      </c>
      <c r="P78" s="559"/>
      <c r="Q78" s="555" t="s">
        <v>6259</v>
      </c>
    </row>
    <row r="79" spans="1:17" x14ac:dyDescent="0.15">
      <c r="A79" s="557" t="s">
        <v>1585</v>
      </c>
      <c r="B79" s="558" t="s">
        <v>1271</v>
      </c>
      <c r="C79" s="610" t="s">
        <v>1268</v>
      </c>
      <c r="D79" s="558" t="s">
        <v>1541</v>
      </c>
      <c r="E79" s="558"/>
      <c r="F79" s="553">
        <v>600</v>
      </c>
      <c r="G79" s="554" t="s">
        <v>1541</v>
      </c>
      <c r="H79" s="554">
        <v>32</v>
      </c>
      <c r="I79" s="554" t="s">
        <v>1541</v>
      </c>
      <c r="J79" s="553">
        <v>92</v>
      </c>
      <c r="K79" s="554" t="s">
        <v>1541</v>
      </c>
      <c r="L79" s="554">
        <v>8.4</v>
      </c>
      <c r="M79" s="554" t="s">
        <v>1541</v>
      </c>
      <c r="N79" s="554" t="s">
        <v>103</v>
      </c>
      <c r="O79" s="554" t="s">
        <v>1541</v>
      </c>
      <c r="P79" s="559"/>
      <c r="Q79" s="555" t="s">
        <v>1646</v>
      </c>
    </row>
    <row r="80" spans="1:17" x14ac:dyDescent="0.15">
      <c r="A80" s="557" t="s">
        <v>1585</v>
      </c>
      <c r="B80" s="558" t="s">
        <v>1271</v>
      </c>
      <c r="C80" s="610" t="s">
        <v>1268</v>
      </c>
      <c r="D80" s="558" t="s">
        <v>1541</v>
      </c>
      <c r="E80" s="558"/>
      <c r="F80" s="553">
        <v>600</v>
      </c>
      <c r="G80" s="554" t="s">
        <v>1541</v>
      </c>
      <c r="H80" s="554">
        <v>32</v>
      </c>
      <c r="I80" s="554" t="s">
        <v>1541</v>
      </c>
      <c r="J80" s="553">
        <v>92</v>
      </c>
      <c r="K80" s="554" t="s">
        <v>1541</v>
      </c>
      <c r="L80" s="554">
        <v>8.4</v>
      </c>
      <c r="M80" s="554" t="s">
        <v>1541</v>
      </c>
      <c r="N80" s="554" t="s">
        <v>103</v>
      </c>
      <c r="O80" s="554" t="s">
        <v>1541</v>
      </c>
      <c r="P80" s="559"/>
      <c r="Q80" s="555" t="s">
        <v>10913</v>
      </c>
    </row>
    <row r="81" spans="1:17" x14ac:dyDescent="0.15">
      <c r="A81" s="551" t="s">
        <v>494</v>
      </c>
      <c r="B81" s="552" t="s">
        <v>1271</v>
      </c>
      <c r="C81" s="609" t="s">
        <v>1268</v>
      </c>
      <c r="D81" s="552" t="s">
        <v>1323</v>
      </c>
      <c r="E81" s="552"/>
      <c r="F81" s="553">
        <v>614</v>
      </c>
      <c r="G81" s="553">
        <v>1065</v>
      </c>
      <c r="H81" s="553">
        <v>32</v>
      </c>
      <c r="I81" s="553">
        <v>88</v>
      </c>
      <c r="J81" s="553">
        <v>144</v>
      </c>
      <c r="K81" s="553">
        <v>180</v>
      </c>
      <c r="L81" s="553">
        <v>6.14</v>
      </c>
      <c r="M81" s="561">
        <v>12.14</v>
      </c>
      <c r="N81" s="553" t="s">
        <v>103</v>
      </c>
      <c r="O81" s="553">
        <v>5</v>
      </c>
      <c r="P81" s="555" t="s">
        <v>1701</v>
      </c>
      <c r="Q81" s="556" t="s">
        <v>6795</v>
      </c>
    </row>
    <row r="82" spans="1:17" x14ac:dyDescent="0.15">
      <c r="A82" s="551" t="s">
        <v>1699</v>
      </c>
      <c r="B82" s="552" t="s">
        <v>1271</v>
      </c>
      <c r="C82" s="609" t="s">
        <v>1268</v>
      </c>
      <c r="D82" s="552" t="s">
        <v>1649</v>
      </c>
      <c r="E82" s="552"/>
      <c r="F82" s="553">
        <v>630</v>
      </c>
      <c r="G82" s="553">
        <v>945</v>
      </c>
      <c r="H82" s="553" t="s">
        <v>1266</v>
      </c>
      <c r="I82" s="553" t="s">
        <v>1266</v>
      </c>
      <c r="J82" s="553">
        <v>136</v>
      </c>
      <c r="K82" s="553">
        <v>162</v>
      </c>
      <c r="L82" s="553">
        <v>23.1</v>
      </c>
      <c r="M82" s="553">
        <v>32.340000000000003</v>
      </c>
      <c r="N82" s="553">
        <v>40000</v>
      </c>
      <c r="O82" s="553" t="s">
        <v>103</v>
      </c>
      <c r="P82" s="556" t="s">
        <v>1535</v>
      </c>
      <c r="Q82" s="556" t="s">
        <v>10914</v>
      </c>
    </row>
    <row r="83" spans="1:17" x14ac:dyDescent="0.15">
      <c r="A83" s="557" t="s">
        <v>1374</v>
      </c>
      <c r="B83" s="558" t="s">
        <v>1271</v>
      </c>
      <c r="C83" s="610" t="s">
        <v>1268</v>
      </c>
      <c r="D83" s="558" t="s">
        <v>10773</v>
      </c>
      <c r="E83" s="558"/>
      <c r="F83" s="553">
        <v>630</v>
      </c>
      <c r="G83" s="554">
        <v>945</v>
      </c>
      <c r="H83" s="553" t="s">
        <v>1266</v>
      </c>
      <c r="I83" s="553" t="s">
        <v>1266</v>
      </c>
      <c r="J83" s="553">
        <v>136</v>
      </c>
      <c r="K83" s="554">
        <v>162</v>
      </c>
      <c r="L83" s="554">
        <v>23.1</v>
      </c>
      <c r="M83" s="554">
        <v>32.340000000000003</v>
      </c>
      <c r="N83" s="554">
        <v>40000</v>
      </c>
      <c r="O83" s="554" t="s">
        <v>103</v>
      </c>
      <c r="P83" s="556" t="s">
        <v>6431</v>
      </c>
      <c r="Q83" s="556" t="s">
        <v>10911</v>
      </c>
    </row>
    <row r="84" spans="1:17" x14ac:dyDescent="0.15">
      <c r="A84" s="557" t="s">
        <v>1374</v>
      </c>
      <c r="B84" s="558" t="s">
        <v>1271</v>
      </c>
      <c r="C84" s="610" t="s">
        <v>1268</v>
      </c>
      <c r="D84" s="558" t="s">
        <v>10773</v>
      </c>
      <c r="E84" s="558"/>
      <c r="F84" s="553">
        <v>630</v>
      </c>
      <c r="G84" s="554">
        <v>945</v>
      </c>
      <c r="H84" s="553" t="s">
        <v>1266</v>
      </c>
      <c r="I84" s="553" t="s">
        <v>1266</v>
      </c>
      <c r="J84" s="553">
        <v>136</v>
      </c>
      <c r="K84" s="554">
        <v>162</v>
      </c>
      <c r="L84" s="554">
        <v>23.1</v>
      </c>
      <c r="M84" s="554">
        <v>32.340000000000003</v>
      </c>
      <c r="N84" s="554">
        <v>40000</v>
      </c>
      <c r="O84" s="554" t="s">
        <v>103</v>
      </c>
      <c r="P84" s="555" t="s">
        <v>1697</v>
      </c>
      <c r="Q84" s="556" t="s">
        <v>1646</v>
      </c>
    </row>
    <row r="85" spans="1:17" x14ac:dyDescent="0.15">
      <c r="A85" s="557" t="s">
        <v>1374</v>
      </c>
      <c r="B85" s="558" t="s">
        <v>1271</v>
      </c>
      <c r="C85" s="610" t="s">
        <v>1268</v>
      </c>
      <c r="D85" s="558" t="s">
        <v>10773</v>
      </c>
      <c r="E85" s="558"/>
      <c r="F85" s="553">
        <v>630</v>
      </c>
      <c r="G85" s="554">
        <v>945</v>
      </c>
      <c r="H85" s="553" t="s">
        <v>1266</v>
      </c>
      <c r="I85" s="553" t="s">
        <v>1266</v>
      </c>
      <c r="J85" s="553">
        <v>136</v>
      </c>
      <c r="K85" s="554">
        <v>162</v>
      </c>
      <c r="L85" s="554">
        <v>23.1</v>
      </c>
      <c r="M85" s="554">
        <v>32.340000000000003</v>
      </c>
      <c r="N85" s="554">
        <v>40000</v>
      </c>
      <c r="O85" s="554" t="s">
        <v>103</v>
      </c>
      <c r="P85" s="555" t="s">
        <v>1695</v>
      </c>
      <c r="Q85" s="556" t="s">
        <v>6796</v>
      </c>
    </row>
    <row r="86" spans="1:17" x14ac:dyDescent="0.15">
      <c r="A86" s="557" t="s">
        <v>1374</v>
      </c>
      <c r="B86" s="558" t="s">
        <v>1271</v>
      </c>
      <c r="C86" s="610" t="s">
        <v>1268</v>
      </c>
      <c r="D86" s="558" t="s">
        <v>10773</v>
      </c>
      <c r="E86" s="558"/>
      <c r="F86" s="553">
        <v>630</v>
      </c>
      <c r="G86" s="554">
        <v>945</v>
      </c>
      <c r="H86" s="553" t="s">
        <v>1266</v>
      </c>
      <c r="I86" s="553" t="s">
        <v>1266</v>
      </c>
      <c r="J86" s="553">
        <v>136</v>
      </c>
      <c r="K86" s="554">
        <v>162</v>
      </c>
      <c r="L86" s="554">
        <v>23.1</v>
      </c>
      <c r="M86" s="554">
        <v>32.340000000000003</v>
      </c>
      <c r="N86" s="554">
        <v>40000</v>
      </c>
      <c r="O86" s="554" t="s">
        <v>103</v>
      </c>
      <c r="P86" s="559"/>
      <c r="Q86" s="556" t="s">
        <v>6793</v>
      </c>
    </row>
    <row r="87" spans="1:17" x14ac:dyDescent="0.15">
      <c r="A87" s="560" t="s">
        <v>1396</v>
      </c>
      <c r="B87" s="552" t="s">
        <v>1271</v>
      </c>
      <c r="C87" s="609" t="s">
        <v>1268</v>
      </c>
      <c r="D87" s="552" t="s">
        <v>1555</v>
      </c>
      <c r="E87" s="552"/>
      <c r="F87" s="553">
        <v>630</v>
      </c>
      <c r="G87" s="553">
        <v>850</v>
      </c>
      <c r="H87" s="553">
        <v>64</v>
      </c>
      <c r="I87" s="553">
        <v>99</v>
      </c>
      <c r="J87" s="553">
        <v>85</v>
      </c>
      <c r="K87" s="553">
        <v>125</v>
      </c>
      <c r="L87" s="553">
        <v>5.75</v>
      </c>
      <c r="M87" s="553">
        <v>9.49</v>
      </c>
      <c r="N87" s="553">
        <v>9500</v>
      </c>
      <c r="O87" s="553">
        <v>5</v>
      </c>
      <c r="P87" s="556" t="s">
        <v>1500</v>
      </c>
      <c r="Q87" s="556" t="s">
        <v>1579</v>
      </c>
    </row>
    <row r="88" spans="1:17" x14ac:dyDescent="0.15">
      <c r="A88" s="551" t="s">
        <v>1691</v>
      </c>
      <c r="B88" s="552" t="s">
        <v>1271</v>
      </c>
      <c r="C88" s="609" t="s">
        <v>1268</v>
      </c>
      <c r="D88" s="552" t="s">
        <v>1555</v>
      </c>
      <c r="E88" s="552"/>
      <c r="F88" s="553">
        <v>650</v>
      </c>
      <c r="G88" s="553">
        <v>850</v>
      </c>
      <c r="H88" s="553">
        <v>16</v>
      </c>
      <c r="I88" s="553">
        <v>24</v>
      </c>
      <c r="J88" s="553">
        <v>55</v>
      </c>
      <c r="K88" s="553">
        <v>75</v>
      </c>
      <c r="L88" s="553">
        <v>1</v>
      </c>
      <c r="M88" s="553">
        <v>1.48</v>
      </c>
      <c r="N88" s="553">
        <v>-12375</v>
      </c>
      <c r="O88" s="553">
        <v>5</v>
      </c>
      <c r="P88" s="555" t="s">
        <v>1690</v>
      </c>
      <c r="Q88" s="556" t="s">
        <v>10876</v>
      </c>
    </row>
    <row r="89" spans="1:17" x14ac:dyDescent="0.15">
      <c r="A89" s="557" t="s">
        <v>1691</v>
      </c>
      <c r="B89" s="558" t="s">
        <v>1271</v>
      </c>
      <c r="C89" s="610" t="s">
        <v>1268</v>
      </c>
      <c r="D89" s="558" t="s">
        <v>10771</v>
      </c>
      <c r="E89" s="558"/>
      <c r="F89" s="553">
        <v>650</v>
      </c>
      <c r="G89" s="554">
        <v>850</v>
      </c>
      <c r="H89" s="554">
        <v>16</v>
      </c>
      <c r="I89" s="554">
        <v>24</v>
      </c>
      <c r="J89" s="553">
        <v>55</v>
      </c>
      <c r="K89" s="554">
        <v>75</v>
      </c>
      <c r="L89" s="554">
        <v>1</v>
      </c>
      <c r="M89" s="554">
        <v>1.48</v>
      </c>
      <c r="N89" s="554">
        <v>-12375</v>
      </c>
      <c r="O89" s="554">
        <v>5</v>
      </c>
      <c r="P89" s="555" t="s">
        <v>1689</v>
      </c>
      <c r="Q89" s="559"/>
    </row>
    <row r="90" spans="1:17" x14ac:dyDescent="0.15">
      <c r="A90" s="551" t="s">
        <v>1687</v>
      </c>
      <c r="B90" s="552" t="s">
        <v>1271</v>
      </c>
      <c r="C90" s="609" t="s">
        <v>1268</v>
      </c>
      <c r="D90" s="552" t="s">
        <v>1557</v>
      </c>
      <c r="E90" s="552"/>
      <c r="F90" s="553">
        <v>651</v>
      </c>
      <c r="G90" s="553">
        <v>892</v>
      </c>
      <c r="H90" s="553">
        <v>32</v>
      </c>
      <c r="I90" s="553">
        <v>64</v>
      </c>
      <c r="J90" s="553">
        <v>73</v>
      </c>
      <c r="K90" s="553">
        <v>126</v>
      </c>
      <c r="L90" s="553">
        <v>4.2</v>
      </c>
      <c r="M90" s="553">
        <v>7.44</v>
      </c>
      <c r="N90" s="553">
        <v>-6375</v>
      </c>
      <c r="O90" s="553">
        <v>5</v>
      </c>
      <c r="P90" s="555" t="s">
        <v>1686</v>
      </c>
      <c r="Q90" s="556" t="s">
        <v>6542</v>
      </c>
    </row>
    <row r="91" spans="1:17" x14ac:dyDescent="0.15">
      <c r="A91" s="557" t="s">
        <v>1687</v>
      </c>
      <c r="B91" s="558" t="s">
        <v>1271</v>
      </c>
      <c r="C91" s="610" t="s">
        <v>1268</v>
      </c>
      <c r="D91" s="558" t="s">
        <v>6430</v>
      </c>
      <c r="E91" s="558"/>
      <c r="F91" s="553">
        <v>651</v>
      </c>
      <c r="G91" s="554">
        <v>892</v>
      </c>
      <c r="H91" s="554">
        <v>32</v>
      </c>
      <c r="I91" s="554">
        <v>64</v>
      </c>
      <c r="J91" s="553">
        <v>73</v>
      </c>
      <c r="K91" s="554">
        <v>126</v>
      </c>
      <c r="L91" s="554">
        <v>4.2</v>
      </c>
      <c r="M91" s="554">
        <v>7.44</v>
      </c>
      <c r="N91" s="554">
        <v>-6375</v>
      </c>
      <c r="O91" s="554">
        <v>5</v>
      </c>
      <c r="P91" s="559"/>
      <c r="Q91" s="556" t="s">
        <v>6413</v>
      </c>
    </row>
    <row r="92" spans="1:17" x14ac:dyDescent="0.15">
      <c r="A92" s="551" t="s">
        <v>1684</v>
      </c>
      <c r="B92" s="552" t="s">
        <v>1271</v>
      </c>
      <c r="C92" s="609" t="s">
        <v>1268</v>
      </c>
      <c r="D92" s="552" t="s">
        <v>1679</v>
      </c>
      <c r="E92" s="552"/>
      <c r="F92" s="553">
        <v>660</v>
      </c>
      <c r="G92" s="553">
        <v>935</v>
      </c>
      <c r="H92" s="553">
        <v>16</v>
      </c>
      <c r="I92" s="553">
        <v>32</v>
      </c>
      <c r="J92" s="553">
        <v>71</v>
      </c>
      <c r="K92" s="553">
        <v>104</v>
      </c>
      <c r="L92" s="553">
        <v>8.25</v>
      </c>
      <c r="M92" s="561">
        <v>16.350000000000001</v>
      </c>
      <c r="N92" s="553">
        <v>-15000</v>
      </c>
      <c r="O92" s="553">
        <v>5</v>
      </c>
      <c r="P92" s="556" t="s">
        <v>1683</v>
      </c>
      <c r="Q92" s="555" t="s">
        <v>1682</v>
      </c>
    </row>
    <row r="93" spans="1:17" x14ac:dyDescent="0.15">
      <c r="A93" s="557" t="s">
        <v>1684</v>
      </c>
      <c r="B93" s="558" t="s">
        <v>1271</v>
      </c>
      <c r="C93" s="610" t="s">
        <v>1268</v>
      </c>
      <c r="D93" s="558" t="s">
        <v>10771</v>
      </c>
      <c r="E93" s="558"/>
      <c r="F93" s="553">
        <v>660</v>
      </c>
      <c r="G93" s="554">
        <v>935</v>
      </c>
      <c r="H93" s="554">
        <v>16</v>
      </c>
      <c r="I93" s="554">
        <v>32</v>
      </c>
      <c r="J93" s="553">
        <v>71</v>
      </c>
      <c r="K93" s="554">
        <v>104</v>
      </c>
      <c r="L93" s="554">
        <v>8.25</v>
      </c>
      <c r="M93" s="554">
        <v>16.350000000000001</v>
      </c>
      <c r="N93" s="554">
        <v>-15000</v>
      </c>
      <c r="O93" s="554">
        <v>5</v>
      </c>
      <c r="P93" s="559"/>
      <c r="Q93" s="556" t="s">
        <v>1295</v>
      </c>
    </row>
    <row r="94" spans="1:17" x14ac:dyDescent="0.15">
      <c r="A94" s="551" t="s">
        <v>386</v>
      </c>
      <c r="B94" s="552" t="s">
        <v>1271</v>
      </c>
      <c r="C94" s="609" t="s">
        <v>1268</v>
      </c>
      <c r="D94" s="552" t="s">
        <v>1679</v>
      </c>
      <c r="E94" s="552"/>
      <c r="F94" s="553">
        <v>661</v>
      </c>
      <c r="G94" s="553">
        <v>1045</v>
      </c>
      <c r="H94" s="553">
        <v>24</v>
      </c>
      <c r="I94" s="553">
        <v>64</v>
      </c>
      <c r="J94" s="553">
        <v>108</v>
      </c>
      <c r="K94" s="553">
        <v>154</v>
      </c>
      <c r="L94" s="553">
        <v>7.15</v>
      </c>
      <c r="M94" s="553">
        <v>12.35</v>
      </c>
      <c r="N94" s="553" t="s">
        <v>103</v>
      </c>
      <c r="O94" s="553">
        <v>5</v>
      </c>
      <c r="P94" s="555" t="s">
        <v>1678</v>
      </c>
      <c r="Q94" s="556" t="s">
        <v>10915</v>
      </c>
    </row>
    <row r="95" spans="1:17" x14ac:dyDescent="0.15">
      <c r="A95" s="560" t="s">
        <v>806</v>
      </c>
      <c r="B95" s="552" t="s">
        <v>1271</v>
      </c>
      <c r="C95" s="609" t="s">
        <v>1268</v>
      </c>
      <c r="D95" s="552" t="s">
        <v>1555</v>
      </c>
      <c r="E95" s="552"/>
      <c r="F95" s="553">
        <v>665</v>
      </c>
      <c r="G95" s="553">
        <v>850</v>
      </c>
      <c r="H95" s="553">
        <v>48</v>
      </c>
      <c r="I95" s="553">
        <v>64</v>
      </c>
      <c r="J95" s="553">
        <v>80</v>
      </c>
      <c r="K95" s="553">
        <v>100</v>
      </c>
      <c r="L95" s="553">
        <v>5</v>
      </c>
      <c r="M95" s="553">
        <v>6.95</v>
      </c>
      <c r="N95" s="553">
        <v>14000</v>
      </c>
      <c r="O95" s="553">
        <v>5</v>
      </c>
      <c r="P95" s="556" t="s">
        <v>1500</v>
      </c>
      <c r="Q95" s="556" t="s">
        <v>10916</v>
      </c>
    </row>
    <row r="96" spans="1:17" x14ac:dyDescent="0.15">
      <c r="A96" s="557" t="s">
        <v>806</v>
      </c>
      <c r="B96" s="558" t="s">
        <v>1271</v>
      </c>
      <c r="C96" s="610" t="s">
        <v>1268</v>
      </c>
      <c r="D96" s="558" t="s">
        <v>10771</v>
      </c>
      <c r="E96" s="558"/>
      <c r="F96" s="553">
        <v>665</v>
      </c>
      <c r="G96" s="554">
        <v>850</v>
      </c>
      <c r="H96" s="554">
        <v>48</v>
      </c>
      <c r="I96" s="554">
        <v>64</v>
      </c>
      <c r="J96" s="553">
        <v>80</v>
      </c>
      <c r="K96" s="554">
        <v>100</v>
      </c>
      <c r="L96" s="554">
        <v>5</v>
      </c>
      <c r="M96" s="554">
        <v>6.95</v>
      </c>
      <c r="N96" s="554">
        <v>14000</v>
      </c>
      <c r="O96" s="554">
        <v>5</v>
      </c>
      <c r="P96" s="556" t="s">
        <v>1676</v>
      </c>
      <c r="Q96" s="559"/>
    </row>
    <row r="97" spans="1:17" x14ac:dyDescent="0.15">
      <c r="A97" s="560" t="s">
        <v>1014</v>
      </c>
      <c r="B97" s="552" t="s">
        <v>1271</v>
      </c>
      <c r="C97" s="609" t="s">
        <v>1268</v>
      </c>
      <c r="D97" s="552" t="s">
        <v>1323</v>
      </c>
      <c r="E97" s="552"/>
      <c r="F97" s="553">
        <v>666</v>
      </c>
      <c r="G97" s="553">
        <v>950</v>
      </c>
      <c r="H97" s="553">
        <v>66</v>
      </c>
      <c r="I97" s="553">
        <v>67</v>
      </c>
      <c r="J97" s="553">
        <v>66</v>
      </c>
      <c r="K97" s="553">
        <v>113</v>
      </c>
      <c r="L97" s="553">
        <v>6.66</v>
      </c>
      <c r="M97" s="553">
        <v>11.46</v>
      </c>
      <c r="N97" s="553">
        <v>-4999</v>
      </c>
      <c r="O97" s="553">
        <v>5</v>
      </c>
      <c r="P97" s="556" t="s">
        <v>1674</v>
      </c>
      <c r="Q97" s="556" t="s">
        <v>10876</v>
      </c>
    </row>
    <row r="98" spans="1:17" x14ac:dyDescent="0.15">
      <c r="A98" s="557" t="s">
        <v>1014</v>
      </c>
      <c r="B98" s="558" t="s">
        <v>1271</v>
      </c>
      <c r="C98" s="610" t="s">
        <v>1268</v>
      </c>
      <c r="D98" s="558" t="s">
        <v>10771</v>
      </c>
      <c r="E98" s="558"/>
      <c r="F98" s="553">
        <v>699</v>
      </c>
      <c r="G98" s="553">
        <v>997</v>
      </c>
      <c r="H98" s="553">
        <v>66</v>
      </c>
      <c r="I98" s="553">
        <v>67</v>
      </c>
      <c r="J98" s="553">
        <v>69</v>
      </c>
      <c r="K98" s="553">
        <v>118</v>
      </c>
      <c r="L98" s="553">
        <v>6.99</v>
      </c>
      <c r="M98" s="553">
        <v>11.79</v>
      </c>
      <c r="N98" s="554">
        <v>-4999</v>
      </c>
      <c r="O98" s="554">
        <v>5</v>
      </c>
      <c r="P98" s="559"/>
      <c r="Q98" s="559"/>
    </row>
    <row r="99" spans="1:17" x14ac:dyDescent="0.15">
      <c r="A99" s="557" t="s">
        <v>1014</v>
      </c>
      <c r="B99" s="558" t="s">
        <v>1271</v>
      </c>
      <c r="C99" s="610" t="s">
        <v>1268</v>
      </c>
      <c r="D99" s="558" t="s">
        <v>10771</v>
      </c>
      <c r="E99" s="558"/>
      <c r="F99" s="553">
        <v>732</v>
      </c>
      <c r="G99" s="553">
        <v>1045</v>
      </c>
      <c r="H99" s="553">
        <v>66</v>
      </c>
      <c r="I99" s="553">
        <v>67</v>
      </c>
      <c r="J99" s="553">
        <v>72</v>
      </c>
      <c r="K99" s="553">
        <v>124</v>
      </c>
      <c r="L99" s="553">
        <v>7.32</v>
      </c>
      <c r="M99" s="553">
        <v>12.12</v>
      </c>
      <c r="N99" s="554">
        <v>-4999</v>
      </c>
      <c r="O99" s="554">
        <v>5</v>
      </c>
      <c r="P99" s="559"/>
      <c r="Q99" s="559"/>
    </row>
    <row r="100" spans="1:17" x14ac:dyDescent="0.15">
      <c r="A100" s="557" t="s">
        <v>1014</v>
      </c>
      <c r="B100" s="558" t="s">
        <v>1271</v>
      </c>
      <c r="C100" s="610" t="s">
        <v>1268</v>
      </c>
      <c r="D100" s="558" t="s">
        <v>10771</v>
      </c>
      <c r="E100" s="558"/>
      <c r="F100" s="553">
        <v>799</v>
      </c>
      <c r="G100" s="553">
        <v>1140</v>
      </c>
      <c r="H100" s="553">
        <v>66</v>
      </c>
      <c r="I100" s="553">
        <v>67</v>
      </c>
      <c r="J100" s="553">
        <v>79</v>
      </c>
      <c r="K100" s="553">
        <v>135</v>
      </c>
      <c r="L100" s="553">
        <v>7.99</v>
      </c>
      <c r="M100" s="553">
        <v>12.79</v>
      </c>
      <c r="N100" s="554">
        <v>-4999</v>
      </c>
      <c r="O100" s="554">
        <v>5</v>
      </c>
      <c r="P100" s="559"/>
      <c r="Q100" s="559"/>
    </row>
    <row r="101" spans="1:17" x14ac:dyDescent="0.15">
      <c r="A101" s="551" t="s">
        <v>784</v>
      </c>
      <c r="B101" s="552" t="s">
        <v>1271</v>
      </c>
      <c r="C101" s="609" t="s">
        <v>1268</v>
      </c>
      <c r="D101" s="552" t="s">
        <v>1323</v>
      </c>
      <c r="E101" s="552"/>
      <c r="F101" s="553">
        <v>700</v>
      </c>
      <c r="G101" s="553">
        <v>999</v>
      </c>
      <c r="H101" s="553">
        <v>32</v>
      </c>
      <c r="I101" s="553">
        <v>48</v>
      </c>
      <c r="J101" s="553">
        <v>85</v>
      </c>
      <c r="K101" s="553">
        <v>115</v>
      </c>
      <c r="L101" s="553">
        <v>7.5</v>
      </c>
      <c r="M101" s="553">
        <v>13.2</v>
      </c>
      <c r="N101" s="553">
        <v>-4125</v>
      </c>
      <c r="O101" s="553">
        <v>5</v>
      </c>
      <c r="P101" s="556" t="s">
        <v>1670</v>
      </c>
      <c r="Q101" s="556" t="s">
        <v>1172</v>
      </c>
    </row>
    <row r="102" spans="1:17" x14ac:dyDescent="0.15">
      <c r="A102" s="557" t="s">
        <v>784</v>
      </c>
      <c r="B102" s="558" t="s">
        <v>1271</v>
      </c>
      <c r="C102" s="610" t="s">
        <v>1268</v>
      </c>
      <c r="D102" s="558" t="s">
        <v>10771</v>
      </c>
      <c r="E102" s="558"/>
      <c r="F102" s="553">
        <v>735</v>
      </c>
      <c r="G102" s="553">
        <v>1048</v>
      </c>
      <c r="H102" s="554">
        <v>32</v>
      </c>
      <c r="I102" s="554">
        <v>48</v>
      </c>
      <c r="J102" s="553">
        <v>89</v>
      </c>
      <c r="K102" s="553">
        <v>120</v>
      </c>
      <c r="L102" s="553">
        <v>7.87</v>
      </c>
      <c r="M102" s="553">
        <v>13.27</v>
      </c>
      <c r="N102" s="554">
        <v>-4125</v>
      </c>
      <c r="O102" s="554">
        <v>5</v>
      </c>
      <c r="P102" s="555" t="s">
        <v>1669</v>
      </c>
      <c r="Q102" s="559"/>
    </row>
    <row r="103" spans="1:17" x14ac:dyDescent="0.15">
      <c r="A103" s="557" t="s">
        <v>784</v>
      </c>
      <c r="B103" s="558" t="s">
        <v>1271</v>
      </c>
      <c r="C103" s="610" t="s">
        <v>1268</v>
      </c>
      <c r="D103" s="558" t="s">
        <v>10771</v>
      </c>
      <c r="E103" s="558"/>
      <c r="F103" s="553">
        <v>770</v>
      </c>
      <c r="G103" s="553">
        <v>1098</v>
      </c>
      <c r="H103" s="554">
        <v>32</v>
      </c>
      <c r="I103" s="554">
        <v>48</v>
      </c>
      <c r="J103" s="553">
        <v>93</v>
      </c>
      <c r="K103" s="553">
        <v>126</v>
      </c>
      <c r="L103" s="553">
        <v>8.25</v>
      </c>
      <c r="M103" s="553">
        <v>13.95</v>
      </c>
      <c r="N103" s="554">
        <v>-4125</v>
      </c>
      <c r="O103" s="554">
        <v>5</v>
      </c>
      <c r="P103" s="559"/>
      <c r="Q103" s="559"/>
    </row>
    <row r="104" spans="1:17" x14ac:dyDescent="0.15">
      <c r="A104" s="557" t="s">
        <v>784</v>
      </c>
      <c r="B104" s="558" t="s">
        <v>1271</v>
      </c>
      <c r="C104" s="610" t="s">
        <v>1268</v>
      </c>
      <c r="D104" s="558" t="s">
        <v>10771</v>
      </c>
      <c r="E104" s="558"/>
      <c r="F104" s="553">
        <v>840</v>
      </c>
      <c r="G104" s="553">
        <v>1198</v>
      </c>
      <c r="H104" s="554">
        <v>32</v>
      </c>
      <c r="I104" s="554">
        <v>48</v>
      </c>
      <c r="J104" s="553">
        <v>102</v>
      </c>
      <c r="K104" s="553">
        <v>138</v>
      </c>
      <c r="L104" s="553">
        <v>9</v>
      </c>
      <c r="M104" s="553">
        <v>14.7</v>
      </c>
      <c r="N104" s="554">
        <v>-4125</v>
      </c>
      <c r="O104" s="554">
        <v>5</v>
      </c>
      <c r="P104" s="559"/>
      <c r="Q104" s="559"/>
    </row>
    <row r="105" spans="1:17" x14ac:dyDescent="0.15">
      <c r="A105" s="560" t="s">
        <v>1356</v>
      </c>
      <c r="B105" s="552" t="s">
        <v>1271</v>
      </c>
      <c r="C105" s="609" t="s">
        <v>1268</v>
      </c>
      <c r="D105" s="552" t="s">
        <v>1323</v>
      </c>
      <c r="E105" s="552"/>
      <c r="F105" s="553">
        <v>670</v>
      </c>
      <c r="G105" s="553">
        <v>950</v>
      </c>
      <c r="H105" s="553">
        <v>32</v>
      </c>
      <c r="I105" s="553">
        <v>48</v>
      </c>
      <c r="J105" s="553">
        <v>50</v>
      </c>
      <c r="K105" s="553">
        <v>115</v>
      </c>
      <c r="L105" s="553">
        <v>2.9</v>
      </c>
      <c r="M105" s="561">
        <v>5.8</v>
      </c>
      <c r="N105" s="553">
        <v>16000</v>
      </c>
      <c r="O105" s="553">
        <v>5</v>
      </c>
      <c r="P105" s="556" t="s">
        <v>1661</v>
      </c>
      <c r="Q105" s="556"/>
    </row>
    <row r="106" spans="1:17" x14ac:dyDescent="0.15">
      <c r="A106" s="557" t="s">
        <v>1356</v>
      </c>
      <c r="B106" s="558" t="s">
        <v>1271</v>
      </c>
      <c r="C106" s="610" t="s">
        <v>1268</v>
      </c>
      <c r="D106" s="558" t="s">
        <v>10771</v>
      </c>
      <c r="E106" s="558"/>
      <c r="F106" s="553">
        <v>670</v>
      </c>
      <c r="G106" s="554">
        <v>950</v>
      </c>
      <c r="H106" s="554">
        <v>32</v>
      </c>
      <c r="I106" s="554">
        <v>48</v>
      </c>
      <c r="J106" s="553">
        <v>50</v>
      </c>
      <c r="K106" s="554">
        <v>115</v>
      </c>
      <c r="L106" s="554">
        <v>2.9</v>
      </c>
      <c r="M106" s="554">
        <v>5.8</v>
      </c>
      <c r="N106" s="554">
        <v>16000</v>
      </c>
      <c r="O106" s="554">
        <v>5</v>
      </c>
      <c r="P106" s="556" t="s">
        <v>1493</v>
      </c>
      <c r="Q106" s="559"/>
    </row>
    <row r="107" spans="1:17" x14ac:dyDescent="0.15">
      <c r="A107" s="557" t="s">
        <v>1356</v>
      </c>
      <c r="B107" s="558" t="s">
        <v>1271</v>
      </c>
      <c r="C107" s="610" t="s">
        <v>1268</v>
      </c>
      <c r="D107" s="558" t="s">
        <v>10771</v>
      </c>
      <c r="E107" s="558"/>
      <c r="F107" s="553">
        <v>703</v>
      </c>
      <c r="G107" s="553">
        <v>997</v>
      </c>
      <c r="H107" s="554">
        <v>32</v>
      </c>
      <c r="I107" s="554">
        <v>48</v>
      </c>
      <c r="J107" s="553">
        <v>52</v>
      </c>
      <c r="K107" s="553">
        <v>120</v>
      </c>
      <c r="L107" s="553">
        <v>3.04</v>
      </c>
      <c r="M107" s="561">
        <v>5.94</v>
      </c>
      <c r="N107" s="553">
        <v>-12000</v>
      </c>
      <c r="O107" s="554">
        <v>5</v>
      </c>
      <c r="P107" s="556" t="s">
        <v>1493</v>
      </c>
      <c r="Q107" s="559"/>
    </row>
    <row r="108" spans="1:17" x14ac:dyDescent="0.15">
      <c r="A108" s="557" t="s">
        <v>1356</v>
      </c>
      <c r="B108" s="558" t="s">
        <v>1271</v>
      </c>
      <c r="C108" s="610" t="s">
        <v>1268</v>
      </c>
      <c r="D108" s="558" t="s">
        <v>10771</v>
      </c>
      <c r="E108" s="558"/>
      <c r="F108" s="553">
        <v>737</v>
      </c>
      <c r="G108" s="553">
        <v>1045</v>
      </c>
      <c r="H108" s="554">
        <v>32</v>
      </c>
      <c r="I108" s="554">
        <v>48</v>
      </c>
      <c r="J108" s="553">
        <v>55</v>
      </c>
      <c r="K108" s="553">
        <v>126</v>
      </c>
      <c r="L108" s="553">
        <v>3.19</v>
      </c>
      <c r="M108" s="561">
        <v>6.09</v>
      </c>
      <c r="N108" s="554">
        <v>-12000</v>
      </c>
      <c r="O108" s="554">
        <v>5</v>
      </c>
      <c r="P108" s="559"/>
      <c r="Q108" s="559"/>
    </row>
    <row r="109" spans="1:17" x14ac:dyDescent="0.15">
      <c r="A109" s="557" t="s">
        <v>1356</v>
      </c>
      <c r="B109" s="558" t="s">
        <v>1271</v>
      </c>
      <c r="C109" s="610" t="s">
        <v>1268</v>
      </c>
      <c r="D109" s="558" t="s">
        <v>10771</v>
      </c>
      <c r="E109" s="558"/>
      <c r="F109" s="553">
        <v>804</v>
      </c>
      <c r="G109" s="553">
        <v>1140</v>
      </c>
      <c r="H109" s="554">
        <v>32</v>
      </c>
      <c r="I109" s="554">
        <v>48</v>
      </c>
      <c r="J109" s="553">
        <v>60</v>
      </c>
      <c r="K109" s="553">
        <v>138</v>
      </c>
      <c r="L109" s="553">
        <v>3.48</v>
      </c>
      <c r="M109" s="561">
        <v>6.96</v>
      </c>
      <c r="N109" s="554">
        <v>-12000</v>
      </c>
      <c r="O109" s="554">
        <v>5</v>
      </c>
      <c r="P109" s="559"/>
      <c r="Q109" s="559"/>
    </row>
    <row r="110" spans="1:17" x14ac:dyDescent="0.15">
      <c r="A110" s="551" t="s">
        <v>1391</v>
      </c>
      <c r="B110" s="552" t="s">
        <v>1271</v>
      </c>
      <c r="C110" s="609" t="s">
        <v>1268</v>
      </c>
      <c r="D110" s="552" t="s">
        <v>1323</v>
      </c>
      <c r="E110" s="552"/>
      <c r="F110" s="553">
        <v>677</v>
      </c>
      <c r="G110" s="553">
        <v>950</v>
      </c>
      <c r="H110" s="553">
        <v>72</v>
      </c>
      <c r="I110" s="553">
        <v>99</v>
      </c>
      <c r="J110" s="553">
        <v>95</v>
      </c>
      <c r="K110" s="553">
        <v>150</v>
      </c>
      <c r="L110" s="553">
        <v>7.77</v>
      </c>
      <c r="M110" s="553">
        <v>13.52</v>
      </c>
      <c r="N110" s="553">
        <v>17700</v>
      </c>
      <c r="O110" s="553">
        <v>5</v>
      </c>
      <c r="P110" s="556" t="s">
        <v>1661</v>
      </c>
      <c r="Q110" s="556" t="s">
        <v>1505</v>
      </c>
    </row>
    <row r="111" spans="1:17" x14ac:dyDescent="0.15">
      <c r="A111" s="557" t="s">
        <v>1391</v>
      </c>
      <c r="B111" s="558" t="s">
        <v>1271</v>
      </c>
      <c r="C111" s="610" t="s">
        <v>1268</v>
      </c>
      <c r="D111" s="558" t="s">
        <v>10771</v>
      </c>
      <c r="E111" s="558"/>
      <c r="F111" s="553">
        <v>677</v>
      </c>
      <c r="G111" s="554">
        <v>950</v>
      </c>
      <c r="H111" s="554">
        <v>72</v>
      </c>
      <c r="I111" s="554">
        <v>99</v>
      </c>
      <c r="J111" s="553">
        <v>95</v>
      </c>
      <c r="K111" s="554">
        <v>150</v>
      </c>
      <c r="L111" s="554">
        <v>7.77</v>
      </c>
      <c r="M111" s="554">
        <v>13.52</v>
      </c>
      <c r="N111" s="554">
        <v>17700</v>
      </c>
      <c r="O111" s="554">
        <v>5</v>
      </c>
      <c r="P111" s="556" t="s">
        <v>1659</v>
      </c>
      <c r="Q111" s="556" t="s">
        <v>1579</v>
      </c>
    </row>
    <row r="112" spans="1:17" x14ac:dyDescent="0.15">
      <c r="A112" s="551" t="s">
        <v>10698</v>
      </c>
      <c r="B112" s="562" t="s">
        <v>1658</v>
      </c>
      <c r="C112" s="609" t="s">
        <v>1268</v>
      </c>
      <c r="D112" s="552" t="s">
        <v>1631</v>
      </c>
      <c r="E112" s="552"/>
      <c r="F112" s="553">
        <v>682</v>
      </c>
      <c r="G112" s="553">
        <v>892</v>
      </c>
      <c r="H112" s="553">
        <v>16</v>
      </c>
      <c r="I112" s="553">
        <v>24</v>
      </c>
      <c r="J112" s="553">
        <v>57</v>
      </c>
      <c r="K112" s="553">
        <v>78</v>
      </c>
      <c r="L112" s="553">
        <v>1</v>
      </c>
      <c r="M112" s="553">
        <v>1.48</v>
      </c>
      <c r="N112" s="553" t="s">
        <v>103</v>
      </c>
      <c r="O112" s="553">
        <v>5</v>
      </c>
      <c r="P112" s="555" t="s">
        <v>1657</v>
      </c>
      <c r="Q112" s="556" t="s">
        <v>10917</v>
      </c>
    </row>
    <row r="113" spans="1:17" x14ac:dyDescent="0.15">
      <c r="A113" s="551" t="s">
        <v>660</v>
      </c>
      <c r="B113" s="552" t="s">
        <v>1271</v>
      </c>
      <c r="C113" s="609" t="s">
        <v>1268</v>
      </c>
      <c r="D113" s="552" t="s">
        <v>1631</v>
      </c>
      <c r="E113" s="552"/>
      <c r="F113" s="553">
        <v>700</v>
      </c>
      <c r="G113" s="553">
        <v>850</v>
      </c>
      <c r="H113" s="553">
        <v>32</v>
      </c>
      <c r="I113" s="553">
        <v>48</v>
      </c>
      <c r="J113" s="553">
        <v>110</v>
      </c>
      <c r="K113" s="553">
        <v>150</v>
      </c>
      <c r="L113" s="553">
        <v>1.5</v>
      </c>
      <c r="M113" s="553">
        <v>2.25</v>
      </c>
      <c r="N113" s="553">
        <v>-19125</v>
      </c>
      <c r="O113" s="553">
        <v>5</v>
      </c>
      <c r="P113" s="556" t="s">
        <v>1655</v>
      </c>
      <c r="Q113" s="556" t="s">
        <v>10699</v>
      </c>
    </row>
    <row r="114" spans="1:17" x14ac:dyDescent="0.15">
      <c r="A114" s="557" t="s">
        <v>660</v>
      </c>
      <c r="B114" s="558" t="s">
        <v>1271</v>
      </c>
      <c r="C114" s="610" t="s">
        <v>1268</v>
      </c>
      <c r="D114" s="558" t="s">
        <v>10771</v>
      </c>
      <c r="E114" s="558"/>
      <c r="F114" s="553">
        <v>770</v>
      </c>
      <c r="G114" s="553">
        <v>935</v>
      </c>
      <c r="H114" s="554">
        <v>32</v>
      </c>
      <c r="I114" s="554">
        <v>48</v>
      </c>
      <c r="J114" s="553">
        <v>121</v>
      </c>
      <c r="K114" s="553">
        <v>165</v>
      </c>
      <c r="L114" s="553">
        <v>1.65</v>
      </c>
      <c r="M114" s="553">
        <v>2.4</v>
      </c>
      <c r="N114" s="554">
        <v>-19125</v>
      </c>
      <c r="O114" s="554">
        <v>5</v>
      </c>
      <c r="P114" s="555" t="s">
        <v>1653</v>
      </c>
      <c r="Q114" s="556" t="s">
        <v>1295</v>
      </c>
    </row>
    <row r="115" spans="1:17" x14ac:dyDescent="0.15">
      <c r="A115" s="557" t="s">
        <v>660</v>
      </c>
      <c r="B115" s="558" t="s">
        <v>1271</v>
      </c>
      <c r="C115" s="610" t="s">
        <v>1268</v>
      </c>
      <c r="D115" s="558" t="s">
        <v>10771</v>
      </c>
      <c r="E115" s="558"/>
      <c r="F115" s="553">
        <v>840</v>
      </c>
      <c r="G115" s="553">
        <v>1020</v>
      </c>
      <c r="H115" s="554">
        <v>32</v>
      </c>
      <c r="I115" s="554">
        <v>48</v>
      </c>
      <c r="J115" s="553">
        <v>132</v>
      </c>
      <c r="K115" s="553">
        <v>180</v>
      </c>
      <c r="L115" s="553">
        <v>1.8</v>
      </c>
      <c r="M115" s="553">
        <v>2.5499999999999998</v>
      </c>
      <c r="N115" s="554">
        <v>-19125</v>
      </c>
      <c r="O115" s="554">
        <v>5</v>
      </c>
      <c r="P115" s="559"/>
      <c r="Q115" s="559"/>
    </row>
    <row r="116" spans="1:17" x14ac:dyDescent="0.15">
      <c r="A116" s="557" t="s">
        <v>660</v>
      </c>
      <c r="B116" s="558" t="s">
        <v>1271</v>
      </c>
      <c r="C116" s="610" t="s">
        <v>1268</v>
      </c>
      <c r="D116" s="558" t="s">
        <v>10771</v>
      </c>
      <c r="E116" s="558"/>
      <c r="F116" s="553">
        <v>875</v>
      </c>
      <c r="G116" s="553">
        <v>1062</v>
      </c>
      <c r="H116" s="554">
        <v>32</v>
      </c>
      <c r="I116" s="554">
        <v>48</v>
      </c>
      <c r="J116" s="553">
        <v>137</v>
      </c>
      <c r="K116" s="553">
        <v>187</v>
      </c>
      <c r="L116" s="553">
        <v>1.87</v>
      </c>
      <c r="M116" s="553">
        <v>2.62</v>
      </c>
      <c r="N116" s="554">
        <v>-19125</v>
      </c>
      <c r="O116" s="554">
        <v>5</v>
      </c>
      <c r="P116" s="559"/>
      <c r="Q116" s="559"/>
    </row>
    <row r="117" spans="1:17" x14ac:dyDescent="0.15">
      <c r="A117" s="560" t="s">
        <v>357</v>
      </c>
      <c r="B117" s="552" t="s">
        <v>1271</v>
      </c>
      <c r="C117" s="609" t="s">
        <v>1268</v>
      </c>
      <c r="D117" s="552" t="s">
        <v>1649</v>
      </c>
      <c r="E117" s="552"/>
      <c r="F117" s="553">
        <v>700</v>
      </c>
      <c r="G117" s="553">
        <v>999</v>
      </c>
      <c r="H117" s="553" t="s">
        <v>1266</v>
      </c>
      <c r="I117" s="553" t="s">
        <v>1266</v>
      </c>
      <c r="J117" s="553">
        <v>130</v>
      </c>
      <c r="K117" s="553">
        <v>155</v>
      </c>
      <c r="L117" s="553">
        <v>27</v>
      </c>
      <c r="M117" s="553">
        <v>37.53</v>
      </c>
      <c r="N117" s="553" t="s">
        <v>103</v>
      </c>
      <c r="O117" s="553" t="s">
        <v>103</v>
      </c>
      <c r="P117" s="556" t="s">
        <v>1648</v>
      </c>
      <c r="Q117" s="556" t="s">
        <v>10918</v>
      </c>
    </row>
    <row r="118" spans="1:17" x14ac:dyDescent="0.15">
      <c r="A118" s="557" t="s">
        <v>357</v>
      </c>
      <c r="B118" s="558" t="s">
        <v>1271</v>
      </c>
      <c r="C118" s="610" t="s">
        <v>1268</v>
      </c>
      <c r="D118" s="558" t="s">
        <v>10773</v>
      </c>
      <c r="E118" s="558"/>
      <c r="F118" s="553">
        <v>700</v>
      </c>
      <c r="G118" s="554">
        <v>999</v>
      </c>
      <c r="H118" s="553" t="s">
        <v>1266</v>
      </c>
      <c r="I118" s="553" t="s">
        <v>1266</v>
      </c>
      <c r="J118" s="553">
        <v>130</v>
      </c>
      <c r="K118" s="554">
        <v>155</v>
      </c>
      <c r="L118" s="554">
        <v>27</v>
      </c>
      <c r="M118" s="554">
        <v>37.53</v>
      </c>
      <c r="N118" s="554" t="s">
        <v>103</v>
      </c>
      <c r="O118" s="554" t="s">
        <v>103</v>
      </c>
      <c r="P118" s="559"/>
      <c r="Q118" s="556" t="s">
        <v>6259</v>
      </c>
    </row>
    <row r="119" spans="1:17" x14ac:dyDescent="0.15">
      <c r="A119" s="557" t="s">
        <v>357</v>
      </c>
      <c r="B119" s="558" t="s">
        <v>1271</v>
      </c>
      <c r="C119" s="610" t="s">
        <v>1268</v>
      </c>
      <c r="D119" s="558" t="s">
        <v>10773</v>
      </c>
      <c r="E119" s="558"/>
      <c r="F119" s="553">
        <v>735</v>
      </c>
      <c r="G119" s="553">
        <v>1048</v>
      </c>
      <c r="H119" s="553" t="s">
        <v>1266</v>
      </c>
      <c r="I119" s="553" t="s">
        <v>1266</v>
      </c>
      <c r="J119" s="553">
        <v>136</v>
      </c>
      <c r="K119" s="553">
        <v>162</v>
      </c>
      <c r="L119" s="553">
        <v>28.35</v>
      </c>
      <c r="M119" s="553">
        <v>38.880000000000003</v>
      </c>
      <c r="N119" s="554" t="s">
        <v>103</v>
      </c>
      <c r="O119" s="554" t="s">
        <v>103</v>
      </c>
      <c r="P119" s="559"/>
      <c r="Q119" s="556" t="s">
        <v>1646</v>
      </c>
    </row>
    <row r="120" spans="1:17" x14ac:dyDescent="0.15">
      <c r="A120" s="557" t="s">
        <v>357</v>
      </c>
      <c r="B120" s="558" t="s">
        <v>1271</v>
      </c>
      <c r="C120" s="610" t="s">
        <v>1268</v>
      </c>
      <c r="D120" s="558" t="s">
        <v>10773</v>
      </c>
      <c r="E120" s="558"/>
      <c r="F120" s="553">
        <v>770</v>
      </c>
      <c r="G120" s="553">
        <v>1098</v>
      </c>
      <c r="H120" s="553" t="s">
        <v>1266</v>
      </c>
      <c r="I120" s="553" t="s">
        <v>1266</v>
      </c>
      <c r="J120" s="553">
        <v>143</v>
      </c>
      <c r="K120" s="553">
        <v>170</v>
      </c>
      <c r="L120" s="553">
        <v>29.7</v>
      </c>
      <c r="M120" s="553">
        <v>40.229999999999997</v>
      </c>
      <c r="N120" s="554" t="s">
        <v>103</v>
      </c>
      <c r="O120" s="554" t="s">
        <v>103</v>
      </c>
      <c r="P120" s="559"/>
      <c r="Q120" s="556" t="s">
        <v>6794</v>
      </c>
    </row>
    <row r="121" spans="1:17" x14ac:dyDescent="0.15">
      <c r="A121" s="557" t="s">
        <v>357</v>
      </c>
      <c r="B121" s="558" t="s">
        <v>1271</v>
      </c>
      <c r="C121" s="610" t="s">
        <v>1268</v>
      </c>
      <c r="D121" s="558" t="s">
        <v>10773</v>
      </c>
      <c r="E121" s="558"/>
      <c r="F121" s="553">
        <v>840</v>
      </c>
      <c r="G121" s="553">
        <v>1198</v>
      </c>
      <c r="H121" s="553" t="s">
        <v>1266</v>
      </c>
      <c r="I121" s="553" t="s">
        <v>1266</v>
      </c>
      <c r="J121" s="553">
        <v>156</v>
      </c>
      <c r="K121" s="553">
        <v>186</v>
      </c>
      <c r="L121" s="553">
        <v>32.4</v>
      </c>
      <c r="M121" s="553">
        <v>42.93</v>
      </c>
      <c r="N121" s="554" t="s">
        <v>103</v>
      </c>
      <c r="O121" s="554" t="s">
        <v>103</v>
      </c>
      <c r="P121" s="559"/>
      <c r="Q121" s="556" t="s">
        <v>6793</v>
      </c>
    </row>
    <row r="122" spans="1:17" x14ac:dyDescent="0.15">
      <c r="A122" s="557" t="s">
        <v>357</v>
      </c>
      <c r="B122" s="558" t="s">
        <v>1271</v>
      </c>
      <c r="C122" s="610" t="s">
        <v>1268</v>
      </c>
      <c r="D122" s="558" t="s">
        <v>10773</v>
      </c>
      <c r="E122" s="558"/>
      <c r="F122" s="553">
        <v>875</v>
      </c>
      <c r="G122" s="553">
        <v>1248</v>
      </c>
      <c r="H122" s="553" t="s">
        <v>1266</v>
      </c>
      <c r="I122" s="553" t="s">
        <v>1266</v>
      </c>
      <c r="J122" s="553">
        <v>162</v>
      </c>
      <c r="K122" s="553">
        <v>193</v>
      </c>
      <c r="L122" s="553">
        <v>33.75</v>
      </c>
      <c r="M122" s="553">
        <v>44.28</v>
      </c>
      <c r="N122" s="554" t="s">
        <v>103</v>
      </c>
      <c r="O122" s="554" t="s">
        <v>103</v>
      </c>
      <c r="P122" s="559"/>
      <c r="Q122" s="556"/>
    </row>
    <row r="123" spans="1:17" x14ac:dyDescent="0.15">
      <c r="A123" s="560" t="s">
        <v>692</v>
      </c>
      <c r="B123" s="552" t="s">
        <v>1271</v>
      </c>
      <c r="C123" s="609" t="s">
        <v>1268</v>
      </c>
      <c r="D123" s="552" t="s">
        <v>1323</v>
      </c>
      <c r="E123" s="552"/>
      <c r="F123" s="553">
        <v>710</v>
      </c>
      <c r="G123" s="553">
        <v>850</v>
      </c>
      <c r="H123" s="553">
        <v>64</v>
      </c>
      <c r="I123" s="553">
        <v>99</v>
      </c>
      <c r="J123" s="553">
        <v>60</v>
      </c>
      <c r="K123" s="553">
        <v>125</v>
      </c>
      <c r="L123" s="553">
        <v>10</v>
      </c>
      <c r="M123" s="553">
        <v>19.3</v>
      </c>
      <c r="N123" s="553">
        <v>27000</v>
      </c>
      <c r="O123" s="553">
        <v>5</v>
      </c>
      <c r="P123" s="556" t="s">
        <v>1535</v>
      </c>
      <c r="Q123" s="556" t="s">
        <v>1579</v>
      </c>
    </row>
    <row r="124" spans="1:17" x14ac:dyDescent="0.15">
      <c r="A124" s="557" t="s">
        <v>692</v>
      </c>
      <c r="B124" s="558" t="s">
        <v>1271</v>
      </c>
      <c r="C124" s="610" t="s">
        <v>1268</v>
      </c>
      <c r="D124" s="558" t="s">
        <v>10771</v>
      </c>
      <c r="E124" s="558"/>
      <c r="F124" s="553">
        <v>710</v>
      </c>
      <c r="G124" s="554">
        <v>850</v>
      </c>
      <c r="H124" s="554">
        <v>64</v>
      </c>
      <c r="I124" s="554">
        <v>99</v>
      </c>
      <c r="J124" s="553">
        <v>60</v>
      </c>
      <c r="K124" s="554">
        <v>125</v>
      </c>
      <c r="L124" s="554">
        <v>10</v>
      </c>
      <c r="M124" s="554">
        <v>19.3</v>
      </c>
      <c r="N124" s="554">
        <v>27000</v>
      </c>
      <c r="O124" s="554">
        <v>5</v>
      </c>
      <c r="P124" s="556" t="s">
        <v>1641</v>
      </c>
      <c r="Q124" s="559"/>
    </row>
    <row r="125" spans="1:17" x14ac:dyDescent="0.15">
      <c r="A125" s="557" t="s">
        <v>692</v>
      </c>
      <c r="B125" s="558" t="s">
        <v>1271</v>
      </c>
      <c r="C125" s="610" t="s">
        <v>1268</v>
      </c>
      <c r="D125" s="558" t="s">
        <v>10771</v>
      </c>
      <c r="E125" s="558"/>
      <c r="F125" s="553">
        <v>745</v>
      </c>
      <c r="G125" s="553">
        <v>892</v>
      </c>
      <c r="H125" s="554">
        <v>64</v>
      </c>
      <c r="I125" s="554">
        <v>99</v>
      </c>
      <c r="J125" s="553">
        <v>63</v>
      </c>
      <c r="K125" s="553">
        <v>131</v>
      </c>
      <c r="L125" s="553">
        <v>10.5</v>
      </c>
      <c r="M125" s="553">
        <v>19.8</v>
      </c>
      <c r="N125" s="554">
        <v>27000</v>
      </c>
      <c r="O125" s="554">
        <v>5</v>
      </c>
      <c r="P125" s="556" t="s">
        <v>1641</v>
      </c>
      <c r="Q125" s="559"/>
    </row>
    <row r="126" spans="1:17" x14ac:dyDescent="0.15">
      <c r="A126" s="557" t="s">
        <v>692</v>
      </c>
      <c r="B126" s="558" t="s">
        <v>1271</v>
      </c>
      <c r="C126" s="610" t="s">
        <v>1268</v>
      </c>
      <c r="D126" s="558" t="s">
        <v>10771</v>
      </c>
      <c r="E126" s="558"/>
      <c r="F126" s="553">
        <v>781</v>
      </c>
      <c r="G126" s="553">
        <v>935</v>
      </c>
      <c r="H126" s="554">
        <v>64</v>
      </c>
      <c r="I126" s="554">
        <v>99</v>
      </c>
      <c r="J126" s="553">
        <v>66</v>
      </c>
      <c r="K126" s="553">
        <v>137</v>
      </c>
      <c r="L126" s="553">
        <v>11</v>
      </c>
      <c r="M126" s="553">
        <v>20.3</v>
      </c>
      <c r="N126" s="554">
        <v>27000</v>
      </c>
      <c r="O126" s="554">
        <v>5</v>
      </c>
      <c r="P126" s="559"/>
      <c r="Q126" s="559"/>
    </row>
    <row r="127" spans="1:17" x14ac:dyDescent="0.15">
      <c r="A127" s="557" t="s">
        <v>692</v>
      </c>
      <c r="B127" s="558" t="s">
        <v>1271</v>
      </c>
      <c r="C127" s="610" t="s">
        <v>1268</v>
      </c>
      <c r="D127" s="558" t="s">
        <v>10771</v>
      </c>
      <c r="E127" s="558"/>
      <c r="F127" s="553">
        <v>852</v>
      </c>
      <c r="G127" s="553">
        <v>1020</v>
      </c>
      <c r="H127" s="554">
        <v>64</v>
      </c>
      <c r="I127" s="554">
        <v>99</v>
      </c>
      <c r="J127" s="553">
        <v>72</v>
      </c>
      <c r="K127" s="553">
        <v>150</v>
      </c>
      <c r="L127" s="553">
        <v>12</v>
      </c>
      <c r="M127" s="553">
        <v>21.3</v>
      </c>
      <c r="N127" s="554">
        <v>27000</v>
      </c>
      <c r="O127" s="554">
        <v>5</v>
      </c>
      <c r="P127" s="559"/>
      <c r="Q127" s="559"/>
    </row>
    <row r="128" spans="1:17" x14ac:dyDescent="0.15">
      <c r="A128" s="560" t="s">
        <v>1383</v>
      </c>
      <c r="B128" s="552" t="s">
        <v>1271</v>
      </c>
      <c r="C128" s="609" t="s">
        <v>1268</v>
      </c>
      <c r="D128" s="552" t="s">
        <v>1631</v>
      </c>
      <c r="E128" s="552"/>
      <c r="F128" s="553">
        <v>714</v>
      </c>
      <c r="G128" s="553">
        <v>1023</v>
      </c>
      <c r="H128" s="553">
        <v>32</v>
      </c>
      <c r="I128" s="553">
        <v>48</v>
      </c>
      <c r="J128" s="553">
        <v>89</v>
      </c>
      <c r="K128" s="553">
        <v>120</v>
      </c>
      <c r="L128" s="553">
        <v>6.3</v>
      </c>
      <c r="M128" s="553">
        <v>9.5399999999999991</v>
      </c>
      <c r="N128" s="553">
        <v>-16500</v>
      </c>
      <c r="O128" s="553">
        <v>5</v>
      </c>
      <c r="P128" s="556" t="s">
        <v>1619</v>
      </c>
      <c r="Q128" s="556" t="s">
        <v>10902</v>
      </c>
    </row>
    <row r="129" spans="1:17" x14ac:dyDescent="0.15">
      <c r="A129" s="557" t="s">
        <v>1383</v>
      </c>
      <c r="B129" s="558" t="s">
        <v>1271</v>
      </c>
      <c r="C129" s="610" t="s">
        <v>1268</v>
      </c>
      <c r="D129" s="558" t="s">
        <v>10771</v>
      </c>
      <c r="E129" s="558"/>
      <c r="F129" s="553">
        <v>714</v>
      </c>
      <c r="G129" s="554">
        <v>1023</v>
      </c>
      <c r="H129" s="554">
        <v>32</v>
      </c>
      <c r="I129" s="554">
        <v>48</v>
      </c>
      <c r="J129" s="553">
        <v>89</v>
      </c>
      <c r="K129" s="554">
        <v>120</v>
      </c>
      <c r="L129" s="554">
        <v>6.3</v>
      </c>
      <c r="M129" s="554">
        <v>9.5399999999999991</v>
      </c>
      <c r="N129" s="554">
        <v>-16500</v>
      </c>
      <c r="O129" s="554">
        <v>5</v>
      </c>
      <c r="P129" s="556" t="s">
        <v>1639</v>
      </c>
      <c r="Q129" s="559"/>
    </row>
    <row r="130" spans="1:17" x14ac:dyDescent="0.15">
      <c r="A130" s="551" t="s">
        <v>497</v>
      </c>
      <c r="B130" s="552" t="s">
        <v>1271</v>
      </c>
      <c r="C130" s="609" t="s">
        <v>1268</v>
      </c>
      <c r="D130" s="552" t="s">
        <v>1323</v>
      </c>
      <c r="E130" s="552"/>
      <c r="F130" s="553">
        <v>715</v>
      </c>
      <c r="G130" s="553">
        <v>1045</v>
      </c>
      <c r="H130" s="553">
        <v>48</v>
      </c>
      <c r="I130" s="553">
        <v>64</v>
      </c>
      <c r="J130" s="553">
        <v>41</v>
      </c>
      <c r="K130" s="553">
        <v>165</v>
      </c>
      <c r="L130" s="553">
        <v>13.75</v>
      </c>
      <c r="M130" s="553">
        <v>16.149999999999999</v>
      </c>
      <c r="N130" s="553">
        <v>-4125</v>
      </c>
      <c r="O130" s="553">
        <v>5</v>
      </c>
      <c r="P130" s="556" t="s">
        <v>1638</v>
      </c>
      <c r="Q130" s="556" t="s">
        <v>10919</v>
      </c>
    </row>
    <row r="131" spans="1:17" x14ac:dyDescent="0.15">
      <c r="A131" s="551" t="s">
        <v>1369</v>
      </c>
      <c r="B131" s="552" t="s">
        <v>1271</v>
      </c>
      <c r="C131" s="609" t="s">
        <v>1268</v>
      </c>
      <c r="D131" s="552" t="s">
        <v>1555</v>
      </c>
      <c r="E131" s="552"/>
      <c r="F131" s="553">
        <v>720</v>
      </c>
      <c r="G131" s="553">
        <v>950</v>
      </c>
      <c r="H131" s="553">
        <v>32</v>
      </c>
      <c r="I131" s="553">
        <v>48</v>
      </c>
      <c r="J131" s="553">
        <v>85</v>
      </c>
      <c r="K131" s="553">
        <v>115</v>
      </c>
      <c r="L131" s="553">
        <v>7.5</v>
      </c>
      <c r="M131" s="553">
        <v>11.41</v>
      </c>
      <c r="N131" s="553">
        <v>27500</v>
      </c>
      <c r="O131" s="553">
        <v>5</v>
      </c>
      <c r="P131" s="556" t="s">
        <v>1475</v>
      </c>
      <c r="Q131" s="555" t="s">
        <v>10920</v>
      </c>
    </row>
    <row r="132" spans="1:17" x14ac:dyDescent="0.15">
      <c r="A132" s="557" t="s">
        <v>1369</v>
      </c>
      <c r="B132" s="558" t="s">
        <v>1271</v>
      </c>
      <c r="C132" s="610" t="s">
        <v>1268</v>
      </c>
      <c r="D132" s="558" t="s">
        <v>10771</v>
      </c>
      <c r="E132" s="558"/>
      <c r="F132" s="553">
        <v>720</v>
      </c>
      <c r="G132" s="554">
        <v>950</v>
      </c>
      <c r="H132" s="554">
        <v>32</v>
      </c>
      <c r="I132" s="554">
        <v>48</v>
      </c>
      <c r="J132" s="553">
        <v>85</v>
      </c>
      <c r="K132" s="554">
        <v>115</v>
      </c>
      <c r="L132" s="554">
        <v>7.5</v>
      </c>
      <c r="M132" s="554">
        <v>11.41</v>
      </c>
      <c r="N132" s="554">
        <v>27500</v>
      </c>
      <c r="O132" s="554">
        <v>5</v>
      </c>
      <c r="P132" s="556" t="s">
        <v>1636</v>
      </c>
      <c r="Q132" s="559"/>
    </row>
    <row r="133" spans="1:17" x14ac:dyDescent="0.15">
      <c r="A133" s="557" t="s">
        <v>1369</v>
      </c>
      <c r="B133" s="558" t="s">
        <v>1271</v>
      </c>
      <c r="C133" s="610" t="s">
        <v>1268</v>
      </c>
      <c r="D133" s="558" t="s">
        <v>10771</v>
      </c>
      <c r="E133" s="558"/>
      <c r="F133" s="553">
        <v>720</v>
      </c>
      <c r="G133" s="554">
        <v>950</v>
      </c>
      <c r="H133" s="554">
        <v>32</v>
      </c>
      <c r="I133" s="554">
        <v>48</v>
      </c>
      <c r="J133" s="553">
        <v>85</v>
      </c>
      <c r="K133" s="554">
        <v>115</v>
      </c>
      <c r="L133" s="554">
        <v>7.5</v>
      </c>
      <c r="M133" s="554">
        <v>11.41</v>
      </c>
      <c r="N133" s="554">
        <v>27500</v>
      </c>
      <c r="O133" s="554">
        <v>5</v>
      </c>
      <c r="P133" s="556" t="s">
        <v>1634</v>
      </c>
      <c r="Q133" s="559"/>
    </row>
    <row r="134" spans="1:17" x14ac:dyDescent="0.15">
      <c r="A134" s="557" t="s">
        <v>1369</v>
      </c>
      <c r="B134" s="558" t="s">
        <v>1271</v>
      </c>
      <c r="C134" s="610" t="s">
        <v>1268</v>
      </c>
      <c r="D134" s="558" t="s">
        <v>10771</v>
      </c>
      <c r="E134" s="558"/>
      <c r="F134" s="553">
        <v>1080</v>
      </c>
      <c r="G134" s="553">
        <v>1425</v>
      </c>
      <c r="H134" s="554">
        <v>32</v>
      </c>
      <c r="I134" s="554">
        <v>48</v>
      </c>
      <c r="J134" s="553">
        <v>127</v>
      </c>
      <c r="K134" s="553">
        <v>172</v>
      </c>
      <c r="L134" s="553">
        <v>11.25</v>
      </c>
      <c r="M134" s="553">
        <v>15.16</v>
      </c>
      <c r="N134" s="554">
        <v>27500</v>
      </c>
      <c r="O134" s="554">
        <v>5</v>
      </c>
      <c r="P134" s="556" t="s">
        <v>1463</v>
      </c>
      <c r="Q134" s="559"/>
    </row>
    <row r="135" spans="1:17" x14ac:dyDescent="0.15">
      <c r="A135" s="551" t="s">
        <v>1632</v>
      </c>
      <c r="B135" s="552" t="s">
        <v>1271</v>
      </c>
      <c r="C135" s="609" t="s">
        <v>1268</v>
      </c>
      <c r="D135" s="552" t="s">
        <v>1631</v>
      </c>
      <c r="E135" s="552"/>
      <c r="F135" s="553">
        <v>729</v>
      </c>
      <c r="G135" s="553">
        <v>997</v>
      </c>
      <c r="H135" s="553">
        <v>32</v>
      </c>
      <c r="I135" s="553">
        <v>48</v>
      </c>
      <c r="J135" s="553">
        <v>89</v>
      </c>
      <c r="K135" s="553">
        <v>120</v>
      </c>
      <c r="L135" s="553">
        <v>10.5</v>
      </c>
      <c r="M135" s="553">
        <v>15.6</v>
      </c>
      <c r="N135" s="553">
        <v>23000</v>
      </c>
      <c r="O135" s="553">
        <v>5</v>
      </c>
      <c r="P135" s="556" t="s">
        <v>1535</v>
      </c>
      <c r="Q135" s="556" t="s">
        <v>10902</v>
      </c>
    </row>
    <row r="136" spans="1:17" x14ac:dyDescent="0.15">
      <c r="A136" s="557" t="s">
        <v>1632</v>
      </c>
      <c r="B136" s="558" t="s">
        <v>1271</v>
      </c>
      <c r="C136" s="610" t="s">
        <v>1268</v>
      </c>
      <c r="D136" s="558" t="s">
        <v>10771</v>
      </c>
      <c r="E136" s="558"/>
      <c r="F136" s="553">
        <v>729</v>
      </c>
      <c r="G136" s="554">
        <v>997</v>
      </c>
      <c r="H136" s="554">
        <v>32</v>
      </c>
      <c r="I136" s="554">
        <v>48</v>
      </c>
      <c r="J136" s="553">
        <v>89</v>
      </c>
      <c r="K136" s="554">
        <v>120</v>
      </c>
      <c r="L136" s="554">
        <v>10.5</v>
      </c>
      <c r="M136" s="554">
        <v>15.6</v>
      </c>
      <c r="N136" s="554">
        <v>23000</v>
      </c>
      <c r="O136" s="554">
        <v>5</v>
      </c>
      <c r="P136" s="555" t="s">
        <v>1630</v>
      </c>
      <c r="Q136" s="559"/>
    </row>
    <row r="137" spans="1:17" x14ac:dyDescent="0.15">
      <c r="A137" s="560" t="s">
        <v>393</v>
      </c>
      <c r="B137" s="552" t="s">
        <v>1271</v>
      </c>
      <c r="C137" s="609" t="s">
        <v>1268</v>
      </c>
      <c r="D137" s="552" t="s">
        <v>1323</v>
      </c>
      <c r="E137" s="552"/>
      <c r="F137" s="553">
        <v>732</v>
      </c>
      <c r="G137" s="553">
        <v>880</v>
      </c>
      <c r="H137" s="553">
        <v>72</v>
      </c>
      <c r="I137" s="553">
        <v>99</v>
      </c>
      <c r="J137" s="553">
        <v>72</v>
      </c>
      <c r="K137" s="553">
        <v>110</v>
      </c>
      <c r="L137" s="553">
        <v>3.85</v>
      </c>
      <c r="M137" s="553">
        <v>6.05</v>
      </c>
      <c r="N137" s="553" t="s">
        <v>103</v>
      </c>
      <c r="O137" s="553">
        <v>5</v>
      </c>
      <c r="P137" s="556" t="s">
        <v>1628</v>
      </c>
      <c r="Q137" s="556" t="s">
        <v>1522</v>
      </c>
    </row>
    <row r="138" spans="1:17" x14ac:dyDescent="0.15">
      <c r="A138" s="551" t="s">
        <v>1626</v>
      </c>
      <c r="B138" s="552" t="s">
        <v>1271</v>
      </c>
      <c r="C138" s="609" t="s">
        <v>1268</v>
      </c>
      <c r="D138" s="552" t="s">
        <v>1555</v>
      </c>
      <c r="E138" s="552"/>
      <c r="F138" s="553">
        <v>735</v>
      </c>
      <c r="G138" s="553">
        <v>1048</v>
      </c>
      <c r="H138" s="553">
        <v>48</v>
      </c>
      <c r="I138" s="554">
        <v>48</v>
      </c>
      <c r="J138" s="553">
        <v>115</v>
      </c>
      <c r="K138" s="553">
        <v>157</v>
      </c>
      <c r="L138" s="553">
        <v>1.57</v>
      </c>
      <c r="M138" s="553">
        <v>2.42</v>
      </c>
      <c r="N138" s="553" t="s">
        <v>103</v>
      </c>
      <c r="O138" s="553">
        <v>5</v>
      </c>
      <c r="P138" s="555" t="s">
        <v>1625</v>
      </c>
      <c r="Q138" s="556" t="s">
        <v>1486</v>
      </c>
    </row>
    <row r="139" spans="1:17" x14ac:dyDescent="0.15">
      <c r="A139" s="557" t="s">
        <v>1571</v>
      </c>
      <c r="B139" s="558" t="s">
        <v>1271</v>
      </c>
      <c r="C139" s="610" t="s">
        <v>1268</v>
      </c>
      <c r="D139" s="558" t="s">
        <v>10771</v>
      </c>
      <c r="E139" s="558"/>
      <c r="F139" s="553">
        <v>735</v>
      </c>
      <c r="G139" s="554">
        <v>1048</v>
      </c>
      <c r="H139" s="553">
        <v>48</v>
      </c>
      <c r="I139" s="554">
        <v>48</v>
      </c>
      <c r="J139" s="553">
        <v>115</v>
      </c>
      <c r="K139" s="554">
        <v>157</v>
      </c>
      <c r="L139" s="554">
        <v>1.57</v>
      </c>
      <c r="M139" s="554">
        <v>2.42</v>
      </c>
      <c r="N139" s="554" t="s">
        <v>103</v>
      </c>
      <c r="O139" s="554">
        <v>5</v>
      </c>
      <c r="P139" s="559"/>
      <c r="Q139" s="556" t="s">
        <v>10895</v>
      </c>
    </row>
    <row r="140" spans="1:17" x14ac:dyDescent="0.15">
      <c r="A140" s="551" t="s">
        <v>1623</v>
      </c>
      <c r="B140" s="552" t="s">
        <v>1271</v>
      </c>
      <c r="C140" s="609" t="s">
        <v>1268</v>
      </c>
      <c r="D140" s="552" t="s">
        <v>1555</v>
      </c>
      <c r="E140" s="552"/>
      <c r="F140" s="553">
        <v>735</v>
      </c>
      <c r="G140" s="553">
        <v>900</v>
      </c>
      <c r="H140" s="553">
        <v>48</v>
      </c>
      <c r="I140" s="553">
        <v>64</v>
      </c>
      <c r="J140" s="553">
        <v>80</v>
      </c>
      <c r="K140" s="553">
        <v>105</v>
      </c>
      <c r="L140" s="553">
        <v>6.5</v>
      </c>
      <c r="M140" s="553">
        <v>9.3000000000000007</v>
      </c>
      <c r="N140" s="553">
        <v>29000</v>
      </c>
      <c r="O140" s="553">
        <v>5</v>
      </c>
      <c r="P140" s="556" t="s">
        <v>1475</v>
      </c>
      <c r="Q140" s="556"/>
    </row>
    <row r="141" spans="1:17" x14ac:dyDescent="0.15">
      <c r="A141" s="557" t="s">
        <v>1623</v>
      </c>
      <c r="B141" s="558" t="s">
        <v>1271</v>
      </c>
      <c r="C141" s="610" t="s">
        <v>1268</v>
      </c>
      <c r="D141" s="558" t="s">
        <v>10771</v>
      </c>
      <c r="E141" s="558"/>
      <c r="F141" s="553">
        <v>735</v>
      </c>
      <c r="G141" s="554">
        <v>900</v>
      </c>
      <c r="H141" s="554">
        <v>48</v>
      </c>
      <c r="I141" s="554">
        <v>64</v>
      </c>
      <c r="J141" s="553">
        <v>80</v>
      </c>
      <c r="K141" s="554">
        <v>105</v>
      </c>
      <c r="L141" s="554">
        <v>6.5</v>
      </c>
      <c r="M141" s="554">
        <v>9.3000000000000007</v>
      </c>
      <c r="N141" s="554">
        <v>29000</v>
      </c>
      <c r="O141" s="554">
        <v>5</v>
      </c>
      <c r="P141" s="556" t="s">
        <v>1621</v>
      </c>
      <c r="Q141" s="559"/>
    </row>
    <row r="142" spans="1:17" x14ac:dyDescent="0.15">
      <c r="A142" s="557" t="s">
        <v>1623</v>
      </c>
      <c r="B142" s="558" t="s">
        <v>1271</v>
      </c>
      <c r="C142" s="610" t="s">
        <v>1268</v>
      </c>
      <c r="D142" s="558" t="s">
        <v>10771</v>
      </c>
      <c r="E142" s="558"/>
      <c r="F142" s="553">
        <v>735</v>
      </c>
      <c r="G142" s="554">
        <v>900</v>
      </c>
      <c r="H142" s="554">
        <v>48</v>
      </c>
      <c r="I142" s="554">
        <v>64</v>
      </c>
      <c r="J142" s="553">
        <v>80</v>
      </c>
      <c r="K142" s="554">
        <v>105</v>
      </c>
      <c r="L142" s="554">
        <v>6.5</v>
      </c>
      <c r="M142" s="554">
        <v>9.3000000000000007</v>
      </c>
      <c r="N142" s="554">
        <v>29000</v>
      </c>
      <c r="O142" s="554">
        <v>5</v>
      </c>
      <c r="P142" s="556" t="s">
        <v>1619</v>
      </c>
      <c r="Q142" s="559"/>
    </row>
    <row r="143" spans="1:17" x14ac:dyDescent="0.15">
      <c r="A143" s="560" t="s">
        <v>446</v>
      </c>
      <c r="B143" s="552" t="s">
        <v>1271</v>
      </c>
      <c r="C143" s="609" t="s">
        <v>1268</v>
      </c>
      <c r="D143" s="552" t="s">
        <v>1555</v>
      </c>
      <c r="E143" s="552"/>
      <c r="F143" s="553">
        <v>756</v>
      </c>
      <c r="G143" s="553">
        <v>1048</v>
      </c>
      <c r="H143" s="553">
        <v>32</v>
      </c>
      <c r="I143" s="553">
        <v>48</v>
      </c>
      <c r="J143" s="553">
        <v>89</v>
      </c>
      <c r="K143" s="553">
        <v>120</v>
      </c>
      <c r="L143" s="553">
        <v>7.87</v>
      </c>
      <c r="M143" s="553">
        <v>11.78</v>
      </c>
      <c r="N143" s="553">
        <v>-27500</v>
      </c>
      <c r="O143" s="553">
        <v>5</v>
      </c>
      <c r="P143" s="556" t="s">
        <v>1617</v>
      </c>
      <c r="Q143" s="556" t="s">
        <v>10919</v>
      </c>
    </row>
    <row r="144" spans="1:17" x14ac:dyDescent="0.15">
      <c r="A144" s="551" t="s">
        <v>1615</v>
      </c>
      <c r="B144" s="552" t="s">
        <v>1271</v>
      </c>
      <c r="C144" s="609" t="s">
        <v>1268</v>
      </c>
      <c r="D144" s="552" t="s">
        <v>1318</v>
      </c>
      <c r="E144" s="552"/>
      <c r="F144" s="553">
        <v>770</v>
      </c>
      <c r="G144" s="553">
        <v>880</v>
      </c>
      <c r="H144" s="553">
        <v>16</v>
      </c>
      <c r="I144" s="553">
        <v>32</v>
      </c>
      <c r="J144" s="553">
        <v>88</v>
      </c>
      <c r="K144" s="553">
        <v>121</v>
      </c>
      <c r="L144" s="553">
        <v>8.8000000000000007</v>
      </c>
      <c r="M144" s="553">
        <v>11.92</v>
      </c>
      <c r="N144" s="553">
        <v>-15000</v>
      </c>
      <c r="O144" s="553">
        <v>5</v>
      </c>
      <c r="P144" s="555" t="s">
        <v>1614</v>
      </c>
      <c r="Q144" s="555" t="s">
        <v>10921</v>
      </c>
    </row>
    <row r="145" spans="1:17" x14ac:dyDescent="0.15">
      <c r="A145" s="557" t="s">
        <v>1615</v>
      </c>
      <c r="B145" s="558" t="s">
        <v>1271</v>
      </c>
      <c r="C145" s="610" t="s">
        <v>1268</v>
      </c>
      <c r="D145" s="558" t="s">
        <v>6430</v>
      </c>
      <c r="E145" s="558"/>
      <c r="F145" s="553">
        <v>770</v>
      </c>
      <c r="G145" s="554">
        <v>880</v>
      </c>
      <c r="H145" s="554">
        <v>16</v>
      </c>
      <c r="I145" s="554">
        <v>32</v>
      </c>
      <c r="J145" s="553">
        <v>88</v>
      </c>
      <c r="K145" s="554">
        <v>121</v>
      </c>
      <c r="L145" s="554">
        <v>8.8000000000000007</v>
      </c>
      <c r="M145" s="554">
        <v>11.92</v>
      </c>
      <c r="N145" s="554">
        <v>-15000</v>
      </c>
      <c r="O145" s="554">
        <v>5</v>
      </c>
      <c r="P145" s="559"/>
      <c r="Q145" s="556" t="s">
        <v>1172</v>
      </c>
    </row>
    <row r="146" spans="1:17" x14ac:dyDescent="0.15">
      <c r="A146" s="560" t="s">
        <v>467</v>
      </c>
      <c r="B146" s="552" t="s">
        <v>1271</v>
      </c>
      <c r="C146" s="609" t="s">
        <v>1268</v>
      </c>
      <c r="D146" s="552" t="s">
        <v>1323</v>
      </c>
      <c r="E146" s="552"/>
      <c r="F146" s="553">
        <v>792</v>
      </c>
      <c r="G146" s="553">
        <v>1098</v>
      </c>
      <c r="H146" s="553">
        <v>48</v>
      </c>
      <c r="I146" s="553">
        <v>64</v>
      </c>
      <c r="J146" s="553">
        <v>132</v>
      </c>
      <c r="K146" s="553">
        <v>132</v>
      </c>
      <c r="L146" s="553">
        <v>7.7</v>
      </c>
      <c r="M146" s="553">
        <v>10.5</v>
      </c>
      <c r="N146" s="553">
        <v>-20625</v>
      </c>
      <c r="O146" s="553">
        <v>5</v>
      </c>
      <c r="P146" s="555" t="s">
        <v>1611</v>
      </c>
      <c r="Q146" s="556" t="s">
        <v>6811</v>
      </c>
    </row>
    <row r="147" spans="1:17" x14ac:dyDescent="0.15">
      <c r="A147" s="560" t="s">
        <v>1112</v>
      </c>
      <c r="B147" s="552" t="s">
        <v>1271</v>
      </c>
      <c r="C147" s="609" t="s">
        <v>1268</v>
      </c>
      <c r="D147" s="552" t="s">
        <v>1267</v>
      </c>
      <c r="E147" s="552"/>
      <c r="F147" s="553">
        <v>834</v>
      </c>
      <c r="G147" s="553">
        <v>999</v>
      </c>
      <c r="H147" s="553">
        <v>24</v>
      </c>
      <c r="I147" s="553">
        <v>99</v>
      </c>
      <c r="J147" s="553">
        <v>125</v>
      </c>
      <c r="K147" s="553">
        <v>155</v>
      </c>
      <c r="L147" s="553">
        <v>25</v>
      </c>
      <c r="M147" s="553">
        <v>39.25</v>
      </c>
      <c r="N147" s="553">
        <v>-27375</v>
      </c>
      <c r="O147" s="553">
        <v>5</v>
      </c>
      <c r="P147" s="555" t="s">
        <v>9610</v>
      </c>
      <c r="Q147" s="556" t="s">
        <v>1172</v>
      </c>
    </row>
    <row r="148" spans="1:17" x14ac:dyDescent="0.15">
      <c r="A148" s="557" t="s">
        <v>1112</v>
      </c>
      <c r="B148" s="558" t="s">
        <v>1271</v>
      </c>
      <c r="C148" s="610" t="s">
        <v>1268</v>
      </c>
      <c r="D148" s="558" t="s">
        <v>10771</v>
      </c>
      <c r="E148" s="558"/>
      <c r="F148" s="553">
        <v>875</v>
      </c>
      <c r="G148" s="553">
        <v>1048</v>
      </c>
      <c r="H148" s="554">
        <v>24</v>
      </c>
      <c r="I148" s="554">
        <v>99</v>
      </c>
      <c r="J148" s="553">
        <v>131</v>
      </c>
      <c r="K148" s="553">
        <v>162</v>
      </c>
      <c r="L148" s="553">
        <v>26.25</v>
      </c>
      <c r="M148" s="553">
        <v>40.5</v>
      </c>
      <c r="N148" s="554">
        <v>-27375</v>
      </c>
      <c r="O148" s="554">
        <v>5</v>
      </c>
      <c r="P148" s="555" t="s">
        <v>1607</v>
      </c>
      <c r="Q148" s="559" t="s">
        <v>10922</v>
      </c>
    </row>
    <row r="149" spans="1:17" x14ac:dyDescent="0.15">
      <c r="A149" s="557" t="s">
        <v>1112</v>
      </c>
      <c r="B149" s="558" t="s">
        <v>1271</v>
      </c>
      <c r="C149" s="610" t="s">
        <v>1268</v>
      </c>
      <c r="D149" s="558" t="s">
        <v>10771</v>
      </c>
      <c r="E149" s="558"/>
      <c r="F149" s="553">
        <v>917</v>
      </c>
      <c r="G149" s="553">
        <v>1098</v>
      </c>
      <c r="H149" s="554">
        <v>24</v>
      </c>
      <c r="I149" s="554">
        <v>99</v>
      </c>
      <c r="J149" s="553">
        <v>137</v>
      </c>
      <c r="K149" s="553">
        <v>170</v>
      </c>
      <c r="L149" s="553">
        <v>27.5</v>
      </c>
      <c r="M149" s="553">
        <v>41.75</v>
      </c>
      <c r="N149" s="554">
        <v>-27375</v>
      </c>
      <c r="O149" s="554">
        <v>5</v>
      </c>
      <c r="P149" s="559"/>
      <c r="Q149" s="559"/>
    </row>
    <row r="150" spans="1:17" x14ac:dyDescent="0.15">
      <c r="A150" s="557" t="s">
        <v>1112</v>
      </c>
      <c r="B150" s="558" t="s">
        <v>1271</v>
      </c>
      <c r="C150" s="610" t="s">
        <v>1268</v>
      </c>
      <c r="D150" s="558" t="s">
        <v>10771</v>
      </c>
      <c r="E150" s="558"/>
      <c r="F150" s="553">
        <v>1000</v>
      </c>
      <c r="G150" s="553">
        <v>1198</v>
      </c>
      <c r="H150" s="554">
        <v>24</v>
      </c>
      <c r="I150" s="554">
        <v>99</v>
      </c>
      <c r="J150" s="553">
        <v>150</v>
      </c>
      <c r="K150" s="553">
        <v>186</v>
      </c>
      <c r="L150" s="553">
        <v>30</v>
      </c>
      <c r="M150" s="553">
        <v>44.25</v>
      </c>
      <c r="N150" s="554">
        <v>-27375</v>
      </c>
      <c r="O150" s="554">
        <v>5</v>
      </c>
      <c r="P150" s="559"/>
      <c r="Q150" s="559"/>
    </row>
    <row r="151" spans="1:17" x14ac:dyDescent="0.15">
      <c r="A151" s="557" t="s">
        <v>1112</v>
      </c>
      <c r="B151" s="558" t="s">
        <v>1271</v>
      </c>
      <c r="C151" s="610" t="s">
        <v>1268</v>
      </c>
      <c r="D151" s="558" t="s">
        <v>10771</v>
      </c>
      <c r="E151" s="558"/>
      <c r="F151" s="553">
        <v>1042</v>
      </c>
      <c r="G151" s="553">
        <v>1248</v>
      </c>
      <c r="H151" s="554">
        <v>24</v>
      </c>
      <c r="I151" s="554">
        <v>99</v>
      </c>
      <c r="J151" s="553">
        <v>156</v>
      </c>
      <c r="K151" s="553">
        <v>193</v>
      </c>
      <c r="L151" s="553">
        <v>31.25</v>
      </c>
      <c r="M151" s="553">
        <v>45.5</v>
      </c>
      <c r="N151" s="554">
        <v>-27375</v>
      </c>
      <c r="O151" s="554">
        <v>5</v>
      </c>
      <c r="P151" s="556" t="s">
        <v>1463</v>
      </c>
      <c r="Q151" s="559"/>
    </row>
    <row r="152" spans="1:17" x14ac:dyDescent="0.15">
      <c r="A152" s="557" t="s">
        <v>1112</v>
      </c>
      <c r="B152" s="558" t="s">
        <v>1271</v>
      </c>
      <c r="C152" s="610" t="s">
        <v>1268</v>
      </c>
      <c r="D152" s="558" t="s">
        <v>10771</v>
      </c>
      <c r="E152" s="558"/>
      <c r="F152" s="553">
        <v>1084</v>
      </c>
      <c r="G152" s="553">
        <v>1298</v>
      </c>
      <c r="H152" s="554">
        <v>24</v>
      </c>
      <c r="I152" s="554">
        <v>99</v>
      </c>
      <c r="J152" s="553">
        <v>162</v>
      </c>
      <c r="K152" s="553">
        <v>201</v>
      </c>
      <c r="L152" s="553">
        <v>32.5</v>
      </c>
      <c r="M152" s="553">
        <v>46.75</v>
      </c>
      <c r="N152" s="554">
        <v>-27375</v>
      </c>
      <c r="O152" s="554">
        <v>5</v>
      </c>
      <c r="P152" s="559"/>
      <c r="Q152" s="559"/>
    </row>
    <row r="153" spans="1:17" x14ac:dyDescent="0.15">
      <c r="A153" s="557" t="s">
        <v>1112</v>
      </c>
      <c r="B153" s="558" t="s">
        <v>1271</v>
      </c>
      <c r="C153" s="610" t="s">
        <v>1268</v>
      </c>
      <c r="D153" s="558" t="s">
        <v>10771</v>
      </c>
      <c r="E153" s="558"/>
      <c r="F153" s="553">
        <v>1167</v>
      </c>
      <c r="G153" s="553">
        <v>1398</v>
      </c>
      <c r="H153" s="554">
        <v>24</v>
      </c>
      <c r="I153" s="554">
        <v>99</v>
      </c>
      <c r="J153" s="553">
        <v>175</v>
      </c>
      <c r="K153" s="553">
        <v>217</v>
      </c>
      <c r="L153" s="553">
        <v>35</v>
      </c>
      <c r="M153" s="553">
        <v>49.25</v>
      </c>
      <c r="N153" s="554">
        <v>-27375</v>
      </c>
      <c r="O153" s="554">
        <v>5</v>
      </c>
      <c r="P153" s="559"/>
      <c r="Q153" s="559"/>
    </row>
    <row r="154" spans="1:17" x14ac:dyDescent="0.15">
      <c r="A154" s="557" t="s">
        <v>1112</v>
      </c>
      <c r="B154" s="558" t="s">
        <v>1271</v>
      </c>
      <c r="C154" s="610" t="s">
        <v>1268</v>
      </c>
      <c r="D154" s="558" t="s">
        <v>10771</v>
      </c>
      <c r="E154" s="558"/>
      <c r="F154" s="553">
        <v>1251</v>
      </c>
      <c r="G154" s="553">
        <v>1498</v>
      </c>
      <c r="H154" s="554">
        <v>24</v>
      </c>
      <c r="I154" s="554">
        <v>99</v>
      </c>
      <c r="J154" s="553">
        <v>187</v>
      </c>
      <c r="K154" s="553">
        <v>232</v>
      </c>
      <c r="L154" s="553">
        <v>37.5</v>
      </c>
      <c r="M154" s="553">
        <v>51.75</v>
      </c>
      <c r="N154" s="554">
        <v>-27375</v>
      </c>
      <c r="O154" s="554">
        <v>5</v>
      </c>
      <c r="P154" s="559"/>
      <c r="Q154" s="559"/>
    </row>
    <row r="155" spans="1:17" x14ac:dyDescent="0.15">
      <c r="A155" s="560" t="s">
        <v>407</v>
      </c>
      <c r="B155" s="552" t="s">
        <v>1271</v>
      </c>
      <c r="C155" s="609" t="s">
        <v>1268</v>
      </c>
      <c r="D155" s="552" t="s">
        <v>1267</v>
      </c>
      <c r="E155" s="552"/>
      <c r="F155" s="553">
        <v>840</v>
      </c>
      <c r="G155" s="553">
        <v>945</v>
      </c>
      <c r="H155" s="553">
        <v>32</v>
      </c>
      <c r="I155" s="553">
        <v>48</v>
      </c>
      <c r="J155" s="553">
        <v>84</v>
      </c>
      <c r="K155" s="553">
        <v>126</v>
      </c>
      <c r="L155" s="553">
        <v>2.1</v>
      </c>
      <c r="M155" s="561">
        <v>4.0999999999999996</v>
      </c>
      <c r="N155" s="553" t="s">
        <v>103</v>
      </c>
      <c r="O155" s="553">
        <v>5</v>
      </c>
      <c r="P155" s="556" t="s">
        <v>1600</v>
      </c>
      <c r="Q155" s="556" t="s">
        <v>1599</v>
      </c>
    </row>
    <row r="156" spans="1:17" x14ac:dyDescent="0.15">
      <c r="A156" s="557" t="s">
        <v>407</v>
      </c>
      <c r="B156" s="558" t="s">
        <v>1271</v>
      </c>
      <c r="C156" s="610" t="s">
        <v>1268</v>
      </c>
      <c r="D156" s="558" t="s">
        <v>10771</v>
      </c>
      <c r="E156" s="558"/>
      <c r="F156" s="553">
        <v>840</v>
      </c>
      <c r="G156" s="554">
        <v>945</v>
      </c>
      <c r="H156" s="554">
        <v>32</v>
      </c>
      <c r="I156" s="554">
        <v>48</v>
      </c>
      <c r="J156" s="553">
        <v>84</v>
      </c>
      <c r="K156" s="554">
        <v>126</v>
      </c>
      <c r="L156" s="554">
        <v>2.1</v>
      </c>
      <c r="M156" s="554">
        <v>4.0999999999999996</v>
      </c>
      <c r="N156" s="554" t="s">
        <v>103</v>
      </c>
      <c r="O156" s="554">
        <v>5</v>
      </c>
      <c r="P156" s="559"/>
      <c r="Q156" s="556" t="s">
        <v>6812</v>
      </c>
    </row>
    <row r="157" spans="1:17" x14ac:dyDescent="0.15">
      <c r="A157" s="560" t="s">
        <v>9710</v>
      </c>
      <c r="B157" s="552" t="s">
        <v>1271</v>
      </c>
      <c r="C157" s="609" t="s">
        <v>1268</v>
      </c>
      <c r="D157" s="552" t="s">
        <v>1267</v>
      </c>
      <c r="E157" s="552"/>
      <c r="F157" s="553">
        <v>840</v>
      </c>
      <c r="G157" s="553">
        <v>1260</v>
      </c>
      <c r="H157" s="553">
        <v>16</v>
      </c>
      <c r="I157" s="553">
        <v>99</v>
      </c>
      <c r="J157" s="553">
        <v>108</v>
      </c>
      <c r="K157" s="553">
        <v>144</v>
      </c>
      <c r="L157" s="553">
        <v>3</v>
      </c>
      <c r="M157" s="561" t="s">
        <v>1596</v>
      </c>
      <c r="N157" s="553" t="s">
        <v>103</v>
      </c>
      <c r="O157" s="553">
        <v>5</v>
      </c>
      <c r="P157" s="556" t="s">
        <v>1533</v>
      </c>
      <c r="Q157" s="556" t="s">
        <v>10923</v>
      </c>
    </row>
    <row r="158" spans="1:17" x14ac:dyDescent="0.15">
      <c r="A158" s="551" t="s">
        <v>1594</v>
      </c>
      <c r="B158" s="552" t="s">
        <v>1271</v>
      </c>
      <c r="C158" s="609" t="s">
        <v>1268</v>
      </c>
      <c r="D158" s="552" t="s">
        <v>1323</v>
      </c>
      <c r="E158" s="552"/>
      <c r="F158" s="553">
        <v>880</v>
      </c>
      <c r="G158" s="553">
        <v>1098</v>
      </c>
      <c r="H158" s="553">
        <v>16</v>
      </c>
      <c r="I158" s="553">
        <v>48</v>
      </c>
      <c r="J158" s="553">
        <v>77</v>
      </c>
      <c r="K158" s="553">
        <v>165</v>
      </c>
      <c r="L158" s="553">
        <v>11</v>
      </c>
      <c r="M158" s="553">
        <v>20.6</v>
      </c>
      <c r="N158" s="553">
        <v>34500</v>
      </c>
      <c r="O158" s="553">
        <v>5</v>
      </c>
      <c r="P158" s="556" t="s">
        <v>1475</v>
      </c>
      <c r="Q158" s="556" t="s">
        <v>1505</v>
      </c>
    </row>
    <row r="159" spans="1:17" x14ac:dyDescent="0.15">
      <c r="A159" s="557" t="s">
        <v>1594</v>
      </c>
      <c r="B159" s="558" t="s">
        <v>1271</v>
      </c>
      <c r="C159" s="610" t="s">
        <v>1268</v>
      </c>
      <c r="D159" s="558" t="s">
        <v>10771</v>
      </c>
      <c r="E159" s="558"/>
      <c r="F159" s="553">
        <v>880</v>
      </c>
      <c r="G159" s="554">
        <v>1098</v>
      </c>
      <c r="H159" s="554">
        <v>16</v>
      </c>
      <c r="I159" s="554">
        <v>48</v>
      </c>
      <c r="J159" s="553">
        <v>77</v>
      </c>
      <c r="K159" s="554">
        <v>165</v>
      </c>
      <c r="L159" s="554">
        <v>11</v>
      </c>
      <c r="M159" s="554">
        <v>20.6</v>
      </c>
      <c r="N159" s="554">
        <v>34500</v>
      </c>
      <c r="O159" s="554">
        <v>5</v>
      </c>
      <c r="P159" s="556" t="s">
        <v>1592</v>
      </c>
      <c r="Q159" s="556" t="s">
        <v>1579</v>
      </c>
    </row>
    <row r="160" spans="1:17" x14ac:dyDescent="0.15">
      <c r="A160" s="557" t="s">
        <v>1594</v>
      </c>
      <c r="B160" s="558" t="s">
        <v>1271</v>
      </c>
      <c r="C160" s="610" t="s">
        <v>1268</v>
      </c>
      <c r="D160" s="558" t="s">
        <v>10771</v>
      </c>
      <c r="E160" s="558"/>
      <c r="F160" s="553">
        <v>880</v>
      </c>
      <c r="G160" s="554">
        <v>1098</v>
      </c>
      <c r="H160" s="554">
        <v>16</v>
      </c>
      <c r="I160" s="554">
        <v>48</v>
      </c>
      <c r="J160" s="553">
        <v>77</v>
      </c>
      <c r="K160" s="554">
        <v>165</v>
      </c>
      <c r="L160" s="554">
        <v>11</v>
      </c>
      <c r="M160" s="554">
        <v>20.6</v>
      </c>
      <c r="N160" s="554">
        <v>34500</v>
      </c>
      <c r="O160" s="554">
        <v>5</v>
      </c>
      <c r="P160" s="556" t="s">
        <v>1474</v>
      </c>
      <c r="Q160" s="559"/>
    </row>
    <row r="161" spans="1:17" x14ac:dyDescent="0.15">
      <c r="A161" s="551" t="s">
        <v>359</v>
      </c>
      <c r="B161" s="552" t="s">
        <v>1271</v>
      </c>
      <c r="C161" s="609" t="s">
        <v>1268</v>
      </c>
      <c r="D161" s="552" t="s">
        <v>1282</v>
      </c>
      <c r="E161" s="552"/>
      <c r="F161" s="553">
        <v>880</v>
      </c>
      <c r="G161" s="553">
        <v>1210</v>
      </c>
      <c r="H161" s="553">
        <v>32</v>
      </c>
      <c r="I161" s="553">
        <v>48</v>
      </c>
      <c r="J161" s="553">
        <v>132</v>
      </c>
      <c r="K161" s="553">
        <v>165</v>
      </c>
      <c r="L161" s="553">
        <v>13.2</v>
      </c>
      <c r="M161" s="553">
        <v>18.600000000000001</v>
      </c>
      <c r="N161" s="553" t="s">
        <v>103</v>
      </c>
      <c r="O161" s="553">
        <v>5</v>
      </c>
      <c r="P161" s="555" t="s">
        <v>1588</v>
      </c>
      <c r="Q161" s="556" t="s">
        <v>1486</v>
      </c>
    </row>
    <row r="162" spans="1:17" x14ac:dyDescent="0.15">
      <c r="A162" s="557" t="s">
        <v>359</v>
      </c>
      <c r="B162" s="558" t="s">
        <v>1271</v>
      </c>
      <c r="C162" s="610" t="s">
        <v>1268</v>
      </c>
      <c r="D162" s="558" t="s">
        <v>6430</v>
      </c>
      <c r="E162" s="558"/>
      <c r="F162" s="553">
        <v>880</v>
      </c>
      <c r="G162" s="554">
        <v>1210</v>
      </c>
      <c r="H162" s="554">
        <v>32</v>
      </c>
      <c r="I162" s="554">
        <v>48</v>
      </c>
      <c r="J162" s="553">
        <v>132</v>
      </c>
      <c r="K162" s="554">
        <v>165</v>
      </c>
      <c r="L162" s="554">
        <v>13.2</v>
      </c>
      <c r="M162" s="554">
        <v>18.600000000000001</v>
      </c>
      <c r="N162" s="554" t="s">
        <v>103</v>
      </c>
      <c r="O162" s="554">
        <v>5</v>
      </c>
      <c r="P162" s="559"/>
      <c r="Q162" s="555" t="s">
        <v>1322</v>
      </c>
    </row>
    <row r="163" spans="1:17" x14ac:dyDescent="0.15">
      <c r="A163" s="557" t="s">
        <v>359</v>
      </c>
      <c r="B163" s="558" t="s">
        <v>1271</v>
      </c>
      <c r="C163" s="610" t="s">
        <v>1268</v>
      </c>
      <c r="D163" s="558" t="s">
        <v>6430</v>
      </c>
      <c r="E163" s="558"/>
      <c r="F163" s="553">
        <v>880</v>
      </c>
      <c r="G163" s="554">
        <v>1210</v>
      </c>
      <c r="H163" s="554">
        <v>32</v>
      </c>
      <c r="I163" s="554">
        <v>48</v>
      </c>
      <c r="J163" s="553">
        <v>132</v>
      </c>
      <c r="K163" s="554">
        <v>165</v>
      </c>
      <c r="L163" s="554">
        <v>13.2</v>
      </c>
      <c r="M163" s="554">
        <v>18.600000000000001</v>
      </c>
      <c r="N163" s="554" t="s">
        <v>103</v>
      </c>
      <c r="O163" s="554">
        <v>5</v>
      </c>
      <c r="P163" s="559"/>
      <c r="Q163" s="556" t="s">
        <v>1584</v>
      </c>
    </row>
    <row r="164" spans="1:17" x14ac:dyDescent="0.15">
      <c r="A164" s="560" t="s">
        <v>727</v>
      </c>
      <c r="B164" s="552" t="s">
        <v>1271</v>
      </c>
      <c r="C164" s="609" t="s">
        <v>1268</v>
      </c>
      <c r="D164" s="552" t="s">
        <v>1555</v>
      </c>
      <c r="E164" s="552"/>
      <c r="F164" s="553">
        <v>900</v>
      </c>
      <c r="G164" s="553">
        <v>1198</v>
      </c>
      <c r="H164" s="553">
        <v>64</v>
      </c>
      <c r="I164" s="553">
        <v>99</v>
      </c>
      <c r="J164" s="553">
        <v>114</v>
      </c>
      <c r="K164" s="553">
        <v>174</v>
      </c>
      <c r="L164" s="553">
        <v>13.2</v>
      </c>
      <c r="M164" s="553">
        <v>20.79</v>
      </c>
      <c r="N164" s="553">
        <v>-24000</v>
      </c>
      <c r="O164" s="553">
        <v>5</v>
      </c>
      <c r="P164" s="556" t="s">
        <v>1582</v>
      </c>
      <c r="Q164" s="556" t="s">
        <v>1505</v>
      </c>
    </row>
    <row r="165" spans="1:17" x14ac:dyDescent="0.15">
      <c r="A165" s="557" t="s">
        <v>727</v>
      </c>
      <c r="B165" s="558" t="s">
        <v>1271</v>
      </c>
      <c r="C165" s="610" t="s">
        <v>1268</v>
      </c>
      <c r="D165" s="558" t="s">
        <v>10771</v>
      </c>
      <c r="E165" s="558"/>
      <c r="F165" s="553">
        <v>900</v>
      </c>
      <c r="G165" s="554">
        <v>1198</v>
      </c>
      <c r="H165" s="554">
        <v>64</v>
      </c>
      <c r="I165" s="554">
        <v>99</v>
      </c>
      <c r="J165" s="553">
        <v>114</v>
      </c>
      <c r="K165" s="554">
        <v>174</v>
      </c>
      <c r="L165" s="554">
        <v>13.2</v>
      </c>
      <c r="M165" s="554">
        <v>20.79</v>
      </c>
      <c r="N165" s="554">
        <v>-24000</v>
      </c>
      <c r="O165" s="554">
        <v>5</v>
      </c>
      <c r="P165" s="555" t="s">
        <v>1580</v>
      </c>
      <c r="Q165" s="556" t="s">
        <v>1579</v>
      </c>
    </row>
    <row r="166" spans="1:17" x14ac:dyDescent="0.15">
      <c r="A166" s="560" t="s">
        <v>351</v>
      </c>
      <c r="B166" s="552" t="s">
        <v>1271</v>
      </c>
      <c r="C166" s="609" t="s">
        <v>1268</v>
      </c>
      <c r="D166" s="552" t="s">
        <v>1267</v>
      </c>
      <c r="E166" s="552"/>
      <c r="F166" s="553">
        <v>902</v>
      </c>
      <c r="G166" s="553">
        <v>1430</v>
      </c>
      <c r="H166" s="553">
        <v>32</v>
      </c>
      <c r="I166" s="553">
        <v>48</v>
      </c>
      <c r="J166" s="553">
        <v>110</v>
      </c>
      <c r="K166" s="553">
        <v>132</v>
      </c>
      <c r="L166" s="553">
        <v>16.5</v>
      </c>
      <c r="M166" s="553">
        <v>32.1</v>
      </c>
      <c r="N166" s="553" t="s">
        <v>103</v>
      </c>
      <c r="O166" s="553">
        <v>5</v>
      </c>
      <c r="P166" s="556" t="s">
        <v>1577</v>
      </c>
      <c r="Q166" s="556" t="s">
        <v>1486</v>
      </c>
    </row>
    <row r="167" spans="1:17" x14ac:dyDescent="0.15">
      <c r="A167" s="560" t="s">
        <v>344</v>
      </c>
      <c r="B167" s="552" t="s">
        <v>1271</v>
      </c>
      <c r="C167" s="609" t="s">
        <v>1290</v>
      </c>
      <c r="D167" s="552" t="s">
        <v>1557</v>
      </c>
      <c r="E167" s="552"/>
      <c r="F167" s="553">
        <v>945</v>
      </c>
      <c r="G167" s="553">
        <v>1575</v>
      </c>
      <c r="H167" s="553">
        <v>35</v>
      </c>
      <c r="I167" s="553">
        <v>99</v>
      </c>
      <c r="J167" s="553">
        <v>210</v>
      </c>
      <c r="K167" s="553">
        <v>262</v>
      </c>
      <c r="L167" s="553">
        <v>34.65</v>
      </c>
      <c r="M167" s="561">
        <v>66.89</v>
      </c>
      <c r="N167" s="553" t="s">
        <v>103</v>
      </c>
      <c r="O167" s="553">
        <v>5</v>
      </c>
      <c r="P167" s="556" t="s">
        <v>1521</v>
      </c>
      <c r="Q167" s="556" t="s">
        <v>10924</v>
      </c>
    </row>
    <row r="168" spans="1:17" x14ac:dyDescent="0.15">
      <c r="A168" s="557" t="s">
        <v>344</v>
      </c>
      <c r="B168" s="558" t="s">
        <v>1271</v>
      </c>
      <c r="C168" s="610" t="s">
        <v>1290</v>
      </c>
      <c r="D168" s="558" t="s">
        <v>6430</v>
      </c>
      <c r="E168" s="558"/>
      <c r="F168" s="553">
        <v>945</v>
      </c>
      <c r="G168" s="554">
        <v>1575</v>
      </c>
      <c r="H168" s="554">
        <v>35</v>
      </c>
      <c r="I168" s="554">
        <v>99</v>
      </c>
      <c r="J168" s="553">
        <v>210</v>
      </c>
      <c r="K168" s="554">
        <v>262</v>
      </c>
      <c r="L168" s="554">
        <v>34.65</v>
      </c>
      <c r="M168" s="554">
        <v>66.89</v>
      </c>
      <c r="N168" s="554" t="s">
        <v>103</v>
      </c>
      <c r="O168" s="554">
        <v>5</v>
      </c>
      <c r="P168" s="559"/>
      <c r="Q168" s="556" t="s">
        <v>6616</v>
      </c>
    </row>
    <row r="169" spans="1:17" x14ac:dyDescent="0.15">
      <c r="A169" s="560" t="s">
        <v>1573</v>
      </c>
      <c r="B169" s="552" t="s">
        <v>1271</v>
      </c>
      <c r="C169" s="609" t="s">
        <v>1268</v>
      </c>
      <c r="D169" s="552" t="s">
        <v>1555</v>
      </c>
      <c r="E169" s="552"/>
      <c r="F169" s="553">
        <v>2400</v>
      </c>
      <c r="G169" s="553">
        <v>3600</v>
      </c>
      <c r="H169" s="553">
        <v>1</v>
      </c>
      <c r="I169" s="554">
        <v>1</v>
      </c>
      <c r="J169" s="553">
        <v>306</v>
      </c>
      <c r="K169" s="553">
        <v>306</v>
      </c>
      <c r="L169" s="553">
        <v>28.8</v>
      </c>
      <c r="M169" s="553">
        <v>52.8</v>
      </c>
      <c r="N169" s="553">
        <v>-15000</v>
      </c>
      <c r="O169" s="553">
        <v>5</v>
      </c>
      <c r="P169" s="556" t="s">
        <v>1572</v>
      </c>
      <c r="Q169" s="556" t="s">
        <v>1295</v>
      </c>
    </row>
    <row r="170" spans="1:17" x14ac:dyDescent="0.15">
      <c r="A170" s="557" t="s">
        <v>1573</v>
      </c>
      <c r="B170" s="558" t="s">
        <v>1271</v>
      </c>
      <c r="C170" s="610" t="s">
        <v>1268</v>
      </c>
      <c r="D170" s="558" t="s">
        <v>10771</v>
      </c>
      <c r="E170" s="558"/>
      <c r="F170" s="553">
        <v>2400</v>
      </c>
      <c r="G170" s="554">
        <v>3600</v>
      </c>
      <c r="H170" s="553">
        <v>1</v>
      </c>
      <c r="I170" s="554">
        <v>1</v>
      </c>
      <c r="J170" s="553">
        <v>306</v>
      </c>
      <c r="K170" s="553">
        <v>306</v>
      </c>
      <c r="L170" s="554">
        <v>28.8</v>
      </c>
      <c r="M170" s="554">
        <v>52.8</v>
      </c>
      <c r="N170" s="554">
        <v>-15000</v>
      </c>
      <c r="O170" s="554">
        <v>5</v>
      </c>
      <c r="P170" s="559"/>
      <c r="Q170" s="556" t="s">
        <v>6813</v>
      </c>
    </row>
    <row r="171" spans="1:17" x14ac:dyDescent="0.15">
      <c r="A171" s="560" t="s">
        <v>1568</v>
      </c>
      <c r="B171" s="552" t="s">
        <v>1289</v>
      </c>
      <c r="C171" s="609" t="s">
        <v>1268</v>
      </c>
      <c r="D171" s="552" t="s">
        <v>1555</v>
      </c>
      <c r="E171" s="552"/>
      <c r="F171" s="553">
        <v>288</v>
      </c>
      <c r="G171" s="553">
        <v>420</v>
      </c>
      <c r="H171" s="553">
        <v>16</v>
      </c>
      <c r="I171" s="553">
        <v>24</v>
      </c>
      <c r="J171" s="553">
        <v>47</v>
      </c>
      <c r="K171" s="553">
        <v>99</v>
      </c>
      <c r="L171" s="553">
        <v>5.04</v>
      </c>
      <c r="M171" s="553">
        <v>9.8000000000000007</v>
      </c>
      <c r="N171" s="553">
        <v>-2850</v>
      </c>
      <c r="O171" s="553">
        <v>5</v>
      </c>
      <c r="P171" s="556" t="s">
        <v>1567</v>
      </c>
      <c r="Q171" s="556"/>
    </row>
    <row r="172" spans="1:17" x14ac:dyDescent="0.15">
      <c r="A172" s="560" t="s">
        <v>1063</v>
      </c>
      <c r="B172" s="552" t="s">
        <v>1289</v>
      </c>
      <c r="C172" s="609" t="s">
        <v>1268</v>
      </c>
      <c r="D172" s="552" t="s">
        <v>1555</v>
      </c>
      <c r="E172" s="552"/>
      <c r="F172" s="553">
        <v>330</v>
      </c>
      <c r="G172" s="553">
        <v>450</v>
      </c>
      <c r="H172" s="553">
        <v>16</v>
      </c>
      <c r="I172" s="553">
        <v>32</v>
      </c>
      <c r="J172" s="553">
        <v>65</v>
      </c>
      <c r="K172" s="553">
        <v>95</v>
      </c>
      <c r="L172" s="553">
        <v>5.6</v>
      </c>
      <c r="M172" s="553">
        <v>9</v>
      </c>
      <c r="N172" s="553">
        <v>-2925</v>
      </c>
      <c r="O172" s="553">
        <v>5</v>
      </c>
      <c r="P172" s="556" t="s">
        <v>1565</v>
      </c>
      <c r="Q172" s="556"/>
    </row>
    <row r="173" spans="1:17" x14ac:dyDescent="0.15">
      <c r="A173" s="557" t="s">
        <v>1063</v>
      </c>
      <c r="B173" s="558" t="s">
        <v>1289</v>
      </c>
      <c r="C173" s="610" t="s">
        <v>1268</v>
      </c>
      <c r="D173" s="558" t="s">
        <v>10771</v>
      </c>
      <c r="E173" s="558"/>
      <c r="F173" s="553">
        <v>396</v>
      </c>
      <c r="G173" s="553">
        <v>540</v>
      </c>
      <c r="H173" s="554">
        <v>16</v>
      </c>
      <c r="I173" s="554">
        <v>32</v>
      </c>
      <c r="J173" s="553">
        <v>78</v>
      </c>
      <c r="K173" s="553">
        <v>114</v>
      </c>
      <c r="L173" s="553">
        <v>6.72</v>
      </c>
      <c r="M173" s="553">
        <v>10.119999999999999</v>
      </c>
      <c r="N173" s="554">
        <v>-2925</v>
      </c>
      <c r="O173" s="554">
        <v>5</v>
      </c>
      <c r="P173" s="559"/>
      <c r="Q173" s="559"/>
    </row>
    <row r="174" spans="1:17" x14ac:dyDescent="0.15">
      <c r="A174" s="560" t="s">
        <v>1563</v>
      </c>
      <c r="B174" s="552" t="s">
        <v>1289</v>
      </c>
      <c r="C174" s="609" t="s">
        <v>1268</v>
      </c>
      <c r="D174" s="552" t="s">
        <v>1555</v>
      </c>
      <c r="E174" s="552"/>
      <c r="F174" s="553">
        <v>420</v>
      </c>
      <c r="G174" s="553">
        <v>680</v>
      </c>
      <c r="H174" s="553">
        <v>24</v>
      </c>
      <c r="I174" s="553">
        <v>40</v>
      </c>
      <c r="J174" s="553">
        <v>60</v>
      </c>
      <c r="K174" s="553">
        <v>90</v>
      </c>
      <c r="L174" s="553">
        <v>4.95</v>
      </c>
      <c r="M174" s="561">
        <v>9.75</v>
      </c>
      <c r="N174" s="553">
        <v>4800</v>
      </c>
      <c r="O174" s="553">
        <v>5</v>
      </c>
      <c r="P174" s="556" t="s">
        <v>1562</v>
      </c>
      <c r="Q174" s="556"/>
    </row>
    <row r="175" spans="1:17" x14ac:dyDescent="0.15">
      <c r="A175" s="560" t="s">
        <v>1561</v>
      </c>
      <c r="B175" s="552" t="s">
        <v>1289</v>
      </c>
      <c r="C175" s="609" t="s">
        <v>1268</v>
      </c>
      <c r="D175" s="552" t="s">
        <v>1555</v>
      </c>
      <c r="E175" s="552"/>
      <c r="F175" s="553">
        <v>462</v>
      </c>
      <c r="G175" s="553">
        <v>815</v>
      </c>
      <c r="H175" s="553">
        <v>16</v>
      </c>
      <c r="I175" s="553">
        <v>32</v>
      </c>
      <c r="J175" s="553">
        <v>73</v>
      </c>
      <c r="K175" s="553">
        <v>99</v>
      </c>
      <c r="L175" s="553">
        <v>6.82</v>
      </c>
      <c r="M175" s="561">
        <v>13.32</v>
      </c>
      <c r="N175" s="553">
        <v>-777</v>
      </c>
      <c r="O175" s="553">
        <v>5</v>
      </c>
      <c r="P175" s="556" t="s">
        <v>1560</v>
      </c>
      <c r="Q175" s="556"/>
    </row>
    <row r="176" spans="1:17" x14ac:dyDescent="0.15">
      <c r="A176" s="560" t="s">
        <v>62</v>
      </c>
      <c r="B176" s="552" t="s">
        <v>1289</v>
      </c>
      <c r="C176" s="609" t="s">
        <v>1268</v>
      </c>
      <c r="D176" s="552" t="s">
        <v>1555</v>
      </c>
      <c r="E176" s="552"/>
      <c r="F176" s="553">
        <v>475</v>
      </c>
      <c r="G176" s="553">
        <v>800</v>
      </c>
      <c r="H176" s="553" t="s">
        <v>1266</v>
      </c>
      <c r="I176" s="553" t="s">
        <v>1266</v>
      </c>
      <c r="J176" s="553">
        <v>70</v>
      </c>
      <c r="K176" s="553">
        <v>95</v>
      </c>
      <c r="L176" s="553">
        <v>7.5</v>
      </c>
      <c r="M176" s="561">
        <v>15</v>
      </c>
      <c r="N176" s="553">
        <v>15000</v>
      </c>
      <c r="O176" s="553" t="s">
        <v>103</v>
      </c>
      <c r="P176" s="556" t="s">
        <v>1559</v>
      </c>
      <c r="Q176" s="556" t="s">
        <v>1488</v>
      </c>
    </row>
    <row r="177" spans="1:17" x14ac:dyDescent="0.15">
      <c r="A177" s="557" t="s">
        <v>62</v>
      </c>
      <c r="B177" s="558" t="s">
        <v>1289</v>
      </c>
      <c r="C177" s="610" t="s">
        <v>1268</v>
      </c>
      <c r="D177" s="558" t="s">
        <v>10771</v>
      </c>
      <c r="E177" s="558"/>
      <c r="F177" s="553">
        <v>475</v>
      </c>
      <c r="G177" s="554">
        <v>800</v>
      </c>
      <c r="H177" s="553" t="s">
        <v>1266</v>
      </c>
      <c r="I177" s="553" t="s">
        <v>1266</v>
      </c>
      <c r="J177" s="553">
        <v>70</v>
      </c>
      <c r="K177" s="554">
        <v>95</v>
      </c>
      <c r="L177" s="554">
        <v>7.5</v>
      </c>
      <c r="M177" s="554">
        <v>15</v>
      </c>
      <c r="N177" s="554">
        <v>15000</v>
      </c>
      <c r="O177" s="554" t="s">
        <v>103</v>
      </c>
      <c r="P177" s="559"/>
      <c r="Q177" s="556" t="s">
        <v>6261</v>
      </c>
    </row>
    <row r="178" spans="1:17" x14ac:dyDescent="0.15">
      <c r="A178" s="557" t="s">
        <v>62</v>
      </c>
      <c r="B178" s="558" t="s">
        <v>1289</v>
      </c>
      <c r="C178" s="610" t="s">
        <v>1268</v>
      </c>
      <c r="D178" s="558" t="s">
        <v>10771</v>
      </c>
      <c r="E178" s="558"/>
      <c r="F178" s="553">
        <v>475</v>
      </c>
      <c r="G178" s="554">
        <v>800</v>
      </c>
      <c r="H178" s="553" t="s">
        <v>1266</v>
      </c>
      <c r="I178" s="553" t="s">
        <v>1266</v>
      </c>
      <c r="J178" s="553">
        <v>70</v>
      </c>
      <c r="K178" s="554">
        <v>95</v>
      </c>
      <c r="L178" s="554">
        <v>7.5</v>
      </c>
      <c r="M178" s="554">
        <v>15</v>
      </c>
      <c r="N178" s="554">
        <v>15000</v>
      </c>
      <c r="O178" s="554" t="s">
        <v>103</v>
      </c>
      <c r="P178" s="559"/>
      <c r="Q178" s="555" t="s">
        <v>6814</v>
      </c>
    </row>
    <row r="179" spans="1:17" x14ac:dyDescent="0.15">
      <c r="A179" s="557" t="s">
        <v>62</v>
      </c>
      <c r="B179" s="558" t="s">
        <v>1289</v>
      </c>
      <c r="C179" s="610" t="s">
        <v>1268</v>
      </c>
      <c r="D179" s="558" t="s">
        <v>10771</v>
      </c>
      <c r="E179" s="558"/>
      <c r="F179" s="553">
        <v>475</v>
      </c>
      <c r="G179" s="554">
        <v>800</v>
      </c>
      <c r="H179" s="553" t="s">
        <v>1266</v>
      </c>
      <c r="I179" s="553" t="s">
        <v>1266</v>
      </c>
      <c r="J179" s="553">
        <v>70</v>
      </c>
      <c r="K179" s="554">
        <v>95</v>
      </c>
      <c r="L179" s="554">
        <v>7.5</v>
      </c>
      <c r="M179" s="554">
        <v>15</v>
      </c>
      <c r="N179" s="554">
        <v>15000</v>
      </c>
      <c r="O179" s="554" t="s">
        <v>103</v>
      </c>
      <c r="P179" s="559"/>
      <c r="Q179" s="556" t="s">
        <v>1172</v>
      </c>
    </row>
    <row r="180" spans="1:17" x14ac:dyDescent="0.15">
      <c r="A180" s="557" t="s">
        <v>62</v>
      </c>
      <c r="B180" s="558" t="s">
        <v>1289</v>
      </c>
      <c r="C180" s="610" t="s">
        <v>1268</v>
      </c>
      <c r="D180" s="558" t="s">
        <v>10771</v>
      </c>
      <c r="E180" s="558"/>
      <c r="F180" s="553">
        <v>475</v>
      </c>
      <c r="G180" s="554">
        <v>800</v>
      </c>
      <c r="H180" s="553" t="s">
        <v>1266</v>
      </c>
      <c r="I180" s="553" t="s">
        <v>1266</v>
      </c>
      <c r="J180" s="553">
        <v>70</v>
      </c>
      <c r="K180" s="554">
        <v>95</v>
      </c>
      <c r="L180" s="554">
        <v>7.5</v>
      </c>
      <c r="M180" s="554">
        <v>15</v>
      </c>
      <c r="N180" s="554">
        <v>15000</v>
      </c>
      <c r="O180" s="554" t="s">
        <v>103</v>
      </c>
      <c r="P180" s="559"/>
      <c r="Q180" s="556" t="s">
        <v>6815</v>
      </c>
    </row>
    <row r="181" spans="1:17" x14ac:dyDescent="0.15">
      <c r="A181" s="560" t="s">
        <v>1558</v>
      </c>
      <c r="B181" s="552" t="s">
        <v>1289</v>
      </c>
      <c r="C181" s="609" t="s">
        <v>1268</v>
      </c>
      <c r="D181" s="552" t="s">
        <v>1555</v>
      </c>
      <c r="E181" s="552"/>
      <c r="F181" s="553">
        <v>509</v>
      </c>
      <c r="G181" s="553">
        <v>840</v>
      </c>
      <c r="H181" s="553">
        <v>16</v>
      </c>
      <c r="I181" s="553">
        <v>24</v>
      </c>
      <c r="J181" s="553">
        <v>78</v>
      </c>
      <c r="K181" s="553">
        <v>110</v>
      </c>
      <c r="L181" s="553">
        <v>7.35</v>
      </c>
      <c r="M181" s="561">
        <v>14.28</v>
      </c>
      <c r="N181" s="553">
        <v>-3750</v>
      </c>
      <c r="O181" s="553">
        <v>5</v>
      </c>
      <c r="P181" s="556" t="s">
        <v>1556</v>
      </c>
      <c r="Q181" s="556"/>
    </row>
    <row r="182" spans="1:17" x14ac:dyDescent="0.15">
      <c r="A182" s="560" t="s">
        <v>54</v>
      </c>
      <c r="B182" s="552" t="s">
        <v>1289</v>
      </c>
      <c r="C182" s="609" t="s">
        <v>1268</v>
      </c>
      <c r="D182" s="552" t="s">
        <v>1557</v>
      </c>
      <c r="E182" s="552"/>
      <c r="F182" s="553">
        <v>525</v>
      </c>
      <c r="G182" s="553">
        <v>682</v>
      </c>
      <c r="H182" s="553">
        <v>24</v>
      </c>
      <c r="I182" s="553">
        <v>32</v>
      </c>
      <c r="J182" s="553">
        <v>57</v>
      </c>
      <c r="K182" s="553">
        <v>110</v>
      </c>
      <c r="L182" s="553">
        <v>5.46</v>
      </c>
      <c r="M182" s="553">
        <v>9.6199999999999992</v>
      </c>
      <c r="N182" s="553">
        <v>10000</v>
      </c>
      <c r="O182" s="553">
        <v>5</v>
      </c>
      <c r="P182" s="556" t="s">
        <v>6390</v>
      </c>
      <c r="Q182" s="556" t="s">
        <v>6253</v>
      </c>
    </row>
    <row r="183" spans="1:17" x14ac:dyDescent="0.15">
      <c r="A183" s="557" t="s">
        <v>54</v>
      </c>
      <c r="B183" s="558" t="s">
        <v>1289</v>
      </c>
      <c r="C183" s="610" t="s">
        <v>1268</v>
      </c>
      <c r="D183" s="558" t="s">
        <v>6430</v>
      </c>
      <c r="E183" s="558"/>
      <c r="F183" s="553">
        <v>525</v>
      </c>
      <c r="G183" s="554">
        <v>682</v>
      </c>
      <c r="H183" s="554">
        <v>24</v>
      </c>
      <c r="I183" s="554">
        <v>32</v>
      </c>
      <c r="J183" s="553">
        <v>57</v>
      </c>
      <c r="K183" s="554">
        <v>110</v>
      </c>
      <c r="L183" s="554">
        <v>5.46</v>
      </c>
      <c r="M183" s="554">
        <v>9.6199999999999992</v>
      </c>
      <c r="N183" s="554">
        <v>10000</v>
      </c>
      <c r="O183" s="554">
        <v>5</v>
      </c>
      <c r="P183" s="556" t="s">
        <v>1556</v>
      </c>
      <c r="Q183" s="556" t="s">
        <v>6264</v>
      </c>
    </row>
    <row r="184" spans="1:17" x14ac:dyDescent="0.15">
      <c r="A184" s="560" t="s">
        <v>1425</v>
      </c>
      <c r="B184" s="552" t="s">
        <v>1289</v>
      </c>
      <c r="C184" s="609" t="s">
        <v>1268</v>
      </c>
      <c r="D184" s="552" t="s">
        <v>1555</v>
      </c>
      <c r="E184" s="552"/>
      <c r="F184" s="553">
        <v>550</v>
      </c>
      <c r="G184" s="553">
        <v>800</v>
      </c>
      <c r="H184" s="553">
        <v>32</v>
      </c>
      <c r="I184" s="553">
        <v>48</v>
      </c>
      <c r="J184" s="553">
        <v>80</v>
      </c>
      <c r="K184" s="553">
        <v>120</v>
      </c>
      <c r="L184" s="553">
        <v>7.2</v>
      </c>
      <c r="M184" s="553">
        <v>12.04</v>
      </c>
      <c r="N184" s="553">
        <v>11000</v>
      </c>
      <c r="O184" s="553">
        <v>5</v>
      </c>
      <c r="P184" s="556" t="s">
        <v>6390</v>
      </c>
      <c r="Q184" s="556"/>
    </row>
    <row r="185" spans="1:17" x14ac:dyDescent="0.15">
      <c r="A185" s="560" t="s">
        <v>1554</v>
      </c>
      <c r="B185" s="552" t="s">
        <v>1289</v>
      </c>
      <c r="C185" s="609" t="s">
        <v>1268</v>
      </c>
      <c r="D185" s="552" t="s">
        <v>1282</v>
      </c>
      <c r="E185" s="552"/>
      <c r="F185" s="553">
        <v>575</v>
      </c>
      <c r="G185" s="553">
        <v>725</v>
      </c>
      <c r="H185" s="553">
        <v>28</v>
      </c>
      <c r="I185" s="553">
        <v>52</v>
      </c>
      <c r="J185" s="553">
        <v>60</v>
      </c>
      <c r="K185" s="553">
        <v>85</v>
      </c>
      <c r="L185" s="553">
        <v>6</v>
      </c>
      <c r="M185" s="553">
        <v>9.24</v>
      </c>
      <c r="N185" s="553">
        <v>8000</v>
      </c>
      <c r="O185" s="553">
        <v>5</v>
      </c>
      <c r="P185" s="556" t="s">
        <v>1500</v>
      </c>
      <c r="Q185" s="555" t="s">
        <v>1490</v>
      </c>
    </row>
    <row r="186" spans="1:17" x14ac:dyDescent="0.15">
      <c r="A186" s="557" t="s">
        <v>1554</v>
      </c>
      <c r="B186" s="558" t="s">
        <v>1289</v>
      </c>
      <c r="C186" s="610" t="s">
        <v>1268</v>
      </c>
      <c r="D186" s="558" t="s">
        <v>6430</v>
      </c>
      <c r="E186" s="558"/>
      <c r="F186" s="553">
        <v>575</v>
      </c>
      <c r="G186" s="554">
        <v>725</v>
      </c>
      <c r="H186" s="554">
        <v>28</v>
      </c>
      <c r="I186" s="554">
        <v>52</v>
      </c>
      <c r="J186" s="553">
        <v>60</v>
      </c>
      <c r="K186" s="554">
        <v>85</v>
      </c>
      <c r="L186" s="554">
        <v>6</v>
      </c>
      <c r="M186" s="554">
        <v>9.24</v>
      </c>
      <c r="N186" s="554">
        <v>8000</v>
      </c>
      <c r="O186" s="554">
        <v>5</v>
      </c>
      <c r="P186" s="559"/>
      <c r="Q186" s="556" t="s">
        <v>6542</v>
      </c>
    </row>
    <row r="187" spans="1:17" x14ac:dyDescent="0.15">
      <c r="A187" s="557" t="s">
        <v>1554</v>
      </c>
      <c r="B187" s="558" t="s">
        <v>1289</v>
      </c>
      <c r="C187" s="610" t="s">
        <v>1268</v>
      </c>
      <c r="D187" s="558" t="s">
        <v>6430</v>
      </c>
      <c r="E187" s="558"/>
      <c r="F187" s="553">
        <v>575</v>
      </c>
      <c r="G187" s="554">
        <v>725</v>
      </c>
      <c r="H187" s="554">
        <v>28</v>
      </c>
      <c r="I187" s="554">
        <v>52</v>
      </c>
      <c r="J187" s="553">
        <v>60</v>
      </c>
      <c r="K187" s="554">
        <v>85</v>
      </c>
      <c r="L187" s="554">
        <v>6</v>
      </c>
      <c r="M187" s="554">
        <v>9.24</v>
      </c>
      <c r="N187" s="554">
        <v>8000</v>
      </c>
      <c r="O187" s="554">
        <v>5</v>
      </c>
      <c r="P187" s="559"/>
      <c r="Q187" s="556" t="s">
        <v>6413</v>
      </c>
    </row>
    <row r="188" spans="1:17" x14ac:dyDescent="0.15">
      <c r="A188" s="557" t="s">
        <v>10925</v>
      </c>
      <c r="B188" s="558" t="s">
        <v>1289</v>
      </c>
      <c r="C188" s="610" t="s">
        <v>1268</v>
      </c>
      <c r="D188" s="552" t="s">
        <v>1553</v>
      </c>
      <c r="E188" s="558"/>
      <c r="F188" s="553">
        <v>630</v>
      </c>
      <c r="G188" s="554">
        <v>815</v>
      </c>
      <c r="H188" s="554"/>
      <c r="I188" s="554"/>
      <c r="J188" s="553">
        <v>162</v>
      </c>
      <c r="K188" s="554">
        <v>162</v>
      </c>
      <c r="L188" s="554">
        <v>11.55</v>
      </c>
      <c r="M188" s="554">
        <v>13.53</v>
      </c>
      <c r="N188" s="554">
        <v>-1579</v>
      </c>
      <c r="O188" s="554" t="s">
        <v>10926</v>
      </c>
      <c r="P188" s="559"/>
      <c r="Q188" s="556" t="s">
        <v>10928</v>
      </c>
    </row>
    <row r="189" spans="1:17" x14ac:dyDescent="0.15">
      <c r="A189" s="560" t="s">
        <v>1374</v>
      </c>
      <c r="B189" s="552" t="s">
        <v>1289</v>
      </c>
      <c r="C189" s="609" t="s">
        <v>1268</v>
      </c>
      <c r="D189" s="552" t="s">
        <v>1553</v>
      </c>
      <c r="E189" s="552"/>
      <c r="F189" s="553">
        <v>630</v>
      </c>
      <c r="G189" s="553">
        <v>815</v>
      </c>
      <c r="H189" s="553" t="s">
        <v>1266</v>
      </c>
      <c r="I189" s="553" t="s">
        <v>1266</v>
      </c>
      <c r="J189" s="553">
        <v>162</v>
      </c>
      <c r="K189" s="553">
        <v>162</v>
      </c>
      <c r="L189" s="553">
        <v>11.55</v>
      </c>
      <c r="M189" s="553">
        <v>13.53</v>
      </c>
      <c r="N189" s="553">
        <v>-1579</v>
      </c>
      <c r="O189" s="553" t="s">
        <v>103</v>
      </c>
      <c r="P189" s="556" t="s">
        <v>1552</v>
      </c>
      <c r="Q189" s="556" t="s">
        <v>10927</v>
      </c>
    </row>
    <row r="190" spans="1:17" x14ac:dyDescent="0.15">
      <c r="A190" s="557" t="s">
        <v>1374</v>
      </c>
      <c r="B190" s="558" t="s">
        <v>1289</v>
      </c>
      <c r="C190" s="610" t="s">
        <v>1268</v>
      </c>
      <c r="D190" s="558" t="s">
        <v>10773</v>
      </c>
      <c r="E190" s="558"/>
      <c r="F190" s="553">
        <v>630</v>
      </c>
      <c r="G190" s="554">
        <v>815</v>
      </c>
      <c r="H190" s="553" t="s">
        <v>1266</v>
      </c>
      <c r="I190" s="553" t="s">
        <v>1266</v>
      </c>
      <c r="J190" s="553">
        <v>162</v>
      </c>
      <c r="K190" s="553">
        <v>162</v>
      </c>
      <c r="L190" s="554">
        <v>11.55</v>
      </c>
      <c r="M190" s="554">
        <v>13.53</v>
      </c>
      <c r="N190" s="554">
        <v>-1579</v>
      </c>
      <c r="O190" s="554" t="s">
        <v>103</v>
      </c>
      <c r="P190" s="559"/>
      <c r="Q190" s="556" t="s">
        <v>1551</v>
      </c>
    </row>
    <row r="191" spans="1:17" x14ac:dyDescent="0.15">
      <c r="A191" s="557" t="s">
        <v>1374</v>
      </c>
      <c r="B191" s="558" t="s">
        <v>1289</v>
      </c>
      <c r="C191" s="610" t="s">
        <v>1268</v>
      </c>
      <c r="D191" s="558" t="s">
        <v>10773</v>
      </c>
      <c r="E191" s="558"/>
      <c r="F191" s="553">
        <v>630</v>
      </c>
      <c r="G191" s="554">
        <v>815</v>
      </c>
      <c r="H191" s="553" t="s">
        <v>1266</v>
      </c>
      <c r="I191" s="553" t="s">
        <v>1266</v>
      </c>
      <c r="J191" s="553">
        <v>162</v>
      </c>
      <c r="K191" s="553">
        <v>162</v>
      </c>
      <c r="L191" s="554">
        <v>11.55</v>
      </c>
      <c r="M191" s="554">
        <v>13.53</v>
      </c>
      <c r="N191" s="554">
        <v>-1579</v>
      </c>
      <c r="O191" s="554" t="s">
        <v>103</v>
      </c>
      <c r="P191" s="559"/>
      <c r="Q191" s="556" t="s">
        <v>6727</v>
      </c>
    </row>
    <row r="192" spans="1:17" x14ac:dyDescent="0.15">
      <c r="A192" s="560" t="s">
        <v>1550</v>
      </c>
      <c r="B192" s="552" t="s">
        <v>1289</v>
      </c>
      <c r="C192" s="609" t="s">
        <v>1268</v>
      </c>
      <c r="D192" s="552" t="s">
        <v>1277</v>
      </c>
      <c r="E192" s="552"/>
      <c r="F192" s="553">
        <v>630</v>
      </c>
      <c r="G192" s="553">
        <v>815</v>
      </c>
      <c r="H192" s="553" t="s">
        <v>1266</v>
      </c>
      <c r="I192" s="553" t="s">
        <v>1266</v>
      </c>
      <c r="J192" s="553">
        <v>162</v>
      </c>
      <c r="K192" s="553">
        <v>162</v>
      </c>
      <c r="L192" s="553">
        <v>11.55</v>
      </c>
      <c r="M192" s="553">
        <v>13.53</v>
      </c>
      <c r="N192" s="553">
        <v>-1579</v>
      </c>
      <c r="O192" s="553" t="s">
        <v>103</v>
      </c>
      <c r="P192" s="556" t="s">
        <v>1549</v>
      </c>
      <c r="Q192" s="556" t="s">
        <v>6254</v>
      </c>
    </row>
    <row r="193" spans="1:17" x14ac:dyDescent="0.15">
      <c r="A193" s="557" t="s">
        <v>1550</v>
      </c>
      <c r="B193" s="558" t="s">
        <v>1289</v>
      </c>
      <c r="C193" s="610" t="s">
        <v>1268</v>
      </c>
      <c r="D193" s="558" t="s">
        <v>10773</v>
      </c>
      <c r="E193" s="558"/>
      <c r="F193" s="553">
        <v>660</v>
      </c>
      <c r="G193" s="553">
        <v>854</v>
      </c>
      <c r="H193" s="553" t="s">
        <v>1266</v>
      </c>
      <c r="I193" s="553" t="s">
        <v>1266</v>
      </c>
      <c r="J193" s="553">
        <v>170</v>
      </c>
      <c r="K193" s="553">
        <v>170</v>
      </c>
      <c r="L193" s="553">
        <v>12.1</v>
      </c>
      <c r="M193" s="553">
        <v>14.08</v>
      </c>
      <c r="N193" s="554">
        <v>-1579</v>
      </c>
      <c r="O193" s="554" t="s">
        <v>103</v>
      </c>
      <c r="P193" s="559"/>
      <c r="Q193" s="556" t="s">
        <v>6727</v>
      </c>
    </row>
    <row r="194" spans="1:17" x14ac:dyDescent="0.15">
      <c r="A194" s="557" t="s">
        <v>1550</v>
      </c>
      <c r="B194" s="558" t="s">
        <v>1289</v>
      </c>
      <c r="C194" s="610" t="s">
        <v>1268</v>
      </c>
      <c r="D194" s="558" t="s">
        <v>10773</v>
      </c>
      <c r="E194" s="558"/>
      <c r="F194" s="553">
        <v>720</v>
      </c>
      <c r="G194" s="553">
        <v>932</v>
      </c>
      <c r="H194" s="553" t="s">
        <v>1266</v>
      </c>
      <c r="I194" s="553" t="s">
        <v>1266</v>
      </c>
      <c r="J194" s="553">
        <v>186</v>
      </c>
      <c r="K194" s="553">
        <v>186</v>
      </c>
      <c r="L194" s="553">
        <v>13.2</v>
      </c>
      <c r="M194" s="553">
        <v>15.18</v>
      </c>
      <c r="N194" s="554">
        <v>-1579</v>
      </c>
      <c r="O194" s="554" t="s">
        <v>103</v>
      </c>
      <c r="P194" s="559"/>
      <c r="Q194" s="556" t="s">
        <v>6794</v>
      </c>
    </row>
    <row r="195" spans="1:17" x14ac:dyDescent="0.15">
      <c r="A195" s="557" t="s">
        <v>1550</v>
      </c>
      <c r="B195" s="558" t="s">
        <v>1289</v>
      </c>
      <c r="C195" s="610" t="s">
        <v>1268</v>
      </c>
      <c r="D195" s="558" t="s">
        <v>10773</v>
      </c>
      <c r="E195" s="558"/>
      <c r="F195" s="553">
        <v>750</v>
      </c>
      <c r="G195" s="553">
        <v>971</v>
      </c>
      <c r="H195" s="553" t="s">
        <v>1266</v>
      </c>
      <c r="I195" s="553" t="s">
        <v>1266</v>
      </c>
      <c r="J195" s="553">
        <v>193</v>
      </c>
      <c r="K195" s="553">
        <v>193</v>
      </c>
      <c r="L195" s="553">
        <v>13.75</v>
      </c>
      <c r="M195" s="553">
        <v>15.73</v>
      </c>
      <c r="N195" s="554">
        <v>-1579</v>
      </c>
      <c r="O195" s="554" t="s">
        <v>103</v>
      </c>
      <c r="P195" s="559"/>
      <c r="Q195" s="555"/>
    </row>
    <row r="196" spans="1:17" x14ac:dyDescent="0.15">
      <c r="A196" s="560" t="s">
        <v>1052</v>
      </c>
      <c r="B196" s="552" t="s">
        <v>1289</v>
      </c>
      <c r="C196" s="609" t="s">
        <v>1268</v>
      </c>
      <c r="D196" s="552" t="s">
        <v>1267</v>
      </c>
      <c r="E196" s="552"/>
      <c r="F196" s="553">
        <v>650</v>
      </c>
      <c r="G196" s="553">
        <v>800</v>
      </c>
      <c r="H196" s="553">
        <v>32</v>
      </c>
      <c r="I196" s="553">
        <v>48</v>
      </c>
      <c r="J196" s="553">
        <v>100</v>
      </c>
      <c r="K196" s="553">
        <v>120</v>
      </c>
      <c r="L196" s="553">
        <v>8</v>
      </c>
      <c r="M196" s="553">
        <v>10.64</v>
      </c>
      <c r="N196" s="553">
        <v>-2250</v>
      </c>
      <c r="O196" s="553">
        <v>5</v>
      </c>
      <c r="P196" s="556" t="s">
        <v>1548</v>
      </c>
      <c r="Q196" s="556"/>
    </row>
    <row r="197" spans="1:17" x14ac:dyDescent="0.15">
      <c r="A197" s="557" t="s">
        <v>1052</v>
      </c>
      <c r="B197" s="558" t="s">
        <v>1289</v>
      </c>
      <c r="C197" s="610" t="s">
        <v>1268</v>
      </c>
      <c r="D197" s="558" t="s">
        <v>10771</v>
      </c>
      <c r="E197" s="558"/>
      <c r="F197" s="553">
        <v>682</v>
      </c>
      <c r="G197" s="553">
        <v>840</v>
      </c>
      <c r="H197" s="554">
        <v>32</v>
      </c>
      <c r="I197" s="554">
        <v>48</v>
      </c>
      <c r="J197" s="553">
        <v>105</v>
      </c>
      <c r="K197" s="553">
        <v>126</v>
      </c>
      <c r="L197" s="553">
        <v>8.4</v>
      </c>
      <c r="M197" s="553">
        <v>11.04</v>
      </c>
      <c r="N197" s="554">
        <v>-2250</v>
      </c>
      <c r="O197" s="554">
        <v>5</v>
      </c>
      <c r="P197" s="559"/>
      <c r="Q197" s="559"/>
    </row>
    <row r="198" spans="1:17" x14ac:dyDescent="0.15">
      <c r="A198" s="557" t="s">
        <v>1052</v>
      </c>
      <c r="B198" s="558" t="s">
        <v>1289</v>
      </c>
      <c r="C198" s="610" t="s">
        <v>1268</v>
      </c>
      <c r="D198" s="558" t="s">
        <v>10771</v>
      </c>
      <c r="E198" s="558"/>
      <c r="F198" s="553">
        <v>715</v>
      </c>
      <c r="G198" s="553">
        <v>880</v>
      </c>
      <c r="H198" s="554">
        <v>32</v>
      </c>
      <c r="I198" s="554">
        <v>48</v>
      </c>
      <c r="J198" s="553">
        <v>110</v>
      </c>
      <c r="K198" s="553">
        <v>132</v>
      </c>
      <c r="L198" s="553">
        <v>8.8000000000000007</v>
      </c>
      <c r="M198" s="553">
        <v>11.44</v>
      </c>
      <c r="N198" s="554">
        <v>-2250</v>
      </c>
      <c r="O198" s="554">
        <v>5</v>
      </c>
      <c r="P198" s="559"/>
      <c r="Q198" s="559"/>
    </row>
    <row r="199" spans="1:17" x14ac:dyDescent="0.15">
      <c r="A199" s="557" t="s">
        <v>1052</v>
      </c>
      <c r="B199" s="558" t="s">
        <v>1289</v>
      </c>
      <c r="C199" s="610" t="s">
        <v>1268</v>
      </c>
      <c r="D199" s="558" t="s">
        <v>10771</v>
      </c>
      <c r="E199" s="558"/>
      <c r="F199" s="553">
        <v>780</v>
      </c>
      <c r="G199" s="553">
        <v>960</v>
      </c>
      <c r="H199" s="554">
        <v>32</v>
      </c>
      <c r="I199" s="554">
        <v>48</v>
      </c>
      <c r="J199" s="553">
        <v>120</v>
      </c>
      <c r="K199" s="553">
        <v>144</v>
      </c>
      <c r="L199" s="553">
        <v>9.6</v>
      </c>
      <c r="M199" s="553">
        <v>12.24</v>
      </c>
      <c r="N199" s="554">
        <v>-2250</v>
      </c>
      <c r="O199" s="554">
        <v>5</v>
      </c>
      <c r="P199" s="559"/>
      <c r="Q199" s="559"/>
    </row>
    <row r="200" spans="1:17" x14ac:dyDescent="0.15">
      <c r="A200" s="560" t="s">
        <v>1343</v>
      </c>
      <c r="B200" s="552" t="s">
        <v>1289</v>
      </c>
      <c r="C200" s="609" t="s">
        <v>1268</v>
      </c>
      <c r="D200" s="552" t="s">
        <v>1267</v>
      </c>
      <c r="E200" s="552"/>
      <c r="F200" s="553">
        <v>660</v>
      </c>
      <c r="G200" s="553">
        <v>800</v>
      </c>
      <c r="H200" s="553">
        <v>24</v>
      </c>
      <c r="I200" s="553">
        <v>32</v>
      </c>
      <c r="J200" s="553">
        <v>70</v>
      </c>
      <c r="K200" s="553">
        <v>95</v>
      </c>
      <c r="L200" s="553">
        <v>8.5</v>
      </c>
      <c r="M200" s="553">
        <v>12.14</v>
      </c>
      <c r="N200" s="553">
        <v>19200</v>
      </c>
      <c r="O200" s="553">
        <v>5</v>
      </c>
      <c r="P200" s="556" t="s">
        <v>1489</v>
      </c>
      <c r="Q200" s="556"/>
    </row>
    <row r="201" spans="1:17" x14ac:dyDescent="0.15">
      <c r="A201" s="560" t="s">
        <v>10703</v>
      </c>
      <c r="B201" s="552" t="s">
        <v>1289</v>
      </c>
      <c r="C201" s="609" t="s">
        <v>1268</v>
      </c>
      <c r="D201" s="552" t="s">
        <v>1267</v>
      </c>
      <c r="E201" s="552"/>
      <c r="F201" s="553">
        <v>780</v>
      </c>
      <c r="G201" s="553">
        <v>960</v>
      </c>
      <c r="H201" s="553">
        <v>24</v>
      </c>
      <c r="I201" s="553">
        <v>48</v>
      </c>
      <c r="J201" s="553">
        <v>120</v>
      </c>
      <c r="K201" s="553">
        <v>144</v>
      </c>
      <c r="L201" s="553">
        <v>6</v>
      </c>
      <c r="M201" s="553">
        <v>7.8</v>
      </c>
      <c r="N201" s="553" t="s">
        <v>103</v>
      </c>
      <c r="O201" s="553" t="s">
        <v>1541</v>
      </c>
      <c r="P201" s="556" t="s">
        <v>1533</v>
      </c>
      <c r="Q201" s="556" t="s">
        <v>1486</v>
      </c>
    </row>
    <row r="202" spans="1:17" x14ac:dyDescent="0.15">
      <c r="A202" s="560" t="s">
        <v>87</v>
      </c>
      <c r="B202" s="552" t="s">
        <v>1289</v>
      </c>
      <c r="C202" s="609" t="s">
        <v>1268</v>
      </c>
      <c r="D202" s="552" t="s">
        <v>1547</v>
      </c>
      <c r="E202" s="552"/>
      <c r="F202" s="553">
        <v>850</v>
      </c>
      <c r="G202" s="553">
        <v>1110</v>
      </c>
      <c r="H202" s="553">
        <v>24</v>
      </c>
      <c r="I202" s="553">
        <v>49</v>
      </c>
      <c r="J202" s="553">
        <v>100</v>
      </c>
      <c r="K202" s="553">
        <v>125</v>
      </c>
      <c r="L202" s="553">
        <v>15</v>
      </c>
      <c r="M202" s="553">
        <v>20.76</v>
      </c>
      <c r="N202" s="553">
        <v>-17625</v>
      </c>
      <c r="O202" s="553">
        <v>5</v>
      </c>
      <c r="P202" s="556" t="s">
        <v>1474</v>
      </c>
      <c r="Q202" s="556" t="s">
        <v>6816</v>
      </c>
    </row>
    <row r="203" spans="1:17" x14ac:dyDescent="0.15">
      <c r="A203" s="557" t="s">
        <v>87</v>
      </c>
      <c r="B203" s="558" t="s">
        <v>1289</v>
      </c>
      <c r="C203" s="610" t="s">
        <v>1268</v>
      </c>
      <c r="D203" s="558" t="s">
        <v>10771</v>
      </c>
      <c r="E203" s="558"/>
      <c r="F203" s="553">
        <v>850</v>
      </c>
      <c r="G203" s="554">
        <v>1110</v>
      </c>
      <c r="H203" s="554">
        <v>24</v>
      </c>
      <c r="I203" s="554">
        <v>49</v>
      </c>
      <c r="J203" s="553">
        <v>100</v>
      </c>
      <c r="K203" s="554">
        <v>125</v>
      </c>
      <c r="L203" s="554">
        <v>15</v>
      </c>
      <c r="M203" s="554">
        <v>20.76</v>
      </c>
      <c r="N203" s="554">
        <v>-17625</v>
      </c>
      <c r="O203" s="554">
        <v>5</v>
      </c>
      <c r="P203" s="556" t="s">
        <v>1546</v>
      </c>
      <c r="Q203" s="559"/>
    </row>
    <row r="204" spans="1:17" x14ac:dyDescent="0.15">
      <c r="A204" s="557" t="s">
        <v>87</v>
      </c>
      <c r="B204" s="558" t="s">
        <v>1289</v>
      </c>
      <c r="C204" s="610" t="s">
        <v>1268</v>
      </c>
      <c r="D204" s="558" t="s">
        <v>10771</v>
      </c>
      <c r="E204" s="558"/>
      <c r="F204" s="553">
        <v>850</v>
      </c>
      <c r="G204" s="554">
        <v>1110</v>
      </c>
      <c r="H204" s="554">
        <v>24</v>
      </c>
      <c r="I204" s="554">
        <v>49</v>
      </c>
      <c r="J204" s="553">
        <v>100</v>
      </c>
      <c r="K204" s="554">
        <v>125</v>
      </c>
      <c r="L204" s="554">
        <v>15</v>
      </c>
      <c r="M204" s="554">
        <v>20.76</v>
      </c>
      <c r="N204" s="554">
        <v>-17625</v>
      </c>
      <c r="O204" s="554">
        <v>5</v>
      </c>
      <c r="P204" s="556" t="s">
        <v>1545</v>
      </c>
      <c r="Q204" s="559"/>
    </row>
    <row r="205" spans="1:17" x14ac:dyDescent="0.15">
      <c r="A205" s="560" t="s">
        <v>838</v>
      </c>
      <c r="B205" s="552" t="s">
        <v>1289</v>
      </c>
      <c r="C205" s="609" t="s">
        <v>1268</v>
      </c>
      <c r="D205" s="552" t="s">
        <v>1267</v>
      </c>
      <c r="E205" s="552"/>
      <c r="F205" s="553">
        <v>858</v>
      </c>
      <c r="G205" s="553">
        <v>880</v>
      </c>
      <c r="H205" s="553">
        <v>32</v>
      </c>
      <c r="I205" s="553">
        <v>48</v>
      </c>
      <c r="J205" s="553">
        <v>110</v>
      </c>
      <c r="K205" s="553">
        <v>132</v>
      </c>
      <c r="L205" s="553">
        <v>9.85</v>
      </c>
      <c r="M205" s="553">
        <v>11.53</v>
      </c>
      <c r="N205" s="553">
        <v>-2250</v>
      </c>
      <c r="O205" s="553">
        <v>5</v>
      </c>
      <c r="P205" s="556" t="s">
        <v>1544</v>
      </c>
      <c r="Q205" s="556"/>
    </row>
    <row r="206" spans="1:17" x14ac:dyDescent="0.15">
      <c r="A206" s="560" t="s">
        <v>1543</v>
      </c>
      <c r="B206" s="552" t="s">
        <v>1289</v>
      </c>
      <c r="C206" s="609" t="s">
        <v>1268</v>
      </c>
      <c r="D206" s="552" t="s">
        <v>1267</v>
      </c>
      <c r="E206" s="552"/>
      <c r="F206" s="553">
        <v>900</v>
      </c>
      <c r="G206" s="553">
        <v>1650</v>
      </c>
      <c r="H206" s="553">
        <v>32</v>
      </c>
      <c r="I206" s="553">
        <v>64</v>
      </c>
      <c r="J206" s="553">
        <v>180</v>
      </c>
      <c r="K206" s="553">
        <v>240</v>
      </c>
      <c r="L206" s="553">
        <v>14.4</v>
      </c>
      <c r="M206" s="561">
        <v>28.8</v>
      </c>
      <c r="N206" s="553" t="s">
        <v>9634</v>
      </c>
      <c r="O206" s="553">
        <v>5</v>
      </c>
      <c r="P206" s="556" t="s">
        <v>1542</v>
      </c>
      <c r="Q206" s="556" t="s">
        <v>1172</v>
      </c>
    </row>
    <row r="207" spans="1:17" x14ac:dyDescent="0.15">
      <c r="A207" s="557" t="s">
        <v>1543</v>
      </c>
      <c r="B207" s="558" t="s">
        <v>1289</v>
      </c>
      <c r="C207" s="610" t="s">
        <v>1268</v>
      </c>
      <c r="D207" s="558" t="s">
        <v>10771</v>
      </c>
      <c r="E207" s="558"/>
      <c r="F207" s="553">
        <v>900</v>
      </c>
      <c r="G207" s="554">
        <v>1650</v>
      </c>
      <c r="H207" s="554">
        <v>32</v>
      </c>
      <c r="I207" s="554">
        <v>64</v>
      </c>
      <c r="J207" s="553">
        <v>180</v>
      </c>
      <c r="K207" s="554">
        <v>240</v>
      </c>
      <c r="L207" s="554">
        <v>14.4</v>
      </c>
      <c r="M207" s="554">
        <v>28.8</v>
      </c>
      <c r="N207" s="554" t="s">
        <v>9634</v>
      </c>
      <c r="O207" s="554">
        <v>5</v>
      </c>
      <c r="P207" s="559"/>
      <c r="Q207" s="556" t="s">
        <v>6817</v>
      </c>
    </row>
    <row r="208" spans="1:17" x14ac:dyDescent="0.15">
      <c r="A208" s="557" t="s">
        <v>1543</v>
      </c>
      <c r="B208" s="558" t="s">
        <v>1289</v>
      </c>
      <c r="C208" s="610" t="s">
        <v>1268</v>
      </c>
      <c r="D208" s="558" t="s">
        <v>10771</v>
      </c>
      <c r="E208" s="558"/>
      <c r="F208" s="553">
        <v>1125</v>
      </c>
      <c r="G208" s="553">
        <v>2062</v>
      </c>
      <c r="H208" s="554">
        <v>32</v>
      </c>
      <c r="I208" s="554">
        <v>64</v>
      </c>
      <c r="J208" s="553">
        <v>225</v>
      </c>
      <c r="K208" s="553">
        <v>300</v>
      </c>
      <c r="L208" s="553">
        <v>18</v>
      </c>
      <c r="M208" s="561" t="s">
        <v>1541</v>
      </c>
      <c r="N208" s="554" t="s">
        <v>9634</v>
      </c>
      <c r="O208" s="554">
        <v>5</v>
      </c>
      <c r="P208" s="556" t="s">
        <v>1463</v>
      </c>
      <c r="Q208" s="556" t="s">
        <v>10922</v>
      </c>
    </row>
    <row r="209" spans="1:17" x14ac:dyDescent="0.15">
      <c r="A209" s="560" t="s">
        <v>975</v>
      </c>
      <c r="B209" s="552" t="s">
        <v>1269</v>
      </c>
      <c r="C209" s="609" t="s">
        <v>1268</v>
      </c>
      <c r="D209" s="552" t="s">
        <v>1267</v>
      </c>
      <c r="E209" s="552"/>
      <c r="F209" s="553">
        <v>413</v>
      </c>
      <c r="G209" s="553">
        <v>800</v>
      </c>
      <c r="H209" s="553">
        <v>13</v>
      </c>
      <c r="I209" s="553">
        <v>48</v>
      </c>
      <c r="J209" s="553">
        <v>100</v>
      </c>
      <c r="K209" s="553">
        <v>120</v>
      </c>
      <c r="L209" s="553">
        <v>13</v>
      </c>
      <c r="M209" s="553">
        <v>23.92</v>
      </c>
      <c r="N209" s="553">
        <v>-984</v>
      </c>
      <c r="O209" s="553">
        <v>5</v>
      </c>
      <c r="P209" s="556" t="s">
        <v>9611</v>
      </c>
      <c r="Q209" s="556"/>
    </row>
    <row r="210" spans="1:17" x14ac:dyDescent="0.15">
      <c r="A210" s="557" t="s">
        <v>975</v>
      </c>
      <c r="B210" s="558" t="s">
        <v>1269</v>
      </c>
      <c r="C210" s="610" t="s">
        <v>1268</v>
      </c>
      <c r="D210" s="558" t="s">
        <v>10771</v>
      </c>
      <c r="E210" s="558"/>
      <c r="F210" s="553">
        <v>454</v>
      </c>
      <c r="G210" s="553">
        <v>880</v>
      </c>
      <c r="H210" s="554">
        <v>13</v>
      </c>
      <c r="I210" s="554">
        <v>48</v>
      </c>
      <c r="J210" s="553">
        <v>110</v>
      </c>
      <c r="K210" s="553">
        <v>132</v>
      </c>
      <c r="L210" s="553">
        <v>14.3</v>
      </c>
      <c r="M210" s="553">
        <v>25.22</v>
      </c>
      <c r="N210" s="554">
        <v>-984</v>
      </c>
      <c r="O210" s="554">
        <v>5</v>
      </c>
      <c r="P210" s="559"/>
      <c r="Q210" s="559"/>
    </row>
    <row r="211" spans="1:17" x14ac:dyDescent="0.15">
      <c r="A211" s="557" t="s">
        <v>975</v>
      </c>
      <c r="B211" s="558" t="s">
        <v>1269</v>
      </c>
      <c r="C211" s="610" t="s">
        <v>1268</v>
      </c>
      <c r="D211" s="558" t="s">
        <v>10771</v>
      </c>
      <c r="E211" s="558"/>
      <c r="F211" s="553">
        <v>495</v>
      </c>
      <c r="G211" s="553">
        <v>960</v>
      </c>
      <c r="H211" s="554">
        <v>13</v>
      </c>
      <c r="I211" s="554">
        <v>48</v>
      </c>
      <c r="J211" s="553">
        <v>120</v>
      </c>
      <c r="K211" s="553">
        <v>144</v>
      </c>
      <c r="L211" s="553">
        <v>15.6</v>
      </c>
      <c r="M211" s="553">
        <v>26.52</v>
      </c>
      <c r="N211" s="554">
        <v>-984</v>
      </c>
      <c r="O211" s="554">
        <v>5</v>
      </c>
      <c r="P211" s="559"/>
      <c r="Q211" s="559"/>
    </row>
    <row r="212" spans="1:17" x14ac:dyDescent="0.15">
      <c r="A212" s="560" t="s">
        <v>440</v>
      </c>
      <c r="B212" s="552" t="s">
        <v>1269</v>
      </c>
      <c r="C212" s="609" t="s">
        <v>1268</v>
      </c>
      <c r="D212" s="552" t="s">
        <v>1469</v>
      </c>
      <c r="E212" s="552"/>
      <c r="F212" s="553">
        <v>546</v>
      </c>
      <c r="G212" s="553">
        <v>840</v>
      </c>
      <c r="H212" s="553">
        <v>24</v>
      </c>
      <c r="I212" s="553">
        <v>48</v>
      </c>
      <c r="J212" s="553">
        <v>105</v>
      </c>
      <c r="K212" s="553">
        <v>126</v>
      </c>
      <c r="L212" s="553">
        <v>8.4</v>
      </c>
      <c r="M212" s="561">
        <v>16.399999999999999</v>
      </c>
      <c r="N212" s="553">
        <v>-2100</v>
      </c>
      <c r="O212" s="553">
        <v>5</v>
      </c>
      <c r="P212" s="556" t="s">
        <v>1540</v>
      </c>
      <c r="Q212" s="556"/>
    </row>
    <row r="213" spans="1:17" x14ac:dyDescent="0.15">
      <c r="A213" s="560" t="s">
        <v>622</v>
      </c>
      <c r="B213" s="552" t="s">
        <v>1269</v>
      </c>
      <c r="C213" s="609" t="s">
        <v>1268</v>
      </c>
      <c r="D213" s="552" t="s">
        <v>1267</v>
      </c>
      <c r="E213" s="552"/>
      <c r="F213" s="553">
        <v>600</v>
      </c>
      <c r="G213" s="553">
        <v>800</v>
      </c>
      <c r="H213" s="553">
        <v>32</v>
      </c>
      <c r="I213" s="553">
        <v>48</v>
      </c>
      <c r="J213" s="553">
        <v>100</v>
      </c>
      <c r="K213" s="553">
        <v>120</v>
      </c>
      <c r="L213" s="553">
        <v>16</v>
      </c>
      <c r="M213" s="553">
        <v>22.24</v>
      </c>
      <c r="N213" s="553">
        <v>-2250</v>
      </c>
      <c r="O213" s="553">
        <v>5</v>
      </c>
      <c r="P213" s="556" t="s">
        <v>9612</v>
      </c>
      <c r="Q213" s="556"/>
    </row>
    <row r="214" spans="1:17" x14ac:dyDescent="0.15">
      <c r="A214" s="557" t="s">
        <v>622</v>
      </c>
      <c r="B214" s="558" t="s">
        <v>1269</v>
      </c>
      <c r="C214" s="610" t="s">
        <v>1268</v>
      </c>
      <c r="D214" s="558" t="s">
        <v>10771</v>
      </c>
      <c r="E214" s="558"/>
      <c r="F214" s="553">
        <v>630</v>
      </c>
      <c r="G214" s="553">
        <v>840</v>
      </c>
      <c r="H214" s="554">
        <v>32</v>
      </c>
      <c r="I214" s="554">
        <v>48</v>
      </c>
      <c r="J214" s="553">
        <v>105</v>
      </c>
      <c r="K214" s="553">
        <v>126</v>
      </c>
      <c r="L214" s="553">
        <v>16.8</v>
      </c>
      <c r="M214" s="553">
        <v>23.04</v>
      </c>
      <c r="N214" s="554">
        <v>-2250</v>
      </c>
      <c r="O214" s="554">
        <v>5</v>
      </c>
      <c r="P214" s="559"/>
      <c r="Q214" s="559"/>
    </row>
    <row r="215" spans="1:17" x14ac:dyDescent="0.15">
      <c r="A215" s="557" t="s">
        <v>622</v>
      </c>
      <c r="B215" s="558" t="s">
        <v>1269</v>
      </c>
      <c r="C215" s="610" t="s">
        <v>1268</v>
      </c>
      <c r="D215" s="558" t="s">
        <v>10771</v>
      </c>
      <c r="E215" s="558"/>
      <c r="F215" s="553">
        <v>660</v>
      </c>
      <c r="G215" s="553">
        <v>880</v>
      </c>
      <c r="H215" s="554">
        <v>32</v>
      </c>
      <c r="I215" s="554">
        <v>48</v>
      </c>
      <c r="J215" s="553">
        <v>110</v>
      </c>
      <c r="K215" s="553">
        <v>132</v>
      </c>
      <c r="L215" s="553">
        <v>17.600000000000001</v>
      </c>
      <c r="M215" s="553">
        <v>23.84</v>
      </c>
      <c r="N215" s="554">
        <v>-2250</v>
      </c>
      <c r="O215" s="554">
        <v>5</v>
      </c>
      <c r="P215" s="559"/>
      <c r="Q215" s="559"/>
    </row>
    <row r="216" spans="1:17" x14ac:dyDescent="0.15">
      <c r="A216" s="557" t="s">
        <v>622</v>
      </c>
      <c r="B216" s="558" t="s">
        <v>1269</v>
      </c>
      <c r="C216" s="610" t="s">
        <v>1268</v>
      </c>
      <c r="D216" s="558" t="s">
        <v>10771</v>
      </c>
      <c r="E216" s="558"/>
      <c r="F216" s="553">
        <v>720</v>
      </c>
      <c r="G216" s="553">
        <v>960</v>
      </c>
      <c r="H216" s="554">
        <v>32</v>
      </c>
      <c r="I216" s="554">
        <v>48</v>
      </c>
      <c r="J216" s="553">
        <v>120</v>
      </c>
      <c r="K216" s="553">
        <v>144</v>
      </c>
      <c r="L216" s="553">
        <v>19.2</v>
      </c>
      <c r="M216" s="553">
        <v>25.44</v>
      </c>
      <c r="N216" s="554">
        <v>-2250</v>
      </c>
      <c r="O216" s="554">
        <v>5</v>
      </c>
      <c r="P216" s="559"/>
      <c r="Q216" s="559"/>
    </row>
    <row r="217" spans="1:17" x14ac:dyDescent="0.15">
      <c r="A217" s="560" t="s">
        <v>1539</v>
      </c>
      <c r="B217" s="552" t="s">
        <v>1269</v>
      </c>
      <c r="C217" s="609" t="s">
        <v>1283</v>
      </c>
      <c r="D217" s="552" t="s">
        <v>1282</v>
      </c>
      <c r="E217" s="552"/>
      <c r="F217" s="553">
        <v>650</v>
      </c>
      <c r="G217" s="553">
        <v>800</v>
      </c>
      <c r="H217" s="553">
        <v>24</v>
      </c>
      <c r="I217" s="553">
        <v>99</v>
      </c>
      <c r="J217" s="553">
        <v>90</v>
      </c>
      <c r="K217" s="553">
        <v>120</v>
      </c>
      <c r="L217" s="553">
        <v>12</v>
      </c>
      <c r="M217" s="553">
        <v>19.920000000000002</v>
      </c>
      <c r="N217" s="553">
        <v>20000</v>
      </c>
      <c r="O217" s="553">
        <v>5</v>
      </c>
      <c r="P217" s="556" t="s">
        <v>1535</v>
      </c>
      <c r="Q217" s="556" t="s">
        <v>1308</v>
      </c>
    </row>
    <row r="218" spans="1:17" x14ac:dyDescent="0.15">
      <c r="A218" s="560" t="s">
        <v>1538</v>
      </c>
      <c r="B218" s="552" t="s">
        <v>1269</v>
      </c>
      <c r="C218" s="609" t="s">
        <v>1268</v>
      </c>
      <c r="D218" s="552" t="s">
        <v>1323</v>
      </c>
      <c r="E218" s="552"/>
      <c r="F218" s="553">
        <v>699</v>
      </c>
      <c r="G218" s="553">
        <v>840</v>
      </c>
      <c r="H218" s="553">
        <v>16</v>
      </c>
      <c r="I218" s="553">
        <v>99</v>
      </c>
      <c r="J218" s="553">
        <v>174</v>
      </c>
      <c r="K218" s="553">
        <v>174</v>
      </c>
      <c r="L218" s="553">
        <v>14.7</v>
      </c>
      <c r="M218" s="561">
        <v>28.7</v>
      </c>
      <c r="N218" s="553" t="s">
        <v>103</v>
      </c>
      <c r="O218" s="553">
        <v>5</v>
      </c>
      <c r="P218" s="556" t="s">
        <v>1484</v>
      </c>
      <c r="Q218" s="556" t="s">
        <v>6818</v>
      </c>
    </row>
    <row r="219" spans="1:17" x14ac:dyDescent="0.15">
      <c r="A219" s="560" t="s">
        <v>1537</v>
      </c>
      <c r="B219" s="552" t="s">
        <v>1269</v>
      </c>
      <c r="C219" s="609" t="s">
        <v>1286</v>
      </c>
      <c r="D219" s="552" t="s">
        <v>1536</v>
      </c>
      <c r="E219" s="552"/>
      <c r="F219" s="553">
        <v>720</v>
      </c>
      <c r="G219" s="553">
        <v>800</v>
      </c>
      <c r="H219" s="553">
        <v>32</v>
      </c>
      <c r="I219" s="553">
        <v>48</v>
      </c>
      <c r="J219" s="553">
        <v>85</v>
      </c>
      <c r="K219" s="553">
        <v>115</v>
      </c>
      <c r="L219" s="553">
        <v>17</v>
      </c>
      <c r="M219" s="553">
        <v>23.63</v>
      </c>
      <c r="N219" s="553">
        <v>40000</v>
      </c>
      <c r="O219" s="553">
        <v>5</v>
      </c>
      <c r="P219" s="556" t="s">
        <v>1535</v>
      </c>
      <c r="Q219" s="556"/>
    </row>
    <row r="220" spans="1:17" x14ac:dyDescent="0.15">
      <c r="A220" s="560" t="s">
        <v>346</v>
      </c>
      <c r="B220" s="552" t="s">
        <v>1269</v>
      </c>
      <c r="C220" s="609" t="s">
        <v>1268</v>
      </c>
      <c r="D220" s="552" t="s">
        <v>1267</v>
      </c>
      <c r="E220" s="552"/>
      <c r="F220" s="553">
        <v>780</v>
      </c>
      <c r="G220" s="553">
        <v>960</v>
      </c>
      <c r="H220" s="553">
        <v>32</v>
      </c>
      <c r="I220" s="553">
        <v>48</v>
      </c>
      <c r="J220" s="553">
        <v>120</v>
      </c>
      <c r="K220" s="553">
        <v>144</v>
      </c>
      <c r="L220" s="553">
        <v>18</v>
      </c>
      <c r="M220" s="553">
        <v>22.95</v>
      </c>
      <c r="N220" s="553">
        <v>-2250</v>
      </c>
      <c r="O220" s="553">
        <v>5</v>
      </c>
      <c r="P220" s="556" t="s">
        <v>6935</v>
      </c>
      <c r="Q220" s="556"/>
    </row>
    <row r="221" spans="1:17" x14ac:dyDescent="0.15">
      <c r="A221" s="557" t="s">
        <v>346</v>
      </c>
      <c r="B221" s="558" t="s">
        <v>1269</v>
      </c>
      <c r="C221" s="610" t="s">
        <v>1268</v>
      </c>
      <c r="D221" s="558" t="s">
        <v>10771</v>
      </c>
      <c r="E221" s="558"/>
      <c r="F221" s="553">
        <v>780</v>
      </c>
      <c r="G221" s="554">
        <v>960</v>
      </c>
      <c r="H221" s="554">
        <v>32</v>
      </c>
      <c r="I221" s="554">
        <v>48</v>
      </c>
      <c r="J221" s="553">
        <v>120</v>
      </c>
      <c r="K221" s="554">
        <v>144</v>
      </c>
      <c r="L221" s="554">
        <v>18</v>
      </c>
      <c r="M221" s="554">
        <v>22.95</v>
      </c>
      <c r="N221" s="554">
        <v>-2250</v>
      </c>
      <c r="O221" s="554">
        <v>5</v>
      </c>
      <c r="P221" s="556" t="s">
        <v>1534</v>
      </c>
      <c r="Q221" s="559"/>
    </row>
    <row r="222" spans="1:17" x14ac:dyDescent="0.15">
      <c r="A222" s="560" t="s">
        <v>9711</v>
      </c>
      <c r="B222" s="552" t="s">
        <v>1269</v>
      </c>
      <c r="C222" s="609" t="s">
        <v>1268</v>
      </c>
      <c r="D222" s="552" t="s">
        <v>1267</v>
      </c>
      <c r="E222" s="552"/>
      <c r="F222" s="553">
        <v>780</v>
      </c>
      <c r="G222" s="553">
        <v>1020</v>
      </c>
      <c r="H222" s="553">
        <v>32</v>
      </c>
      <c r="I222" s="553">
        <v>64</v>
      </c>
      <c r="J222" s="553">
        <v>120</v>
      </c>
      <c r="K222" s="553">
        <v>144</v>
      </c>
      <c r="L222" s="553">
        <v>18</v>
      </c>
      <c r="M222" s="553">
        <v>24.75</v>
      </c>
      <c r="N222" s="553" t="s">
        <v>103</v>
      </c>
      <c r="O222" s="553">
        <v>5</v>
      </c>
      <c r="P222" s="556" t="s">
        <v>1533</v>
      </c>
      <c r="Q222" s="556" t="s">
        <v>1486</v>
      </c>
    </row>
    <row r="223" spans="1:17" x14ac:dyDescent="0.15">
      <c r="A223" s="560" t="s">
        <v>10702</v>
      </c>
      <c r="B223" s="552" t="s">
        <v>1269</v>
      </c>
      <c r="C223" s="609" t="s">
        <v>1268</v>
      </c>
      <c r="D223" s="552" t="s">
        <v>1267</v>
      </c>
      <c r="E223" s="552"/>
      <c r="F223" s="553">
        <v>865</v>
      </c>
      <c r="G223" s="553">
        <v>1298</v>
      </c>
      <c r="H223" s="553">
        <v>16</v>
      </c>
      <c r="I223" s="553">
        <v>72</v>
      </c>
      <c r="J223" s="553">
        <v>43</v>
      </c>
      <c r="K223" s="553">
        <v>215</v>
      </c>
      <c r="L223" s="553">
        <v>16.899999999999999</v>
      </c>
      <c r="M223" s="553">
        <v>33.799999999999997</v>
      </c>
      <c r="N223" s="563" t="s">
        <v>9634</v>
      </c>
      <c r="O223" s="553">
        <v>5</v>
      </c>
      <c r="P223" s="556" t="s">
        <v>1482</v>
      </c>
      <c r="Q223" s="556" t="s">
        <v>1322</v>
      </c>
    </row>
    <row r="224" spans="1:17" x14ac:dyDescent="0.15">
      <c r="A224" s="557" t="s">
        <v>329</v>
      </c>
      <c r="B224" s="558" t="s">
        <v>1269</v>
      </c>
      <c r="C224" s="610" t="s">
        <v>1268</v>
      </c>
      <c r="D224" s="558" t="s">
        <v>10771</v>
      </c>
      <c r="E224" s="558"/>
      <c r="F224" s="553">
        <v>865</v>
      </c>
      <c r="G224" s="554">
        <v>1298</v>
      </c>
      <c r="H224" s="554">
        <v>16</v>
      </c>
      <c r="I224" s="554">
        <v>72</v>
      </c>
      <c r="J224" s="553">
        <v>43</v>
      </c>
      <c r="K224" s="554">
        <v>215</v>
      </c>
      <c r="L224" s="554">
        <v>16.899999999999999</v>
      </c>
      <c r="M224" s="554">
        <v>33.799999999999997</v>
      </c>
      <c r="N224" s="554" t="s">
        <v>9634</v>
      </c>
      <c r="O224" s="554">
        <v>5</v>
      </c>
      <c r="P224" s="559"/>
      <c r="Q224" s="556" t="s">
        <v>6819</v>
      </c>
    </row>
    <row r="225" spans="1:17" x14ac:dyDescent="0.15">
      <c r="A225" s="560" t="s">
        <v>670</v>
      </c>
      <c r="B225" s="552" t="s">
        <v>1269</v>
      </c>
      <c r="C225" s="609" t="s">
        <v>1286</v>
      </c>
      <c r="D225" s="552" t="s">
        <v>1282</v>
      </c>
      <c r="E225" s="552"/>
      <c r="F225" s="553">
        <v>888</v>
      </c>
      <c r="G225" s="553">
        <v>999</v>
      </c>
      <c r="H225" s="553">
        <v>32</v>
      </c>
      <c r="I225" s="553">
        <v>64</v>
      </c>
      <c r="J225" s="553">
        <v>100</v>
      </c>
      <c r="K225" s="553">
        <v>120</v>
      </c>
      <c r="L225" s="553">
        <v>16.8</v>
      </c>
      <c r="M225" s="553">
        <v>26.04</v>
      </c>
      <c r="N225" s="553">
        <v>-18900</v>
      </c>
      <c r="O225" s="553">
        <v>5</v>
      </c>
      <c r="P225" s="556" t="s">
        <v>1532</v>
      </c>
      <c r="Q225" s="556" t="s">
        <v>6419</v>
      </c>
    </row>
    <row r="226" spans="1:17" x14ac:dyDescent="0.15">
      <c r="A226" s="557" t="s">
        <v>670</v>
      </c>
      <c r="B226" s="558" t="s">
        <v>1269</v>
      </c>
      <c r="C226" s="610" t="s">
        <v>1286</v>
      </c>
      <c r="D226" s="558" t="s">
        <v>6430</v>
      </c>
      <c r="E226" s="558"/>
      <c r="F226" s="553">
        <v>932</v>
      </c>
      <c r="G226" s="553">
        <v>1048</v>
      </c>
      <c r="H226" s="554">
        <v>32</v>
      </c>
      <c r="I226" s="554">
        <v>64</v>
      </c>
      <c r="J226" s="553">
        <v>105</v>
      </c>
      <c r="K226" s="553">
        <v>126</v>
      </c>
      <c r="L226" s="553">
        <v>17.64</v>
      </c>
      <c r="M226" s="553">
        <v>26.88</v>
      </c>
      <c r="N226" s="554">
        <v>-18900</v>
      </c>
      <c r="O226" s="554">
        <v>5</v>
      </c>
      <c r="P226" s="555" t="s">
        <v>1531</v>
      </c>
      <c r="Q226" s="556" t="s">
        <v>6420</v>
      </c>
    </row>
    <row r="227" spans="1:17" x14ac:dyDescent="0.15">
      <c r="A227" s="557" t="s">
        <v>670</v>
      </c>
      <c r="B227" s="558" t="s">
        <v>1269</v>
      </c>
      <c r="C227" s="610" t="s">
        <v>1286</v>
      </c>
      <c r="D227" s="558" t="s">
        <v>6430</v>
      </c>
      <c r="E227" s="558"/>
      <c r="F227" s="553">
        <v>976</v>
      </c>
      <c r="G227" s="553">
        <v>1098</v>
      </c>
      <c r="H227" s="554">
        <v>32</v>
      </c>
      <c r="I227" s="554">
        <v>64</v>
      </c>
      <c r="J227" s="553">
        <v>110</v>
      </c>
      <c r="K227" s="553">
        <v>132</v>
      </c>
      <c r="L227" s="553">
        <v>18.48</v>
      </c>
      <c r="M227" s="553">
        <v>27.72</v>
      </c>
      <c r="N227" s="554">
        <v>-18900</v>
      </c>
      <c r="O227" s="554">
        <v>5</v>
      </c>
      <c r="P227" s="559"/>
      <c r="Q227" s="559"/>
    </row>
    <row r="228" spans="1:17" x14ac:dyDescent="0.15">
      <c r="A228" s="557" t="s">
        <v>670</v>
      </c>
      <c r="B228" s="558" t="s">
        <v>1269</v>
      </c>
      <c r="C228" s="610" t="s">
        <v>1286</v>
      </c>
      <c r="D228" s="558" t="s">
        <v>6430</v>
      </c>
      <c r="E228" s="558"/>
      <c r="F228" s="553">
        <v>1065</v>
      </c>
      <c r="G228" s="553">
        <v>1198</v>
      </c>
      <c r="H228" s="554">
        <v>32</v>
      </c>
      <c r="I228" s="554">
        <v>64</v>
      </c>
      <c r="J228" s="553">
        <v>120</v>
      </c>
      <c r="K228" s="553">
        <v>144</v>
      </c>
      <c r="L228" s="553">
        <v>20.16</v>
      </c>
      <c r="M228" s="553">
        <v>29.4</v>
      </c>
      <c r="N228" s="554">
        <v>-18900</v>
      </c>
      <c r="O228" s="554">
        <v>5</v>
      </c>
      <c r="P228" s="559"/>
      <c r="Q228" s="559"/>
    </row>
    <row r="229" spans="1:17" x14ac:dyDescent="0.15">
      <c r="A229" s="560" t="s">
        <v>1530</v>
      </c>
      <c r="B229" s="552" t="s">
        <v>1529</v>
      </c>
      <c r="C229" s="609" t="s">
        <v>1268</v>
      </c>
      <c r="D229" s="552" t="s">
        <v>1267</v>
      </c>
      <c r="E229" s="552"/>
      <c r="F229" s="553">
        <v>960</v>
      </c>
      <c r="G229" s="553">
        <v>1198</v>
      </c>
      <c r="H229" s="553">
        <v>32</v>
      </c>
      <c r="I229" s="553">
        <v>99</v>
      </c>
      <c r="J229" s="553">
        <v>180</v>
      </c>
      <c r="K229" s="553">
        <v>300</v>
      </c>
      <c r="L229" s="553">
        <v>18</v>
      </c>
      <c r="M229" s="553">
        <v>20.8</v>
      </c>
      <c r="N229" s="553">
        <v>-777</v>
      </c>
      <c r="O229" s="553">
        <v>5</v>
      </c>
      <c r="P229" s="556" t="s">
        <v>1528</v>
      </c>
      <c r="Q229" s="556" t="s">
        <v>1172</v>
      </c>
    </row>
    <row r="230" spans="1:17" x14ac:dyDescent="0.15">
      <c r="A230" s="557" t="s">
        <v>1530</v>
      </c>
      <c r="B230" s="552" t="s">
        <v>1269</v>
      </c>
      <c r="C230" s="610" t="s">
        <v>1268</v>
      </c>
      <c r="D230" s="558" t="s">
        <v>10771</v>
      </c>
      <c r="E230" s="558"/>
      <c r="F230" s="553">
        <v>1000</v>
      </c>
      <c r="G230" s="553">
        <v>1248</v>
      </c>
      <c r="H230" s="554">
        <v>32</v>
      </c>
      <c r="I230" s="554">
        <v>99</v>
      </c>
      <c r="J230" s="553">
        <v>187</v>
      </c>
      <c r="K230" s="553">
        <v>312</v>
      </c>
      <c r="L230" s="553">
        <v>18.75</v>
      </c>
      <c r="M230" s="553">
        <v>21.55</v>
      </c>
      <c r="N230" s="554">
        <v>-777</v>
      </c>
      <c r="O230" s="554">
        <v>5</v>
      </c>
      <c r="P230" s="556" t="s">
        <v>1463</v>
      </c>
      <c r="Q230" s="556" t="s">
        <v>10895</v>
      </c>
    </row>
    <row r="231" spans="1:17" x14ac:dyDescent="0.15">
      <c r="A231" s="557" t="s">
        <v>1530</v>
      </c>
      <c r="B231" s="558" t="s">
        <v>1269</v>
      </c>
      <c r="C231" s="610" t="s">
        <v>1268</v>
      </c>
      <c r="D231" s="558" t="s">
        <v>10771</v>
      </c>
      <c r="E231" s="558"/>
      <c r="F231" s="553">
        <v>1040</v>
      </c>
      <c r="G231" s="553">
        <v>1298</v>
      </c>
      <c r="H231" s="554">
        <v>32</v>
      </c>
      <c r="I231" s="554">
        <v>99</v>
      </c>
      <c r="J231" s="553">
        <v>195</v>
      </c>
      <c r="K231" s="553">
        <v>325</v>
      </c>
      <c r="L231" s="553">
        <v>19.5</v>
      </c>
      <c r="M231" s="553">
        <v>22.3</v>
      </c>
      <c r="N231" s="554">
        <v>-777</v>
      </c>
      <c r="O231" s="554">
        <v>5</v>
      </c>
      <c r="P231" s="559"/>
      <c r="Q231" s="559"/>
    </row>
    <row r="232" spans="1:17" x14ac:dyDescent="0.15">
      <c r="A232" s="557" t="s">
        <v>1530</v>
      </c>
      <c r="B232" s="558" t="s">
        <v>1269</v>
      </c>
      <c r="C232" s="610" t="s">
        <v>1268</v>
      </c>
      <c r="D232" s="558" t="s">
        <v>10771</v>
      </c>
      <c r="E232" s="558"/>
      <c r="F232" s="553">
        <v>1120</v>
      </c>
      <c r="G232" s="553">
        <v>1398</v>
      </c>
      <c r="H232" s="554">
        <v>32</v>
      </c>
      <c r="I232" s="554">
        <v>99</v>
      </c>
      <c r="J232" s="553">
        <v>210</v>
      </c>
      <c r="K232" s="553">
        <v>350</v>
      </c>
      <c r="L232" s="553">
        <v>21</v>
      </c>
      <c r="M232" s="553">
        <v>23.8</v>
      </c>
      <c r="N232" s="554">
        <v>-777</v>
      </c>
      <c r="O232" s="554">
        <v>5</v>
      </c>
      <c r="P232" s="559"/>
      <c r="Q232" s="559"/>
    </row>
    <row r="233" spans="1:17" x14ac:dyDescent="0.15">
      <c r="A233" s="557" t="s">
        <v>1530</v>
      </c>
      <c r="B233" s="558" t="s">
        <v>1269</v>
      </c>
      <c r="C233" s="610" t="s">
        <v>1268</v>
      </c>
      <c r="D233" s="558" t="s">
        <v>10771</v>
      </c>
      <c r="E233" s="558"/>
      <c r="F233" s="553">
        <v>1200</v>
      </c>
      <c r="G233" s="553">
        <v>1498</v>
      </c>
      <c r="H233" s="554">
        <v>32</v>
      </c>
      <c r="I233" s="554">
        <v>99</v>
      </c>
      <c r="J233" s="553">
        <v>225</v>
      </c>
      <c r="K233" s="553">
        <v>375</v>
      </c>
      <c r="L233" s="553">
        <v>22.5</v>
      </c>
      <c r="M233" s="553">
        <v>25.3</v>
      </c>
      <c r="N233" s="554">
        <v>-777</v>
      </c>
      <c r="O233" s="554">
        <v>5</v>
      </c>
      <c r="P233" s="559"/>
      <c r="Q233" s="559"/>
    </row>
    <row r="234" spans="1:17" x14ac:dyDescent="0.15">
      <c r="A234" s="560" t="s">
        <v>1334</v>
      </c>
      <c r="B234" s="552" t="s">
        <v>1292</v>
      </c>
      <c r="C234" s="609" t="s">
        <v>1268</v>
      </c>
      <c r="D234" s="552" t="s">
        <v>1267</v>
      </c>
      <c r="E234" s="552"/>
      <c r="F234" s="553">
        <v>693</v>
      </c>
      <c r="G234" s="553">
        <v>832</v>
      </c>
      <c r="H234" s="553">
        <v>24</v>
      </c>
      <c r="I234" s="553">
        <v>56</v>
      </c>
      <c r="J234" s="553">
        <v>68</v>
      </c>
      <c r="K234" s="553">
        <v>193</v>
      </c>
      <c r="L234" s="553">
        <v>21.25</v>
      </c>
      <c r="M234" s="561">
        <v>42.16</v>
      </c>
      <c r="N234" s="553">
        <v>-60750</v>
      </c>
      <c r="O234" s="553">
        <v>5</v>
      </c>
      <c r="P234" s="555" t="s">
        <v>6529</v>
      </c>
      <c r="Q234" s="555" t="s">
        <v>1322</v>
      </c>
    </row>
    <row r="235" spans="1:17" x14ac:dyDescent="0.15">
      <c r="A235" s="560" t="s">
        <v>280</v>
      </c>
      <c r="B235" s="552" t="s">
        <v>1292</v>
      </c>
      <c r="C235" s="609" t="s">
        <v>1268</v>
      </c>
      <c r="D235" s="552" t="s">
        <v>1267</v>
      </c>
      <c r="E235" s="552"/>
      <c r="F235" s="553">
        <v>770</v>
      </c>
      <c r="G235" s="554">
        <v>770</v>
      </c>
      <c r="H235" s="553">
        <v>32</v>
      </c>
      <c r="I235" s="554">
        <v>32</v>
      </c>
      <c r="J235" s="553">
        <v>88</v>
      </c>
      <c r="K235" s="554">
        <v>88</v>
      </c>
      <c r="L235" s="553">
        <v>26.4</v>
      </c>
      <c r="M235" s="554">
        <v>26.4</v>
      </c>
      <c r="N235" s="553" t="s">
        <v>103</v>
      </c>
      <c r="O235" s="553">
        <v>5</v>
      </c>
      <c r="P235" s="556" t="s">
        <v>1527</v>
      </c>
      <c r="Q235" s="556" t="s">
        <v>1470</v>
      </c>
    </row>
    <row r="236" spans="1:17" x14ac:dyDescent="0.15">
      <c r="A236" s="560" t="s">
        <v>427</v>
      </c>
      <c r="B236" s="552" t="s">
        <v>1292</v>
      </c>
      <c r="C236" s="609" t="s">
        <v>1268</v>
      </c>
      <c r="D236" s="552" t="s">
        <v>1267</v>
      </c>
      <c r="E236" s="552"/>
      <c r="F236" s="553">
        <v>799</v>
      </c>
      <c r="G236" s="553">
        <v>932</v>
      </c>
      <c r="H236" s="553">
        <v>32</v>
      </c>
      <c r="I236" s="553">
        <v>72</v>
      </c>
      <c r="J236" s="553">
        <v>186</v>
      </c>
      <c r="K236" s="553">
        <v>246</v>
      </c>
      <c r="L236" s="553">
        <v>37.200000000000003</v>
      </c>
      <c r="M236" s="553">
        <v>52.08</v>
      </c>
      <c r="N236" s="553">
        <v>-75000</v>
      </c>
      <c r="O236" s="553">
        <v>5</v>
      </c>
      <c r="P236" s="556" t="s">
        <v>1526</v>
      </c>
      <c r="Q236" s="556" t="s">
        <v>1322</v>
      </c>
    </row>
    <row r="237" spans="1:17" x14ac:dyDescent="0.15">
      <c r="A237" s="551" t="s">
        <v>22</v>
      </c>
      <c r="B237" s="552" t="s">
        <v>1292</v>
      </c>
      <c r="C237" s="609" t="s">
        <v>1307</v>
      </c>
      <c r="D237" s="552" t="s">
        <v>1282</v>
      </c>
      <c r="E237" s="552"/>
      <c r="F237" s="553">
        <v>800</v>
      </c>
      <c r="G237" s="553">
        <v>900</v>
      </c>
      <c r="H237" s="553">
        <v>24</v>
      </c>
      <c r="I237" s="553">
        <v>48</v>
      </c>
      <c r="J237" s="553">
        <v>100</v>
      </c>
      <c r="K237" s="553">
        <v>120</v>
      </c>
      <c r="L237" s="553">
        <v>25</v>
      </c>
      <c r="M237" s="553">
        <v>32.5</v>
      </c>
      <c r="N237" s="553">
        <v>30000</v>
      </c>
      <c r="O237" s="553">
        <v>5</v>
      </c>
      <c r="P237" s="556" t="s">
        <v>1525</v>
      </c>
      <c r="Q237" s="556" t="s">
        <v>10705</v>
      </c>
    </row>
    <row r="238" spans="1:17" x14ac:dyDescent="0.15">
      <c r="A238" s="557" t="s">
        <v>22</v>
      </c>
      <c r="B238" s="558" t="s">
        <v>1292</v>
      </c>
      <c r="C238" s="610" t="s">
        <v>1307</v>
      </c>
      <c r="D238" s="558" t="s">
        <v>6430</v>
      </c>
      <c r="E238" s="558"/>
      <c r="F238" s="553">
        <v>800</v>
      </c>
      <c r="G238" s="554">
        <v>900</v>
      </c>
      <c r="H238" s="554">
        <v>24</v>
      </c>
      <c r="I238" s="554">
        <v>48</v>
      </c>
      <c r="J238" s="553">
        <v>100</v>
      </c>
      <c r="K238" s="554">
        <v>120</v>
      </c>
      <c r="L238" s="554">
        <v>25</v>
      </c>
      <c r="M238" s="554">
        <v>32.5</v>
      </c>
      <c r="N238" s="554">
        <v>30000</v>
      </c>
      <c r="O238" s="554">
        <v>5</v>
      </c>
      <c r="P238" s="556" t="s">
        <v>6431</v>
      </c>
      <c r="Q238" s="555" t="s">
        <v>10706</v>
      </c>
    </row>
    <row r="239" spans="1:17" x14ac:dyDescent="0.15">
      <c r="A239" s="557" t="s">
        <v>22</v>
      </c>
      <c r="B239" s="558" t="s">
        <v>1292</v>
      </c>
      <c r="C239" s="610" t="s">
        <v>1307</v>
      </c>
      <c r="D239" s="558" t="s">
        <v>6430</v>
      </c>
      <c r="E239" s="558"/>
      <c r="F239" s="553">
        <v>800</v>
      </c>
      <c r="G239" s="554">
        <v>900</v>
      </c>
      <c r="H239" s="554">
        <v>24</v>
      </c>
      <c r="I239" s="554">
        <v>48</v>
      </c>
      <c r="J239" s="553">
        <v>100</v>
      </c>
      <c r="K239" s="554">
        <v>120</v>
      </c>
      <c r="L239" s="554">
        <v>25</v>
      </c>
      <c r="M239" s="554">
        <v>32.5</v>
      </c>
      <c r="N239" s="554">
        <v>30000</v>
      </c>
      <c r="O239" s="554">
        <v>5</v>
      </c>
      <c r="P239" s="559"/>
      <c r="Q239" s="555" t="s">
        <v>10704</v>
      </c>
    </row>
    <row r="240" spans="1:17" x14ac:dyDescent="0.15">
      <c r="A240" s="557" t="s">
        <v>22</v>
      </c>
      <c r="B240" s="558" t="s">
        <v>1292</v>
      </c>
      <c r="C240" s="610" t="s">
        <v>1307</v>
      </c>
      <c r="D240" s="558" t="s">
        <v>6430</v>
      </c>
      <c r="E240" s="558"/>
      <c r="F240" s="553">
        <v>800</v>
      </c>
      <c r="G240" s="554">
        <v>900</v>
      </c>
      <c r="H240" s="554">
        <v>24</v>
      </c>
      <c r="I240" s="554">
        <v>48</v>
      </c>
      <c r="J240" s="553">
        <v>100</v>
      </c>
      <c r="K240" s="554">
        <v>120</v>
      </c>
      <c r="L240" s="554">
        <v>25</v>
      </c>
      <c r="M240" s="554">
        <v>32.5</v>
      </c>
      <c r="N240" s="554">
        <v>30000</v>
      </c>
      <c r="O240" s="554">
        <v>5</v>
      </c>
      <c r="P240" s="559"/>
      <c r="Q240" s="555" t="s">
        <v>6820</v>
      </c>
    </row>
    <row r="241" spans="1:17" x14ac:dyDescent="0.15">
      <c r="A241" s="557" t="s">
        <v>22</v>
      </c>
      <c r="B241" s="558" t="s">
        <v>1292</v>
      </c>
      <c r="C241" s="610" t="s">
        <v>1307</v>
      </c>
      <c r="D241" s="558" t="s">
        <v>6430</v>
      </c>
      <c r="E241" s="558"/>
      <c r="F241" s="553">
        <v>800</v>
      </c>
      <c r="G241" s="554">
        <v>900</v>
      </c>
      <c r="H241" s="554">
        <v>24</v>
      </c>
      <c r="I241" s="554">
        <v>48</v>
      </c>
      <c r="J241" s="553">
        <v>100</v>
      </c>
      <c r="K241" s="554">
        <v>120</v>
      </c>
      <c r="L241" s="554">
        <v>25</v>
      </c>
      <c r="M241" s="554">
        <v>32.5</v>
      </c>
      <c r="N241" s="554">
        <v>30000</v>
      </c>
      <c r="O241" s="554">
        <v>5</v>
      </c>
      <c r="P241" s="559"/>
      <c r="Q241" s="555" t="s">
        <v>6821</v>
      </c>
    </row>
    <row r="242" spans="1:17" x14ac:dyDescent="0.15">
      <c r="A242" s="557" t="s">
        <v>22</v>
      </c>
      <c r="B242" s="558" t="s">
        <v>1292</v>
      </c>
      <c r="C242" s="610" t="s">
        <v>1307</v>
      </c>
      <c r="D242" s="558" t="s">
        <v>6430</v>
      </c>
      <c r="E242" s="558"/>
      <c r="F242" s="553">
        <v>800</v>
      </c>
      <c r="G242" s="554">
        <v>900</v>
      </c>
      <c r="H242" s="554">
        <v>24</v>
      </c>
      <c r="I242" s="554">
        <v>48</v>
      </c>
      <c r="J242" s="553">
        <v>100</v>
      </c>
      <c r="K242" s="554">
        <v>120</v>
      </c>
      <c r="L242" s="554">
        <v>25</v>
      </c>
      <c r="M242" s="554">
        <v>32.5</v>
      </c>
      <c r="N242" s="554">
        <v>30000</v>
      </c>
      <c r="O242" s="554">
        <v>5</v>
      </c>
      <c r="P242" s="559"/>
      <c r="Q242" s="555" t="s">
        <v>6544</v>
      </c>
    </row>
    <row r="243" spans="1:17" x14ac:dyDescent="0.15">
      <c r="A243" s="560" t="s">
        <v>425</v>
      </c>
      <c r="B243" s="552" t="s">
        <v>1292</v>
      </c>
      <c r="C243" s="609" t="s">
        <v>1268</v>
      </c>
      <c r="D243" s="552" t="s">
        <v>1267</v>
      </c>
      <c r="E243" s="552"/>
      <c r="F243" s="553">
        <v>888</v>
      </c>
      <c r="G243" s="553">
        <v>1198</v>
      </c>
      <c r="H243" s="553">
        <v>40</v>
      </c>
      <c r="I243" s="553">
        <v>80</v>
      </c>
      <c r="J243" s="553">
        <v>276</v>
      </c>
      <c r="K243" s="553">
        <v>276</v>
      </c>
      <c r="L243" s="553">
        <v>50.4</v>
      </c>
      <c r="M243" s="553">
        <v>65.52</v>
      </c>
      <c r="N243" s="553">
        <v>-82500</v>
      </c>
      <c r="O243" s="553">
        <v>5</v>
      </c>
      <c r="P243" s="556" t="s">
        <v>1524</v>
      </c>
      <c r="Q243" s="556" t="s">
        <v>1322</v>
      </c>
    </row>
    <row r="244" spans="1:17" x14ac:dyDescent="0.15">
      <c r="A244" s="557" t="s">
        <v>425</v>
      </c>
      <c r="B244" s="558" t="s">
        <v>1292</v>
      </c>
      <c r="C244" s="610" t="s">
        <v>1268</v>
      </c>
      <c r="D244" s="558" t="s">
        <v>10771</v>
      </c>
      <c r="E244" s="558"/>
      <c r="F244" s="553">
        <v>888</v>
      </c>
      <c r="G244" s="554">
        <v>1198</v>
      </c>
      <c r="H244" s="554">
        <v>40</v>
      </c>
      <c r="I244" s="554">
        <v>80</v>
      </c>
      <c r="J244" s="553">
        <v>276</v>
      </c>
      <c r="K244" s="553">
        <v>276</v>
      </c>
      <c r="L244" s="554">
        <v>50.4</v>
      </c>
      <c r="M244" s="554">
        <v>65.52</v>
      </c>
      <c r="N244" s="554">
        <v>-82500</v>
      </c>
      <c r="O244" s="554">
        <v>5</v>
      </c>
      <c r="P244" s="559"/>
      <c r="Q244" s="556" t="s">
        <v>6822</v>
      </c>
    </row>
    <row r="245" spans="1:17" x14ac:dyDescent="0.15">
      <c r="A245" s="560" t="s">
        <v>382</v>
      </c>
      <c r="B245" s="552" t="s">
        <v>1292</v>
      </c>
      <c r="C245" s="609" t="s">
        <v>1268</v>
      </c>
      <c r="D245" s="552" t="s">
        <v>1267</v>
      </c>
      <c r="E245" s="552"/>
      <c r="F245" s="553">
        <v>932</v>
      </c>
      <c r="G245" s="553">
        <v>1065</v>
      </c>
      <c r="H245" s="553">
        <v>48</v>
      </c>
      <c r="I245" s="553">
        <v>88</v>
      </c>
      <c r="J245" s="553">
        <v>306</v>
      </c>
      <c r="K245" s="553">
        <v>306</v>
      </c>
      <c r="L245" s="553">
        <v>54</v>
      </c>
      <c r="M245" s="553">
        <v>64.8</v>
      </c>
      <c r="N245" s="553" t="s">
        <v>103</v>
      </c>
      <c r="O245" s="553">
        <v>5</v>
      </c>
      <c r="P245" s="556" t="s">
        <v>1523</v>
      </c>
      <c r="Q245" s="556" t="s">
        <v>1522</v>
      </c>
    </row>
    <row r="246" spans="1:17" x14ac:dyDescent="0.15">
      <c r="A246" s="560" t="s">
        <v>343</v>
      </c>
      <c r="B246" s="552" t="s">
        <v>1292</v>
      </c>
      <c r="C246" s="609" t="s">
        <v>1268</v>
      </c>
      <c r="D246" s="552" t="s">
        <v>1267</v>
      </c>
      <c r="E246" s="552"/>
      <c r="F246" s="553">
        <v>937</v>
      </c>
      <c r="G246" s="553">
        <v>1062</v>
      </c>
      <c r="H246" s="553">
        <v>48</v>
      </c>
      <c r="I246" s="553">
        <v>99</v>
      </c>
      <c r="J246" s="553">
        <v>312</v>
      </c>
      <c r="K246" s="553">
        <v>312</v>
      </c>
      <c r="L246" s="553">
        <v>55</v>
      </c>
      <c r="M246" s="553">
        <v>68.2</v>
      </c>
      <c r="N246" s="553" t="s">
        <v>9634</v>
      </c>
      <c r="O246" s="553">
        <v>5</v>
      </c>
      <c r="P246" s="556" t="s">
        <v>1521</v>
      </c>
      <c r="Q246" s="556" t="s">
        <v>1322</v>
      </c>
    </row>
    <row r="247" spans="1:17" x14ac:dyDescent="0.15">
      <c r="A247" s="560" t="s">
        <v>1331</v>
      </c>
      <c r="B247" s="552" t="s">
        <v>1292</v>
      </c>
      <c r="C247" s="609" t="s">
        <v>1268</v>
      </c>
      <c r="D247" s="552" t="s">
        <v>1267</v>
      </c>
      <c r="E247" s="552"/>
      <c r="F247" s="553">
        <v>1248</v>
      </c>
      <c r="G247" s="554">
        <v>1248</v>
      </c>
      <c r="H247" s="553">
        <v>32</v>
      </c>
      <c r="I247" s="553">
        <v>88</v>
      </c>
      <c r="J247" s="553">
        <v>300</v>
      </c>
      <c r="K247" s="553">
        <v>300</v>
      </c>
      <c r="L247" s="553">
        <v>60</v>
      </c>
      <c r="M247" s="553">
        <v>70.08</v>
      </c>
      <c r="N247" s="553">
        <v>-17250</v>
      </c>
      <c r="O247" s="553">
        <v>5</v>
      </c>
      <c r="P247" s="556" t="s">
        <v>6936</v>
      </c>
      <c r="Q247" s="556" t="s">
        <v>1172</v>
      </c>
    </row>
    <row r="248" spans="1:17" x14ac:dyDescent="0.15">
      <c r="A248" s="557" t="s">
        <v>1331</v>
      </c>
      <c r="B248" s="558" t="s">
        <v>1292</v>
      </c>
      <c r="C248" s="610" t="s">
        <v>1268</v>
      </c>
      <c r="D248" s="558" t="s">
        <v>10771</v>
      </c>
      <c r="E248" s="558"/>
      <c r="F248" s="553">
        <v>1498</v>
      </c>
      <c r="G248" s="554">
        <v>1498</v>
      </c>
      <c r="H248" s="554">
        <v>32</v>
      </c>
      <c r="I248" s="554">
        <v>88</v>
      </c>
      <c r="J248" s="553">
        <v>360</v>
      </c>
      <c r="K248" s="553">
        <v>360</v>
      </c>
      <c r="L248" s="553">
        <v>72</v>
      </c>
      <c r="M248" s="553">
        <v>82.08</v>
      </c>
      <c r="N248" s="554">
        <v>-17250</v>
      </c>
      <c r="O248" s="554">
        <v>5</v>
      </c>
      <c r="P248" s="556" t="s">
        <v>1463</v>
      </c>
      <c r="Q248" s="556" t="s">
        <v>10895</v>
      </c>
    </row>
    <row r="249" spans="1:17" x14ac:dyDescent="0.15">
      <c r="A249" s="560" t="s">
        <v>423</v>
      </c>
      <c r="B249" s="552" t="s">
        <v>1292</v>
      </c>
      <c r="C249" s="609" t="s">
        <v>1268</v>
      </c>
      <c r="D249" s="552" t="s">
        <v>1469</v>
      </c>
      <c r="E249" s="552">
        <v>1</v>
      </c>
      <c r="F249" s="553">
        <v>1102</v>
      </c>
      <c r="G249" s="553">
        <v>1260</v>
      </c>
      <c r="H249" s="553">
        <v>59</v>
      </c>
      <c r="I249" s="553">
        <v>99</v>
      </c>
      <c r="J249" s="553">
        <v>267</v>
      </c>
      <c r="K249" s="553">
        <v>267</v>
      </c>
      <c r="L249" s="553">
        <v>99.75</v>
      </c>
      <c r="M249" s="553">
        <v>122.55</v>
      </c>
      <c r="N249" s="553">
        <v>-112500</v>
      </c>
      <c r="O249" s="553">
        <v>5</v>
      </c>
      <c r="P249" s="556" t="s">
        <v>1520</v>
      </c>
      <c r="Q249" s="556" t="s">
        <v>1172</v>
      </c>
    </row>
    <row r="250" spans="1:17" x14ac:dyDescent="0.15">
      <c r="A250" s="557" t="s">
        <v>423</v>
      </c>
      <c r="B250" s="558" t="s">
        <v>1292</v>
      </c>
      <c r="C250" s="610" t="s">
        <v>1268</v>
      </c>
      <c r="D250" s="558" t="s">
        <v>10771</v>
      </c>
      <c r="E250" s="558">
        <v>2</v>
      </c>
      <c r="F250" s="553">
        <v>1155</v>
      </c>
      <c r="G250" s="553">
        <v>1320</v>
      </c>
      <c r="H250" s="554">
        <v>59</v>
      </c>
      <c r="I250" s="554">
        <v>99</v>
      </c>
      <c r="J250" s="553">
        <v>280</v>
      </c>
      <c r="K250" s="553">
        <v>280</v>
      </c>
      <c r="L250" s="553">
        <v>104.5</v>
      </c>
      <c r="M250" s="553">
        <v>127.3</v>
      </c>
      <c r="N250" s="554">
        <v>-112500</v>
      </c>
      <c r="O250" s="554">
        <v>5</v>
      </c>
      <c r="P250" s="559"/>
      <c r="Q250" s="556" t="s">
        <v>10922</v>
      </c>
    </row>
    <row r="251" spans="1:17" x14ac:dyDescent="0.15">
      <c r="A251" s="557" t="s">
        <v>423</v>
      </c>
      <c r="B251" s="558" t="s">
        <v>1292</v>
      </c>
      <c r="C251" s="610" t="s">
        <v>1268</v>
      </c>
      <c r="D251" s="558" t="s">
        <v>10771</v>
      </c>
      <c r="E251" s="558">
        <v>3</v>
      </c>
      <c r="F251" s="553">
        <v>1260</v>
      </c>
      <c r="G251" s="553">
        <v>1440</v>
      </c>
      <c r="H251" s="554">
        <v>59</v>
      </c>
      <c r="I251" s="554">
        <v>99</v>
      </c>
      <c r="J251" s="553">
        <v>306</v>
      </c>
      <c r="K251" s="553">
        <v>306</v>
      </c>
      <c r="L251" s="553">
        <v>114</v>
      </c>
      <c r="M251" s="553">
        <v>136.80000000000001</v>
      </c>
      <c r="N251" s="554">
        <v>-112500</v>
      </c>
      <c r="O251" s="554">
        <v>5</v>
      </c>
      <c r="P251" s="559"/>
      <c r="Q251" s="559" t="s">
        <v>9747</v>
      </c>
    </row>
    <row r="252" spans="1:17" x14ac:dyDescent="0.15">
      <c r="A252" s="557" t="s">
        <v>423</v>
      </c>
      <c r="B252" s="558" t="s">
        <v>1292</v>
      </c>
      <c r="C252" s="610" t="s">
        <v>1268</v>
      </c>
      <c r="D252" s="558" t="s">
        <v>10771</v>
      </c>
      <c r="E252" s="558">
        <v>4</v>
      </c>
      <c r="F252" s="553">
        <v>1312</v>
      </c>
      <c r="G252" s="553">
        <v>1500</v>
      </c>
      <c r="H252" s="554">
        <v>59</v>
      </c>
      <c r="I252" s="554">
        <v>99</v>
      </c>
      <c r="J252" s="553">
        <v>318</v>
      </c>
      <c r="K252" s="553">
        <v>318</v>
      </c>
      <c r="L252" s="553">
        <v>118.75</v>
      </c>
      <c r="M252" s="553">
        <v>141.55000000000001</v>
      </c>
      <c r="N252" s="554">
        <v>-112500</v>
      </c>
      <c r="O252" s="554">
        <v>5</v>
      </c>
      <c r="P252" s="559"/>
      <c r="Q252" s="559"/>
    </row>
    <row r="253" spans="1:17" x14ac:dyDescent="0.15">
      <c r="A253" s="557" t="s">
        <v>423</v>
      </c>
      <c r="B253" s="558" t="s">
        <v>1292</v>
      </c>
      <c r="C253" s="610" t="s">
        <v>1268</v>
      </c>
      <c r="D253" s="558" t="s">
        <v>10771</v>
      </c>
      <c r="E253" s="558">
        <v>5</v>
      </c>
      <c r="F253" s="553">
        <v>1365</v>
      </c>
      <c r="G253" s="553">
        <v>1560</v>
      </c>
      <c r="H253" s="554">
        <v>59</v>
      </c>
      <c r="I253" s="554">
        <v>99</v>
      </c>
      <c r="J253" s="553">
        <v>331</v>
      </c>
      <c r="K253" s="553">
        <v>331</v>
      </c>
      <c r="L253" s="553">
        <v>123.5</v>
      </c>
      <c r="M253" s="553">
        <v>146.30000000000001</v>
      </c>
      <c r="N253" s="554">
        <v>-112500</v>
      </c>
      <c r="O253" s="554">
        <v>5</v>
      </c>
      <c r="P253" s="556" t="s">
        <v>1463</v>
      </c>
      <c r="Q253" s="559"/>
    </row>
    <row r="254" spans="1:17" x14ac:dyDescent="0.15">
      <c r="A254" s="557" t="s">
        <v>423</v>
      </c>
      <c r="B254" s="558" t="s">
        <v>1292</v>
      </c>
      <c r="C254" s="610" t="s">
        <v>1268</v>
      </c>
      <c r="D254" s="558" t="s">
        <v>10771</v>
      </c>
      <c r="E254" s="558">
        <v>6</v>
      </c>
      <c r="F254" s="553">
        <v>1470</v>
      </c>
      <c r="G254" s="553">
        <v>1680</v>
      </c>
      <c r="H254" s="554">
        <v>59</v>
      </c>
      <c r="I254" s="554">
        <v>99</v>
      </c>
      <c r="J254" s="553">
        <v>357</v>
      </c>
      <c r="K254" s="553">
        <v>357</v>
      </c>
      <c r="L254" s="553">
        <v>133</v>
      </c>
      <c r="M254" s="553">
        <v>155.80000000000001</v>
      </c>
      <c r="N254" s="554">
        <v>-112500</v>
      </c>
      <c r="O254" s="554">
        <v>5</v>
      </c>
      <c r="P254" s="559"/>
      <c r="Q254" s="559"/>
    </row>
    <row r="255" spans="1:17" x14ac:dyDescent="0.15">
      <c r="A255" s="557" t="s">
        <v>423</v>
      </c>
      <c r="B255" s="558" t="s">
        <v>1292</v>
      </c>
      <c r="C255" s="610" t="s">
        <v>1268</v>
      </c>
      <c r="D255" s="558" t="s">
        <v>10771</v>
      </c>
      <c r="E255" s="558">
        <v>7</v>
      </c>
      <c r="F255" s="553">
        <v>1575</v>
      </c>
      <c r="G255" s="553">
        <v>1800</v>
      </c>
      <c r="H255" s="554">
        <v>59</v>
      </c>
      <c r="I255" s="554">
        <v>99</v>
      </c>
      <c r="J255" s="553">
        <v>382</v>
      </c>
      <c r="K255" s="553">
        <v>382</v>
      </c>
      <c r="L255" s="553">
        <v>142.5</v>
      </c>
      <c r="M255" s="553">
        <v>165.3</v>
      </c>
      <c r="N255" s="554">
        <v>-112500</v>
      </c>
      <c r="O255" s="554">
        <v>5</v>
      </c>
      <c r="P255" s="559"/>
      <c r="Q255" s="556" t="s">
        <v>6823</v>
      </c>
    </row>
    <row r="256" spans="1:17" x14ac:dyDescent="0.15">
      <c r="A256" s="560" t="s">
        <v>1515</v>
      </c>
      <c r="B256" s="552" t="s">
        <v>1514</v>
      </c>
      <c r="C256" s="609" t="s">
        <v>1290</v>
      </c>
      <c r="D256" s="552" t="s">
        <v>1282</v>
      </c>
      <c r="E256" s="552"/>
      <c r="F256" s="553">
        <v>460</v>
      </c>
      <c r="G256" s="553">
        <v>700</v>
      </c>
      <c r="H256" s="553" t="s">
        <v>1266</v>
      </c>
      <c r="I256" s="553" t="s">
        <v>1266</v>
      </c>
      <c r="J256" s="553">
        <v>75</v>
      </c>
      <c r="K256" s="553">
        <v>100</v>
      </c>
      <c r="L256" s="553">
        <v>5</v>
      </c>
      <c r="M256" s="553">
        <v>7.7</v>
      </c>
      <c r="N256" s="553">
        <v>4000</v>
      </c>
      <c r="O256" s="553" t="s">
        <v>103</v>
      </c>
      <c r="P256" s="556" t="s">
        <v>1513</v>
      </c>
      <c r="Q256" s="556" t="s">
        <v>10929</v>
      </c>
    </row>
    <row r="257" spans="1:17" x14ac:dyDescent="0.15">
      <c r="A257" s="560" t="s">
        <v>1512</v>
      </c>
      <c r="B257" s="552" t="s">
        <v>1511</v>
      </c>
      <c r="C257" s="609" t="s">
        <v>1268</v>
      </c>
      <c r="D257" s="552" t="s">
        <v>1267</v>
      </c>
      <c r="E257" s="552"/>
      <c r="F257" s="553">
        <v>586</v>
      </c>
      <c r="G257" s="553">
        <v>1198</v>
      </c>
      <c r="H257" s="553">
        <v>16</v>
      </c>
      <c r="I257" s="553">
        <v>96</v>
      </c>
      <c r="J257" s="553">
        <v>54</v>
      </c>
      <c r="K257" s="553">
        <v>300</v>
      </c>
      <c r="L257" s="553">
        <v>3.6</v>
      </c>
      <c r="M257" s="561">
        <v>7.2</v>
      </c>
      <c r="N257" s="553">
        <v>-2250</v>
      </c>
      <c r="O257" s="553">
        <v>5</v>
      </c>
      <c r="P257" s="556" t="s">
        <v>10768</v>
      </c>
      <c r="Q257" s="556" t="s">
        <v>10930</v>
      </c>
    </row>
    <row r="258" spans="1:17" x14ac:dyDescent="0.15">
      <c r="A258" s="557" t="s">
        <v>1512</v>
      </c>
      <c r="B258" s="558" t="s">
        <v>10777</v>
      </c>
      <c r="C258" s="610" t="s">
        <v>1268</v>
      </c>
      <c r="D258" s="558" t="s">
        <v>10771</v>
      </c>
      <c r="E258" s="558"/>
      <c r="F258" s="553">
        <v>586</v>
      </c>
      <c r="G258" s="554">
        <v>1198</v>
      </c>
      <c r="H258" s="554">
        <v>16</v>
      </c>
      <c r="I258" s="554">
        <v>96</v>
      </c>
      <c r="J258" s="553">
        <v>54</v>
      </c>
      <c r="K258" s="554">
        <v>300</v>
      </c>
      <c r="L258" s="554">
        <v>3.6</v>
      </c>
      <c r="M258" s="554">
        <v>7.2</v>
      </c>
      <c r="N258" s="554">
        <v>-2250</v>
      </c>
      <c r="O258" s="554">
        <v>5</v>
      </c>
      <c r="P258" s="559"/>
      <c r="Q258" s="556" t="s">
        <v>10922</v>
      </c>
    </row>
    <row r="259" spans="1:17" x14ac:dyDescent="0.15">
      <c r="A259" s="560" t="s">
        <v>1411</v>
      </c>
      <c r="B259" s="552" t="s">
        <v>1311</v>
      </c>
      <c r="C259" s="609" t="s">
        <v>1286</v>
      </c>
      <c r="D259" s="552" t="s">
        <v>1282</v>
      </c>
      <c r="E259" s="552"/>
      <c r="F259" s="553">
        <v>615</v>
      </c>
      <c r="G259" s="553">
        <v>999</v>
      </c>
      <c r="H259" s="553">
        <v>24</v>
      </c>
      <c r="I259" s="553">
        <v>64</v>
      </c>
      <c r="J259" s="553">
        <v>90</v>
      </c>
      <c r="K259" s="553">
        <v>120</v>
      </c>
      <c r="L259" s="553">
        <v>5.94</v>
      </c>
      <c r="M259" s="553">
        <v>10.44</v>
      </c>
      <c r="N259" s="553">
        <v>23000</v>
      </c>
      <c r="O259" s="553">
        <v>5</v>
      </c>
      <c r="P259" s="556" t="s">
        <v>1500</v>
      </c>
      <c r="Q259" s="556"/>
    </row>
    <row r="260" spans="1:17" x14ac:dyDescent="0.15">
      <c r="A260" s="557" t="s">
        <v>1411</v>
      </c>
      <c r="B260" s="558" t="s">
        <v>10777</v>
      </c>
      <c r="C260" s="610" t="s">
        <v>1286</v>
      </c>
      <c r="D260" s="558" t="s">
        <v>6430</v>
      </c>
      <c r="E260" s="558"/>
      <c r="F260" s="553">
        <v>615</v>
      </c>
      <c r="G260" s="554">
        <v>999</v>
      </c>
      <c r="H260" s="554">
        <v>24</v>
      </c>
      <c r="I260" s="554">
        <v>64</v>
      </c>
      <c r="J260" s="553">
        <v>90</v>
      </c>
      <c r="K260" s="554">
        <v>120</v>
      </c>
      <c r="L260" s="554">
        <v>5.94</v>
      </c>
      <c r="M260" s="554">
        <v>10.44</v>
      </c>
      <c r="N260" s="554">
        <v>23000</v>
      </c>
      <c r="O260" s="554">
        <v>5</v>
      </c>
      <c r="P260" s="556" t="s">
        <v>6574</v>
      </c>
      <c r="Q260" s="559"/>
    </row>
    <row r="261" spans="1:17" x14ac:dyDescent="0.15">
      <c r="A261" s="557" t="s">
        <v>1411</v>
      </c>
      <c r="B261" s="558" t="s">
        <v>10777</v>
      </c>
      <c r="C261" s="610" t="s">
        <v>1286</v>
      </c>
      <c r="D261" s="558" t="s">
        <v>6430</v>
      </c>
      <c r="E261" s="558"/>
      <c r="F261" s="553">
        <v>676</v>
      </c>
      <c r="G261" s="553">
        <v>1098</v>
      </c>
      <c r="H261" s="554">
        <v>24</v>
      </c>
      <c r="I261" s="554">
        <v>64</v>
      </c>
      <c r="J261" s="553">
        <v>99</v>
      </c>
      <c r="K261" s="553">
        <v>132</v>
      </c>
      <c r="L261" s="553">
        <v>6.53</v>
      </c>
      <c r="M261" s="553">
        <v>11.03</v>
      </c>
      <c r="N261" s="554">
        <v>23000</v>
      </c>
      <c r="O261" s="554">
        <v>5</v>
      </c>
      <c r="P261" s="556" t="s">
        <v>6574</v>
      </c>
      <c r="Q261" s="556"/>
    </row>
    <row r="262" spans="1:17" x14ac:dyDescent="0.15">
      <c r="A262" s="557" t="s">
        <v>1411</v>
      </c>
      <c r="B262" s="558" t="s">
        <v>10777</v>
      </c>
      <c r="C262" s="610" t="s">
        <v>1286</v>
      </c>
      <c r="D262" s="558" t="s">
        <v>6430</v>
      </c>
      <c r="E262" s="558"/>
      <c r="F262" s="553">
        <v>738</v>
      </c>
      <c r="G262" s="553">
        <v>1198</v>
      </c>
      <c r="H262" s="554">
        <v>24</v>
      </c>
      <c r="I262" s="554">
        <v>64</v>
      </c>
      <c r="J262" s="553">
        <v>108</v>
      </c>
      <c r="K262" s="553">
        <v>144</v>
      </c>
      <c r="L262" s="553">
        <v>7.12</v>
      </c>
      <c r="M262" s="553">
        <v>11.62</v>
      </c>
      <c r="N262" s="554">
        <v>23000</v>
      </c>
      <c r="O262" s="554">
        <v>5</v>
      </c>
      <c r="P262" s="559"/>
      <c r="Q262" s="556"/>
    </row>
    <row r="263" spans="1:17" x14ac:dyDescent="0.15">
      <c r="A263" s="560" t="s">
        <v>1510</v>
      </c>
      <c r="B263" s="552" t="s">
        <v>1311</v>
      </c>
      <c r="C263" s="609" t="s">
        <v>1290</v>
      </c>
      <c r="D263" s="552" t="s">
        <v>1282</v>
      </c>
      <c r="E263" s="552"/>
      <c r="F263" s="553">
        <v>832</v>
      </c>
      <c r="G263" s="554">
        <v>832</v>
      </c>
      <c r="H263" s="553">
        <v>32</v>
      </c>
      <c r="I263" s="554">
        <v>32</v>
      </c>
      <c r="J263" s="553">
        <v>82</v>
      </c>
      <c r="K263" s="554">
        <v>82</v>
      </c>
      <c r="L263" s="553">
        <v>8.32</v>
      </c>
      <c r="M263" s="554">
        <v>8.32</v>
      </c>
      <c r="N263" s="553">
        <v>-624</v>
      </c>
      <c r="O263" s="553">
        <v>5</v>
      </c>
      <c r="P263" s="556" t="s">
        <v>9613</v>
      </c>
      <c r="Q263" s="556" t="s">
        <v>10931</v>
      </c>
    </row>
    <row r="264" spans="1:17" x14ac:dyDescent="0.15">
      <c r="A264" s="560" t="s">
        <v>1509</v>
      </c>
      <c r="B264" s="552" t="s">
        <v>1280</v>
      </c>
      <c r="C264" s="609" t="s">
        <v>1268</v>
      </c>
      <c r="D264" s="552" t="s">
        <v>1282</v>
      </c>
      <c r="E264" s="552"/>
      <c r="F264" s="553">
        <v>880</v>
      </c>
      <c r="G264" s="553">
        <v>1098</v>
      </c>
      <c r="H264" s="553">
        <v>16</v>
      </c>
      <c r="I264" s="553">
        <v>24</v>
      </c>
      <c r="J264" s="553">
        <v>77</v>
      </c>
      <c r="K264" s="553">
        <v>165</v>
      </c>
      <c r="L264" s="553">
        <v>11</v>
      </c>
      <c r="M264" s="553">
        <v>19.7</v>
      </c>
      <c r="N264" s="553">
        <v>-25875</v>
      </c>
      <c r="O264" s="553">
        <v>5</v>
      </c>
      <c r="P264" s="556" t="s">
        <v>1508</v>
      </c>
      <c r="Q264" s="556" t="s">
        <v>10932</v>
      </c>
    </row>
    <row r="265" spans="1:17" x14ac:dyDescent="0.15">
      <c r="A265" s="557" t="s">
        <v>1509</v>
      </c>
      <c r="B265" s="558" t="s">
        <v>10774</v>
      </c>
      <c r="C265" s="610" t="s">
        <v>1268</v>
      </c>
      <c r="D265" s="558" t="s">
        <v>6430</v>
      </c>
      <c r="E265" s="558"/>
      <c r="F265" s="553">
        <v>880</v>
      </c>
      <c r="G265" s="554">
        <v>1098</v>
      </c>
      <c r="H265" s="554">
        <v>16</v>
      </c>
      <c r="I265" s="554">
        <v>24</v>
      </c>
      <c r="J265" s="553">
        <v>77</v>
      </c>
      <c r="K265" s="554">
        <v>165</v>
      </c>
      <c r="L265" s="554">
        <v>11</v>
      </c>
      <c r="M265" s="554">
        <v>19.7</v>
      </c>
      <c r="N265" s="554">
        <v>-25875</v>
      </c>
      <c r="O265" s="554">
        <v>5</v>
      </c>
      <c r="P265" s="559"/>
      <c r="Q265" s="556" t="s">
        <v>1322</v>
      </c>
    </row>
    <row r="266" spans="1:17" x14ac:dyDescent="0.15">
      <c r="A266" s="560" t="s">
        <v>1507</v>
      </c>
      <c r="B266" s="552" t="s">
        <v>1305</v>
      </c>
      <c r="C266" s="609" t="s">
        <v>1268</v>
      </c>
      <c r="D266" s="552" t="s">
        <v>1267</v>
      </c>
      <c r="E266" s="552"/>
      <c r="F266" s="553">
        <v>840</v>
      </c>
      <c r="G266" s="553">
        <v>945</v>
      </c>
      <c r="H266" s="553">
        <v>24</v>
      </c>
      <c r="I266" s="553">
        <v>40</v>
      </c>
      <c r="J266" s="553">
        <v>105</v>
      </c>
      <c r="K266" s="553">
        <v>126</v>
      </c>
      <c r="L266" s="553">
        <v>9.9700000000000006</v>
      </c>
      <c r="M266" s="553">
        <v>12.58</v>
      </c>
      <c r="N266" s="553">
        <v>-777</v>
      </c>
      <c r="O266" s="553">
        <v>10</v>
      </c>
      <c r="P266" s="556" t="s">
        <v>1506</v>
      </c>
      <c r="Q266" s="556" t="s">
        <v>1505</v>
      </c>
    </row>
    <row r="267" spans="1:17" x14ac:dyDescent="0.15">
      <c r="A267" s="557" t="s">
        <v>1507</v>
      </c>
      <c r="B267" s="558" t="s">
        <v>1305</v>
      </c>
      <c r="C267" s="610" t="s">
        <v>1268</v>
      </c>
      <c r="D267" s="558" t="s">
        <v>10771</v>
      </c>
      <c r="E267" s="558"/>
      <c r="F267" s="553">
        <v>840</v>
      </c>
      <c r="G267" s="554">
        <v>945</v>
      </c>
      <c r="H267" s="554">
        <v>24</v>
      </c>
      <c r="I267" s="554">
        <v>40</v>
      </c>
      <c r="J267" s="553">
        <v>105</v>
      </c>
      <c r="K267" s="554">
        <v>126</v>
      </c>
      <c r="L267" s="554">
        <v>9.9700000000000006</v>
      </c>
      <c r="M267" s="554">
        <v>12.58</v>
      </c>
      <c r="N267" s="554">
        <v>-777</v>
      </c>
      <c r="O267" s="554">
        <v>10</v>
      </c>
      <c r="P267" s="559"/>
      <c r="Q267" s="556" t="s">
        <v>6254</v>
      </c>
    </row>
    <row r="268" spans="1:17" x14ac:dyDescent="0.15">
      <c r="A268" s="560" t="s">
        <v>486</v>
      </c>
      <c r="B268" s="552" t="s">
        <v>1305</v>
      </c>
      <c r="C268" s="609" t="s">
        <v>1268</v>
      </c>
      <c r="D268" s="552" t="s">
        <v>1267</v>
      </c>
      <c r="E268" s="552"/>
      <c r="F268" s="553">
        <v>1008</v>
      </c>
      <c r="G268" s="553">
        <v>1210</v>
      </c>
      <c r="H268" s="553">
        <v>56</v>
      </c>
      <c r="I268" s="553">
        <v>99</v>
      </c>
      <c r="J268" s="553">
        <v>225</v>
      </c>
      <c r="K268" s="553">
        <v>225</v>
      </c>
      <c r="L268" s="553">
        <v>33</v>
      </c>
      <c r="M268" s="553">
        <v>42.9</v>
      </c>
      <c r="N268" s="553">
        <v>-43500</v>
      </c>
      <c r="O268" s="553">
        <v>10</v>
      </c>
      <c r="P268" s="556" t="s">
        <v>1504</v>
      </c>
      <c r="Q268" s="556" t="s">
        <v>10920</v>
      </c>
    </row>
    <row r="269" spans="1:17" x14ac:dyDescent="0.15">
      <c r="A269" s="560" t="s">
        <v>1503</v>
      </c>
      <c r="B269" s="552" t="s">
        <v>1315</v>
      </c>
      <c r="C269" s="609" t="s">
        <v>1274</v>
      </c>
      <c r="D269" s="552" t="s">
        <v>1282</v>
      </c>
      <c r="E269" s="552"/>
      <c r="F269" s="553">
        <v>278</v>
      </c>
      <c r="G269" s="553">
        <v>630</v>
      </c>
      <c r="H269" s="553" t="s">
        <v>5442</v>
      </c>
      <c r="I269" s="554" t="s">
        <v>5443</v>
      </c>
      <c r="J269" s="553">
        <v>26</v>
      </c>
      <c r="K269" s="553">
        <v>52</v>
      </c>
      <c r="L269" s="553">
        <v>0.89</v>
      </c>
      <c r="M269" s="561">
        <v>1.76</v>
      </c>
      <c r="N269" s="553">
        <v>-2850</v>
      </c>
      <c r="O269" s="553" t="s">
        <v>103</v>
      </c>
      <c r="P269" s="556" t="s">
        <v>1502</v>
      </c>
      <c r="Q269" s="556" t="s">
        <v>1491</v>
      </c>
    </row>
    <row r="270" spans="1:17" x14ac:dyDescent="0.15">
      <c r="A270" s="560" t="s">
        <v>1501</v>
      </c>
      <c r="B270" s="552" t="s">
        <v>1315</v>
      </c>
      <c r="C270" s="609" t="s">
        <v>1283</v>
      </c>
      <c r="D270" s="552" t="s">
        <v>1282</v>
      </c>
      <c r="E270" s="552"/>
      <c r="F270" s="553">
        <v>555</v>
      </c>
      <c r="G270" s="553">
        <v>700</v>
      </c>
      <c r="H270" s="553">
        <v>16</v>
      </c>
      <c r="I270" s="553">
        <v>64</v>
      </c>
      <c r="J270" s="553">
        <v>55</v>
      </c>
      <c r="K270" s="553">
        <v>80</v>
      </c>
      <c r="L270" s="553">
        <v>4.8</v>
      </c>
      <c r="M270" s="553">
        <v>7.88</v>
      </c>
      <c r="N270" s="553">
        <v>9000</v>
      </c>
      <c r="O270" s="553">
        <v>5</v>
      </c>
      <c r="P270" s="556" t="s">
        <v>1500</v>
      </c>
      <c r="Q270" s="556"/>
    </row>
    <row r="271" spans="1:17" x14ac:dyDescent="0.15">
      <c r="A271" s="560" t="s">
        <v>1499</v>
      </c>
      <c r="B271" s="552" t="s">
        <v>1306</v>
      </c>
      <c r="C271" s="609" t="s">
        <v>1283</v>
      </c>
      <c r="D271" s="552" t="s">
        <v>1282</v>
      </c>
      <c r="E271" s="552"/>
      <c r="F271" s="553">
        <v>841</v>
      </c>
      <c r="G271" s="553">
        <v>990</v>
      </c>
      <c r="H271" s="553">
        <v>32</v>
      </c>
      <c r="I271" s="553">
        <v>48</v>
      </c>
      <c r="J271" s="553">
        <v>104</v>
      </c>
      <c r="K271" s="553">
        <v>148</v>
      </c>
      <c r="L271" s="553">
        <v>10.45</v>
      </c>
      <c r="M271" s="553">
        <v>14.8</v>
      </c>
      <c r="N271" s="553">
        <v>33300</v>
      </c>
      <c r="O271" s="553">
        <v>5</v>
      </c>
      <c r="P271" s="556" t="s">
        <v>1475</v>
      </c>
      <c r="Q271" s="556"/>
    </row>
    <row r="272" spans="1:17" x14ac:dyDescent="0.15">
      <c r="A272" s="557" t="s">
        <v>1499</v>
      </c>
      <c r="B272" s="558" t="s">
        <v>1306</v>
      </c>
      <c r="C272" s="610" t="s">
        <v>1283</v>
      </c>
      <c r="D272" s="558" t="s">
        <v>6430</v>
      </c>
      <c r="E272" s="558"/>
      <c r="F272" s="553">
        <v>841</v>
      </c>
      <c r="G272" s="554">
        <v>990</v>
      </c>
      <c r="H272" s="554">
        <v>32</v>
      </c>
      <c r="I272" s="554">
        <v>48</v>
      </c>
      <c r="J272" s="553">
        <v>104</v>
      </c>
      <c r="K272" s="554">
        <v>148</v>
      </c>
      <c r="L272" s="554">
        <v>10.45</v>
      </c>
      <c r="M272" s="554">
        <v>14.8</v>
      </c>
      <c r="N272" s="554">
        <v>33300</v>
      </c>
      <c r="O272" s="554">
        <v>5</v>
      </c>
      <c r="P272" s="556" t="s">
        <v>1498</v>
      </c>
      <c r="Q272" s="559"/>
    </row>
    <row r="273" spans="1:17" x14ac:dyDescent="0.15">
      <c r="A273" s="560" t="s">
        <v>1338</v>
      </c>
      <c r="B273" s="552" t="s">
        <v>1306</v>
      </c>
      <c r="C273" s="609" t="s">
        <v>1286</v>
      </c>
      <c r="D273" s="552" t="s">
        <v>1282</v>
      </c>
      <c r="E273" s="552"/>
      <c r="F273" s="553">
        <v>1110</v>
      </c>
      <c r="G273" s="554">
        <v>1110</v>
      </c>
      <c r="H273" s="553">
        <v>32</v>
      </c>
      <c r="I273" s="553">
        <v>48</v>
      </c>
      <c r="J273" s="553">
        <v>118</v>
      </c>
      <c r="K273" s="553">
        <v>168</v>
      </c>
      <c r="L273" s="553">
        <v>15</v>
      </c>
      <c r="M273" s="553">
        <v>18.96</v>
      </c>
      <c r="N273" s="553">
        <v>-7500</v>
      </c>
      <c r="O273" s="553">
        <v>5</v>
      </c>
      <c r="P273" s="556" t="s">
        <v>6399</v>
      </c>
      <c r="Q273" s="556"/>
    </row>
    <row r="274" spans="1:17" x14ac:dyDescent="0.15">
      <c r="A274" s="560" t="s">
        <v>492</v>
      </c>
      <c r="B274" s="552" t="s">
        <v>1313</v>
      </c>
      <c r="C274" s="609" t="s">
        <v>1283</v>
      </c>
      <c r="D274" s="552" t="s">
        <v>1282</v>
      </c>
      <c r="E274" s="552"/>
      <c r="F274" s="553">
        <v>525</v>
      </c>
      <c r="G274" s="553">
        <v>630</v>
      </c>
      <c r="H274" s="553" t="s">
        <v>1266</v>
      </c>
      <c r="I274" s="553" t="s">
        <v>1266</v>
      </c>
      <c r="J274" s="553">
        <v>73</v>
      </c>
      <c r="K274" s="553">
        <v>105</v>
      </c>
      <c r="L274" s="553">
        <v>9.4499999999999993</v>
      </c>
      <c r="M274" s="553">
        <v>12.96</v>
      </c>
      <c r="N274" s="553">
        <v>-9000</v>
      </c>
      <c r="O274" s="553" t="s">
        <v>103</v>
      </c>
      <c r="P274" s="534" t="s">
        <v>1497</v>
      </c>
      <c r="Q274" s="556" t="s">
        <v>1308</v>
      </c>
    </row>
    <row r="275" spans="1:17" x14ac:dyDescent="0.15">
      <c r="A275" s="557" t="s">
        <v>492</v>
      </c>
      <c r="B275" s="558" t="s">
        <v>1313</v>
      </c>
      <c r="C275" s="610" t="s">
        <v>1283</v>
      </c>
      <c r="D275" s="558" t="s">
        <v>6430</v>
      </c>
      <c r="E275" s="558"/>
      <c r="F275" s="553">
        <v>525</v>
      </c>
      <c r="G275" s="554">
        <v>630</v>
      </c>
      <c r="H275" s="553" t="s">
        <v>1266</v>
      </c>
      <c r="I275" s="553" t="s">
        <v>1266</v>
      </c>
      <c r="J275" s="553">
        <v>73</v>
      </c>
      <c r="K275" s="554">
        <v>105</v>
      </c>
      <c r="L275" s="554">
        <v>9.4499999999999993</v>
      </c>
      <c r="M275" s="554">
        <v>12.96</v>
      </c>
      <c r="N275" s="554">
        <v>-9000</v>
      </c>
      <c r="O275" s="554" t="s">
        <v>103</v>
      </c>
      <c r="P275" s="559"/>
      <c r="Q275" s="556" t="s">
        <v>6254</v>
      </c>
    </row>
    <row r="276" spans="1:17" x14ac:dyDescent="0.15">
      <c r="A276" s="560" t="s">
        <v>1496</v>
      </c>
      <c r="B276" s="552" t="s">
        <v>1313</v>
      </c>
      <c r="C276" s="609" t="s">
        <v>1274</v>
      </c>
      <c r="D276" s="552" t="s">
        <v>1282</v>
      </c>
      <c r="E276" s="552"/>
      <c r="F276" s="553">
        <v>603</v>
      </c>
      <c r="G276" s="553">
        <v>945</v>
      </c>
      <c r="H276" s="553">
        <v>48</v>
      </c>
      <c r="I276" s="553">
        <v>64</v>
      </c>
      <c r="J276" s="553">
        <v>57</v>
      </c>
      <c r="K276" s="553">
        <v>94</v>
      </c>
      <c r="L276" s="553">
        <v>7.35</v>
      </c>
      <c r="M276" s="553">
        <v>13.02</v>
      </c>
      <c r="N276" s="553">
        <v>-13500</v>
      </c>
      <c r="O276" s="553">
        <v>5</v>
      </c>
      <c r="P276" s="556" t="s">
        <v>1495</v>
      </c>
      <c r="Q276" s="556" t="s">
        <v>1491</v>
      </c>
    </row>
    <row r="277" spans="1:17" x14ac:dyDescent="0.15">
      <c r="A277" s="560" t="s">
        <v>456</v>
      </c>
      <c r="B277" s="552" t="s">
        <v>1313</v>
      </c>
      <c r="C277" s="609" t="s">
        <v>1268</v>
      </c>
      <c r="D277" s="552" t="s">
        <v>1282</v>
      </c>
      <c r="E277" s="552"/>
      <c r="F277" s="553">
        <v>630</v>
      </c>
      <c r="G277" s="553">
        <v>693</v>
      </c>
      <c r="H277" s="553" t="s">
        <v>1266</v>
      </c>
      <c r="I277" s="553" t="s">
        <v>1266</v>
      </c>
      <c r="J277" s="553">
        <v>126</v>
      </c>
      <c r="K277" s="553">
        <v>126</v>
      </c>
      <c r="L277" s="553">
        <v>9.4499999999999993</v>
      </c>
      <c r="M277" s="553">
        <v>10.17</v>
      </c>
      <c r="N277" s="553">
        <v>-15000</v>
      </c>
      <c r="O277" s="553" t="s">
        <v>103</v>
      </c>
      <c r="P277" s="534" t="s">
        <v>1467</v>
      </c>
      <c r="Q277" s="556" t="s">
        <v>6603</v>
      </c>
    </row>
    <row r="278" spans="1:17" x14ac:dyDescent="0.15">
      <c r="A278" s="557" t="s">
        <v>456</v>
      </c>
      <c r="B278" s="558" t="s">
        <v>1313</v>
      </c>
      <c r="C278" s="610" t="s">
        <v>1268</v>
      </c>
      <c r="D278" s="558" t="s">
        <v>6430</v>
      </c>
      <c r="E278" s="558"/>
      <c r="F278" s="553">
        <v>630</v>
      </c>
      <c r="G278" s="554">
        <v>693</v>
      </c>
      <c r="H278" s="553" t="s">
        <v>1266</v>
      </c>
      <c r="I278" s="553" t="s">
        <v>1266</v>
      </c>
      <c r="J278" s="553">
        <v>126</v>
      </c>
      <c r="K278" s="554">
        <v>126</v>
      </c>
      <c r="L278" s="554">
        <v>9.4499999999999993</v>
      </c>
      <c r="M278" s="554">
        <v>10.17</v>
      </c>
      <c r="N278" s="554">
        <v>-15000</v>
      </c>
      <c r="O278" s="554" t="s">
        <v>103</v>
      </c>
      <c r="P278" s="559"/>
      <c r="Q278" s="556" t="s">
        <v>6531</v>
      </c>
    </row>
    <row r="279" spans="1:17" x14ac:dyDescent="0.15">
      <c r="A279" s="560" t="s">
        <v>637</v>
      </c>
      <c r="B279" s="552" t="s">
        <v>1313</v>
      </c>
      <c r="C279" s="609" t="s">
        <v>1287</v>
      </c>
      <c r="D279" s="552" t="s">
        <v>1282</v>
      </c>
      <c r="E279" s="552"/>
      <c r="F279" s="553">
        <v>650</v>
      </c>
      <c r="G279" s="553">
        <v>900</v>
      </c>
      <c r="H279" s="553">
        <v>16</v>
      </c>
      <c r="I279" s="553">
        <v>64</v>
      </c>
      <c r="J279" s="553">
        <v>75</v>
      </c>
      <c r="K279" s="553">
        <v>100</v>
      </c>
      <c r="L279" s="553">
        <v>8</v>
      </c>
      <c r="M279" s="553">
        <v>13.04</v>
      </c>
      <c r="N279" s="553">
        <v>-30000</v>
      </c>
      <c r="O279" s="553">
        <v>5</v>
      </c>
      <c r="P279" s="556" t="s">
        <v>1494</v>
      </c>
      <c r="Q279" s="556"/>
    </row>
    <row r="280" spans="1:17" x14ac:dyDescent="0.15">
      <c r="A280" s="557" t="s">
        <v>637</v>
      </c>
      <c r="B280" s="558" t="s">
        <v>1313</v>
      </c>
      <c r="C280" s="610" t="s">
        <v>1287</v>
      </c>
      <c r="D280" s="558" t="s">
        <v>6430</v>
      </c>
      <c r="E280" s="558"/>
      <c r="F280" s="553">
        <v>682</v>
      </c>
      <c r="G280" s="553">
        <v>945</v>
      </c>
      <c r="H280" s="554">
        <v>16</v>
      </c>
      <c r="I280" s="554">
        <v>64</v>
      </c>
      <c r="J280" s="553">
        <v>78</v>
      </c>
      <c r="K280" s="553">
        <v>105</v>
      </c>
      <c r="L280" s="553">
        <v>8.4</v>
      </c>
      <c r="M280" s="553">
        <v>13.44</v>
      </c>
      <c r="N280" s="554">
        <v>-30000</v>
      </c>
      <c r="O280" s="554">
        <v>5</v>
      </c>
      <c r="P280" s="556" t="s">
        <v>1493</v>
      </c>
      <c r="Q280" s="556"/>
    </row>
    <row r="281" spans="1:17" x14ac:dyDescent="0.15">
      <c r="A281" s="557" t="s">
        <v>637</v>
      </c>
      <c r="B281" s="558" t="s">
        <v>1313</v>
      </c>
      <c r="C281" s="610" t="s">
        <v>1287</v>
      </c>
      <c r="D281" s="558" t="s">
        <v>6430</v>
      </c>
      <c r="E281" s="558"/>
      <c r="F281" s="553">
        <v>715</v>
      </c>
      <c r="G281" s="553">
        <v>990</v>
      </c>
      <c r="H281" s="554">
        <v>16</v>
      </c>
      <c r="I281" s="554">
        <v>64</v>
      </c>
      <c r="J281" s="553">
        <v>82</v>
      </c>
      <c r="K281" s="553">
        <v>110</v>
      </c>
      <c r="L281" s="553">
        <v>8.8000000000000007</v>
      </c>
      <c r="M281" s="553">
        <v>13.84</v>
      </c>
      <c r="N281" s="554">
        <v>-30000</v>
      </c>
      <c r="O281" s="554">
        <v>5</v>
      </c>
      <c r="P281" s="559"/>
      <c r="Q281" s="556"/>
    </row>
    <row r="282" spans="1:17" x14ac:dyDescent="0.15">
      <c r="A282" s="557" t="s">
        <v>637</v>
      </c>
      <c r="B282" s="558" t="s">
        <v>1313</v>
      </c>
      <c r="C282" s="610" t="s">
        <v>1287</v>
      </c>
      <c r="D282" s="558" t="s">
        <v>6430</v>
      </c>
      <c r="E282" s="558"/>
      <c r="F282" s="553">
        <v>780</v>
      </c>
      <c r="G282" s="553">
        <v>1080</v>
      </c>
      <c r="H282" s="554">
        <v>16</v>
      </c>
      <c r="I282" s="554">
        <v>64</v>
      </c>
      <c r="J282" s="553">
        <v>90</v>
      </c>
      <c r="K282" s="553">
        <v>120</v>
      </c>
      <c r="L282" s="553">
        <v>9.6</v>
      </c>
      <c r="M282" s="553">
        <v>14.64</v>
      </c>
      <c r="N282" s="554">
        <v>-30000</v>
      </c>
      <c r="O282" s="554">
        <v>5</v>
      </c>
      <c r="P282" s="559"/>
      <c r="Q282" s="556"/>
    </row>
    <row r="283" spans="1:17" x14ac:dyDescent="0.15">
      <c r="A283" s="560" t="s">
        <v>32</v>
      </c>
      <c r="B283" s="552" t="s">
        <v>1313</v>
      </c>
      <c r="C283" s="609" t="s">
        <v>1274</v>
      </c>
      <c r="D283" s="552" t="s">
        <v>1282</v>
      </c>
      <c r="E283" s="552"/>
      <c r="F283" s="553">
        <v>700</v>
      </c>
      <c r="G283" s="553">
        <v>800</v>
      </c>
      <c r="H283" s="553" t="s">
        <v>1266</v>
      </c>
      <c r="I283" s="553" t="s">
        <v>1266</v>
      </c>
      <c r="J283" s="553">
        <v>40</v>
      </c>
      <c r="K283" s="553">
        <v>70</v>
      </c>
      <c r="L283" s="553">
        <v>9.5</v>
      </c>
      <c r="M283" s="553">
        <v>14.72</v>
      </c>
      <c r="N283" s="553">
        <v>48000</v>
      </c>
      <c r="O283" s="553" t="s">
        <v>103</v>
      </c>
      <c r="P283" s="556" t="s">
        <v>1489</v>
      </c>
      <c r="Q283" s="556" t="s">
        <v>1492</v>
      </c>
    </row>
    <row r="284" spans="1:17" x14ac:dyDescent="0.15">
      <c r="A284" s="557" t="s">
        <v>32</v>
      </c>
      <c r="B284" s="558" t="s">
        <v>1313</v>
      </c>
      <c r="C284" s="610" t="s">
        <v>1274</v>
      </c>
      <c r="D284" s="558" t="s">
        <v>6430</v>
      </c>
      <c r="E284" s="558"/>
      <c r="F284" s="553">
        <v>700</v>
      </c>
      <c r="G284" s="554">
        <v>800</v>
      </c>
      <c r="H284" s="553" t="s">
        <v>1266</v>
      </c>
      <c r="I284" s="553" t="s">
        <v>1266</v>
      </c>
      <c r="J284" s="553">
        <v>40</v>
      </c>
      <c r="K284" s="554">
        <v>70</v>
      </c>
      <c r="L284" s="554">
        <v>9.5</v>
      </c>
      <c r="M284" s="554">
        <v>14.72</v>
      </c>
      <c r="N284" s="554">
        <v>48000</v>
      </c>
      <c r="O284" s="554" t="s">
        <v>103</v>
      </c>
      <c r="P284" s="559"/>
      <c r="Q284" s="556" t="s">
        <v>1491</v>
      </c>
    </row>
    <row r="285" spans="1:17" x14ac:dyDescent="0.15">
      <c r="A285" s="560" t="s">
        <v>31</v>
      </c>
      <c r="B285" s="552" t="s">
        <v>1313</v>
      </c>
      <c r="C285" s="609" t="s">
        <v>1287</v>
      </c>
      <c r="D285" s="552" t="s">
        <v>1282</v>
      </c>
      <c r="E285" s="552"/>
      <c r="F285" s="553">
        <v>700</v>
      </c>
      <c r="G285" s="553">
        <v>800</v>
      </c>
      <c r="H285" s="553" t="s">
        <v>5442</v>
      </c>
      <c r="I285" s="554" t="s">
        <v>5443</v>
      </c>
      <c r="J285" s="553">
        <v>40</v>
      </c>
      <c r="K285" s="553">
        <v>70</v>
      </c>
      <c r="L285" s="553">
        <v>9.5</v>
      </c>
      <c r="M285" s="553">
        <v>14.72</v>
      </c>
      <c r="N285" s="553">
        <v>48000</v>
      </c>
      <c r="O285" s="553" t="s">
        <v>103</v>
      </c>
      <c r="P285" s="556" t="s">
        <v>1489</v>
      </c>
      <c r="Q285" s="556" t="s">
        <v>1490</v>
      </c>
    </row>
    <row r="286" spans="1:17" x14ac:dyDescent="0.15">
      <c r="A286" s="560" t="s">
        <v>30</v>
      </c>
      <c r="B286" s="552" t="s">
        <v>1313</v>
      </c>
      <c r="C286" s="609" t="s">
        <v>1290</v>
      </c>
      <c r="D286" s="552" t="s">
        <v>1282</v>
      </c>
      <c r="E286" s="552"/>
      <c r="F286" s="553">
        <v>700</v>
      </c>
      <c r="G286" s="553">
        <v>800</v>
      </c>
      <c r="H286" s="553" t="s">
        <v>5442</v>
      </c>
      <c r="I286" s="554" t="s">
        <v>5443</v>
      </c>
      <c r="J286" s="553">
        <v>40</v>
      </c>
      <c r="K286" s="553">
        <v>70</v>
      </c>
      <c r="L286" s="553">
        <v>9.5</v>
      </c>
      <c r="M286" s="553">
        <v>14.72</v>
      </c>
      <c r="N286" s="553">
        <v>48000</v>
      </c>
      <c r="O286" s="553" t="s">
        <v>103</v>
      </c>
      <c r="P286" s="555" t="s">
        <v>1489</v>
      </c>
      <c r="Q286" s="556" t="s">
        <v>1488</v>
      </c>
    </row>
    <row r="287" spans="1:17" x14ac:dyDescent="0.15">
      <c r="A287" s="560" t="s">
        <v>334</v>
      </c>
      <c r="B287" s="552" t="s">
        <v>1313</v>
      </c>
      <c r="C287" s="609" t="s">
        <v>1290</v>
      </c>
      <c r="D287" s="552" t="s">
        <v>1282</v>
      </c>
      <c r="E287" s="552"/>
      <c r="F287" s="553">
        <v>714</v>
      </c>
      <c r="G287" s="553">
        <v>892</v>
      </c>
      <c r="H287" s="553" t="s">
        <v>5442</v>
      </c>
      <c r="I287" s="554" t="s">
        <v>5443</v>
      </c>
      <c r="J287" s="553">
        <v>157</v>
      </c>
      <c r="K287" s="554">
        <v>157</v>
      </c>
      <c r="L287" s="553">
        <v>7.35</v>
      </c>
      <c r="M287" s="553">
        <v>9.1</v>
      </c>
      <c r="N287" s="553" t="s">
        <v>103</v>
      </c>
      <c r="O287" s="553" t="s">
        <v>103</v>
      </c>
      <c r="P287" s="556" t="s">
        <v>1487</v>
      </c>
      <c r="Q287" s="556" t="s">
        <v>10933</v>
      </c>
    </row>
    <row r="288" spans="1:17" x14ac:dyDescent="0.15">
      <c r="A288" s="560" t="s">
        <v>1485</v>
      </c>
      <c r="B288" s="552" t="s">
        <v>1313</v>
      </c>
      <c r="C288" s="609" t="s">
        <v>1268</v>
      </c>
      <c r="D288" s="552" t="s">
        <v>1267</v>
      </c>
      <c r="E288" s="552"/>
      <c r="F288" s="553">
        <v>735</v>
      </c>
      <c r="G288" s="553">
        <v>840</v>
      </c>
      <c r="H288" s="553" t="s">
        <v>1266</v>
      </c>
      <c r="I288" s="553" t="s">
        <v>1266</v>
      </c>
      <c r="J288" s="553">
        <v>73</v>
      </c>
      <c r="K288" s="553">
        <v>73</v>
      </c>
      <c r="L288" s="553">
        <v>9.9700000000000006</v>
      </c>
      <c r="M288" s="553">
        <v>12.97</v>
      </c>
      <c r="N288" s="553" t="s">
        <v>103</v>
      </c>
      <c r="O288" s="553" t="s">
        <v>103</v>
      </c>
      <c r="P288" s="556" t="s">
        <v>1484</v>
      </c>
      <c r="Q288" s="556" t="s">
        <v>10876</v>
      </c>
    </row>
    <row r="289" spans="1:17" x14ac:dyDescent="0.15">
      <c r="A289" s="557" t="s">
        <v>1485</v>
      </c>
      <c r="B289" s="558" t="s">
        <v>1313</v>
      </c>
      <c r="C289" s="610" t="s">
        <v>1268</v>
      </c>
      <c r="D289" s="558" t="s">
        <v>10771</v>
      </c>
      <c r="E289" s="558"/>
      <c r="F289" s="553">
        <v>735</v>
      </c>
      <c r="G289" s="554">
        <v>840</v>
      </c>
      <c r="H289" s="553" t="s">
        <v>1266</v>
      </c>
      <c r="I289" s="553" t="s">
        <v>1266</v>
      </c>
      <c r="J289" s="553">
        <v>73</v>
      </c>
      <c r="K289" s="554">
        <v>73</v>
      </c>
      <c r="L289" s="554">
        <v>9.9700000000000006</v>
      </c>
      <c r="M289" s="554">
        <v>12.97</v>
      </c>
      <c r="N289" s="554" t="s">
        <v>103</v>
      </c>
      <c r="O289" s="554" t="s">
        <v>103</v>
      </c>
      <c r="P289" s="559"/>
      <c r="Q289" s="556" t="s">
        <v>1322</v>
      </c>
    </row>
    <row r="290" spans="1:17" x14ac:dyDescent="0.15">
      <c r="A290" s="557" t="s">
        <v>1485</v>
      </c>
      <c r="B290" s="558" t="s">
        <v>1313</v>
      </c>
      <c r="C290" s="610" t="s">
        <v>1268</v>
      </c>
      <c r="D290" s="558" t="s">
        <v>10771</v>
      </c>
      <c r="E290" s="558"/>
      <c r="F290" s="553">
        <v>735</v>
      </c>
      <c r="G290" s="554">
        <v>840</v>
      </c>
      <c r="H290" s="553" t="s">
        <v>1266</v>
      </c>
      <c r="I290" s="553" t="s">
        <v>1266</v>
      </c>
      <c r="J290" s="553">
        <v>73</v>
      </c>
      <c r="K290" s="554">
        <v>73</v>
      </c>
      <c r="L290" s="554">
        <v>9.9700000000000006</v>
      </c>
      <c r="M290" s="554">
        <v>12.97</v>
      </c>
      <c r="N290" s="554" t="s">
        <v>103</v>
      </c>
      <c r="O290" s="554" t="s">
        <v>103</v>
      </c>
      <c r="P290" s="559"/>
      <c r="Q290" s="556" t="s">
        <v>6540</v>
      </c>
    </row>
    <row r="291" spans="1:17" x14ac:dyDescent="0.15">
      <c r="A291" s="560" t="s">
        <v>1483</v>
      </c>
      <c r="B291" s="552" t="s">
        <v>1313</v>
      </c>
      <c r="C291" s="609" t="s">
        <v>1268</v>
      </c>
      <c r="D291" s="552" t="s">
        <v>1267</v>
      </c>
      <c r="E291" s="552"/>
      <c r="F291" s="553">
        <v>735</v>
      </c>
      <c r="G291" s="553">
        <v>1050</v>
      </c>
      <c r="H291" s="553" t="s">
        <v>1266</v>
      </c>
      <c r="I291" s="553" t="s">
        <v>1266</v>
      </c>
      <c r="J291" s="553">
        <v>42</v>
      </c>
      <c r="K291" s="553">
        <v>73</v>
      </c>
      <c r="L291" s="553">
        <v>9.4499999999999993</v>
      </c>
      <c r="M291" s="553">
        <v>18.45</v>
      </c>
      <c r="N291" s="553" t="s">
        <v>9634</v>
      </c>
      <c r="O291" s="553" t="s">
        <v>103</v>
      </c>
      <c r="P291" s="556" t="s">
        <v>1482</v>
      </c>
      <c r="Q291" s="556" t="s">
        <v>10876</v>
      </c>
    </row>
    <row r="292" spans="1:17" x14ac:dyDescent="0.15">
      <c r="A292" s="557" t="s">
        <v>1483</v>
      </c>
      <c r="B292" s="558" t="s">
        <v>1313</v>
      </c>
      <c r="C292" s="610" t="s">
        <v>1268</v>
      </c>
      <c r="D292" s="558" t="s">
        <v>10771</v>
      </c>
      <c r="E292" s="558"/>
      <c r="F292" s="553">
        <v>735</v>
      </c>
      <c r="G292" s="554">
        <v>1050</v>
      </c>
      <c r="H292" s="553" t="s">
        <v>1266</v>
      </c>
      <c r="I292" s="553" t="s">
        <v>1266</v>
      </c>
      <c r="J292" s="553">
        <v>42</v>
      </c>
      <c r="K292" s="554">
        <v>73</v>
      </c>
      <c r="L292" s="554">
        <v>9.4499999999999993</v>
      </c>
      <c r="M292" s="554">
        <v>18.45</v>
      </c>
      <c r="N292" s="554" t="s">
        <v>9634</v>
      </c>
      <c r="O292" s="554" t="s">
        <v>103</v>
      </c>
      <c r="P292" s="559"/>
      <c r="Q292" s="556" t="s">
        <v>1322</v>
      </c>
    </row>
    <row r="293" spans="1:17" x14ac:dyDescent="0.15">
      <c r="A293" s="557" t="s">
        <v>1483</v>
      </c>
      <c r="B293" s="558" t="s">
        <v>1313</v>
      </c>
      <c r="C293" s="610" t="s">
        <v>1268</v>
      </c>
      <c r="D293" s="558" t="s">
        <v>10771</v>
      </c>
      <c r="E293" s="558"/>
      <c r="F293" s="553">
        <v>840</v>
      </c>
      <c r="G293" s="553">
        <v>1200</v>
      </c>
      <c r="H293" s="553" t="s">
        <v>1266</v>
      </c>
      <c r="I293" s="553" t="s">
        <v>1266</v>
      </c>
      <c r="J293" s="553">
        <v>48</v>
      </c>
      <c r="K293" s="553">
        <v>84</v>
      </c>
      <c r="L293" s="553">
        <v>10.8</v>
      </c>
      <c r="M293" s="553">
        <v>21.6</v>
      </c>
      <c r="N293" s="554" t="s">
        <v>9634</v>
      </c>
      <c r="O293" s="554" t="s">
        <v>103</v>
      </c>
      <c r="P293" s="559"/>
      <c r="Q293" s="556" t="s">
        <v>6824</v>
      </c>
    </row>
    <row r="294" spans="1:17" x14ac:dyDescent="0.15">
      <c r="A294" s="557" t="s">
        <v>1483</v>
      </c>
      <c r="B294" s="558" t="s">
        <v>1313</v>
      </c>
      <c r="C294" s="610" t="s">
        <v>1268</v>
      </c>
      <c r="D294" s="558" t="s">
        <v>10771</v>
      </c>
      <c r="E294" s="558"/>
      <c r="F294" s="553">
        <v>840</v>
      </c>
      <c r="G294" s="554">
        <v>1200</v>
      </c>
      <c r="H294" s="553" t="s">
        <v>1266</v>
      </c>
      <c r="I294" s="553" t="s">
        <v>1266</v>
      </c>
      <c r="J294" s="553">
        <v>48</v>
      </c>
      <c r="K294" s="554">
        <v>84</v>
      </c>
      <c r="L294" s="554">
        <v>10.8</v>
      </c>
      <c r="M294" s="554">
        <v>21.6</v>
      </c>
      <c r="N294" s="554" t="s">
        <v>9634</v>
      </c>
      <c r="O294" s="554" t="s">
        <v>103</v>
      </c>
      <c r="P294" s="559"/>
      <c r="Q294" s="556" t="s">
        <v>6825</v>
      </c>
    </row>
    <row r="295" spans="1:17" x14ac:dyDescent="0.15">
      <c r="A295" s="560" t="s">
        <v>1481</v>
      </c>
      <c r="B295" s="552" t="s">
        <v>1313</v>
      </c>
      <c r="C295" s="609" t="s">
        <v>1283</v>
      </c>
      <c r="D295" s="552" t="s">
        <v>1282</v>
      </c>
      <c r="E295" s="552"/>
      <c r="F295" s="553">
        <v>840</v>
      </c>
      <c r="G295" s="553">
        <v>1048</v>
      </c>
      <c r="H295" s="553" t="s">
        <v>5442</v>
      </c>
      <c r="I295" s="554" t="s">
        <v>5443</v>
      </c>
      <c r="J295" s="553">
        <v>84</v>
      </c>
      <c r="K295" s="553">
        <v>126</v>
      </c>
      <c r="L295" s="553">
        <v>10.5</v>
      </c>
      <c r="M295" s="553">
        <v>18</v>
      </c>
      <c r="N295" s="553">
        <v>-24975</v>
      </c>
      <c r="O295" s="553" t="s">
        <v>103</v>
      </c>
      <c r="P295" s="556" t="s">
        <v>1480</v>
      </c>
      <c r="Q295" s="556" t="s">
        <v>1479</v>
      </c>
    </row>
    <row r="296" spans="1:17" x14ac:dyDescent="0.15">
      <c r="A296" s="560" t="s">
        <v>1478</v>
      </c>
      <c r="B296" s="552" t="s">
        <v>1313</v>
      </c>
      <c r="C296" s="609" t="s">
        <v>1287</v>
      </c>
      <c r="D296" s="552" t="s">
        <v>1282</v>
      </c>
      <c r="E296" s="552"/>
      <c r="F296" s="553">
        <v>854</v>
      </c>
      <c r="G296" s="553">
        <v>990</v>
      </c>
      <c r="H296" s="553" t="s">
        <v>5442</v>
      </c>
      <c r="I296" s="554" t="s">
        <v>5443</v>
      </c>
      <c r="J296" s="553">
        <v>110</v>
      </c>
      <c r="K296" s="553">
        <v>121</v>
      </c>
      <c r="L296" s="553">
        <v>13.2</v>
      </c>
      <c r="M296" s="553">
        <v>15.36</v>
      </c>
      <c r="N296" s="553">
        <v>-7500</v>
      </c>
      <c r="O296" s="553" t="s">
        <v>103</v>
      </c>
      <c r="P296" s="556" t="s">
        <v>1477</v>
      </c>
      <c r="Q296" s="556"/>
    </row>
    <row r="297" spans="1:17" x14ac:dyDescent="0.15">
      <c r="A297" s="560" t="s">
        <v>1476</v>
      </c>
      <c r="B297" s="552" t="s">
        <v>1313</v>
      </c>
      <c r="C297" s="609" t="s">
        <v>1286</v>
      </c>
      <c r="D297" s="552" t="s">
        <v>1282</v>
      </c>
      <c r="E297" s="552"/>
      <c r="F297" s="553">
        <v>880</v>
      </c>
      <c r="G297" s="553">
        <v>1098</v>
      </c>
      <c r="H297" s="553" t="s">
        <v>1266</v>
      </c>
      <c r="I297" s="553" t="s">
        <v>9576</v>
      </c>
      <c r="J297" s="553">
        <v>132</v>
      </c>
      <c r="K297" s="553">
        <v>275</v>
      </c>
      <c r="L297" s="553">
        <v>30.8</v>
      </c>
      <c r="M297" s="553">
        <v>53.48</v>
      </c>
      <c r="N297" s="553">
        <v>40000</v>
      </c>
      <c r="O297" s="553" t="s">
        <v>103</v>
      </c>
      <c r="P297" s="556" t="s">
        <v>1475</v>
      </c>
      <c r="Q297" s="556" t="s">
        <v>6531</v>
      </c>
    </row>
    <row r="298" spans="1:17" x14ac:dyDescent="0.15">
      <c r="A298" s="557" t="s">
        <v>1476</v>
      </c>
      <c r="B298" s="558" t="s">
        <v>1313</v>
      </c>
      <c r="C298" s="610" t="s">
        <v>1286</v>
      </c>
      <c r="D298" s="558" t="s">
        <v>6430</v>
      </c>
      <c r="E298" s="558"/>
      <c r="F298" s="553">
        <v>880</v>
      </c>
      <c r="G298" s="554">
        <v>1098</v>
      </c>
      <c r="H298" s="553" t="s">
        <v>1266</v>
      </c>
      <c r="I298" s="553" t="s">
        <v>1266</v>
      </c>
      <c r="J298" s="553">
        <v>132</v>
      </c>
      <c r="K298" s="554">
        <v>275</v>
      </c>
      <c r="L298" s="554">
        <v>30.8</v>
      </c>
      <c r="M298" s="554">
        <v>53.48</v>
      </c>
      <c r="N298" s="554">
        <v>40000</v>
      </c>
      <c r="O298" s="554" t="s">
        <v>103</v>
      </c>
      <c r="P298" s="556" t="s">
        <v>1474</v>
      </c>
      <c r="Q298" s="559"/>
    </row>
    <row r="299" spans="1:17" x14ac:dyDescent="0.15">
      <c r="A299" s="560" t="s">
        <v>1473</v>
      </c>
      <c r="B299" s="552" t="s">
        <v>1313</v>
      </c>
      <c r="C299" s="609" t="s">
        <v>1268</v>
      </c>
      <c r="D299" s="552" t="s">
        <v>1267</v>
      </c>
      <c r="E299" s="552"/>
      <c r="F299" s="553">
        <v>960</v>
      </c>
      <c r="G299" s="553">
        <v>1200</v>
      </c>
      <c r="H299" s="553" t="s">
        <v>1266</v>
      </c>
      <c r="I299" s="553" t="s">
        <v>1266</v>
      </c>
      <c r="J299" s="553">
        <v>120</v>
      </c>
      <c r="K299" s="553">
        <v>120</v>
      </c>
      <c r="L299" s="553">
        <v>14.4</v>
      </c>
      <c r="M299" s="553">
        <v>16.899999999999999</v>
      </c>
      <c r="N299" s="553">
        <v>-22500</v>
      </c>
      <c r="O299" s="553" t="s">
        <v>103</v>
      </c>
      <c r="P299" s="556" t="s">
        <v>1472</v>
      </c>
      <c r="Q299" s="556" t="s">
        <v>10902</v>
      </c>
    </row>
    <row r="300" spans="1:17" x14ac:dyDescent="0.15">
      <c r="A300" s="557" t="s">
        <v>1473</v>
      </c>
      <c r="B300" s="558" t="s">
        <v>1313</v>
      </c>
      <c r="C300" s="610" t="s">
        <v>1268</v>
      </c>
      <c r="D300" s="558" t="s">
        <v>10771</v>
      </c>
      <c r="E300" s="558"/>
      <c r="F300" s="553">
        <v>1200</v>
      </c>
      <c r="G300" s="554">
        <v>1500</v>
      </c>
      <c r="H300" s="553" t="s">
        <v>1266</v>
      </c>
      <c r="I300" s="553" t="s">
        <v>1266</v>
      </c>
      <c r="J300" s="553">
        <v>120</v>
      </c>
      <c r="K300" s="553">
        <v>150</v>
      </c>
      <c r="L300" s="554">
        <v>18</v>
      </c>
      <c r="M300" s="554">
        <v>16.899999999999999</v>
      </c>
      <c r="N300" s="554">
        <v>-22500</v>
      </c>
      <c r="O300" s="554" t="s">
        <v>103</v>
      </c>
      <c r="P300" s="559"/>
      <c r="Q300" s="556"/>
    </row>
    <row r="301" spans="1:17" x14ac:dyDescent="0.15">
      <c r="A301" s="560" t="s">
        <v>280</v>
      </c>
      <c r="B301" s="552" t="s">
        <v>1313</v>
      </c>
      <c r="C301" s="609" t="s">
        <v>1268</v>
      </c>
      <c r="D301" s="552" t="s">
        <v>1267</v>
      </c>
      <c r="E301" s="552"/>
      <c r="F301" s="553">
        <v>1098</v>
      </c>
      <c r="G301" s="553">
        <v>1098</v>
      </c>
      <c r="H301" s="553">
        <v>99</v>
      </c>
      <c r="I301" s="553">
        <v>99</v>
      </c>
      <c r="J301" s="553">
        <v>280</v>
      </c>
      <c r="K301" s="553">
        <v>280</v>
      </c>
      <c r="L301" s="553">
        <v>36.299999999999997</v>
      </c>
      <c r="M301" s="553">
        <v>36.299999999999997</v>
      </c>
      <c r="N301" s="553" t="s">
        <v>103</v>
      </c>
      <c r="O301" s="553">
        <v>5</v>
      </c>
      <c r="P301" s="556" t="s">
        <v>1471</v>
      </c>
      <c r="Q301" s="556" t="s">
        <v>1470</v>
      </c>
    </row>
    <row r="302" spans="1:17" x14ac:dyDescent="0.15">
      <c r="A302" s="557" t="s">
        <v>280</v>
      </c>
      <c r="B302" s="558" t="s">
        <v>1313</v>
      </c>
      <c r="C302" s="610" t="s">
        <v>1268</v>
      </c>
      <c r="D302" s="558" t="s">
        <v>10771</v>
      </c>
      <c r="E302" s="558"/>
      <c r="F302" s="553">
        <v>1098</v>
      </c>
      <c r="G302" s="553">
        <v>1098</v>
      </c>
      <c r="H302" s="553">
        <v>99</v>
      </c>
      <c r="I302" s="553">
        <v>99</v>
      </c>
      <c r="J302" s="553">
        <v>280</v>
      </c>
      <c r="K302" s="553">
        <v>280</v>
      </c>
      <c r="L302" s="553">
        <v>36.299999999999997</v>
      </c>
      <c r="M302" s="553">
        <v>36.299999999999997</v>
      </c>
      <c r="N302" s="554" t="s">
        <v>103</v>
      </c>
      <c r="O302" s="554">
        <v>5</v>
      </c>
      <c r="P302" s="559"/>
      <c r="Q302" s="556" t="s">
        <v>1322</v>
      </c>
    </row>
    <row r="303" spans="1:17" x14ac:dyDescent="0.15">
      <c r="A303" s="560" t="s">
        <v>458</v>
      </c>
      <c r="B303" s="552" t="s">
        <v>1313</v>
      </c>
      <c r="C303" s="609" t="s">
        <v>1268</v>
      </c>
      <c r="D303" s="552" t="s">
        <v>1469</v>
      </c>
      <c r="E303" s="552"/>
      <c r="F303" s="553">
        <v>1098</v>
      </c>
      <c r="G303" s="553">
        <v>1320</v>
      </c>
      <c r="H303" s="553">
        <v>99</v>
      </c>
      <c r="I303" s="553">
        <v>99</v>
      </c>
      <c r="J303" s="553">
        <v>280</v>
      </c>
      <c r="K303" s="553">
        <v>280</v>
      </c>
      <c r="L303" s="553">
        <v>38.5</v>
      </c>
      <c r="M303" s="553">
        <v>43.75</v>
      </c>
      <c r="N303" s="553">
        <v>-60000</v>
      </c>
      <c r="O303" s="553">
        <v>5</v>
      </c>
      <c r="P303" s="556" t="s">
        <v>1468</v>
      </c>
      <c r="Q303" s="556" t="s">
        <v>1172</v>
      </c>
    </row>
    <row r="304" spans="1:17" x14ac:dyDescent="0.15">
      <c r="A304" s="557" t="s">
        <v>458</v>
      </c>
      <c r="B304" s="558" t="s">
        <v>1313</v>
      </c>
      <c r="C304" s="610" t="s">
        <v>1268</v>
      </c>
      <c r="D304" s="558" t="s">
        <v>10771</v>
      </c>
      <c r="E304" s="558"/>
      <c r="F304" s="553">
        <v>1498</v>
      </c>
      <c r="G304" s="553">
        <v>1800</v>
      </c>
      <c r="H304" s="553">
        <v>99</v>
      </c>
      <c r="I304" s="553">
        <v>99</v>
      </c>
      <c r="J304" s="553">
        <v>382</v>
      </c>
      <c r="K304" s="553">
        <v>382</v>
      </c>
      <c r="L304" s="553">
        <v>52.5</v>
      </c>
      <c r="M304" s="553">
        <v>57.75</v>
      </c>
      <c r="N304" s="554">
        <v>-60000</v>
      </c>
      <c r="O304" s="554">
        <v>5</v>
      </c>
      <c r="P304" s="556" t="s">
        <v>1463</v>
      </c>
      <c r="Q304" s="559" t="s">
        <v>10934</v>
      </c>
    </row>
    <row r="305" spans="1:17" x14ac:dyDescent="0.15">
      <c r="A305" s="560" t="s">
        <v>454</v>
      </c>
      <c r="B305" s="552" t="s">
        <v>1313</v>
      </c>
      <c r="C305" s="609" t="s">
        <v>1268</v>
      </c>
      <c r="D305" s="552" t="s">
        <v>1267</v>
      </c>
      <c r="E305" s="552"/>
      <c r="F305" s="553">
        <v>1320</v>
      </c>
      <c r="G305" s="553">
        <v>1560</v>
      </c>
      <c r="H305" s="553">
        <v>99</v>
      </c>
      <c r="I305" s="554">
        <v>99</v>
      </c>
      <c r="J305" s="553">
        <v>306</v>
      </c>
      <c r="K305" s="553">
        <v>306</v>
      </c>
      <c r="L305" s="553">
        <v>60</v>
      </c>
      <c r="M305" s="553">
        <v>66</v>
      </c>
      <c r="N305" s="553">
        <v>-75000</v>
      </c>
      <c r="O305" s="553">
        <v>5</v>
      </c>
      <c r="P305" s="556" t="s">
        <v>1467</v>
      </c>
      <c r="Q305" s="556" t="s">
        <v>10919</v>
      </c>
    </row>
    <row r="306" spans="1:17" x14ac:dyDescent="0.15">
      <c r="A306" s="560" t="s">
        <v>462</v>
      </c>
      <c r="B306" s="552" t="s">
        <v>1313</v>
      </c>
      <c r="C306" s="609" t="s">
        <v>1268</v>
      </c>
      <c r="D306" s="552" t="s">
        <v>1267</v>
      </c>
      <c r="E306" s="552"/>
      <c r="F306" s="553">
        <v>1500</v>
      </c>
      <c r="G306" s="553">
        <v>1800</v>
      </c>
      <c r="H306" s="553">
        <v>99</v>
      </c>
      <c r="I306" s="553">
        <v>99</v>
      </c>
      <c r="J306" s="553">
        <v>255</v>
      </c>
      <c r="K306" s="553">
        <v>255</v>
      </c>
      <c r="L306" s="553">
        <v>85</v>
      </c>
      <c r="M306" s="553">
        <v>95.2</v>
      </c>
      <c r="N306" s="553">
        <v>-90000</v>
      </c>
      <c r="O306" s="553">
        <v>5</v>
      </c>
      <c r="P306" s="556" t="s">
        <v>1466</v>
      </c>
      <c r="Q306" s="556" t="s">
        <v>1172</v>
      </c>
    </row>
    <row r="307" spans="1:17" x14ac:dyDescent="0.15">
      <c r="A307" s="557" t="s">
        <v>462</v>
      </c>
      <c r="B307" s="558" t="s">
        <v>1313</v>
      </c>
      <c r="C307" s="610" t="s">
        <v>1268</v>
      </c>
      <c r="D307" s="558" t="s">
        <v>10771</v>
      </c>
      <c r="E307" s="558"/>
      <c r="F307" s="553">
        <v>1575</v>
      </c>
      <c r="G307" s="553">
        <v>1890</v>
      </c>
      <c r="H307" s="553">
        <v>99</v>
      </c>
      <c r="I307" s="553">
        <v>99</v>
      </c>
      <c r="J307" s="553">
        <v>280</v>
      </c>
      <c r="K307" s="553">
        <v>280</v>
      </c>
      <c r="L307" s="553">
        <v>89.25</v>
      </c>
      <c r="M307" s="553">
        <v>99.45</v>
      </c>
      <c r="N307" s="554">
        <v>-90000</v>
      </c>
      <c r="O307" s="554">
        <v>5</v>
      </c>
      <c r="P307" s="559"/>
      <c r="Q307" s="556" t="s">
        <v>10934</v>
      </c>
    </row>
    <row r="308" spans="1:17" x14ac:dyDescent="0.15">
      <c r="A308" s="557" t="s">
        <v>462</v>
      </c>
      <c r="B308" s="558" t="s">
        <v>1313</v>
      </c>
      <c r="C308" s="610" t="s">
        <v>1268</v>
      </c>
      <c r="D308" s="558" t="s">
        <v>10771</v>
      </c>
      <c r="E308" s="558"/>
      <c r="F308" s="553">
        <v>1650</v>
      </c>
      <c r="G308" s="553">
        <v>1980</v>
      </c>
      <c r="H308" s="553">
        <v>99</v>
      </c>
      <c r="I308" s="553">
        <v>99</v>
      </c>
      <c r="J308" s="553">
        <v>280</v>
      </c>
      <c r="K308" s="553">
        <v>280</v>
      </c>
      <c r="L308" s="553">
        <v>93.5</v>
      </c>
      <c r="M308" s="553">
        <v>103.7</v>
      </c>
      <c r="N308" s="554">
        <v>-90000</v>
      </c>
      <c r="O308" s="554">
        <v>5</v>
      </c>
      <c r="P308" s="559"/>
      <c r="Q308" s="559"/>
    </row>
    <row r="309" spans="1:17" x14ac:dyDescent="0.15">
      <c r="A309" s="557" t="s">
        <v>462</v>
      </c>
      <c r="B309" s="558" t="s">
        <v>1313</v>
      </c>
      <c r="C309" s="610" t="s">
        <v>1268</v>
      </c>
      <c r="D309" s="558" t="s">
        <v>10771</v>
      </c>
      <c r="E309" s="558"/>
      <c r="F309" s="553">
        <v>1800</v>
      </c>
      <c r="G309" s="553">
        <v>2160</v>
      </c>
      <c r="H309" s="553">
        <v>99</v>
      </c>
      <c r="I309" s="553">
        <v>99</v>
      </c>
      <c r="J309" s="553">
        <v>306</v>
      </c>
      <c r="K309" s="553">
        <v>306</v>
      </c>
      <c r="L309" s="553">
        <v>102</v>
      </c>
      <c r="M309" s="553">
        <v>112.2</v>
      </c>
      <c r="N309" s="554">
        <v>-90000</v>
      </c>
      <c r="O309" s="554">
        <v>5</v>
      </c>
      <c r="P309" s="559"/>
      <c r="Q309" s="559"/>
    </row>
    <row r="310" spans="1:17" x14ac:dyDescent="0.15">
      <c r="A310" s="557" t="s">
        <v>462</v>
      </c>
      <c r="B310" s="558" t="s">
        <v>1313</v>
      </c>
      <c r="C310" s="610" t="s">
        <v>1268</v>
      </c>
      <c r="D310" s="558" t="s">
        <v>10771</v>
      </c>
      <c r="E310" s="558"/>
      <c r="F310" s="553">
        <v>1875</v>
      </c>
      <c r="G310" s="553">
        <v>2250</v>
      </c>
      <c r="H310" s="553">
        <v>99</v>
      </c>
      <c r="I310" s="553">
        <v>99</v>
      </c>
      <c r="J310" s="553">
        <v>318</v>
      </c>
      <c r="K310" s="553">
        <v>318</v>
      </c>
      <c r="L310" s="553">
        <v>106.25</v>
      </c>
      <c r="M310" s="553">
        <v>116.45</v>
      </c>
      <c r="N310" s="554">
        <v>-90000</v>
      </c>
      <c r="O310" s="554">
        <v>5</v>
      </c>
      <c r="P310" s="556" t="s">
        <v>1463</v>
      </c>
      <c r="Q310" s="559"/>
    </row>
    <row r="311" spans="1:17" x14ac:dyDescent="0.15">
      <c r="A311" s="557" t="s">
        <v>462</v>
      </c>
      <c r="B311" s="558" t="s">
        <v>1313</v>
      </c>
      <c r="C311" s="610" t="s">
        <v>1268</v>
      </c>
      <c r="D311" s="558" t="s">
        <v>10771</v>
      </c>
      <c r="E311" s="558"/>
      <c r="F311" s="553">
        <v>1950</v>
      </c>
      <c r="G311" s="553">
        <v>2340</v>
      </c>
      <c r="H311" s="553">
        <v>99</v>
      </c>
      <c r="I311" s="553">
        <v>99</v>
      </c>
      <c r="J311" s="553">
        <v>331</v>
      </c>
      <c r="K311" s="553">
        <v>331</v>
      </c>
      <c r="L311" s="553">
        <v>110.5</v>
      </c>
      <c r="M311" s="553">
        <v>120.7</v>
      </c>
      <c r="N311" s="554">
        <v>-90000</v>
      </c>
      <c r="O311" s="554">
        <v>5</v>
      </c>
      <c r="P311" s="559"/>
      <c r="Q311" s="559"/>
    </row>
    <row r="312" spans="1:17" x14ac:dyDescent="0.15">
      <c r="A312" s="557" t="s">
        <v>462</v>
      </c>
      <c r="B312" s="558" t="s">
        <v>1313</v>
      </c>
      <c r="C312" s="610" t="s">
        <v>1268</v>
      </c>
      <c r="D312" s="558" t="s">
        <v>10771</v>
      </c>
      <c r="E312" s="558"/>
      <c r="F312" s="553">
        <v>2100</v>
      </c>
      <c r="G312" s="553">
        <v>2520</v>
      </c>
      <c r="H312" s="553">
        <v>99</v>
      </c>
      <c r="I312" s="553">
        <v>99</v>
      </c>
      <c r="J312" s="553">
        <v>357</v>
      </c>
      <c r="K312" s="553">
        <v>357</v>
      </c>
      <c r="L312" s="553">
        <v>119</v>
      </c>
      <c r="M312" s="553">
        <v>129.19999999999999</v>
      </c>
      <c r="N312" s="554">
        <v>-90000</v>
      </c>
      <c r="O312" s="554">
        <v>5</v>
      </c>
      <c r="P312" s="559"/>
      <c r="Q312" s="559"/>
    </row>
    <row r="313" spans="1:17" x14ac:dyDescent="0.15">
      <c r="A313" s="557" t="s">
        <v>462</v>
      </c>
      <c r="B313" s="558" t="s">
        <v>1313</v>
      </c>
      <c r="C313" s="610" t="s">
        <v>1268</v>
      </c>
      <c r="D313" s="558" t="s">
        <v>10771</v>
      </c>
      <c r="E313" s="558"/>
      <c r="F313" s="553">
        <v>2250</v>
      </c>
      <c r="G313" s="553">
        <v>2700</v>
      </c>
      <c r="H313" s="553">
        <v>99</v>
      </c>
      <c r="I313" s="553">
        <v>99</v>
      </c>
      <c r="J313" s="553">
        <v>382</v>
      </c>
      <c r="K313" s="553">
        <v>382</v>
      </c>
      <c r="L313" s="553">
        <v>127.5</v>
      </c>
      <c r="M313" s="553">
        <v>137.69999999999999</v>
      </c>
      <c r="N313" s="554">
        <v>-90000</v>
      </c>
      <c r="O313" s="554">
        <v>5</v>
      </c>
      <c r="P313" s="559"/>
      <c r="Q313" s="559"/>
    </row>
    <row r="314" spans="1:17" x14ac:dyDescent="0.15">
      <c r="A314" s="560" t="s">
        <v>1465</v>
      </c>
      <c r="B314" s="552" t="s">
        <v>1313</v>
      </c>
      <c r="C314" s="609" t="s">
        <v>1268</v>
      </c>
      <c r="D314" s="552" t="s">
        <v>1267</v>
      </c>
      <c r="E314" s="552"/>
      <c r="F314" s="553">
        <v>2160</v>
      </c>
      <c r="G314" s="553">
        <v>3000</v>
      </c>
      <c r="H314" s="553">
        <v>99</v>
      </c>
      <c r="I314" s="554">
        <v>99</v>
      </c>
      <c r="J314" s="553">
        <v>306</v>
      </c>
      <c r="K314" s="553">
        <v>306</v>
      </c>
      <c r="L314" s="553">
        <v>144</v>
      </c>
      <c r="M314" s="553">
        <v>172.8</v>
      </c>
      <c r="N314" s="553">
        <v>-135000</v>
      </c>
      <c r="O314" s="553">
        <v>5</v>
      </c>
      <c r="P314" s="556" t="s">
        <v>1464</v>
      </c>
      <c r="Q314" s="556" t="s">
        <v>1172</v>
      </c>
    </row>
    <row r="315" spans="1:17" x14ac:dyDescent="0.15">
      <c r="A315" s="557" t="s">
        <v>5273</v>
      </c>
      <c r="B315" s="558" t="s">
        <v>1313</v>
      </c>
      <c r="C315" s="610" t="s">
        <v>1268</v>
      </c>
      <c r="D315" s="558" t="s">
        <v>10771</v>
      </c>
      <c r="E315" s="558"/>
      <c r="F315" s="553">
        <v>2700</v>
      </c>
      <c r="G315" s="553">
        <v>3750</v>
      </c>
      <c r="H315" s="553">
        <v>99</v>
      </c>
      <c r="I315" s="554">
        <v>99</v>
      </c>
      <c r="J315" s="553">
        <v>382</v>
      </c>
      <c r="K315" s="553">
        <v>382</v>
      </c>
      <c r="L315" s="553">
        <v>180</v>
      </c>
      <c r="M315" s="553">
        <v>208.8</v>
      </c>
      <c r="N315" s="554">
        <v>-135000</v>
      </c>
      <c r="O315" s="554">
        <v>5</v>
      </c>
      <c r="P315" s="556" t="s">
        <v>1463</v>
      </c>
      <c r="Q315" s="556" t="s">
        <v>10922</v>
      </c>
    </row>
  </sheetData>
  <autoFilter ref="A2:Q315" xr:uid="{00000000-0009-0000-0000-000008000000}"/>
  <mergeCells count="4">
    <mergeCell ref="L1:M1"/>
    <mergeCell ref="J1:K1"/>
    <mergeCell ref="H1:I1"/>
    <mergeCell ref="F1:G1"/>
  </mergeCells>
  <phoneticPr fontId="1" type="noConversion"/>
  <conditionalFormatting sqref="G2:G1048576">
    <cfRule type="dataBar" priority="25">
      <dataBar>
        <cfvo type="min"/>
        <cfvo type="max"/>
        <color rgb="FFD6007B"/>
      </dataBar>
      <extLst>
        <ext xmlns:x14="http://schemas.microsoft.com/office/spreadsheetml/2009/9/main" uri="{B025F937-C7B1-47D3-B67F-A62EFF666E3E}">
          <x14:id>{1D8078C2-0206-4E8E-97A7-043A8197C0BC}</x14:id>
        </ext>
      </extLst>
    </cfRule>
  </conditionalFormatting>
  <conditionalFormatting sqref="I2:I1048576">
    <cfRule type="dataBar" priority="26">
      <dataBar>
        <cfvo type="min"/>
        <cfvo type="max"/>
        <color rgb="FFFF555A"/>
      </dataBar>
      <extLst>
        <ext xmlns:x14="http://schemas.microsoft.com/office/spreadsheetml/2009/9/main" uri="{B025F937-C7B1-47D3-B67F-A62EFF666E3E}">
          <x14:id>{AB79318A-AF0F-42E1-96AA-102A9539211A}</x14:id>
        </ext>
      </extLst>
    </cfRule>
  </conditionalFormatting>
  <conditionalFormatting sqref="K2:K1048576">
    <cfRule type="dataBar" priority="24">
      <dataBar>
        <cfvo type="min"/>
        <cfvo type="max"/>
        <color rgb="FF638EC6"/>
      </dataBar>
      <extLst>
        <ext xmlns:x14="http://schemas.microsoft.com/office/spreadsheetml/2009/9/main" uri="{B025F937-C7B1-47D3-B67F-A62EFF666E3E}">
          <x14:id>{45A08486-D072-4834-97D3-B3CFB24651B4}</x14:id>
        </ext>
      </extLst>
    </cfRule>
  </conditionalFormatting>
  <conditionalFormatting sqref="M2:M1048576">
    <cfRule type="dataBar" priority="22">
      <dataBar>
        <cfvo type="min"/>
        <cfvo type="max"/>
        <color rgb="FF63C384"/>
      </dataBar>
      <extLst>
        <ext xmlns:x14="http://schemas.microsoft.com/office/spreadsheetml/2009/9/main" uri="{B025F937-C7B1-47D3-B67F-A62EFF666E3E}">
          <x14:id>{67933A3F-E164-438A-8A12-6C7C59610446}</x14:id>
        </ext>
      </extLst>
    </cfRule>
  </conditionalFormatting>
  <conditionalFormatting sqref="C3:C1048576">
    <cfRule type="cellIs" dxfId="127" priority="15" operator="equal">
      <formula>"激光"</formula>
    </cfRule>
    <cfRule type="cellIs" dxfId="126" priority="16" operator="equal">
      <formula>"瓦斯"</formula>
    </cfRule>
    <cfRule type="cellIs" dxfId="125" priority="17" operator="equal">
      <formula>"通常"</formula>
    </cfRule>
    <cfRule type="cellIs" dxfId="124" priority="18" operator="equal">
      <formula>"音波"</formula>
    </cfRule>
    <cfRule type="cellIs" dxfId="123" priority="19" operator="equal">
      <formula>"冷气"</formula>
    </cfRule>
    <cfRule type="cellIs" dxfId="122" priority="20" operator="equal">
      <formula>"电气"</formula>
    </cfRule>
    <cfRule type="cellIs" dxfId="121" priority="21" operator="equal">
      <formula>"火炎"</formula>
    </cfRule>
  </conditionalFormatting>
  <conditionalFormatting sqref="C2">
    <cfRule type="cellIs" dxfId="120" priority="8" operator="equal">
      <formula>"激光"</formula>
    </cfRule>
    <cfRule type="cellIs" dxfId="119" priority="9" operator="equal">
      <formula>"瓦斯"</formula>
    </cfRule>
    <cfRule type="cellIs" dxfId="118" priority="10" operator="equal">
      <formula>"通常"</formula>
    </cfRule>
    <cfRule type="cellIs" dxfId="117" priority="11" operator="equal">
      <formula>"音波"</formula>
    </cfRule>
    <cfRule type="cellIs" dxfId="116" priority="12" operator="equal">
      <formula>"冷气"</formula>
    </cfRule>
    <cfRule type="cellIs" dxfId="115" priority="13" operator="equal">
      <formula>"电气"</formula>
    </cfRule>
    <cfRule type="cellIs" dxfId="114" priority="14" operator="equal">
      <formula>"火炎"</formula>
    </cfRule>
  </conditionalFormatting>
  <conditionalFormatting sqref="C1">
    <cfRule type="cellIs" dxfId="113" priority="1" operator="equal">
      <formula>"激光"</formula>
    </cfRule>
    <cfRule type="cellIs" dxfId="112" priority="2" operator="equal">
      <formula>"瓦斯"</formula>
    </cfRule>
    <cfRule type="cellIs" dxfId="111" priority="3" operator="equal">
      <formula>"通常"</formula>
    </cfRule>
    <cfRule type="cellIs" dxfId="110" priority="4" operator="equal">
      <formula>"音波"</formula>
    </cfRule>
    <cfRule type="cellIs" dxfId="109" priority="5" operator="equal">
      <formula>"冷气"</formula>
    </cfRule>
    <cfRule type="cellIs" dxfId="108" priority="6" operator="equal">
      <formula>"电气"</formula>
    </cfRule>
    <cfRule type="cellIs" dxfId="107" priority="7" operator="equal">
      <formula>"火炎"</formula>
    </cfRule>
  </conditionalFormatting>
  <hyperlinks>
    <hyperlink ref="P51" r:id="rId1" tooltip="敵データ/賞金首/マボロシマッハ (1d)" xr:uid="{00000000-0004-0000-0800-000000000000}"/>
    <hyperlink ref="P81" r:id="rId2" tooltip="敵データ/賞金首/騎甲サイゴン (8h)" xr:uid="{00000000-0004-0000-0800-000001000000}"/>
    <hyperlink ref="P94" r:id="rId3" tooltip="敵データ/賞金首/ダイダロス (8h)" xr:uid="{00000000-0004-0000-0800-000002000000}"/>
    <hyperlink ref="P117" r:id="rId4" tooltip="敵データ/賞金首/ギガンテリオン (1m)" xr:uid="{00000000-0004-0000-0800-000003000000}"/>
    <hyperlink ref="P130" r:id="rId5" tooltip="敵データ/賞金首/T13グロズヌイ (8h)" xr:uid="{00000000-0004-0000-0800-000004000000}"/>
    <hyperlink ref="P137" r:id="rId6" tooltip="敵データ/賞金首/ブルフロッグ (26d)" xr:uid="{00000000-0004-0000-0800-000005000000}"/>
    <hyperlink ref="P143" r:id="rId7" tooltip="敵データ/その他ボス/サソリスタン (10d)" xr:uid="{00000000-0004-0000-0800-000006000000}"/>
    <hyperlink ref="P146" r:id="rId8" tooltip="敵データ/賞金首/ボニエandクライヤ (8h)" xr:uid="{00000000-0004-0000-0800-000007000000}"/>
    <hyperlink ref="P148" r:id="rId9" tooltip="敵データ/その他ボス/ぐんかんサウルス (13d)" xr:uid="{00000000-0004-0000-0800-000008000000}"/>
    <hyperlink ref="P155" r:id="rId10" tooltip="敵データ/賞金首/ロンメルゴースト (8h)" xr:uid="{00000000-0004-0000-0800-000009000000}"/>
    <hyperlink ref="P161" r:id="rId11" tooltip="敵データ/賞金首/冥界エクスプレス (65d)" xr:uid="{00000000-0004-0000-0800-00000A000000}"/>
    <hyperlink ref="P166" r:id="rId12" tooltip="敵データ/賞金首/アラモ＝ジャック (70d)" xr:uid="{00000000-0004-0000-0800-00000B000000}"/>
    <hyperlink ref="P167" r:id="rId13" tooltip="敵データ/賞金首/ギガンティーガー (63d)" xr:uid="{00000000-0004-0000-0800-00000C000000}"/>
    <hyperlink ref="P192" r:id="rId14" tooltip="敵データ/その他ボス/ダイダラボット (88d)" xr:uid="{00000000-0004-0000-0800-00000D000000}"/>
    <hyperlink ref="P196" r:id="rId15" tooltip="敵データ/その他ボス/火星クラゲ (10d)" xr:uid="{00000000-0004-0000-0800-00000E000000}"/>
    <hyperlink ref="P206" r:id="rId16" tooltip="敵データ/賞金首/エクスダイダロス (19d)" xr:uid="{00000000-0004-0000-0800-00000F000000}"/>
    <hyperlink ref="P212" r:id="rId17" tooltip="敵データ/その他ボス/タランティーナ (10d)" xr:uid="{00000000-0004-0000-0800-000010000000}"/>
    <hyperlink ref="P221" r:id="rId18" tooltip="敵データ/賞金首/土星クラゲ (68d)" xr:uid="{00000000-0004-0000-0800-000011000000}"/>
    <hyperlink ref="P223" r:id="rId19" tooltip="敵データ/賞金首/ケーニヒスロンメル (24d)" xr:uid="{00000000-0004-0000-0800-000012000000}"/>
    <hyperlink ref="P236" r:id="rId20" tooltip="敵データ/賞金首/冥王クラゲ (1d)" xr:uid="{00000000-0004-0000-0800-000013000000}"/>
    <hyperlink ref="P243" r:id="rId21" tooltip="敵データ/賞金首/アホジョージⅡ世 (8h)" xr:uid="{00000000-0004-0000-0800-000014000000}"/>
    <hyperlink ref="P245" r:id="rId22" tooltip="敵データ/賞金首/軍艦キング (7h)" xr:uid="{00000000-0004-0000-0800-000015000000}"/>
    <hyperlink ref="P246" r:id="rId23" tooltip="敵データ/賞金首/ギガンティーガー (63d)" xr:uid="{00000000-0004-0000-0800-000016000000}"/>
    <hyperlink ref="P249" r:id="rId24" tooltip="敵データ/賞金首/機神強装マルドゥク (8h)" xr:uid="{00000000-0004-0000-0800-000017000000}"/>
    <hyperlink ref="P268" r:id="rId25" tooltip="敵データ/賞金首/アホジョージ (8h)" xr:uid="{00000000-0004-0000-0800-000018000000}"/>
    <hyperlink ref="P287" r:id="rId26" tooltip="敵データ/賞金首/デスフィンクス (1d)" xr:uid="{00000000-0004-0000-0800-000019000000}"/>
    <hyperlink ref="P291" r:id="rId27" tooltip="敵データ/賞金首/ケーニヒスロンメル (24d)" xr:uid="{00000000-0004-0000-0800-00001A000000}"/>
    <hyperlink ref="P303" r:id="rId28" tooltip="敵データ/賞金首/母艦サウルス (8h)" xr:uid="{00000000-0004-0000-0800-00001B000000}"/>
    <hyperlink ref="P305" r:id="rId29" tooltip="敵データ/賞金首/グスタフ兄弟 (1d)" xr:uid="{00000000-0004-0000-0800-00001C000000}"/>
    <hyperlink ref="P306" r:id="rId30" tooltip="敵データ/賞金首/機甲神話マルドゥク (8h)" display="落：机甲神話马尔杜克" xr:uid="{00000000-0004-0000-0800-00001D000000}"/>
    <hyperlink ref="P314" r:id="rId31" tooltip="敵データ/賞金首/砲神マアルドゥクス (7h)" xr:uid="{00000000-0004-0000-0800-00001E000000}"/>
  </hyperlinks>
  <pageMargins left="0.75" right="0.75" top="1" bottom="1" header="0.51" footer="0.51"/>
  <pageSetup paperSize="9" orientation="portrait" r:id="rId32"/>
  <headerFooter scaleWithDoc="0" alignWithMargins="0"/>
  <extLst>
    <ext xmlns:x14="http://schemas.microsoft.com/office/spreadsheetml/2009/9/main" uri="{78C0D931-6437-407d-A8EE-F0AAD7539E65}">
      <x14:conditionalFormattings>
        <x14:conditionalFormatting xmlns:xm="http://schemas.microsoft.com/office/excel/2006/main">
          <x14:cfRule type="dataBar" id="{1D8078C2-0206-4E8E-97A7-043A8197C0BC}">
            <x14:dataBar minLength="0" maxLength="100" gradient="0">
              <x14:cfvo type="autoMin"/>
              <x14:cfvo type="autoMax"/>
              <x14:negativeFillColor rgb="FFFF0000"/>
              <x14:axisColor rgb="FF000000"/>
            </x14:dataBar>
          </x14:cfRule>
          <xm:sqref>G2:G1048576</xm:sqref>
        </x14:conditionalFormatting>
        <x14:conditionalFormatting xmlns:xm="http://schemas.microsoft.com/office/excel/2006/main">
          <x14:cfRule type="dataBar" id="{AB79318A-AF0F-42E1-96AA-102A9539211A}">
            <x14:dataBar minLength="0" maxLength="100" gradient="0">
              <x14:cfvo type="autoMin"/>
              <x14:cfvo type="autoMax"/>
              <x14:negativeFillColor rgb="FFFF0000"/>
              <x14:axisColor rgb="FF000000"/>
            </x14:dataBar>
          </x14:cfRule>
          <xm:sqref>I2:I1048576</xm:sqref>
        </x14:conditionalFormatting>
        <x14:conditionalFormatting xmlns:xm="http://schemas.microsoft.com/office/excel/2006/main">
          <x14:cfRule type="dataBar" id="{45A08486-D072-4834-97D3-B3CFB24651B4}">
            <x14:dataBar minLength="0" maxLength="100" gradient="0">
              <x14:cfvo type="autoMin"/>
              <x14:cfvo type="autoMax"/>
              <x14:negativeFillColor rgb="FFFF0000"/>
              <x14:axisColor rgb="FF000000"/>
            </x14:dataBar>
          </x14:cfRule>
          <xm:sqref>K2:K1048576</xm:sqref>
        </x14:conditionalFormatting>
        <x14:conditionalFormatting xmlns:xm="http://schemas.microsoft.com/office/excel/2006/main">
          <x14:cfRule type="dataBar" id="{67933A3F-E164-438A-8A12-6C7C59610446}">
            <x14:dataBar minLength="0" maxLength="100" gradient="0">
              <x14:cfvo type="autoMin"/>
              <x14:cfvo type="autoMax"/>
              <x14:negativeFillColor rgb="FFFF0000"/>
              <x14:axisColor rgb="FF000000"/>
            </x14:dataBar>
          </x14:cfRule>
          <xm:sqref>M2:M1048576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F0"/>
  </sheetPr>
  <dimension ref="A1:Q168"/>
  <sheetViews>
    <sheetView workbookViewId="0">
      <pane xSplit="1" ySplit="2" topLeftCell="B3" activePane="bottomRight" state="frozen"/>
      <selection pane="topRight" activeCell="B1" sqref="B1"/>
      <selection pane="bottomLeft" activeCell="A3" sqref="A3"/>
      <selection pane="bottomRight"/>
    </sheetView>
  </sheetViews>
  <sheetFormatPr defaultRowHeight="11.25" x14ac:dyDescent="0.15"/>
  <cols>
    <col min="1" max="1" width="16.83203125" style="10" bestFit="1" customWidth="1"/>
    <col min="2" max="2" width="10" style="3" bestFit="1" customWidth="1"/>
    <col min="3" max="3" width="6.33203125" style="3" bestFit="1" customWidth="1"/>
    <col min="4" max="4" width="8" style="3" bestFit="1" customWidth="1"/>
    <col min="5" max="5" width="6.33203125" style="3" bestFit="1" customWidth="1"/>
    <col min="6" max="13" width="8.6640625" style="10" bestFit="1" customWidth="1"/>
    <col min="14" max="14" width="9" style="3" bestFit="1" customWidth="1"/>
    <col min="15" max="15" width="7.83203125" style="3" bestFit="1" customWidth="1"/>
    <col min="16" max="16" width="40.83203125" style="3" bestFit="1" customWidth="1"/>
    <col min="17" max="17" width="44.33203125" style="3" bestFit="1" customWidth="1"/>
    <col min="18" max="16384" width="9.33203125" style="3"/>
  </cols>
  <sheetData>
    <row r="1" spans="1:17" s="9" customFormat="1" ht="12" thickBot="1" x14ac:dyDescent="0.2">
      <c r="A1" s="520" t="s">
        <v>1151</v>
      </c>
      <c r="B1" s="391" t="s">
        <v>1299</v>
      </c>
      <c r="C1" s="391" t="s">
        <v>1298</v>
      </c>
      <c r="D1" s="391" t="s">
        <v>1325</v>
      </c>
      <c r="E1" s="391" t="s">
        <v>1854</v>
      </c>
      <c r="F1" s="698" t="s">
        <v>1300</v>
      </c>
      <c r="G1" s="699"/>
      <c r="H1" s="698" t="s">
        <v>6263</v>
      </c>
      <c r="I1" s="699"/>
      <c r="J1" s="698" t="s">
        <v>1974</v>
      </c>
      <c r="K1" s="699"/>
      <c r="L1" s="698" t="s">
        <v>1296</v>
      </c>
      <c r="M1" s="699"/>
      <c r="N1" s="520" t="s">
        <v>10897</v>
      </c>
      <c r="O1" s="520" t="s">
        <v>10899</v>
      </c>
      <c r="P1" s="522" t="s">
        <v>1519</v>
      </c>
      <c r="Q1" s="522" t="s">
        <v>81</v>
      </c>
    </row>
    <row r="2" spans="1:17" s="9" customFormat="1" x14ac:dyDescent="0.15">
      <c r="A2" s="518"/>
      <c r="B2" s="392"/>
      <c r="C2" s="392"/>
      <c r="D2" s="392"/>
      <c r="E2" s="392"/>
      <c r="F2" s="392" t="s">
        <v>1518</v>
      </c>
      <c r="G2" s="392" t="s">
        <v>1517</v>
      </c>
      <c r="H2" s="392" t="s">
        <v>1518</v>
      </c>
      <c r="I2" s="392" t="s">
        <v>1517</v>
      </c>
      <c r="J2" s="392" t="s">
        <v>1518</v>
      </c>
      <c r="K2" s="392" t="s">
        <v>1517</v>
      </c>
      <c r="L2" s="392" t="s">
        <v>1518</v>
      </c>
      <c r="M2" s="392" t="s">
        <v>1517</v>
      </c>
      <c r="N2" s="392" t="s">
        <v>1516</v>
      </c>
      <c r="O2" s="392" t="s">
        <v>1516</v>
      </c>
      <c r="P2" s="518"/>
      <c r="Q2" s="518"/>
    </row>
    <row r="3" spans="1:17" x14ac:dyDescent="0.15">
      <c r="A3" s="524" t="s">
        <v>1972</v>
      </c>
      <c r="B3" s="525" t="s">
        <v>1271</v>
      </c>
      <c r="C3" s="526" t="s">
        <v>1268</v>
      </c>
      <c r="D3" s="525" t="s">
        <v>1813</v>
      </c>
      <c r="E3" s="525" t="s">
        <v>103</v>
      </c>
      <c r="F3" s="527">
        <v>80</v>
      </c>
      <c r="G3" s="527">
        <v>80</v>
      </c>
      <c r="H3" s="527" t="s">
        <v>1266</v>
      </c>
      <c r="I3" s="527" t="s">
        <v>1266</v>
      </c>
      <c r="J3" s="527">
        <v>5</v>
      </c>
      <c r="K3" s="527">
        <v>5</v>
      </c>
      <c r="L3" s="527">
        <v>0.18</v>
      </c>
      <c r="M3" s="527">
        <v>0.18</v>
      </c>
      <c r="N3" s="527">
        <v>-75</v>
      </c>
      <c r="O3" s="527" t="s">
        <v>103</v>
      </c>
      <c r="P3" s="529" t="s">
        <v>1973</v>
      </c>
      <c r="Q3" s="529" t="s">
        <v>1470</v>
      </c>
    </row>
    <row r="4" spans="1:17" x14ac:dyDescent="0.15">
      <c r="A4" s="530" t="s">
        <v>1972</v>
      </c>
      <c r="B4" s="531" t="s">
        <v>1271</v>
      </c>
      <c r="C4" s="532" t="s">
        <v>1268</v>
      </c>
      <c r="D4" s="531" t="s">
        <v>6430</v>
      </c>
      <c r="E4" s="531"/>
      <c r="F4" s="527">
        <v>80</v>
      </c>
      <c r="G4" s="527">
        <v>80</v>
      </c>
      <c r="H4" s="527" t="s">
        <v>1266</v>
      </c>
      <c r="I4" s="527" t="s">
        <v>1266</v>
      </c>
      <c r="J4" s="527">
        <v>5</v>
      </c>
      <c r="K4" s="527">
        <v>5</v>
      </c>
      <c r="L4" s="527">
        <v>0.18</v>
      </c>
      <c r="M4" s="527">
        <v>0.18</v>
      </c>
      <c r="N4" s="535">
        <v>-75</v>
      </c>
      <c r="O4" s="535" t="s">
        <v>103</v>
      </c>
      <c r="P4" s="534"/>
      <c r="Q4" s="529" t="s">
        <v>6400</v>
      </c>
    </row>
    <row r="5" spans="1:17" x14ac:dyDescent="0.15">
      <c r="A5" s="537" t="s">
        <v>1445</v>
      </c>
      <c r="B5" s="525" t="s">
        <v>1271</v>
      </c>
      <c r="C5" s="526" t="s">
        <v>1268</v>
      </c>
      <c r="D5" s="525" t="s">
        <v>1811</v>
      </c>
      <c r="E5" s="541" t="s">
        <v>4511</v>
      </c>
      <c r="F5" s="527">
        <v>214</v>
      </c>
      <c r="G5" s="527">
        <v>489</v>
      </c>
      <c r="H5" s="527" t="s">
        <v>1266</v>
      </c>
      <c r="I5" s="527" t="s">
        <v>1266</v>
      </c>
      <c r="J5" s="527">
        <v>66</v>
      </c>
      <c r="K5" s="527">
        <v>82</v>
      </c>
      <c r="L5" s="527">
        <v>0.85</v>
      </c>
      <c r="M5" s="527">
        <v>1.47</v>
      </c>
      <c r="N5" s="527">
        <v>-750</v>
      </c>
      <c r="O5" s="527" t="s">
        <v>103</v>
      </c>
      <c r="P5" s="543" t="s">
        <v>1969</v>
      </c>
      <c r="Q5" s="529" t="s">
        <v>10936</v>
      </c>
    </row>
    <row r="6" spans="1:17" x14ac:dyDescent="0.15">
      <c r="A6" s="537" t="s">
        <v>72</v>
      </c>
      <c r="B6" s="525" t="s">
        <v>1271</v>
      </c>
      <c r="C6" s="526" t="s">
        <v>1268</v>
      </c>
      <c r="D6" s="525" t="s">
        <v>1813</v>
      </c>
      <c r="E6" s="525" t="s">
        <v>103</v>
      </c>
      <c r="F6" s="527">
        <v>250</v>
      </c>
      <c r="G6" s="527">
        <v>500</v>
      </c>
      <c r="H6" s="527" t="s">
        <v>1266</v>
      </c>
      <c r="I6" s="527" t="s">
        <v>1266</v>
      </c>
      <c r="J6" s="527">
        <v>70</v>
      </c>
      <c r="K6" s="527">
        <v>95</v>
      </c>
      <c r="L6" s="527">
        <v>1.05</v>
      </c>
      <c r="M6" s="527">
        <v>1.89</v>
      </c>
      <c r="N6" s="547">
        <v>4000</v>
      </c>
      <c r="O6" s="527" t="s">
        <v>103</v>
      </c>
      <c r="P6" s="529" t="s">
        <v>1831</v>
      </c>
      <c r="Q6" s="543" t="s">
        <v>1492</v>
      </c>
    </row>
    <row r="7" spans="1:17" x14ac:dyDescent="0.15">
      <c r="A7" s="530" t="s">
        <v>72</v>
      </c>
      <c r="B7" s="531" t="s">
        <v>1271</v>
      </c>
      <c r="C7" s="532" t="s">
        <v>1268</v>
      </c>
      <c r="D7" s="531" t="s">
        <v>6430</v>
      </c>
      <c r="E7" s="531"/>
      <c r="F7" s="535">
        <v>250</v>
      </c>
      <c r="G7" s="535">
        <v>500</v>
      </c>
      <c r="H7" s="527" t="s">
        <v>1266</v>
      </c>
      <c r="I7" s="527" t="s">
        <v>1266</v>
      </c>
      <c r="J7" s="535">
        <v>70</v>
      </c>
      <c r="K7" s="535">
        <v>95</v>
      </c>
      <c r="L7" s="535">
        <v>1.05</v>
      </c>
      <c r="M7" s="535">
        <v>1.89</v>
      </c>
      <c r="N7" s="535">
        <v>4000</v>
      </c>
      <c r="O7" s="535" t="s">
        <v>103</v>
      </c>
      <c r="P7" s="529" t="s">
        <v>1824</v>
      </c>
      <c r="Q7" s="534"/>
    </row>
    <row r="8" spans="1:17" x14ac:dyDescent="0.15">
      <c r="A8" s="537" t="s">
        <v>1573</v>
      </c>
      <c r="B8" s="525" t="s">
        <v>1271</v>
      </c>
      <c r="C8" s="526" t="s">
        <v>1268</v>
      </c>
      <c r="D8" s="525" t="s">
        <v>1679</v>
      </c>
      <c r="E8" s="541" t="s">
        <v>4511</v>
      </c>
      <c r="F8" s="527">
        <v>286</v>
      </c>
      <c r="G8" s="527">
        <v>561</v>
      </c>
      <c r="H8" s="527">
        <v>16</v>
      </c>
      <c r="I8" s="527">
        <v>32</v>
      </c>
      <c r="J8" s="527">
        <v>121</v>
      </c>
      <c r="K8" s="527">
        <v>220</v>
      </c>
      <c r="L8" s="527">
        <v>1.65</v>
      </c>
      <c r="M8" s="536">
        <v>3.3</v>
      </c>
      <c r="N8" s="547">
        <v>-2250</v>
      </c>
      <c r="O8" s="527">
        <v>5</v>
      </c>
      <c r="P8" s="529" t="s">
        <v>1567</v>
      </c>
      <c r="Q8" s="529"/>
    </row>
    <row r="9" spans="1:17" x14ac:dyDescent="0.15">
      <c r="A9" s="524" t="s">
        <v>70</v>
      </c>
      <c r="B9" s="525" t="s">
        <v>1271</v>
      </c>
      <c r="C9" s="526" t="s">
        <v>1268</v>
      </c>
      <c r="D9" s="525" t="s">
        <v>1679</v>
      </c>
      <c r="E9" s="525" t="s">
        <v>103</v>
      </c>
      <c r="F9" s="527">
        <v>320</v>
      </c>
      <c r="G9" s="527">
        <v>550</v>
      </c>
      <c r="H9" s="527" t="s">
        <v>1266</v>
      </c>
      <c r="I9" s="527" t="s">
        <v>1266</v>
      </c>
      <c r="J9" s="527">
        <v>120</v>
      </c>
      <c r="K9" s="527">
        <v>255</v>
      </c>
      <c r="L9" s="527">
        <v>2.4</v>
      </c>
      <c r="M9" s="527">
        <v>2.78</v>
      </c>
      <c r="N9" s="547">
        <v>5000</v>
      </c>
      <c r="O9" s="527" t="s">
        <v>103</v>
      </c>
      <c r="P9" s="529" t="s">
        <v>1831</v>
      </c>
      <c r="Q9" s="543" t="s">
        <v>1488</v>
      </c>
    </row>
    <row r="10" spans="1:17" x14ac:dyDescent="0.15">
      <c r="A10" s="530" t="s">
        <v>70</v>
      </c>
      <c r="B10" s="531" t="s">
        <v>1271</v>
      </c>
      <c r="C10" s="532" t="s">
        <v>1268</v>
      </c>
      <c r="D10" s="531" t="s">
        <v>10771</v>
      </c>
      <c r="E10" s="531"/>
      <c r="F10" s="535">
        <v>320</v>
      </c>
      <c r="G10" s="535">
        <v>550</v>
      </c>
      <c r="H10" s="527" t="s">
        <v>1266</v>
      </c>
      <c r="I10" s="527" t="s">
        <v>1266</v>
      </c>
      <c r="J10" s="535">
        <v>120</v>
      </c>
      <c r="K10" s="535">
        <v>255</v>
      </c>
      <c r="L10" s="535">
        <v>2.4</v>
      </c>
      <c r="M10" s="535">
        <v>2.78</v>
      </c>
      <c r="N10" s="535">
        <v>5000</v>
      </c>
      <c r="O10" s="535" t="s">
        <v>103</v>
      </c>
      <c r="P10" s="529" t="s">
        <v>1964</v>
      </c>
      <c r="Q10" s="543" t="s">
        <v>6532</v>
      </c>
    </row>
    <row r="11" spans="1:17" x14ac:dyDescent="0.15">
      <c r="A11" s="530" t="s">
        <v>70</v>
      </c>
      <c r="B11" s="531" t="s">
        <v>1271</v>
      </c>
      <c r="C11" s="532" t="s">
        <v>1268</v>
      </c>
      <c r="D11" s="531" t="s">
        <v>10771</v>
      </c>
      <c r="E11" s="531"/>
      <c r="F11" s="535">
        <v>320</v>
      </c>
      <c r="G11" s="535">
        <v>550</v>
      </c>
      <c r="H11" s="527" t="s">
        <v>1266</v>
      </c>
      <c r="I11" s="527" t="s">
        <v>1266</v>
      </c>
      <c r="J11" s="535">
        <v>120</v>
      </c>
      <c r="K11" s="535">
        <v>255</v>
      </c>
      <c r="L11" s="535">
        <v>2.4</v>
      </c>
      <c r="M11" s="535">
        <v>2.78</v>
      </c>
      <c r="N11" s="535">
        <v>5000</v>
      </c>
      <c r="O11" s="535" t="s">
        <v>103</v>
      </c>
      <c r="P11" s="534"/>
      <c r="Q11" s="529" t="s">
        <v>1322</v>
      </c>
    </row>
    <row r="12" spans="1:17" x14ac:dyDescent="0.15">
      <c r="A12" s="524" t="s">
        <v>1882</v>
      </c>
      <c r="B12" s="525" t="s">
        <v>1271</v>
      </c>
      <c r="C12" s="526" t="s">
        <v>1268</v>
      </c>
      <c r="D12" s="525" t="s">
        <v>1679</v>
      </c>
      <c r="E12" s="525" t="s">
        <v>103</v>
      </c>
      <c r="F12" s="527">
        <v>350</v>
      </c>
      <c r="G12" s="527">
        <v>400</v>
      </c>
      <c r="H12" s="527">
        <v>24</v>
      </c>
      <c r="I12" s="527">
        <v>32</v>
      </c>
      <c r="J12" s="527">
        <v>55</v>
      </c>
      <c r="K12" s="527">
        <v>100</v>
      </c>
      <c r="L12" s="527">
        <v>4.8</v>
      </c>
      <c r="M12" s="536">
        <v>9.6</v>
      </c>
      <c r="N12" s="527">
        <v>-777</v>
      </c>
      <c r="O12" s="527">
        <v>5</v>
      </c>
      <c r="P12" s="529" t="s">
        <v>1963</v>
      </c>
      <c r="Q12" s="543" t="s">
        <v>6532</v>
      </c>
    </row>
    <row r="13" spans="1:17" x14ac:dyDescent="0.15">
      <c r="A13" s="530" t="s">
        <v>1882</v>
      </c>
      <c r="B13" s="531" t="s">
        <v>1271</v>
      </c>
      <c r="C13" s="532" t="s">
        <v>1268</v>
      </c>
      <c r="D13" s="531" t="s">
        <v>10771</v>
      </c>
      <c r="E13" s="531"/>
      <c r="F13" s="535">
        <v>350</v>
      </c>
      <c r="G13" s="535">
        <v>400</v>
      </c>
      <c r="H13" s="535">
        <v>24</v>
      </c>
      <c r="I13" s="535">
        <v>32</v>
      </c>
      <c r="J13" s="535">
        <v>55</v>
      </c>
      <c r="K13" s="535">
        <v>100</v>
      </c>
      <c r="L13" s="535">
        <v>4.8</v>
      </c>
      <c r="M13" s="535">
        <v>9.6</v>
      </c>
      <c r="N13" s="535">
        <v>-777</v>
      </c>
      <c r="O13" s="535">
        <v>5</v>
      </c>
      <c r="P13" s="534"/>
      <c r="Q13" s="529" t="s">
        <v>6545</v>
      </c>
    </row>
    <row r="14" spans="1:17" x14ac:dyDescent="0.15">
      <c r="A14" s="530" t="s">
        <v>1882</v>
      </c>
      <c r="B14" s="531" t="s">
        <v>1271</v>
      </c>
      <c r="C14" s="532" t="s">
        <v>1268</v>
      </c>
      <c r="D14" s="531" t="s">
        <v>10771</v>
      </c>
      <c r="E14" s="531"/>
      <c r="F14" s="535">
        <v>350</v>
      </c>
      <c r="G14" s="535">
        <v>400</v>
      </c>
      <c r="H14" s="535">
        <v>24</v>
      </c>
      <c r="I14" s="535">
        <v>32</v>
      </c>
      <c r="J14" s="535">
        <v>55</v>
      </c>
      <c r="K14" s="535">
        <v>100</v>
      </c>
      <c r="L14" s="535">
        <v>4.8</v>
      </c>
      <c r="M14" s="535">
        <v>9.6</v>
      </c>
      <c r="N14" s="535">
        <v>-777</v>
      </c>
      <c r="O14" s="535">
        <v>5</v>
      </c>
      <c r="P14" s="534"/>
      <c r="Q14" s="529" t="s">
        <v>6627</v>
      </c>
    </row>
    <row r="15" spans="1:17" x14ac:dyDescent="0.15">
      <c r="A15" s="530" t="s">
        <v>1882</v>
      </c>
      <c r="B15" s="531" t="s">
        <v>1271</v>
      </c>
      <c r="C15" s="532" t="s">
        <v>1268</v>
      </c>
      <c r="D15" s="531" t="s">
        <v>10771</v>
      </c>
      <c r="E15" s="531"/>
      <c r="F15" s="535">
        <v>350</v>
      </c>
      <c r="G15" s="535">
        <v>400</v>
      </c>
      <c r="H15" s="535">
        <v>24</v>
      </c>
      <c r="I15" s="535">
        <v>32</v>
      </c>
      <c r="J15" s="535">
        <v>55</v>
      </c>
      <c r="K15" s="535">
        <v>100</v>
      </c>
      <c r="L15" s="535">
        <v>4.8</v>
      </c>
      <c r="M15" s="535">
        <v>9.6</v>
      </c>
      <c r="N15" s="535">
        <v>-777</v>
      </c>
      <c r="O15" s="535">
        <v>5</v>
      </c>
      <c r="P15" s="534"/>
      <c r="Q15" s="529" t="s">
        <v>6628</v>
      </c>
    </row>
    <row r="16" spans="1:17" x14ac:dyDescent="0.15">
      <c r="A16" s="524" t="s">
        <v>1421</v>
      </c>
      <c r="B16" s="525" t="s">
        <v>1271</v>
      </c>
      <c r="C16" s="526" t="s">
        <v>1268</v>
      </c>
      <c r="D16" s="525" t="s">
        <v>1860</v>
      </c>
      <c r="E16" s="525" t="s">
        <v>103</v>
      </c>
      <c r="F16" s="527">
        <v>500</v>
      </c>
      <c r="G16" s="527">
        <v>600</v>
      </c>
      <c r="H16" s="527" t="s">
        <v>1266</v>
      </c>
      <c r="I16" s="527" t="s">
        <v>1266</v>
      </c>
      <c r="J16" s="527">
        <v>80</v>
      </c>
      <c r="K16" s="527">
        <v>100</v>
      </c>
      <c r="L16" s="527">
        <v>6.4</v>
      </c>
      <c r="M16" s="527">
        <v>8.11</v>
      </c>
      <c r="N16" s="547">
        <v>10000</v>
      </c>
      <c r="O16" s="527" t="s">
        <v>103</v>
      </c>
      <c r="P16" s="529" t="s">
        <v>6570</v>
      </c>
      <c r="Q16" s="529" t="s">
        <v>6532</v>
      </c>
    </row>
    <row r="17" spans="1:17" x14ac:dyDescent="0.15">
      <c r="A17" s="524" t="s">
        <v>280</v>
      </c>
      <c r="B17" s="525" t="s">
        <v>1271</v>
      </c>
      <c r="C17" s="526" t="s">
        <v>1268</v>
      </c>
      <c r="D17" s="525" t="s">
        <v>1864</v>
      </c>
      <c r="E17" s="540" t="s">
        <v>4511</v>
      </c>
      <c r="F17" s="527">
        <v>810</v>
      </c>
      <c r="G17" s="535">
        <v>810</v>
      </c>
      <c r="H17" s="527" t="s">
        <v>1266</v>
      </c>
      <c r="I17" s="527" t="s">
        <v>1266</v>
      </c>
      <c r="J17" s="527">
        <v>99</v>
      </c>
      <c r="K17" s="535">
        <v>99</v>
      </c>
      <c r="L17" s="527">
        <v>7.04</v>
      </c>
      <c r="M17" s="535">
        <v>7.04</v>
      </c>
      <c r="N17" s="527" t="s">
        <v>103</v>
      </c>
      <c r="O17" s="527" t="s">
        <v>103</v>
      </c>
      <c r="P17" s="529" t="s">
        <v>1958</v>
      </c>
      <c r="Q17" s="529" t="s">
        <v>1470</v>
      </c>
    </row>
    <row r="18" spans="1:17" x14ac:dyDescent="0.15">
      <c r="A18" s="524" t="s">
        <v>1957</v>
      </c>
      <c r="B18" s="525" t="s">
        <v>1289</v>
      </c>
      <c r="C18" s="526" t="s">
        <v>1268</v>
      </c>
      <c r="D18" s="525" t="s">
        <v>1803</v>
      </c>
      <c r="E18" s="525" t="s">
        <v>103</v>
      </c>
      <c r="F18" s="527">
        <v>125</v>
      </c>
      <c r="G18" s="527">
        <v>300</v>
      </c>
      <c r="H18" s="527" t="s">
        <v>1266</v>
      </c>
      <c r="I18" s="527" t="s">
        <v>1266</v>
      </c>
      <c r="J18" s="527">
        <v>25</v>
      </c>
      <c r="K18" s="527">
        <v>50</v>
      </c>
      <c r="L18" s="527">
        <v>0.36</v>
      </c>
      <c r="M18" s="536">
        <v>0.72</v>
      </c>
      <c r="N18" s="527">
        <v>-375</v>
      </c>
      <c r="O18" s="527" t="s">
        <v>103</v>
      </c>
      <c r="P18" s="529" t="s">
        <v>1956</v>
      </c>
      <c r="Q18" s="529"/>
    </row>
    <row r="19" spans="1:17" x14ac:dyDescent="0.15">
      <c r="A19" s="524" t="s">
        <v>1955</v>
      </c>
      <c r="B19" s="525" t="s">
        <v>1289</v>
      </c>
      <c r="C19" s="526" t="s">
        <v>1268</v>
      </c>
      <c r="D19" s="525" t="s">
        <v>1813</v>
      </c>
      <c r="E19" s="525" t="s">
        <v>103</v>
      </c>
      <c r="F19" s="527">
        <v>150</v>
      </c>
      <c r="G19" s="527">
        <v>200</v>
      </c>
      <c r="H19" s="527" t="s">
        <v>1266</v>
      </c>
      <c r="I19" s="527" t="s">
        <v>1266</v>
      </c>
      <c r="J19" s="527">
        <v>30</v>
      </c>
      <c r="K19" s="527">
        <v>70</v>
      </c>
      <c r="L19" s="527">
        <v>0.48</v>
      </c>
      <c r="M19" s="527">
        <v>0.82</v>
      </c>
      <c r="N19" s="527">
        <v>650</v>
      </c>
      <c r="O19" s="527" t="s">
        <v>103</v>
      </c>
      <c r="P19" s="529" t="s">
        <v>1954</v>
      </c>
      <c r="Q19" s="529"/>
    </row>
    <row r="20" spans="1:17" x14ac:dyDescent="0.15">
      <c r="A20" s="524" t="s">
        <v>1952</v>
      </c>
      <c r="B20" s="525" t="s">
        <v>1269</v>
      </c>
      <c r="C20" s="526" t="s">
        <v>1268</v>
      </c>
      <c r="D20" s="525" t="s">
        <v>1803</v>
      </c>
      <c r="E20" s="525" t="s">
        <v>103</v>
      </c>
      <c r="F20" s="527">
        <v>170</v>
      </c>
      <c r="G20" s="527">
        <v>225</v>
      </c>
      <c r="H20" s="527" t="s">
        <v>1266</v>
      </c>
      <c r="I20" s="527" t="s">
        <v>1266</v>
      </c>
      <c r="J20" s="527">
        <v>50</v>
      </c>
      <c r="K20" s="527">
        <v>80</v>
      </c>
      <c r="L20" s="527">
        <v>0.6</v>
      </c>
      <c r="M20" s="527">
        <v>0.98</v>
      </c>
      <c r="N20" s="547">
        <v>1150</v>
      </c>
      <c r="O20" s="527" t="s">
        <v>103</v>
      </c>
      <c r="P20" s="529" t="s">
        <v>11004</v>
      </c>
      <c r="Q20" s="529" t="s">
        <v>1950</v>
      </c>
    </row>
    <row r="21" spans="1:17" x14ac:dyDescent="0.15">
      <c r="A21" s="530" t="s">
        <v>981</v>
      </c>
      <c r="B21" s="531" t="s">
        <v>1269</v>
      </c>
      <c r="C21" s="532" t="s">
        <v>1268</v>
      </c>
      <c r="D21" s="531" t="s">
        <v>6430</v>
      </c>
      <c r="E21" s="531"/>
      <c r="F21" s="535">
        <v>220</v>
      </c>
      <c r="G21" s="535">
        <v>250</v>
      </c>
      <c r="H21" s="527" t="s">
        <v>1266</v>
      </c>
      <c r="I21" s="527" t="s">
        <v>1266</v>
      </c>
      <c r="J21" s="535">
        <v>50</v>
      </c>
      <c r="K21" s="535">
        <v>80</v>
      </c>
      <c r="L21" s="535">
        <v>0.72</v>
      </c>
      <c r="M21" s="535">
        <v>1.02</v>
      </c>
      <c r="N21" s="535">
        <v>2500</v>
      </c>
      <c r="O21" s="535" t="s">
        <v>103</v>
      </c>
      <c r="P21" s="529" t="s">
        <v>1945</v>
      </c>
      <c r="Q21" s="534"/>
    </row>
    <row r="22" spans="1:17" x14ac:dyDescent="0.15">
      <c r="A22" s="530" t="s">
        <v>981</v>
      </c>
      <c r="B22" s="531" t="s">
        <v>1269</v>
      </c>
      <c r="C22" s="532" t="s">
        <v>1268</v>
      </c>
      <c r="D22" s="531" t="s">
        <v>6430</v>
      </c>
      <c r="E22" s="540" t="s">
        <v>4512</v>
      </c>
      <c r="F22" s="527">
        <v>231</v>
      </c>
      <c r="G22" s="527">
        <v>262</v>
      </c>
      <c r="H22" s="527" t="s">
        <v>1266</v>
      </c>
      <c r="I22" s="527" t="s">
        <v>1266</v>
      </c>
      <c r="J22" s="527">
        <v>52</v>
      </c>
      <c r="K22" s="527">
        <v>84</v>
      </c>
      <c r="L22" s="527">
        <v>0.75</v>
      </c>
      <c r="M22" s="527">
        <v>1.07</v>
      </c>
      <c r="N22" s="547">
        <v>-1875</v>
      </c>
      <c r="O22" s="535" t="s">
        <v>103</v>
      </c>
      <c r="P22" s="529" t="s">
        <v>1945</v>
      </c>
      <c r="Q22" s="534"/>
    </row>
    <row r="23" spans="1:17" x14ac:dyDescent="0.15">
      <c r="A23" s="530" t="s">
        <v>981</v>
      </c>
      <c r="B23" s="531" t="s">
        <v>1269</v>
      </c>
      <c r="C23" s="532" t="s">
        <v>1268</v>
      </c>
      <c r="D23" s="531" t="s">
        <v>6430</v>
      </c>
      <c r="E23" s="540" t="s">
        <v>4511</v>
      </c>
      <c r="F23" s="527">
        <v>242</v>
      </c>
      <c r="G23" s="527">
        <v>275</v>
      </c>
      <c r="H23" s="527" t="s">
        <v>1266</v>
      </c>
      <c r="I23" s="527" t="s">
        <v>1266</v>
      </c>
      <c r="J23" s="527">
        <v>55</v>
      </c>
      <c r="K23" s="527">
        <v>88</v>
      </c>
      <c r="L23" s="527">
        <v>0.79</v>
      </c>
      <c r="M23" s="527">
        <v>1.0900000000000001</v>
      </c>
      <c r="N23" s="535">
        <v>-1875</v>
      </c>
      <c r="O23" s="535" t="s">
        <v>103</v>
      </c>
      <c r="P23" s="534"/>
      <c r="Q23" s="534"/>
    </row>
    <row r="24" spans="1:17" x14ac:dyDescent="0.15">
      <c r="A24" s="530" t="s">
        <v>981</v>
      </c>
      <c r="B24" s="531" t="s">
        <v>1269</v>
      </c>
      <c r="C24" s="532" t="s">
        <v>1268</v>
      </c>
      <c r="D24" s="531" t="s">
        <v>6430</v>
      </c>
      <c r="E24" s="540" t="s">
        <v>4513</v>
      </c>
      <c r="F24" s="527">
        <v>264</v>
      </c>
      <c r="G24" s="527">
        <v>300</v>
      </c>
      <c r="H24" s="527" t="s">
        <v>1266</v>
      </c>
      <c r="I24" s="527" t="s">
        <v>1266</v>
      </c>
      <c r="J24" s="527">
        <v>60</v>
      </c>
      <c r="K24" s="527">
        <v>96</v>
      </c>
      <c r="L24" s="527">
        <v>0.86</v>
      </c>
      <c r="M24" s="527">
        <v>1.1599999999999999</v>
      </c>
      <c r="N24" s="535">
        <v>-1875</v>
      </c>
      <c r="O24" s="535" t="s">
        <v>103</v>
      </c>
      <c r="P24" s="534"/>
      <c r="Q24" s="534"/>
    </row>
    <row r="25" spans="1:17" x14ac:dyDescent="0.15">
      <c r="A25" s="524" t="s">
        <v>554</v>
      </c>
      <c r="B25" s="525" t="s">
        <v>1269</v>
      </c>
      <c r="C25" s="526" t="s">
        <v>1268</v>
      </c>
      <c r="D25" s="525" t="s">
        <v>1813</v>
      </c>
      <c r="E25" s="525" t="s">
        <v>103</v>
      </c>
      <c r="F25" s="527">
        <v>220</v>
      </c>
      <c r="G25" s="527">
        <v>280</v>
      </c>
      <c r="H25" s="527" t="s">
        <v>1266</v>
      </c>
      <c r="I25" s="527" t="s">
        <v>1266</v>
      </c>
      <c r="J25" s="527">
        <v>50</v>
      </c>
      <c r="K25" s="527">
        <v>80</v>
      </c>
      <c r="L25" s="527">
        <v>0.48</v>
      </c>
      <c r="M25" s="527">
        <v>0.66</v>
      </c>
      <c r="N25" s="547">
        <v>-1875</v>
      </c>
      <c r="O25" s="527" t="s">
        <v>103</v>
      </c>
      <c r="P25" s="529" t="s">
        <v>1736</v>
      </c>
      <c r="Q25" s="529" t="s">
        <v>1944</v>
      </c>
    </row>
    <row r="26" spans="1:17" x14ac:dyDescent="0.15">
      <c r="A26" s="530" t="s">
        <v>554</v>
      </c>
      <c r="B26" s="531" t="s">
        <v>1269</v>
      </c>
      <c r="C26" s="532" t="s">
        <v>1268</v>
      </c>
      <c r="D26" s="531" t="s">
        <v>6430</v>
      </c>
      <c r="E26" s="540" t="s">
        <v>4512</v>
      </c>
      <c r="F26" s="527">
        <v>231</v>
      </c>
      <c r="G26" s="527">
        <v>294</v>
      </c>
      <c r="H26" s="527" t="s">
        <v>1266</v>
      </c>
      <c r="I26" s="527" t="s">
        <v>1266</v>
      </c>
      <c r="J26" s="527">
        <v>52</v>
      </c>
      <c r="K26" s="527">
        <v>84</v>
      </c>
      <c r="L26" s="527">
        <v>0.5</v>
      </c>
      <c r="M26" s="527">
        <v>0.69</v>
      </c>
      <c r="N26" s="535">
        <v>-1875</v>
      </c>
      <c r="O26" s="535" t="s">
        <v>103</v>
      </c>
      <c r="P26" s="534"/>
      <c r="Q26" s="534"/>
    </row>
    <row r="27" spans="1:17" x14ac:dyDescent="0.15">
      <c r="A27" s="530" t="s">
        <v>554</v>
      </c>
      <c r="B27" s="531" t="s">
        <v>1269</v>
      </c>
      <c r="C27" s="532" t="s">
        <v>1268</v>
      </c>
      <c r="D27" s="531" t="s">
        <v>6430</v>
      </c>
      <c r="E27" s="540" t="s">
        <v>4511</v>
      </c>
      <c r="F27" s="527">
        <v>242</v>
      </c>
      <c r="G27" s="527">
        <v>308</v>
      </c>
      <c r="H27" s="527" t="s">
        <v>1266</v>
      </c>
      <c r="I27" s="527" t="s">
        <v>1266</v>
      </c>
      <c r="J27" s="527">
        <v>55</v>
      </c>
      <c r="K27" s="527">
        <v>88</v>
      </c>
      <c r="L27" s="527">
        <v>0.52</v>
      </c>
      <c r="M27" s="527">
        <v>0.7</v>
      </c>
      <c r="N27" s="535">
        <v>-1875</v>
      </c>
      <c r="O27" s="535" t="s">
        <v>103</v>
      </c>
      <c r="P27" s="534"/>
      <c r="Q27" s="534"/>
    </row>
    <row r="28" spans="1:17" x14ac:dyDescent="0.15">
      <c r="A28" s="530" t="s">
        <v>554</v>
      </c>
      <c r="B28" s="531" t="s">
        <v>1269</v>
      </c>
      <c r="C28" s="532" t="s">
        <v>1268</v>
      </c>
      <c r="D28" s="531" t="s">
        <v>6430</v>
      </c>
      <c r="E28" s="540" t="s">
        <v>4513</v>
      </c>
      <c r="F28" s="527">
        <v>264</v>
      </c>
      <c r="G28" s="527">
        <v>336</v>
      </c>
      <c r="H28" s="527" t="s">
        <v>1266</v>
      </c>
      <c r="I28" s="527" t="s">
        <v>1266</v>
      </c>
      <c r="J28" s="527">
        <v>60</v>
      </c>
      <c r="K28" s="527">
        <v>96</v>
      </c>
      <c r="L28" s="527">
        <v>0.56999999999999995</v>
      </c>
      <c r="M28" s="527">
        <v>0.75</v>
      </c>
      <c r="N28" s="535">
        <v>-1875</v>
      </c>
      <c r="O28" s="535" t="s">
        <v>103</v>
      </c>
      <c r="P28" s="534"/>
      <c r="Q28" s="534"/>
    </row>
    <row r="29" spans="1:17" x14ac:dyDescent="0.15">
      <c r="A29" s="524" t="s">
        <v>38</v>
      </c>
      <c r="B29" s="525" t="s">
        <v>1269</v>
      </c>
      <c r="C29" s="526" t="s">
        <v>1268</v>
      </c>
      <c r="D29" s="525" t="s">
        <v>1811</v>
      </c>
      <c r="E29" s="525" t="s">
        <v>103</v>
      </c>
      <c r="F29" s="527">
        <v>280</v>
      </c>
      <c r="G29" s="527">
        <v>350</v>
      </c>
      <c r="H29" s="527" t="s">
        <v>1266</v>
      </c>
      <c r="I29" s="527" t="s">
        <v>1266</v>
      </c>
      <c r="J29" s="527">
        <v>70</v>
      </c>
      <c r="K29" s="527">
        <v>84</v>
      </c>
      <c r="L29" s="527">
        <v>1.5</v>
      </c>
      <c r="M29" s="527">
        <v>1.95</v>
      </c>
      <c r="N29" s="547">
        <v>8800</v>
      </c>
      <c r="O29" s="527" t="s">
        <v>103</v>
      </c>
      <c r="P29" s="529" t="s">
        <v>1500</v>
      </c>
      <c r="Q29" s="529" t="s">
        <v>10937</v>
      </c>
    </row>
    <row r="30" spans="1:17" x14ac:dyDescent="0.15">
      <c r="A30" s="524" t="s">
        <v>638</v>
      </c>
      <c r="B30" s="525" t="s">
        <v>1269</v>
      </c>
      <c r="C30" s="526" t="s">
        <v>1290</v>
      </c>
      <c r="D30" s="525" t="s">
        <v>1813</v>
      </c>
      <c r="E30" s="525" t="s">
        <v>103</v>
      </c>
      <c r="F30" s="527">
        <v>305</v>
      </c>
      <c r="G30" s="527">
        <v>350</v>
      </c>
      <c r="H30" s="527" t="s">
        <v>1266</v>
      </c>
      <c r="I30" s="527" t="s">
        <v>1266</v>
      </c>
      <c r="J30" s="527">
        <v>60</v>
      </c>
      <c r="K30" s="527">
        <v>100</v>
      </c>
      <c r="L30" s="527">
        <v>0.72</v>
      </c>
      <c r="M30" s="527">
        <v>1.06</v>
      </c>
      <c r="N30" s="547">
        <v>-3750</v>
      </c>
      <c r="O30" s="527" t="s">
        <v>103</v>
      </c>
      <c r="P30" s="543" t="s">
        <v>1940</v>
      </c>
      <c r="Q30" s="529" t="s">
        <v>10895</v>
      </c>
    </row>
    <row r="31" spans="1:17" x14ac:dyDescent="0.15">
      <c r="A31" s="530" t="s">
        <v>638</v>
      </c>
      <c r="B31" s="531" t="s">
        <v>1269</v>
      </c>
      <c r="C31" s="532" t="s">
        <v>1290</v>
      </c>
      <c r="D31" s="531" t="s">
        <v>6430</v>
      </c>
      <c r="E31" s="540" t="s">
        <v>4512</v>
      </c>
      <c r="F31" s="527">
        <v>320</v>
      </c>
      <c r="G31" s="527">
        <v>367</v>
      </c>
      <c r="H31" s="527" t="s">
        <v>1266</v>
      </c>
      <c r="I31" s="527" t="s">
        <v>1266</v>
      </c>
      <c r="J31" s="527">
        <v>63</v>
      </c>
      <c r="K31" s="527">
        <v>105</v>
      </c>
      <c r="L31" s="527">
        <v>0.75</v>
      </c>
      <c r="M31" s="527">
        <v>1.0900000000000001</v>
      </c>
      <c r="N31" s="535">
        <v>-3750</v>
      </c>
      <c r="O31" s="535" t="s">
        <v>103</v>
      </c>
      <c r="P31" s="529" t="s">
        <v>1493</v>
      </c>
      <c r="Q31" s="534"/>
    </row>
    <row r="32" spans="1:17" x14ac:dyDescent="0.15">
      <c r="A32" s="530" t="s">
        <v>638</v>
      </c>
      <c r="B32" s="531" t="s">
        <v>1269</v>
      </c>
      <c r="C32" s="532" t="s">
        <v>1290</v>
      </c>
      <c r="D32" s="531" t="s">
        <v>6430</v>
      </c>
      <c r="E32" s="540" t="s">
        <v>4511</v>
      </c>
      <c r="F32" s="527">
        <v>335</v>
      </c>
      <c r="G32" s="527">
        <v>385</v>
      </c>
      <c r="H32" s="527" t="s">
        <v>1266</v>
      </c>
      <c r="I32" s="527" t="s">
        <v>1266</v>
      </c>
      <c r="J32" s="527">
        <v>66</v>
      </c>
      <c r="K32" s="527">
        <v>110</v>
      </c>
      <c r="L32" s="527">
        <v>0.79</v>
      </c>
      <c r="M32" s="527">
        <v>1.1299999999999999</v>
      </c>
      <c r="N32" s="535">
        <v>-3750</v>
      </c>
      <c r="O32" s="535" t="s">
        <v>103</v>
      </c>
      <c r="P32" s="534"/>
      <c r="Q32" s="534"/>
    </row>
    <row r="33" spans="1:17" x14ac:dyDescent="0.15">
      <c r="A33" s="530" t="s">
        <v>638</v>
      </c>
      <c r="B33" s="531" t="s">
        <v>1269</v>
      </c>
      <c r="C33" s="532" t="s">
        <v>1290</v>
      </c>
      <c r="D33" s="531" t="s">
        <v>6430</v>
      </c>
      <c r="E33" s="540" t="s">
        <v>4513</v>
      </c>
      <c r="F33" s="527">
        <v>366</v>
      </c>
      <c r="G33" s="527">
        <v>420</v>
      </c>
      <c r="H33" s="527" t="s">
        <v>1266</v>
      </c>
      <c r="I33" s="527" t="s">
        <v>1266</v>
      </c>
      <c r="J33" s="527">
        <v>72</v>
      </c>
      <c r="K33" s="527">
        <v>120</v>
      </c>
      <c r="L33" s="527">
        <v>0.86</v>
      </c>
      <c r="M33" s="527">
        <v>1.2</v>
      </c>
      <c r="N33" s="535">
        <v>-3750</v>
      </c>
      <c r="O33" s="535" t="s">
        <v>103</v>
      </c>
      <c r="P33" s="534"/>
      <c r="Q33" s="534"/>
    </row>
    <row r="34" spans="1:17" x14ac:dyDescent="0.15">
      <c r="A34" s="537" t="s">
        <v>1848</v>
      </c>
      <c r="B34" s="525" t="s">
        <v>1269</v>
      </c>
      <c r="C34" s="526" t="s">
        <v>1268</v>
      </c>
      <c r="D34" s="525" t="s">
        <v>1811</v>
      </c>
      <c r="E34" s="542" t="s">
        <v>4512</v>
      </c>
      <c r="F34" s="527">
        <v>320</v>
      </c>
      <c r="G34" s="527">
        <v>367</v>
      </c>
      <c r="H34" s="527" t="s">
        <v>1266</v>
      </c>
      <c r="I34" s="527" t="s">
        <v>1266</v>
      </c>
      <c r="J34" s="527">
        <v>63</v>
      </c>
      <c r="K34" s="527">
        <v>105</v>
      </c>
      <c r="L34" s="527">
        <v>1.26</v>
      </c>
      <c r="M34" s="527">
        <v>1.94</v>
      </c>
      <c r="N34" s="527" t="s">
        <v>103</v>
      </c>
      <c r="O34" s="527" t="s">
        <v>103</v>
      </c>
      <c r="P34" s="529" t="s">
        <v>1938</v>
      </c>
      <c r="Q34" s="529" t="s">
        <v>6626</v>
      </c>
    </row>
    <row r="35" spans="1:17" x14ac:dyDescent="0.15">
      <c r="A35" s="524" t="s">
        <v>1936</v>
      </c>
      <c r="B35" s="525" t="s">
        <v>1292</v>
      </c>
      <c r="C35" s="526" t="s">
        <v>1268</v>
      </c>
      <c r="D35" s="525" t="s">
        <v>1813</v>
      </c>
      <c r="E35" s="541" t="s">
        <v>4512</v>
      </c>
      <c r="F35" s="527">
        <v>199</v>
      </c>
      <c r="G35" s="527">
        <v>262</v>
      </c>
      <c r="H35" s="527" t="s">
        <v>1266</v>
      </c>
      <c r="I35" s="527" t="s">
        <v>1266</v>
      </c>
      <c r="J35" s="527">
        <v>63</v>
      </c>
      <c r="K35" s="527">
        <v>94</v>
      </c>
      <c r="L35" s="527">
        <v>2.52</v>
      </c>
      <c r="M35" s="527">
        <v>3.71</v>
      </c>
      <c r="N35" s="547">
        <v>-3375</v>
      </c>
      <c r="O35" s="527" t="s">
        <v>103</v>
      </c>
      <c r="P35" s="529" t="s">
        <v>1935</v>
      </c>
      <c r="Q35" s="529" t="s">
        <v>1928</v>
      </c>
    </row>
    <row r="36" spans="1:17" x14ac:dyDescent="0.15">
      <c r="A36" s="530" t="s">
        <v>1936</v>
      </c>
      <c r="B36" s="531" t="s">
        <v>1292</v>
      </c>
      <c r="C36" s="532" t="s">
        <v>1268</v>
      </c>
      <c r="D36" s="531" t="s">
        <v>6430</v>
      </c>
      <c r="E36" s="531"/>
      <c r="F36" s="535">
        <v>199</v>
      </c>
      <c r="G36" s="535">
        <v>262</v>
      </c>
      <c r="H36" s="527" t="s">
        <v>1266</v>
      </c>
      <c r="I36" s="527" t="s">
        <v>1266</v>
      </c>
      <c r="J36" s="535">
        <v>63</v>
      </c>
      <c r="K36" s="535">
        <v>94</v>
      </c>
      <c r="L36" s="535">
        <v>2.52</v>
      </c>
      <c r="M36" s="535">
        <v>3.71</v>
      </c>
      <c r="N36" s="535">
        <v>-3375</v>
      </c>
      <c r="O36" s="535" t="s">
        <v>103</v>
      </c>
      <c r="P36" s="529" t="s">
        <v>1494</v>
      </c>
      <c r="Q36" s="534"/>
    </row>
    <row r="37" spans="1:17" x14ac:dyDescent="0.15">
      <c r="A37" s="537" t="s">
        <v>63</v>
      </c>
      <c r="B37" s="525" t="s">
        <v>1292</v>
      </c>
      <c r="C37" s="526" t="s">
        <v>1290</v>
      </c>
      <c r="D37" s="525" t="s">
        <v>1811</v>
      </c>
      <c r="E37" s="525" t="s">
        <v>103</v>
      </c>
      <c r="F37" s="527">
        <v>200</v>
      </c>
      <c r="G37" s="527">
        <v>250</v>
      </c>
      <c r="H37" s="527" t="s">
        <v>1266</v>
      </c>
      <c r="I37" s="527" t="s">
        <v>1266</v>
      </c>
      <c r="J37" s="527">
        <v>60</v>
      </c>
      <c r="K37" s="527">
        <v>90</v>
      </c>
      <c r="L37" s="527">
        <v>2.7</v>
      </c>
      <c r="M37" s="527">
        <v>3.9</v>
      </c>
      <c r="N37" s="547">
        <v>4500</v>
      </c>
      <c r="O37" s="527" t="s">
        <v>103</v>
      </c>
      <c r="P37" s="529" t="s">
        <v>1559</v>
      </c>
      <c r="Q37" s="529" t="s">
        <v>1490</v>
      </c>
    </row>
    <row r="38" spans="1:17" x14ac:dyDescent="0.15">
      <c r="A38" s="524" t="s">
        <v>719</v>
      </c>
      <c r="B38" s="525" t="s">
        <v>1292</v>
      </c>
      <c r="C38" s="526" t="s">
        <v>1286</v>
      </c>
      <c r="D38" s="525" t="s">
        <v>1813</v>
      </c>
      <c r="E38" s="525" t="s">
        <v>103</v>
      </c>
      <c r="F38" s="527">
        <v>315</v>
      </c>
      <c r="G38" s="527">
        <v>400</v>
      </c>
      <c r="H38" s="527" t="s">
        <v>1266</v>
      </c>
      <c r="I38" s="527" t="s">
        <v>1266</v>
      </c>
      <c r="J38" s="527">
        <v>85</v>
      </c>
      <c r="K38" s="527">
        <v>100</v>
      </c>
      <c r="L38" s="527">
        <v>2.52</v>
      </c>
      <c r="M38" s="527">
        <v>3.28</v>
      </c>
      <c r="N38" s="547">
        <v>-3675</v>
      </c>
      <c r="O38" s="527" t="s">
        <v>103</v>
      </c>
      <c r="P38" s="529" t="s">
        <v>1932</v>
      </c>
      <c r="Q38" s="529"/>
    </row>
    <row r="39" spans="1:17" x14ac:dyDescent="0.15">
      <c r="A39" s="530" t="s">
        <v>719</v>
      </c>
      <c r="B39" s="531" t="s">
        <v>1292</v>
      </c>
      <c r="C39" s="532" t="s">
        <v>1286</v>
      </c>
      <c r="D39" s="531" t="s">
        <v>6430</v>
      </c>
      <c r="E39" s="540" t="s">
        <v>4512</v>
      </c>
      <c r="F39" s="527">
        <v>330</v>
      </c>
      <c r="G39" s="527">
        <v>420</v>
      </c>
      <c r="H39" s="527" t="s">
        <v>1266</v>
      </c>
      <c r="I39" s="527" t="s">
        <v>1266</v>
      </c>
      <c r="J39" s="527">
        <v>89</v>
      </c>
      <c r="K39" s="527">
        <v>105</v>
      </c>
      <c r="L39" s="527">
        <v>2.64</v>
      </c>
      <c r="M39" s="527">
        <v>3.44</v>
      </c>
      <c r="N39" s="535">
        <v>-3675</v>
      </c>
      <c r="O39" s="535" t="s">
        <v>103</v>
      </c>
      <c r="P39" s="534"/>
      <c r="Q39" s="534"/>
    </row>
    <row r="40" spans="1:17" x14ac:dyDescent="0.15">
      <c r="A40" s="530" t="s">
        <v>719</v>
      </c>
      <c r="B40" s="531" t="s">
        <v>1292</v>
      </c>
      <c r="C40" s="532" t="s">
        <v>1286</v>
      </c>
      <c r="D40" s="531" t="s">
        <v>6430</v>
      </c>
      <c r="E40" s="540" t="s">
        <v>4513</v>
      </c>
      <c r="F40" s="527">
        <v>378</v>
      </c>
      <c r="G40" s="527">
        <v>480</v>
      </c>
      <c r="H40" s="527" t="s">
        <v>1266</v>
      </c>
      <c r="I40" s="527" t="s">
        <v>1266</v>
      </c>
      <c r="J40" s="527">
        <v>102</v>
      </c>
      <c r="K40" s="527">
        <v>120</v>
      </c>
      <c r="L40" s="527">
        <v>3.02</v>
      </c>
      <c r="M40" s="527">
        <v>3.82</v>
      </c>
      <c r="N40" s="535">
        <v>-3675</v>
      </c>
      <c r="O40" s="535" t="s">
        <v>103</v>
      </c>
      <c r="P40" s="534"/>
      <c r="Q40" s="534"/>
    </row>
    <row r="41" spans="1:17" x14ac:dyDescent="0.15">
      <c r="A41" s="524" t="s">
        <v>371</v>
      </c>
      <c r="B41" s="525" t="s">
        <v>1292</v>
      </c>
      <c r="C41" s="526" t="s">
        <v>1268</v>
      </c>
      <c r="D41" s="525" t="s">
        <v>1813</v>
      </c>
      <c r="E41" s="542" t="s">
        <v>4512</v>
      </c>
      <c r="F41" s="527">
        <v>315</v>
      </c>
      <c r="G41" s="527">
        <v>420</v>
      </c>
      <c r="H41" s="527" t="s">
        <v>1266</v>
      </c>
      <c r="I41" s="527" t="s">
        <v>1266</v>
      </c>
      <c r="J41" s="527">
        <v>94</v>
      </c>
      <c r="K41" s="535">
        <v>94</v>
      </c>
      <c r="L41" s="527">
        <v>5.04</v>
      </c>
      <c r="M41" s="527">
        <v>5.1100000000000003</v>
      </c>
      <c r="N41" s="527" t="s">
        <v>103</v>
      </c>
      <c r="O41" s="527" t="s">
        <v>103</v>
      </c>
      <c r="P41" s="529" t="s">
        <v>6571</v>
      </c>
      <c r="Q41" s="529" t="s">
        <v>1486</v>
      </c>
    </row>
    <row r="42" spans="1:17" x14ac:dyDescent="0.15">
      <c r="A42" s="530" t="s">
        <v>371</v>
      </c>
      <c r="B42" s="531" t="s">
        <v>1292</v>
      </c>
      <c r="C42" s="532" t="s">
        <v>1268</v>
      </c>
      <c r="D42" s="531" t="s">
        <v>6430</v>
      </c>
      <c r="E42" s="542" t="s">
        <v>4513</v>
      </c>
      <c r="F42" s="527">
        <v>360</v>
      </c>
      <c r="G42" s="527">
        <v>480</v>
      </c>
      <c r="H42" s="527" t="s">
        <v>1266</v>
      </c>
      <c r="I42" s="527" t="s">
        <v>1266</v>
      </c>
      <c r="J42" s="527">
        <v>108</v>
      </c>
      <c r="K42" s="535">
        <v>108</v>
      </c>
      <c r="L42" s="527">
        <v>5.76</v>
      </c>
      <c r="M42" s="527">
        <v>5.83</v>
      </c>
      <c r="N42" s="535" t="s">
        <v>103</v>
      </c>
      <c r="O42" s="535" t="s">
        <v>103</v>
      </c>
      <c r="P42" s="534"/>
      <c r="Q42" s="529" t="s">
        <v>1928</v>
      </c>
    </row>
    <row r="43" spans="1:17" x14ac:dyDescent="0.15">
      <c r="A43" s="537" t="s">
        <v>59</v>
      </c>
      <c r="B43" s="525" t="s">
        <v>1310</v>
      </c>
      <c r="C43" s="526" t="s">
        <v>1268</v>
      </c>
      <c r="D43" s="525" t="s">
        <v>1860</v>
      </c>
      <c r="E43" s="525" t="s">
        <v>103</v>
      </c>
      <c r="F43" s="527">
        <v>240</v>
      </c>
      <c r="G43" s="527">
        <v>500</v>
      </c>
      <c r="H43" s="527" t="s">
        <v>1266</v>
      </c>
      <c r="I43" s="527" t="s">
        <v>1266</v>
      </c>
      <c r="J43" s="527">
        <v>55</v>
      </c>
      <c r="K43" s="527">
        <v>100</v>
      </c>
      <c r="L43" s="527">
        <v>1.95</v>
      </c>
      <c r="M43" s="536">
        <v>3.87</v>
      </c>
      <c r="N43" s="547">
        <v>3800</v>
      </c>
      <c r="O43" s="527" t="s">
        <v>103</v>
      </c>
      <c r="P43" s="529" t="s">
        <v>6575</v>
      </c>
      <c r="Q43" s="529" t="s">
        <v>1490</v>
      </c>
    </row>
    <row r="44" spans="1:17" x14ac:dyDescent="0.15">
      <c r="A44" s="530" t="s">
        <v>59</v>
      </c>
      <c r="B44" s="531" t="s">
        <v>1310</v>
      </c>
      <c r="C44" s="532" t="s">
        <v>1268</v>
      </c>
      <c r="D44" s="531" t="s">
        <v>10771</v>
      </c>
      <c r="E44" s="531"/>
      <c r="F44" s="535">
        <v>240</v>
      </c>
      <c r="G44" s="535">
        <v>500</v>
      </c>
      <c r="H44" s="527" t="s">
        <v>1266</v>
      </c>
      <c r="I44" s="527" t="s">
        <v>1266</v>
      </c>
      <c r="J44" s="535">
        <v>55</v>
      </c>
      <c r="K44" s="535">
        <v>100</v>
      </c>
      <c r="L44" s="535">
        <v>1.95</v>
      </c>
      <c r="M44" s="535">
        <v>3.87</v>
      </c>
      <c r="N44" s="535">
        <v>3800</v>
      </c>
      <c r="O44" s="527" t="s">
        <v>103</v>
      </c>
      <c r="P44" s="534"/>
      <c r="Q44" s="529" t="s">
        <v>6414</v>
      </c>
    </row>
    <row r="45" spans="1:17" x14ac:dyDescent="0.15">
      <c r="A45" s="530" t="s">
        <v>59</v>
      </c>
      <c r="B45" s="531" t="s">
        <v>1310</v>
      </c>
      <c r="C45" s="532" t="s">
        <v>1268</v>
      </c>
      <c r="D45" s="531" t="s">
        <v>10771</v>
      </c>
      <c r="E45" s="531"/>
      <c r="F45" s="535">
        <v>240</v>
      </c>
      <c r="G45" s="535">
        <v>500</v>
      </c>
      <c r="H45" s="527" t="s">
        <v>1266</v>
      </c>
      <c r="I45" s="527" t="s">
        <v>1266</v>
      </c>
      <c r="J45" s="535">
        <v>55</v>
      </c>
      <c r="K45" s="535">
        <v>100</v>
      </c>
      <c r="L45" s="535">
        <v>1.95</v>
      </c>
      <c r="M45" s="535">
        <v>3.87</v>
      </c>
      <c r="N45" s="535">
        <v>3800</v>
      </c>
      <c r="O45" s="527" t="s">
        <v>103</v>
      </c>
      <c r="P45" s="534"/>
      <c r="Q45" s="529" t="s">
        <v>6415</v>
      </c>
    </row>
    <row r="46" spans="1:17" x14ac:dyDescent="0.15">
      <c r="A46" s="530" t="s">
        <v>59</v>
      </c>
      <c r="B46" s="531" t="s">
        <v>1310</v>
      </c>
      <c r="C46" s="532" t="s">
        <v>1268</v>
      </c>
      <c r="D46" s="531" t="s">
        <v>10771</v>
      </c>
      <c r="E46" s="531"/>
      <c r="F46" s="535">
        <v>240</v>
      </c>
      <c r="G46" s="535">
        <v>500</v>
      </c>
      <c r="H46" s="527" t="s">
        <v>1266</v>
      </c>
      <c r="I46" s="527" t="s">
        <v>1266</v>
      </c>
      <c r="J46" s="535">
        <v>55</v>
      </c>
      <c r="K46" s="535">
        <v>100</v>
      </c>
      <c r="L46" s="535">
        <v>1.95</v>
      </c>
      <c r="M46" s="535">
        <v>3.87</v>
      </c>
      <c r="N46" s="535">
        <v>3800</v>
      </c>
      <c r="O46" s="527" t="s">
        <v>103</v>
      </c>
      <c r="P46" s="534"/>
      <c r="Q46" s="529" t="s">
        <v>6416</v>
      </c>
    </row>
    <row r="47" spans="1:17" x14ac:dyDescent="0.15">
      <c r="A47" s="530" t="s">
        <v>59</v>
      </c>
      <c r="B47" s="531" t="s">
        <v>1310</v>
      </c>
      <c r="C47" s="532" t="s">
        <v>1268</v>
      </c>
      <c r="D47" s="531" t="s">
        <v>10771</v>
      </c>
      <c r="E47" s="531"/>
      <c r="F47" s="535">
        <v>240</v>
      </c>
      <c r="G47" s="535">
        <v>500</v>
      </c>
      <c r="H47" s="527" t="s">
        <v>1266</v>
      </c>
      <c r="I47" s="527" t="s">
        <v>1266</v>
      </c>
      <c r="J47" s="535">
        <v>55</v>
      </c>
      <c r="K47" s="535">
        <v>100</v>
      </c>
      <c r="L47" s="535">
        <v>1.95</v>
      </c>
      <c r="M47" s="535">
        <v>3.87</v>
      </c>
      <c r="N47" s="535">
        <v>3800</v>
      </c>
      <c r="O47" s="527" t="s">
        <v>103</v>
      </c>
      <c r="P47" s="534"/>
      <c r="Q47" s="529" t="s">
        <v>6624</v>
      </c>
    </row>
    <row r="48" spans="1:17" x14ac:dyDescent="0.15">
      <c r="A48" s="530" t="s">
        <v>59</v>
      </c>
      <c r="B48" s="531" t="s">
        <v>1310</v>
      </c>
      <c r="C48" s="532" t="s">
        <v>1268</v>
      </c>
      <c r="D48" s="531" t="s">
        <v>10771</v>
      </c>
      <c r="E48" s="531"/>
      <c r="F48" s="535">
        <v>240</v>
      </c>
      <c r="G48" s="535">
        <v>500</v>
      </c>
      <c r="H48" s="527" t="s">
        <v>1266</v>
      </c>
      <c r="I48" s="527" t="s">
        <v>1266</v>
      </c>
      <c r="J48" s="535">
        <v>55</v>
      </c>
      <c r="K48" s="535">
        <v>100</v>
      </c>
      <c r="L48" s="535">
        <v>1.95</v>
      </c>
      <c r="M48" s="535">
        <v>3.87</v>
      </c>
      <c r="N48" s="535">
        <v>3800</v>
      </c>
      <c r="O48" s="527" t="s">
        <v>103</v>
      </c>
      <c r="P48" s="534"/>
      <c r="Q48" s="529" t="s">
        <v>6407</v>
      </c>
    </row>
    <row r="49" spans="1:17" x14ac:dyDescent="0.15">
      <c r="A49" s="530" t="s">
        <v>59</v>
      </c>
      <c r="B49" s="531" t="s">
        <v>1310</v>
      </c>
      <c r="C49" s="532" t="s">
        <v>1268</v>
      </c>
      <c r="D49" s="531" t="s">
        <v>10771</v>
      </c>
      <c r="E49" s="531"/>
      <c r="F49" s="535">
        <v>240</v>
      </c>
      <c r="G49" s="535">
        <v>500</v>
      </c>
      <c r="H49" s="527" t="s">
        <v>1266</v>
      </c>
      <c r="I49" s="527" t="s">
        <v>1266</v>
      </c>
      <c r="J49" s="535">
        <v>55</v>
      </c>
      <c r="K49" s="535">
        <v>100</v>
      </c>
      <c r="L49" s="535">
        <v>1.95</v>
      </c>
      <c r="M49" s="535">
        <v>3.87</v>
      </c>
      <c r="N49" s="535">
        <v>3800</v>
      </c>
      <c r="O49" s="527" t="s">
        <v>103</v>
      </c>
      <c r="P49" s="534"/>
      <c r="Q49" s="529" t="s">
        <v>6625</v>
      </c>
    </row>
    <row r="50" spans="1:17" x14ac:dyDescent="0.15">
      <c r="A50" s="530" t="s">
        <v>59</v>
      </c>
      <c r="B50" s="531" t="s">
        <v>1310</v>
      </c>
      <c r="C50" s="532" t="s">
        <v>1268</v>
      </c>
      <c r="D50" s="531" t="s">
        <v>10771</v>
      </c>
      <c r="E50" s="542" t="s">
        <v>4513</v>
      </c>
      <c r="F50" s="527">
        <v>288</v>
      </c>
      <c r="G50" s="527" t="s">
        <v>213</v>
      </c>
      <c r="H50" s="527" t="s">
        <v>1266</v>
      </c>
      <c r="I50" s="527" t="s">
        <v>1266</v>
      </c>
      <c r="J50" s="527">
        <v>66</v>
      </c>
      <c r="K50" s="527" t="s">
        <v>213</v>
      </c>
      <c r="L50" s="527">
        <v>2.34</v>
      </c>
      <c r="M50" s="527" t="s">
        <v>213</v>
      </c>
      <c r="N50" s="527" t="s">
        <v>103</v>
      </c>
      <c r="O50" s="527" t="s">
        <v>103</v>
      </c>
      <c r="P50" s="529" t="s">
        <v>1533</v>
      </c>
      <c r="Q50" s="529" t="s">
        <v>1486</v>
      </c>
    </row>
    <row r="51" spans="1:17" x14ac:dyDescent="0.15">
      <c r="A51" s="524" t="s">
        <v>662</v>
      </c>
      <c r="B51" s="525" t="s">
        <v>1310</v>
      </c>
      <c r="C51" s="526" t="s">
        <v>1268</v>
      </c>
      <c r="D51" s="525" t="s">
        <v>1813</v>
      </c>
      <c r="E51" s="525" t="s">
        <v>103</v>
      </c>
      <c r="F51" s="527">
        <v>365</v>
      </c>
      <c r="G51" s="527">
        <v>400</v>
      </c>
      <c r="H51" s="527" t="s">
        <v>1266</v>
      </c>
      <c r="I51" s="527" t="s">
        <v>1266</v>
      </c>
      <c r="J51" s="527">
        <v>110</v>
      </c>
      <c r="K51" s="527">
        <v>150</v>
      </c>
      <c r="L51" s="527">
        <v>0.06</v>
      </c>
      <c r="M51" s="536">
        <v>0.12</v>
      </c>
      <c r="N51" s="547">
        <v>-11250</v>
      </c>
      <c r="O51" s="527" t="s">
        <v>103</v>
      </c>
      <c r="P51" s="529" t="s">
        <v>1920</v>
      </c>
      <c r="Q51" s="529" t="s">
        <v>1919</v>
      </c>
    </row>
    <row r="52" spans="1:17" x14ac:dyDescent="0.15">
      <c r="A52" s="530" t="s">
        <v>662</v>
      </c>
      <c r="B52" s="531" t="s">
        <v>1310</v>
      </c>
      <c r="C52" s="532" t="s">
        <v>1268</v>
      </c>
      <c r="D52" s="531" t="s">
        <v>6430</v>
      </c>
      <c r="E52" s="540" t="s">
        <v>4512</v>
      </c>
      <c r="F52" s="527">
        <v>383</v>
      </c>
      <c r="G52" s="527">
        <v>420</v>
      </c>
      <c r="H52" s="527" t="s">
        <v>1266</v>
      </c>
      <c r="I52" s="527" t="s">
        <v>1266</v>
      </c>
      <c r="J52" s="527">
        <v>115</v>
      </c>
      <c r="K52" s="527">
        <v>157</v>
      </c>
      <c r="L52" s="527">
        <v>0.06</v>
      </c>
      <c r="M52" s="536">
        <v>0.12</v>
      </c>
      <c r="N52" s="535">
        <v>-11250</v>
      </c>
      <c r="O52" s="535" t="s">
        <v>103</v>
      </c>
      <c r="P52" s="529" t="s">
        <v>1917</v>
      </c>
      <c r="Q52" s="534"/>
    </row>
    <row r="53" spans="1:17" x14ac:dyDescent="0.15">
      <c r="A53" s="530" t="s">
        <v>662</v>
      </c>
      <c r="B53" s="531" t="s">
        <v>1310</v>
      </c>
      <c r="C53" s="532" t="s">
        <v>1268</v>
      </c>
      <c r="D53" s="531" t="s">
        <v>6430</v>
      </c>
      <c r="E53" s="540" t="s">
        <v>4511</v>
      </c>
      <c r="F53" s="527">
        <v>401</v>
      </c>
      <c r="G53" s="527">
        <v>440</v>
      </c>
      <c r="H53" s="527" t="s">
        <v>1266</v>
      </c>
      <c r="I53" s="527" t="s">
        <v>1266</v>
      </c>
      <c r="J53" s="527">
        <v>121</v>
      </c>
      <c r="K53" s="527">
        <v>165</v>
      </c>
      <c r="L53" s="527">
        <v>0.06</v>
      </c>
      <c r="M53" s="536">
        <v>0.12</v>
      </c>
      <c r="N53" s="535">
        <v>-11250</v>
      </c>
      <c r="O53" s="535" t="s">
        <v>103</v>
      </c>
      <c r="P53" s="529" t="s">
        <v>1915</v>
      </c>
      <c r="Q53" s="534"/>
    </row>
    <row r="54" spans="1:17" x14ac:dyDescent="0.15">
      <c r="A54" s="530" t="s">
        <v>662</v>
      </c>
      <c r="B54" s="531" t="s">
        <v>1310</v>
      </c>
      <c r="C54" s="532" t="s">
        <v>1268</v>
      </c>
      <c r="D54" s="531" t="s">
        <v>6430</v>
      </c>
      <c r="E54" s="540" t="s">
        <v>4513</v>
      </c>
      <c r="F54" s="527">
        <v>438</v>
      </c>
      <c r="G54" s="527">
        <v>480</v>
      </c>
      <c r="H54" s="527" t="s">
        <v>1266</v>
      </c>
      <c r="I54" s="527" t="s">
        <v>1266</v>
      </c>
      <c r="J54" s="527">
        <v>132</v>
      </c>
      <c r="K54" s="527">
        <v>180</v>
      </c>
      <c r="L54" s="527">
        <v>7.0000000000000007E-2</v>
      </c>
      <c r="M54" s="536">
        <v>0.14000000000000001</v>
      </c>
      <c r="N54" s="535">
        <v>-11250</v>
      </c>
      <c r="O54" s="535" t="s">
        <v>103</v>
      </c>
      <c r="P54" s="529" t="s">
        <v>6576</v>
      </c>
      <c r="Q54" s="534"/>
    </row>
    <row r="55" spans="1:17" x14ac:dyDescent="0.15">
      <c r="A55" s="524" t="s">
        <v>337</v>
      </c>
      <c r="B55" s="525" t="s">
        <v>1310</v>
      </c>
      <c r="C55" s="526" t="s">
        <v>1268</v>
      </c>
      <c r="D55" s="525" t="s">
        <v>1813</v>
      </c>
      <c r="E55" s="542" t="s">
        <v>4512</v>
      </c>
      <c r="F55" s="527">
        <v>372</v>
      </c>
      <c r="G55" s="527">
        <v>441</v>
      </c>
      <c r="H55" s="527" t="s">
        <v>1266</v>
      </c>
      <c r="I55" s="527" t="s">
        <v>1266</v>
      </c>
      <c r="J55" s="527">
        <v>157</v>
      </c>
      <c r="K55" s="527" t="s">
        <v>1541</v>
      </c>
      <c r="L55" s="527">
        <v>2.1</v>
      </c>
      <c r="M55" s="527" t="s">
        <v>1541</v>
      </c>
      <c r="N55" s="527" t="s">
        <v>103</v>
      </c>
      <c r="O55" s="527" t="s">
        <v>103</v>
      </c>
      <c r="P55" s="529" t="s">
        <v>1912</v>
      </c>
      <c r="Q55" s="529" t="s">
        <v>1486</v>
      </c>
    </row>
    <row r="56" spans="1:17" x14ac:dyDescent="0.15">
      <c r="A56" s="530" t="s">
        <v>337</v>
      </c>
      <c r="B56" s="531" t="s">
        <v>1310</v>
      </c>
      <c r="C56" s="532" t="s">
        <v>1268</v>
      </c>
      <c r="D56" s="531" t="s">
        <v>6430</v>
      </c>
      <c r="E56" s="531"/>
      <c r="F56" s="535">
        <v>372</v>
      </c>
      <c r="G56" s="535">
        <v>441</v>
      </c>
      <c r="H56" s="527" t="s">
        <v>1266</v>
      </c>
      <c r="I56" s="527" t="s">
        <v>1266</v>
      </c>
      <c r="J56" s="535">
        <v>157</v>
      </c>
      <c r="K56" s="535" t="s">
        <v>1541</v>
      </c>
      <c r="L56" s="535">
        <v>2.1</v>
      </c>
      <c r="M56" s="535" t="s">
        <v>1541</v>
      </c>
      <c r="N56" s="535" t="s">
        <v>103</v>
      </c>
      <c r="O56" s="535" t="s">
        <v>103</v>
      </c>
      <c r="P56" s="534"/>
      <c r="Q56" s="529" t="s">
        <v>1909</v>
      </c>
    </row>
    <row r="57" spans="1:17" x14ac:dyDescent="0.15">
      <c r="A57" s="524" t="s">
        <v>280</v>
      </c>
      <c r="B57" s="525" t="s">
        <v>1310</v>
      </c>
      <c r="C57" s="526" t="s">
        <v>1268</v>
      </c>
      <c r="D57" s="525" t="s">
        <v>1811</v>
      </c>
      <c r="E57" s="540" t="s">
        <v>4511</v>
      </c>
      <c r="F57" s="527">
        <v>385</v>
      </c>
      <c r="G57" s="527">
        <v>385</v>
      </c>
      <c r="H57" s="527" t="s">
        <v>1266</v>
      </c>
      <c r="I57" s="527" t="s">
        <v>1266</v>
      </c>
      <c r="J57" s="527">
        <v>132</v>
      </c>
      <c r="K57" s="527">
        <v>132</v>
      </c>
      <c r="L57" s="527">
        <v>2.64</v>
      </c>
      <c r="M57" s="527">
        <v>2.64</v>
      </c>
      <c r="N57" s="527" t="s">
        <v>103</v>
      </c>
      <c r="O57" s="527" t="s">
        <v>103</v>
      </c>
      <c r="P57" s="529" t="s">
        <v>1910</v>
      </c>
      <c r="Q57" s="529" t="s">
        <v>1470</v>
      </c>
    </row>
    <row r="58" spans="1:17" x14ac:dyDescent="0.15">
      <c r="A58" s="530" t="s">
        <v>280</v>
      </c>
      <c r="B58" s="531" t="s">
        <v>1310</v>
      </c>
      <c r="C58" s="532" t="s">
        <v>1268</v>
      </c>
      <c r="D58" s="531" t="s">
        <v>6430</v>
      </c>
      <c r="E58" s="531"/>
      <c r="F58" s="527">
        <v>385</v>
      </c>
      <c r="G58" s="527">
        <v>385</v>
      </c>
      <c r="H58" s="527" t="s">
        <v>1266</v>
      </c>
      <c r="I58" s="527" t="s">
        <v>1266</v>
      </c>
      <c r="J58" s="527">
        <v>132</v>
      </c>
      <c r="K58" s="527">
        <v>132</v>
      </c>
      <c r="L58" s="527">
        <v>2.64</v>
      </c>
      <c r="M58" s="527">
        <v>2.64</v>
      </c>
      <c r="N58" s="535" t="s">
        <v>103</v>
      </c>
      <c r="O58" s="535" t="s">
        <v>103</v>
      </c>
      <c r="P58" s="534"/>
      <c r="Q58" s="529" t="s">
        <v>1909</v>
      </c>
    </row>
    <row r="59" spans="1:17" x14ac:dyDescent="0.15">
      <c r="A59" s="537" t="s">
        <v>1857</v>
      </c>
      <c r="B59" s="525" t="s">
        <v>1908</v>
      </c>
      <c r="C59" s="526" t="s">
        <v>1268</v>
      </c>
      <c r="D59" s="525" t="s">
        <v>1811</v>
      </c>
      <c r="E59" s="541" t="s">
        <v>4511</v>
      </c>
      <c r="F59" s="527">
        <v>550</v>
      </c>
      <c r="G59" s="527">
        <v>605</v>
      </c>
      <c r="H59" s="527" t="s">
        <v>1266</v>
      </c>
      <c r="I59" s="527" t="s">
        <v>1266</v>
      </c>
      <c r="J59" s="527">
        <v>66</v>
      </c>
      <c r="K59" s="527">
        <v>99</v>
      </c>
      <c r="L59" s="527">
        <v>7.92</v>
      </c>
      <c r="M59" s="527">
        <v>12.24</v>
      </c>
      <c r="N59" s="527">
        <v>-777</v>
      </c>
      <c r="O59" s="527" t="s">
        <v>103</v>
      </c>
      <c r="P59" s="529" t="s">
        <v>1907</v>
      </c>
      <c r="Q59" s="529" t="s">
        <v>1906</v>
      </c>
    </row>
    <row r="60" spans="1:17" x14ac:dyDescent="0.15">
      <c r="A60" s="537" t="s">
        <v>1904</v>
      </c>
      <c r="B60" s="525" t="s">
        <v>1896</v>
      </c>
      <c r="C60" s="526" t="s">
        <v>1290</v>
      </c>
      <c r="D60" s="525" t="s">
        <v>1803</v>
      </c>
      <c r="E60" s="525" t="s">
        <v>103</v>
      </c>
      <c r="F60" s="527">
        <v>215</v>
      </c>
      <c r="G60" s="527">
        <v>300</v>
      </c>
      <c r="H60" s="527" t="s">
        <v>1266</v>
      </c>
      <c r="I60" s="527" t="s">
        <v>1266</v>
      </c>
      <c r="J60" s="527">
        <v>40</v>
      </c>
      <c r="K60" s="527">
        <v>75</v>
      </c>
      <c r="L60" s="527">
        <v>1.2</v>
      </c>
      <c r="M60" s="527">
        <v>2.2400000000000002</v>
      </c>
      <c r="N60" s="547">
        <v>2280</v>
      </c>
      <c r="O60" s="527" t="s">
        <v>103</v>
      </c>
      <c r="P60" s="529" t="s">
        <v>1903</v>
      </c>
      <c r="Q60" s="529"/>
    </row>
    <row r="61" spans="1:17" x14ac:dyDescent="0.15">
      <c r="A61" s="524" t="s">
        <v>1006</v>
      </c>
      <c r="B61" s="525" t="s">
        <v>1900</v>
      </c>
      <c r="C61" s="526" t="s">
        <v>1286</v>
      </c>
      <c r="D61" s="525" t="s">
        <v>1813</v>
      </c>
      <c r="E61" s="541" t="s">
        <v>4511</v>
      </c>
      <c r="F61" s="527">
        <v>225</v>
      </c>
      <c r="G61" s="527">
        <v>330</v>
      </c>
      <c r="H61" s="527" t="s">
        <v>1266</v>
      </c>
      <c r="I61" s="527" t="s">
        <v>1266</v>
      </c>
      <c r="J61" s="527">
        <v>38</v>
      </c>
      <c r="K61" s="527">
        <v>82</v>
      </c>
      <c r="L61" s="527">
        <v>1.04</v>
      </c>
      <c r="M61" s="527">
        <v>2.06</v>
      </c>
      <c r="N61" s="547">
        <v>-1650</v>
      </c>
      <c r="O61" s="527" t="s">
        <v>103</v>
      </c>
      <c r="P61" s="529" t="s">
        <v>1902</v>
      </c>
      <c r="Q61" s="529"/>
    </row>
    <row r="62" spans="1:17" x14ac:dyDescent="0.15">
      <c r="A62" s="537" t="s">
        <v>976</v>
      </c>
      <c r="B62" s="525" t="s">
        <v>1900</v>
      </c>
      <c r="C62" s="526" t="s">
        <v>1290</v>
      </c>
      <c r="D62" s="525" t="s">
        <v>1803</v>
      </c>
      <c r="E62" s="541" t="s">
        <v>4511</v>
      </c>
      <c r="F62" s="527">
        <v>275</v>
      </c>
      <c r="G62" s="527">
        <v>495</v>
      </c>
      <c r="H62" s="527" t="s">
        <v>1266</v>
      </c>
      <c r="I62" s="527" t="s">
        <v>1266</v>
      </c>
      <c r="J62" s="527">
        <v>60</v>
      </c>
      <c r="K62" s="527">
        <v>82</v>
      </c>
      <c r="L62" s="527">
        <v>0.62</v>
      </c>
      <c r="M62" s="527">
        <v>1.1000000000000001</v>
      </c>
      <c r="N62" s="547">
        <v>-2250</v>
      </c>
      <c r="O62" s="527" t="s">
        <v>103</v>
      </c>
      <c r="P62" s="529" t="s">
        <v>1802</v>
      </c>
      <c r="Q62" s="529"/>
    </row>
    <row r="63" spans="1:17" x14ac:dyDescent="0.15">
      <c r="A63" s="530" t="s">
        <v>976</v>
      </c>
      <c r="B63" s="531" t="s">
        <v>10777</v>
      </c>
      <c r="C63" s="532" t="s">
        <v>1290</v>
      </c>
      <c r="D63" s="531" t="s">
        <v>6430</v>
      </c>
      <c r="E63" s="531"/>
      <c r="F63" s="535">
        <v>275</v>
      </c>
      <c r="G63" s="535">
        <v>495</v>
      </c>
      <c r="H63" s="527" t="s">
        <v>1266</v>
      </c>
      <c r="I63" s="527" t="s">
        <v>1266</v>
      </c>
      <c r="J63" s="535">
        <v>60</v>
      </c>
      <c r="K63" s="535">
        <v>82</v>
      </c>
      <c r="L63" s="535">
        <v>0.62</v>
      </c>
      <c r="M63" s="535">
        <v>1.1000000000000001</v>
      </c>
      <c r="N63" s="535">
        <v>-2250</v>
      </c>
      <c r="O63" s="535" t="s">
        <v>103</v>
      </c>
      <c r="P63" s="529" t="s">
        <v>1836</v>
      </c>
      <c r="Q63" s="534"/>
    </row>
    <row r="64" spans="1:17" x14ac:dyDescent="0.15">
      <c r="A64" s="524" t="s">
        <v>1897</v>
      </c>
      <c r="B64" s="525" t="s">
        <v>1896</v>
      </c>
      <c r="C64" s="526" t="s">
        <v>1290</v>
      </c>
      <c r="D64" s="525" t="s">
        <v>1811</v>
      </c>
      <c r="E64" s="525" t="s">
        <v>103</v>
      </c>
      <c r="F64" s="527">
        <v>295</v>
      </c>
      <c r="G64" s="527">
        <v>350</v>
      </c>
      <c r="H64" s="527" t="s">
        <v>1266</v>
      </c>
      <c r="I64" s="527" t="s">
        <v>1266</v>
      </c>
      <c r="J64" s="527">
        <v>75</v>
      </c>
      <c r="K64" s="527">
        <v>100</v>
      </c>
      <c r="L64" s="527">
        <v>1.38</v>
      </c>
      <c r="M64" s="527">
        <v>1.82</v>
      </c>
      <c r="N64" s="547">
        <v>6500</v>
      </c>
      <c r="O64" s="527" t="s">
        <v>103</v>
      </c>
      <c r="P64" s="529" t="s">
        <v>1718</v>
      </c>
      <c r="Q64" s="529"/>
    </row>
    <row r="65" spans="1:17" x14ac:dyDescent="0.15">
      <c r="A65" s="524" t="s">
        <v>1862</v>
      </c>
      <c r="B65" s="525" t="s">
        <v>1314</v>
      </c>
      <c r="C65" s="526" t="s">
        <v>1268</v>
      </c>
      <c r="D65" s="525" t="s">
        <v>1679</v>
      </c>
      <c r="E65" s="541" t="s">
        <v>4512</v>
      </c>
      <c r="F65" s="527">
        <v>504</v>
      </c>
      <c r="G65" s="527">
        <v>630</v>
      </c>
      <c r="H65" s="527">
        <v>48</v>
      </c>
      <c r="I65" s="527">
        <v>64</v>
      </c>
      <c r="J65" s="527">
        <v>73</v>
      </c>
      <c r="K65" s="527">
        <v>105</v>
      </c>
      <c r="L65" s="527">
        <v>5.25</v>
      </c>
      <c r="M65" s="527">
        <v>7.65</v>
      </c>
      <c r="N65" s="547">
        <v>10000</v>
      </c>
      <c r="O65" s="527">
        <v>10</v>
      </c>
      <c r="P65" s="529" t="s">
        <v>6390</v>
      </c>
      <c r="Q65" s="529" t="s">
        <v>6254</v>
      </c>
    </row>
    <row r="66" spans="1:17" x14ac:dyDescent="0.15">
      <c r="A66" s="530" t="s">
        <v>1862</v>
      </c>
      <c r="B66" s="531" t="s">
        <v>1314</v>
      </c>
      <c r="C66" s="532" t="s">
        <v>1268</v>
      </c>
      <c r="D66" s="531" t="s">
        <v>10771</v>
      </c>
      <c r="E66" s="531"/>
      <c r="F66" s="535">
        <v>504</v>
      </c>
      <c r="G66" s="535">
        <v>630</v>
      </c>
      <c r="H66" s="535">
        <v>48</v>
      </c>
      <c r="I66" s="535">
        <v>64</v>
      </c>
      <c r="J66" s="535">
        <v>73</v>
      </c>
      <c r="K66" s="535">
        <v>105</v>
      </c>
      <c r="L66" s="535">
        <v>5.25</v>
      </c>
      <c r="M66" s="535">
        <v>7.65</v>
      </c>
      <c r="N66" s="535">
        <v>10000</v>
      </c>
      <c r="O66" s="535">
        <v>10</v>
      </c>
      <c r="P66" s="529" t="s">
        <v>1894</v>
      </c>
      <c r="Q66" s="529" t="s">
        <v>1322</v>
      </c>
    </row>
    <row r="67" spans="1:17" x14ac:dyDescent="0.15">
      <c r="A67" s="524" t="s">
        <v>1439</v>
      </c>
      <c r="B67" s="539" t="s">
        <v>1315</v>
      </c>
      <c r="C67" s="526" t="s">
        <v>1268</v>
      </c>
      <c r="D67" s="525" t="s">
        <v>1803</v>
      </c>
      <c r="E67" s="525" t="s">
        <v>103</v>
      </c>
      <c r="F67" s="527">
        <v>100</v>
      </c>
      <c r="G67" s="527">
        <v>270</v>
      </c>
      <c r="H67" s="527" t="s">
        <v>1266</v>
      </c>
      <c r="I67" s="527" t="s">
        <v>1266</v>
      </c>
      <c r="J67" s="527">
        <v>20</v>
      </c>
      <c r="K67" s="527">
        <v>50</v>
      </c>
      <c r="L67" s="527">
        <v>0.12</v>
      </c>
      <c r="M67" s="536">
        <v>0.24</v>
      </c>
      <c r="N67" s="527">
        <v>-375</v>
      </c>
      <c r="O67" s="527" t="s">
        <v>103</v>
      </c>
      <c r="P67" s="529" t="s">
        <v>1893</v>
      </c>
      <c r="Q67" s="529"/>
    </row>
    <row r="68" spans="1:17" x14ac:dyDescent="0.15">
      <c r="A68" s="530" t="s">
        <v>1439</v>
      </c>
      <c r="B68" s="531" t="s">
        <v>1315</v>
      </c>
      <c r="C68" s="532" t="s">
        <v>1268</v>
      </c>
      <c r="D68" s="531" t="s">
        <v>6430</v>
      </c>
      <c r="E68" s="531"/>
      <c r="F68" s="535">
        <v>100</v>
      </c>
      <c r="G68" s="535">
        <v>270</v>
      </c>
      <c r="H68" s="527" t="s">
        <v>1266</v>
      </c>
      <c r="I68" s="527" t="s">
        <v>1266</v>
      </c>
      <c r="J68" s="535">
        <v>20</v>
      </c>
      <c r="K68" s="535">
        <v>50</v>
      </c>
      <c r="L68" s="535">
        <v>0.12</v>
      </c>
      <c r="M68" s="535">
        <v>0.24</v>
      </c>
      <c r="N68" s="535">
        <v>-375</v>
      </c>
      <c r="O68" s="535" t="s">
        <v>103</v>
      </c>
      <c r="P68" s="529" t="s">
        <v>1892</v>
      </c>
      <c r="Q68" s="534"/>
    </row>
    <row r="69" spans="1:17" x14ac:dyDescent="0.15">
      <c r="A69" s="537" t="s">
        <v>1890</v>
      </c>
      <c r="B69" s="525" t="s">
        <v>1315</v>
      </c>
      <c r="C69" s="526" t="s">
        <v>1283</v>
      </c>
      <c r="D69" s="525" t="s">
        <v>1811</v>
      </c>
      <c r="E69" s="525" t="s">
        <v>103</v>
      </c>
      <c r="F69" s="527">
        <v>170</v>
      </c>
      <c r="G69" s="527">
        <v>300</v>
      </c>
      <c r="H69" s="527" t="s">
        <v>1266</v>
      </c>
      <c r="I69" s="527" t="s">
        <v>1266</v>
      </c>
      <c r="J69" s="527">
        <v>45</v>
      </c>
      <c r="K69" s="527">
        <v>90</v>
      </c>
      <c r="L69" s="527">
        <v>0.72</v>
      </c>
      <c r="M69" s="527">
        <v>1.44</v>
      </c>
      <c r="N69" s="547">
        <v>1200</v>
      </c>
      <c r="O69" s="527" t="s">
        <v>103</v>
      </c>
      <c r="P69" s="529" t="s">
        <v>1762</v>
      </c>
      <c r="Q69" s="529"/>
    </row>
    <row r="70" spans="1:17" x14ac:dyDescent="0.15">
      <c r="A70" s="524" t="s">
        <v>1888</v>
      </c>
      <c r="B70" s="525" t="s">
        <v>1315</v>
      </c>
      <c r="C70" s="526" t="s">
        <v>1274</v>
      </c>
      <c r="D70" s="525" t="s">
        <v>1813</v>
      </c>
      <c r="E70" s="541" t="s">
        <v>4512</v>
      </c>
      <c r="F70" s="527">
        <v>189</v>
      </c>
      <c r="G70" s="527">
        <v>315</v>
      </c>
      <c r="H70" s="527" t="s">
        <v>1266</v>
      </c>
      <c r="I70" s="527" t="s">
        <v>1266</v>
      </c>
      <c r="J70" s="527">
        <v>78</v>
      </c>
      <c r="K70" s="527">
        <v>94</v>
      </c>
      <c r="L70" s="527">
        <v>1.1299999999999999</v>
      </c>
      <c r="M70" s="527">
        <v>1.7</v>
      </c>
      <c r="N70" s="547">
        <v>-1087</v>
      </c>
      <c r="O70" s="527" t="s">
        <v>103</v>
      </c>
      <c r="P70" s="529" t="s">
        <v>1887</v>
      </c>
      <c r="Q70" s="529"/>
    </row>
    <row r="71" spans="1:17" x14ac:dyDescent="0.15">
      <c r="A71" s="537" t="s">
        <v>1885</v>
      </c>
      <c r="B71" s="525" t="s">
        <v>1306</v>
      </c>
      <c r="C71" s="526" t="s">
        <v>1268</v>
      </c>
      <c r="D71" s="525" t="s">
        <v>1811</v>
      </c>
      <c r="E71" s="525" t="s">
        <v>103</v>
      </c>
      <c r="F71" s="527">
        <v>165</v>
      </c>
      <c r="G71" s="527">
        <v>365</v>
      </c>
      <c r="H71" s="527" t="s">
        <v>1266</v>
      </c>
      <c r="I71" s="527" t="s">
        <v>1266</v>
      </c>
      <c r="J71" s="527">
        <v>40</v>
      </c>
      <c r="K71" s="527">
        <v>90</v>
      </c>
      <c r="L71" s="527">
        <v>0.66</v>
      </c>
      <c r="M71" s="536">
        <v>1.32</v>
      </c>
      <c r="N71" s="527">
        <v>800</v>
      </c>
      <c r="O71" s="527" t="s">
        <v>103</v>
      </c>
      <c r="P71" s="529" t="s">
        <v>1783</v>
      </c>
      <c r="Q71" s="529"/>
    </row>
    <row r="72" spans="1:17" x14ac:dyDescent="0.15">
      <c r="A72" s="537" t="s">
        <v>1883</v>
      </c>
      <c r="B72" s="525" t="s">
        <v>1306</v>
      </c>
      <c r="C72" s="548" t="s">
        <v>1307</v>
      </c>
      <c r="D72" s="525" t="s">
        <v>1813</v>
      </c>
      <c r="E72" s="525" t="s">
        <v>103</v>
      </c>
      <c r="F72" s="527">
        <v>210</v>
      </c>
      <c r="G72" s="527">
        <v>250</v>
      </c>
      <c r="H72" s="527" t="s">
        <v>1266</v>
      </c>
      <c r="I72" s="527" t="s">
        <v>1266</v>
      </c>
      <c r="J72" s="527">
        <v>75</v>
      </c>
      <c r="K72" s="527">
        <v>100</v>
      </c>
      <c r="L72" s="527">
        <v>0.9</v>
      </c>
      <c r="M72" s="527">
        <v>1.23</v>
      </c>
      <c r="N72" s="547">
        <v>2250</v>
      </c>
      <c r="O72" s="527" t="s">
        <v>103</v>
      </c>
      <c r="P72" s="529" t="s">
        <v>1562</v>
      </c>
      <c r="Q72" s="529" t="s">
        <v>6622</v>
      </c>
    </row>
    <row r="73" spans="1:17" x14ac:dyDescent="0.15">
      <c r="A73" s="524" t="s">
        <v>856</v>
      </c>
      <c r="B73" s="525" t="s">
        <v>1306</v>
      </c>
      <c r="C73" s="526" t="s">
        <v>1283</v>
      </c>
      <c r="D73" s="525" t="s">
        <v>1803</v>
      </c>
      <c r="E73" s="525" t="s">
        <v>103</v>
      </c>
      <c r="F73" s="527">
        <v>235</v>
      </c>
      <c r="G73" s="527">
        <v>435</v>
      </c>
      <c r="H73" s="527" t="s">
        <v>1266</v>
      </c>
      <c r="I73" s="527" t="s">
        <v>1266</v>
      </c>
      <c r="J73" s="527">
        <v>65</v>
      </c>
      <c r="K73" s="527">
        <v>95</v>
      </c>
      <c r="L73" s="527">
        <v>1.56</v>
      </c>
      <c r="M73" s="527">
        <v>2.96</v>
      </c>
      <c r="N73" s="547">
        <v>3700</v>
      </c>
      <c r="O73" s="527" t="s">
        <v>103</v>
      </c>
      <c r="P73" s="529" t="s">
        <v>6393</v>
      </c>
      <c r="Q73" s="529" t="s">
        <v>1308</v>
      </c>
    </row>
    <row r="74" spans="1:17" x14ac:dyDescent="0.15">
      <c r="A74" s="530" t="s">
        <v>856</v>
      </c>
      <c r="B74" s="531" t="s">
        <v>1306</v>
      </c>
      <c r="C74" s="532" t="s">
        <v>1283</v>
      </c>
      <c r="D74" s="531" t="s">
        <v>6430</v>
      </c>
      <c r="E74" s="540" t="s">
        <v>4512</v>
      </c>
      <c r="F74" s="527">
        <v>246</v>
      </c>
      <c r="G74" s="527">
        <v>456</v>
      </c>
      <c r="H74" s="527" t="s">
        <v>1266</v>
      </c>
      <c r="I74" s="527" t="s">
        <v>1266</v>
      </c>
      <c r="J74" s="527">
        <v>68</v>
      </c>
      <c r="K74" s="527">
        <v>99</v>
      </c>
      <c r="L74" s="527">
        <v>1.63</v>
      </c>
      <c r="M74" s="527">
        <v>3.03</v>
      </c>
      <c r="N74" s="547">
        <v>-2775</v>
      </c>
      <c r="O74" s="535" t="s">
        <v>103</v>
      </c>
      <c r="P74" s="529" t="s">
        <v>1880</v>
      </c>
      <c r="Q74" s="534"/>
    </row>
    <row r="75" spans="1:17" x14ac:dyDescent="0.15">
      <c r="A75" s="530" t="s">
        <v>856</v>
      </c>
      <c r="B75" s="531" t="s">
        <v>1306</v>
      </c>
      <c r="C75" s="532" t="s">
        <v>1283</v>
      </c>
      <c r="D75" s="531" t="s">
        <v>6430</v>
      </c>
      <c r="E75" s="540" t="s">
        <v>4511</v>
      </c>
      <c r="F75" s="527">
        <v>258</v>
      </c>
      <c r="G75" s="527">
        <v>478</v>
      </c>
      <c r="H75" s="527" t="s">
        <v>1266</v>
      </c>
      <c r="I75" s="527" t="s">
        <v>1266</v>
      </c>
      <c r="J75" s="527">
        <v>71</v>
      </c>
      <c r="K75" s="527">
        <v>104</v>
      </c>
      <c r="L75" s="527">
        <v>1.71</v>
      </c>
      <c r="M75" s="527">
        <v>3.11</v>
      </c>
      <c r="N75" s="535">
        <v>-2775</v>
      </c>
      <c r="O75" s="535" t="s">
        <v>103</v>
      </c>
      <c r="P75" s="529" t="s">
        <v>1878</v>
      </c>
      <c r="Q75" s="534"/>
    </row>
    <row r="76" spans="1:17" x14ac:dyDescent="0.15">
      <c r="A76" s="530" t="s">
        <v>856</v>
      </c>
      <c r="B76" s="531" t="s">
        <v>1306</v>
      </c>
      <c r="C76" s="532" t="s">
        <v>1283</v>
      </c>
      <c r="D76" s="531" t="s">
        <v>6430</v>
      </c>
      <c r="E76" s="540" t="s">
        <v>4513</v>
      </c>
      <c r="F76" s="527">
        <v>282</v>
      </c>
      <c r="G76" s="527">
        <v>522</v>
      </c>
      <c r="H76" s="527" t="s">
        <v>1266</v>
      </c>
      <c r="I76" s="527" t="s">
        <v>1266</v>
      </c>
      <c r="J76" s="527">
        <v>78</v>
      </c>
      <c r="K76" s="527">
        <v>114</v>
      </c>
      <c r="L76" s="527">
        <v>1.87</v>
      </c>
      <c r="M76" s="527">
        <v>3.27</v>
      </c>
      <c r="N76" s="535">
        <v>-2775</v>
      </c>
      <c r="O76" s="535" t="s">
        <v>103</v>
      </c>
      <c r="P76" s="534"/>
      <c r="Q76" s="534"/>
    </row>
    <row r="77" spans="1:17" x14ac:dyDescent="0.15">
      <c r="A77" s="524" t="s">
        <v>1876</v>
      </c>
      <c r="B77" s="525" t="s">
        <v>1306</v>
      </c>
      <c r="C77" s="526" t="s">
        <v>1268</v>
      </c>
      <c r="D77" s="525" t="s">
        <v>1860</v>
      </c>
      <c r="E77" s="525" t="s">
        <v>103</v>
      </c>
      <c r="F77" s="527">
        <v>270</v>
      </c>
      <c r="G77" s="527">
        <v>350</v>
      </c>
      <c r="H77" s="527" t="s">
        <v>1266</v>
      </c>
      <c r="I77" s="527" t="s">
        <v>1266</v>
      </c>
      <c r="J77" s="527">
        <v>65</v>
      </c>
      <c r="K77" s="527">
        <v>85</v>
      </c>
      <c r="L77" s="527">
        <v>2.2000000000000002</v>
      </c>
      <c r="M77" s="527">
        <v>3.63</v>
      </c>
      <c r="N77" s="527">
        <v>-777</v>
      </c>
      <c r="O77" s="527" t="s">
        <v>103</v>
      </c>
      <c r="P77" s="529" t="s">
        <v>1875</v>
      </c>
      <c r="Q77" s="529" t="s">
        <v>6618</v>
      </c>
    </row>
    <row r="78" spans="1:17" x14ac:dyDescent="0.15">
      <c r="A78" s="530" t="s">
        <v>1876</v>
      </c>
      <c r="B78" s="531" t="s">
        <v>1306</v>
      </c>
      <c r="C78" s="532" t="s">
        <v>1268</v>
      </c>
      <c r="D78" s="531" t="s">
        <v>10771</v>
      </c>
      <c r="E78" s="531"/>
      <c r="F78" s="535">
        <v>270</v>
      </c>
      <c r="G78" s="535">
        <v>350</v>
      </c>
      <c r="H78" s="527" t="s">
        <v>1266</v>
      </c>
      <c r="I78" s="527" t="s">
        <v>1266</v>
      </c>
      <c r="J78" s="535">
        <v>65</v>
      </c>
      <c r="K78" s="535">
        <v>85</v>
      </c>
      <c r="L78" s="535">
        <v>2.2000000000000002</v>
      </c>
      <c r="M78" s="535">
        <v>3.63</v>
      </c>
      <c r="N78" s="535">
        <v>-777</v>
      </c>
      <c r="O78" s="535" t="s">
        <v>103</v>
      </c>
      <c r="P78" s="534"/>
      <c r="Q78" s="529" t="s">
        <v>6256</v>
      </c>
    </row>
    <row r="79" spans="1:17" x14ac:dyDescent="0.15">
      <c r="A79" s="530" t="s">
        <v>1876</v>
      </c>
      <c r="B79" s="531" t="s">
        <v>1306</v>
      </c>
      <c r="C79" s="532" t="s">
        <v>1268</v>
      </c>
      <c r="D79" s="531" t="s">
        <v>10771</v>
      </c>
      <c r="E79" s="531"/>
      <c r="F79" s="535">
        <v>270</v>
      </c>
      <c r="G79" s="535">
        <v>350</v>
      </c>
      <c r="H79" s="527" t="s">
        <v>1266</v>
      </c>
      <c r="I79" s="527" t="s">
        <v>1266</v>
      </c>
      <c r="J79" s="535">
        <v>65</v>
      </c>
      <c r="K79" s="535">
        <v>85</v>
      </c>
      <c r="L79" s="535">
        <v>2.2000000000000002</v>
      </c>
      <c r="M79" s="535">
        <v>3.63</v>
      </c>
      <c r="N79" s="535">
        <v>-777</v>
      </c>
      <c r="O79" s="535" t="s">
        <v>103</v>
      </c>
      <c r="P79" s="534"/>
      <c r="Q79" s="529" t="s">
        <v>6619</v>
      </c>
    </row>
    <row r="80" spans="1:17" x14ac:dyDescent="0.15">
      <c r="A80" s="530" t="s">
        <v>1876</v>
      </c>
      <c r="B80" s="531" t="s">
        <v>1306</v>
      </c>
      <c r="C80" s="532" t="s">
        <v>1268</v>
      </c>
      <c r="D80" s="531" t="s">
        <v>10771</v>
      </c>
      <c r="E80" s="531"/>
      <c r="F80" s="535">
        <v>270</v>
      </c>
      <c r="G80" s="535">
        <v>350</v>
      </c>
      <c r="H80" s="527" t="s">
        <v>1266</v>
      </c>
      <c r="I80" s="527" t="s">
        <v>1266</v>
      </c>
      <c r="J80" s="535">
        <v>65</v>
      </c>
      <c r="K80" s="535">
        <v>85</v>
      </c>
      <c r="L80" s="535">
        <v>2.2000000000000002</v>
      </c>
      <c r="M80" s="535">
        <v>3.63</v>
      </c>
      <c r="N80" s="535">
        <v>-777</v>
      </c>
      <c r="O80" s="535" t="s">
        <v>103</v>
      </c>
      <c r="P80" s="534"/>
      <c r="Q80" s="529" t="s">
        <v>6620</v>
      </c>
    </row>
    <row r="81" spans="1:17" x14ac:dyDescent="0.15">
      <c r="A81" s="524" t="s">
        <v>1869</v>
      </c>
      <c r="B81" s="525" t="s">
        <v>1306</v>
      </c>
      <c r="C81" s="526" t="s">
        <v>1283</v>
      </c>
      <c r="D81" s="525" t="s">
        <v>1803</v>
      </c>
      <c r="E81" s="525" t="s">
        <v>103</v>
      </c>
      <c r="F81" s="527">
        <v>310</v>
      </c>
      <c r="G81" s="527">
        <v>400</v>
      </c>
      <c r="H81" s="527" t="s">
        <v>1266</v>
      </c>
      <c r="I81" s="527" t="s">
        <v>1266</v>
      </c>
      <c r="J81" s="527">
        <v>85</v>
      </c>
      <c r="K81" s="527">
        <v>100</v>
      </c>
      <c r="L81" s="527">
        <v>1.56</v>
      </c>
      <c r="M81" s="527">
        <v>2.06</v>
      </c>
      <c r="N81" s="547">
        <v>7500</v>
      </c>
      <c r="O81" s="527" t="s">
        <v>103</v>
      </c>
      <c r="P81" s="529" t="s">
        <v>1489</v>
      </c>
      <c r="Q81" s="529"/>
    </row>
    <row r="82" spans="1:17" x14ac:dyDescent="0.15">
      <c r="A82" s="524" t="s">
        <v>1867</v>
      </c>
      <c r="B82" s="525" t="s">
        <v>1306</v>
      </c>
      <c r="C82" s="526" t="s">
        <v>1274</v>
      </c>
      <c r="D82" s="525" t="s">
        <v>1813</v>
      </c>
      <c r="E82" s="525" t="s">
        <v>103</v>
      </c>
      <c r="F82" s="527">
        <v>315</v>
      </c>
      <c r="G82" s="527">
        <v>400</v>
      </c>
      <c r="H82" s="527" t="s">
        <v>1266</v>
      </c>
      <c r="I82" s="527" t="s">
        <v>1266</v>
      </c>
      <c r="J82" s="527">
        <v>85</v>
      </c>
      <c r="K82" s="527">
        <v>100</v>
      </c>
      <c r="L82" s="527">
        <v>1.68</v>
      </c>
      <c r="M82" s="527">
        <v>2.1800000000000002</v>
      </c>
      <c r="N82" s="547">
        <v>9800</v>
      </c>
      <c r="O82" s="527" t="s">
        <v>103</v>
      </c>
      <c r="P82" s="529" t="s">
        <v>1489</v>
      </c>
      <c r="Q82" s="529"/>
    </row>
    <row r="83" spans="1:17" x14ac:dyDescent="0.15">
      <c r="A83" s="524" t="s">
        <v>1865</v>
      </c>
      <c r="B83" s="525" t="s">
        <v>1306</v>
      </c>
      <c r="C83" s="526" t="s">
        <v>1268</v>
      </c>
      <c r="D83" s="525" t="s">
        <v>1864</v>
      </c>
      <c r="E83" s="525" t="s">
        <v>103</v>
      </c>
      <c r="F83" s="527">
        <v>320</v>
      </c>
      <c r="G83" s="527">
        <v>520</v>
      </c>
      <c r="H83" s="527" t="s">
        <v>1266</v>
      </c>
      <c r="I83" s="527" t="s">
        <v>1266</v>
      </c>
      <c r="J83" s="527">
        <v>50</v>
      </c>
      <c r="K83" s="527">
        <v>80</v>
      </c>
      <c r="L83" s="527">
        <v>0.72</v>
      </c>
      <c r="M83" s="527">
        <v>1.22</v>
      </c>
      <c r="N83" s="547">
        <v>9000</v>
      </c>
      <c r="O83" s="527" t="s">
        <v>103</v>
      </c>
      <c r="P83" s="529" t="s">
        <v>1661</v>
      </c>
      <c r="Q83" s="529" t="s">
        <v>6621</v>
      </c>
    </row>
    <row r="84" spans="1:17" x14ac:dyDescent="0.15">
      <c r="A84" s="530" t="s">
        <v>1865</v>
      </c>
      <c r="B84" s="531" t="s">
        <v>1306</v>
      </c>
      <c r="C84" s="532" t="s">
        <v>1268</v>
      </c>
      <c r="D84" s="531" t="s">
        <v>10771</v>
      </c>
      <c r="E84" s="531"/>
      <c r="F84" s="535">
        <v>320</v>
      </c>
      <c r="G84" s="535">
        <v>520</v>
      </c>
      <c r="H84" s="527" t="s">
        <v>1266</v>
      </c>
      <c r="I84" s="527" t="s">
        <v>1266</v>
      </c>
      <c r="J84" s="535">
        <v>50</v>
      </c>
      <c r="K84" s="535">
        <v>80</v>
      </c>
      <c r="L84" s="535">
        <v>0.72</v>
      </c>
      <c r="M84" s="535">
        <v>1.22</v>
      </c>
      <c r="N84" s="535">
        <v>9000</v>
      </c>
      <c r="O84" s="535" t="s">
        <v>103</v>
      </c>
      <c r="P84" s="534"/>
      <c r="Q84" s="529" t="s">
        <v>6622</v>
      </c>
    </row>
    <row r="85" spans="1:17" x14ac:dyDescent="0.15">
      <c r="A85" s="530" t="s">
        <v>1865</v>
      </c>
      <c r="B85" s="531" t="s">
        <v>1306</v>
      </c>
      <c r="C85" s="532" t="s">
        <v>1268</v>
      </c>
      <c r="D85" s="531" t="s">
        <v>10771</v>
      </c>
      <c r="E85" s="531"/>
      <c r="F85" s="535">
        <v>320</v>
      </c>
      <c r="G85" s="535">
        <v>520</v>
      </c>
      <c r="H85" s="527" t="s">
        <v>1266</v>
      </c>
      <c r="I85" s="527" t="s">
        <v>1266</v>
      </c>
      <c r="J85" s="535">
        <v>50</v>
      </c>
      <c r="K85" s="535">
        <v>80</v>
      </c>
      <c r="L85" s="535">
        <v>0.72</v>
      </c>
      <c r="M85" s="535">
        <v>1.22</v>
      </c>
      <c r="N85" s="535">
        <v>9000</v>
      </c>
      <c r="O85" s="535" t="s">
        <v>103</v>
      </c>
      <c r="P85" s="534"/>
      <c r="Q85" s="529" t="s">
        <v>1322</v>
      </c>
    </row>
    <row r="86" spans="1:17" x14ac:dyDescent="0.15">
      <c r="A86" s="524" t="s">
        <v>1861</v>
      </c>
      <c r="B86" s="525" t="s">
        <v>1306</v>
      </c>
      <c r="C86" s="526" t="s">
        <v>1268</v>
      </c>
      <c r="D86" s="525" t="s">
        <v>1860</v>
      </c>
      <c r="E86" s="525" t="s">
        <v>103</v>
      </c>
      <c r="F86" s="527">
        <v>330</v>
      </c>
      <c r="G86" s="527">
        <v>410</v>
      </c>
      <c r="H86" s="527" t="s">
        <v>1266</v>
      </c>
      <c r="I86" s="527" t="s">
        <v>1266</v>
      </c>
      <c r="J86" s="527">
        <v>75</v>
      </c>
      <c r="K86" s="527">
        <v>100</v>
      </c>
      <c r="L86" s="527">
        <v>2.8</v>
      </c>
      <c r="M86" s="527">
        <v>4.4800000000000004</v>
      </c>
      <c r="N86" s="527">
        <v>-777</v>
      </c>
      <c r="O86" s="527" t="s">
        <v>103</v>
      </c>
      <c r="P86" s="529" t="s">
        <v>1859</v>
      </c>
      <c r="Q86" s="529" t="s">
        <v>6547</v>
      </c>
    </row>
    <row r="87" spans="1:17" x14ac:dyDescent="0.15">
      <c r="A87" s="530" t="s">
        <v>1861</v>
      </c>
      <c r="B87" s="531" t="s">
        <v>1306</v>
      </c>
      <c r="C87" s="532" t="s">
        <v>1268</v>
      </c>
      <c r="D87" s="531" t="s">
        <v>10771</v>
      </c>
      <c r="E87" s="531"/>
      <c r="F87" s="535">
        <v>330</v>
      </c>
      <c r="G87" s="535">
        <v>410</v>
      </c>
      <c r="H87" s="527" t="s">
        <v>1266</v>
      </c>
      <c r="I87" s="527" t="s">
        <v>1266</v>
      </c>
      <c r="J87" s="535">
        <v>75</v>
      </c>
      <c r="K87" s="535">
        <v>100</v>
      </c>
      <c r="L87" s="535">
        <v>2.8</v>
      </c>
      <c r="M87" s="535">
        <v>4.4800000000000004</v>
      </c>
      <c r="N87" s="535">
        <v>-777</v>
      </c>
      <c r="O87" s="535" t="s">
        <v>103</v>
      </c>
      <c r="P87" s="534"/>
      <c r="Q87" s="529" t="s">
        <v>6623</v>
      </c>
    </row>
    <row r="88" spans="1:17" x14ac:dyDescent="0.15">
      <c r="A88" s="530" t="s">
        <v>1861</v>
      </c>
      <c r="B88" s="531" t="s">
        <v>1306</v>
      </c>
      <c r="C88" s="532" t="s">
        <v>1268</v>
      </c>
      <c r="D88" s="531" t="s">
        <v>10771</v>
      </c>
      <c r="E88" s="531"/>
      <c r="F88" s="535">
        <v>330</v>
      </c>
      <c r="G88" s="535">
        <v>410</v>
      </c>
      <c r="H88" s="527" t="s">
        <v>1266</v>
      </c>
      <c r="I88" s="527" t="s">
        <v>1266</v>
      </c>
      <c r="J88" s="535">
        <v>75</v>
      </c>
      <c r="K88" s="535">
        <v>100</v>
      </c>
      <c r="L88" s="535">
        <v>2.8</v>
      </c>
      <c r="M88" s="535">
        <v>4.4800000000000004</v>
      </c>
      <c r="N88" s="535">
        <v>-777</v>
      </c>
      <c r="O88" s="535" t="s">
        <v>103</v>
      </c>
      <c r="P88" s="534"/>
      <c r="Q88" s="529" t="s">
        <v>6622</v>
      </c>
    </row>
    <row r="89" spans="1:17" x14ac:dyDescent="0.15">
      <c r="A89" s="530" t="s">
        <v>1861</v>
      </c>
      <c r="B89" s="531" t="s">
        <v>1306</v>
      </c>
      <c r="C89" s="532" t="s">
        <v>1268</v>
      </c>
      <c r="D89" s="531" t="s">
        <v>10771</v>
      </c>
      <c r="E89" s="531"/>
      <c r="F89" s="535">
        <v>330</v>
      </c>
      <c r="G89" s="535">
        <v>410</v>
      </c>
      <c r="H89" s="527" t="s">
        <v>1266</v>
      </c>
      <c r="I89" s="527" t="s">
        <v>1266</v>
      </c>
      <c r="J89" s="535">
        <v>75</v>
      </c>
      <c r="K89" s="535">
        <v>100</v>
      </c>
      <c r="L89" s="535">
        <v>2.8</v>
      </c>
      <c r="M89" s="535">
        <v>4.4800000000000004</v>
      </c>
      <c r="N89" s="535">
        <v>-777</v>
      </c>
      <c r="O89" s="535" t="s">
        <v>103</v>
      </c>
      <c r="P89" s="534"/>
      <c r="Q89" s="529" t="s">
        <v>1322</v>
      </c>
    </row>
    <row r="90" spans="1:17" x14ac:dyDescent="0.15">
      <c r="A90" s="524" t="s">
        <v>1380</v>
      </c>
      <c r="B90" s="525" t="s">
        <v>1306</v>
      </c>
      <c r="C90" s="526" t="s">
        <v>1283</v>
      </c>
      <c r="D90" s="525" t="s">
        <v>1813</v>
      </c>
      <c r="E90" s="525" t="s">
        <v>103</v>
      </c>
      <c r="F90" s="527">
        <v>345</v>
      </c>
      <c r="G90" s="527">
        <v>400</v>
      </c>
      <c r="H90" s="527" t="s">
        <v>1266</v>
      </c>
      <c r="I90" s="527" t="s">
        <v>1266</v>
      </c>
      <c r="J90" s="527">
        <v>90</v>
      </c>
      <c r="K90" s="527">
        <v>125</v>
      </c>
      <c r="L90" s="527">
        <v>2.1</v>
      </c>
      <c r="M90" s="527">
        <v>2.82</v>
      </c>
      <c r="N90" s="547">
        <v>16500</v>
      </c>
      <c r="O90" s="527" t="s">
        <v>103</v>
      </c>
      <c r="P90" s="529" t="s">
        <v>1475</v>
      </c>
      <c r="Q90" s="529"/>
    </row>
    <row r="91" spans="1:17" x14ac:dyDescent="0.15">
      <c r="A91" s="530" t="s">
        <v>1380</v>
      </c>
      <c r="B91" s="531" t="s">
        <v>1306</v>
      </c>
      <c r="C91" s="532" t="s">
        <v>1283</v>
      </c>
      <c r="D91" s="531" t="s">
        <v>6430</v>
      </c>
      <c r="E91" s="540" t="s">
        <v>4512</v>
      </c>
      <c r="F91" s="527">
        <v>362</v>
      </c>
      <c r="G91" s="527">
        <v>420</v>
      </c>
      <c r="H91" s="527" t="s">
        <v>1266</v>
      </c>
      <c r="I91" s="527" t="s">
        <v>1266</v>
      </c>
      <c r="J91" s="527">
        <v>94</v>
      </c>
      <c r="K91" s="527">
        <v>131</v>
      </c>
      <c r="L91" s="527">
        <v>2.2000000000000002</v>
      </c>
      <c r="M91" s="527">
        <v>2.92</v>
      </c>
      <c r="N91" s="547">
        <v>-12375</v>
      </c>
      <c r="O91" s="535" t="s">
        <v>103</v>
      </c>
      <c r="P91" s="529" t="s">
        <v>1855</v>
      </c>
      <c r="Q91" s="529"/>
    </row>
    <row r="92" spans="1:17" x14ac:dyDescent="0.15">
      <c r="A92" s="530" t="s">
        <v>1380</v>
      </c>
      <c r="B92" s="531" t="s">
        <v>1306</v>
      </c>
      <c r="C92" s="532" t="s">
        <v>1283</v>
      </c>
      <c r="D92" s="531" t="s">
        <v>6430</v>
      </c>
      <c r="E92" s="540" t="s">
        <v>4511</v>
      </c>
      <c r="F92" s="527">
        <v>379</v>
      </c>
      <c r="G92" s="527">
        <v>440</v>
      </c>
      <c r="H92" s="527" t="s">
        <v>1266</v>
      </c>
      <c r="I92" s="527" t="s">
        <v>1266</v>
      </c>
      <c r="J92" s="527">
        <v>99</v>
      </c>
      <c r="K92" s="527">
        <v>137</v>
      </c>
      <c r="L92" s="527">
        <v>2.31</v>
      </c>
      <c r="M92" s="527">
        <v>3.03</v>
      </c>
      <c r="N92" s="535">
        <v>-12375</v>
      </c>
      <c r="O92" s="535" t="s">
        <v>103</v>
      </c>
      <c r="P92" s="529" t="s">
        <v>1474</v>
      </c>
      <c r="Q92" s="534"/>
    </row>
    <row r="93" spans="1:17" x14ac:dyDescent="0.15">
      <c r="A93" s="530" t="s">
        <v>1380</v>
      </c>
      <c r="B93" s="531" t="s">
        <v>1306</v>
      </c>
      <c r="C93" s="532" t="s">
        <v>1283</v>
      </c>
      <c r="D93" s="531" t="s">
        <v>6430</v>
      </c>
      <c r="E93" s="540" t="s">
        <v>4513</v>
      </c>
      <c r="F93" s="527">
        <v>414</v>
      </c>
      <c r="G93" s="527">
        <v>480</v>
      </c>
      <c r="H93" s="527" t="s">
        <v>1266</v>
      </c>
      <c r="I93" s="527" t="s">
        <v>1266</v>
      </c>
      <c r="J93" s="527">
        <v>108</v>
      </c>
      <c r="K93" s="527">
        <v>150</v>
      </c>
      <c r="L93" s="527">
        <v>2.52</v>
      </c>
      <c r="M93" s="527">
        <v>3.24</v>
      </c>
      <c r="N93" s="535">
        <v>-12375</v>
      </c>
      <c r="O93" s="535" t="s">
        <v>103</v>
      </c>
      <c r="P93" s="534"/>
      <c r="Q93" s="534"/>
    </row>
    <row r="94" spans="1:17" x14ac:dyDescent="0.15">
      <c r="A94" s="524" t="s">
        <v>1085</v>
      </c>
      <c r="B94" s="525" t="s">
        <v>1313</v>
      </c>
      <c r="C94" s="526" t="s">
        <v>1268</v>
      </c>
      <c r="D94" s="525" t="s">
        <v>1803</v>
      </c>
      <c r="E94" s="525" t="s">
        <v>103</v>
      </c>
      <c r="F94" s="527">
        <v>173</v>
      </c>
      <c r="G94" s="527">
        <v>225</v>
      </c>
      <c r="H94" s="527" t="s">
        <v>1266</v>
      </c>
      <c r="I94" s="527" t="s">
        <v>1266</v>
      </c>
      <c r="J94" s="527">
        <v>55</v>
      </c>
      <c r="K94" s="527">
        <v>65</v>
      </c>
      <c r="L94" s="527">
        <v>0.9</v>
      </c>
      <c r="M94" s="527">
        <v>1.23</v>
      </c>
      <c r="N94" s="547">
        <v>1250</v>
      </c>
      <c r="O94" s="527" t="s">
        <v>103</v>
      </c>
      <c r="P94" s="529" t="s">
        <v>1762</v>
      </c>
      <c r="Q94" s="529"/>
    </row>
    <row r="95" spans="1:17" x14ac:dyDescent="0.15">
      <c r="A95" s="530" t="s">
        <v>1085</v>
      </c>
      <c r="B95" s="531" t="s">
        <v>1313</v>
      </c>
      <c r="C95" s="532" t="s">
        <v>1268</v>
      </c>
      <c r="D95" s="531" t="s">
        <v>6430</v>
      </c>
      <c r="E95" s="531"/>
      <c r="F95" s="535">
        <v>173</v>
      </c>
      <c r="G95" s="535">
        <v>225</v>
      </c>
      <c r="H95" s="527" t="s">
        <v>1266</v>
      </c>
      <c r="I95" s="527" t="s">
        <v>1266</v>
      </c>
      <c r="J95" s="535">
        <v>55</v>
      </c>
      <c r="K95" s="535">
        <v>65</v>
      </c>
      <c r="L95" s="535">
        <v>0.9</v>
      </c>
      <c r="M95" s="535">
        <v>1.23</v>
      </c>
      <c r="N95" s="535">
        <v>1250</v>
      </c>
      <c r="O95" s="535" t="s">
        <v>103</v>
      </c>
      <c r="P95" s="529" t="s">
        <v>1849</v>
      </c>
      <c r="Q95" s="534"/>
    </row>
    <row r="96" spans="1:17" x14ac:dyDescent="0.15">
      <c r="A96" s="530" t="s">
        <v>1085</v>
      </c>
      <c r="B96" s="531" t="s">
        <v>1313</v>
      </c>
      <c r="C96" s="532" t="s">
        <v>1268</v>
      </c>
      <c r="D96" s="531" t="s">
        <v>6430</v>
      </c>
      <c r="E96" s="540" t="s">
        <v>4512</v>
      </c>
      <c r="F96" s="527">
        <v>181</v>
      </c>
      <c r="G96" s="527">
        <v>236</v>
      </c>
      <c r="H96" s="527" t="s">
        <v>1266</v>
      </c>
      <c r="I96" s="527" t="s">
        <v>1266</v>
      </c>
      <c r="J96" s="527">
        <v>57</v>
      </c>
      <c r="K96" s="527">
        <v>68</v>
      </c>
      <c r="L96" s="527">
        <v>0.94</v>
      </c>
      <c r="M96" s="527">
        <v>1.27</v>
      </c>
      <c r="N96" s="527">
        <v>-937</v>
      </c>
      <c r="O96" s="535" t="s">
        <v>103</v>
      </c>
      <c r="P96" s="529" t="s">
        <v>1849</v>
      </c>
      <c r="Q96" s="534"/>
    </row>
    <row r="97" spans="1:17" x14ac:dyDescent="0.15">
      <c r="A97" s="530" t="s">
        <v>1085</v>
      </c>
      <c r="B97" s="531" t="s">
        <v>1313</v>
      </c>
      <c r="C97" s="532" t="s">
        <v>1268</v>
      </c>
      <c r="D97" s="531" t="s">
        <v>6430</v>
      </c>
      <c r="E97" s="540" t="s">
        <v>4511</v>
      </c>
      <c r="F97" s="527">
        <v>190</v>
      </c>
      <c r="G97" s="527">
        <v>247</v>
      </c>
      <c r="H97" s="527" t="s">
        <v>1266</v>
      </c>
      <c r="I97" s="527" t="s">
        <v>1266</v>
      </c>
      <c r="J97" s="527">
        <v>60</v>
      </c>
      <c r="K97" s="527">
        <v>71</v>
      </c>
      <c r="L97" s="527">
        <v>0.99</v>
      </c>
      <c r="M97" s="527">
        <v>1.29</v>
      </c>
      <c r="N97" s="535">
        <v>-937</v>
      </c>
      <c r="O97" s="535" t="s">
        <v>103</v>
      </c>
      <c r="P97" s="534"/>
      <c r="Q97" s="534"/>
    </row>
    <row r="98" spans="1:17" x14ac:dyDescent="0.15">
      <c r="A98" s="530" t="s">
        <v>1085</v>
      </c>
      <c r="B98" s="531" t="s">
        <v>1313</v>
      </c>
      <c r="C98" s="532" t="s">
        <v>1268</v>
      </c>
      <c r="D98" s="531" t="s">
        <v>6430</v>
      </c>
      <c r="E98" s="540" t="s">
        <v>4513</v>
      </c>
      <c r="F98" s="527">
        <v>207</v>
      </c>
      <c r="G98" s="527">
        <v>270</v>
      </c>
      <c r="H98" s="527" t="s">
        <v>1266</v>
      </c>
      <c r="I98" s="527" t="s">
        <v>1266</v>
      </c>
      <c r="J98" s="527">
        <v>66</v>
      </c>
      <c r="K98" s="527">
        <v>78</v>
      </c>
      <c r="L98" s="527">
        <v>1.08</v>
      </c>
      <c r="M98" s="527">
        <v>1.41</v>
      </c>
      <c r="N98" s="535">
        <v>-937</v>
      </c>
      <c r="O98" s="535" t="s">
        <v>103</v>
      </c>
      <c r="P98" s="534"/>
      <c r="Q98" s="534"/>
    </row>
    <row r="99" spans="1:17" x14ac:dyDescent="0.15">
      <c r="A99" s="524" t="s">
        <v>1845</v>
      </c>
      <c r="B99" s="525" t="s">
        <v>1313</v>
      </c>
      <c r="C99" s="526" t="s">
        <v>1268</v>
      </c>
      <c r="D99" s="525" t="s">
        <v>1813</v>
      </c>
      <c r="E99" s="525" t="s">
        <v>103</v>
      </c>
      <c r="F99" s="527">
        <v>200</v>
      </c>
      <c r="G99" s="527">
        <v>50</v>
      </c>
      <c r="H99" s="527" t="s">
        <v>1266</v>
      </c>
      <c r="I99" s="527" t="s">
        <v>1266</v>
      </c>
      <c r="J99" s="527">
        <v>55</v>
      </c>
      <c r="K99" s="527">
        <v>85</v>
      </c>
      <c r="L99" s="527">
        <v>1.05</v>
      </c>
      <c r="M99" s="527">
        <v>1.53</v>
      </c>
      <c r="N99" s="547">
        <v>2000</v>
      </c>
      <c r="O99" s="527" t="s">
        <v>103</v>
      </c>
      <c r="P99" s="529" t="s">
        <v>1513</v>
      </c>
      <c r="Q99" s="529"/>
    </row>
    <row r="100" spans="1:17" x14ac:dyDescent="0.15">
      <c r="A100" s="524" t="s">
        <v>1407</v>
      </c>
      <c r="B100" s="525" t="s">
        <v>1313</v>
      </c>
      <c r="C100" s="526" t="s">
        <v>1268</v>
      </c>
      <c r="D100" s="525" t="s">
        <v>1813</v>
      </c>
      <c r="E100" s="525" t="s">
        <v>103</v>
      </c>
      <c r="F100" s="527">
        <v>210</v>
      </c>
      <c r="G100" s="527">
        <v>300</v>
      </c>
      <c r="H100" s="527" t="s">
        <v>1266</v>
      </c>
      <c r="I100" s="527" t="s">
        <v>1266</v>
      </c>
      <c r="J100" s="527">
        <v>45</v>
      </c>
      <c r="K100" s="527">
        <v>95</v>
      </c>
      <c r="L100" s="527">
        <v>1.2</v>
      </c>
      <c r="M100" s="536">
        <v>2.4</v>
      </c>
      <c r="N100" s="547">
        <v>3800</v>
      </c>
      <c r="O100" s="527" t="s">
        <v>103</v>
      </c>
      <c r="P100" s="529" t="s">
        <v>1559</v>
      </c>
      <c r="Q100" s="529"/>
    </row>
    <row r="101" spans="1:17" x14ac:dyDescent="0.15">
      <c r="A101" s="530" t="s">
        <v>1407</v>
      </c>
      <c r="B101" s="531" t="s">
        <v>1313</v>
      </c>
      <c r="C101" s="532" t="s">
        <v>1268</v>
      </c>
      <c r="D101" s="531" t="s">
        <v>6430</v>
      </c>
      <c r="E101" s="540" t="s">
        <v>4512</v>
      </c>
      <c r="F101" s="527">
        <v>220</v>
      </c>
      <c r="G101" s="527">
        <v>315</v>
      </c>
      <c r="H101" s="527" t="s">
        <v>1266</v>
      </c>
      <c r="I101" s="527" t="s">
        <v>1266</v>
      </c>
      <c r="J101" s="527">
        <v>47</v>
      </c>
      <c r="K101" s="527">
        <v>99</v>
      </c>
      <c r="L101" s="527">
        <v>1.26</v>
      </c>
      <c r="M101" s="536">
        <v>2.5</v>
      </c>
      <c r="N101" s="547">
        <v>-2850</v>
      </c>
      <c r="O101" s="535" t="s">
        <v>103</v>
      </c>
      <c r="P101" s="529" t="s">
        <v>1843</v>
      </c>
      <c r="Q101" s="534"/>
    </row>
    <row r="102" spans="1:17" x14ac:dyDescent="0.15">
      <c r="A102" s="530" t="s">
        <v>1407</v>
      </c>
      <c r="B102" s="531" t="s">
        <v>1313</v>
      </c>
      <c r="C102" s="532" t="s">
        <v>1268</v>
      </c>
      <c r="D102" s="531" t="s">
        <v>6430</v>
      </c>
      <c r="E102" s="540" t="s">
        <v>4511</v>
      </c>
      <c r="F102" s="527">
        <v>231</v>
      </c>
      <c r="G102" s="527">
        <v>330</v>
      </c>
      <c r="H102" s="527" t="s">
        <v>1266</v>
      </c>
      <c r="I102" s="527" t="s">
        <v>1266</v>
      </c>
      <c r="J102" s="527">
        <v>49</v>
      </c>
      <c r="K102" s="527">
        <v>104</v>
      </c>
      <c r="L102" s="527">
        <v>1.32</v>
      </c>
      <c r="M102" s="527">
        <v>2.6</v>
      </c>
      <c r="N102" s="535">
        <v>-2850</v>
      </c>
      <c r="O102" s="535" t="s">
        <v>103</v>
      </c>
      <c r="P102" s="534"/>
      <c r="Q102" s="534"/>
    </row>
    <row r="103" spans="1:17" x14ac:dyDescent="0.15">
      <c r="A103" s="530" t="s">
        <v>1407</v>
      </c>
      <c r="B103" s="531" t="s">
        <v>1313</v>
      </c>
      <c r="C103" s="532" t="s">
        <v>1268</v>
      </c>
      <c r="D103" s="531" t="s">
        <v>6430</v>
      </c>
      <c r="E103" s="540" t="s">
        <v>4513</v>
      </c>
      <c r="F103" s="527">
        <v>252</v>
      </c>
      <c r="G103" s="527">
        <v>360</v>
      </c>
      <c r="H103" s="527" t="s">
        <v>1266</v>
      </c>
      <c r="I103" s="527" t="s">
        <v>1266</v>
      </c>
      <c r="J103" s="527">
        <v>54</v>
      </c>
      <c r="K103" s="527">
        <v>114</v>
      </c>
      <c r="L103" s="527">
        <v>1.44</v>
      </c>
      <c r="M103" s="527">
        <v>2.72</v>
      </c>
      <c r="N103" s="535">
        <v>-2850</v>
      </c>
      <c r="O103" s="535" t="s">
        <v>103</v>
      </c>
      <c r="P103" s="534"/>
      <c r="Q103" s="534"/>
    </row>
    <row r="104" spans="1:17" x14ac:dyDescent="0.15">
      <c r="A104" s="524" t="s">
        <v>1088</v>
      </c>
      <c r="B104" s="525" t="s">
        <v>1313</v>
      </c>
      <c r="C104" s="526" t="s">
        <v>1287</v>
      </c>
      <c r="D104" s="525" t="s">
        <v>1803</v>
      </c>
      <c r="E104" s="525" t="s">
        <v>103</v>
      </c>
      <c r="F104" s="527">
        <v>210</v>
      </c>
      <c r="G104" s="527">
        <v>300</v>
      </c>
      <c r="H104" s="527" t="s">
        <v>1266</v>
      </c>
      <c r="I104" s="527" t="s">
        <v>1266</v>
      </c>
      <c r="J104" s="527">
        <v>50</v>
      </c>
      <c r="K104" s="527">
        <v>80</v>
      </c>
      <c r="L104" s="527">
        <v>1.2</v>
      </c>
      <c r="M104" s="527">
        <v>2.04</v>
      </c>
      <c r="N104" s="527">
        <v>-750</v>
      </c>
      <c r="O104" s="527" t="s">
        <v>103</v>
      </c>
      <c r="P104" s="529" t="s">
        <v>1840</v>
      </c>
      <c r="Q104" s="529"/>
    </row>
    <row r="105" spans="1:17" x14ac:dyDescent="0.15">
      <c r="A105" s="530" t="s">
        <v>1088</v>
      </c>
      <c r="B105" s="531" t="s">
        <v>1313</v>
      </c>
      <c r="C105" s="532" t="s">
        <v>1287</v>
      </c>
      <c r="D105" s="531" t="s">
        <v>6430</v>
      </c>
      <c r="E105" s="540" t="s">
        <v>4512</v>
      </c>
      <c r="F105" s="527">
        <v>220</v>
      </c>
      <c r="G105" s="527">
        <v>315</v>
      </c>
      <c r="H105" s="527" t="s">
        <v>1266</v>
      </c>
      <c r="I105" s="527" t="s">
        <v>1266</v>
      </c>
      <c r="J105" s="527">
        <v>52</v>
      </c>
      <c r="K105" s="527">
        <v>84</v>
      </c>
      <c r="L105" s="527">
        <v>1.26</v>
      </c>
      <c r="M105" s="527">
        <v>2.14</v>
      </c>
      <c r="N105" s="535">
        <v>-750</v>
      </c>
      <c r="O105" s="535" t="s">
        <v>103</v>
      </c>
      <c r="P105" s="534"/>
      <c r="Q105" s="534"/>
    </row>
    <row r="106" spans="1:17" x14ac:dyDescent="0.15">
      <c r="A106" s="530" t="s">
        <v>1088</v>
      </c>
      <c r="B106" s="531" t="s">
        <v>1313</v>
      </c>
      <c r="C106" s="532" t="s">
        <v>1287</v>
      </c>
      <c r="D106" s="531" t="s">
        <v>6430</v>
      </c>
      <c r="E106" s="540" t="s">
        <v>4511</v>
      </c>
      <c r="F106" s="527">
        <v>231</v>
      </c>
      <c r="G106" s="527">
        <v>330</v>
      </c>
      <c r="H106" s="527" t="s">
        <v>1266</v>
      </c>
      <c r="I106" s="527" t="s">
        <v>1266</v>
      </c>
      <c r="J106" s="527">
        <v>55</v>
      </c>
      <c r="K106" s="527">
        <v>88</v>
      </c>
      <c r="L106" s="527">
        <v>1.32</v>
      </c>
      <c r="M106" s="527">
        <v>2.16</v>
      </c>
      <c r="N106" s="535">
        <v>-750</v>
      </c>
      <c r="O106" s="535" t="s">
        <v>103</v>
      </c>
      <c r="P106" s="534"/>
      <c r="Q106" s="534"/>
    </row>
    <row r="107" spans="1:17" x14ac:dyDescent="0.15">
      <c r="A107" s="530" t="s">
        <v>1088</v>
      </c>
      <c r="B107" s="531" t="s">
        <v>1313</v>
      </c>
      <c r="C107" s="532" t="s">
        <v>1287</v>
      </c>
      <c r="D107" s="531" t="s">
        <v>6430</v>
      </c>
      <c r="E107" s="540" t="s">
        <v>4513</v>
      </c>
      <c r="F107" s="527">
        <v>252</v>
      </c>
      <c r="G107" s="527">
        <v>360</v>
      </c>
      <c r="H107" s="527" t="s">
        <v>1266</v>
      </c>
      <c r="I107" s="527" t="s">
        <v>1266</v>
      </c>
      <c r="J107" s="527">
        <v>60</v>
      </c>
      <c r="K107" s="527">
        <v>96</v>
      </c>
      <c r="L107" s="527">
        <v>1.44</v>
      </c>
      <c r="M107" s="527">
        <v>2.2799999999999998</v>
      </c>
      <c r="N107" s="535">
        <v>-750</v>
      </c>
      <c r="O107" s="535" t="s">
        <v>103</v>
      </c>
      <c r="P107" s="534"/>
      <c r="Q107" s="534"/>
    </row>
    <row r="108" spans="1:17" x14ac:dyDescent="0.15">
      <c r="A108" s="524" t="s">
        <v>873</v>
      </c>
      <c r="B108" s="525" t="s">
        <v>1313</v>
      </c>
      <c r="C108" s="526" t="s">
        <v>1286</v>
      </c>
      <c r="D108" s="525" t="s">
        <v>1536</v>
      </c>
      <c r="E108" s="525" t="s">
        <v>103</v>
      </c>
      <c r="F108" s="527">
        <v>230</v>
      </c>
      <c r="G108" s="527">
        <v>300</v>
      </c>
      <c r="H108" s="527" t="s">
        <v>1266</v>
      </c>
      <c r="I108" s="527" t="s">
        <v>1266</v>
      </c>
      <c r="J108" s="527">
        <v>75</v>
      </c>
      <c r="K108" s="527">
        <v>100</v>
      </c>
      <c r="L108" s="527">
        <v>1.5</v>
      </c>
      <c r="M108" s="527">
        <v>2.2000000000000002</v>
      </c>
      <c r="N108" s="547">
        <v>3500</v>
      </c>
      <c r="O108" s="527" t="s">
        <v>103</v>
      </c>
      <c r="P108" s="529" t="s">
        <v>1559</v>
      </c>
      <c r="Q108" s="529"/>
    </row>
    <row r="109" spans="1:17" x14ac:dyDescent="0.15">
      <c r="A109" s="530" t="s">
        <v>873</v>
      </c>
      <c r="B109" s="531" t="s">
        <v>1313</v>
      </c>
      <c r="C109" s="532" t="s">
        <v>1286</v>
      </c>
      <c r="D109" s="531" t="s">
        <v>6430</v>
      </c>
      <c r="E109" s="531"/>
      <c r="F109" s="535">
        <v>230</v>
      </c>
      <c r="G109" s="535">
        <v>300</v>
      </c>
      <c r="H109" s="527" t="s">
        <v>1266</v>
      </c>
      <c r="I109" s="527" t="s">
        <v>1266</v>
      </c>
      <c r="J109" s="535">
        <v>75</v>
      </c>
      <c r="K109" s="535">
        <v>100</v>
      </c>
      <c r="L109" s="535">
        <v>1.5</v>
      </c>
      <c r="M109" s="535">
        <v>2.2000000000000002</v>
      </c>
      <c r="N109" s="535">
        <v>3500</v>
      </c>
      <c r="O109" s="535" t="s">
        <v>103</v>
      </c>
      <c r="P109" s="529" t="s">
        <v>1836</v>
      </c>
      <c r="Q109" s="534"/>
    </row>
    <row r="110" spans="1:17" x14ac:dyDescent="0.15">
      <c r="A110" s="530" t="s">
        <v>873</v>
      </c>
      <c r="B110" s="531" t="s">
        <v>1313</v>
      </c>
      <c r="C110" s="532" t="s">
        <v>1286</v>
      </c>
      <c r="D110" s="531" t="s">
        <v>6430</v>
      </c>
      <c r="E110" s="540" t="s">
        <v>4512</v>
      </c>
      <c r="F110" s="527">
        <v>241</v>
      </c>
      <c r="G110" s="527">
        <v>315</v>
      </c>
      <c r="H110" s="527" t="s">
        <v>1266</v>
      </c>
      <c r="I110" s="527" t="s">
        <v>1266</v>
      </c>
      <c r="J110" s="527">
        <v>78</v>
      </c>
      <c r="K110" s="527">
        <v>105</v>
      </c>
      <c r="L110" s="527">
        <v>1.57</v>
      </c>
      <c r="M110" s="527">
        <v>2.27</v>
      </c>
      <c r="N110" s="547">
        <v>-2625</v>
      </c>
      <c r="O110" s="535" t="s">
        <v>103</v>
      </c>
      <c r="P110" s="529" t="s">
        <v>1836</v>
      </c>
      <c r="Q110" s="534"/>
    </row>
    <row r="111" spans="1:17" x14ac:dyDescent="0.15">
      <c r="A111" s="530" t="s">
        <v>873</v>
      </c>
      <c r="B111" s="531" t="s">
        <v>1313</v>
      </c>
      <c r="C111" s="532" t="s">
        <v>1286</v>
      </c>
      <c r="D111" s="531" t="s">
        <v>6430</v>
      </c>
      <c r="E111" s="540" t="s">
        <v>4511</v>
      </c>
      <c r="F111" s="527">
        <v>253</v>
      </c>
      <c r="G111" s="527">
        <v>330</v>
      </c>
      <c r="H111" s="527" t="s">
        <v>1266</v>
      </c>
      <c r="I111" s="527" t="s">
        <v>1266</v>
      </c>
      <c r="J111" s="527">
        <v>82</v>
      </c>
      <c r="K111" s="527">
        <v>110</v>
      </c>
      <c r="L111" s="527">
        <v>1.65</v>
      </c>
      <c r="M111" s="527">
        <v>2.35</v>
      </c>
      <c r="N111" s="535">
        <v>-2625</v>
      </c>
      <c r="O111" s="535" t="s">
        <v>103</v>
      </c>
      <c r="P111" s="534"/>
      <c r="Q111" s="534"/>
    </row>
    <row r="112" spans="1:17" x14ac:dyDescent="0.15">
      <c r="A112" s="530" t="s">
        <v>873</v>
      </c>
      <c r="B112" s="531" t="s">
        <v>1313</v>
      </c>
      <c r="C112" s="532" t="s">
        <v>1286</v>
      </c>
      <c r="D112" s="531" t="s">
        <v>6430</v>
      </c>
      <c r="E112" s="540" t="s">
        <v>4513</v>
      </c>
      <c r="F112" s="527">
        <v>276</v>
      </c>
      <c r="G112" s="527">
        <v>360</v>
      </c>
      <c r="H112" s="527" t="s">
        <v>1266</v>
      </c>
      <c r="I112" s="527" t="s">
        <v>1266</v>
      </c>
      <c r="J112" s="527">
        <v>90</v>
      </c>
      <c r="K112" s="527">
        <v>120</v>
      </c>
      <c r="L112" s="527">
        <v>1.8</v>
      </c>
      <c r="M112" s="527">
        <v>2.5</v>
      </c>
      <c r="N112" s="535">
        <v>-2625</v>
      </c>
      <c r="O112" s="535" t="s">
        <v>103</v>
      </c>
      <c r="P112" s="534"/>
      <c r="Q112" s="534"/>
    </row>
    <row r="113" spans="1:17" x14ac:dyDescent="0.15">
      <c r="A113" s="524" t="s">
        <v>1835</v>
      </c>
      <c r="B113" s="525" t="s">
        <v>1313</v>
      </c>
      <c r="C113" s="526" t="s">
        <v>1274</v>
      </c>
      <c r="D113" s="525" t="s">
        <v>1813</v>
      </c>
      <c r="E113" s="525" t="s">
        <v>103</v>
      </c>
      <c r="F113" s="527">
        <v>240</v>
      </c>
      <c r="G113" s="527">
        <v>350</v>
      </c>
      <c r="H113" s="527" t="s">
        <v>1266</v>
      </c>
      <c r="I113" s="527" t="s">
        <v>1266</v>
      </c>
      <c r="J113" s="527">
        <v>75</v>
      </c>
      <c r="K113" s="527">
        <v>90</v>
      </c>
      <c r="L113" s="527">
        <v>1.2</v>
      </c>
      <c r="M113" s="527">
        <v>1.76</v>
      </c>
      <c r="N113" s="547">
        <v>2800</v>
      </c>
      <c r="O113" s="527" t="s">
        <v>103</v>
      </c>
      <c r="P113" s="529" t="s">
        <v>1834</v>
      </c>
      <c r="Q113" s="529"/>
    </row>
    <row r="114" spans="1:17" x14ac:dyDescent="0.15">
      <c r="A114" s="524" t="s">
        <v>452</v>
      </c>
      <c r="B114" s="525" t="s">
        <v>1313</v>
      </c>
      <c r="C114" s="526" t="s">
        <v>1268</v>
      </c>
      <c r="D114" s="525" t="s">
        <v>1803</v>
      </c>
      <c r="E114" s="525" t="s">
        <v>103</v>
      </c>
      <c r="F114" s="527">
        <v>245</v>
      </c>
      <c r="G114" s="527">
        <v>380</v>
      </c>
      <c r="H114" s="527" t="s">
        <v>1266</v>
      </c>
      <c r="I114" s="527" t="s">
        <v>1266</v>
      </c>
      <c r="J114" s="527">
        <v>25</v>
      </c>
      <c r="K114" s="527">
        <v>65</v>
      </c>
      <c r="L114" s="527">
        <v>0.12</v>
      </c>
      <c r="M114" s="536">
        <v>0.24</v>
      </c>
      <c r="N114" s="527">
        <v>-666</v>
      </c>
      <c r="O114" s="527" t="s">
        <v>103</v>
      </c>
      <c r="P114" s="529" t="s">
        <v>1833</v>
      </c>
      <c r="Q114" s="529"/>
    </row>
    <row r="115" spans="1:17" x14ac:dyDescent="0.15">
      <c r="A115" s="524" t="s">
        <v>920</v>
      </c>
      <c r="B115" s="525" t="s">
        <v>1313</v>
      </c>
      <c r="C115" s="548" t="s">
        <v>1307</v>
      </c>
      <c r="D115" s="525" t="s">
        <v>1803</v>
      </c>
      <c r="E115" s="525" t="s">
        <v>103</v>
      </c>
      <c r="F115" s="527">
        <v>260</v>
      </c>
      <c r="G115" s="527">
        <v>300</v>
      </c>
      <c r="H115" s="527" t="s">
        <v>1266</v>
      </c>
      <c r="I115" s="527" t="s">
        <v>1266</v>
      </c>
      <c r="J115" s="527">
        <v>80</v>
      </c>
      <c r="K115" s="527">
        <v>100</v>
      </c>
      <c r="L115" s="527">
        <v>1.2</v>
      </c>
      <c r="M115" s="527">
        <v>1.56</v>
      </c>
      <c r="N115" s="547">
        <v>2250</v>
      </c>
      <c r="O115" s="527" t="s">
        <v>103</v>
      </c>
      <c r="P115" s="529" t="s">
        <v>6393</v>
      </c>
      <c r="Q115" s="529"/>
    </row>
    <row r="116" spans="1:17" x14ac:dyDescent="0.15">
      <c r="A116" s="530" t="s">
        <v>920</v>
      </c>
      <c r="B116" s="531" t="s">
        <v>1313</v>
      </c>
      <c r="C116" s="532" t="s">
        <v>1307</v>
      </c>
      <c r="D116" s="531" t="s">
        <v>6430</v>
      </c>
      <c r="E116" s="531"/>
      <c r="F116" s="535">
        <v>260</v>
      </c>
      <c r="G116" s="535">
        <v>300</v>
      </c>
      <c r="H116" s="527" t="s">
        <v>1266</v>
      </c>
      <c r="I116" s="527" t="s">
        <v>1266</v>
      </c>
      <c r="J116" s="535">
        <v>80</v>
      </c>
      <c r="K116" s="535">
        <v>100</v>
      </c>
      <c r="L116" s="535">
        <v>1.2</v>
      </c>
      <c r="M116" s="535">
        <v>1.56</v>
      </c>
      <c r="N116" s="535">
        <v>2250</v>
      </c>
      <c r="O116" s="535" t="s">
        <v>103</v>
      </c>
      <c r="P116" s="529" t="s">
        <v>1832</v>
      </c>
      <c r="Q116" s="534"/>
    </row>
    <row r="117" spans="1:17" x14ac:dyDescent="0.15">
      <c r="A117" s="530" t="s">
        <v>920</v>
      </c>
      <c r="B117" s="531" t="s">
        <v>1313</v>
      </c>
      <c r="C117" s="532" t="s">
        <v>1307</v>
      </c>
      <c r="D117" s="531" t="s">
        <v>6430</v>
      </c>
      <c r="E117" s="540" t="s">
        <v>4512</v>
      </c>
      <c r="F117" s="527">
        <v>273</v>
      </c>
      <c r="G117" s="527">
        <v>315</v>
      </c>
      <c r="H117" s="527" t="s">
        <v>1266</v>
      </c>
      <c r="I117" s="527" t="s">
        <v>1266</v>
      </c>
      <c r="J117" s="527">
        <v>84</v>
      </c>
      <c r="K117" s="527">
        <v>105</v>
      </c>
      <c r="L117" s="527">
        <v>1.26</v>
      </c>
      <c r="M117" s="527">
        <v>1.62</v>
      </c>
      <c r="N117" s="535">
        <v>2250</v>
      </c>
      <c r="O117" s="535" t="s">
        <v>103</v>
      </c>
      <c r="P117" s="529" t="s">
        <v>1832</v>
      </c>
      <c r="Q117" s="534"/>
    </row>
    <row r="118" spans="1:17" x14ac:dyDescent="0.15">
      <c r="A118" s="530" t="s">
        <v>920</v>
      </c>
      <c r="B118" s="531" t="s">
        <v>1313</v>
      </c>
      <c r="C118" s="532" t="s">
        <v>1307</v>
      </c>
      <c r="D118" s="531" t="s">
        <v>6430</v>
      </c>
      <c r="E118" s="540" t="s">
        <v>4511</v>
      </c>
      <c r="F118" s="527">
        <v>286</v>
      </c>
      <c r="G118" s="527">
        <v>330</v>
      </c>
      <c r="H118" s="527" t="s">
        <v>1266</v>
      </c>
      <c r="I118" s="527" t="s">
        <v>1266</v>
      </c>
      <c r="J118" s="527">
        <v>88</v>
      </c>
      <c r="K118" s="527">
        <v>110</v>
      </c>
      <c r="L118" s="527">
        <v>1.32</v>
      </c>
      <c r="M118" s="527">
        <v>1.68</v>
      </c>
      <c r="N118" s="535">
        <v>2250</v>
      </c>
      <c r="O118" s="535" t="s">
        <v>103</v>
      </c>
      <c r="P118" s="534"/>
      <c r="Q118" s="534"/>
    </row>
    <row r="119" spans="1:17" x14ac:dyDescent="0.15">
      <c r="A119" s="530" t="s">
        <v>920</v>
      </c>
      <c r="B119" s="531" t="s">
        <v>1313</v>
      </c>
      <c r="C119" s="532" t="s">
        <v>1307</v>
      </c>
      <c r="D119" s="531" t="s">
        <v>6430</v>
      </c>
      <c r="E119" s="540" t="s">
        <v>4513</v>
      </c>
      <c r="F119" s="527">
        <v>312</v>
      </c>
      <c r="G119" s="527">
        <v>360</v>
      </c>
      <c r="H119" s="527" t="s">
        <v>1266</v>
      </c>
      <c r="I119" s="527" t="s">
        <v>1266</v>
      </c>
      <c r="J119" s="527">
        <v>96</v>
      </c>
      <c r="K119" s="527">
        <v>120</v>
      </c>
      <c r="L119" s="527">
        <v>1.44</v>
      </c>
      <c r="M119" s="527">
        <v>1.8</v>
      </c>
      <c r="N119" s="547">
        <v>-1687</v>
      </c>
      <c r="O119" s="535" t="s">
        <v>103</v>
      </c>
      <c r="P119" s="534"/>
      <c r="Q119" s="534"/>
    </row>
    <row r="120" spans="1:17" x14ac:dyDescent="0.15">
      <c r="A120" s="537" t="s">
        <v>71</v>
      </c>
      <c r="B120" s="525" t="s">
        <v>1313</v>
      </c>
      <c r="C120" s="526" t="s">
        <v>1290</v>
      </c>
      <c r="D120" s="525" t="s">
        <v>1811</v>
      </c>
      <c r="E120" s="525" t="s">
        <v>103</v>
      </c>
      <c r="F120" s="527">
        <v>270</v>
      </c>
      <c r="G120" s="527">
        <v>350</v>
      </c>
      <c r="H120" s="527" t="s">
        <v>1266</v>
      </c>
      <c r="I120" s="527" t="s">
        <v>1266</v>
      </c>
      <c r="J120" s="527">
        <v>65</v>
      </c>
      <c r="K120" s="527">
        <v>80</v>
      </c>
      <c r="L120" s="527">
        <v>1.5</v>
      </c>
      <c r="M120" s="527">
        <v>2.0499999999999998</v>
      </c>
      <c r="N120" s="547">
        <v>8000</v>
      </c>
      <c r="O120" s="527" t="s">
        <v>103</v>
      </c>
      <c r="P120" s="529" t="s">
        <v>1831</v>
      </c>
      <c r="Q120" s="529" t="s">
        <v>1490</v>
      </c>
    </row>
    <row r="121" spans="1:17" x14ac:dyDescent="0.15">
      <c r="A121" s="530" t="s">
        <v>71</v>
      </c>
      <c r="B121" s="531" t="s">
        <v>1313</v>
      </c>
      <c r="C121" s="532" t="s">
        <v>1290</v>
      </c>
      <c r="D121" s="531" t="s">
        <v>6430</v>
      </c>
      <c r="E121" s="531"/>
      <c r="F121" s="535">
        <v>270</v>
      </c>
      <c r="G121" s="535">
        <v>350</v>
      </c>
      <c r="H121" s="527" t="s">
        <v>1266</v>
      </c>
      <c r="I121" s="527" t="s">
        <v>1266</v>
      </c>
      <c r="J121" s="535">
        <v>65</v>
      </c>
      <c r="K121" s="535">
        <v>80</v>
      </c>
      <c r="L121" s="535">
        <v>1.5</v>
      </c>
      <c r="M121" s="535">
        <v>2.0499999999999998</v>
      </c>
      <c r="N121" s="535">
        <v>8000</v>
      </c>
      <c r="O121" s="535" t="s">
        <v>103</v>
      </c>
      <c r="P121" s="529" t="s">
        <v>1802</v>
      </c>
      <c r="Q121" s="534"/>
    </row>
    <row r="122" spans="1:17" x14ac:dyDescent="0.15">
      <c r="A122" s="524" t="s">
        <v>509</v>
      </c>
      <c r="B122" s="525" t="s">
        <v>1313</v>
      </c>
      <c r="C122" s="526" t="s">
        <v>1307</v>
      </c>
      <c r="D122" s="525" t="s">
        <v>1803</v>
      </c>
      <c r="E122" s="541" t="s">
        <v>4512</v>
      </c>
      <c r="F122" s="527">
        <v>273</v>
      </c>
      <c r="G122" s="527">
        <v>354</v>
      </c>
      <c r="H122" s="527" t="s">
        <v>1266</v>
      </c>
      <c r="I122" s="527" t="s">
        <v>1266</v>
      </c>
      <c r="J122" s="527">
        <v>252</v>
      </c>
      <c r="K122" s="535">
        <v>252</v>
      </c>
      <c r="L122" s="527">
        <v>0.42</v>
      </c>
      <c r="M122" s="536">
        <v>0.82</v>
      </c>
      <c r="N122" s="547">
        <v>-1687</v>
      </c>
      <c r="O122" s="527" t="s">
        <v>103</v>
      </c>
      <c r="P122" s="529" t="s">
        <v>1830</v>
      </c>
      <c r="Q122" s="529" t="s">
        <v>6607</v>
      </c>
    </row>
    <row r="123" spans="1:17" x14ac:dyDescent="0.15">
      <c r="A123" s="524" t="s">
        <v>280</v>
      </c>
      <c r="B123" s="525" t="s">
        <v>1313</v>
      </c>
      <c r="C123" s="526" t="s">
        <v>1268</v>
      </c>
      <c r="D123" s="525" t="s">
        <v>1536</v>
      </c>
      <c r="E123" s="540" t="s">
        <v>4511</v>
      </c>
      <c r="F123" s="527">
        <v>275</v>
      </c>
      <c r="G123" s="535">
        <v>275</v>
      </c>
      <c r="H123" s="527" t="s">
        <v>1266</v>
      </c>
      <c r="I123" s="527" t="s">
        <v>1266</v>
      </c>
      <c r="J123" s="527">
        <v>66</v>
      </c>
      <c r="K123" s="535">
        <v>66</v>
      </c>
      <c r="L123" s="527">
        <v>1.76</v>
      </c>
      <c r="M123" s="535">
        <v>1.76</v>
      </c>
      <c r="N123" s="527" t="s">
        <v>103</v>
      </c>
      <c r="O123" s="527" t="s">
        <v>103</v>
      </c>
      <c r="P123" s="529" t="s">
        <v>1829</v>
      </c>
      <c r="Q123" s="529" t="s">
        <v>1470</v>
      </c>
    </row>
    <row r="124" spans="1:17" x14ac:dyDescent="0.15">
      <c r="A124" s="524" t="s">
        <v>812</v>
      </c>
      <c r="B124" s="525" t="s">
        <v>1313</v>
      </c>
      <c r="C124" s="526" t="s">
        <v>1268</v>
      </c>
      <c r="D124" s="525" t="s">
        <v>1811</v>
      </c>
      <c r="E124" s="525" t="s">
        <v>103</v>
      </c>
      <c r="F124" s="527">
        <v>275</v>
      </c>
      <c r="G124" s="527">
        <v>400</v>
      </c>
      <c r="H124" s="527" t="s">
        <v>1266</v>
      </c>
      <c r="I124" s="527" t="s">
        <v>1266</v>
      </c>
      <c r="J124" s="527">
        <v>75</v>
      </c>
      <c r="K124" s="527">
        <v>100</v>
      </c>
      <c r="L124" s="527">
        <v>1.68</v>
      </c>
      <c r="M124" s="527">
        <v>2.5299999999999998</v>
      </c>
      <c r="N124" s="547">
        <v>5500</v>
      </c>
      <c r="O124" s="527" t="s">
        <v>103</v>
      </c>
      <c r="P124" s="529" t="s">
        <v>1814</v>
      </c>
      <c r="Q124" s="529"/>
    </row>
    <row r="125" spans="1:17" x14ac:dyDescent="0.15">
      <c r="A125" s="530" t="s">
        <v>812</v>
      </c>
      <c r="B125" s="531" t="s">
        <v>1313</v>
      </c>
      <c r="C125" s="532" t="s">
        <v>1268</v>
      </c>
      <c r="D125" s="531" t="s">
        <v>6430</v>
      </c>
      <c r="E125" s="531"/>
      <c r="F125" s="535">
        <v>275</v>
      </c>
      <c r="G125" s="535">
        <v>400</v>
      </c>
      <c r="H125" s="527" t="s">
        <v>1266</v>
      </c>
      <c r="I125" s="527" t="s">
        <v>1266</v>
      </c>
      <c r="J125" s="535">
        <v>75</v>
      </c>
      <c r="K125" s="535">
        <v>100</v>
      </c>
      <c r="L125" s="535">
        <v>1.68</v>
      </c>
      <c r="M125" s="535">
        <v>2.5299999999999998</v>
      </c>
      <c r="N125" s="535">
        <v>5500</v>
      </c>
      <c r="O125" s="535" t="s">
        <v>103</v>
      </c>
      <c r="P125" s="529" t="s">
        <v>1828</v>
      </c>
      <c r="Q125" s="534"/>
    </row>
    <row r="126" spans="1:17" x14ac:dyDescent="0.15">
      <c r="A126" s="524" t="s">
        <v>1827</v>
      </c>
      <c r="B126" s="525" t="s">
        <v>1313</v>
      </c>
      <c r="C126" s="526" t="s">
        <v>1287</v>
      </c>
      <c r="D126" s="525" t="s">
        <v>1811</v>
      </c>
      <c r="E126" s="541" t="s">
        <v>4512</v>
      </c>
      <c r="F126" s="527">
        <v>278</v>
      </c>
      <c r="G126" s="527">
        <v>315</v>
      </c>
      <c r="H126" s="527" t="s">
        <v>1266</v>
      </c>
      <c r="I126" s="527" t="s">
        <v>1266</v>
      </c>
      <c r="J126" s="527">
        <v>42</v>
      </c>
      <c r="K126" s="527">
        <v>63</v>
      </c>
      <c r="L126" s="527">
        <v>0.5</v>
      </c>
      <c r="M126" s="527">
        <v>0.63</v>
      </c>
      <c r="N126" s="547">
        <v>-3750</v>
      </c>
      <c r="O126" s="527" t="s">
        <v>103</v>
      </c>
      <c r="P126" s="529" t="s">
        <v>1826</v>
      </c>
      <c r="Q126" s="529"/>
    </row>
    <row r="127" spans="1:17" x14ac:dyDescent="0.15">
      <c r="A127" s="524" t="s">
        <v>1419</v>
      </c>
      <c r="B127" s="525" t="s">
        <v>1313</v>
      </c>
      <c r="C127" s="526" t="s">
        <v>1268</v>
      </c>
      <c r="D127" s="525" t="s">
        <v>1803</v>
      </c>
      <c r="E127" s="525" t="s">
        <v>103</v>
      </c>
      <c r="F127" s="527">
        <v>285</v>
      </c>
      <c r="G127" s="527">
        <v>380</v>
      </c>
      <c r="H127" s="527" t="s">
        <v>1266</v>
      </c>
      <c r="I127" s="527" t="s">
        <v>1266</v>
      </c>
      <c r="J127" s="527">
        <v>70</v>
      </c>
      <c r="K127" s="527">
        <v>90</v>
      </c>
      <c r="L127" s="527">
        <v>1.32</v>
      </c>
      <c r="M127" s="527">
        <v>1.84</v>
      </c>
      <c r="N127" s="547">
        <v>7000</v>
      </c>
      <c r="O127" s="527" t="s">
        <v>103</v>
      </c>
      <c r="P127" s="529" t="s">
        <v>1718</v>
      </c>
      <c r="Q127" s="529" t="s">
        <v>10876</v>
      </c>
    </row>
    <row r="128" spans="1:17" x14ac:dyDescent="0.15">
      <c r="A128" s="524" t="s">
        <v>1399</v>
      </c>
      <c r="B128" s="525" t="s">
        <v>1313</v>
      </c>
      <c r="C128" s="526" t="s">
        <v>1286</v>
      </c>
      <c r="D128" s="525" t="s">
        <v>1803</v>
      </c>
      <c r="E128" s="525" t="s">
        <v>103</v>
      </c>
      <c r="F128" s="527">
        <v>300</v>
      </c>
      <c r="G128" s="527">
        <v>350</v>
      </c>
      <c r="H128" s="527" t="s">
        <v>1266</v>
      </c>
      <c r="I128" s="527" t="s">
        <v>1266</v>
      </c>
      <c r="J128" s="527">
        <v>80</v>
      </c>
      <c r="K128" s="527">
        <v>120</v>
      </c>
      <c r="L128" s="527">
        <v>1.68</v>
      </c>
      <c r="M128" s="527">
        <v>2.38</v>
      </c>
      <c r="N128" s="547">
        <v>5000</v>
      </c>
      <c r="O128" s="527" t="s">
        <v>103</v>
      </c>
      <c r="P128" s="529" t="s">
        <v>1500</v>
      </c>
      <c r="Q128" s="529"/>
    </row>
    <row r="129" spans="1:17" x14ac:dyDescent="0.15">
      <c r="A129" s="524" t="s">
        <v>1825</v>
      </c>
      <c r="B129" s="525" t="s">
        <v>1313</v>
      </c>
      <c r="C129" s="526" t="s">
        <v>1287</v>
      </c>
      <c r="D129" s="525" t="s">
        <v>1803</v>
      </c>
      <c r="E129" s="525" t="s">
        <v>103</v>
      </c>
      <c r="F129" s="527">
        <v>300</v>
      </c>
      <c r="G129" s="527">
        <v>350</v>
      </c>
      <c r="H129" s="527" t="s">
        <v>1266</v>
      </c>
      <c r="I129" s="527" t="s">
        <v>1266</v>
      </c>
      <c r="J129" s="527">
        <v>50</v>
      </c>
      <c r="K129" s="527">
        <v>80</v>
      </c>
      <c r="L129" s="527">
        <v>1.92</v>
      </c>
      <c r="M129" s="527">
        <v>2.88</v>
      </c>
      <c r="N129" s="547">
        <v>8000</v>
      </c>
      <c r="O129" s="527" t="s">
        <v>103</v>
      </c>
      <c r="P129" s="529" t="s">
        <v>1500</v>
      </c>
      <c r="Q129" s="529"/>
    </row>
    <row r="130" spans="1:17" x14ac:dyDescent="0.15">
      <c r="A130" s="524" t="s">
        <v>762</v>
      </c>
      <c r="B130" s="525" t="s">
        <v>1313</v>
      </c>
      <c r="C130" s="526" t="s">
        <v>1268</v>
      </c>
      <c r="D130" s="525" t="s">
        <v>1803</v>
      </c>
      <c r="E130" s="525" t="s">
        <v>103</v>
      </c>
      <c r="F130" s="527">
        <v>350</v>
      </c>
      <c r="G130" s="527">
        <v>400</v>
      </c>
      <c r="H130" s="527" t="s">
        <v>1266</v>
      </c>
      <c r="I130" s="527" t="s">
        <v>1266</v>
      </c>
      <c r="J130" s="527">
        <v>85</v>
      </c>
      <c r="K130" s="527">
        <v>100</v>
      </c>
      <c r="L130" s="527">
        <v>1.68</v>
      </c>
      <c r="M130" s="527">
        <v>2.0299999999999998</v>
      </c>
      <c r="N130" s="547">
        <v>18000</v>
      </c>
      <c r="O130" s="527" t="s">
        <v>103</v>
      </c>
      <c r="P130" s="529" t="s">
        <v>1475</v>
      </c>
      <c r="Q130" s="529" t="s">
        <v>10903</v>
      </c>
    </row>
    <row r="131" spans="1:17" x14ac:dyDescent="0.15">
      <c r="A131" s="530" t="s">
        <v>762</v>
      </c>
      <c r="B131" s="531" t="s">
        <v>1313</v>
      </c>
      <c r="C131" s="532" t="s">
        <v>1268</v>
      </c>
      <c r="D131" s="531" t="s">
        <v>6430</v>
      </c>
      <c r="E131" s="540" t="s">
        <v>4512</v>
      </c>
      <c r="F131" s="527">
        <v>367</v>
      </c>
      <c r="G131" s="527">
        <v>420</v>
      </c>
      <c r="H131" s="527" t="s">
        <v>1266</v>
      </c>
      <c r="I131" s="527" t="s">
        <v>1266</v>
      </c>
      <c r="J131" s="527">
        <v>89</v>
      </c>
      <c r="K131" s="527">
        <v>105</v>
      </c>
      <c r="L131" s="527">
        <v>1.76</v>
      </c>
      <c r="M131" s="527">
        <v>2.11</v>
      </c>
      <c r="N131" s="547">
        <v>-13500</v>
      </c>
      <c r="O131" s="535" t="s">
        <v>103</v>
      </c>
      <c r="P131" s="529" t="s">
        <v>1824</v>
      </c>
      <c r="Q131" s="534"/>
    </row>
    <row r="132" spans="1:17" x14ac:dyDescent="0.15">
      <c r="A132" s="530" t="s">
        <v>762</v>
      </c>
      <c r="B132" s="531" t="s">
        <v>1313</v>
      </c>
      <c r="C132" s="532" t="s">
        <v>1268</v>
      </c>
      <c r="D132" s="531" t="s">
        <v>6430</v>
      </c>
      <c r="E132" s="540" t="s">
        <v>4511</v>
      </c>
      <c r="F132" s="527">
        <v>385</v>
      </c>
      <c r="G132" s="527">
        <v>440</v>
      </c>
      <c r="H132" s="527" t="s">
        <v>1266</v>
      </c>
      <c r="I132" s="527" t="s">
        <v>1266</v>
      </c>
      <c r="J132" s="527">
        <v>93</v>
      </c>
      <c r="K132" s="527">
        <v>110</v>
      </c>
      <c r="L132" s="527">
        <v>1.84</v>
      </c>
      <c r="M132" s="527">
        <v>2.19</v>
      </c>
      <c r="N132" s="535">
        <v>-13500</v>
      </c>
      <c r="O132" s="535" t="s">
        <v>103</v>
      </c>
      <c r="P132" s="529" t="s">
        <v>6592</v>
      </c>
      <c r="Q132" s="534"/>
    </row>
    <row r="133" spans="1:17" x14ac:dyDescent="0.15">
      <c r="A133" s="530" t="s">
        <v>762</v>
      </c>
      <c r="B133" s="531" t="s">
        <v>1313</v>
      </c>
      <c r="C133" s="532" t="s">
        <v>1268</v>
      </c>
      <c r="D133" s="531" t="s">
        <v>6430</v>
      </c>
      <c r="E133" s="540" t="s">
        <v>4513</v>
      </c>
      <c r="F133" s="527">
        <v>420</v>
      </c>
      <c r="G133" s="527">
        <v>480</v>
      </c>
      <c r="H133" s="527" t="s">
        <v>1266</v>
      </c>
      <c r="I133" s="527" t="s">
        <v>1266</v>
      </c>
      <c r="J133" s="527">
        <v>102</v>
      </c>
      <c r="K133" s="527">
        <v>120</v>
      </c>
      <c r="L133" s="527">
        <v>2.0099999999999998</v>
      </c>
      <c r="M133" s="527">
        <v>2.36</v>
      </c>
      <c r="N133" s="535">
        <v>-13500</v>
      </c>
      <c r="O133" s="535" t="s">
        <v>103</v>
      </c>
      <c r="P133" s="534"/>
      <c r="Q133" s="534"/>
    </row>
    <row r="134" spans="1:17" x14ac:dyDescent="0.15">
      <c r="A134" s="537" t="s">
        <v>780</v>
      </c>
      <c r="B134" s="525" t="s">
        <v>1313</v>
      </c>
      <c r="C134" s="526" t="s">
        <v>1286</v>
      </c>
      <c r="D134" s="525" t="s">
        <v>1813</v>
      </c>
      <c r="E134" s="525" t="s">
        <v>103</v>
      </c>
      <c r="F134" s="527">
        <v>360</v>
      </c>
      <c r="G134" s="527">
        <v>400</v>
      </c>
      <c r="H134" s="527" t="s">
        <v>1266</v>
      </c>
      <c r="I134" s="527" t="s">
        <v>1266</v>
      </c>
      <c r="J134" s="527">
        <v>85</v>
      </c>
      <c r="K134" s="527">
        <v>120</v>
      </c>
      <c r="L134" s="527">
        <v>1.8</v>
      </c>
      <c r="M134" s="527">
        <v>2.35</v>
      </c>
      <c r="N134" s="547">
        <v>10000</v>
      </c>
      <c r="O134" s="527" t="s">
        <v>103</v>
      </c>
      <c r="P134" s="529" t="s">
        <v>1475</v>
      </c>
      <c r="Q134" s="529"/>
    </row>
    <row r="135" spans="1:17" x14ac:dyDescent="0.15">
      <c r="A135" s="530" t="s">
        <v>780</v>
      </c>
      <c r="B135" s="531" t="s">
        <v>1313</v>
      </c>
      <c r="C135" s="532" t="s">
        <v>1286</v>
      </c>
      <c r="D135" s="531" t="s">
        <v>6430</v>
      </c>
      <c r="E135" s="531"/>
      <c r="F135" s="535">
        <v>360</v>
      </c>
      <c r="G135" s="535">
        <v>400</v>
      </c>
      <c r="H135" s="527" t="s">
        <v>1266</v>
      </c>
      <c r="I135" s="527" t="s">
        <v>1266</v>
      </c>
      <c r="J135" s="535">
        <v>85</v>
      </c>
      <c r="K135" s="535">
        <v>120</v>
      </c>
      <c r="L135" s="535">
        <v>1.8</v>
      </c>
      <c r="M135" s="535">
        <v>2.35</v>
      </c>
      <c r="N135" s="535">
        <v>10000</v>
      </c>
      <c r="O135" s="535" t="s">
        <v>103</v>
      </c>
      <c r="P135" s="529" t="s">
        <v>1823</v>
      </c>
      <c r="Q135" s="534"/>
    </row>
    <row r="136" spans="1:17" x14ac:dyDescent="0.15">
      <c r="A136" s="530" t="s">
        <v>780</v>
      </c>
      <c r="B136" s="531" t="s">
        <v>1313</v>
      </c>
      <c r="C136" s="532" t="s">
        <v>1286</v>
      </c>
      <c r="D136" s="531" t="s">
        <v>6430</v>
      </c>
      <c r="E136" s="540" t="s">
        <v>4512</v>
      </c>
      <c r="F136" s="527">
        <v>399</v>
      </c>
      <c r="G136" s="527">
        <v>420</v>
      </c>
      <c r="H136" s="527" t="s">
        <v>1266</v>
      </c>
      <c r="I136" s="527" t="s">
        <v>1266</v>
      </c>
      <c r="J136" s="527">
        <v>89</v>
      </c>
      <c r="K136" s="527">
        <v>126</v>
      </c>
      <c r="L136" s="527">
        <v>1.89</v>
      </c>
      <c r="M136" s="527">
        <v>2.44</v>
      </c>
      <c r="N136" s="547">
        <v>-7500</v>
      </c>
      <c r="O136" s="535" t="s">
        <v>103</v>
      </c>
      <c r="P136" s="529" t="s">
        <v>6593</v>
      </c>
      <c r="Q136" s="529"/>
    </row>
    <row r="137" spans="1:17" x14ac:dyDescent="0.15">
      <c r="A137" s="530" t="s">
        <v>780</v>
      </c>
      <c r="B137" s="531" t="s">
        <v>1313</v>
      </c>
      <c r="C137" s="532" t="s">
        <v>1286</v>
      </c>
      <c r="D137" s="531" t="s">
        <v>6430</v>
      </c>
      <c r="E137" s="540" t="s">
        <v>4511</v>
      </c>
      <c r="F137" s="527">
        <v>418</v>
      </c>
      <c r="G137" s="527">
        <v>440</v>
      </c>
      <c r="H137" s="527" t="s">
        <v>1266</v>
      </c>
      <c r="I137" s="527" t="s">
        <v>1266</v>
      </c>
      <c r="J137" s="527">
        <v>93</v>
      </c>
      <c r="K137" s="527">
        <v>132</v>
      </c>
      <c r="L137" s="527">
        <v>1.98</v>
      </c>
      <c r="M137" s="527">
        <v>2.5299999999999998</v>
      </c>
      <c r="N137" s="535">
        <v>-7500</v>
      </c>
      <c r="O137" s="535" t="s">
        <v>103</v>
      </c>
      <c r="P137" s="529" t="s">
        <v>1688</v>
      </c>
      <c r="Q137" s="534"/>
    </row>
    <row r="138" spans="1:17" x14ac:dyDescent="0.15">
      <c r="A138" s="530" t="s">
        <v>780</v>
      </c>
      <c r="B138" s="531" t="s">
        <v>1313</v>
      </c>
      <c r="C138" s="532" t="s">
        <v>1286</v>
      </c>
      <c r="D138" s="531" t="s">
        <v>6430</v>
      </c>
      <c r="E138" s="540" t="s">
        <v>4513</v>
      </c>
      <c r="F138" s="527">
        <v>456</v>
      </c>
      <c r="G138" s="527">
        <v>480</v>
      </c>
      <c r="H138" s="527" t="s">
        <v>1266</v>
      </c>
      <c r="I138" s="527" t="s">
        <v>1266</v>
      </c>
      <c r="J138" s="527">
        <v>102</v>
      </c>
      <c r="K138" s="527">
        <v>144</v>
      </c>
      <c r="L138" s="527">
        <v>2.16</v>
      </c>
      <c r="M138" s="527">
        <v>2.71</v>
      </c>
      <c r="N138" s="535">
        <v>-7500</v>
      </c>
      <c r="O138" s="535" t="s">
        <v>103</v>
      </c>
      <c r="P138" s="529" t="s">
        <v>1823</v>
      </c>
      <c r="Q138" s="534"/>
    </row>
    <row r="139" spans="1:17" x14ac:dyDescent="0.15">
      <c r="A139" s="524" t="s">
        <v>24</v>
      </c>
      <c r="B139" s="525" t="s">
        <v>1313</v>
      </c>
      <c r="C139" s="526" t="s">
        <v>1287</v>
      </c>
      <c r="D139" s="525" t="s">
        <v>1803</v>
      </c>
      <c r="E139" s="525" t="s">
        <v>103</v>
      </c>
      <c r="F139" s="527">
        <v>360</v>
      </c>
      <c r="G139" s="527">
        <v>480</v>
      </c>
      <c r="H139" s="527" t="s">
        <v>1266</v>
      </c>
      <c r="I139" s="527" t="s">
        <v>1266</v>
      </c>
      <c r="J139" s="527">
        <v>70</v>
      </c>
      <c r="K139" s="527">
        <v>100</v>
      </c>
      <c r="L139" s="527">
        <v>0.18</v>
      </c>
      <c r="M139" s="527">
        <v>0.34</v>
      </c>
      <c r="N139" s="547">
        <v>20000</v>
      </c>
      <c r="O139" s="527" t="s">
        <v>103</v>
      </c>
      <c r="P139" s="529" t="s">
        <v>6431</v>
      </c>
      <c r="Q139" s="529" t="s">
        <v>1492</v>
      </c>
    </row>
    <row r="140" spans="1:17" x14ac:dyDescent="0.15">
      <c r="A140" s="530" t="s">
        <v>24</v>
      </c>
      <c r="B140" s="531" t="s">
        <v>1313</v>
      </c>
      <c r="C140" s="532" t="s">
        <v>1287</v>
      </c>
      <c r="D140" s="531" t="s">
        <v>6430</v>
      </c>
      <c r="E140" s="542" t="s">
        <v>4513</v>
      </c>
      <c r="F140" s="527">
        <v>432</v>
      </c>
      <c r="G140" s="527">
        <v>576</v>
      </c>
      <c r="H140" s="527" t="s">
        <v>1266</v>
      </c>
      <c r="I140" s="527" t="s">
        <v>1266</v>
      </c>
      <c r="J140" s="527">
        <v>84</v>
      </c>
      <c r="K140" s="527">
        <v>120</v>
      </c>
      <c r="L140" s="527">
        <v>0.36</v>
      </c>
      <c r="M140" s="527" t="s">
        <v>1541</v>
      </c>
      <c r="N140" s="527" t="s">
        <v>103</v>
      </c>
      <c r="O140" s="527" t="s">
        <v>103</v>
      </c>
      <c r="P140" s="529" t="s">
        <v>1533</v>
      </c>
      <c r="Q140" s="529" t="s">
        <v>1486</v>
      </c>
    </row>
    <row r="141" spans="1:17" x14ac:dyDescent="0.15">
      <c r="A141" s="524" t="s">
        <v>410</v>
      </c>
      <c r="B141" s="525" t="s">
        <v>1313</v>
      </c>
      <c r="C141" s="526" t="s">
        <v>1287</v>
      </c>
      <c r="D141" s="525" t="s">
        <v>1803</v>
      </c>
      <c r="E141" s="542" t="s">
        <v>4512</v>
      </c>
      <c r="F141" s="527">
        <v>378</v>
      </c>
      <c r="G141" s="527">
        <v>693</v>
      </c>
      <c r="H141" s="527" t="s">
        <v>1266</v>
      </c>
      <c r="I141" s="527" t="s">
        <v>1266</v>
      </c>
      <c r="J141" s="527">
        <v>115</v>
      </c>
      <c r="K141" s="527">
        <v>115</v>
      </c>
      <c r="L141" s="527">
        <v>4.41</v>
      </c>
      <c r="M141" s="527">
        <v>8.66</v>
      </c>
      <c r="N141" s="527" t="s">
        <v>103</v>
      </c>
      <c r="O141" s="527" t="s">
        <v>103</v>
      </c>
      <c r="P141" s="529" t="s">
        <v>1822</v>
      </c>
      <c r="Q141" s="529" t="s">
        <v>1486</v>
      </c>
    </row>
    <row r="142" spans="1:17" x14ac:dyDescent="0.15">
      <c r="A142" s="530" t="s">
        <v>410</v>
      </c>
      <c r="B142" s="531" t="s">
        <v>1313</v>
      </c>
      <c r="C142" s="532" t="s">
        <v>1287</v>
      </c>
      <c r="D142" s="531" t="s">
        <v>6430</v>
      </c>
      <c r="E142" s="542" t="s">
        <v>4511</v>
      </c>
      <c r="F142" s="527">
        <v>396</v>
      </c>
      <c r="G142" s="527">
        <v>726</v>
      </c>
      <c r="H142" s="527" t="s">
        <v>1266</v>
      </c>
      <c r="I142" s="527" t="s">
        <v>1266</v>
      </c>
      <c r="J142" s="527">
        <v>121</v>
      </c>
      <c r="K142" s="527">
        <v>121</v>
      </c>
      <c r="L142" s="527">
        <v>4.62</v>
      </c>
      <c r="M142" s="527">
        <v>8.8699999999999992</v>
      </c>
      <c r="N142" s="535" t="s">
        <v>103</v>
      </c>
      <c r="O142" s="535" t="s">
        <v>103</v>
      </c>
      <c r="P142" s="534"/>
      <c r="Q142" s="529" t="s">
        <v>6617</v>
      </c>
    </row>
    <row r="143" spans="1:17" x14ac:dyDescent="0.15">
      <c r="A143" s="530" t="s">
        <v>410</v>
      </c>
      <c r="B143" s="531" t="s">
        <v>1313</v>
      </c>
      <c r="C143" s="532" t="s">
        <v>1287</v>
      </c>
      <c r="D143" s="531" t="s">
        <v>6430</v>
      </c>
      <c r="E143" s="542" t="s">
        <v>4513</v>
      </c>
      <c r="F143" s="527">
        <v>432</v>
      </c>
      <c r="G143" s="527">
        <v>792</v>
      </c>
      <c r="H143" s="527" t="s">
        <v>1266</v>
      </c>
      <c r="I143" s="527" t="s">
        <v>1266</v>
      </c>
      <c r="J143" s="527">
        <v>132</v>
      </c>
      <c r="K143" s="527">
        <v>132</v>
      </c>
      <c r="L143" s="527">
        <v>5.04</v>
      </c>
      <c r="M143" s="527">
        <v>9.2899999999999991</v>
      </c>
      <c r="N143" s="535" t="s">
        <v>103</v>
      </c>
      <c r="O143" s="535" t="s">
        <v>103</v>
      </c>
      <c r="P143" s="534"/>
      <c r="Q143" s="529" t="s">
        <v>6615</v>
      </c>
    </row>
    <row r="144" spans="1:17" x14ac:dyDescent="0.15">
      <c r="A144" s="524" t="s">
        <v>1821</v>
      </c>
      <c r="B144" s="525" t="s">
        <v>1313</v>
      </c>
      <c r="C144" s="526" t="s">
        <v>1268</v>
      </c>
      <c r="D144" s="525" t="s">
        <v>1811</v>
      </c>
      <c r="E144" s="525" t="s">
        <v>103</v>
      </c>
      <c r="F144" s="527">
        <v>380</v>
      </c>
      <c r="G144" s="527">
        <v>400</v>
      </c>
      <c r="H144" s="527" t="s">
        <v>1266</v>
      </c>
      <c r="I144" s="527" t="s">
        <v>1266</v>
      </c>
      <c r="J144" s="527">
        <v>100</v>
      </c>
      <c r="K144" s="527">
        <v>125</v>
      </c>
      <c r="L144" s="527">
        <v>1.5</v>
      </c>
      <c r="M144" s="527">
        <v>1.85</v>
      </c>
      <c r="N144" s="547">
        <v>50000</v>
      </c>
      <c r="O144" s="527" t="s">
        <v>103</v>
      </c>
      <c r="P144" s="529" t="s">
        <v>1814</v>
      </c>
      <c r="Q144" s="529" t="s">
        <v>6608</v>
      </c>
    </row>
    <row r="145" spans="1:17" x14ac:dyDescent="0.15">
      <c r="A145" s="530" t="s">
        <v>4965</v>
      </c>
      <c r="B145" s="531" t="s">
        <v>1313</v>
      </c>
      <c r="C145" s="532" t="s">
        <v>1268</v>
      </c>
      <c r="D145" s="531" t="s">
        <v>6430</v>
      </c>
      <c r="E145" s="531"/>
      <c r="F145" s="535">
        <v>380</v>
      </c>
      <c r="G145" s="535">
        <v>400</v>
      </c>
      <c r="H145" s="527" t="s">
        <v>1266</v>
      </c>
      <c r="I145" s="527" t="s">
        <v>1266</v>
      </c>
      <c r="J145" s="535">
        <v>100</v>
      </c>
      <c r="K145" s="535">
        <v>125</v>
      </c>
      <c r="L145" s="535">
        <v>1.5</v>
      </c>
      <c r="M145" s="535">
        <v>1.85</v>
      </c>
      <c r="N145" s="535">
        <v>50000</v>
      </c>
      <c r="O145" s="535" t="s">
        <v>103</v>
      </c>
      <c r="P145" s="529" t="s">
        <v>1820</v>
      </c>
      <c r="Q145" s="534" t="s">
        <v>10902</v>
      </c>
    </row>
    <row r="146" spans="1:17" x14ac:dyDescent="0.15">
      <c r="A146" s="530" t="s">
        <v>4965</v>
      </c>
      <c r="B146" s="531" t="s">
        <v>1313</v>
      </c>
      <c r="C146" s="532" t="s">
        <v>1268</v>
      </c>
      <c r="D146" s="531" t="s">
        <v>6430</v>
      </c>
      <c r="E146" s="540" t="s">
        <v>4512</v>
      </c>
      <c r="F146" s="527">
        <v>399</v>
      </c>
      <c r="G146" s="527">
        <v>420</v>
      </c>
      <c r="H146" s="527" t="s">
        <v>1266</v>
      </c>
      <c r="I146" s="527" t="s">
        <v>1266</v>
      </c>
      <c r="J146" s="527">
        <v>105</v>
      </c>
      <c r="K146" s="527">
        <v>131</v>
      </c>
      <c r="L146" s="527">
        <v>1.57</v>
      </c>
      <c r="M146" s="527">
        <v>1.92</v>
      </c>
      <c r="N146" s="547">
        <v>-37500</v>
      </c>
      <c r="O146" s="535" t="s">
        <v>103</v>
      </c>
      <c r="P146" s="529" t="s">
        <v>1819</v>
      </c>
      <c r="Q146" s="534"/>
    </row>
    <row r="147" spans="1:17" x14ac:dyDescent="0.15">
      <c r="A147" s="530" t="s">
        <v>4965</v>
      </c>
      <c r="B147" s="531" t="s">
        <v>1313</v>
      </c>
      <c r="C147" s="532" t="s">
        <v>1268</v>
      </c>
      <c r="D147" s="531" t="s">
        <v>6430</v>
      </c>
      <c r="E147" s="540" t="s">
        <v>4513</v>
      </c>
      <c r="F147" s="527">
        <v>456</v>
      </c>
      <c r="G147" s="527">
        <v>480</v>
      </c>
      <c r="H147" s="527" t="s">
        <v>1266</v>
      </c>
      <c r="I147" s="527" t="s">
        <v>1266</v>
      </c>
      <c r="J147" s="527">
        <v>120</v>
      </c>
      <c r="K147" s="527">
        <v>150</v>
      </c>
      <c r="L147" s="527">
        <v>1.8</v>
      </c>
      <c r="M147" s="527">
        <v>2.15</v>
      </c>
      <c r="N147" s="535">
        <v>-37500</v>
      </c>
      <c r="O147" s="535" t="s">
        <v>103</v>
      </c>
      <c r="P147" s="534"/>
      <c r="Q147" s="534"/>
    </row>
    <row r="148" spans="1:17" x14ac:dyDescent="0.15">
      <c r="A148" s="524" t="s">
        <v>387</v>
      </c>
      <c r="B148" s="525" t="s">
        <v>1313</v>
      </c>
      <c r="C148" s="526" t="s">
        <v>1268</v>
      </c>
      <c r="D148" s="525" t="s">
        <v>1811</v>
      </c>
      <c r="E148" s="542" t="s">
        <v>4511</v>
      </c>
      <c r="F148" s="527">
        <v>418</v>
      </c>
      <c r="G148" s="527">
        <v>638</v>
      </c>
      <c r="H148" s="527" t="s">
        <v>1266</v>
      </c>
      <c r="I148" s="527" t="s">
        <v>1266</v>
      </c>
      <c r="J148" s="527">
        <v>66</v>
      </c>
      <c r="K148" s="527">
        <v>110</v>
      </c>
      <c r="L148" s="527">
        <v>1.1000000000000001</v>
      </c>
      <c r="M148" s="527">
        <v>2.09</v>
      </c>
      <c r="N148" s="527" t="s">
        <v>103</v>
      </c>
      <c r="O148" s="527" t="s">
        <v>103</v>
      </c>
      <c r="P148" s="529" t="s">
        <v>4515</v>
      </c>
      <c r="Q148" s="529" t="s">
        <v>10923</v>
      </c>
    </row>
    <row r="149" spans="1:17" x14ac:dyDescent="0.15">
      <c r="A149" s="524" t="s">
        <v>347</v>
      </c>
      <c r="B149" s="525" t="s">
        <v>1313</v>
      </c>
      <c r="C149" s="526" t="s">
        <v>1274</v>
      </c>
      <c r="D149" s="525" t="s">
        <v>1811</v>
      </c>
      <c r="E149" s="542" t="s">
        <v>4511</v>
      </c>
      <c r="F149" s="527">
        <v>418</v>
      </c>
      <c r="G149" s="527">
        <v>770</v>
      </c>
      <c r="H149" s="527" t="s">
        <v>1266</v>
      </c>
      <c r="I149" s="527" t="s">
        <v>1266</v>
      </c>
      <c r="J149" s="527">
        <v>110</v>
      </c>
      <c r="K149" s="527" t="s">
        <v>1541</v>
      </c>
      <c r="L149" s="527">
        <v>6.16</v>
      </c>
      <c r="M149" s="527" t="s">
        <v>1541</v>
      </c>
      <c r="N149" s="527" t="s">
        <v>103</v>
      </c>
      <c r="O149" s="527" t="s">
        <v>103</v>
      </c>
      <c r="P149" s="529" t="s">
        <v>1534</v>
      </c>
      <c r="Q149" s="529" t="s">
        <v>10938</v>
      </c>
    </row>
    <row r="150" spans="1:17" x14ac:dyDescent="0.15">
      <c r="A150" s="524" t="s">
        <v>356</v>
      </c>
      <c r="B150" s="525" t="s">
        <v>1313</v>
      </c>
      <c r="C150" s="526" t="s">
        <v>1268</v>
      </c>
      <c r="D150" s="525" t="s">
        <v>1818</v>
      </c>
      <c r="E150" s="542" t="s">
        <v>4512</v>
      </c>
      <c r="F150" s="527">
        <v>420</v>
      </c>
      <c r="G150" s="527">
        <v>525</v>
      </c>
      <c r="H150" s="527" t="s">
        <v>1266</v>
      </c>
      <c r="I150" s="527" t="s">
        <v>1266</v>
      </c>
      <c r="J150" s="527">
        <v>126</v>
      </c>
      <c r="K150" s="527">
        <v>267</v>
      </c>
      <c r="L150" s="527">
        <v>5.88</v>
      </c>
      <c r="M150" s="527">
        <v>10.64</v>
      </c>
      <c r="N150" s="527" t="s">
        <v>103</v>
      </c>
      <c r="O150" s="527" t="s">
        <v>103</v>
      </c>
      <c r="P150" s="529" t="s">
        <v>1648</v>
      </c>
      <c r="Q150" s="529" t="s">
        <v>10915</v>
      </c>
    </row>
    <row r="151" spans="1:17" x14ac:dyDescent="0.15">
      <c r="A151" s="524" t="s">
        <v>464</v>
      </c>
      <c r="B151" s="525" t="s">
        <v>1313</v>
      </c>
      <c r="C151" s="526" t="s">
        <v>1290</v>
      </c>
      <c r="D151" s="525" t="s">
        <v>1536</v>
      </c>
      <c r="E151" s="541" t="s">
        <v>4512</v>
      </c>
      <c r="F151" s="527">
        <v>420</v>
      </c>
      <c r="G151" s="527">
        <v>504</v>
      </c>
      <c r="H151" s="527" t="s">
        <v>1266</v>
      </c>
      <c r="I151" s="527" t="s">
        <v>1266</v>
      </c>
      <c r="J151" s="527">
        <v>189</v>
      </c>
      <c r="K151" s="527">
        <v>189</v>
      </c>
      <c r="L151" s="527">
        <v>4.2</v>
      </c>
      <c r="M151" s="527">
        <v>4.68</v>
      </c>
      <c r="N151" s="547">
        <v>-1500</v>
      </c>
      <c r="O151" s="527" t="s">
        <v>103</v>
      </c>
      <c r="P151" s="529" t="s">
        <v>1817</v>
      </c>
      <c r="Q151" s="529" t="s">
        <v>6604</v>
      </c>
    </row>
    <row r="152" spans="1:17" x14ac:dyDescent="0.15">
      <c r="A152" s="530" t="s">
        <v>464</v>
      </c>
      <c r="B152" s="531" t="s">
        <v>1313</v>
      </c>
      <c r="C152" s="532" t="s">
        <v>1290</v>
      </c>
      <c r="D152" s="531" t="s">
        <v>6430</v>
      </c>
      <c r="E152" s="531"/>
      <c r="F152" s="535">
        <v>420</v>
      </c>
      <c r="G152" s="535">
        <v>504</v>
      </c>
      <c r="H152" s="527" t="s">
        <v>1266</v>
      </c>
      <c r="I152" s="527" t="s">
        <v>1266</v>
      </c>
      <c r="J152" s="527">
        <v>189</v>
      </c>
      <c r="K152" s="527">
        <v>189</v>
      </c>
      <c r="L152" s="535">
        <v>4.2</v>
      </c>
      <c r="M152" s="535">
        <v>4.68</v>
      </c>
      <c r="N152" s="535">
        <v>-1500</v>
      </c>
      <c r="O152" s="535" t="s">
        <v>103</v>
      </c>
      <c r="P152" s="534"/>
      <c r="Q152" s="529" t="s">
        <v>6605</v>
      </c>
    </row>
    <row r="153" spans="1:17" x14ac:dyDescent="0.15">
      <c r="A153" s="524" t="s">
        <v>1816</v>
      </c>
      <c r="B153" s="525" t="s">
        <v>1313</v>
      </c>
      <c r="C153" s="526" t="s">
        <v>1307</v>
      </c>
      <c r="D153" s="525" t="s">
        <v>1815</v>
      </c>
      <c r="E153" s="525" t="s">
        <v>103</v>
      </c>
      <c r="F153" s="527">
        <v>420</v>
      </c>
      <c r="G153" s="527">
        <v>550</v>
      </c>
      <c r="H153" s="527" t="s">
        <v>1266</v>
      </c>
      <c r="I153" s="527" t="s">
        <v>1266</v>
      </c>
      <c r="J153" s="527">
        <v>95</v>
      </c>
      <c r="K153" s="527">
        <v>130</v>
      </c>
      <c r="L153" s="527">
        <v>3.36</v>
      </c>
      <c r="M153" s="527">
        <v>4.8600000000000003</v>
      </c>
      <c r="N153" s="547">
        <v>12000</v>
      </c>
      <c r="O153" s="527" t="s">
        <v>103</v>
      </c>
      <c r="P153" s="529" t="s">
        <v>1814</v>
      </c>
      <c r="Q153" s="529"/>
    </row>
    <row r="154" spans="1:17" x14ac:dyDescent="0.15">
      <c r="A154" s="530" t="s">
        <v>1816</v>
      </c>
      <c r="B154" s="531" t="s">
        <v>1313</v>
      </c>
      <c r="C154" s="532" t="s">
        <v>1307</v>
      </c>
      <c r="D154" s="531" t="s">
        <v>6430</v>
      </c>
      <c r="E154" s="531"/>
      <c r="F154" s="535">
        <v>420</v>
      </c>
      <c r="G154" s="535">
        <v>550</v>
      </c>
      <c r="H154" s="527" t="s">
        <v>1266</v>
      </c>
      <c r="I154" s="527" t="s">
        <v>1266</v>
      </c>
      <c r="J154" s="535">
        <v>95</v>
      </c>
      <c r="K154" s="535">
        <v>130</v>
      </c>
      <c r="L154" s="535">
        <v>3.36</v>
      </c>
      <c r="M154" s="535">
        <v>4.8600000000000003</v>
      </c>
      <c r="N154" s="535">
        <v>12000</v>
      </c>
      <c r="O154" s="535" t="s">
        <v>103</v>
      </c>
      <c r="P154" s="529" t="s">
        <v>1498</v>
      </c>
      <c r="Q154" s="534"/>
    </row>
    <row r="155" spans="1:17" x14ac:dyDescent="0.15">
      <c r="A155" s="524" t="s">
        <v>364</v>
      </c>
      <c r="B155" s="525" t="s">
        <v>1313</v>
      </c>
      <c r="C155" s="526" t="s">
        <v>1268</v>
      </c>
      <c r="D155" s="525" t="s">
        <v>1813</v>
      </c>
      <c r="E155" s="542" t="s">
        <v>4513</v>
      </c>
      <c r="F155" s="527">
        <v>432</v>
      </c>
      <c r="G155" s="527">
        <v>480</v>
      </c>
      <c r="H155" s="527" t="s">
        <v>1266</v>
      </c>
      <c r="I155" s="527" t="s">
        <v>1266</v>
      </c>
      <c r="J155" s="527">
        <v>102</v>
      </c>
      <c r="K155" s="527">
        <v>120</v>
      </c>
      <c r="L155" s="527">
        <v>0.13</v>
      </c>
      <c r="M155" s="527">
        <v>0.16</v>
      </c>
      <c r="N155" s="527" t="s">
        <v>103</v>
      </c>
      <c r="O155" s="527" t="s">
        <v>103</v>
      </c>
      <c r="P155" s="529" t="s">
        <v>1812</v>
      </c>
      <c r="Q155" s="529" t="s">
        <v>10923</v>
      </c>
    </row>
    <row r="156" spans="1:17" x14ac:dyDescent="0.15">
      <c r="A156" s="524" t="s">
        <v>350</v>
      </c>
      <c r="B156" s="525" t="s">
        <v>1313</v>
      </c>
      <c r="C156" s="526" t="s">
        <v>1268</v>
      </c>
      <c r="D156" s="525" t="s">
        <v>1811</v>
      </c>
      <c r="E156" s="541" t="s">
        <v>4511</v>
      </c>
      <c r="F156" s="527">
        <v>440</v>
      </c>
      <c r="G156" s="527">
        <v>660</v>
      </c>
      <c r="H156" s="527" t="s">
        <v>1266</v>
      </c>
      <c r="I156" s="527" t="s">
        <v>1266</v>
      </c>
      <c r="J156" s="527">
        <v>110</v>
      </c>
      <c r="K156" s="527">
        <v>280</v>
      </c>
      <c r="L156" s="527">
        <v>5.72</v>
      </c>
      <c r="M156" s="536">
        <v>11.32</v>
      </c>
      <c r="N156" s="547">
        <v>-22500</v>
      </c>
      <c r="O156" s="527" t="s">
        <v>103</v>
      </c>
      <c r="P156" s="529" t="s">
        <v>1810</v>
      </c>
      <c r="Q156" s="529"/>
    </row>
    <row r="157" spans="1:17" x14ac:dyDescent="0.15">
      <c r="A157" s="530" t="s">
        <v>350</v>
      </c>
      <c r="B157" s="531" t="s">
        <v>1313</v>
      </c>
      <c r="C157" s="532" t="s">
        <v>1268</v>
      </c>
      <c r="D157" s="531" t="s">
        <v>6430</v>
      </c>
      <c r="E157" s="531"/>
      <c r="F157" s="535">
        <v>440</v>
      </c>
      <c r="G157" s="535">
        <v>660</v>
      </c>
      <c r="H157" s="527" t="s">
        <v>1266</v>
      </c>
      <c r="I157" s="527" t="s">
        <v>1266</v>
      </c>
      <c r="J157" s="535">
        <v>110</v>
      </c>
      <c r="K157" s="535">
        <v>280</v>
      </c>
      <c r="L157" s="535">
        <v>5.72</v>
      </c>
      <c r="M157" s="535">
        <v>11.32</v>
      </c>
      <c r="N157" s="535">
        <v>-22500</v>
      </c>
      <c r="O157" s="535" t="s">
        <v>103</v>
      </c>
      <c r="P157" s="529" t="s">
        <v>1577</v>
      </c>
      <c r="Q157" s="534"/>
    </row>
    <row r="158" spans="1:17" x14ac:dyDescent="0.15">
      <c r="A158" s="524" t="s">
        <v>1809</v>
      </c>
      <c r="B158" s="525" t="s">
        <v>1313</v>
      </c>
      <c r="C158" s="526" t="s">
        <v>1268</v>
      </c>
      <c r="D158" s="525" t="s">
        <v>1541</v>
      </c>
      <c r="E158" s="542" t="s">
        <v>4516</v>
      </c>
      <c r="F158" s="527">
        <v>500</v>
      </c>
      <c r="G158" s="527" t="s">
        <v>1541</v>
      </c>
      <c r="H158" s="527" t="s">
        <v>1266</v>
      </c>
      <c r="I158" s="527" t="s">
        <v>1266</v>
      </c>
      <c r="J158" s="527">
        <v>137</v>
      </c>
      <c r="K158" s="527" t="s">
        <v>1541</v>
      </c>
      <c r="L158" s="527">
        <v>0.31</v>
      </c>
      <c r="M158" s="527" t="s">
        <v>1541</v>
      </c>
      <c r="N158" s="527" t="s">
        <v>103</v>
      </c>
      <c r="O158" s="527" t="s">
        <v>103</v>
      </c>
      <c r="P158" s="529" t="s">
        <v>1533</v>
      </c>
      <c r="Q158" s="529" t="s">
        <v>10939</v>
      </c>
    </row>
    <row r="159" spans="1:17" x14ac:dyDescent="0.15">
      <c r="A159" s="524" t="s">
        <v>9401</v>
      </c>
      <c r="B159" s="525" t="s">
        <v>1313</v>
      </c>
      <c r="C159" s="526" t="s">
        <v>1286</v>
      </c>
      <c r="D159" s="525" t="s">
        <v>1536</v>
      </c>
      <c r="E159" s="525" t="s">
        <v>103</v>
      </c>
      <c r="F159" s="527">
        <v>500</v>
      </c>
      <c r="G159" s="527">
        <v>650</v>
      </c>
      <c r="H159" s="527" t="s">
        <v>1266</v>
      </c>
      <c r="I159" s="527" t="s">
        <v>1266</v>
      </c>
      <c r="J159" s="527">
        <v>60</v>
      </c>
      <c r="K159" s="527">
        <v>80</v>
      </c>
      <c r="L159" s="527">
        <v>7.2</v>
      </c>
      <c r="M159" s="527">
        <v>10.06</v>
      </c>
      <c r="N159" s="547">
        <v>20000</v>
      </c>
      <c r="O159" s="527" t="s">
        <v>103</v>
      </c>
      <c r="P159" s="529" t="s">
        <v>6390</v>
      </c>
      <c r="Q159" s="529" t="s">
        <v>1488</v>
      </c>
    </row>
    <row r="160" spans="1:17" x14ac:dyDescent="0.15">
      <c r="A160" s="524" t="s">
        <v>56</v>
      </c>
      <c r="B160" s="525" t="s">
        <v>1313</v>
      </c>
      <c r="C160" s="526" t="s">
        <v>1290</v>
      </c>
      <c r="D160" s="525" t="s">
        <v>1536</v>
      </c>
      <c r="E160" s="525" t="s">
        <v>103</v>
      </c>
      <c r="F160" s="527">
        <v>520</v>
      </c>
      <c r="G160" s="527">
        <v>650</v>
      </c>
      <c r="H160" s="527" t="s">
        <v>1266</v>
      </c>
      <c r="I160" s="527" t="s">
        <v>1266</v>
      </c>
      <c r="J160" s="527">
        <v>75</v>
      </c>
      <c r="K160" s="527">
        <v>100</v>
      </c>
      <c r="L160" s="527">
        <v>8.8800000000000008</v>
      </c>
      <c r="M160" s="527">
        <v>12.12</v>
      </c>
      <c r="N160" s="547">
        <v>12000</v>
      </c>
      <c r="O160" s="527" t="s">
        <v>103</v>
      </c>
      <c r="P160" s="529" t="s">
        <v>6390</v>
      </c>
      <c r="Q160" s="529" t="s">
        <v>1492</v>
      </c>
    </row>
    <row r="161" spans="1:17" x14ac:dyDescent="0.15">
      <c r="A161" s="530" t="s">
        <v>56</v>
      </c>
      <c r="B161" s="531" t="s">
        <v>1313</v>
      </c>
      <c r="C161" s="532" t="s">
        <v>1290</v>
      </c>
      <c r="D161" s="531" t="s">
        <v>6430</v>
      </c>
      <c r="E161" s="531"/>
      <c r="F161" s="535">
        <v>520</v>
      </c>
      <c r="G161" s="535">
        <v>650</v>
      </c>
      <c r="H161" s="527" t="s">
        <v>1266</v>
      </c>
      <c r="I161" s="527" t="s">
        <v>1266</v>
      </c>
      <c r="J161" s="535">
        <v>75</v>
      </c>
      <c r="K161" s="535">
        <v>100</v>
      </c>
      <c r="L161" s="535">
        <v>8.8800000000000008</v>
      </c>
      <c r="M161" s="535">
        <v>12.12</v>
      </c>
      <c r="N161" s="535">
        <v>12000</v>
      </c>
      <c r="O161" s="535" t="s">
        <v>103</v>
      </c>
      <c r="P161" s="534"/>
      <c r="Q161" s="529" t="s">
        <v>1304</v>
      </c>
    </row>
    <row r="162" spans="1:17" x14ac:dyDescent="0.15">
      <c r="A162" s="524" t="s">
        <v>1807</v>
      </c>
      <c r="B162" s="525" t="s">
        <v>1313</v>
      </c>
      <c r="C162" s="526" t="s">
        <v>1268</v>
      </c>
      <c r="D162" s="525" t="s">
        <v>1806</v>
      </c>
      <c r="E162" s="542" t="s">
        <v>4512</v>
      </c>
      <c r="F162" s="527">
        <v>525</v>
      </c>
      <c r="G162" s="527">
        <v>630</v>
      </c>
      <c r="H162" s="527" t="s">
        <v>1266</v>
      </c>
      <c r="I162" s="527" t="s">
        <v>1266</v>
      </c>
      <c r="J162" s="527">
        <v>68</v>
      </c>
      <c r="K162" s="527">
        <v>99</v>
      </c>
      <c r="L162" s="527">
        <v>7.35</v>
      </c>
      <c r="M162" s="527">
        <v>10.29</v>
      </c>
      <c r="N162" s="527" t="s">
        <v>103</v>
      </c>
      <c r="O162" s="527" t="s">
        <v>103</v>
      </c>
      <c r="P162" s="529" t="s">
        <v>1533</v>
      </c>
      <c r="Q162" s="529" t="s">
        <v>1805</v>
      </c>
    </row>
    <row r="163" spans="1:17" x14ac:dyDescent="0.15">
      <c r="A163" s="524" t="s">
        <v>1804</v>
      </c>
      <c r="B163" s="525" t="s">
        <v>1313</v>
      </c>
      <c r="C163" s="526" t="s">
        <v>1287</v>
      </c>
      <c r="D163" s="525" t="s">
        <v>1803</v>
      </c>
      <c r="E163" s="525" t="s">
        <v>103</v>
      </c>
      <c r="F163" s="527">
        <v>550</v>
      </c>
      <c r="G163" s="527">
        <v>650</v>
      </c>
      <c r="H163" s="527">
        <v>32</v>
      </c>
      <c r="I163" s="527">
        <v>48</v>
      </c>
      <c r="J163" s="527">
        <v>75</v>
      </c>
      <c r="K163" s="527">
        <v>105</v>
      </c>
      <c r="L163" s="527">
        <v>6.8</v>
      </c>
      <c r="M163" s="527">
        <v>9.6</v>
      </c>
      <c r="N163" s="547">
        <v>12000</v>
      </c>
      <c r="O163" s="527">
        <v>20</v>
      </c>
      <c r="P163" s="529" t="s">
        <v>6390</v>
      </c>
      <c r="Q163" s="529" t="s">
        <v>6254</v>
      </c>
    </row>
    <row r="164" spans="1:17" x14ac:dyDescent="0.15">
      <c r="A164" s="530" t="s">
        <v>1804</v>
      </c>
      <c r="B164" s="531" t="s">
        <v>1313</v>
      </c>
      <c r="C164" s="532" t="s">
        <v>1287</v>
      </c>
      <c r="D164" s="531" t="s">
        <v>6430</v>
      </c>
      <c r="E164" s="531"/>
      <c r="F164" s="535">
        <v>550</v>
      </c>
      <c r="G164" s="535">
        <v>650</v>
      </c>
      <c r="H164" s="535">
        <v>32</v>
      </c>
      <c r="I164" s="535">
        <v>48</v>
      </c>
      <c r="J164" s="535">
        <v>75</v>
      </c>
      <c r="K164" s="535">
        <v>105</v>
      </c>
      <c r="L164" s="535">
        <v>6.8</v>
      </c>
      <c r="M164" s="535">
        <v>9.6</v>
      </c>
      <c r="N164" s="535">
        <v>12000</v>
      </c>
      <c r="O164" s="535">
        <v>20</v>
      </c>
      <c r="P164" s="529" t="s">
        <v>1802</v>
      </c>
      <c r="Q164" s="534"/>
    </row>
    <row r="165" spans="1:17" x14ac:dyDescent="0.15">
      <c r="A165" s="524" t="s">
        <v>1801</v>
      </c>
      <c r="B165" s="525" t="s">
        <v>1313</v>
      </c>
      <c r="C165" s="526" t="s">
        <v>1268</v>
      </c>
      <c r="D165" s="525" t="s">
        <v>1536</v>
      </c>
      <c r="E165" s="542" t="s">
        <v>4513</v>
      </c>
      <c r="F165" s="527">
        <v>600</v>
      </c>
      <c r="G165" s="527">
        <v>720</v>
      </c>
      <c r="H165" s="527" t="s">
        <v>1266</v>
      </c>
      <c r="I165" s="527" t="s">
        <v>1266</v>
      </c>
      <c r="J165" s="527">
        <v>108</v>
      </c>
      <c r="K165" s="527">
        <v>240</v>
      </c>
      <c r="L165" s="527">
        <v>7.2</v>
      </c>
      <c r="M165" s="527">
        <v>12.42</v>
      </c>
      <c r="N165" s="527" t="s">
        <v>103</v>
      </c>
      <c r="O165" s="527" t="s">
        <v>103</v>
      </c>
      <c r="P165" s="529" t="s">
        <v>1533</v>
      </c>
      <c r="Q165" s="529" t="s">
        <v>10923</v>
      </c>
    </row>
    <row r="166" spans="1:17" x14ac:dyDescent="0.15">
      <c r="A166" s="524" t="s">
        <v>327</v>
      </c>
      <c r="B166" s="525" t="s">
        <v>1313</v>
      </c>
      <c r="C166" s="526" t="s">
        <v>1283</v>
      </c>
      <c r="D166" s="525" t="s">
        <v>1800</v>
      </c>
      <c r="E166" s="542" t="s">
        <v>4513</v>
      </c>
      <c r="F166" s="527">
        <v>600</v>
      </c>
      <c r="G166" s="527">
        <v>720</v>
      </c>
      <c r="H166" s="527" t="s">
        <v>1266</v>
      </c>
      <c r="I166" s="527" t="s">
        <v>1266</v>
      </c>
      <c r="J166" s="527">
        <v>78</v>
      </c>
      <c r="K166" s="527">
        <v>114</v>
      </c>
      <c r="L166" s="527">
        <v>6.24</v>
      </c>
      <c r="M166" s="527">
        <v>9.0399999999999991</v>
      </c>
      <c r="N166" s="527" t="s">
        <v>103</v>
      </c>
      <c r="O166" s="527" t="s">
        <v>103</v>
      </c>
      <c r="P166" s="529" t="s">
        <v>1799</v>
      </c>
      <c r="Q166" s="529" t="s">
        <v>1486</v>
      </c>
    </row>
    <row r="167" spans="1:17" x14ac:dyDescent="0.15">
      <c r="A167" s="530" t="s">
        <v>327</v>
      </c>
      <c r="B167" s="531" t="s">
        <v>1313</v>
      </c>
      <c r="C167" s="532" t="s">
        <v>1283</v>
      </c>
      <c r="D167" s="531" t="s">
        <v>6430</v>
      </c>
      <c r="E167" s="531"/>
      <c r="F167" s="535">
        <v>600</v>
      </c>
      <c r="G167" s="535">
        <v>720</v>
      </c>
      <c r="H167" s="527" t="s">
        <v>1266</v>
      </c>
      <c r="I167" s="527" t="s">
        <v>1266</v>
      </c>
      <c r="J167" s="535">
        <v>78</v>
      </c>
      <c r="K167" s="535">
        <v>114</v>
      </c>
      <c r="L167" s="535">
        <v>6.24</v>
      </c>
      <c r="M167" s="535">
        <v>9.0399999999999991</v>
      </c>
      <c r="N167" s="535" t="s">
        <v>103</v>
      </c>
      <c r="O167" s="535" t="s">
        <v>103</v>
      </c>
      <c r="P167" s="534"/>
      <c r="Q167" s="529" t="s">
        <v>1308</v>
      </c>
    </row>
    <row r="168" spans="1:17" x14ac:dyDescent="0.15">
      <c r="A168" s="524" t="s">
        <v>55</v>
      </c>
      <c r="B168" s="525" t="s">
        <v>1313</v>
      </c>
      <c r="C168" s="548" t="s">
        <v>1307</v>
      </c>
      <c r="D168" s="525" t="s">
        <v>1536</v>
      </c>
      <c r="E168" s="525" t="s">
        <v>103</v>
      </c>
      <c r="F168" s="527">
        <v>666</v>
      </c>
      <c r="G168" s="535">
        <v>666</v>
      </c>
      <c r="H168" s="527" t="s">
        <v>1266</v>
      </c>
      <c r="I168" s="527" t="s">
        <v>1266</v>
      </c>
      <c r="J168" s="527">
        <v>66</v>
      </c>
      <c r="K168" s="535">
        <v>66</v>
      </c>
      <c r="L168" s="527">
        <v>6.66</v>
      </c>
      <c r="M168" s="535">
        <v>6.66</v>
      </c>
      <c r="N168" s="527">
        <v>15000</v>
      </c>
      <c r="O168" s="527" t="s">
        <v>103</v>
      </c>
      <c r="P168" s="529" t="s">
        <v>6390</v>
      </c>
      <c r="Q168" s="529" t="s">
        <v>1490</v>
      </c>
    </row>
  </sheetData>
  <autoFilter ref="A2:Q168" xr:uid="{00000000-0009-0000-0000-000009000000}"/>
  <mergeCells count="4">
    <mergeCell ref="F1:G1"/>
    <mergeCell ref="L1:M1"/>
    <mergeCell ref="J1:K1"/>
    <mergeCell ref="H1:I1"/>
  </mergeCells>
  <phoneticPr fontId="1" type="noConversion"/>
  <conditionalFormatting sqref="G2:G1048576">
    <cfRule type="dataBar" priority="18">
      <dataBar>
        <cfvo type="min"/>
        <cfvo type="max"/>
        <color rgb="FFD6007B"/>
      </dataBar>
      <extLst>
        <ext xmlns:x14="http://schemas.microsoft.com/office/spreadsheetml/2009/9/main" uri="{B025F937-C7B1-47D3-B67F-A62EFF666E3E}">
          <x14:id>{D5E13DD7-9BAC-477E-90E7-3A992B3E1F5E}</x14:id>
        </ext>
      </extLst>
    </cfRule>
  </conditionalFormatting>
  <conditionalFormatting sqref="I51:I1048576 I2:I33 I35:I49">
    <cfRule type="dataBar" priority="19">
      <dataBar>
        <cfvo type="min"/>
        <cfvo type="max"/>
        <color rgb="FFFF555A"/>
      </dataBar>
      <extLst>
        <ext xmlns:x14="http://schemas.microsoft.com/office/spreadsheetml/2009/9/main" uri="{B025F937-C7B1-47D3-B67F-A62EFF666E3E}">
          <x14:id>{8CF64237-75BE-4037-ACC6-1CD6E6E3A2BE}</x14:id>
        </ext>
      </extLst>
    </cfRule>
  </conditionalFormatting>
  <conditionalFormatting sqref="K2:K1048576">
    <cfRule type="dataBar" priority="17">
      <dataBar>
        <cfvo type="min"/>
        <cfvo type="max"/>
        <color rgb="FF638EC6"/>
      </dataBar>
      <extLst>
        <ext xmlns:x14="http://schemas.microsoft.com/office/spreadsheetml/2009/9/main" uri="{B025F937-C7B1-47D3-B67F-A62EFF666E3E}">
          <x14:id>{451A5F28-B956-4EAD-BDFD-6D8727BD323C}</x14:id>
        </ext>
      </extLst>
    </cfRule>
  </conditionalFormatting>
  <conditionalFormatting sqref="M2:M1048576">
    <cfRule type="dataBar" priority="15">
      <dataBar>
        <cfvo type="min"/>
        <cfvo type="max"/>
        <color rgb="FF63C384"/>
      </dataBar>
      <extLst>
        <ext xmlns:x14="http://schemas.microsoft.com/office/spreadsheetml/2009/9/main" uri="{B025F937-C7B1-47D3-B67F-A62EFF666E3E}">
          <x14:id>{031F5C2E-958A-41EE-9A5A-3A225A701F3D}</x14:id>
        </ext>
      </extLst>
    </cfRule>
  </conditionalFormatting>
  <conditionalFormatting sqref="C2:C1048576">
    <cfRule type="cellIs" dxfId="106" priority="8" operator="equal">
      <formula>"通常"</formula>
    </cfRule>
    <cfRule type="cellIs" dxfId="105" priority="9" operator="equal">
      <formula>"音波"</formula>
    </cfRule>
    <cfRule type="cellIs" dxfId="104" priority="10" operator="equal">
      <formula>"激光"</formula>
    </cfRule>
    <cfRule type="cellIs" dxfId="103" priority="11" operator="equal">
      <formula>"电气"</formula>
    </cfRule>
    <cfRule type="cellIs" dxfId="102" priority="12" operator="equal">
      <formula>"冷气"</formula>
    </cfRule>
    <cfRule type="cellIs" dxfId="101" priority="13" operator="equal">
      <formula>"瓦斯"</formula>
    </cfRule>
    <cfRule type="cellIs" dxfId="100" priority="14" operator="equal">
      <formula>"火炎"</formula>
    </cfRule>
  </conditionalFormatting>
  <conditionalFormatting sqref="C1">
    <cfRule type="cellIs" dxfId="99" priority="1" operator="equal">
      <formula>"通常"</formula>
    </cfRule>
    <cfRule type="cellIs" dxfId="98" priority="2" operator="equal">
      <formula>"音波"</formula>
    </cfRule>
    <cfRule type="cellIs" dxfId="97" priority="3" operator="equal">
      <formula>"激光"</formula>
    </cfRule>
    <cfRule type="cellIs" dxfId="96" priority="4" operator="equal">
      <formula>"电气"</formula>
    </cfRule>
    <cfRule type="cellIs" dxfId="95" priority="5" operator="equal">
      <formula>"冷气"</formula>
    </cfRule>
    <cfRule type="cellIs" dxfId="94" priority="6" operator="equal">
      <formula>"瓦斯"</formula>
    </cfRule>
    <cfRule type="cellIs" dxfId="93" priority="7" operator="equal">
      <formula>"火炎"</formula>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D5E13DD7-9BAC-477E-90E7-3A992B3E1F5E}">
            <x14:dataBar minLength="0" maxLength="100" gradient="0">
              <x14:cfvo type="autoMin"/>
              <x14:cfvo type="autoMax"/>
              <x14:negativeFillColor rgb="FFFF0000"/>
              <x14:axisColor rgb="FF000000"/>
            </x14:dataBar>
          </x14:cfRule>
          <xm:sqref>G2:G1048576</xm:sqref>
        </x14:conditionalFormatting>
        <x14:conditionalFormatting xmlns:xm="http://schemas.microsoft.com/office/excel/2006/main">
          <x14:cfRule type="dataBar" id="{8CF64237-75BE-4037-ACC6-1CD6E6E3A2BE}">
            <x14:dataBar minLength="0" maxLength="100" gradient="0">
              <x14:cfvo type="autoMin"/>
              <x14:cfvo type="autoMax"/>
              <x14:negativeFillColor rgb="FFFF0000"/>
              <x14:axisColor rgb="FF000000"/>
            </x14:dataBar>
          </x14:cfRule>
          <xm:sqref>I51:I1048576 I2:I33 I35:I49</xm:sqref>
        </x14:conditionalFormatting>
        <x14:conditionalFormatting xmlns:xm="http://schemas.microsoft.com/office/excel/2006/main">
          <x14:cfRule type="dataBar" id="{451A5F28-B956-4EAD-BDFD-6D8727BD323C}">
            <x14:dataBar minLength="0" maxLength="100" gradient="0">
              <x14:cfvo type="autoMin"/>
              <x14:cfvo type="autoMax"/>
              <x14:negativeFillColor rgb="FFFF0000"/>
              <x14:axisColor rgb="FF000000"/>
            </x14:dataBar>
          </x14:cfRule>
          <xm:sqref>K2:K1048576</xm:sqref>
        </x14:conditionalFormatting>
        <x14:conditionalFormatting xmlns:xm="http://schemas.microsoft.com/office/excel/2006/main">
          <x14:cfRule type="dataBar" id="{031F5C2E-958A-41EE-9A5A-3A225A701F3D}">
            <x14:dataBar minLength="0" maxLength="100" gradient="0">
              <x14:cfvo type="autoMin"/>
              <x14:cfvo type="autoMax"/>
              <x14:negativeFillColor rgb="FFFF0000"/>
              <x14:axisColor rgb="FF000000"/>
            </x14:dataBar>
          </x14:cfRule>
          <xm:sqref>M2:M1048576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B0F0"/>
  </sheetPr>
  <dimension ref="A1:Q325"/>
  <sheetViews>
    <sheetView workbookViewId="0">
      <pane xSplit="1" ySplit="2" topLeftCell="B3" activePane="bottomRight" state="frozen"/>
      <selection pane="topRight" activeCell="B1" sqref="B1"/>
      <selection pane="bottomLeft" activeCell="A3" sqref="A3"/>
      <selection pane="bottomRight"/>
    </sheetView>
  </sheetViews>
  <sheetFormatPr defaultColWidth="25.83203125" defaultRowHeight="11.25" x14ac:dyDescent="0.15"/>
  <cols>
    <col min="1" max="1" width="19.1640625" style="3" bestFit="1" customWidth="1"/>
    <col min="2" max="2" width="15.6640625" style="3" bestFit="1" customWidth="1"/>
    <col min="3" max="3" width="6.33203125" style="9" bestFit="1" customWidth="1"/>
    <col min="4" max="4" width="8" style="3" bestFit="1" customWidth="1"/>
    <col min="5" max="5" width="6.33203125" style="3" bestFit="1" customWidth="1"/>
    <col min="6" max="13" width="8.6640625" style="10" bestFit="1" customWidth="1"/>
    <col min="14" max="14" width="10" style="3" bestFit="1" customWidth="1"/>
    <col min="15" max="15" width="7.83203125" style="3" bestFit="1" customWidth="1"/>
    <col min="16" max="16" width="51.1640625" style="3" bestFit="1" customWidth="1"/>
    <col min="17" max="17" width="44.33203125" style="3" bestFit="1" customWidth="1"/>
    <col min="18" max="16384" width="25.83203125" style="3"/>
  </cols>
  <sheetData>
    <row r="1" spans="1:17" ht="12" thickBot="1" x14ac:dyDescent="0.2">
      <c r="A1" s="517" t="s">
        <v>1151</v>
      </c>
      <c r="B1" s="391" t="s">
        <v>1299</v>
      </c>
      <c r="C1" s="604" t="s">
        <v>1298</v>
      </c>
      <c r="D1" s="391" t="s">
        <v>1325</v>
      </c>
      <c r="E1" s="391" t="s">
        <v>1854</v>
      </c>
      <c r="F1" s="700" t="s">
        <v>1300</v>
      </c>
      <c r="G1" s="701"/>
      <c r="H1" s="700" t="s">
        <v>6263</v>
      </c>
      <c r="I1" s="701"/>
      <c r="J1" s="700" t="s">
        <v>1974</v>
      </c>
      <c r="K1" s="701"/>
      <c r="L1" s="700" t="s">
        <v>1296</v>
      </c>
      <c r="M1" s="701"/>
      <c r="N1" s="517" t="s">
        <v>10897</v>
      </c>
      <c r="O1" s="517" t="s">
        <v>10899</v>
      </c>
      <c r="P1" s="517" t="s">
        <v>1519</v>
      </c>
      <c r="Q1" s="517" t="s">
        <v>81</v>
      </c>
    </row>
    <row r="2" spans="1:17" x14ac:dyDescent="0.15">
      <c r="A2" s="518"/>
      <c r="B2" s="392"/>
      <c r="C2" s="605"/>
      <c r="D2" s="392"/>
      <c r="E2" s="392"/>
      <c r="F2" s="392" t="s">
        <v>1518</v>
      </c>
      <c r="G2" s="392" t="s">
        <v>1517</v>
      </c>
      <c r="H2" s="392" t="s">
        <v>1518</v>
      </c>
      <c r="I2" s="392" t="s">
        <v>1517</v>
      </c>
      <c r="J2" s="392" t="s">
        <v>1518</v>
      </c>
      <c r="K2" s="392" t="s">
        <v>1517</v>
      </c>
      <c r="L2" s="392" t="s">
        <v>1518</v>
      </c>
      <c r="M2" s="392" t="s">
        <v>1517</v>
      </c>
      <c r="N2" s="392" t="s">
        <v>1516</v>
      </c>
      <c r="O2" s="392" t="s">
        <v>1516</v>
      </c>
      <c r="P2" s="518"/>
      <c r="Q2" s="518"/>
    </row>
    <row r="3" spans="1:17" x14ac:dyDescent="0.15">
      <c r="A3" s="524" t="s">
        <v>2199</v>
      </c>
      <c r="B3" s="525" t="s">
        <v>1271</v>
      </c>
      <c r="C3" s="606" t="s">
        <v>1268</v>
      </c>
      <c r="D3" s="525" t="s">
        <v>1679</v>
      </c>
      <c r="E3" s="525" t="s">
        <v>103</v>
      </c>
      <c r="F3" s="527">
        <v>150</v>
      </c>
      <c r="G3" s="527">
        <v>150</v>
      </c>
      <c r="H3" s="527">
        <v>1</v>
      </c>
      <c r="I3" s="527">
        <v>1</v>
      </c>
      <c r="J3" s="527">
        <v>5</v>
      </c>
      <c r="K3" s="527">
        <v>5</v>
      </c>
      <c r="L3" s="527">
        <v>2</v>
      </c>
      <c r="M3" s="527">
        <v>2</v>
      </c>
      <c r="N3" s="528">
        <v>-75</v>
      </c>
      <c r="O3" s="528">
        <v>5</v>
      </c>
      <c r="P3" s="529" t="s">
        <v>6507</v>
      </c>
      <c r="Q3" s="529" t="s">
        <v>1470</v>
      </c>
    </row>
    <row r="4" spans="1:17" x14ac:dyDescent="0.15">
      <c r="A4" s="530" t="s">
        <v>10770</v>
      </c>
      <c r="B4" s="531" t="s">
        <v>1271</v>
      </c>
      <c r="C4" s="532" t="s">
        <v>1268</v>
      </c>
      <c r="D4" s="531" t="s">
        <v>10771</v>
      </c>
      <c r="E4" s="531"/>
      <c r="F4" s="527">
        <v>150</v>
      </c>
      <c r="G4" s="527">
        <v>150</v>
      </c>
      <c r="H4" s="527">
        <v>1</v>
      </c>
      <c r="I4" s="527">
        <v>1</v>
      </c>
      <c r="J4" s="527">
        <v>5</v>
      </c>
      <c r="K4" s="527">
        <v>5</v>
      </c>
      <c r="L4" s="527">
        <v>2</v>
      </c>
      <c r="M4" s="527">
        <v>2</v>
      </c>
      <c r="N4" s="533">
        <v>-75</v>
      </c>
      <c r="O4" s="533">
        <v>5</v>
      </c>
      <c r="P4" s="534" t="s">
        <v>6507</v>
      </c>
      <c r="Q4" s="529" t="s">
        <v>6400</v>
      </c>
    </row>
    <row r="5" spans="1:17" x14ac:dyDescent="0.15">
      <c r="A5" s="524" t="s">
        <v>2196</v>
      </c>
      <c r="B5" s="525" t="s">
        <v>1271</v>
      </c>
      <c r="C5" s="606" t="s">
        <v>1268</v>
      </c>
      <c r="D5" s="525" t="s">
        <v>1679</v>
      </c>
      <c r="E5" s="525" t="s">
        <v>103</v>
      </c>
      <c r="F5" s="527">
        <v>160</v>
      </c>
      <c r="G5" s="527">
        <v>590</v>
      </c>
      <c r="H5" s="527">
        <v>1</v>
      </c>
      <c r="I5" s="535">
        <v>1</v>
      </c>
      <c r="J5" s="527">
        <v>30</v>
      </c>
      <c r="K5" s="527">
        <v>60</v>
      </c>
      <c r="L5" s="527">
        <v>0.4</v>
      </c>
      <c r="M5" s="536">
        <v>0.8</v>
      </c>
      <c r="N5" s="528">
        <v>-375</v>
      </c>
      <c r="O5" s="528">
        <v>10</v>
      </c>
      <c r="P5" s="529" t="s">
        <v>6388</v>
      </c>
      <c r="Q5" s="529"/>
    </row>
    <row r="6" spans="1:17" x14ac:dyDescent="0.15">
      <c r="A6" s="537" t="s">
        <v>2192</v>
      </c>
      <c r="B6" s="525" t="s">
        <v>1271</v>
      </c>
      <c r="C6" s="606" t="s">
        <v>1268</v>
      </c>
      <c r="D6" s="525" t="s">
        <v>2025</v>
      </c>
      <c r="E6" s="525" t="s">
        <v>103</v>
      </c>
      <c r="F6" s="527">
        <v>333</v>
      </c>
      <c r="G6" s="527">
        <v>382</v>
      </c>
      <c r="H6" s="527">
        <v>3</v>
      </c>
      <c r="I6" s="535">
        <v>3</v>
      </c>
      <c r="J6" s="527">
        <v>30</v>
      </c>
      <c r="K6" s="527">
        <v>60</v>
      </c>
      <c r="L6" s="527">
        <v>0.6</v>
      </c>
      <c r="M6" s="527">
        <v>1.06</v>
      </c>
      <c r="N6" s="538">
        <v>1200</v>
      </c>
      <c r="O6" s="528">
        <v>10</v>
      </c>
      <c r="P6" s="529" t="s">
        <v>1951</v>
      </c>
      <c r="Q6" s="529"/>
    </row>
    <row r="7" spans="1:17" x14ac:dyDescent="0.15">
      <c r="A7" s="537" t="s">
        <v>2162</v>
      </c>
      <c r="B7" s="539" t="s">
        <v>1658</v>
      </c>
      <c r="C7" s="606" t="s">
        <v>1268</v>
      </c>
      <c r="D7" s="525" t="s">
        <v>1679</v>
      </c>
      <c r="E7" s="525" t="s">
        <v>103</v>
      </c>
      <c r="F7" s="527">
        <v>600</v>
      </c>
      <c r="G7" s="527">
        <v>800</v>
      </c>
      <c r="H7" s="527" t="s">
        <v>1266</v>
      </c>
      <c r="I7" s="527" t="s">
        <v>1266</v>
      </c>
      <c r="J7" s="527">
        <v>80</v>
      </c>
      <c r="K7" s="527">
        <v>210</v>
      </c>
      <c r="L7" s="527">
        <v>8</v>
      </c>
      <c r="M7" s="536">
        <v>15.92</v>
      </c>
      <c r="N7" s="538">
        <v>12000</v>
      </c>
      <c r="O7" s="528" t="s">
        <v>103</v>
      </c>
      <c r="P7" s="529" t="s">
        <v>6485</v>
      </c>
      <c r="Q7" s="529" t="s">
        <v>10869</v>
      </c>
    </row>
    <row r="8" spans="1:17" x14ac:dyDescent="0.15">
      <c r="A8" s="530" t="s">
        <v>2162</v>
      </c>
      <c r="B8" s="531" t="s">
        <v>1271</v>
      </c>
      <c r="C8" s="532" t="s">
        <v>1268</v>
      </c>
      <c r="D8" s="531" t="s">
        <v>10771</v>
      </c>
      <c r="E8" s="531"/>
      <c r="F8" s="535">
        <v>600</v>
      </c>
      <c r="G8" s="535">
        <v>800</v>
      </c>
      <c r="H8" s="527" t="s">
        <v>1266</v>
      </c>
      <c r="I8" s="527" t="s">
        <v>1266</v>
      </c>
      <c r="J8" s="535">
        <v>80</v>
      </c>
      <c r="K8" s="535">
        <v>210</v>
      </c>
      <c r="L8" s="535">
        <v>8</v>
      </c>
      <c r="M8" s="535">
        <v>15.92</v>
      </c>
      <c r="N8" s="533">
        <v>12000</v>
      </c>
      <c r="O8" s="533" t="s">
        <v>103</v>
      </c>
      <c r="P8" s="529" t="s">
        <v>6508</v>
      </c>
      <c r="Q8" s="534"/>
    </row>
    <row r="9" spans="1:17" x14ac:dyDescent="0.15">
      <c r="A9" s="530" t="s">
        <v>2162</v>
      </c>
      <c r="B9" s="531" t="s">
        <v>1271</v>
      </c>
      <c r="C9" s="532" t="s">
        <v>1268</v>
      </c>
      <c r="D9" s="531" t="s">
        <v>10771</v>
      </c>
      <c r="E9" s="531"/>
      <c r="F9" s="535">
        <v>600</v>
      </c>
      <c r="G9" s="535">
        <v>800</v>
      </c>
      <c r="H9" s="527" t="s">
        <v>1266</v>
      </c>
      <c r="I9" s="527" t="s">
        <v>1266</v>
      </c>
      <c r="J9" s="535">
        <v>80</v>
      </c>
      <c r="K9" s="535">
        <v>210</v>
      </c>
      <c r="L9" s="535">
        <v>8</v>
      </c>
      <c r="M9" s="535">
        <v>15.92</v>
      </c>
      <c r="N9" s="533">
        <v>12000</v>
      </c>
      <c r="O9" s="533" t="s">
        <v>103</v>
      </c>
      <c r="P9" s="529" t="s">
        <v>6489</v>
      </c>
      <c r="Q9" s="534"/>
    </row>
    <row r="10" spans="1:17" x14ac:dyDescent="0.15">
      <c r="A10" s="530" t="s">
        <v>2162</v>
      </c>
      <c r="B10" s="531" t="s">
        <v>1271</v>
      </c>
      <c r="C10" s="532" t="s">
        <v>1268</v>
      </c>
      <c r="D10" s="531" t="s">
        <v>10771</v>
      </c>
      <c r="E10" s="540" t="s">
        <v>1978</v>
      </c>
      <c r="F10" s="527">
        <v>630</v>
      </c>
      <c r="G10" s="527">
        <v>840</v>
      </c>
      <c r="H10" s="527" t="s">
        <v>1266</v>
      </c>
      <c r="I10" s="527" t="s">
        <v>1266</v>
      </c>
      <c r="J10" s="527">
        <v>84</v>
      </c>
      <c r="K10" s="527">
        <v>210</v>
      </c>
      <c r="L10" s="527">
        <v>8.4</v>
      </c>
      <c r="M10" s="536">
        <v>16.8</v>
      </c>
      <c r="N10" s="538">
        <v>-9000</v>
      </c>
      <c r="O10" s="533" t="s">
        <v>103</v>
      </c>
      <c r="P10" s="529" t="s">
        <v>6508</v>
      </c>
      <c r="Q10" s="534"/>
    </row>
    <row r="11" spans="1:17" x14ac:dyDescent="0.15">
      <c r="A11" s="530" t="s">
        <v>2162</v>
      </c>
      <c r="B11" s="531" t="s">
        <v>1271</v>
      </c>
      <c r="C11" s="532" t="s">
        <v>1268</v>
      </c>
      <c r="D11" s="531" t="s">
        <v>10771</v>
      </c>
      <c r="E11" s="540" t="s">
        <v>1991</v>
      </c>
      <c r="F11" s="527">
        <v>660</v>
      </c>
      <c r="G11" s="527">
        <v>880</v>
      </c>
      <c r="H11" s="527" t="s">
        <v>1266</v>
      </c>
      <c r="I11" s="527" t="s">
        <v>1266</v>
      </c>
      <c r="J11" s="527">
        <v>88</v>
      </c>
      <c r="K11" s="527">
        <v>220</v>
      </c>
      <c r="L11" s="527">
        <v>8.8000000000000007</v>
      </c>
      <c r="M11" s="536">
        <v>17.440000000000001</v>
      </c>
      <c r="N11" s="533">
        <v>-9000</v>
      </c>
      <c r="O11" s="533" t="s">
        <v>103</v>
      </c>
      <c r="P11" s="529" t="s">
        <v>9703</v>
      </c>
      <c r="Q11" s="534"/>
    </row>
    <row r="12" spans="1:17" x14ac:dyDescent="0.15">
      <c r="A12" s="530" t="s">
        <v>2162</v>
      </c>
      <c r="B12" s="531" t="s">
        <v>1271</v>
      </c>
      <c r="C12" s="532" t="s">
        <v>1268</v>
      </c>
      <c r="D12" s="531" t="s">
        <v>10771</v>
      </c>
      <c r="E12" s="540" t="s">
        <v>1975</v>
      </c>
      <c r="F12" s="527">
        <v>720</v>
      </c>
      <c r="G12" s="527">
        <v>960</v>
      </c>
      <c r="H12" s="527" t="s">
        <v>1266</v>
      </c>
      <c r="I12" s="527" t="s">
        <v>1266</v>
      </c>
      <c r="J12" s="527">
        <v>96</v>
      </c>
      <c r="K12" s="527">
        <v>240</v>
      </c>
      <c r="L12" s="527">
        <v>9.6</v>
      </c>
      <c r="M12" s="527">
        <v>18.48</v>
      </c>
      <c r="N12" s="533">
        <v>-9000</v>
      </c>
      <c r="O12" s="533" t="s">
        <v>103</v>
      </c>
      <c r="P12" s="534"/>
      <c r="Q12" s="534"/>
    </row>
    <row r="13" spans="1:17" x14ac:dyDescent="0.15">
      <c r="A13" s="530" t="s">
        <v>2162</v>
      </c>
      <c r="B13" s="531" t="s">
        <v>1271</v>
      </c>
      <c r="C13" s="532" t="s">
        <v>1268</v>
      </c>
      <c r="D13" s="531" t="s">
        <v>10771</v>
      </c>
      <c r="E13" s="540" t="s">
        <v>1979</v>
      </c>
      <c r="F13" s="527">
        <v>900</v>
      </c>
      <c r="G13" s="527">
        <v>1200</v>
      </c>
      <c r="H13" s="527" t="s">
        <v>1266</v>
      </c>
      <c r="I13" s="527" t="s">
        <v>1266</v>
      </c>
      <c r="J13" s="527">
        <v>120</v>
      </c>
      <c r="K13" s="527">
        <v>300</v>
      </c>
      <c r="L13" s="527">
        <v>12</v>
      </c>
      <c r="M13" s="527">
        <v>20.88</v>
      </c>
      <c r="N13" s="533">
        <v>-9000</v>
      </c>
      <c r="O13" s="533" t="s">
        <v>103</v>
      </c>
      <c r="P13" s="529" t="s">
        <v>1463</v>
      </c>
      <c r="Q13" s="534"/>
    </row>
    <row r="14" spans="1:17" x14ac:dyDescent="0.15">
      <c r="A14" s="537" t="s">
        <v>1429</v>
      </c>
      <c r="B14" s="525" t="s">
        <v>1271</v>
      </c>
      <c r="C14" s="606" t="s">
        <v>1268</v>
      </c>
      <c r="D14" s="525" t="s">
        <v>2179</v>
      </c>
      <c r="E14" s="525" t="s">
        <v>103</v>
      </c>
      <c r="F14" s="527">
        <v>625</v>
      </c>
      <c r="G14" s="527">
        <v>718</v>
      </c>
      <c r="H14" s="527" t="s">
        <v>1266</v>
      </c>
      <c r="I14" s="527" t="s">
        <v>1266</v>
      </c>
      <c r="J14" s="527">
        <v>95</v>
      </c>
      <c r="K14" s="527">
        <v>125</v>
      </c>
      <c r="L14" s="527">
        <v>17.5</v>
      </c>
      <c r="M14" s="527">
        <v>22.8</v>
      </c>
      <c r="N14" s="538">
        <v>15000</v>
      </c>
      <c r="O14" s="528" t="s">
        <v>103</v>
      </c>
      <c r="P14" s="529" t="s">
        <v>1948</v>
      </c>
      <c r="Q14" s="529" t="s">
        <v>10870</v>
      </c>
    </row>
    <row r="15" spans="1:17" x14ac:dyDescent="0.15">
      <c r="A15" s="524" t="s">
        <v>1430</v>
      </c>
      <c r="B15" s="525" t="s">
        <v>1271</v>
      </c>
      <c r="C15" s="606" t="s">
        <v>1283</v>
      </c>
      <c r="D15" s="525" t="s">
        <v>1679</v>
      </c>
      <c r="E15" s="525" t="s">
        <v>103</v>
      </c>
      <c r="F15" s="527">
        <v>650</v>
      </c>
      <c r="G15" s="527">
        <v>747</v>
      </c>
      <c r="H15" s="527">
        <v>28</v>
      </c>
      <c r="I15" s="527">
        <v>28</v>
      </c>
      <c r="J15" s="527">
        <v>75</v>
      </c>
      <c r="K15" s="527">
        <v>95</v>
      </c>
      <c r="L15" s="527">
        <v>3</v>
      </c>
      <c r="M15" s="527">
        <v>3.81</v>
      </c>
      <c r="N15" s="538">
        <v>15000</v>
      </c>
      <c r="O15" s="528">
        <v>50</v>
      </c>
      <c r="P15" s="529" t="s">
        <v>6509</v>
      </c>
      <c r="Q15" s="529" t="s">
        <v>1322</v>
      </c>
    </row>
    <row r="16" spans="1:17" x14ac:dyDescent="0.15">
      <c r="A16" s="530" t="s">
        <v>1430</v>
      </c>
      <c r="B16" s="531" t="s">
        <v>1271</v>
      </c>
      <c r="C16" s="532" t="s">
        <v>1283</v>
      </c>
      <c r="D16" s="531" t="s">
        <v>10771</v>
      </c>
      <c r="E16" s="531"/>
      <c r="F16" s="535">
        <v>650</v>
      </c>
      <c r="G16" s="535">
        <v>747</v>
      </c>
      <c r="H16" s="527">
        <v>28</v>
      </c>
      <c r="I16" s="527">
        <v>28</v>
      </c>
      <c r="J16" s="535">
        <v>75</v>
      </c>
      <c r="K16" s="535">
        <v>95</v>
      </c>
      <c r="L16" s="535">
        <v>3</v>
      </c>
      <c r="M16" s="535">
        <v>3.81</v>
      </c>
      <c r="N16" s="533">
        <v>15000</v>
      </c>
      <c r="O16" s="533">
        <v>50</v>
      </c>
      <c r="P16" s="534"/>
      <c r="Q16" s="529" t="s">
        <v>6402</v>
      </c>
    </row>
    <row r="17" spans="1:17" x14ac:dyDescent="0.15">
      <c r="A17" s="524" t="s">
        <v>2150</v>
      </c>
      <c r="B17" s="525" t="s">
        <v>1271</v>
      </c>
      <c r="C17" s="606" t="s">
        <v>1268</v>
      </c>
      <c r="D17" s="525" t="s">
        <v>2179</v>
      </c>
      <c r="E17" s="525" t="s">
        <v>103</v>
      </c>
      <c r="F17" s="527">
        <v>650</v>
      </c>
      <c r="G17" s="527">
        <v>750</v>
      </c>
      <c r="H17" s="527" t="s">
        <v>1266</v>
      </c>
      <c r="I17" s="527" t="s">
        <v>1266</v>
      </c>
      <c r="J17" s="527">
        <v>75</v>
      </c>
      <c r="K17" s="527">
        <v>100</v>
      </c>
      <c r="L17" s="527">
        <v>3</v>
      </c>
      <c r="M17" s="536">
        <v>6</v>
      </c>
      <c r="N17" s="538">
        <v>-21000</v>
      </c>
      <c r="O17" s="528" t="s">
        <v>103</v>
      </c>
      <c r="P17" s="529" t="s">
        <v>6510</v>
      </c>
      <c r="Q17" s="529" t="s">
        <v>10871</v>
      </c>
    </row>
    <row r="18" spans="1:17" x14ac:dyDescent="0.15">
      <c r="A18" s="524" t="s">
        <v>2131</v>
      </c>
      <c r="B18" s="525" t="s">
        <v>1271</v>
      </c>
      <c r="C18" s="606" t="s">
        <v>1268</v>
      </c>
      <c r="D18" s="525" t="s">
        <v>2185</v>
      </c>
      <c r="E18" s="525" t="s">
        <v>103</v>
      </c>
      <c r="F18" s="527">
        <v>690</v>
      </c>
      <c r="G18" s="527">
        <v>999</v>
      </c>
      <c r="H18" s="527" t="s">
        <v>1266</v>
      </c>
      <c r="I18" s="527" t="s">
        <v>1266</v>
      </c>
      <c r="J18" s="527">
        <v>100</v>
      </c>
      <c r="K18" s="527">
        <v>150</v>
      </c>
      <c r="L18" s="527">
        <v>29</v>
      </c>
      <c r="M18" s="527">
        <v>45.53</v>
      </c>
      <c r="N18" s="538">
        <v>54000</v>
      </c>
      <c r="O18" s="528" t="s">
        <v>103</v>
      </c>
      <c r="P18" s="529" t="s">
        <v>6496</v>
      </c>
      <c r="Q18" s="529" t="s">
        <v>10871</v>
      </c>
    </row>
    <row r="19" spans="1:17" x14ac:dyDescent="0.15">
      <c r="A19" s="530" t="s">
        <v>10772</v>
      </c>
      <c r="B19" s="531" t="s">
        <v>1271</v>
      </c>
      <c r="C19" s="532" t="s">
        <v>1268</v>
      </c>
      <c r="D19" s="531" t="s">
        <v>10773</v>
      </c>
      <c r="E19" s="540" t="s">
        <v>1991</v>
      </c>
      <c r="F19" s="527">
        <v>759</v>
      </c>
      <c r="G19" s="527">
        <v>1098</v>
      </c>
      <c r="H19" s="527" t="s">
        <v>1266</v>
      </c>
      <c r="I19" s="527" t="s">
        <v>1266</v>
      </c>
      <c r="J19" s="527">
        <v>110</v>
      </c>
      <c r="K19" s="527">
        <v>165</v>
      </c>
      <c r="L19" s="527">
        <v>31.9</v>
      </c>
      <c r="M19" s="527">
        <v>48.43</v>
      </c>
      <c r="N19" s="533">
        <v>54000</v>
      </c>
      <c r="O19" s="533" t="s">
        <v>103</v>
      </c>
      <c r="P19" s="529" t="s">
        <v>6508</v>
      </c>
      <c r="Q19" s="534"/>
    </row>
    <row r="20" spans="1:17" x14ac:dyDescent="0.15">
      <c r="A20" s="530" t="s">
        <v>10772</v>
      </c>
      <c r="B20" s="531" t="s">
        <v>1271</v>
      </c>
      <c r="C20" s="532" t="s">
        <v>1268</v>
      </c>
      <c r="D20" s="531" t="s">
        <v>10773</v>
      </c>
      <c r="E20" s="540" t="s">
        <v>1975</v>
      </c>
      <c r="F20" s="527">
        <v>828</v>
      </c>
      <c r="G20" s="527">
        <v>1198</v>
      </c>
      <c r="H20" s="527" t="s">
        <v>1266</v>
      </c>
      <c r="I20" s="527" t="s">
        <v>1266</v>
      </c>
      <c r="J20" s="527">
        <v>120</v>
      </c>
      <c r="K20" s="527">
        <v>180</v>
      </c>
      <c r="L20" s="527">
        <v>34.799999999999997</v>
      </c>
      <c r="M20" s="527">
        <v>51.33</v>
      </c>
      <c r="N20" s="533">
        <v>54000</v>
      </c>
      <c r="O20" s="533" t="s">
        <v>103</v>
      </c>
      <c r="P20" s="529" t="s">
        <v>6497</v>
      </c>
      <c r="Q20" s="534"/>
    </row>
    <row r="21" spans="1:17" x14ac:dyDescent="0.15">
      <c r="A21" s="524" t="s">
        <v>525</v>
      </c>
      <c r="B21" s="525" t="s">
        <v>1271</v>
      </c>
      <c r="C21" s="606" t="s">
        <v>1268</v>
      </c>
      <c r="D21" s="525" t="s">
        <v>2179</v>
      </c>
      <c r="E21" s="541" t="s">
        <v>1978</v>
      </c>
      <c r="F21" s="527">
        <v>724</v>
      </c>
      <c r="G21" s="527">
        <v>796</v>
      </c>
      <c r="H21" s="527" t="s">
        <v>1266</v>
      </c>
      <c r="I21" s="527" t="s">
        <v>1266</v>
      </c>
      <c r="J21" s="527">
        <v>105</v>
      </c>
      <c r="K21" s="527">
        <v>157</v>
      </c>
      <c r="L21" s="527">
        <v>25.2</v>
      </c>
      <c r="M21" s="527">
        <v>33.840000000000003</v>
      </c>
      <c r="N21" s="538">
        <v>-22500</v>
      </c>
      <c r="O21" s="528" t="s">
        <v>103</v>
      </c>
      <c r="P21" s="529" t="s">
        <v>6511</v>
      </c>
      <c r="Q21" s="529" t="s">
        <v>10874</v>
      </c>
    </row>
    <row r="22" spans="1:17" x14ac:dyDescent="0.15">
      <c r="A22" s="530" t="s">
        <v>525</v>
      </c>
      <c r="B22" s="531" t="s">
        <v>1271</v>
      </c>
      <c r="C22" s="532" t="s">
        <v>1268</v>
      </c>
      <c r="D22" s="531" t="s">
        <v>10773</v>
      </c>
      <c r="E22" s="531"/>
      <c r="F22" s="535">
        <v>724</v>
      </c>
      <c r="G22" s="535">
        <v>796</v>
      </c>
      <c r="H22" s="527" t="s">
        <v>1266</v>
      </c>
      <c r="I22" s="527" t="s">
        <v>1266</v>
      </c>
      <c r="J22" s="535">
        <v>105</v>
      </c>
      <c r="K22" s="535">
        <v>157</v>
      </c>
      <c r="L22" s="535">
        <v>25.2</v>
      </c>
      <c r="M22" s="535">
        <v>33.840000000000003</v>
      </c>
      <c r="N22" s="533">
        <v>-22500</v>
      </c>
      <c r="O22" s="533" t="s">
        <v>103</v>
      </c>
      <c r="P22" s="529" t="s">
        <v>6512</v>
      </c>
      <c r="Q22" s="534"/>
    </row>
    <row r="23" spans="1:17" x14ac:dyDescent="0.15">
      <c r="A23" s="524" t="s">
        <v>522</v>
      </c>
      <c r="B23" s="525" t="s">
        <v>1271</v>
      </c>
      <c r="C23" s="606" t="s">
        <v>1268</v>
      </c>
      <c r="D23" s="525" t="s">
        <v>2179</v>
      </c>
      <c r="E23" s="541" t="s">
        <v>1978</v>
      </c>
      <c r="F23" s="527">
        <v>756</v>
      </c>
      <c r="G23" s="527">
        <v>1048</v>
      </c>
      <c r="H23" s="527" t="s">
        <v>1266</v>
      </c>
      <c r="I23" s="527" t="s">
        <v>1266</v>
      </c>
      <c r="J23" s="527">
        <v>157</v>
      </c>
      <c r="K23" s="535">
        <v>157</v>
      </c>
      <c r="L23" s="527">
        <v>36.75</v>
      </c>
      <c r="M23" s="527">
        <v>42.35</v>
      </c>
      <c r="N23" s="538">
        <v>-45000</v>
      </c>
      <c r="O23" s="528" t="s">
        <v>103</v>
      </c>
      <c r="P23" s="529" t="s">
        <v>6511</v>
      </c>
      <c r="Q23" s="529" t="s">
        <v>10873</v>
      </c>
    </row>
    <row r="24" spans="1:17" x14ac:dyDescent="0.15">
      <c r="A24" s="537" t="s">
        <v>2127</v>
      </c>
      <c r="B24" s="525" t="s">
        <v>1271</v>
      </c>
      <c r="C24" s="606" t="s">
        <v>1268</v>
      </c>
      <c r="D24" s="525" t="s">
        <v>1679</v>
      </c>
      <c r="E24" s="541" t="s">
        <v>1991</v>
      </c>
      <c r="F24" s="527">
        <v>770</v>
      </c>
      <c r="G24" s="527">
        <v>976</v>
      </c>
      <c r="H24" s="527">
        <v>24</v>
      </c>
      <c r="I24" s="527">
        <v>24</v>
      </c>
      <c r="J24" s="527">
        <v>88</v>
      </c>
      <c r="K24" s="527">
        <v>110</v>
      </c>
      <c r="L24" s="527">
        <v>4.8899999999999997</v>
      </c>
      <c r="M24" s="527">
        <v>6.32</v>
      </c>
      <c r="N24" s="538">
        <v>-13500</v>
      </c>
      <c r="O24" s="528">
        <v>10</v>
      </c>
      <c r="P24" s="529" t="s">
        <v>6513</v>
      </c>
      <c r="Q24" s="529" t="s">
        <v>1295</v>
      </c>
    </row>
    <row r="25" spans="1:17" x14ac:dyDescent="0.15">
      <c r="A25" s="524" t="s">
        <v>336</v>
      </c>
      <c r="B25" s="525" t="s">
        <v>1271</v>
      </c>
      <c r="C25" s="606" t="s">
        <v>1268</v>
      </c>
      <c r="D25" s="525" t="s">
        <v>2179</v>
      </c>
      <c r="E25" s="542" t="s">
        <v>1991</v>
      </c>
      <c r="F25" s="527">
        <v>825</v>
      </c>
      <c r="G25" s="527">
        <v>990</v>
      </c>
      <c r="H25" s="527" t="s">
        <v>1266</v>
      </c>
      <c r="I25" s="527" t="s">
        <v>1266</v>
      </c>
      <c r="J25" s="527">
        <v>110</v>
      </c>
      <c r="K25" s="535">
        <v>110</v>
      </c>
      <c r="L25" s="527">
        <v>5.5</v>
      </c>
      <c r="M25" s="527">
        <v>5.54</v>
      </c>
      <c r="N25" s="528" t="s">
        <v>103</v>
      </c>
      <c r="O25" s="528" t="s">
        <v>103</v>
      </c>
      <c r="P25" s="529" t="s">
        <v>6514</v>
      </c>
      <c r="Q25" s="529" t="s">
        <v>10871</v>
      </c>
    </row>
    <row r="26" spans="1:17" x14ac:dyDescent="0.15">
      <c r="A26" s="524" t="s">
        <v>519</v>
      </c>
      <c r="B26" s="525" t="s">
        <v>1271</v>
      </c>
      <c r="C26" s="606" t="s">
        <v>1268</v>
      </c>
      <c r="D26" s="525" t="s">
        <v>2179</v>
      </c>
      <c r="E26" s="541" t="s">
        <v>1991</v>
      </c>
      <c r="F26" s="527">
        <v>880</v>
      </c>
      <c r="G26" s="527">
        <v>1098</v>
      </c>
      <c r="H26" s="527" t="s">
        <v>1266</v>
      </c>
      <c r="I26" s="527" t="s">
        <v>1266</v>
      </c>
      <c r="J26" s="527">
        <v>110</v>
      </c>
      <c r="K26" s="527">
        <v>165</v>
      </c>
      <c r="L26" s="527">
        <v>17.600000000000001</v>
      </c>
      <c r="M26" s="527">
        <v>32.6</v>
      </c>
      <c r="N26" s="538">
        <v>-41250</v>
      </c>
      <c r="O26" s="528" t="s">
        <v>103</v>
      </c>
      <c r="P26" s="529" t="s">
        <v>6515</v>
      </c>
      <c r="Q26" s="529" t="s">
        <v>10871</v>
      </c>
    </row>
    <row r="27" spans="1:17" x14ac:dyDescent="0.15">
      <c r="A27" s="524" t="s">
        <v>2180</v>
      </c>
      <c r="B27" s="525" t="s">
        <v>1271</v>
      </c>
      <c r="C27" s="606" t="s">
        <v>1268</v>
      </c>
      <c r="D27" s="525" t="s">
        <v>2179</v>
      </c>
      <c r="E27" s="542" t="s">
        <v>1991</v>
      </c>
      <c r="F27" s="527">
        <v>1098</v>
      </c>
      <c r="G27" s="535">
        <v>1098</v>
      </c>
      <c r="H27" s="527" t="s">
        <v>1266</v>
      </c>
      <c r="I27" s="527" t="s">
        <v>1266</v>
      </c>
      <c r="J27" s="527">
        <v>165</v>
      </c>
      <c r="K27" s="535">
        <v>165</v>
      </c>
      <c r="L27" s="527">
        <v>36.299999999999997</v>
      </c>
      <c r="M27" s="535">
        <v>32.6</v>
      </c>
      <c r="N27" s="528" t="s">
        <v>103</v>
      </c>
      <c r="O27" s="528" t="s">
        <v>103</v>
      </c>
      <c r="P27" s="529" t="s">
        <v>6467</v>
      </c>
      <c r="Q27" s="529" t="s">
        <v>10871</v>
      </c>
    </row>
    <row r="28" spans="1:17" x14ac:dyDescent="0.15">
      <c r="A28" s="524" t="s">
        <v>2101</v>
      </c>
      <c r="B28" s="525" t="s">
        <v>1271</v>
      </c>
      <c r="C28" s="606" t="s">
        <v>1268</v>
      </c>
      <c r="D28" s="525" t="s">
        <v>2025</v>
      </c>
      <c r="E28" s="541" t="s">
        <v>1975</v>
      </c>
      <c r="F28" s="527">
        <v>1140</v>
      </c>
      <c r="G28" s="527">
        <v>1198</v>
      </c>
      <c r="H28" s="527">
        <v>16</v>
      </c>
      <c r="I28" s="527">
        <v>16</v>
      </c>
      <c r="J28" s="527">
        <v>86</v>
      </c>
      <c r="K28" s="527">
        <v>168</v>
      </c>
      <c r="L28" s="527">
        <v>2.88</v>
      </c>
      <c r="M28" s="527">
        <v>4.42</v>
      </c>
      <c r="N28" s="538">
        <v>-37500</v>
      </c>
      <c r="O28" s="528">
        <v>100</v>
      </c>
      <c r="P28" s="529" t="s">
        <v>6516</v>
      </c>
      <c r="Q28" s="529" t="s">
        <v>10872</v>
      </c>
    </row>
    <row r="29" spans="1:17" x14ac:dyDescent="0.15">
      <c r="A29" s="530" t="s">
        <v>2101</v>
      </c>
      <c r="B29" s="531" t="s">
        <v>1271</v>
      </c>
      <c r="C29" s="532" t="s">
        <v>1268</v>
      </c>
      <c r="D29" s="531" t="s">
        <v>10771</v>
      </c>
      <c r="E29" s="531"/>
      <c r="F29" s="535">
        <v>1140</v>
      </c>
      <c r="G29" s="535">
        <v>1198</v>
      </c>
      <c r="H29" s="527">
        <v>16</v>
      </c>
      <c r="I29" s="527">
        <v>16</v>
      </c>
      <c r="J29" s="535">
        <v>86</v>
      </c>
      <c r="K29" s="535">
        <v>168</v>
      </c>
      <c r="L29" s="535">
        <v>2.88</v>
      </c>
      <c r="M29" s="535">
        <v>4.42</v>
      </c>
      <c r="N29" s="533">
        <v>-37500</v>
      </c>
      <c r="O29" s="533">
        <v>100</v>
      </c>
      <c r="P29" s="529" t="s">
        <v>6517</v>
      </c>
      <c r="Q29" s="529" t="s">
        <v>6530</v>
      </c>
    </row>
    <row r="30" spans="1:17" x14ac:dyDescent="0.15">
      <c r="A30" s="530" t="s">
        <v>2101</v>
      </c>
      <c r="B30" s="531" t="s">
        <v>1271</v>
      </c>
      <c r="C30" s="532" t="s">
        <v>1268</v>
      </c>
      <c r="D30" s="531" t="s">
        <v>10771</v>
      </c>
      <c r="E30" s="531"/>
      <c r="F30" s="535">
        <v>1140</v>
      </c>
      <c r="G30" s="535">
        <v>1198</v>
      </c>
      <c r="H30" s="527">
        <v>16</v>
      </c>
      <c r="I30" s="527">
        <v>16</v>
      </c>
      <c r="J30" s="535">
        <v>86</v>
      </c>
      <c r="K30" s="535">
        <v>168</v>
      </c>
      <c r="L30" s="535">
        <v>2.88</v>
      </c>
      <c r="M30" s="535">
        <v>4.42</v>
      </c>
      <c r="N30" s="533">
        <v>-37500</v>
      </c>
      <c r="O30" s="533">
        <v>100</v>
      </c>
      <c r="P30" s="529" t="s">
        <v>6433</v>
      </c>
      <c r="Q30" s="529" t="s">
        <v>6404</v>
      </c>
    </row>
    <row r="31" spans="1:17" x14ac:dyDescent="0.15">
      <c r="A31" s="524" t="s">
        <v>2164</v>
      </c>
      <c r="B31" s="525" t="s">
        <v>1289</v>
      </c>
      <c r="C31" s="606" t="s">
        <v>1268</v>
      </c>
      <c r="D31" s="525" t="s">
        <v>2025</v>
      </c>
      <c r="E31" s="541" t="s">
        <v>1978</v>
      </c>
      <c r="F31" s="527">
        <v>630</v>
      </c>
      <c r="G31" s="527">
        <v>693</v>
      </c>
      <c r="H31" s="527">
        <v>16</v>
      </c>
      <c r="I31" s="527">
        <v>16</v>
      </c>
      <c r="J31" s="527">
        <v>78</v>
      </c>
      <c r="K31" s="527">
        <v>110</v>
      </c>
      <c r="L31" s="527">
        <v>8.4</v>
      </c>
      <c r="M31" s="527">
        <v>11.04</v>
      </c>
      <c r="N31" s="538">
        <v>-8250</v>
      </c>
      <c r="O31" s="528">
        <v>20</v>
      </c>
      <c r="P31" s="529" t="s">
        <v>6436</v>
      </c>
      <c r="Q31" s="529" t="s">
        <v>1505</v>
      </c>
    </row>
    <row r="32" spans="1:17" x14ac:dyDescent="0.15">
      <c r="A32" s="530" t="s">
        <v>2164</v>
      </c>
      <c r="B32" s="531" t="s">
        <v>1289</v>
      </c>
      <c r="C32" s="532" t="s">
        <v>1268</v>
      </c>
      <c r="D32" s="531" t="s">
        <v>10771</v>
      </c>
      <c r="E32" s="531"/>
      <c r="F32" s="535">
        <v>630</v>
      </c>
      <c r="G32" s="535">
        <v>693</v>
      </c>
      <c r="H32" s="527">
        <v>16</v>
      </c>
      <c r="I32" s="527">
        <v>16</v>
      </c>
      <c r="J32" s="535">
        <v>78</v>
      </c>
      <c r="K32" s="535">
        <v>110</v>
      </c>
      <c r="L32" s="535">
        <v>8.4</v>
      </c>
      <c r="M32" s="535">
        <v>11.04</v>
      </c>
      <c r="N32" s="533">
        <v>-8250</v>
      </c>
      <c r="O32" s="533">
        <v>20</v>
      </c>
      <c r="P32" s="534"/>
      <c r="Q32" s="529" t="s">
        <v>6405</v>
      </c>
    </row>
    <row r="33" spans="1:17" x14ac:dyDescent="0.15">
      <c r="A33" s="524" t="s">
        <v>2176</v>
      </c>
      <c r="B33" s="525" t="s">
        <v>1292</v>
      </c>
      <c r="C33" s="606" t="s">
        <v>1268</v>
      </c>
      <c r="D33" s="525" t="s">
        <v>1997</v>
      </c>
      <c r="E33" s="541" t="s">
        <v>1978</v>
      </c>
      <c r="F33" s="527">
        <v>525</v>
      </c>
      <c r="G33" s="527">
        <v>735</v>
      </c>
      <c r="H33" s="527" t="s">
        <v>1266</v>
      </c>
      <c r="I33" s="527" t="s">
        <v>1266</v>
      </c>
      <c r="J33" s="527">
        <v>78</v>
      </c>
      <c r="K33" s="527">
        <v>99</v>
      </c>
      <c r="L33" s="527">
        <v>9.4499999999999993</v>
      </c>
      <c r="M33" s="527">
        <v>13.23</v>
      </c>
      <c r="N33" s="538">
        <v>-13500</v>
      </c>
      <c r="O33" s="528" t="s">
        <v>103</v>
      </c>
      <c r="P33" s="529" t="s">
        <v>6518</v>
      </c>
      <c r="Q33" s="529" t="s">
        <v>10875</v>
      </c>
    </row>
    <row r="34" spans="1:17" x14ac:dyDescent="0.15">
      <c r="A34" s="524" t="s">
        <v>2158</v>
      </c>
      <c r="B34" s="525" t="s">
        <v>10847</v>
      </c>
      <c r="C34" s="606" t="s">
        <v>1283</v>
      </c>
      <c r="D34" s="525" t="s">
        <v>1997</v>
      </c>
      <c r="E34" s="541" t="s">
        <v>1991</v>
      </c>
      <c r="F34" s="527">
        <v>660</v>
      </c>
      <c r="G34" s="527">
        <v>726</v>
      </c>
      <c r="H34" s="527">
        <v>64</v>
      </c>
      <c r="I34" s="527">
        <v>64</v>
      </c>
      <c r="J34" s="527">
        <v>220</v>
      </c>
      <c r="K34" s="527">
        <v>242</v>
      </c>
      <c r="L34" s="527">
        <v>19.8</v>
      </c>
      <c r="M34" s="527">
        <v>21.96</v>
      </c>
      <c r="N34" s="538">
        <v>-13500</v>
      </c>
      <c r="O34" s="528">
        <v>50</v>
      </c>
      <c r="P34" s="529" t="s">
        <v>6433</v>
      </c>
      <c r="Q34" s="529" t="s">
        <v>6401</v>
      </c>
    </row>
    <row r="35" spans="1:17" x14ac:dyDescent="0.15">
      <c r="A35" s="530" t="s">
        <v>2158</v>
      </c>
      <c r="B35" s="525" t="s">
        <v>10847</v>
      </c>
      <c r="C35" s="532" t="s">
        <v>1283</v>
      </c>
      <c r="D35" s="531" t="s">
        <v>6430</v>
      </c>
      <c r="E35" s="531"/>
      <c r="F35" s="535">
        <v>660</v>
      </c>
      <c r="G35" s="535">
        <v>726</v>
      </c>
      <c r="H35" s="527">
        <v>64</v>
      </c>
      <c r="I35" s="527">
        <v>64</v>
      </c>
      <c r="J35" s="535">
        <v>220</v>
      </c>
      <c r="K35" s="535">
        <v>242</v>
      </c>
      <c r="L35" s="535">
        <v>19.8</v>
      </c>
      <c r="M35" s="535">
        <v>21.96</v>
      </c>
      <c r="N35" s="533">
        <v>-13500</v>
      </c>
      <c r="O35" s="533">
        <v>50</v>
      </c>
      <c r="P35" s="529" t="s">
        <v>6495</v>
      </c>
      <c r="Q35" s="534"/>
    </row>
    <row r="36" spans="1:17" x14ac:dyDescent="0.15">
      <c r="A36" s="524" t="s">
        <v>1444</v>
      </c>
      <c r="B36" s="525" t="s">
        <v>2170</v>
      </c>
      <c r="C36" s="606" t="s">
        <v>1268</v>
      </c>
      <c r="D36" s="525" t="s">
        <v>1679</v>
      </c>
      <c r="E36" s="541" t="s">
        <v>1991</v>
      </c>
      <c r="F36" s="527">
        <v>583</v>
      </c>
      <c r="G36" s="527">
        <v>669</v>
      </c>
      <c r="H36" s="527">
        <v>12</v>
      </c>
      <c r="I36" s="527">
        <v>12</v>
      </c>
      <c r="J36" s="527">
        <v>82</v>
      </c>
      <c r="K36" s="527">
        <v>110</v>
      </c>
      <c r="L36" s="527">
        <v>3.79</v>
      </c>
      <c r="M36" s="527">
        <v>4.79</v>
      </c>
      <c r="N36" s="538">
        <v>-2625</v>
      </c>
      <c r="O36" s="528">
        <v>50</v>
      </c>
      <c r="P36" s="529" t="s">
        <v>6519</v>
      </c>
      <c r="Q36" s="529" t="s">
        <v>2172</v>
      </c>
    </row>
    <row r="37" spans="1:17" x14ac:dyDescent="0.15">
      <c r="A37" s="524" t="s">
        <v>10735</v>
      </c>
      <c r="B37" s="525" t="s">
        <v>2170</v>
      </c>
      <c r="C37" s="606" t="s">
        <v>1268</v>
      </c>
      <c r="D37" s="525" t="s">
        <v>2025</v>
      </c>
      <c r="E37" s="540" t="s">
        <v>1978</v>
      </c>
      <c r="F37" s="527">
        <v>636</v>
      </c>
      <c r="G37" s="527">
        <v>735</v>
      </c>
      <c r="H37" s="527">
        <v>24</v>
      </c>
      <c r="I37" s="527">
        <v>64</v>
      </c>
      <c r="J37" s="527">
        <v>84</v>
      </c>
      <c r="K37" s="527">
        <v>126</v>
      </c>
      <c r="L37" s="527">
        <v>7.35</v>
      </c>
      <c r="M37" s="527">
        <v>11.34</v>
      </c>
      <c r="N37" s="538">
        <v>1500</v>
      </c>
      <c r="O37" s="528">
        <v>50</v>
      </c>
      <c r="P37" s="529" t="s">
        <v>6520</v>
      </c>
      <c r="Q37" s="529" t="s">
        <v>6406</v>
      </c>
    </row>
    <row r="38" spans="1:17" x14ac:dyDescent="0.15">
      <c r="A38" s="530" t="s">
        <v>2156</v>
      </c>
      <c r="B38" s="531" t="s">
        <v>2170</v>
      </c>
      <c r="C38" s="532" t="s">
        <v>1268</v>
      </c>
      <c r="D38" s="531" t="s">
        <v>10771</v>
      </c>
      <c r="E38" s="540" t="s">
        <v>1991</v>
      </c>
      <c r="F38" s="527">
        <v>666</v>
      </c>
      <c r="G38" s="527">
        <v>770</v>
      </c>
      <c r="H38" s="535">
        <v>24</v>
      </c>
      <c r="I38" s="535">
        <v>64</v>
      </c>
      <c r="J38" s="527">
        <v>88</v>
      </c>
      <c r="K38" s="527">
        <v>132</v>
      </c>
      <c r="L38" s="527">
        <v>7.7</v>
      </c>
      <c r="M38" s="527">
        <v>11.69</v>
      </c>
      <c r="N38" s="533">
        <v>1500</v>
      </c>
      <c r="O38" s="533">
        <v>50</v>
      </c>
      <c r="P38" s="534"/>
      <c r="Q38" s="529" t="s">
        <v>2169</v>
      </c>
    </row>
    <row r="39" spans="1:17" x14ac:dyDescent="0.15">
      <c r="A39" s="530" t="s">
        <v>2156</v>
      </c>
      <c r="B39" s="531" t="s">
        <v>2170</v>
      </c>
      <c r="C39" s="532" t="s">
        <v>1268</v>
      </c>
      <c r="D39" s="531" t="s">
        <v>10771</v>
      </c>
      <c r="E39" s="540" t="s">
        <v>1975</v>
      </c>
      <c r="F39" s="527">
        <v>727</v>
      </c>
      <c r="G39" s="527">
        <v>840</v>
      </c>
      <c r="H39" s="535">
        <v>24</v>
      </c>
      <c r="I39" s="535">
        <v>64</v>
      </c>
      <c r="J39" s="527">
        <v>96</v>
      </c>
      <c r="K39" s="527">
        <v>144</v>
      </c>
      <c r="L39" s="527">
        <v>8.4</v>
      </c>
      <c r="M39" s="527">
        <v>12.39</v>
      </c>
      <c r="N39" s="533">
        <v>1500</v>
      </c>
      <c r="O39" s="533">
        <v>50</v>
      </c>
      <c r="P39" s="534"/>
      <c r="Q39" s="534"/>
    </row>
    <row r="40" spans="1:17" x14ac:dyDescent="0.15">
      <c r="A40" s="530" t="s">
        <v>2156</v>
      </c>
      <c r="B40" s="531" t="s">
        <v>2170</v>
      </c>
      <c r="C40" s="532" t="s">
        <v>1268</v>
      </c>
      <c r="D40" s="531" t="s">
        <v>10771</v>
      </c>
      <c r="E40" s="540" t="s">
        <v>2031</v>
      </c>
      <c r="F40" s="527">
        <v>757</v>
      </c>
      <c r="G40" s="527">
        <v>875</v>
      </c>
      <c r="H40" s="535">
        <v>24</v>
      </c>
      <c r="I40" s="535">
        <v>64</v>
      </c>
      <c r="J40" s="527">
        <v>100</v>
      </c>
      <c r="K40" s="527">
        <v>150</v>
      </c>
      <c r="L40" s="527">
        <v>8.75</v>
      </c>
      <c r="M40" s="527">
        <v>12.74</v>
      </c>
      <c r="N40" s="533">
        <v>1500</v>
      </c>
      <c r="O40" s="533">
        <v>50</v>
      </c>
      <c r="P40" s="534"/>
      <c r="Q40" s="534"/>
    </row>
    <row r="41" spans="1:17" x14ac:dyDescent="0.15">
      <c r="A41" s="524" t="s">
        <v>2168</v>
      </c>
      <c r="B41" s="525" t="s">
        <v>2166</v>
      </c>
      <c r="C41" s="606" t="s">
        <v>1268</v>
      </c>
      <c r="D41" s="525" t="s">
        <v>2025</v>
      </c>
      <c r="E41" s="541" t="s">
        <v>1975</v>
      </c>
      <c r="F41" s="527">
        <v>468</v>
      </c>
      <c r="G41" s="527">
        <v>1065</v>
      </c>
      <c r="H41" s="527">
        <v>64</v>
      </c>
      <c r="I41" s="527">
        <v>64</v>
      </c>
      <c r="J41" s="527">
        <v>72</v>
      </c>
      <c r="K41" s="527">
        <v>96</v>
      </c>
      <c r="L41" s="527">
        <v>12</v>
      </c>
      <c r="M41" s="527">
        <v>21.9</v>
      </c>
      <c r="N41" s="528">
        <v>-777</v>
      </c>
      <c r="O41" s="528">
        <v>25</v>
      </c>
      <c r="P41" s="529" t="s">
        <v>2167</v>
      </c>
      <c r="Q41" s="529" t="s">
        <v>2165</v>
      </c>
    </row>
    <row r="42" spans="1:17" x14ac:dyDescent="0.15">
      <c r="A42" s="530" t="s">
        <v>2168</v>
      </c>
      <c r="B42" s="531" t="s">
        <v>2166</v>
      </c>
      <c r="C42" s="532" t="s">
        <v>1268</v>
      </c>
      <c r="D42" s="531" t="s">
        <v>10771</v>
      </c>
      <c r="E42" s="531"/>
      <c r="F42" s="535">
        <v>468</v>
      </c>
      <c r="G42" s="535">
        <v>1065</v>
      </c>
      <c r="H42" s="527">
        <v>64</v>
      </c>
      <c r="I42" s="527">
        <v>64</v>
      </c>
      <c r="J42" s="535">
        <v>72</v>
      </c>
      <c r="K42" s="535">
        <v>96</v>
      </c>
      <c r="L42" s="535">
        <v>12</v>
      </c>
      <c r="M42" s="535">
        <v>21.9</v>
      </c>
      <c r="N42" s="533">
        <v>-777</v>
      </c>
      <c r="O42" s="533">
        <v>25</v>
      </c>
      <c r="P42" s="534"/>
      <c r="Q42" s="529" t="s">
        <v>6533</v>
      </c>
    </row>
    <row r="43" spans="1:17" x14ac:dyDescent="0.15">
      <c r="A43" s="524" t="s">
        <v>10736</v>
      </c>
      <c r="B43" s="525" t="s">
        <v>2166</v>
      </c>
      <c r="C43" s="606" t="s">
        <v>1268</v>
      </c>
      <c r="D43" s="525" t="s">
        <v>2025</v>
      </c>
      <c r="E43" s="525" t="s">
        <v>103</v>
      </c>
      <c r="F43" s="527">
        <v>666</v>
      </c>
      <c r="G43" s="527">
        <v>777</v>
      </c>
      <c r="H43" s="527">
        <v>12</v>
      </c>
      <c r="I43" s="527">
        <v>64</v>
      </c>
      <c r="J43" s="527">
        <v>100</v>
      </c>
      <c r="K43" s="527">
        <v>150</v>
      </c>
      <c r="L43" s="527">
        <v>6.66</v>
      </c>
      <c r="M43" s="527">
        <v>10.86</v>
      </c>
      <c r="N43" s="538">
        <v>-9000</v>
      </c>
      <c r="O43" s="528">
        <v>50</v>
      </c>
      <c r="P43" s="529" t="s">
        <v>6521</v>
      </c>
      <c r="Q43" s="529" t="s">
        <v>2165</v>
      </c>
    </row>
    <row r="44" spans="1:17" x14ac:dyDescent="0.15">
      <c r="A44" s="530" t="s">
        <v>2139</v>
      </c>
      <c r="B44" s="531" t="s">
        <v>2166</v>
      </c>
      <c r="C44" s="532" t="s">
        <v>1268</v>
      </c>
      <c r="D44" s="531" t="s">
        <v>10771</v>
      </c>
      <c r="E44" s="540" t="s">
        <v>1978</v>
      </c>
      <c r="F44" s="527">
        <v>699</v>
      </c>
      <c r="G44" s="527">
        <v>815</v>
      </c>
      <c r="H44" s="535">
        <v>12</v>
      </c>
      <c r="I44" s="535">
        <v>64</v>
      </c>
      <c r="J44" s="527">
        <v>105</v>
      </c>
      <c r="K44" s="527">
        <v>157</v>
      </c>
      <c r="L44" s="527">
        <v>6.99</v>
      </c>
      <c r="M44" s="527">
        <v>11.19</v>
      </c>
      <c r="N44" s="533">
        <v>-9000</v>
      </c>
      <c r="O44" s="533">
        <v>50</v>
      </c>
      <c r="P44" s="534"/>
      <c r="Q44" s="529" t="s">
        <v>6534</v>
      </c>
    </row>
    <row r="45" spans="1:17" x14ac:dyDescent="0.15">
      <c r="A45" s="530" t="s">
        <v>2139</v>
      </c>
      <c r="B45" s="531" t="s">
        <v>2166</v>
      </c>
      <c r="C45" s="532" t="s">
        <v>1268</v>
      </c>
      <c r="D45" s="531" t="s">
        <v>10771</v>
      </c>
      <c r="E45" s="540" t="s">
        <v>1991</v>
      </c>
      <c r="F45" s="527">
        <v>732</v>
      </c>
      <c r="G45" s="527">
        <v>854</v>
      </c>
      <c r="H45" s="535">
        <v>12</v>
      </c>
      <c r="I45" s="535">
        <v>64</v>
      </c>
      <c r="J45" s="527">
        <v>110</v>
      </c>
      <c r="K45" s="527">
        <v>165</v>
      </c>
      <c r="L45" s="527">
        <v>7.32</v>
      </c>
      <c r="M45" s="527">
        <v>11.52</v>
      </c>
      <c r="N45" s="533">
        <v>-9000</v>
      </c>
      <c r="O45" s="533">
        <v>50</v>
      </c>
      <c r="P45" s="534"/>
      <c r="Q45" s="534"/>
    </row>
    <row r="46" spans="1:17" x14ac:dyDescent="0.15">
      <c r="A46" s="530" t="s">
        <v>2139</v>
      </c>
      <c r="B46" s="531" t="s">
        <v>2166</v>
      </c>
      <c r="C46" s="532" t="s">
        <v>1268</v>
      </c>
      <c r="D46" s="531" t="s">
        <v>10771</v>
      </c>
      <c r="E46" s="540" t="s">
        <v>1975</v>
      </c>
      <c r="F46" s="527">
        <v>799</v>
      </c>
      <c r="G46" s="527">
        <v>932</v>
      </c>
      <c r="H46" s="535">
        <v>12</v>
      </c>
      <c r="I46" s="535">
        <v>64</v>
      </c>
      <c r="J46" s="527">
        <v>120</v>
      </c>
      <c r="K46" s="527">
        <v>180</v>
      </c>
      <c r="L46" s="527">
        <v>7.99</v>
      </c>
      <c r="M46" s="527">
        <v>12.99</v>
      </c>
      <c r="N46" s="533">
        <v>-9000</v>
      </c>
      <c r="O46" s="533">
        <v>50</v>
      </c>
      <c r="P46" s="534"/>
      <c r="Q46" s="534"/>
    </row>
    <row r="47" spans="1:17" x14ac:dyDescent="0.15">
      <c r="A47" s="530" t="s">
        <v>2139</v>
      </c>
      <c r="B47" s="531" t="s">
        <v>2166</v>
      </c>
      <c r="C47" s="532" t="s">
        <v>1268</v>
      </c>
      <c r="D47" s="531" t="s">
        <v>10771</v>
      </c>
      <c r="E47" s="540" t="s">
        <v>2031</v>
      </c>
      <c r="F47" s="527">
        <v>832</v>
      </c>
      <c r="G47" s="527">
        <v>971</v>
      </c>
      <c r="H47" s="535">
        <v>12</v>
      </c>
      <c r="I47" s="535">
        <v>64</v>
      </c>
      <c r="J47" s="527">
        <v>125</v>
      </c>
      <c r="K47" s="527">
        <v>187</v>
      </c>
      <c r="L47" s="527">
        <v>8.32</v>
      </c>
      <c r="M47" s="527">
        <v>10.92</v>
      </c>
      <c r="N47" s="533">
        <v>-9000</v>
      </c>
      <c r="O47" s="533">
        <v>50</v>
      </c>
      <c r="P47" s="534"/>
      <c r="Q47" s="534"/>
    </row>
    <row r="48" spans="1:17" x14ac:dyDescent="0.15">
      <c r="A48" s="524" t="s">
        <v>10684</v>
      </c>
      <c r="B48" s="525" t="s">
        <v>10848</v>
      </c>
      <c r="C48" s="606" t="s">
        <v>1290</v>
      </c>
      <c r="D48" s="525" t="s">
        <v>1813</v>
      </c>
      <c r="E48" s="525" t="s">
        <v>103</v>
      </c>
      <c r="F48" s="527">
        <v>525</v>
      </c>
      <c r="G48" s="527">
        <v>600</v>
      </c>
      <c r="H48" s="527" t="s">
        <v>1266</v>
      </c>
      <c r="I48" s="527" t="s">
        <v>1266</v>
      </c>
      <c r="J48" s="527">
        <v>200</v>
      </c>
      <c r="K48" s="527">
        <v>245</v>
      </c>
      <c r="L48" s="527">
        <v>19</v>
      </c>
      <c r="M48" s="527">
        <v>23.56</v>
      </c>
      <c r="N48" s="538">
        <v>-6000</v>
      </c>
      <c r="O48" s="528" t="s">
        <v>103</v>
      </c>
      <c r="P48" s="529" t="s">
        <v>2159</v>
      </c>
      <c r="Q48" s="529" t="s">
        <v>6535</v>
      </c>
    </row>
    <row r="49" spans="1:17" x14ac:dyDescent="0.15">
      <c r="A49" s="530" t="s">
        <v>965</v>
      </c>
      <c r="B49" s="525" t="s">
        <v>10848</v>
      </c>
      <c r="C49" s="532" t="s">
        <v>1290</v>
      </c>
      <c r="D49" s="531" t="s">
        <v>6430</v>
      </c>
      <c r="E49" s="540" t="s">
        <v>1978</v>
      </c>
      <c r="F49" s="527">
        <v>551</v>
      </c>
      <c r="G49" s="527">
        <v>630</v>
      </c>
      <c r="H49" s="527" t="s">
        <v>1266</v>
      </c>
      <c r="I49" s="527" t="s">
        <v>1266</v>
      </c>
      <c r="J49" s="527">
        <v>210</v>
      </c>
      <c r="K49" s="527">
        <v>257</v>
      </c>
      <c r="L49" s="527">
        <v>19.95</v>
      </c>
      <c r="M49" s="527">
        <v>24.51</v>
      </c>
      <c r="N49" s="533">
        <v>-6000</v>
      </c>
      <c r="O49" s="533" t="s">
        <v>103</v>
      </c>
      <c r="P49" s="529" t="s">
        <v>6522</v>
      </c>
      <c r="Q49" s="534" t="s">
        <v>10876</v>
      </c>
    </row>
    <row r="50" spans="1:17" x14ac:dyDescent="0.15">
      <c r="A50" s="530" t="s">
        <v>965</v>
      </c>
      <c r="B50" s="525" t="s">
        <v>10848</v>
      </c>
      <c r="C50" s="532" t="s">
        <v>1290</v>
      </c>
      <c r="D50" s="531" t="s">
        <v>6430</v>
      </c>
      <c r="E50" s="540" t="s">
        <v>1991</v>
      </c>
      <c r="F50" s="527">
        <v>577</v>
      </c>
      <c r="G50" s="527">
        <v>660</v>
      </c>
      <c r="H50" s="527" t="s">
        <v>1266</v>
      </c>
      <c r="I50" s="527" t="s">
        <v>1266</v>
      </c>
      <c r="J50" s="527">
        <v>220</v>
      </c>
      <c r="K50" s="527">
        <v>269</v>
      </c>
      <c r="L50" s="527">
        <v>20.9</v>
      </c>
      <c r="M50" s="527">
        <v>25.46</v>
      </c>
      <c r="N50" s="533">
        <v>-6000</v>
      </c>
      <c r="O50" s="533" t="s">
        <v>103</v>
      </c>
      <c r="P50" s="534"/>
      <c r="Q50" s="534" t="s">
        <v>10877</v>
      </c>
    </row>
    <row r="51" spans="1:17" x14ac:dyDescent="0.15">
      <c r="A51" s="530" t="s">
        <v>965</v>
      </c>
      <c r="B51" s="525" t="s">
        <v>10848</v>
      </c>
      <c r="C51" s="532" t="s">
        <v>1290</v>
      </c>
      <c r="D51" s="531" t="s">
        <v>6430</v>
      </c>
      <c r="E51" s="540" t="s">
        <v>1975</v>
      </c>
      <c r="F51" s="527">
        <v>630</v>
      </c>
      <c r="G51" s="527">
        <v>720</v>
      </c>
      <c r="H51" s="527" t="s">
        <v>1266</v>
      </c>
      <c r="I51" s="527" t="s">
        <v>1266</v>
      </c>
      <c r="J51" s="527">
        <v>240</v>
      </c>
      <c r="K51" s="527">
        <v>294</v>
      </c>
      <c r="L51" s="527">
        <v>22.8</v>
      </c>
      <c r="M51" s="527">
        <v>27.36</v>
      </c>
      <c r="N51" s="533">
        <v>-6000</v>
      </c>
      <c r="O51" s="533" t="s">
        <v>103</v>
      </c>
      <c r="P51" s="534"/>
      <c r="Q51" s="534"/>
    </row>
    <row r="52" spans="1:17" x14ac:dyDescent="0.15">
      <c r="A52" s="524" t="s">
        <v>2125</v>
      </c>
      <c r="B52" s="525" t="s">
        <v>2154</v>
      </c>
      <c r="C52" s="606" t="s">
        <v>1290</v>
      </c>
      <c r="D52" s="525" t="s">
        <v>1997</v>
      </c>
      <c r="E52" s="541" t="s">
        <v>1991</v>
      </c>
      <c r="F52" s="527">
        <v>770</v>
      </c>
      <c r="G52" s="527">
        <v>847</v>
      </c>
      <c r="H52" s="527" t="s">
        <v>1266</v>
      </c>
      <c r="I52" s="527" t="s">
        <v>1266</v>
      </c>
      <c r="J52" s="527">
        <v>88</v>
      </c>
      <c r="K52" s="527">
        <v>110</v>
      </c>
      <c r="L52" s="527">
        <v>9.9</v>
      </c>
      <c r="M52" s="527">
        <v>11.79</v>
      </c>
      <c r="N52" s="538">
        <v>-11250</v>
      </c>
      <c r="O52" s="528" t="s">
        <v>103</v>
      </c>
      <c r="P52" s="529" t="s">
        <v>6523</v>
      </c>
      <c r="Q52" s="529" t="s">
        <v>10878</v>
      </c>
    </row>
    <row r="53" spans="1:17" x14ac:dyDescent="0.15">
      <c r="A53" s="530" t="s">
        <v>2125</v>
      </c>
      <c r="B53" s="531" t="s">
        <v>10774</v>
      </c>
      <c r="C53" s="532" t="s">
        <v>1290</v>
      </c>
      <c r="D53" s="531" t="s">
        <v>6430</v>
      </c>
      <c r="E53" s="531"/>
      <c r="F53" s="535">
        <v>770</v>
      </c>
      <c r="G53" s="535">
        <v>847</v>
      </c>
      <c r="H53" s="527" t="s">
        <v>1266</v>
      </c>
      <c r="I53" s="527" t="s">
        <v>1266</v>
      </c>
      <c r="J53" s="535">
        <v>88</v>
      </c>
      <c r="K53" s="535">
        <v>110</v>
      </c>
      <c r="L53" s="535">
        <v>9.9</v>
      </c>
      <c r="M53" s="535">
        <v>11.79</v>
      </c>
      <c r="N53" s="533">
        <v>-11250</v>
      </c>
      <c r="O53" s="533" t="s">
        <v>103</v>
      </c>
      <c r="P53" s="529" t="s">
        <v>6493</v>
      </c>
      <c r="Q53" s="529" t="s">
        <v>6531</v>
      </c>
    </row>
    <row r="54" spans="1:17" x14ac:dyDescent="0.15">
      <c r="A54" s="524" t="s">
        <v>2152</v>
      </c>
      <c r="B54" s="525" t="s">
        <v>1314</v>
      </c>
      <c r="C54" s="606" t="s">
        <v>1268</v>
      </c>
      <c r="D54" s="525" t="s">
        <v>2025</v>
      </c>
      <c r="E54" s="525" t="s">
        <v>103</v>
      </c>
      <c r="F54" s="527">
        <v>175</v>
      </c>
      <c r="G54" s="527">
        <v>200</v>
      </c>
      <c r="H54" s="527">
        <v>8</v>
      </c>
      <c r="I54" s="527">
        <v>8</v>
      </c>
      <c r="J54" s="527">
        <v>30</v>
      </c>
      <c r="K54" s="527">
        <v>60</v>
      </c>
      <c r="L54" s="527">
        <v>0.55000000000000004</v>
      </c>
      <c r="M54" s="527">
        <v>1.01</v>
      </c>
      <c r="N54" s="528">
        <v>-600</v>
      </c>
      <c r="O54" s="528">
        <v>10</v>
      </c>
      <c r="P54" s="529" t="s">
        <v>6524</v>
      </c>
      <c r="Q54" s="529"/>
    </row>
    <row r="55" spans="1:17" x14ac:dyDescent="0.15">
      <c r="A55" s="530" t="s">
        <v>2152</v>
      </c>
      <c r="B55" s="531" t="s">
        <v>1314</v>
      </c>
      <c r="C55" s="532" t="s">
        <v>1268</v>
      </c>
      <c r="D55" s="531" t="s">
        <v>10771</v>
      </c>
      <c r="E55" s="540" t="s">
        <v>1978</v>
      </c>
      <c r="F55" s="527">
        <v>183</v>
      </c>
      <c r="G55" s="527">
        <v>210</v>
      </c>
      <c r="H55" s="527">
        <v>8</v>
      </c>
      <c r="I55" s="527">
        <v>8</v>
      </c>
      <c r="J55" s="527">
        <v>31</v>
      </c>
      <c r="K55" s="527">
        <v>63</v>
      </c>
      <c r="L55" s="527">
        <v>0.56999999999999995</v>
      </c>
      <c r="M55" s="527">
        <v>1.05</v>
      </c>
      <c r="N55" s="533">
        <v>-600</v>
      </c>
      <c r="O55" s="533">
        <v>10</v>
      </c>
      <c r="P55" s="534"/>
      <c r="Q55" s="534"/>
    </row>
    <row r="56" spans="1:17" x14ac:dyDescent="0.15">
      <c r="A56" s="530" t="s">
        <v>2152</v>
      </c>
      <c r="B56" s="531" t="s">
        <v>1314</v>
      </c>
      <c r="C56" s="532" t="s">
        <v>1268</v>
      </c>
      <c r="D56" s="531" t="s">
        <v>10771</v>
      </c>
      <c r="E56" s="540" t="s">
        <v>1991</v>
      </c>
      <c r="F56" s="527">
        <v>192</v>
      </c>
      <c r="G56" s="527">
        <v>220</v>
      </c>
      <c r="H56" s="527">
        <v>8</v>
      </c>
      <c r="I56" s="527">
        <v>8</v>
      </c>
      <c r="J56" s="527">
        <v>33</v>
      </c>
      <c r="K56" s="527">
        <v>66</v>
      </c>
      <c r="L56" s="527">
        <v>0.6</v>
      </c>
      <c r="M56" s="527">
        <v>1.06</v>
      </c>
      <c r="N56" s="533">
        <v>-600</v>
      </c>
      <c r="O56" s="533">
        <v>10</v>
      </c>
      <c r="P56" s="534"/>
      <c r="Q56" s="534"/>
    </row>
    <row r="57" spans="1:17" x14ac:dyDescent="0.15">
      <c r="A57" s="530" t="s">
        <v>2152</v>
      </c>
      <c r="B57" s="531" t="s">
        <v>1314</v>
      </c>
      <c r="C57" s="532" t="s">
        <v>1268</v>
      </c>
      <c r="D57" s="531" t="s">
        <v>10771</v>
      </c>
      <c r="E57" s="540" t="s">
        <v>1975</v>
      </c>
      <c r="F57" s="527">
        <v>210</v>
      </c>
      <c r="G57" s="527">
        <v>240</v>
      </c>
      <c r="H57" s="527">
        <v>8</v>
      </c>
      <c r="I57" s="527">
        <v>8</v>
      </c>
      <c r="J57" s="527">
        <v>36</v>
      </c>
      <c r="K57" s="527">
        <v>72</v>
      </c>
      <c r="L57" s="527">
        <v>0.66</v>
      </c>
      <c r="M57" s="527">
        <v>1.1200000000000001</v>
      </c>
      <c r="N57" s="533">
        <v>-600</v>
      </c>
      <c r="O57" s="533">
        <v>10</v>
      </c>
      <c r="P57" s="534"/>
      <c r="Q57" s="534"/>
    </row>
    <row r="58" spans="1:17" x14ac:dyDescent="0.15">
      <c r="A58" s="524" t="s">
        <v>2148</v>
      </c>
      <c r="B58" s="525" t="s">
        <v>1314</v>
      </c>
      <c r="C58" s="606" t="s">
        <v>1268</v>
      </c>
      <c r="D58" s="525" t="s">
        <v>2025</v>
      </c>
      <c r="E58" s="525" t="s">
        <v>103</v>
      </c>
      <c r="F58" s="527">
        <v>320</v>
      </c>
      <c r="G58" s="527">
        <v>368</v>
      </c>
      <c r="H58" s="527">
        <v>12</v>
      </c>
      <c r="I58" s="535">
        <v>12</v>
      </c>
      <c r="J58" s="527">
        <v>25</v>
      </c>
      <c r="K58" s="527">
        <v>80</v>
      </c>
      <c r="L58" s="527">
        <v>2.6</v>
      </c>
      <c r="M58" s="536">
        <v>5.16</v>
      </c>
      <c r="N58" s="538">
        <v>1100</v>
      </c>
      <c r="O58" s="528">
        <v>10</v>
      </c>
      <c r="P58" s="529" t="s">
        <v>6525</v>
      </c>
      <c r="Q58" s="529"/>
    </row>
    <row r="59" spans="1:17" x14ac:dyDescent="0.15">
      <c r="A59" s="524" t="s">
        <v>1438</v>
      </c>
      <c r="B59" s="525" t="s">
        <v>1314</v>
      </c>
      <c r="C59" s="606" t="s">
        <v>1268</v>
      </c>
      <c r="D59" s="525" t="s">
        <v>1679</v>
      </c>
      <c r="E59" s="525" t="s">
        <v>103</v>
      </c>
      <c r="F59" s="527">
        <v>420</v>
      </c>
      <c r="G59" s="527">
        <v>1000</v>
      </c>
      <c r="H59" s="527">
        <v>64</v>
      </c>
      <c r="I59" s="527">
        <v>99</v>
      </c>
      <c r="J59" s="527">
        <v>70</v>
      </c>
      <c r="K59" s="527">
        <v>100</v>
      </c>
      <c r="L59" s="527">
        <v>6</v>
      </c>
      <c r="M59" s="536">
        <v>11.94</v>
      </c>
      <c r="N59" s="538">
        <v>-4500</v>
      </c>
      <c r="O59" s="528">
        <v>50</v>
      </c>
      <c r="P59" s="529" t="s">
        <v>2146</v>
      </c>
      <c r="Q59" s="529"/>
    </row>
    <row r="60" spans="1:17" x14ac:dyDescent="0.15">
      <c r="A60" s="524" t="s">
        <v>2128</v>
      </c>
      <c r="B60" s="525" t="s">
        <v>1314</v>
      </c>
      <c r="C60" s="606" t="s">
        <v>1268</v>
      </c>
      <c r="D60" s="525" t="s">
        <v>1679</v>
      </c>
      <c r="E60" s="541" t="s">
        <v>1978</v>
      </c>
      <c r="F60" s="527">
        <v>735</v>
      </c>
      <c r="G60" s="527">
        <v>808</v>
      </c>
      <c r="H60" s="527">
        <v>48</v>
      </c>
      <c r="I60" s="527">
        <v>48</v>
      </c>
      <c r="J60" s="527">
        <v>105</v>
      </c>
      <c r="K60" s="527">
        <v>126</v>
      </c>
      <c r="L60" s="527">
        <v>7.35</v>
      </c>
      <c r="M60" s="527">
        <v>8.61</v>
      </c>
      <c r="N60" s="538">
        <v>10000</v>
      </c>
      <c r="O60" s="528">
        <v>20</v>
      </c>
      <c r="P60" s="529" t="s">
        <v>6526</v>
      </c>
      <c r="Q60" s="529" t="s">
        <v>6532</v>
      </c>
    </row>
    <row r="61" spans="1:17" x14ac:dyDescent="0.15">
      <c r="A61" s="530" t="s">
        <v>2128</v>
      </c>
      <c r="B61" s="531" t="s">
        <v>1314</v>
      </c>
      <c r="C61" s="532" t="s">
        <v>1268</v>
      </c>
      <c r="D61" s="531" t="s">
        <v>10771</v>
      </c>
      <c r="E61" s="531"/>
      <c r="F61" s="535">
        <v>735</v>
      </c>
      <c r="G61" s="535">
        <v>808</v>
      </c>
      <c r="H61" s="527">
        <v>48</v>
      </c>
      <c r="I61" s="527">
        <v>48</v>
      </c>
      <c r="J61" s="535">
        <v>105</v>
      </c>
      <c r="K61" s="535">
        <v>126</v>
      </c>
      <c r="L61" s="535">
        <v>7.35</v>
      </c>
      <c r="M61" s="535">
        <v>8.61</v>
      </c>
      <c r="N61" s="533">
        <v>10000</v>
      </c>
      <c r="O61" s="533">
        <v>20</v>
      </c>
      <c r="P61" s="529" t="s">
        <v>6437</v>
      </c>
      <c r="Q61" s="529" t="s">
        <v>1505</v>
      </c>
    </row>
    <row r="62" spans="1:17" x14ac:dyDescent="0.15">
      <c r="A62" s="524" t="s">
        <v>2145</v>
      </c>
      <c r="B62" s="525" t="s">
        <v>1305</v>
      </c>
      <c r="C62" s="606" t="s">
        <v>1268</v>
      </c>
      <c r="D62" s="525" t="s">
        <v>1679</v>
      </c>
      <c r="E62" s="525" t="s">
        <v>103</v>
      </c>
      <c r="F62" s="527">
        <v>350</v>
      </c>
      <c r="G62" s="527">
        <v>385</v>
      </c>
      <c r="H62" s="527">
        <v>4</v>
      </c>
      <c r="I62" s="527">
        <v>4</v>
      </c>
      <c r="J62" s="527">
        <v>70</v>
      </c>
      <c r="K62" s="527">
        <v>100</v>
      </c>
      <c r="L62" s="527">
        <v>2.8</v>
      </c>
      <c r="M62" s="527">
        <v>3.68</v>
      </c>
      <c r="N62" s="538">
        <v>1500</v>
      </c>
      <c r="O62" s="528">
        <v>25</v>
      </c>
      <c r="P62" s="529" t="s">
        <v>6525</v>
      </c>
      <c r="Q62" s="529"/>
    </row>
    <row r="63" spans="1:17" x14ac:dyDescent="0.15">
      <c r="A63" s="524" t="s">
        <v>2144</v>
      </c>
      <c r="B63" s="525" t="s">
        <v>1305</v>
      </c>
      <c r="C63" s="606" t="s">
        <v>1283</v>
      </c>
      <c r="D63" s="525" t="s">
        <v>1997</v>
      </c>
      <c r="E63" s="525" t="s">
        <v>103</v>
      </c>
      <c r="F63" s="527">
        <v>400</v>
      </c>
      <c r="G63" s="527">
        <v>460</v>
      </c>
      <c r="H63" s="527">
        <v>8</v>
      </c>
      <c r="I63" s="527">
        <v>8</v>
      </c>
      <c r="J63" s="527">
        <v>55</v>
      </c>
      <c r="K63" s="527">
        <v>85</v>
      </c>
      <c r="L63" s="527">
        <v>4</v>
      </c>
      <c r="M63" s="527">
        <v>5.68</v>
      </c>
      <c r="N63" s="538">
        <v>-2062</v>
      </c>
      <c r="O63" s="528">
        <v>25</v>
      </c>
      <c r="P63" s="529" t="s">
        <v>6527</v>
      </c>
      <c r="Q63" s="529" t="s">
        <v>6405</v>
      </c>
    </row>
    <row r="64" spans="1:17" x14ac:dyDescent="0.15">
      <c r="A64" s="530" t="s">
        <v>2144</v>
      </c>
      <c r="B64" s="531" t="s">
        <v>1305</v>
      </c>
      <c r="C64" s="532" t="s">
        <v>1283</v>
      </c>
      <c r="D64" s="531" t="s">
        <v>6430</v>
      </c>
      <c r="E64" s="531"/>
      <c r="F64" s="535">
        <v>400</v>
      </c>
      <c r="G64" s="535">
        <v>460</v>
      </c>
      <c r="H64" s="527">
        <v>8</v>
      </c>
      <c r="I64" s="527">
        <v>8</v>
      </c>
      <c r="J64" s="535">
        <v>55</v>
      </c>
      <c r="K64" s="535">
        <v>85</v>
      </c>
      <c r="L64" s="535">
        <v>4</v>
      </c>
      <c r="M64" s="535">
        <v>5.68</v>
      </c>
      <c r="N64" s="533">
        <v>-2062</v>
      </c>
      <c r="O64" s="533">
        <v>25</v>
      </c>
      <c r="P64" s="529" t="s">
        <v>6528</v>
      </c>
      <c r="Q64" s="529" t="s">
        <v>6408</v>
      </c>
    </row>
    <row r="65" spans="1:17" x14ac:dyDescent="0.15">
      <c r="A65" s="530" t="s">
        <v>2144</v>
      </c>
      <c r="B65" s="531" t="s">
        <v>1305</v>
      </c>
      <c r="C65" s="532" t="s">
        <v>1283</v>
      </c>
      <c r="D65" s="531" t="s">
        <v>6430</v>
      </c>
      <c r="E65" s="531"/>
      <c r="F65" s="535">
        <v>400</v>
      </c>
      <c r="G65" s="535">
        <v>460</v>
      </c>
      <c r="H65" s="527">
        <v>8</v>
      </c>
      <c r="I65" s="527">
        <v>8</v>
      </c>
      <c r="J65" s="535">
        <v>55</v>
      </c>
      <c r="K65" s="535">
        <v>85</v>
      </c>
      <c r="L65" s="535">
        <v>4</v>
      </c>
      <c r="M65" s="535">
        <v>5.68</v>
      </c>
      <c r="N65" s="533">
        <v>-2062</v>
      </c>
      <c r="O65" s="533">
        <v>25</v>
      </c>
      <c r="P65" s="534"/>
      <c r="Q65" s="529" t="s">
        <v>1308</v>
      </c>
    </row>
    <row r="66" spans="1:17" x14ac:dyDescent="0.15">
      <c r="A66" s="524" t="s">
        <v>2140</v>
      </c>
      <c r="B66" s="525" t="s">
        <v>1305</v>
      </c>
      <c r="C66" s="606" t="s">
        <v>1268</v>
      </c>
      <c r="D66" s="525" t="s">
        <v>2025</v>
      </c>
      <c r="E66" s="525" t="s">
        <v>103</v>
      </c>
      <c r="F66" s="527">
        <v>420</v>
      </c>
      <c r="G66" s="527">
        <v>483</v>
      </c>
      <c r="H66" s="527">
        <v>24</v>
      </c>
      <c r="I66" s="527">
        <v>24</v>
      </c>
      <c r="J66" s="527">
        <v>70</v>
      </c>
      <c r="K66" s="527">
        <v>100</v>
      </c>
      <c r="L66" s="527">
        <v>4.45</v>
      </c>
      <c r="M66" s="527">
        <v>6.01</v>
      </c>
      <c r="N66" s="538">
        <v>2950</v>
      </c>
      <c r="O66" s="528">
        <v>50</v>
      </c>
      <c r="P66" s="529" t="s">
        <v>2134</v>
      </c>
      <c r="Q66" s="529"/>
    </row>
    <row r="67" spans="1:17" x14ac:dyDescent="0.15">
      <c r="A67" s="524" t="s">
        <v>2137</v>
      </c>
      <c r="B67" s="525" t="s">
        <v>1305</v>
      </c>
      <c r="C67" s="606" t="s">
        <v>1268</v>
      </c>
      <c r="D67" s="525" t="s">
        <v>1679</v>
      </c>
      <c r="E67" s="525" t="s">
        <v>103</v>
      </c>
      <c r="F67" s="527">
        <v>480</v>
      </c>
      <c r="G67" s="527">
        <v>552</v>
      </c>
      <c r="H67" s="527">
        <v>12</v>
      </c>
      <c r="I67" s="527">
        <v>12</v>
      </c>
      <c r="J67" s="527">
        <v>55</v>
      </c>
      <c r="K67" s="527">
        <v>85</v>
      </c>
      <c r="L67" s="527">
        <v>1.1000000000000001</v>
      </c>
      <c r="M67" s="527">
        <v>1.52</v>
      </c>
      <c r="N67" s="538">
        <v>5500</v>
      </c>
      <c r="O67" s="528">
        <v>10</v>
      </c>
      <c r="P67" s="529" t="s">
        <v>1903</v>
      </c>
      <c r="Q67" s="529" t="s">
        <v>10879</v>
      </c>
    </row>
    <row r="68" spans="1:17" x14ac:dyDescent="0.15">
      <c r="A68" s="537" t="s">
        <v>2135</v>
      </c>
      <c r="B68" s="525" t="s">
        <v>1305</v>
      </c>
      <c r="C68" s="606" t="s">
        <v>1268</v>
      </c>
      <c r="D68" s="525" t="s">
        <v>2025</v>
      </c>
      <c r="E68" s="525" t="s">
        <v>103</v>
      </c>
      <c r="F68" s="527">
        <v>540</v>
      </c>
      <c r="G68" s="527">
        <v>999</v>
      </c>
      <c r="H68" s="527">
        <v>6</v>
      </c>
      <c r="I68" s="527">
        <v>6</v>
      </c>
      <c r="J68" s="527">
        <v>30</v>
      </c>
      <c r="K68" s="527">
        <v>60</v>
      </c>
      <c r="L68" s="527">
        <v>6</v>
      </c>
      <c r="M68" s="536">
        <v>11.94</v>
      </c>
      <c r="N68" s="538">
        <v>2950</v>
      </c>
      <c r="O68" s="528">
        <v>25</v>
      </c>
      <c r="P68" s="543" t="s">
        <v>2134</v>
      </c>
      <c r="Q68" s="529"/>
    </row>
    <row r="69" spans="1:17" x14ac:dyDescent="0.15">
      <c r="A69" s="524" t="s">
        <v>2133</v>
      </c>
      <c r="B69" s="525" t="s">
        <v>1305</v>
      </c>
      <c r="C69" s="606" t="s">
        <v>1283</v>
      </c>
      <c r="D69" s="525" t="s">
        <v>1813</v>
      </c>
      <c r="E69" s="525" t="s">
        <v>103</v>
      </c>
      <c r="F69" s="527">
        <v>620</v>
      </c>
      <c r="G69" s="527">
        <v>713</v>
      </c>
      <c r="H69" s="527">
        <v>16</v>
      </c>
      <c r="I69" s="527">
        <v>16</v>
      </c>
      <c r="J69" s="527">
        <v>40</v>
      </c>
      <c r="K69" s="527">
        <v>80</v>
      </c>
      <c r="L69" s="527">
        <v>5.2</v>
      </c>
      <c r="M69" s="527">
        <v>8.8800000000000008</v>
      </c>
      <c r="N69" s="538">
        <v>13000</v>
      </c>
      <c r="O69" s="528">
        <v>50</v>
      </c>
      <c r="P69" s="529" t="s">
        <v>1948</v>
      </c>
      <c r="Q69" s="529" t="s">
        <v>6405</v>
      </c>
    </row>
    <row r="70" spans="1:17" x14ac:dyDescent="0.15">
      <c r="A70" s="530" t="s">
        <v>2133</v>
      </c>
      <c r="B70" s="531" t="s">
        <v>1305</v>
      </c>
      <c r="C70" s="532" t="s">
        <v>1283</v>
      </c>
      <c r="D70" s="531" t="s">
        <v>6430</v>
      </c>
      <c r="E70" s="531"/>
      <c r="F70" s="535">
        <v>620</v>
      </c>
      <c r="G70" s="535">
        <v>713</v>
      </c>
      <c r="H70" s="527">
        <v>16</v>
      </c>
      <c r="I70" s="527">
        <v>16</v>
      </c>
      <c r="J70" s="535">
        <v>40</v>
      </c>
      <c r="K70" s="535">
        <v>80</v>
      </c>
      <c r="L70" s="535">
        <v>5.2</v>
      </c>
      <c r="M70" s="535">
        <v>8.8800000000000008</v>
      </c>
      <c r="N70" s="533">
        <v>13000</v>
      </c>
      <c r="O70" s="533">
        <v>50</v>
      </c>
      <c r="P70" s="534"/>
      <c r="Q70" s="529" t="s">
        <v>6408</v>
      </c>
    </row>
    <row r="71" spans="1:17" x14ac:dyDescent="0.15">
      <c r="A71" s="530" t="s">
        <v>2133</v>
      </c>
      <c r="B71" s="531" t="s">
        <v>1305</v>
      </c>
      <c r="C71" s="532" t="s">
        <v>1283</v>
      </c>
      <c r="D71" s="531" t="s">
        <v>6430</v>
      </c>
      <c r="E71" s="531"/>
      <c r="F71" s="535">
        <v>620</v>
      </c>
      <c r="G71" s="535">
        <v>713</v>
      </c>
      <c r="H71" s="527">
        <v>16</v>
      </c>
      <c r="I71" s="527">
        <v>16</v>
      </c>
      <c r="J71" s="535">
        <v>40</v>
      </c>
      <c r="K71" s="535">
        <v>80</v>
      </c>
      <c r="L71" s="535">
        <v>5.2</v>
      </c>
      <c r="M71" s="535">
        <v>8.8800000000000008</v>
      </c>
      <c r="N71" s="533">
        <v>13000</v>
      </c>
      <c r="O71" s="533">
        <v>50</v>
      </c>
      <c r="P71" s="534"/>
      <c r="Q71" s="529" t="s">
        <v>1308</v>
      </c>
    </row>
    <row r="72" spans="1:17" x14ac:dyDescent="0.15">
      <c r="A72" s="524" t="s">
        <v>4939</v>
      </c>
      <c r="B72" s="525" t="s">
        <v>1305</v>
      </c>
      <c r="C72" s="606" t="s">
        <v>1268</v>
      </c>
      <c r="D72" s="525" t="s">
        <v>2025</v>
      </c>
      <c r="E72" s="541" t="s">
        <v>1975</v>
      </c>
      <c r="F72" s="527">
        <v>799</v>
      </c>
      <c r="G72" s="527">
        <v>918</v>
      </c>
      <c r="H72" s="527">
        <v>12</v>
      </c>
      <c r="I72" s="527">
        <v>12</v>
      </c>
      <c r="J72" s="527">
        <v>84</v>
      </c>
      <c r="K72" s="527">
        <v>120</v>
      </c>
      <c r="L72" s="527">
        <v>2.1</v>
      </c>
      <c r="M72" s="527">
        <v>2.7</v>
      </c>
      <c r="N72" s="538">
        <v>-6375</v>
      </c>
      <c r="O72" s="528">
        <v>100</v>
      </c>
      <c r="P72" s="529" t="s">
        <v>10881</v>
      </c>
      <c r="Q72" s="529"/>
    </row>
    <row r="73" spans="1:17" x14ac:dyDescent="0.15">
      <c r="A73" s="524" t="s">
        <v>2110</v>
      </c>
      <c r="B73" s="525" t="s">
        <v>1305</v>
      </c>
      <c r="C73" s="606" t="s">
        <v>1268</v>
      </c>
      <c r="D73" s="525" t="s">
        <v>1679</v>
      </c>
      <c r="E73" s="525" t="s">
        <v>103</v>
      </c>
      <c r="F73" s="527">
        <v>840</v>
      </c>
      <c r="G73" s="527">
        <v>966</v>
      </c>
      <c r="H73" s="527">
        <v>24</v>
      </c>
      <c r="I73" s="527">
        <v>24</v>
      </c>
      <c r="J73" s="527">
        <v>36</v>
      </c>
      <c r="K73" s="527">
        <v>70</v>
      </c>
      <c r="L73" s="527">
        <v>4.4000000000000004</v>
      </c>
      <c r="M73" s="527">
        <v>7.26</v>
      </c>
      <c r="N73" s="538">
        <v>45000</v>
      </c>
      <c r="O73" s="528">
        <v>100</v>
      </c>
      <c r="P73" s="529" t="s">
        <v>6432</v>
      </c>
      <c r="Q73" s="529" t="s">
        <v>10880</v>
      </c>
    </row>
    <row r="74" spans="1:17" x14ac:dyDescent="0.15">
      <c r="A74" s="524" t="s">
        <v>2102</v>
      </c>
      <c r="B74" s="525" t="s">
        <v>10849</v>
      </c>
      <c r="C74" s="606" t="s">
        <v>1268</v>
      </c>
      <c r="D74" s="525" t="s">
        <v>1679</v>
      </c>
      <c r="E74" s="525" t="s">
        <v>103</v>
      </c>
      <c r="F74" s="527">
        <v>930</v>
      </c>
      <c r="G74" s="527">
        <v>990</v>
      </c>
      <c r="H74" s="527">
        <v>32</v>
      </c>
      <c r="I74" s="527">
        <v>32</v>
      </c>
      <c r="J74" s="527">
        <v>100</v>
      </c>
      <c r="K74" s="527">
        <v>155</v>
      </c>
      <c r="L74" s="527">
        <v>7</v>
      </c>
      <c r="M74" s="527">
        <v>9.73</v>
      </c>
      <c r="N74" s="538">
        <v>49000</v>
      </c>
      <c r="O74" s="528">
        <v>50</v>
      </c>
      <c r="P74" s="529" t="s">
        <v>6433</v>
      </c>
      <c r="Q74" s="529" t="s">
        <v>6537</v>
      </c>
    </row>
    <row r="75" spans="1:17" x14ac:dyDescent="0.15">
      <c r="A75" s="524" t="s">
        <v>491</v>
      </c>
      <c r="B75" s="525" t="s">
        <v>1305</v>
      </c>
      <c r="C75" s="606" t="s">
        <v>1268</v>
      </c>
      <c r="D75" s="525" t="s">
        <v>1679</v>
      </c>
      <c r="E75" s="541" t="s">
        <v>1991</v>
      </c>
      <c r="F75" s="527">
        <v>990</v>
      </c>
      <c r="G75" s="527">
        <v>1098</v>
      </c>
      <c r="H75" s="527">
        <v>16</v>
      </c>
      <c r="I75" s="527">
        <v>16</v>
      </c>
      <c r="J75" s="527">
        <v>71</v>
      </c>
      <c r="K75" s="527">
        <v>110</v>
      </c>
      <c r="L75" s="527">
        <v>5.5</v>
      </c>
      <c r="M75" s="527">
        <v>7.6</v>
      </c>
      <c r="N75" s="538">
        <v>-9375</v>
      </c>
      <c r="O75" s="528">
        <v>75</v>
      </c>
      <c r="P75" s="529" t="s">
        <v>6434</v>
      </c>
      <c r="Q75" s="529"/>
    </row>
    <row r="76" spans="1:17" x14ac:dyDescent="0.15">
      <c r="A76" s="524" t="s">
        <v>1072</v>
      </c>
      <c r="B76" s="525" t="s">
        <v>1305</v>
      </c>
      <c r="C76" s="606" t="s">
        <v>1268</v>
      </c>
      <c r="D76" s="525" t="s">
        <v>1679</v>
      </c>
      <c r="E76" s="541" t="s">
        <v>1978</v>
      </c>
      <c r="F76" s="527">
        <v>1575</v>
      </c>
      <c r="G76" s="527">
        <v>2100</v>
      </c>
      <c r="H76" s="527">
        <v>1</v>
      </c>
      <c r="I76" s="527">
        <v>1</v>
      </c>
      <c r="J76" s="527">
        <v>47</v>
      </c>
      <c r="K76" s="527">
        <v>78</v>
      </c>
      <c r="L76" s="527">
        <v>0.78</v>
      </c>
      <c r="M76" s="536">
        <v>1.53</v>
      </c>
      <c r="N76" s="538">
        <v>-2250</v>
      </c>
      <c r="O76" s="528">
        <v>75</v>
      </c>
      <c r="P76" s="529" t="s">
        <v>6435</v>
      </c>
      <c r="Q76" s="529" t="s">
        <v>6530</v>
      </c>
    </row>
    <row r="77" spans="1:17" x14ac:dyDescent="0.15">
      <c r="A77" s="530" t="s">
        <v>1072</v>
      </c>
      <c r="B77" s="531" t="s">
        <v>1305</v>
      </c>
      <c r="C77" s="532" t="s">
        <v>1268</v>
      </c>
      <c r="D77" s="531" t="s">
        <v>10771</v>
      </c>
      <c r="E77" s="531"/>
      <c r="F77" s="535">
        <v>1575</v>
      </c>
      <c r="G77" s="535">
        <v>2100</v>
      </c>
      <c r="H77" s="527">
        <v>1</v>
      </c>
      <c r="I77" s="527">
        <v>1</v>
      </c>
      <c r="J77" s="535">
        <v>47</v>
      </c>
      <c r="K77" s="535">
        <v>78</v>
      </c>
      <c r="L77" s="535">
        <v>0.78</v>
      </c>
      <c r="M77" s="535">
        <v>1.53</v>
      </c>
      <c r="N77" s="533">
        <v>-2250</v>
      </c>
      <c r="O77" s="533">
        <v>75</v>
      </c>
      <c r="P77" s="529" t="s">
        <v>6436</v>
      </c>
      <c r="Q77" s="529" t="s">
        <v>6404</v>
      </c>
    </row>
    <row r="78" spans="1:17" x14ac:dyDescent="0.15">
      <c r="A78" s="530" t="s">
        <v>1072</v>
      </c>
      <c r="B78" s="531" t="s">
        <v>1305</v>
      </c>
      <c r="C78" s="532" t="s">
        <v>1268</v>
      </c>
      <c r="D78" s="531" t="s">
        <v>10771</v>
      </c>
      <c r="E78" s="531"/>
      <c r="F78" s="535">
        <v>1575</v>
      </c>
      <c r="G78" s="535">
        <v>2100</v>
      </c>
      <c r="H78" s="527">
        <v>1</v>
      </c>
      <c r="I78" s="527">
        <v>1</v>
      </c>
      <c r="J78" s="535">
        <v>47</v>
      </c>
      <c r="K78" s="535">
        <v>78</v>
      </c>
      <c r="L78" s="535">
        <v>0.78</v>
      </c>
      <c r="M78" s="535">
        <v>1.53</v>
      </c>
      <c r="N78" s="533">
        <v>-2250</v>
      </c>
      <c r="O78" s="533">
        <v>75</v>
      </c>
      <c r="P78" s="529" t="s">
        <v>6437</v>
      </c>
      <c r="Q78" s="534"/>
    </row>
    <row r="79" spans="1:17" x14ac:dyDescent="0.15">
      <c r="A79" s="530" t="s">
        <v>1072</v>
      </c>
      <c r="B79" s="531" t="s">
        <v>1305</v>
      </c>
      <c r="C79" s="532" t="s">
        <v>1268</v>
      </c>
      <c r="D79" s="531" t="s">
        <v>10771</v>
      </c>
      <c r="E79" s="531"/>
      <c r="F79" s="535">
        <v>1575</v>
      </c>
      <c r="G79" s="535">
        <v>2100</v>
      </c>
      <c r="H79" s="527">
        <v>1</v>
      </c>
      <c r="I79" s="527">
        <v>1</v>
      </c>
      <c r="J79" s="535">
        <v>47</v>
      </c>
      <c r="K79" s="535">
        <v>78</v>
      </c>
      <c r="L79" s="535">
        <v>0.78</v>
      </c>
      <c r="M79" s="535">
        <v>1.53</v>
      </c>
      <c r="N79" s="533">
        <v>-2250</v>
      </c>
      <c r="O79" s="533">
        <v>75</v>
      </c>
      <c r="P79" s="529" t="s">
        <v>6438</v>
      </c>
      <c r="Q79" s="534"/>
    </row>
    <row r="80" spans="1:17" x14ac:dyDescent="0.15">
      <c r="A80" s="530" t="s">
        <v>1072</v>
      </c>
      <c r="B80" s="531" t="s">
        <v>1305</v>
      </c>
      <c r="C80" s="532" t="s">
        <v>1268</v>
      </c>
      <c r="D80" s="531" t="s">
        <v>10771</v>
      </c>
      <c r="E80" s="531"/>
      <c r="F80" s="535">
        <v>1575</v>
      </c>
      <c r="G80" s="535">
        <v>2100</v>
      </c>
      <c r="H80" s="527">
        <v>1</v>
      </c>
      <c r="I80" s="527">
        <v>1</v>
      </c>
      <c r="J80" s="535">
        <v>47</v>
      </c>
      <c r="K80" s="535">
        <v>78</v>
      </c>
      <c r="L80" s="535">
        <v>0.78</v>
      </c>
      <c r="M80" s="535">
        <v>1.53</v>
      </c>
      <c r="N80" s="533">
        <v>-2250</v>
      </c>
      <c r="O80" s="533">
        <v>75</v>
      </c>
      <c r="P80" s="529" t="s">
        <v>6439</v>
      </c>
      <c r="Q80" s="534"/>
    </row>
    <row r="81" spans="1:17" x14ac:dyDescent="0.15">
      <c r="A81" s="524" t="s">
        <v>2093</v>
      </c>
      <c r="B81" s="539" t="s">
        <v>1291</v>
      </c>
      <c r="C81" s="606" t="s">
        <v>1268</v>
      </c>
      <c r="D81" s="525" t="s">
        <v>1679</v>
      </c>
      <c r="E81" s="525" t="s">
        <v>103</v>
      </c>
      <c r="F81" s="527">
        <v>1800</v>
      </c>
      <c r="G81" s="527">
        <v>2500</v>
      </c>
      <c r="H81" s="527">
        <v>1</v>
      </c>
      <c r="I81" s="527">
        <v>1</v>
      </c>
      <c r="J81" s="527">
        <v>45</v>
      </c>
      <c r="K81" s="527">
        <v>75</v>
      </c>
      <c r="L81" s="527">
        <v>1</v>
      </c>
      <c r="M81" s="536">
        <v>2</v>
      </c>
      <c r="N81" s="538">
        <v>-2250</v>
      </c>
      <c r="O81" s="528">
        <v>75</v>
      </c>
      <c r="P81" s="529" t="s">
        <v>6440</v>
      </c>
      <c r="Q81" s="529"/>
    </row>
    <row r="82" spans="1:17" x14ac:dyDescent="0.15">
      <c r="A82" s="530" t="s">
        <v>2093</v>
      </c>
      <c r="B82" s="531" t="s">
        <v>1291</v>
      </c>
      <c r="C82" s="532" t="s">
        <v>1268</v>
      </c>
      <c r="D82" s="531" t="s">
        <v>10771</v>
      </c>
      <c r="E82" s="540" t="s">
        <v>1978</v>
      </c>
      <c r="F82" s="527">
        <v>1890</v>
      </c>
      <c r="G82" s="527">
        <v>2625</v>
      </c>
      <c r="H82" s="527">
        <v>1</v>
      </c>
      <c r="I82" s="527">
        <v>1</v>
      </c>
      <c r="J82" s="527">
        <v>47</v>
      </c>
      <c r="K82" s="527">
        <v>78</v>
      </c>
      <c r="L82" s="527">
        <v>1.05</v>
      </c>
      <c r="M82" s="536">
        <v>2.1</v>
      </c>
      <c r="N82" s="533">
        <v>-2250</v>
      </c>
      <c r="O82" s="533">
        <v>75</v>
      </c>
      <c r="P82" s="534"/>
      <c r="Q82" s="534"/>
    </row>
    <row r="83" spans="1:17" x14ac:dyDescent="0.15">
      <c r="A83" s="530" t="s">
        <v>2093</v>
      </c>
      <c r="B83" s="531" t="s">
        <v>1291</v>
      </c>
      <c r="C83" s="532" t="s">
        <v>1268</v>
      </c>
      <c r="D83" s="531" t="s">
        <v>10771</v>
      </c>
      <c r="E83" s="540" t="s">
        <v>1991</v>
      </c>
      <c r="F83" s="527">
        <v>1980</v>
      </c>
      <c r="G83" s="527">
        <v>2750</v>
      </c>
      <c r="H83" s="527">
        <v>1</v>
      </c>
      <c r="I83" s="527">
        <v>1</v>
      </c>
      <c r="J83" s="527">
        <v>49</v>
      </c>
      <c r="K83" s="527">
        <v>82</v>
      </c>
      <c r="L83" s="527">
        <v>1.1000000000000001</v>
      </c>
      <c r="M83" s="527">
        <v>2.2000000000000002</v>
      </c>
      <c r="N83" s="533">
        <v>-2250</v>
      </c>
      <c r="O83" s="533">
        <v>75</v>
      </c>
      <c r="P83" s="534"/>
      <c r="Q83" s="534"/>
    </row>
    <row r="84" spans="1:17" x14ac:dyDescent="0.15">
      <c r="A84" s="530" t="s">
        <v>2093</v>
      </c>
      <c r="B84" s="531" t="s">
        <v>1291</v>
      </c>
      <c r="C84" s="532" t="s">
        <v>1268</v>
      </c>
      <c r="D84" s="531" t="s">
        <v>10771</v>
      </c>
      <c r="E84" s="540" t="s">
        <v>1975</v>
      </c>
      <c r="F84" s="527">
        <v>2160</v>
      </c>
      <c r="G84" s="527">
        <v>3000</v>
      </c>
      <c r="H84" s="527">
        <v>1</v>
      </c>
      <c r="I84" s="527">
        <v>1</v>
      </c>
      <c r="J84" s="527">
        <v>54</v>
      </c>
      <c r="K84" s="527">
        <v>90</v>
      </c>
      <c r="L84" s="527">
        <v>1.2</v>
      </c>
      <c r="M84" s="527">
        <v>2.2999999999999998</v>
      </c>
      <c r="N84" s="533">
        <v>-2250</v>
      </c>
      <c r="O84" s="533">
        <v>75</v>
      </c>
      <c r="P84" s="534"/>
      <c r="Q84" s="534"/>
    </row>
    <row r="85" spans="1:17" x14ac:dyDescent="0.15">
      <c r="A85" s="524" t="s">
        <v>4533</v>
      </c>
      <c r="B85" s="525" t="s">
        <v>1291</v>
      </c>
      <c r="C85" s="606" t="s">
        <v>1268</v>
      </c>
      <c r="D85" s="525" t="s">
        <v>2008</v>
      </c>
      <c r="E85" s="541" t="s">
        <v>1978</v>
      </c>
      <c r="F85" s="527">
        <v>2100</v>
      </c>
      <c r="G85" s="527">
        <v>3150</v>
      </c>
      <c r="H85" s="527">
        <v>1</v>
      </c>
      <c r="I85" s="527">
        <v>1</v>
      </c>
      <c r="J85" s="527">
        <v>105</v>
      </c>
      <c r="K85" s="527">
        <v>126</v>
      </c>
      <c r="L85" s="527">
        <v>1.05</v>
      </c>
      <c r="M85" s="527">
        <v>1.75</v>
      </c>
      <c r="N85" s="538">
        <v>-4500</v>
      </c>
      <c r="O85" s="528">
        <v>100</v>
      </c>
      <c r="P85" s="529" t="s">
        <v>6441</v>
      </c>
      <c r="Q85" s="529" t="s">
        <v>6538</v>
      </c>
    </row>
    <row r="86" spans="1:17" x14ac:dyDescent="0.15">
      <c r="A86" s="530" t="s">
        <v>5230</v>
      </c>
      <c r="B86" s="531" t="s">
        <v>1291</v>
      </c>
      <c r="C86" s="532" t="s">
        <v>1268</v>
      </c>
      <c r="D86" s="531" t="s">
        <v>10771</v>
      </c>
      <c r="E86" s="542" t="s">
        <v>1975</v>
      </c>
      <c r="F86" s="527">
        <v>2400</v>
      </c>
      <c r="G86" s="527">
        <v>3600</v>
      </c>
      <c r="H86" s="527">
        <v>1</v>
      </c>
      <c r="I86" s="527">
        <v>1</v>
      </c>
      <c r="J86" s="527">
        <v>120</v>
      </c>
      <c r="K86" s="527">
        <v>144</v>
      </c>
      <c r="L86" s="527">
        <v>1.2</v>
      </c>
      <c r="M86" s="527">
        <v>1.9</v>
      </c>
      <c r="N86" s="533">
        <v>-4500</v>
      </c>
      <c r="O86" s="533">
        <v>100</v>
      </c>
      <c r="P86" s="529" t="s">
        <v>6442</v>
      </c>
      <c r="Q86" s="529" t="s">
        <v>1295</v>
      </c>
    </row>
    <row r="87" spans="1:17" x14ac:dyDescent="0.15">
      <c r="A87" s="530" t="s">
        <v>5230</v>
      </c>
      <c r="B87" s="531" t="s">
        <v>1291</v>
      </c>
      <c r="C87" s="532" t="s">
        <v>1268</v>
      </c>
      <c r="D87" s="531" t="s">
        <v>10771</v>
      </c>
      <c r="E87" s="542" t="s">
        <v>1979</v>
      </c>
      <c r="F87" s="527">
        <v>3000</v>
      </c>
      <c r="G87" s="527">
        <v>4500</v>
      </c>
      <c r="H87" s="527">
        <v>1</v>
      </c>
      <c r="I87" s="527">
        <v>1</v>
      </c>
      <c r="J87" s="527">
        <v>150</v>
      </c>
      <c r="K87" s="527">
        <v>180</v>
      </c>
      <c r="L87" s="527">
        <v>1.5</v>
      </c>
      <c r="M87" s="527">
        <v>2.2000000000000002</v>
      </c>
      <c r="N87" s="533">
        <v>-4500</v>
      </c>
      <c r="O87" s="533">
        <v>100</v>
      </c>
      <c r="P87" s="529" t="s">
        <v>1463</v>
      </c>
      <c r="Q87" s="534"/>
    </row>
    <row r="88" spans="1:17" x14ac:dyDescent="0.15">
      <c r="A88" s="524" t="s">
        <v>455</v>
      </c>
      <c r="B88" s="525" t="s">
        <v>1291</v>
      </c>
      <c r="C88" s="606" t="s">
        <v>1268</v>
      </c>
      <c r="D88" s="525" t="s">
        <v>1679</v>
      </c>
      <c r="E88" s="541" t="s">
        <v>1991</v>
      </c>
      <c r="F88" s="527">
        <v>2420</v>
      </c>
      <c r="G88" s="527">
        <v>3520</v>
      </c>
      <c r="H88" s="527">
        <v>1</v>
      </c>
      <c r="I88" s="527">
        <v>1</v>
      </c>
      <c r="J88" s="527">
        <v>110</v>
      </c>
      <c r="K88" s="527">
        <v>132</v>
      </c>
      <c r="L88" s="527">
        <v>1.32</v>
      </c>
      <c r="M88" s="527">
        <v>2.16</v>
      </c>
      <c r="N88" s="538">
        <v>-6000</v>
      </c>
      <c r="O88" s="528">
        <v>150</v>
      </c>
      <c r="P88" s="529" t="s">
        <v>6443</v>
      </c>
      <c r="Q88" s="529" t="s">
        <v>6270</v>
      </c>
    </row>
    <row r="89" spans="1:17" x14ac:dyDescent="0.15">
      <c r="A89" s="530" t="s">
        <v>455</v>
      </c>
      <c r="B89" s="531" t="s">
        <v>1291</v>
      </c>
      <c r="C89" s="532" t="s">
        <v>1268</v>
      </c>
      <c r="D89" s="531" t="s">
        <v>10771</v>
      </c>
      <c r="E89" s="540" t="s">
        <v>1979</v>
      </c>
      <c r="F89" s="527">
        <v>3300</v>
      </c>
      <c r="G89" s="527">
        <v>4800</v>
      </c>
      <c r="H89" s="527">
        <v>1</v>
      </c>
      <c r="I89" s="527">
        <v>1</v>
      </c>
      <c r="J89" s="527">
        <v>150</v>
      </c>
      <c r="K89" s="527">
        <v>180</v>
      </c>
      <c r="L89" s="527">
        <v>1.8</v>
      </c>
      <c r="M89" s="527">
        <v>2.64</v>
      </c>
      <c r="N89" s="533">
        <v>-6000</v>
      </c>
      <c r="O89" s="533">
        <v>150</v>
      </c>
      <c r="P89" s="529" t="s">
        <v>1463</v>
      </c>
      <c r="Q89" s="529" t="s">
        <v>6404</v>
      </c>
    </row>
    <row r="90" spans="1:17" x14ac:dyDescent="0.15">
      <c r="A90" s="537" t="s">
        <v>418</v>
      </c>
      <c r="B90" s="525" t="s">
        <v>1291</v>
      </c>
      <c r="C90" s="606" t="s">
        <v>1268</v>
      </c>
      <c r="D90" s="525" t="s">
        <v>1679</v>
      </c>
      <c r="E90" s="540" t="s">
        <v>1978</v>
      </c>
      <c r="F90" s="527">
        <v>2625</v>
      </c>
      <c r="G90" s="527">
        <v>3675</v>
      </c>
      <c r="H90" s="527">
        <v>1</v>
      </c>
      <c r="I90" s="527">
        <v>1</v>
      </c>
      <c r="J90" s="527">
        <v>126</v>
      </c>
      <c r="K90" s="527">
        <v>126</v>
      </c>
      <c r="L90" s="527">
        <v>10.5</v>
      </c>
      <c r="M90" s="527">
        <v>10.74</v>
      </c>
      <c r="N90" s="538">
        <v>-9000</v>
      </c>
      <c r="O90" s="528">
        <v>150</v>
      </c>
      <c r="P90" s="529" t="s">
        <v>6444</v>
      </c>
      <c r="Q90" s="529" t="s">
        <v>6270</v>
      </c>
    </row>
    <row r="91" spans="1:17" x14ac:dyDescent="0.15">
      <c r="A91" s="530" t="s">
        <v>418</v>
      </c>
      <c r="B91" s="531" t="s">
        <v>1291</v>
      </c>
      <c r="C91" s="532" t="s">
        <v>1268</v>
      </c>
      <c r="D91" s="531" t="s">
        <v>10771</v>
      </c>
      <c r="E91" s="540" t="s">
        <v>2031</v>
      </c>
      <c r="F91" s="527">
        <v>3125</v>
      </c>
      <c r="G91" s="527">
        <v>4375</v>
      </c>
      <c r="H91" s="527">
        <v>1</v>
      </c>
      <c r="I91" s="527">
        <v>1</v>
      </c>
      <c r="J91" s="527">
        <v>150</v>
      </c>
      <c r="K91" s="527">
        <v>150</v>
      </c>
      <c r="L91" s="527">
        <v>12.5</v>
      </c>
      <c r="M91" s="527">
        <v>12.79</v>
      </c>
      <c r="N91" s="533">
        <v>-9000</v>
      </c>
      <c r="O91" s="533">
        <v>150</v>
      </c>
      <c r="P91" s="534"/>
      <c r="Q91" s="529" t="s">
        <v>6404</v>
      </c>
    </row>
    <row r="92" spans="1:17" x14ac:dyDescent="0.15">
      <c r="A92" s="524" t="s">
        <v>487</v>
      </c>
      <c r="B92" s="525" t="s">
        <v>1291</v>
      </c>
      <c r="C92" s="606" t="s">
        <v>1268</v>
      </c>
      <c r="D92" s="525" t="s">
        <v>2025</v>
      </c>
      <c r="E92" s="541" t="s">
        <v>1991</v>
      </c>
      <c r="F92" s="527">
        <v>3080</v>
      </c>
      <c r="G92" s="527">
        <v>4180</v>
      </c>
      <c r="H92" s="527">
        <v>1</v>
      </c>
      <c r="I92" s="527">
        <v>1</v>
      </c>
      <c r="J92" s="527">
        <v>165</v>
      </c>
      <c r="K92" s="527">
        <v>165</v>
      </c>
      <c r="L92" s="527">
        <v>19.8</v>
      </c>
      <c r="M92" s="527">
        <v>19.88</v>
      </c>
      <c r="N92" s="538">
        <v>-11250</v>
      </c>
      <c r="O92" s="528">
        <v>150</v>
      </c>
      <c r="P92" s="529" t="s">
        <v>6445</v>
      </c>
      <c r="Q92" s="529" t="s">
        <v>6539</v>
      </c>
    </row>
    <row r="93" spans="1:17" x14ac:dyDescent="0.15">
      <c r="A93" s="530" t="s">
        <v>487</v>
      </c>
      <c r="B93" s="531" t="s">
        <v>1291</v>
      </c>
      <c r="C93" s="532" t="s">
        <v>1268</v>
      </c>
      <c r="D93" s="531" t="s">
        <v>10771</v>
      </c>
      <c r="E93" s="531"/>
      <c r="F93" s="535">
        <v>3080</v>
      </c>
      <c r="G93" s="535">
        <v>4180</v>
      </c>
      <c r="H93" s="527">
        <v>1</v>
      </c>
      <c r="I93" s="527">
        <v>1</v>
      </c>
      <c r="J93" s="527">
        <v>165</v>
      </c>
      <c r="K93" s="527">
        <v>165</v>
      </c>
      <c r="L93" s="535">
        <v>19.8</v>
      </c>
      <c r="M93" s="535">
        <v>19.88</v>
      </c>
      <c r="N93" s="533">
        <v>-11250</v>
      </c>
      <c r="O93" s="533">
        <v>150</v>
      </c>
      <c r="P93" s="534"/>
      <c r="Q93" s="529" t="s">
        <v>6270</v>
      </c>
    </row>
    <row r="94" spans="1:17" x14ac:dyDescent="0.15">
      <c r="A94" s="530" t="s">
        <v>487</v>
      </c>
      <c r="B94" s="531" t="s">
        <v>1291</v>
      </c>
      <c r="C94" s="532" t="s">
        <v>1268</v>
      </c>
      <c r="D94" s="531" t="s">
        <v>10771</v>
      </c>
      <c r="E94" s="540" t="s">
        <v>1979</v>
      </c>
      <c r="F94" s="527">
        <v>4200</v>
      </c>
      <c r="G94" s="527">
        <v>5700</v>
      </c>
      <c r="H94" s="527">
        <v>1</v>
      </c>
      <c r="I94" s="527">
        <v>1</v>
      </c>
      <c r="J94" s="527">
        <v>225</v>
      </c>
      <c r="K94" s="527">
        <v>225</v>
      </c>
      <c r="L94" s="527">
        <v>27</v>
      </c>
      <c r="M94" s="527">
        <v>27.08</v>
      </c>
      <c r="N94" s="533">
        <v>-11250</v>
      </c>
      <c r="O94" s="533">
        <v>150</v>
      </c>
      <c r="P94" s="529" t="s">
        <v>1463</v>
      </c>
      <c r="Q94" s="529" t="s">
        <v>6404</v>
      </c>
    </row>
    <row r="95" spans="1:17" x14ac:dyDescent="0.15">
      <c r="A95" s="524" t="s">
        <v>971</v>
      </c>
      <c r="B95" s="525" t="s">
        <v>10851</v>
      </c>
      <c r="C95" s="606" t="s">
        <v>1268</v>
      </c>
      <c r="D95" s="525" t="s">
        <v>1679</v>
      </c>
      <c r="E95" s="525" t="s">
        <v>103</v>
      </c>
      <c r="F95" s="527">
        <v>500</v>
      </c>
      <c r="G95" s="527">
        <v>900</v>
      </c>
      <c r="H95" s="527">
        <v>16</v>
      </c>
      <c r="I95" s="527">
        <v>16</v>
      </c>
      <c r="J95" s="527">
        <v>60</v>
      </c>
      <c r="K95" s="527">
        <v>90</v>
      </c>
      <c r="L95" s="527">
        <v>5</v>
      </c>
      <c r="M95" s="527">
        <v>8.9</v>
      </c>
      <c r="N95" s="538">
        <v>7000</v>
      </c>
      <c r="O95" s="528">
        <v>75</v>
      </c>
      <c r="P95" s="529" t="s">
        <v>1903</v>
      </c>
      <c r="Q95" s="529"/>
    </row>
    <row r="96" spans="1:17" x14ac:dyDescent="0.15">
      <c r="A96" s="530" t="s">
        <v>971</v>
      </c>
      <c r="B96" s="525" t="s">
        <v>10855</v>
      </c>
      <c r="C96" s="532" t="s">
        <v>1268</v>
      </c>
      <c r="D96" s="531" t="s">
        <v>10771</v>
      </c>
      <c r="E96" s="531"/>
      <c r="F96" s="535">
        <v>500</v>
      </c>
      <c r="G96" s="535">
        <v>900</v>
      </c>
      <c r="H96" s="527">
        <v>16</v>
      </c>
      <c r="I96" s="527">
        <v>16</v>
      </c>
      <c r="J96" s="535">
        <v>60</v>
      </c>
      <c r="K96" s="535">
        <v>90</v>
      </c>
      <c r="L96" s="535">
        <v>5</v>
      </c>
      <c r="M96" s="535">
        <v>8.9</v>
      </c>
      <c r="N96" s="533">
        <v>7000</v>
      </c>
      <c r="O96" s="533">
        <v>75</v>
      </c>
      <c r="P96" s="529" t="s">
        <v>2080</v>
      </c>
      <c r="Q96" s="534"/>
    </row>
    <row r="97" spans="1:17" x14ac:dyDescent="0.15">
      <c r="A97" s="530" t="s">
        <v>971</v>
      </c>
      <c r="B97" s="525" t="s">
        <v>10850</v>
      </c>
      <c r="C97" s="532" t="s">
        <v>1268</v>
      </c>
      <c r="D97" s="531" t="s">
        <v>10771</v>
      </c>
      <c r="E97" s="540" t="s">
        <v>1978</v>
      </c>
      <c r="F97" s="527">
        <v>525</v>
      </c>
      <c r="G97" s="527">
        <v>945</v>
      </c>
      <c r="H97" s="527">
        <v>16</v>
      </c>
      <c r="I97" s="527">
        <v>16</v>
      </c>
      <c r="J97" s="527">
        <v>63</v>
      </c>
      <c r="K97" s="527">
        <v>94</v>
      </c>
      <c r="L97" s="527">
        <v>5.25</v>
      </c>
      <c r="M97" s="527">
        <v>9.15</v>
      </c>
      <c r="N97" s="538">
        <v>-5250</v>
      </c>
      <c r="O97" s="533">
        <v>75</v>
      </c>
      <c r="P97" s="529" t="s">
        <v>6437</v>
      </c>
      <c r="Q97" s="534"/>
    </row>
    <row r="98" spans="1:17" x14ac:dyDescent="0.15">
      <c r="A98" s="530" t="s">
        <v>971</v>
      </c>
      <c r="B98" s="525" t="s">
        <v>10850</v>
      </c>
      <c r="C98" s="532" t="s">
        <v>1268</v>
      </c>
      <c r="D98" s="531" t="s">
        <v>10771</v>
      </c>
      <c r="E98" s="540" t="s">
        <v>1991</v>
      </c>
      <c r="F98" s="527">
        <v>550</v>
      </c>
      <c r="G98" s="527">
        <v>990</v>
      </c>
      <c r="H98" s="527">
        <v>16</v>
      </c>
      <c r="I98" s="527">
        <v>16</v>
      </c>
      <c r="J98" s="527">
        <v>66</v>
      </c>
      <c r="K98" s="527">
        <v>99</v>
      </c>
      <c r="L98" s="527">
        <v>5.5</v>
      </c>
      <c r="M98" s="527">
        <v>9.4</v>
      </c>
      <c r="N98" s="533">
        <v>-5250</v>
      </c>
      <c r="O98" s="533">
        <v>75</v>
      </c>
      <c r="P98" s="529" t="s">
        <v>6446</v>
      </c>
      <c r="Q98" s="534"/>
    </row>
    <row r="99" spans="1:17" x14ac:dyDescent="0.15">
      <c r="A99" s="530" t="s">
        <v>971</v>
      </c>
      <c r="B99" s="525" t="s">
        <v>10850</v>
      </c>
      <c r="C99" s="532" t="s">
        <v>1268</v>
      </c>
      <c r="D99" s="531" t="s">
        <v>10771</v>
      </c>
      <c r="E99" s="540" t="s">
        <v>1975</v>
      </c>
      <c r="F99" s="527">
        <v>600</v>
      </c>
      <c r="G99" s="527">
        <v>1080</v>
      </c>
      <c r="H99" s="527">
        <v>16</v>
      </c>
      <c r="I99" s="527">
        <v>16</v>
      </c>
      <c r="J99" s="527">
        <v>72</v>
      </c>
      <c r="K99" s="527">
        <v>108</v>
      </c>
      <c r="L99" s="527">
        <v>6</v>
      </c>
      <c r="M99" s="527">
        <v>9.9</v>
      </c>
      <c r="N99" s="533">
        <v>-5250</v>
      </c>
      <c r="O99" s="533">
        <v>75</v>
      </c>
      <c r="P99" s="534"/>
      <c r="Q99" s="534"/>
    </row>
    <row r="100" spans="1:17" x14ac:dyDescent="0.15">
      <c r="A100" s="537" t="s">
        <v>2070</v>
      </c>
      <c r="B100" s="525" t="s">
        <v>10850</v>
      </c>
      <c r="C100" s="606" t="s">
        <v>1268</v>
      </c>
      <c r="D100" s="525" t="s">
        <v>2025</v>
      </c>
      <c r="E100" s="542" t="s">
        <v>1978</v>
      </c>
      <c r="F100" s="527">
        <v>682</v>
      </c>
      <c r="G100" s="527">
        <v>815</v>
      </c>
      <c r="H100" s="527">
        <v>48</v>
      </c>
      <c r="I100" s="527">
        <v>48</v>
      </c>
      <c r="J100" s="527">
        <v>78</v>
      </c>
      <c r="K100" s="527" t="s">
        <v>213</v>
      </c>
      <c r="L100" s="527">
        <v>2.52</v>
      </c>
      <c r="M100" s="527" t="s">
        <v>213</v>
      </c>
      <c r="N100" s="528" t="s">
        <v>103</v>
      </c>
      <c r="O100" s="528" t="s">
        <v>213</v>
      </c>
      <c r="P100" s="529" t="s">
        <v>6392</v>
      </c>
      <c r="Q100" s="529" t="s">
        <v>6540</v>
      </c>
    </row>
    <row r="101" spans="1:17" x14ac:dyDescent="0.15">
      <c r="A101" s="530" t="s">
        <v>2070</v>
      </c>
      <c r="B101" s="525" t="s">
        <v>10850</v>
      </c>
      <c r="C101" s="532" t="s">
        <v>1268</v>
      </c>
      <c r="D101" s="531" t="s">
        <v>10771</v>
      </c>
      <c r="E101" s="531"/>
      <c r="F101" s="535">
        <v>682</v>
      </c>
      <c r="G101" s="535">
        <v>815</v>
      </c>
      <c r="H101" s="527">
        <v>48</v>
      </c>
      <c r="I101" s="527">
        <v>48</v>
      </c>
      <c r="J101" s="535">
        <v>78</v>
      </c>
      <c r="K101" s="535" t="s">
        <v>213</v>
      </c>
      <c r="L101" s="535">
        <v>2.52</v>
      </c>
      <c r="M101" s="535" t="s">
        <v>213</v>
      </c>
      <c r="N101" s="533" t="s">
        <v>103</v>
      </c>
      <c r="O101" s="533" t="s">
        <v>213</v>
      </c>
      <c r="P101" s="534"/>
      <c r="Q101" s="529" t="s">
        <v>6409</v>
      </c>
    </row>
    <row r="102" spans="1:17" x14ac:dyDescent="0.15">
      <c r="A102" s="530" t="s">
        <v>2070</v>
      </c>
      <c r="B102" s="525" t="s">
        <v>10850</v>
      </c>
      <c r="C102" s="532" t="s">
        <v>1268</v>
      </c>
      <c r="D102" s="531" t="s">
        <v>10771</v>
      </c>
      <c r="E102" s="531"/>
      <c r="F102" s="535">
        <v>682</v>
      </c>
      <c r="G102" s="535">
        <v>815</v>
      </c>
      <c r="H102" s="527">
        <v>48</v>
      </c>
      <c r="I102" s="527">
        <v>48</v>
      </c>
      <c r="J102" s="535">
        <v>78</v>
      </c>
      <c r="K102" s="535" t="s">
        <v>213</v>
      </c>
      <c r="L102" s="535">
        <v>2.52</v>
      </c>
      <c r="M102" s="535" t="s">
        <v>213</v>
      </c>
      <c r="N102" s="533" t="s">
        <v>103</v>
      </c>
      <c r="O102" s="533" t="s">
        <v>213</v>
      </c>
      <c r="P102" s="534"/>
      <c r="Q102" s="529" t="s">
        <v>6541</v>
      </c>
    </row>
    <row r="103" spans="1:17" x14ac:dyDescent="0.15">
      <c r="A103" s="530" t="s">
        <v>2070</v>
      </c>
      <c r="B103" s="525" t="s">
        <v>10850</v>
      </c>
      <c r="C103" s="532" t="s">
        <v>1268</v>
      </c>
      <c r="D103" s="531" t="s">
        <v>10771</v>
      </c>
      <c r="E103" s="531"/>
      <c r="F103" s="535">
        <v>682</v>
      </c>
      <c r="G103" s="535">
        <v>815</v>
      </c>
      <c r="H103" s="527">
        <v>48</v>
      </c>
      <c r="I103" s="527">
        <v>48</v>
      </c>
      <c r="J103" s="535">
        <v>78</v>
      </c>
      <c r="K103" s="535" t="s">
        <v>213</v>
      </c>
      <c r="L103" s="535">
        <v>2.52</v>
      </c>
      <c r="M103" s="535" t="s">
        <v>213</v>
      </c>
      <c r="N103" s="533" t="s">
        <v>103</v>
      </c>
      <c r="O103" s="533" t="s">
        <v>213</v>
      </c>
      <c r="P103" s="534"/>
      <c r="Q103" s="529" t="s">
        <v>6410</v>
      </c>
    </row>
    <row r="104" spans="1:17" x14ac:dyDescent="0.15">
      <c r="A104" s="530" t="s">
        <v>2070</v>
      </c>
      <c r="B104" s="525" t="s">
        <v>10850</v>
      </c>
      <c r="C104" s="532" t="s">
        <v>1268</v>
      </c>
      <c r="D104" s="531" t="s">
        <v>10771</v>
      </c>
      <c r="E104" s="531"/>
      <c r="F104" s="535">
        <v>682</v>
      </c>
      <c r="G104" s="535">
        <v>815</v>
      </c>
      <c r="H104" s="527">
        <v>48</v>
      </c>
      <c r="I104" s="527">
        <v>48</v>
      </c>
      <c r="J104" s="535">
        <v>78</v>
      </c>
      <c r="K104" s="535" t="s">
        <v>213</v>
      </c>
      <c r="L104" s="535">
        <v>2.52</v>
      </c>
      <c r="M104" s="535" t="s">
        <v>213</v>
      </c>
      <c r="N104" s="533" t="s">
        <v>103</v>
      </c>
      <c r="O104" s="533" t="s">
        <v>213</v>
      </c>
      <c r="P104" s="534"/>
      <c r="Q104" s="529" t="s">
        <v>6411</v>
      </c>
    </row>
    <row r="105" spans="1:17" x14ac:dyDescent="0.15">
      <c r="A105" s="530" t="s">
        <v>2070</v>
      </c>
      <c r="B105" s="525" t="s">
        <v>10850</v>
      </c>
      <c r="C105" s="532" t="s">
        <v>1268</v>
      </c>
      <c r="D105" s="531" t="s">
        <v>10771</v>
      </c>
      <c r="E105" s="531"/>
      <c r="F105" s="535">
        <v>682</v>
      </c>
      <c r="G105" s="535">
        <v>815</v>
      </c>
      <c r="H105" s="527">
        <v>48</v>
      </c>
      <c r="I105" s="527">
        <v>48</v>
      </c>
      <c r="J105" s="535">
        <v>78</v>
      </c>
      <c r="K105" s="535" t="s">
        <v>213</v>
      </c>
      <c r="L105" s="535">
        <v>2.52</v>
      </c>
      <c r="M105" s="535" t="s">
        <v>213</v>
      </c>
      <c r="N105" s="533" t="s">
        <v>103</v>
      </c>
      <c r="O105" s="533" t="s">
        <v>213</v>
      </c>
      <c r="P105" s="534"/>
      <c r="Q105" s="529" t="s">
        <v>6412</v>
      </c>
    </row>
    <row r="106" spans="1:17" x14ac:dyDescent="0.15">
      <c r="A106" s="524" t="s">
        <v>280</v>
      </c>
      <c r="B106" s="525" t="s">
        <v>10850</v>
      </c>
      <c r="C106" s="606" t="s">
        <v>1268</v>
      </c>
      <c r="D106" s="525" t="s">
        <v>2057</v>
      </c>
      <c r="E106" s="540" t="s">
        <v>1991</v>
      </c>
      <c r="F106" s="527">
        <v>770</v>
      </c>
      <c r="G106" s="527">
        <v>770</v>
      </c>
      <c r="H106" s="527">
        <v>48</v>
      </c>
      <c r="I106" s="527">
        <v>48</v>
      </c>
      <c r="J106" s="527">
        <v>110</v>
      </c>
      <c r="K106" s="527">
        <v>110</v>
      </c>
      <c r="L106" s="527">
        <v>3.08</v>
      </c>
      <c r="M106" s="527">
        <v>3.08</v>
      </c>
      <c r="N106" s="528" t="s">
        <v>103</v>
      </c>
      <c r="O106" s="528">
        <v>100</v>
      </c>
      <c r="P106" s="529" t="s">
        <v>2111</v>
      </c>
      <c r="Q106" s="529" t="s">
        <v>1470</v>
      </c>
    </row>
    <row r="107" spans="1:17" x14ac:dyDescent="0.15">
      <c r="A107" s="530" t="s">
        <v>280</v>
      </c>
      <c r="B107" s="525" t="s">
        <v>10850</v>
      </c>
      <c r="C107" s="532" t="s">
        <v>1268</v>
      </c>
      <c r="D107" s="531" t="s">
        <v>10775</v>
      </c>
      <c r="E107" s="531"/>
      <c r="F107" s="527">
        <v>770</v>
      </c>
      <c r="G107" s="527">
        <v>770</v>
      </c>
      <c r="H107" s="527">
        <v>48</v>
      </c>
      <c r="I107" s="527">
        <v>48</v>
      </c>
      <c r="J107" s="527">
        <v>110</v>
      </c>
      <c r="K107" s="527">
        <v>110</v>
      </c>
      <c r="L107" s="527">
        <v>3.08</v>
      </c>
      <c r="M107" s="527">
        <v>3.08</v>
      </c>
      <c r="N107" s="533" t="s">
        <v>103</v>
      </c>
      <c r="O107" s="533">
        <v>100</v>
      </c>
      <c r="P107" s="534"/>
      <c r="Q107" s="529" t="s">
        <v>6409</v>
      </c>
    </row>
    <row r="108" spans="1:17" x14ac:dyDescent="0.15">
      <c r="A108" s="530" t="s">
        <v>280</v>
      </c>
      <c r="B108" s="525" t="s">
        <v>10850</v>
      </c>
      <c r="C108" s="532" t="s">
        <v>1268</v>
      </c>
      <c r="D108" s="531" t="s">
        <v>10775</v>
      </c>
      <c r="E108" s="531"/>
      <c r="F108" s="527">
        <v>770</v>
      </c>
      <c r="G108" s="527">
        <v>770</v>
      </c>
      <c r="H108" s="527">
        <v>48</v>
      </c>
      <c r="I108" s="527">
        <v>48</v>
      </c>
      <c r="J108" s="527">
        <v>110</v>
      </c>
      <c r="K108" s="527">
        <v>110</v>
      </c>
      <c r="L108" s="527">
        <v>3.08</v>
      </c>
      <c r="M108" s="527">
        <v>3.08</v>
      </c>
      <c r="N108" s="533" t="s">
        <v>103</v>
      </c>
      <c r="O108" s="533">
        <v>100</v>
      </c>
      <c r="P108" s="534"/>
      <c r="Q108" s="529" t="s">
        <v>1295</v>
      </c>
    </row>
    <row r="109" spans="1:17" x14ac:dyDescent="0.15">
      <c r="A109" s="530" t="s">
        <v>280</v>
      </c>
      <c r="B109" s="525" t="s">
        <v>10850</v>
      </c>
      <c r="C109" s="532" t="s">
        <v>1268</v>
      </c>
      <c r="D109" s="531" t="s">
        <v>10775</v>
      </c>
      <c r="E109" s="531"/>
      <c r="F109" s="527">
        <v>770</v>
      </c>
      <c r="G109" s="527">
        <v>770</v>
      </c>
      <c r="H109" s="527">
        <v>48</v>
      </c>
      <c r="I109" s="527">
        <v>48</v>
      </c>
      <c r="J109" s="527">
        <v>110</v>
      </c>
      <c r="K109" s="527">
        <v>110</v>
      </c>
      <c r="L109" s="527">
        <v>3.08</v>
      </c>
      <c r="M109" s="527">
        <v>3.08</v>
      </c>
      <c r="N109" s="533" t="s">
        <v>103</v>
      </c>
      <c r="O109" s="533">
        <v>100</v>
      </c>
      <c r="P109" s="534"/>
      <c r="Q109" s="529" t="s">
        <v>6410</v>
      </c>
    </row>
    <row r="110" spans="1:17" x14ac:dyDescent="0.15">
      <c r="A110" s="530" t="s">
        <v>280</v>
      </c>
      <c r="B110" s="525" t="s">
        <v>10850</v>
      </c>
      <c r="C110" s="532" t="s">
        <v>1268</v>
      </c>
      <c r="D110" s="531" t="s">
        <v>10775</v>
      </c>
      <c r="E110" s="531"/>
      <c r="F110" s="527">
        <v>770</v>
      </c>
      <c r="G110" s="527">
        <v>770</v>
      </c>
      <c r="H110" s="527">
        <v>48</v>
      </c>
      <c r="I110" s="527">
        <v>48</v>
      </c>
      <c r="J110" s="527">
        <v>110</v>
      </c>
      <c r="K110" s="527">
        <v>110</v>
      </c>
      <c r="L110" s="527">
        <v>3.08</v>
      </c>
      <c r="M110" s="527">
        <v>3.08</v>
      </c>
      <c r="N110" s="533" t="s">
        <v>103</v>
      </c>
      <c r="O110" s="533">
        <v>100</v>
      </c>
      <c r="P110" s="534"/>
      <c r="Q110" s="529" t="s">
        <v>6411</v>
      </c>
    </row>
    <row r="111" spans="1:17" x14ac:dyDescent="0.15">
      <c r="A111" s="530" t="s">
        <v>280</v>
      </c>
      <c r="B111" s="525" t="s">
        <v>10850</v>
      </c>
      <c r="C111" s="532" t="s">
        <v>1268</v>
      </c>
      <c r="D111" s="531" t="s">
        <v>10775</v>
      </c>
      <c r="E111" s="531"/>
      <c r="F111" s="527">
        <v>770</v>
      </c>
      <c r="G111" s="527">
        <v>770</v>
      </c>
      <c r="H111" s="527">
        <v>48</v>
      </c>
      <c r="I111" s="527">
        <v>48</v>
      </c>
      <c r="J111" s="527">
        <v>110</v>
      </c>
      <c r="K111" s="527">
        <v>110</v>
      </c>
      <c r="L111" s="527">
        <v>3.08</v>
      </c>
      <c r="M111" s="527">
        <v>3.08</v>
      </c>
      <c r="N111" s="533" t="s">
        <v>103</v>
      </c>
      <c r="O111" s="533">
        <v>100</v>
      </c>
      <c r="P111" s="534"/>
      <c r="Q111" s="529" t="s">
        <v>6412</v>
      </c>
    </row>
    <row r="112" spans="1:17" x14ac:dyDescent="0.15">
      <c r="A112" s="537" t="s">
        <v>2108</v>
      </c>
      <c r="B112" s="525" t="s">
        <v>10850</v>
      </c>
      <c r="C112" s="606" t="s">
        <v>1268</v>
      </c>
      <c r="D112" s="525" t="s">
        <v>1679</v>
      </c>
      <c r="E112" s="541" t="s">
        <v>1991</v>
      </c>
      <c r="F112" s="527">
        <v>861</v>
      </c>
      <c r="G112" s="527">
        <v>990</v>
      </c>
      <c r="H112" s="527">
        <v>48</v>
      </c>
      <c r="I112" s="527">
        <v>48</v>
      </c>
      <c r="J112" s="527">
        <v>132</v>
      </c>
      <c r="K112" s="527">
        <v>132</v>
      </c>
      <c r="L112" s="527">
        <v>15.4</v>
      </c>
      <c r="M112" s="527">
        <v>15.82</v>
      </c>
      <c r="N112" s="538">
        <v>-18000</v>
      </c>
      <c r="O112" s="528">
        <v>100</v>
      </c>
      <c r="P112" s="529" t="s">
        <v>6447</v>
      </c>
      <c r="Q112" s="529" t="s">
        <v>6409</v>
      </c>
    </row>
    <row r="113" spans="1:17" x14ac:dyDescent="0.15">
      <c r="A113" s="530" t="s">
        <v>2108</v>
      </c>
      <c r="B113" s="525" t="s">
        <v>10850</v>
      </c>
      <c r="C113" s="532" t="s">
        <v>1268</v>
      </c>
      <c r="D113" s="531" t="s">
        <v>10771</v>
      </c>
      <c r="E113" s="531"/>
      <c r="F113" s="535">
        <v>861</v>
      </c>
      <c r="G113" s="535">
        <v>990</v>
      </c>
      <c r="H113" s="527">
        <v>48</v>
      </c>
      <c r="I113" s="527">
        <v>48</v>
      </c>
      <c r="J113" s="527">
        <v>132</v>
      </c>
      <c r="K113" s="527">
        <v>132</v>
      </c>
      <c r="L113" s="535">
        <v>15.4</v>
      </c>
      <c r="M113" s="535">
        <v>15.82</v>
      </c>
      <c r="N113" s="533">
        <v>-18000</v>
      </c>
      <c r="O113" s="533">
        <v>100</v>
      </c>
      <c r="P113" s="534"/>
      <c r="Q113" s="529" t="s">
        <v>1295</v>
      </c>
    </row>
    <row r="114" spans="1:17" x14ac:dyDescent="0.15">
      <c r="A114" s="530" t="s">
        <v>2108</v>
      </c>
      <c r="B114" s="525" t="s">
        <v>10850</v>
      </c>
      <c r="C114" s="532" t="s">
        <v>1268</v>
      </c>
      <c r="D114" s="531" t="s">
        <v>10771</v>
      </c>
      <c r="E114" s="531"/>
      <c r="F114" s="535">
        <v>861</v>
      </c>
      <c r="G114" s="535">
        <v>990</v>
      </c>
      <c r="H114" s="527">
        <v>48</v>
      </c>
      <c r="I114" s="527">
        <v>48</v>
      </c>
      <c r="J114" s="527">
        <v>132</v>
      </c>
      <c r="K114" s="527">
        <v>132</v>
      </c>
      <c r="L114" s="535">
        <v>15.4</v>
      </c>
      <c r="M114" s="535">
        <v>15.82</v>
      </c>
      <c r="N114" s="533">
        <v>-18000</v>
      </c>
      <c r="O114" s="533">
        <v>100</v>
      </c>
      <c r="P114" s="534"/>
      <c r="Q114" s="529" t="s">
        <v>6410</v>
      </c>
    </row>
    <row r="115" spans="1:17" x14ac:dyDescent="0.15">
      <c r="A115" s="530" t="s">
        <v>2108</v>
      </c>
      <c r="B115" s="525" t="s">
        <v>10850</v>
      </c>
      <c r="C115" s="532" t="s">
        <v>1268</v>
      </c>
      <c r="D115" s="531" t="s">
        <v>10771</v>
      </c>
      <c r="E115" s="531"/>
      <c r="F115" s="535">
        <v>861</v>
      </c>
      <c r="G115" s="535">
        <v>990</v>
      </c>
      <c r="H115" s="527">
        <v>48</v>
      </c>
      <c r="I115" s="527">
        <v>48</v>
      </c>
      <c r="J115" s="527">
        <v>132</v>
      </c>
      <c r="K115" s="527">
        <v>132</v>
      </c>
      <c r="L115" s="535">
        <v>15.4</v>
      </c>
      <c r="M115" s="535">
        <v>15.82</v>
      </c>
      <c r="N115" s="533">
        <v>-18000</v>
      </c>
      <c r="O115" s="533">
        <v>100</v>
      </c>
      <c r="P115" s="534"/>
      <c r="Q115" s="529" t="s">
        <v>6411</v>
      </c>
    </row>
    <row r="116" spans="1:17" x14ac:dyDescent="0.15">
      <c r="A116" s="530" t="s">
        <v>2108</v>
      </c>
      <c r="B116" s="525" t="s">
        <v>10850</v>
      </c>
      <c r="C116" s="532" t="s">
        <v>1268</v>
      </c>
      <c r="D116" s="531" t="s">
        <v>10771</v>
      </c>
      <c r="E116" s="531"/>
      <c r="F116" s="535">
        <v>861</v>
      </c>
      <c r="G116" s="535">
        <v>990</v>
      </c>
      <c r="H116" s="527">
        <v>48</v>
      </c>
      <c r="I116" s="527">
        <v>48</v>
      </c>
      <c r="J116" s="527">
        <v>132</v>
      </c>
      <c r="K116" s="527">
        <v>132</v>
      </c>
      <c r="L116" s="535">
        <v>15.4</v>
      </c>
      <c r="M116" s="535">
        <v>15.82</v>
      </c>
      <c r="N116" s="533">
        <v>-18000</v>
      </c>
      <c r="O116" s="533">
        <v>100</v>
      </c>
      <c r="P116" s="534"/>
      <c r="Q116" s="529" t="s">
        <v>6412</v>
      </c>
    </row>
    <row r="117" spans="1:17" x14ac:dyDescent="0.15">
      <c r="A117" s="524" t="s">
        <v>60</v>
      </c>
      <c r="B117" s="525" t="s">
        <v>10857</v>
      </c>
      <c r="C117" s="606" t="s">
        <v>1268</v>
      </c>
      <c r="D117" s="525" t="s">
        <v>1679</v>
      </c>
      <c r="E117" s="525" t="s">
        <v>103</v>
      </c>
      <c r="F117" s="527">
        <v>480</v>
      </c>
      <c r="G117" s="527">
        <v>528</v>
      </c>
      <c r="H117" s="527">
        <v>48</v>
      </c>
      <c r="I117" s="527">
        <v>48</v>
      </c>
      <c r="J117" s="527">
        <v>48</v>
      </c>
      <c r="K117" s="527">
        <v>96</v>
      </c>
      <c r="L117" s="527">
        <v>4.8</v>
      </c>
      <c r="M117" s="527">
        <v>7.88</v>
      </c>
      <c r="N117" s="538">
        <v>18000</v>
      </c>
      <c r="O117" s="528">
        <v>75</v>
      </c>
      <c r="P117" s="529" t="s">
        <v>6448</v>
      </c>
      <c r="Q117" s="529" t="s">
        <v>1492</v>
      </c>
    </row>
    <row r="118" spans="1:17" x14ac:dyDescent="0.15">
      <c r="A118" s="530" t="s">
        <v>60</v>
      </c>
      <c r="B118" s="525" t="s">
        <v>10857</v>
      </c>
      <c r="C118" s="532" t="s">
        <v>1268</v>
      </c>
      <c r="D118" s="531" t="s">
        <v>10771</v>
      </c>
      <c r="E118" s="531"/>
      <c r="F118" s="535">
        <v>480</v>
      </c>
      <c r="G118" s="535">
        <v>528</v>
      </c>
      <c r="H118" s="527">
        <v>48</v>
      </c>
      <c r="I118" s="527">
        <v>48</v>
      </c>
      <c r="J118" s="535">
        <v>48</v>
      </c>
      <c r="K118" s="535">
        <v>96</v>
      </c>
      <c r="L118" s="535">
        <v>4.8</v>
      </c>
      <c r="M118" s="535">
        <v>7.88</v>
      </c>
      <c r="N118" s="533">
        <v>18000</v>
      </c>
      <c r="O118" s="533">
        <v>75</v>
      </c>
      <c r="P118" s="534"/>
      <c r="Q118" s="543" t="s">
        <v>6275</v>
      </c>
    </row>
    <row r="119" spans="1:17" x14ac:dyDescent="0.15">
      <c r="A119" s="530" t="s">
        <v>60</v>
      </c>
      <c r="B119" s="525" t="s">
        <v>10852</v>
      </c>
      <c r="C119" s="532" t="s">
        <v>1268</v>
      </c>
      <c r="D119" s="531" t="s">
        <v>10771</v>
      </c>
      <c r="E119" s="531"/>
      <c r="F119" s="535">
        <v>480</v>
      </c>
      <c r="G119" s="535">
        <v>528</v>
      </c>
      <c r="H119" s="527">
        <v>48</v>
      </c>
      <c r="I119" s="527">
        <v>48</v>
      </c>
      <c r="J119" s="535">
        <v>48</v>
      </c>
      <c r="K119" s="535">
        <v>96</v>
      </c>
      <c r="L119" s="535">
        <v>4.8</v>
      </c>
      <c r="M119" s="535">
        <v>7.88</v>
      </c>
      <c r="N119" s="533">
        <v>18000</v>
      </c>
      <c r="O119" s="533">
        <v>75</v>
      </c>
      <c r="P119" s="534"/>
      <c r="Q119" s="529" t="s">
        <v>6270</v>
      </c>
    </row>
    <row r="120" spans="1:17" x14ac:dyDescent="0.15">
      <c r="A120" s="530" t="s">
        <v>60</v>
      </c>
      <c r="B120" s="525" t="s">
        <v>10852</v>
      </c>
      <c r="C120" s="532" t="s">
        <v>1268</v>
      </c>
      <c r="D120" s="531" t="s">
        <v>10771</v>
      </c>
      <c r="E120" s="531"/>
      <c r="F120" s="535">
        <v>480</v>
      </c>
      <c r="G120" s="535">
        <v>528</v>
      </c>
      <c r="H120" s="527">
        <v>48</v>
      </c>
      <c r="I120" s="527">
        <v>48</v>
      </c>
      <c r="J120" s="535">
        <v>48</v>
      </c>
      <c r="K120" s="535">
        <v>96</v>
      </c>
      <c r="L120" s="535">
        <v>4.8</v>
      </c>
      <c r="M120" s="535">
        <v>7.88</v>
      </c>
      <c r="N120" s="533">
        <v>18000</v>
      </c>
      <c r="O120" s="533">
        <v>75</v>
      </c>
      <c r="P120" s="534"/>
      <c r="Q120" s="529" t="s">
        <v>1295</v>
      </c>
    </row>
    <row r="121" spans="1:17" x14ac:dyDescent="0.15">
      <c r="A121" s="530" t="s">
        <v>60</v>
      </c>
      <c r="B121" s="525" t="s">
        <v>10852</v>
      </c>
      <c r="C121" s="532" t="s">
        <v>1268</v>
      </c>
      <c r="D121" s="531" t="s">
        <v>10771</v>
      </c>
      <c r="E121" s="531"/>
      <c r="F121" s="535">
        <v>480</v>
      </c>
      <c r="G121" s="535">
        <v>528</v>
      </c>
      <c r="H121" s="527">
        <v>48</v>
      </c>
      <c r="I121" s="527">
        <v>48</v>
      </c>
      <c r="J121" s="535">
        <v>48</v>
      </c>
      <c r="K121" s="535">
        <v>96</v>
      </c>
      <c r="L121" s="535">
        <v>4.8</v>
      </c>
      <c r="M121" s="535">
        <v>7.88</v>
      </c>
      <c r="N121" s="533">
        <v>18000</v>
      </c>
      <c r="O121" s="533">
        <v>75</v>
      </c>
      <c r="P121" s="534"/>
      <c r="Q121" s="529" t="s">
        <v>6543</v>
      </c>
    </row>
    <row r="122" spans="1:17" x14ac:dyDescent="0.15">
      <c r="A122" s="524" t="s">
        <v>58</v>
      </c>
      <c r="B122" s="525" t="s">
        <v>10852</v>
      </c>
      <c r="C122" s="606" t="s">
        <v>1268</v>
      </c>
      <c r="D122" s="525" t="s">
        <v>2025</v>
      </c>
      <c r="E122" s="525" t="s">
        <v>103</v>
      </c>
      <c r="F122" s="527">
        <v>500</v>
      </c>
      <c r="G122" s="527">
        <v>550</v>
      </c>
      <c r="H122" s="527">
        <v>48</v>
      </c>
      <c r="I122" s="527">
        <v>48</v>
      </c>
      <c r="J122" s="527">
        <v>120</v>
      </c>
      <c r="K122" s="527">
        <v>255</v>
      </c>
      <c r="L122" s="527">
        <v>4.2</v>
      </c>
      <c r="M122" s="527">
        <v>8.4</v>
      </c>
      <c r="N122" s="538">
        <v>16000</v>
      </c>
      <c r="O122" s="528">
        <v>50</v>
      </c>
      <c r="P122" s="529" t="s">
        <v>6448</v>
      </c>
      <c r="Q122" s="529" t="s">
        <v>1488</v>
      </c>
    </row>
    <row r="123" spans="1:17" x14ac:dyDescent="0.15">
      <c r="A123" s="530" t="s">
        <v>58</v>
      </c>
      <c r="B123" s="525" t="s">
        <v>10852</v>
      </c>
      <c r="C123" s="532" t="s">
        <v>1268</v>
      </c>
      <c r="D123" s="531" t="s">
        <v>10771</v>
      </c>
      <c r="E123" s="531"/>
      <c r="F123" s="535">
        <v>500</v>
      </c>
      <c r="G123" s="535">
        <v>550</v>
      </c>
      <c r="H123" s="527">
        <v>48</v>
      </c>
      <c r="I123" s="527">
        <v>48</v>
      </c>
      <c r="J123" s="535">
        <v>120</v>
      </c>
      <c r="K123" s="535">
        <v>255</v>
      </c>
      <c r="L123" s="535">
        <v>4.2</v>
      </c>
      <c r="M123" s="535">
        <v>8.4</v>
      </c>
      <c r="N123" s="533">
        <v>16000</v>
      </c>
      <c r="O123" s="533">
        <v>50</v>
      </c>
      <c r="P123" s="534"/>
      <c r="Q123" s="529" t="s">
        <v>6414</v>
      </c>
    </row>
    <row r="124" spans="1:17" x14ac:dyDescent="0.15">
      <c r="A124" s="530" t="s">
        <v>58</v>
      </c>
      <c r="B124" s="525" t="s">
        <v>10852</v>
      </c>
      <c r="C124" s="532" t="s">
        <v>1268</v>
      </c>
      <c r="D124" s="531" t="s">
        <v>10771</v>
      </c>
      <c r="E124" s="531"/>
      <c r="F124" s="535">
        <v>500</v>
      </c>
      <c r="G124" s="535">
        <v>550</v>
      </c>
      <c r="H124" s="527">
        <v>48</v>
      </c>
      <c r="I124" s="527">
        <v>48</v>
      </c>
      <c r="J124" s="535">
        <v>120</v>
      </c>
      <c r="K124" s="535">
        <v>255</v>
      </c>
      <c r="L124" s="535">
        <v>4.2</v>
      </c>
      <c r="M124" s="535">
        <v>8.4</v>
      </c>
      <c r="N124" s="533">
        <v>16000</v>
      </c>
      <c r="O124" s="533">
        <v>50</v>
      </c>
      <c r="P124" s="534"/>
      <c r="Q124" s="529" t="s">
        <v>6546</v>
      </c>
    </row>
    <row r="125" spans="1:17" x14ac:dyDescent="0.15">
      <c r="A125" s="530" t="s">
        <v>58</v>
      </c>
      <c r="B125" s="525" t="s">
        <v>10852</v>
      </c>
      <c r="C125" s="532" t="s">
        <v>1268</v>
      </c>
      <c r="D125" s="531" t="s">
        <v>10771</v>
      </c>
      <c r="E125" s="531"/>
      <c r="F125" s="535">
        <v>500</v>
      </c>
      <c r="G125" s="535">
        <v>550</v>
      </c>
      <c r="H125" s="527">
        <v>48</v>
      </c>
      <c r="I125" s="527">
        <v>48</v>
      </c>
      <c r="J125" s="535">
        <v>120</v>
      </c>
      <c r="K125" s="535">
        <v>255</v>
      </c>
      <c r="L125" s="535">
        <v>4.2</v>
      </c>
      <c r="M125" s="535">
        <v>8.4</v>
      </c>
      <c r="N125" s="533">
        <v>16000</v>
      </c>
      <c r="O125" s="533">
        <v>50</v>
      </c>
      <c r="P125" s="534"/>
      <c r="Q125" s="529" t="s">
        <v>6416</v>
      </c>
    </row>
    <row r="126" spans="1:17" x14ac:dyDescent="0.15">
      <c r="A126" s="530" t="s">
        <v>58</v>
      </c>
      <c r="B126" s="525" t="s">
        <v>10852</v>
      </c>
      <c r="C126" s="532" t="s">
        <v>1268</v>
      </c>
      <c r="D126" s="531" t="s">
        <v>10771</v>
      </c>
      <c r="E126" s="531"/>
      <c r="F126" s="535">
        <v>500</v>
      </c>
      <c r="G126" s="535">
        <v>550</v>
      </c>
      <c r="H126" s="527">
        <v>48</v>
      </c>
      <c r="I126" s="527">
        <v>48</v>
      </c>
      <c r="J126" s="535">
        <v>120</v>
      </c>
      <c r="K126" s="535">
        <v>255</v>
      </c>
      <c r="L126" s="535">
        <v>4.2</v>
      </c>
      <c r="M126" s="535">
        <v>8.4</v>
      </c>
      <c r="N126" s="533">
        <v>16000</v>
      </c>
      <c r="O126" s="533">
        <v>50</v>
      </c>
      <c r="P126" s="534"/>
      <c r="Q126" s="529" t="s">
        <v>6417</v>
      </c>
    </row>
    <row r="127" spans="1:17" x14ac:dyDescent="0.15">
      <c r="A127" s="524" t="s">
        <v>991</v>
      </c>
      <c r="B127" s="525" t="s">
        <v>10852</v>
      </c>
      <c r="C127" s="606" t="s">
        <v>1268</v>
      </c>
      <c r="D127" s="525" t="s">
        <v>2025</v>
      </c>
      <c r="E127" s="525" t="s">
        <v>103</v>
      </c>
      <c r="F127" s="527">
        <v>522</v>
      </c>
      <c r="G127" s="527">
        <v>600</v>
      </c>
      <c r="H127" s="527">
        <v>40</v>
      </c>
      <c r="I127" s="527">
        <v>40</v>
      </c>
      <c r="J127" s="527">
        <v>45</v>
      </c>
      <c r="K127" s="527">
        <v>90</v>
      </c>
      <c r="L127" s="527">
        <v>0.7</v>
      </c>
      <c r="M127" s="536">
        <v>1.4</v>
      </c>
      <c r="N127" s="538">
        <v>3750</v>
      </c>
      <c r="O127" s="528">
        <v>75</v>
      </c>
      <c r="P127" s="529" t="s">
        <v>6449</v>
      </c>
      <c r="Q127" s="529" t="s">
        <v>10882</v>
      </c>
    </row>
    <row r="128" spans="1:17" x14ac:dyDescent="0.15">
      <c r="A128" s="530" t="s">
        <v>991</v>
      </c>
      <c r="B128" s="525" t="s">
        <v>10852</v>
      </c>
      <c r="C128" s="532" t="s">
        <v>1268</v>
      </c>
      <c r="D128" s="531" t="s">
        <v>10771</v>
      </c>
      <c r="E128" s="540" t="s">
        <v>1978</v>
      </c>
      <c r="F128" s="527">
        <v>548</v>
      </c>
      <c r="G128" s="527">
        <v>630</v>
      </c>
      <c r="H128" s="527">
        <v>40</v>
      </c>
      <c r="I128" s="527">
        <v>40</v>
      </c>
      <c r="J128" s="527">
        <v>47</v>
      </c>
      <c r="K128" s="527">
        <v>94</v>
      </c>
      <c r="L128" s="527">
        <v>0.73</v>
      </c>
      <c r="M128" s="536">
        <v>1.43</v>
      </c>
      <c r="N128" s="533">
        <v>3750</v>
      </c>
      <c r="O128" s="533">
        <v>75</v>
      </c>
      <c r="P128" s="534"/>
      <c r="Q128" s="534"/>
    </row>
    <row r="129" spans="1:17" x14ac:dyDescent="0.15">
      <c r="A129" s="530" t="s">
        <v>991</v>
      </c>
      <c r="B129" s="525" t="s">
        <v>10852</v>
      </c>
      <c r="C129" s="532" t="s">
        <v>1268</v>
      </c>
      <c r="D129" s="531" t="s">
        <v>10771</v>
      </c>
      <c r="E129" s="540" t="s">
        <v>1991</v>
      </c>
      <c r="F129" s="527">
        <v>574</v>
      </c>
      <c r="G129" s="527">
        <v>660</v>
      </c>
      <c r="H129" s="527">
        <v>40</v>
      </c>
      <c r="I129" s="527">
        <v>40</v>
      </c>
      <c r="J129" s="527">
        <v>49</v>
      </c>
      <c r="K129" s="527">
        <v>99</v>
      </c>
      <c r="L129" s="527">
        <v>0.77</v>
      </c>
      <c r="M129" s="536">
        <v>1.52</v>
      </c>
      <c r="N129" s="533">
        <v>3750</v>
      </c>
      <c r="O129" s="533">
        <v>75</v>
      </c>
      <c r="P129" s="534"/>
      <c r="Q129" s="534"/>
    </row>
    <row r="130" spans="1:17" x14ac:dyDescent="0.15">
      <c r="A130" s="530" t="s">
        <v>991</v>
      </c>
      <c r="B130" s="525" t="s">
        <v>10852</v>
      </c>
      <c r="C130" s="532" t="s">
        <v>1268</v>
      </c>
      <c r="D130" s="531" t="s">
        <v>10771</v>
      </c>
      <c r="E130" s="540" t="s">
        <v>1975</v>
      </c>
      <c r="F130" s="527">
        <v>626</v>
      </c>
      <c r="G130" s="527">
        <v>720</v>
      </c>
      <c r="H130" s="527">
        <v>40</v>
      </c>
      <c r="I130" s="527">
        <v>40</v>
      </c>
      <c r="J130" s="527">
        <v>54</v>
      </c>
      <c r="K130" s="527">
        <v>108</v>
      </c>
      <c r="L130" s="527">
        <v>0.84</v>
      </c>
      <c r="M130" s="536">
        <v>1.64</v>
      </c>
      <c r="N130" s="533">
        <v>3750</v>
      </c>
      <c r="O130" s="533">
        <v>75</v>
      </c>
      <c r="P130" s="534"/>
      <c r="Q130" s="534"/>
    </row>
    <row r="131" spans="1:17" x14ac:dyDescent="0.15">
      <c r="A131" s="524" t="s">
        <v>2069</v>
      </c>
      <c r="B131" s="525" t="s">
        <v>10852</v>
      </c>
      <c r="C131" s="606" t="s">
        <v>1268</v>
      </c>
      <c r="D131" s="525" t="s">
        <v>1679</v>
      </c>
      <c r="E131" s="542" t="s">
        <v>1978</v>
      </c>
      <c r="F131" s="527">
        <v>525</v>
      </c>
      <c r="G131" s="527">
        <v>603</v>
      </c>
      <c r="H131" s="527">
        <v>48</v>
      </c>
      <c r="I131" s="527">
        <v>48</v>
      </c>
      <c r="J131" s="527">
        <v>31</v>
      </c>
      <c r="K131" s="527">
        <v>42</v>
      </c>
      <c r="L131" s="527">
        <v>0.52</v>
      </c>
      <c r="M131" s="536">
        <v>1.02</v>
      </c>
      <c r="N131" s="528" t="s">
        <v>103</v>
      </c>
      <c r="O131" s="528" t="s">
        <v>213</v>
      </c>
      <c r="P131" s="529" t="s">
        <v>1533</v>
      </c>
      <c r="Q131" s="529" t="s">
        <v>6418</v>
      </c>
    </row>
    <row r="132" spans="1:17" x14ac:dyDescent="0.15">
      <c r="A132" s="530" t="s">
        <v>2069</v>
      </c>
      <c r="B132" s="525" t="s">
        <v>10852</v>
      </c>
      <c r="C132" s="532" t="s">
        <v>1268</v>
      </c>
      <c r="D132" s="531" t="s">
        <v>10771</v>
      </c>
      <c r="E132" s="531"/>
      <c r="F132" s="535">
        <v>525</v>
      </c>
      <c r="G132" s="535">
        <v>603</v>
      </c>
      <c r="H132" s="527">
        <v>48</v>
      </c>
      <c r="I132" s="527">
        <v>48</v>
      </c>
      <c r="J132" s="535">
        <v>31</v>
      </c>
      <c r="K132" s="535">
        <v>42</v>
      </c>
      <c r="L132" s="535">
        <v>0.52</v>
      </c>
      <c r="M132" s="535">
        <v>1.02</v>
      </c>
      <c r="N132" s="533" t="s">
        <v>103</v>
      </c>
      <c r="O132" s="533" t="s">
        <v>213</v>
      </c>
      <c r="P132" s="534"/>
      <c r="Q132" s="534" t="s">
        <v>10882</v>
      </c>
    </row>
    <row r="133" spans="1:17" x14ac:dyDescent="0.15">
      <c r="A133" s="524" t="s">
        <v>388</v>
      </c>
      <c r="B133" s="525" t="s">
        <v>10852</v>
      </c>
      <c r="C133" s="606" t="s">
        <v>1268</v>
      </c>
      <c r="D133" s="525" t="s">
        <v>2025</v>
      </c>
      <c r="E133" s="542" t="s">
        <v>1978</v>
      </c>
      <c r="F133" s="527">
        <v>525</v>
      </c>
      <c r="G133" s="527">
        <v>630</v>
      </c>
      <c r="H133" s="527">
        <v>48</v>
      </c>
      <c r="I133" s="527">
        <v>48</v>
      </c>
      <c r="J133" s="527">
        <v>47</v>
      </c>
      <c r="K133" s="527">
        <v>105</v>
      </c>
      <c r="L133" s="527">
        <v>0.78</v>
      </c>
      <c r="M133" s="527">
        <v>1.36</v>
      </c>
      <c r="N133" s="528" t="s">
        <v>103</v>
      </c>
      <c r="O133" s="528" t="s">
        <v>1541</v>
      </c>
      <c r="P133" s="529" t="s">
        <v>6450</v>
      </c>
      <c r="Q133" s="529" t="s">
        <v>10883</v>
      </c>
    </row>
    <row r="134" spans="1:17" x14ac:dyDescent="0.15">
      <c r="A134" s="530" t="s">
        <v>388</v>
      </c>
      <c r="B134" s="525" t="s">
        <v>10852</v>
      </c>
      <c r="C134" s="532" t="s">
        <v>1268</v>
      </c>
      <c r="D134" s="531" t="s">
        <v>10771</v>
      </c>
      <c r="E134" s="531"/>
      <c r="F134" s="535">
        <v>525</v>
      </c>
      <c r="G134" s="535">
        <v>630</v>
      </c>
      <c r="H134" s="527">
        <v>48</v>
      </c>
      <c r="I134" s="527">
        <v>48</v>
      </c>
      <c r="J134" s="535">
        <v>47</v>
      </c>
      <c r="K134" s="535">
        <v>105</v>
      </c>
      <c r="L134" s="535">
        <v>0.78</v>
      </c>
      <c r="M134" s="535">
        <v>1.36</v>
      </c>
      <c r="N134" s="533" t="s">
        <v>103</v>
      </c>
      <c r="O134" s="533" t="s">
        <v>1541</v>
      </c>
      <c r="P134" s="534"/>
      <c r="Q134" s="534"/>
    </row>
    <row r="135" spans="1:17" x14ac:dyDescent="0.15">
      <c r="A135" s="524" t="s">
        <v>23</v>
      </c>
      <c r="B135" s="525" t="s">
        <v>10852</v>
      </c>
      <c r="C135" s="606" t="s">
        <v>1268</v>
      </c>
      <c r="D135" s="525" t="s">
        <v>2025</v>
      </c>
      <c r="E135" s="525" t="s">
        <v>103</v>
      </c>
      <c r="F135" s="527">
        <v>525</v>
      </c>
      <c r="G135" s="527">
        <v>577</v>
      </c>
      <c r="H135" s="527">
        <v>42</v>
      </c>
      <c r="I135" s="527">
        <v>42</v>
      </c>
      <c r="J135" s="527">
        <v>45</v>
      </c>
      <c r="K135" s="527">
        <v>90</v>
      </c>
      <c r="L135" s="527">
        <v>0.85</v>
      </c>
      <c r="M135" s="536">
        <v>1.7</v>
      </c>
      <c r="N135" s="538">
        <v>19500</v>
      </c>
      <c r="O135" s="528">
        <v>50</v>
      </c>
      <c r="P135" s="529" t="s">
        <v>6451</v>
      </c>
      <c r="Q135" s="529" t="s">
        <v>1490</v>
      </c>
    </row>
    <row r="136" spans="1:17" x14ac:dyDescent="0.15">
      <c r="A136" s="530" t="s">
        <v>23</v>
      </c>
      <c r="B136" s="525" t="s">
        <v>10852</v>
      </c>
      <c r="C136" s="532" t="s">
        <v>1268</v>
      </c>
      <c r="D136" s="531" t="s">
        <v>10771</v>
      </c>
      <c r="E136" s="531"/>
      <c r="F136" s="535">
        <v>525</v>
      </c>
      <c r="G136" s="535">
        <v>577</v>
      </c>
      <c r="H136" s="527">
        <v>42</v>
      </c>
      <c r="I136" s="527">
        <v>42</v>
      </c>
      <c r="J136" s="535">
        <v>45</v>
      </c>
      <c r="K136" s="535">
        <v>90</v>
      </c>
      <c r="L136" s="535">
        <v>0.85</v>
      </c>
      <c r="M136" s="535">
        <v>1.7</v>
      </c>
      <c r="N136" s="533">
        <v>19500</v>
      </c>
      <c r="O136" s="533">
        <v>50</v>
      </c>
      <c r="P136" s="534"/>
      <c r="Q136" s="529" t="s">
        <v>1304</v>
      </c>
    </row>
    <row r="137" spans="1:17" x14ac:dyDescent="0.15">
      <c r="A137" s="530" t="s">
        <v>23</v>
      </c>
      <c r="B137" s="525" t="s">
        <v>10852</v>
      </c>
      <c r="C137" s="532" t="s">
        <v>1268</v>
      </c>
      <c r="D137" s="531" t="s">
        <v>10771</v>
      </c>
      <c r="E137" s="531"/>
      <c r="F137" s="535">
        <v>525</v>
      </c>
      <c r="G137" s="535">
        <v>577</v>
      </c>
      <c r="H137" s="527">
        <v>42</v>
      </c>
      <c r="I137" s="527">
        <v>42</v>
      </c>
      <c r="J137" s="535">
        <v>45</v>
      </c>
      <c r="K137" s="535">
        <v>90</v>
      </c>
      <c r="L137" s="535">
        <v>0.85</v>
      </c>
      <c r="M137" s="535">
        <v>1.7</v>
      </c>
      <c r="N137" s="533">
        <v>19500</v>
      </c>
      <c r="O137" s="533">
        <v>50</v>
      </c>
      <c r="P137" s="534"/>
      <c r="Q137" s="529" t="s">
        <v>1322</v>
      </c>
    </row>
    <row r="138" spans="1:17" x14ac:dyDescent="0.15">
      <c r="A138" s="530" t="s">
        <v>23</v>
      </c>
      <c r="B138" s="525" t="s">
        <v>10852</v>
      </c>
      <c r="C138" s="532" t="s">
        <v>1268</v>
      </c>
      <c r="D138" s="531" t="s">
        <v>10771</v>
      </c>
      <c r="E138" s="531"/>
      <c r="F138" s="535">
        <v>525</v>
      </c>
      <c r="G138" s="535">
        <v>577</v>
      </c>
      <c r="H138" s="527">
        <v>42</v>
      </c>
      <c r="I138" s="527">
        <v>42</v>
      </c>
      <c r="J138" s="535">
        <v>45</v>
      </c>
      <c r="K138" s="535">
        <v>90</v>
      </c>
      <c r="L138" s="535">
        <v>0.85</v>
      </c>
      <c r="M138" s="535">
        <v>1.7</v>
      </c>
      <c r="N138" s="533">
        <v>19500</v>
      </c>
      <c r="O138" s="533">
        <v>50</v>
      </c>
      <c r="P138" s="534"/>
      <c r="Q138" s="529" t="s">
        <v>6402</v>
      </c>
    </row>
    <row r="139" spans="1:17" x14ac:dyDescent="0.15">
      <c r="A139" s="524" t="s">
        <v>682</v>
      </c>
      <c r="B139" s="525" t="s">
        <v>10852</v>
      </c>
      <c r="C139" s="606" t="s">
        <v>1283</v>
      </c>
      <c r="D139" s="525" t="s">
        <v>1813</v>
      </c>
      <c r="E139" s="525" t="s">
        <v>103</v>
      </c>
      <c r="F139" s="527">
        <v>550</v>
      </c>
      <c r="G139" s="527">
        <v>631</v>
      </c>
      <c r="H139" s="527">
        <v>32</v>
      </c>
      <c r="I139" s="527">
        <v>32</v>
      </c>
      <c r="J139" s="527">
        <v>55</v>
      </c>
      <c r="K139" s="527">
        <v>110</v>
      </c>
      <c r="L139" s="527">
        <v>1.2</v>
      </c>
      <c r="M139" s="536">
        <v>2.4</v>
      </c>
      <c r="N139" s="538">
        <v>-15000</v>
      </c>
      <c r="O139" s="528">
        <v>75</v>
      </c>
      <c r="P139" s="529" t="s">
        <v>6452</v>
      </c>
      <c r="Q139" s="529" t="s">
        <v>6405</v>
      </c>
    </row>
    <row r="140" spans="1:17" x14ac:dyDescent="0.15">
      <c r="A140" s="530" t="s">
        <v>682</v>
      </c>
      <c r="B140" s="525" t="s">
        <v>10852</v>
      </c>
      <c r="C140" s="532" t="s">
        <v>1283</v>
      </c>
      <c r="D140" s="531" t="s">
        <v>6430</v>
      </c>
      <c r="E140" s="540" t="s">
        <v>1991</v>
      </c>
      <c r="F140" s="527">
        <v>605</v>
      </c>
      <c r="G140" s="527">
        <v>695</v>
      </c>
      <c r="H140" s="527">
        <v>32</v>
      </c>
      <c r="I140" s="527">
        <v>32</v>
      </c>
      <c r="J140" s="527">
        <v>60</v>
      </c>
      <c r="K140" s="527">
        <v>121</v>
      </c>
      <c r="L140" s="527">
        <v>1.32</v>
      </c>
      <c r="M140" s="536">
        <v>2.64</v>
      </c>
      <c r="N140" s="533">
        <v>-15000</v>
      </c>
      <c r="O140" s="533">
        <v>75</v>
      </c>
      <c r="P140" s="529" t="s">
        <v>6453</v>
      </c>
      <c r="Q140" s="529" t="s">
        <v>6408</v>
      </c>
    </row>
    <row r="141" spans="1:17" x14ac:dyDescent="0.15">
      <c r="A141" s="530" t="s">
        <v>682</v>
      </c>
      <c r="B141" s="525" t="s">
        <v>10852</v>
      </c>
      <c r="C141" s="532" t="s">
        <v>1283</v>
      </c>
      <c r="D141" s="531" t="s">
        <v>6430</v>
      </c>
      <c r="E141" s="540" t="s">
        <v>1975</v>
      </c>
      <c r="F141" s="527">
        <v>660</v>
      </c>
      <c r="G141" s="527">
        <v>758</v>
      </c>
      <c r="H141" s="527">
        <v>32</v>
      </c>
      <c r="I141" s="527">
        <v>32</v>
      </c>
      <c r="J141" s="527">
        <v>66</v>
      </c>
      <c r="K141" s="527">
        <v>132</v>
      </c>
      <c r="L141" s="527">
        <v>1.44</v>
      </c>
      <c r="M141" s="527">
        <v>2.82</v>
      </c>
      <c r="N141" s="533">
        <v>-15000</v>
      </c>
      <c r="O141" s="533">
        <v>75</v>
      </c>
      <c r="P141" s="534"/>
      <c r="Q141" s="529" t="s">
        <v>1308</v>
      </c>
    </row>
    <row r="142" spans="1:17" x14ac:dyDescent="0.15">
      <c r="A142" s="524" t="s">
        <v>451</v>
      </c>
      <c r="B142" s="525" t="s">
        <v>10852</v>
      </c>
      <c r="C142" s="606" t="s">
        <v>1268</v>
      </c>
      <c r="D142" s="525" t="s">
        <v>1679</v>
      </c>
      <c r="E142" s="525" t="s">
        <v>103</v>
      </c>
      <c r="F142" s="527">
        <v>600</v>
      </c>
      <c r="G142" s="527">
        <v>700</v>
      </c>
      <c r="H142" s="527">
        <v>16</v>
      </c>
      <c r="I142" s="527">
        <v>16</v>
      </c>
      <c r="J142" s="527">
        <v>30</v>
      </c>
      <c r="K142" s="527">
        <v>30</v>
      </c>
      <c r="L142" s="527">
        <v>1</v>
      </c>
      <c r="M142" s="527">
        <v>2</v>
      </c>
      <c r="N142" s="528">
        <v>-666</v>
      </c>
      <c r="O142" s="528">
        <v>150</v>
      </c>
      <c r="P142" s="529" t="s">
        <v>6454</v>
      </c>
      <c r="Q142" s="529" t="s">
        <v>10884</v>
      </c>
    </row>
    <row r="143" spans="1:17" x14ac:dyDescent="0.15">
      <c r="A143" s="530" t="s">
        <v>451</v>
      </c>
      <c r="B143" s="525" t="s">
        <v>10852</v>
      </c>
      <c r="C143" s="532" t="s">
        <v>1268</v>
      </c>
      <c r="D143" s="531" t="s">
        <v>10771</v>
      </c>
      <c r="E143" s="531"/>
      <c r="F143" s="535">
        <v>600</v>
      </c>
      <c r="G143" s="535">
        <v>700</v>
      </c>
      <c r="H143" s="527">
        <v>16</v>
      </c>
      <c r="I143" s="527">
        <v>16</v>
      </c>
      <c r="J143" s="527">
        <v>30</v>
      </c>
      <c r="K143" s="527">
        <v>30</v>
      </c>
      <c r="L143" s="535">
        <v>1</v>
      </c>
      <c r="M143" s="535">
        <v>2</v>
      </c>
      <c r="N143" s="533">
        <v>-666</v>
      </c>
      <c r="O143" s="533">
        <v>150</v>
      </c>
      <c r="P143" s="534"/>
      <c r="Q143" s="534"/>
    </row>
    <row r="144" spans="1:17" x14ac:dyDescent="0.15">
      <c r="A144" s="524" t="s">
        <v>330</v>
      </c>
      <c r="B144" s="525" t="s">
        <v>10852</v>
      </c>
      <c r="C144" s="606" t="s">
        <v>1268</v>
      </c>
      <c r="D144" s="525" t="s">
        <v>1679</v>
      </c>
      <c r="E144" s="542" t="s">
        <v>2031</v>
      </c>
      <c r="F144" s="527">
        <v>625</v>
      </c>
      <c r="G144" s="527">
        <v>718</v>
      </c>
      <c r="H144" s="527">
        <v>48</v>
      </c>
      <c r="I144" s="527">
        <v>48</v>
      </c>
      <c r="J144" s="527">
        <v>75</v>
      </c>
      <c r="K144" s="527">
        <v>75</v>
      </c>
      <c r="L144" s="527">
        <v>0.56000000000000005</v>
      </c>
      <c r="M144" s="527" t="s">
        <v>1541</v>
      </c>
      <c r="N144" s="528" t="s">
        <v>103</v>
      </c>
      <c r="O144" s="528" t="s">
        <v>1541</v>
      </c>
      <c r="P144" s="529" t="s">
        <v>6455</v>
      </c>
      <c r="Q144" s="529" t="s">
        <v>10884</v>
      </c>
    </row>
    <row r="145" spans="1:17" x14ac:dyDescent="0.15">
      <c r="A145" s="524" t="s">
        <v>2079</v>
      </c>
      <c r="B145" s="525" t="s">
        <v>10852</v>
      </c>
      <c r="C145" s="606" t="s">
        <v>1268</v>
      </c>
      <c r="D145" s="525" t="s">
        <v>2025</v>
      </c>
      <c r="E145" s="541" t="s">
        <v>1991</v>
      </c>
      <c r="F145" s="527">
        <v>660</v>
      </c>
      <c r="G145" s="527">
        <v>748</v>
      </c>
      <c r="H145" s="527">
        <v>16</v>
      </c>
      <c r="I145" s="527">
        <v>48</v>
      </c>
      <c r="J145" s="527">
        <v>66</v>
      </c>
      <c r="K145" s="527">
        <v>110</v>
      </c>
      <c r="L145" s="527">
        <v>3.3</v>
      </c>
      <c r="M145" s="527">
        <v>5.19</v>
      </c>
      <c r="N145" s="538">
        <v>-15000</v>
      </c>
      <c r="O145" s="528">
        <v>50</v>
      </c>
      <c r="P145" s="529" t="s">
        <v>6456</v>
      </c>
      <c r="Q145" s="529" t="s">
        <v>10882</v>
      </c>
    </row>
    <row r="146" spans="1:17" x14ac:dyDescent="0.15">
      <c r="A146" s="524" t="s">
        <v>332</v>
      </c>
      <c r="B146" s="525" t="s">
        <v>10852</v>
      </c>
      <c r="C146" s="606" t="s">
        <v>1268</v>
      </c>
      <c r="D146" s="525" t="s">
        <v>2008</v>
      </c>
      <c r="E146" s="542" t="s">
        <v>1975</v>
      </c>
      <c r="F146" s="527">
        <v>660</v>
      </c>
      <c r="G146" s="527">
        <v>792</v>
      </c>
      <c r="H146" s="527">
        <v>48</v>
      </c>
      <c r="I146" s="527">
        <v>48</v>
      </c>
      <c r="J146" s="527">
        <v>120</v>
      </c>
      <c r="K146" s="527" t="s">
        <v>1541</v>
      </c>
      <c r="L146" s="527">
        <v>1.8</v>
      </c>
      <c r="M146" s="527">
        <v>2.2799999999999998</v>
      </c>
      <c r="N146" s="528" t="s">
        <v>103</v>
      </c>
      <c r="O146" s="528" t="s">
        <v>1541</v>
      </c>
      <c r="P146" s="529" t="s">
        <v>6457</v>
      </c>
      <c r="Q146" s="529" t="s">
        <v>10884</v>
      </c>
    </row>
    <row r="147" spans="1:17" x14ac:dyDescent="0.15">
      <c r="A147" s="524" t="s">
        <v>2075</v>
      </c>
      <c r="B147" s="525" t="s">
        <v>10852</v>
      </c>
      <c r="C147" s="606" t="s">
        <v>1268</v>
      </c>
      <c r="D147" s="525" t="s">
        <v>2025</v>
      </c>
      <c r="E147" s="525" t="s">
        <v>103</v>
      </c>
      <c r="F147" s="527">
        <v>680</v>
      </c>
      <c r="G147" s="527">
        <v>748</v>
      </c>
      <c r="H147" s="527">
        <v>16</v>
      </c>
      <c r="I147" s="527">
        <v>16</v>
      </c>
      <c r="J147" s="527">
        <v>65</v>
      </c>
      <c r="K147" s="527">
        <v>95</v>
      </c>
      <c r="L147" s="527">
        <v>13.5</v>
      </c>
      <c r="M147" s="527">
        <v>18.420000000000002</v>
      </c>
      <c r="N147" s="538">
        <v>25000</v>
      </c>
      <c r="O147" s="528">
        <v>25</v>
      </c>
      <c r="P147" s="529" t="s">
        <v>6458</v>
      </c>
      <c r="Q147" s="529" t="s">
        <v>10882</v>
      </c>
    </row>
    <row r="148" spans="1:17" x14ac:dyDescent="0.15">
      <c r="A148" s="524" t="s">
        <v>495</v>
      </c>
      <c r="B148" s="525" t="s">
        <v>10852</v>
      </c>
      <c r="C148" s="606" t="s">
        <v>1268</v>
      </c>
      <c r="D148" s="525" t="s">
        <v>1679</v>
      </c>
      <c r="E148" s="541" t="s">
        <v>1991</v>
      </c>
      <c r="F148" s="527">
        <v>715</v>
      </c>
      <c r="G148" s="527">
        <v>825</v>
      </c>
      <c r="H148" s="527">
        <v>24</v>
      </c>
      <c r="I148" s="527">
        <v>24</v>
      </c>
      <c r="J148" s="527">
        <v>66</v>
      </c>
      <c r="K148" s="527">
        <v>110</v>
      </c>
      <c r="L148" s="527">
        <v>8.8000000000000007</v>
      </c>
      <c r="M148" s="527">
        <v>16</v>
      </c>
      <c r="N148" s="538">
        <v>-6000</v>
      </c>
      <c r="O148" s="528">
        <v>150</v>
      </c>
      <c r="P148" s="529" t="s">
        <v>6459</v>
      </c>
      <c r="Q148" s="529" t="s">
        <v>10883</v>
      </c>
    </row>
    <row r="149" spans="1:17" x14ac:dyDescent="0.15">
      <c r="A149" s="524" t="s">
        <v>675</v>
      </c>
      <c r="B149" s="525" t="s">
        <v>10852</v>
      </c>
      <c r="C149" s="606" t="s">
        <v>1268</v>
      </c>
      <c r="D149" s="525" t="s">
        <v>2025</v>
      </c>
      <c r="E149" s="525" t="s">
        <v>103</v>
      </c>
      <c r="F149" s="527">
        <v>777</v>
      </c>
      <c r="G149" s="527">
        <v>854</v>
      </c>
      <c r="H149" s="527">
        <v>32</v>
      </c>
      <c r="I149" s="527">
        <v>32</v>
      </c>
      <c r="J149" s="527">
        <v>100</v>
      </c>
      <c r="K149" s="527">
        <v>150</v>
      </c>
      <c r="L149" s="527">
        <v>2.2000000000000002</v>
      </c>
      <c r="M149" s="527">
        <v>3.04</v>
      </c>
      <c r="N149" s="538">
        <v>-19125</v>
      </c>
      <c r="O149" s="528">
        <v>25</v>
      </c>
      <c r="P149" s="529" t="s">
        <v>6460</v>
      </c>
      <c r="Q149" s="529" t="s">
        <v>10885</v>
      </c>
    </row>
    <row r="150" spans="1:17" x14ac:dyDescent="0.15">
      <c r="A150" s="530" t="s">
        <v>675</v>
      </c>
      <c r="B150" s="525" t="s">
        <v>10852</v>
      </c>
      <c r="C150" s="532" t="s">
        <v>1268</v>
      </c>
      <c r="D150" s="531" t="s">
        <v>10771</v>
      </c>
      <c r="E150" s="540" t="s">
        <v>1978</v>
      </c>
      <c r="F150" s="527">
        <v>815</v>
      </c>
      <c r="G150" s="527">
        <v>896</v>
      </c>
      <c r="H150" s="527">
        <v>32</v>
      </c>
      <c r="I150" s="527">
        <v>32</v>
      </c>
      <c r="J150" s="527">
        <v>105</v>
      </c>
      <c r="K150" s="527">
        <v>157</v>
      </c>
      <c r="L150" s="527">
        <v>2.31</v>
      </c>
      <c r="M150" s="527">
        <v>3.15</v>
      </c>
      <c r="N150" s="533">
        <v>-19125</v>
      </c>
      <c r="O150" s="533">
        <v>25</v>
      </c>
      <c r="P150" s="529" t="s">
        <v>2071</v>
      </c>
      <c r="Q150" s="534"/>
    </row>
    <row r="151" spans="1:17" x14ac:dyDescent="0.15">
      <c r="A151" s="530" t="s">
        <v>675</v>
      </c>
      <c r="B151" s="525" t="s">
        <v>10852</v>
      </c>
      <c r="C151" s="532" t="s">
        <v>1268</v>
      </c>
      <c r="D151" s="531" t="s">
        <v>10771</v>
      </c>
      <c r="E151" s="540" t="s">
        <v>1991</v>
      </c>
      <c r="F151" s="527">
        <v>854</v>
      </c>
      <c r="G151" s="527">
        <v>939</v>
      </c>
      <c r="H151" s="527">
        <v>32</v>
      </c>
      <c r="I151" s="527">
        <v>32</v>
      </c>
      <c r="J151" s="527">
        <v>110</v>
      </c>
      <c r="K151" s="527">
        <v>165</v>
      </c>
      <c r="L151" s="527">
        <v>2.42</v>
      </c>
      <c r="M151" s="527">
        <v>3.26</v>
      </c>
      <c r="N151" s="533">
        <v>-19125</v>
      </c>
      <c r="O151" s="533">
        <v>25</v>
      </c>
      <c r="P151" s="534"/>
      <c r="Q151" s="534"/>
    </row>
    <row r="152" spans="1:17" x14ac:dyDescent="0.15">
      <c r="A152" s="530" t="s">
        <v>675</v>
      </c>
      <c r="B152" s="525" t="s">
        <v>10852</v>
      </c>
      <c r="C152" s="532" t="s">
        <v>1268</v>
      </c>
      <c r="D152" s="531" t="s">
        <v>10771</v>
      </c>
      <c r="E152" s="540" t="s">
        <v>1975</v>
      </c>
      <c r="F152" s="527">
        <v>932</v>
      </c>
      <c r="G152" s="527">
        <v>1024</v>
      </c>
      <c r="H152" s="527">
        <v>32</v>
      </c>
      <c r="I152" s="527">
        <v>32</v>
      </c>
      <c r="J152" s="527">
        <v>120</v>
      </c>
      <c r="K152" s="527">
        <v>180</v>
      </c>
      <c r="L152" s="527">
        <v>2.64</v>
      </c>
      <c r="M152" s="527">
        <v>3.48</v>
      </c>
      <c r="N152" s="533">
        <v>-19125</v>
      </c>
      <c r="O152" s="533">
        <v>25</v>
      </c>
      <c r="P152" s="534"/>
      <c r="Q152" s="534"/>
    </row>
    <row r="153" spans="1:17" x14ac:dyDescent="0.15">
      <c r="A153" s="530" t="s">
        <v>675</v>
      </c>
      <c r="B153" s="525" t="s">
        <v>10852</v>
      </c>
      <c r="C153" s="532" t="s">
        <v>1268</v>
      </c>
      <c r="D153" s="531" t="s">
        <v>10771</v>
      </c>
      <c r="E153" s="540" t="s">
        <v>2031</v>
      </c>
      <c r="F153" s="527">
        <v>971</v>
      </c>
      <c r="G153" s="527">
        <v>1067</v>
      </c>
      <c r="H153" s="527">
        <v>32</v>
      </c>
      <c r="I153" s="527">
        <v>32</v>
      </c>
      <c r="J153" s="527">
        <v>125</v>
      </c>
      <c r="K153" s="527">
        <v>187</v>
      </c>
      <c r="L153" s="527">
        <v>2.75</v>
      </c>
      <c r="M153" s="527">
        <v>3.59</v>
      </c>
      <c r="N153" s="533">
        <v>-19125</v>
      </c>
      <c r="O153" s="533">
        <v>25</v>
      </c>
      <c r="P153" s="529" t="s">
        <v>1463</v>
      </c>
      <c r="Q153" s="534"/>
    </row>
    <row r="154" spans="1:17" x14ac:dyDescent="0.15">
      <c r="A154" s="530" t="s">
        <v>675</v>
      </c>
      <c r="B154" s="525" t="s">
        <v>10852</v>
      </c>
      <c r="C154" s="532" t="s">
        <v>1268</v>
      </c>
      <c r="D154" s="531" t="s">
        <v>10771</v>
      </c>
      <c r="E154" s="540" t="s">
        <v>2065</v>
      </c>
      <c r="F154" s="527">
        <v>1010</v>
      </c>
      <c r="G154" s="527">
        <v>1110</v>
      </c>
      <c r="H154" s="527">
        <v>32</v>
      </c>
      <c r="I154" s="527">
        <v>32</v>
      </c>
      <c r="J154" s="527">
        <v>130</v>
      </c>
      <c r="K154" s="527">
        <v>195</v>
      </c>
      <c r="L154" s="527">
        <v>2.86</v>
      </c>
      <c r="M154" s="527">
        <v>3.7</v>
      </c>
      <c r="N154" s="533">
        <v>-19125</v>
      </c>
      <c r="O154" s="533">
        <v>25</v>
      </c>
      <c r="P154" s="534"/>
      <c r="Q154" s="534"/>
    </row>
    <row r="155" spans="1:17" x14ac:dyDescent="0.15">
      <c r="A155" s="530" t="s">
        <v>675</v>
      </c>
      <c r="B155" s="525" t="s">
        <v>10852</v>
      </c>
      <c r="C155" s="532" t="s">
        <v>1268</v>
      </c>
      <c r="D155" s="531" t="s">
        <v>10771</v>
      </c>
      <c r="E155" s="540" t="s">
        <v>2063</v>
      </c>
      <c r="F155" s="527">
        <v>1087</v>
      </c>
      <c r="G155" s="527">
        <v>1195</v>
      </c>
      <c r="H155" s="527">
        <v>32</v>
      </c>
      <c r="I155" s="527">
        <v>32</v>
      </c>
      <c r="J155" s="527">
        <v>140</v>
      </c>
      <c r="K155" s="527">
        <v>210</v>
      </c>
      <c r="L155" s="527">
        <v>3.08</v>
      </c>
      <c r="M155" s="527">
        <v>3.92</v>
      </c>
      <c r="N155" s="533">
        <v>-19125</v>
      </c>
      <c r="O155" s="533">
        <v>25</v>
      </c>
      <c r="P155" s="534"/>
      <c r="Q155" s="534"/>
    </row>
    <row r="156" spans="1:17" x14ac:dyDescent="0.15">
      <c r="A156" s="530" t="s">
        <v>675</v>
      </c>
      <c r="B156" s="525" t="s">
        <v>10852</v>
      </c>
      <c r="C156" s="532" t="s">
        <v>1268</v>
      </c>
      <c r="D156" s="531" t="s">
        <v>10771</v>
      </c>
      <c r="E156" s="540" t="s">
        <v>1979</v>
      </c>
      <c r="F156" s="527">
        <v>1165</v>
      </c>
      <c r="G156" s="527">
        <v>1281</v>
      </c>
      <c r="H156" s="527">
        <v>32</v>
      </c>
      <c r="I156" s="527">
        <v>32</v>
      </c>
      <c r="J156" s="527">
        <v>150</v>
      </c>
      <c r="K156" s="527">
        <v>225</v>
      </c>
      <c r="L156" s="527">
        <v>3.3</v>
      </c>
      <c r="M156" s="527">
        <v>4.1399999999999997</v>
      </c>
      <c r="N156" s="533">
        <v>-19125</v>
      </c>
      <c r="O156" s="533">
        <v>25</v>
      </c>
      <c r="P156" s="534"/>
      <c r="Q156" s="534"/>
    </row>
    <row r="157" spans="1:17" x14ac:dyDescent="0.15">
      <c r="A157" s="524" t="s">
        <v>5158</v>
      </c>
      <c r="B157" s="525" t="s">
        <v>10852</v>
      </c>
      <c r="C157" s="606" t="s">
        <v>1268</v>
      </c>
      <c r="D157" s="525" t="s">
        <v>1679</v>
      </c>
      <c r="E157" s="525" t="s">
        <v>103</v>
      </c>
      <c r="F157" s="527">
        <v>800</v>
      </c>
      <c r="G157" s="527">
        <v>880</v>
      </c>
      <c r="H157" s="527">
        <v>48</v>
      </c>
      <c r="I157" s="527">
        <v>48</v>
      </c>
      <c r="J157" s="527">
        <v>120</v>
      </c>
      <c r="K157" s="527">
        <v>130</v>
      </c>
      <c r="L157" s="527">
        <v>10</v>
      </c>
      <c r="M157" s="527">
        <v>12</v>
      </c>
      <c r="N157" s="538">
        <v>-15000</v>
      </c>
      <c r="O157" s="528">
        <v>50</v>
      </c>
      <c r="P157" s="529" t="s">
        <v>6461</v>
      </c>
      <c r="Q157" s="529" t="s">
        <v>1175</v>
      </c>
    </row>
    <row r="158" spans="1:17" x14ac:dyDescent="0.15">
      <c r="A158" s="530" t="s">
        <v>5158</v>
      </c>
      <c r="B158" s="525" t="s">
        <v>10852</v>
      </c>
      <c r="C158" s="532" t="s">
        <v>1268</v>
      </c>
      <c r="D158" s="531" t="s">
        <v>10771</v>
      </c>
      <c r="E158" s="540" t="s">
        <v>1978</v>
      </c>
      <c r="F158" s="527">
        <v>840</v>
      </c>
      <c r="G158" s="527">
        <v>924</v>
      </c>
      <c r="H158" s="527">
        <v>48</v>
      </c>
      <c r="I158" s="527">
        <v>48</v>
      </c>
      <c r="J158" s="527">
        <v>126</v>
      </c>
      <c r="K158" s="527">
        <v>136</v>
      </c>
      <c r="L158" s="527">
        <v>10.5</v>
      </c>
      <c r="M158" s="527">
        <v>12.5</v>
      </c>
      <c r="N158" s="533">
        <v>-15000</v>
      </c>
      <c r="O158" s="533">
        <v>50</v>
      </c>
      <c r="P158" s="534"/>
      <c r="Q158" s="534"/>
    </row>
    <row r="159" spans="1:17" x14ac:dyDescent="0.15">
      <c r="A159" s="530" t="s">
        <v>5158</v>
      </c>
      <c r="B159" s="525" t="s">
        <v>10852</v>
      </c>
      <c r="C159" s="532" t="s">
        <v>1268</v>
      </c>
      <c r="D159" s="531" t="s">
        <v>10771</v>
      </c>
      <c r="E159" s="540" t="s">
        <v>1991</v>
      </c>
      <c r="F159" s="527">
        <v>880</v>
      </c>
      <c r="G159" s="527">
        <v>968</v>
      </c>
      <c r="H159" s="527">
        <v>48</v>
      </c>
      <c r="I159" s="527">
        <v>48</v>
      </c>
      <c r="J159" s="527">
        <v>132</v>
      </c>
      <c r="K159" s="527">
        <v>143</v>
      </c>
      <c r="L159" s="527">
        <v>11</v>
      </c>
      <c r="M159" s="527">
        <v>13</v>
      </c>
      <c r="N159" s="533">
        <v>-15000</v>
      </c>
      <c r="O159" s="533">
        <v>50</v>
      </c>
      <c r="P159" s="534"/>
      <c r="Q159" s="534"/>
    </row>
    <row r="160" spans="1:17" x14ac:dyDescent="0.15">
      <c r="A160" s="530" t="s">
        <v>5158</v>
      </c>
      <c r="B160" s="525" t="s">
        <v>10852</v>
      </c>
      <c r="C160" s="532" t="s">
        <v>1268</v>
      </c>
      <c r="D160" s="531" t="s">
        <v>10771</v>
      </c>
      <c r="E160" s="540" t="s">
        <v>1975</v>
      </c>
      <c r="F160" s="527">
        <v>960</v>
      </c>
      <c r="G160" s="527">
        <v>1056</v>
      </c>
      <c r="H160" s="527">
        <v>48</v>
      </c>
      <c r="I160" s="527">
        <v>48</v>
      </c>
      <c r="J160" s="527">
        <v>144</v>
      </c>
      <c r="K160" s="527">
        <v>156</v>
      </c>
      <c r="L160" s="527">
        <v>12</v>
      </c>
      <c r="M160" s="527">
        <v>14</v>
      </c>
      <c r="N160" s="533">
        <v>-15000</v>
      </c>
      <c r="O160" s="533">
        <v>50</v>
      </c>
      <c r="P160" s="534"/>
      <c r="Q160" s="534"/>
    </row>
    <row r="161" spans="1:17" x14ac:dyDescent="0.15">
      <c r="A161" s="530" t="s">
        <v>5158</v>
      </c>
      <c r="B161" s="525" t="s">
        <v>10852</v>
      </c>
      <c r="C161" s="532" t="s">
        <v>1268</v>
      </c>
      <c r="D161" s="531" t="s">
        <v>10771</v>
      </c>
      <c r="E161" s="542" t="s">
        <v>2031</v>
      </c>
      <c r="F161" s="527">
        <v>1000</v>
      </c>
      <c r="G161" s="527">
        <v>1100</v>
      </c>
      <c r="H161" s="527">
        <v>48</v>
      </c>
      <c r="I161" s="527">
        <v>48</v>
      </c>
      <c r="J161" s="527">
        <v>150</v>
      </c>
      <c r="K161" s="527">
        <v>162</v>
      </c>
      <c r="L161" s="527">
        <v>12.5</v>
      </c>
      <c r="M161" s="527">
        <v>15</v>
      </c>
      <c r="N161" s="528" t="s">
        <v>103</v>
      </c>
      <c r="O161" s="533">
        <v>50</v>
      </c>
      <c r="P161" s="529" t="s">
        <v>1533</v>
      </c>
      <c r="Q161" s="534"/>
    </row>
    <row r="162" spans="1:17" x14ac:dyDescent="0.15">
      <c r="A162" s="524" t="s">
        <v>2058</v>
      </c>
      <c r="B162" s="525" t="s">
        <v>10852</v>
      </c>
      <c r="C162" s="606" t="s">
        <v>1268</v>
      </c>
      <c r="D162" s="525" t="s">
        <v>2057</v>
      </c>
      <c r="E162" s="542" t="s">
        <v>2031</v>
      </c>
      <c r="F162" s="527">
        <v>812</v>
      </c>
      <c r="G162" s="527">
        <v>971</v>
      </c>
      <c r="H162" s="527">
        <v>48</v>
      </c>
      <c r="I162" s="527">
        <v>48</v>
      </c>
      <c r="J162" s="527">
        <v>93</v>
      </c>
      <c r="K162" s="527">
        <v>118</v>
      </c>
      <c r="L162" s="527">
        <v>2.87</v>
      </c>
      <c r="M162" s="536">
        <v>5.67</v>
      </c>
      <c r="N162" s="528" t="s">
        <v>103</v>
      </c>
      <c r="O162" s="528">
        <v>150</v>
      </c>
      <c r="P162" s="529" t="s">
        <v>6462</v>
      </c>
      <c r="Q162" s="529" t="s">
        <v>1295</v>
      </c>
    </row>
    <row r="163" spans="1:17" x14ac:dyDescent="0.15">
      <c r="A163" s="524" t="s">
        <v>2056</v>
      </c>
      <c r="B163" s="525" t="s">
        <v>10858</v>
      </c>
      <c r="C163" s="606" t="s">
        <v>1268</v>
      </c>
      <c r="D163" s="525" t="s">
        <v>2025</v>
      </c>
      <c r="E163" s="541" t="s">
        <v>1978</v>
      </c>
      <c r="F163" s="527">
        <v>630</v>
      </c>
      <c r="G163" s="527">
        <v>693</v>
      </c>
      <c r="H163" s="527">
        <v>12</v>
      </c>
      <c r="I163" s="527">
        <v>12</v>
      </c>
      <c r="J163" s="527">
        <v>29</v>
      </c>
      <c r="K163" s="527">
        <v>63</v>
      </c>
      <c r="L163" s="527">
        <v>1.89</v>
      </c>
      <c r="M163" s="536">
        <v>3.76</v>
      </c>
      <c r="N163" s="538">
        <v>-41250</v>
      </c>
      <c r="O163" s="528">
        <v>100</v>
      </c>
      <c r="P163" s="529" t="s">
        <v>6463</v>
      </c>
      <c r="Q163" s="529" t="s">
        <v>10884</v>
      </c>
    </row>
    <row r="164" spans="1:17" x14ac:dyDescent="0.15">
      <c r="A164" s="530" t="s">
        <v>2056</v>
      </c>
      <c r="B164" s="525" t="s">
        <v>10859</v>
      </c>
      <c r="C164" s="532" t="s">
        <v>1268</v>
      </c>
      <c r="D164" s="531" t="s">
        <v>10771</v>
      </c>
      <c r="E164" s="531"/>
      <c r="F164" s="535">
        <v>630</v>
      </c>
      <c r="G164" s="535">
        <v>693</v>
      </c>
      <c r="H164" s="527">
        <v>12</v>
      </c>
      <c r="I164" s="527">
        <v>12</v>
      </c>
      <c r="J164" s="535">
        <v>29</v>
      </c>
      <c r="K164" s="535">
        <v>63</v>
      </c>
      <c r="L164" s="535">
        <v>1.89</v>
      </c>
      <c r="M164" s="535">
        <v>3.76</v>
      </c>
      <c r="N164" s="533">
        <v>-41250</v>
      </c>
      <c r="O164" s="533">
        <v>100</v>
      </c>
      <c r="P164" s="529" t="s">
        <v>6395</v>
      </c>
      <c r="Q164" s="534"/>
    </row>
    <row r="165" spans="1:17" x14ac:dyDescent="0.15">
      <c r="A165" s="530" t="s">
        <v>2056</v>
      </c>
      <c r="B165" s="525" t="s">
        <v>10853</v>
      </c>
      <c r="C165" s="532" t="s">
        <v>1268</v>
      </c>
      <c r="D165" s="531" t="s">
        <v>10771</v>
      </c>
      <c r="E165" s="531"/>
      <c r="F165" s="535">
        <v>630</v>
      </c>
      <c r="G165" s="535">
        <v>693</v>
      </c>
      <c r="H165" s="527">
        <v>12</v>
      </c>
      <c r="I165" s="527">
        <v>12</v>
      </c>
      <c r="J165" s="535">
        <v>29</v>
      </c>
      <c r="K165" s="535">
        <v>63</v>
      </c>
      <c r="L165" s="535">
        <v>1.89</v>
      </c>
      <c r="M165" s="535">
        <v>3.76</v>
      </c>
      <c r="N165" s="533">
        <v>-41250</v>
      </c>
      <c r="O165" s="533">
        <v>100</v>
      </c>
      <c r="P165" s="529" t="s">
        <v>6433</v>
      </c>
      <c r="Q165" s="534"/>
    </row>
    <row r="166" spans="1:17" x14ac:dyDescent="0.15">
      <c r="A166" s="524" t="s">
        <v>1379</v>
      </c>
      <c r="B166" s="525" t="s">
        <v>10853</v>
      </c>
      <c r="C166" s="606" t="s">
        <v>1268</v>
      </c>
      <c r="D166" s="525" t="s">
        <v>1679</v>
      </c>
      <c r="E166" s="525" t="s">
        <v>103</v>
      </c>
      <c r="F166" s="527">
        <v>700</v>
      </c>
      <c r="G166" s="527">
        <v>770</v>
      </c>
      <c r="H166" s="527">
        <v>12</v>
      </c>
      <c r="I166" s="527">
        <v>12</v>
      </c>
      <c r="J166" s="527">
        <v>50</v>
      </c>
      <c r="K166" s="527">
        <v>80</v>
      </c>
      <c r="L166" s="527">
        <v>15</v>
      </c>
      <c r="M166" s="527">
        <v>21.3</v>
      </c>
      <c r="N166" s="538">
        <v>48000</v>
      </c>
      <c r="O166" s="528">
        <v>100</v>
      </c>
      <c r="P166" s="529" t="s">
        <v>6432</v>
      </c>
      <c r="Q166" s="529" t="s">
        <v>10884</v>
      </c>
    </row>
    <row r="167" spans="1:17" x14ac:dyDescent="0.15">
      <c r="A167" s="524" t="s">
        <v>436</v>
      </c>
      <c r="B167" s="525" t="s">
        <v>10853</v>
      </c>
      <c r="C167" s="606" t="s">
        <v>1268</v>
      </c>
      <c r="D167" s="525" t="s">
        <v>2008</v>
      </c>
      <c r="E167" s="541" t="s">
        <v>1978</v>
      </c>
      <c r="F167" s="527">
        <v>714</v>
      </c>
      <c r="G167" s="527">
        <v>821</v>
      </c>
      <c r="H167" s="527">
        <v>8</v>
      </c>
      <c r="I167" s="527">
        <v>8</v>
      </c>
      <c r="J167" s="527">
        <v>42</v>
      </c>
      <c r="K167" s="527">
        <v>42</v>
      </c>
      <c r="L167" s="527">
        <v>2.94</v>
      </c>
      <c r="M167" s="536">
        <v>5.94</v>
      </c>
      <c r="N167" s="538">
        <v>-3600</v>
      </c>
      <c r="O167" s="528">
        <v>150</v>
      </c>
      <c r="P167" s="529" t="s">
        <v>6464</v>
      </c>
      <c r="Q167" s="529" t="s">
        <v>6548</v>
      </c>
    </row>
    <row r="168" spans="1:17" x14ac:dyDescent="0.15">
      <c r="A168" s="524" t="s">
        <v>9695</v>
      </c>
      <c r="B168" s="525" t="s">
        <v>10853</v>
      </c>
      <c r="C168" s="606" t="s">
        <v>1268</v>
      </c>
      <c r="D168" s="525" t="s">
        <v>1679</v>
      </c>
      <c r="E168" s="525" t="s">
        <v>103</v>
      </c>
      <c r="F168" s="527">
        <v>760</v>
      </c>
      <c r="G168" s="527">
        <v>836</v>
      </c>
      <c r="H168" s="527">
        <v>16</v>
      </c>
      <c r="I168" s="527">
        <v>16</v>
      </c>
      <c r="J168" s="527">
        <v>120</v>
      </c>
      <c r="K168" s="527">
        <v>130</v>
      </c>
      <c r="L168" s="527">
        <v>11</v>
      </c>
      <c r="M168" s="527">
        <v>13.2</v>
      </c>
      <c r="N168" s="538">
        <v>-13125</v>
      </c>
      <c r="O168" s="528">
        <v>150</v>
      </c>
      <c r="P168" s="529" t="s">
        <v>6465</v>
      </c>
      <c r="Q168" s="529" t="s">
        <v>10884</v>
      </c>
    </row>
    <row r="169" spans="1:17" x14ac:dyDescent="0.15">
      <c r="A169" s="530" t="s">
        <v>9695</v>
      </c>
      <c r="B169" s="525" t="s">
        <v>10853</v>
      </c>
      <c r="C169" s="532" t="s">
        <v>1268</v>
      </c>
      <c r="D169" s="531" t="s">
        <v>10771</v>
      </c>
      <c r="E169" s="540" t="s">
        <v>1978</v>
      </c>
      <c r="F169" s="527">
        <v>798</v>
      </c>
      <c r="G169" s="527">
        <v>877</v>
      </c>
      <c r="H169" s="527">
        <v>16</v>
      </c>
      <c r="I169" s="527">
        <v>16</v>
      </c>
      <c r="J169" s="527">
        <v>126</v>
      </c>
      <c r="K169" s="527">
        <v>136</v>
      </c>
      <c r="L169" s="527">
        <v>11.55</v>
      </c>
      <c r="M169" s="527">
        <v>13.75</v>
      </c>
      <c r="N169" s="533">
        <v>-13125</v>
      </c>
      <c r="O169" s="533">
        <v>150</v>
      </c>
      <c r="P169" s="529" t="s">
        <v>2051</v>
      </c>
      <c r="Q169" s="534"/>
    </row>
    <row r="170" spans="1:17" x14ac:dyDescent="0.15">
      <c r="A170" s="530" t="s">
        <v>9695</v>
      </c>
      <c r="B170" s="525" t="s">
        <v>10853</v>
      </c>
      <c r="C170" s="532" t="s">
        <v>1268</v>
      </c>
      <c r="D170" s="531" t="s">
        <v>10771</v>
      </c>
      <c r="E170" s="540" t="s">
        <v>1991</v>
      </c>
      <c r="F170" s="527">
        <v>836</v>
      </c>
      <c r="G170" s="527">
        <v>919</v>
      </c>
      <c r="H170" s="527">
        <v>16</v>
      </c>
      <c r="I170" s="527">
        <v>16</v>
      </c>
      <c r="J170" s="527">
        <v>132</v>
      </c>
      <c r="K170" s="527">
        <v>143</v>
      </c>
      <c r="L170" s="527">
        <v>12.1</v>
      </c>
      <c r="M170" s="527">
        <v>14.3</v>
      </c>
      <c r="N170" s="533">
        <v>-13125</v>
      </c>
      <c r="O170" s="533">
        <v>150</v>
      </c>
      <c r="P170" s="534"/>
      <c r="Q170" s="534"/>
    </row>
    <row r="171" spans="1:17" x14ac:dyDescent="0.15">
      <c r="A171" s="530" t="s">
        <v>9695</v>
      </c>
      <c r="B171" s="525" t="s">
        <v>10853</v>
      </c>
      <c r="C171" s="532" t="s">
        <v>1268</v>
      </c>
      <c r="D171" s="531" t="s">
        <v>10771</v>
      </c>
      <c r="E171" s="540" t="s">
        <v>1975</v>
      </c>
      <c r="F171" s="527">
        <v>912</v>
      </c>
      <c r="G171" s="527">
        <v>1003</v>
      </c>
      <c r="H171" s="527">
        <v>16</v>
      </c>
      <c r="I171" s="527">
        <v>16</v>
      </c>
      <c r="J171" s="527">
        <v>144</v>
      </c>
      <c r="K171" s="527">
        <v>156</v>
      </c>
      <c r="L171" s="527">
        <v>13.2</v>
      </c>
      <c r="M171" s="527">
        <v>15.4</v>
      </c>
      <c r="N171" s="533">
        <v>-13125</v>
      </c>
      <c r="O171" s="533">
        <v>150</v>
      </c>
      <c r="P171" s="534"/>
      <c r="Q171" s="534"/>
    </row>
    <row r="172" spans="1:17" x14ac:dyDescent="0.15">
      <c r="A172" s="524" t="s">
        <v>428</v>
      </c>
      <c r="B172" s="525" t="s">
        <v>10853</v>
      </c>
      <c r="C172" s="606" t="s">
        <v>1283</v>
      </c>
      <c r="D172" s="525" t="s">
        <v>1997</v>
      </c>
      <c r="E172" s="541" t="s">
        <v>1991</v>
      </c>
      <c r="F172" s="527">
        <v>770</v>
      </c>
      <c r="G172" s="527">
        <v>847</v>
      </c>
      <c r="H172" s="527">
        <v>16</v>
      </c>
      <c r="I172" s="527">
        <v>16</v>
      </c>
      <c r="J172" s="527">
        <v>143</v>
      </c>
      <c r="K172" s="527">
        <v>143</v>
      </c>
      <c r="L172" s="527">
        <v>13.2</v>
      </c>
      <c r="M172" s="527">
        <v>14.4</v>
      </c>
      <c r="N172" s="538">
        <v>-13500</v>
      </c>
      <c r="O172" s="528">
        <v>150</v>
      </c>
      <c r="P172" s="529" t="s">
        <v>6466</v>
      </c>
      <c r="Q172" s="529" t="s">
        <v>6405</v>
      </c>
    </row>
    <row r="173" spans="1:17" x14ac:dyDescent="0.15">
      <c r="A173" s="530" t="s">
        <v>428</v>
      </c>
      <c r="B173" s="525" t="s">
        <v>10853</v>
      </c>
      <c r="C173" s="532" t="s">
        <v>1283</v>
      </c>
      <c r="D173" s="531" t="s">
        <v>6430</v>
      </c>
      <c r="E173" s="531"/>
      <c r="F173" s="535">
        <v>770</v>
      </c>
      <c r="G173" s="535">
        <v>847</v>
      </c>
      <c r="H173" s="527">
        <v>16</v>
      </c>
      <c r="I173" s="527">
        <v>16</v>
      </c>
      <c r="J173" s="527">
        <v>143</v>
      </c>
      <c r="K173" s="527">
        <v>143</v>
      </c>
      <c r="L173" s="535">
        <v>13.2</v>
      </c>
      <c r="M173" s="535">
        <v>14.4</v>
      </c>
      <c r="N173" s="533">
        <v>-13500</v>
      </c>
      <c r="O173" s="533">
        <v>150</v>
      </c>
      <c r="P173" s="534"/>
      <c r="Q173" s="529" t="s">
        <v>6408</v>
      </c>
    </row>
    <row r="174" spans="1:17" x14ac:dyDescent="0.15">
      <c r="A174" s="530" t="s">
        <v>428</v>
      </c>
      <c r="B174" s="525" t="s">
        <v>10853</v>
      </c>
      <c r="C174" s="532" t="s">
        <v>1283</v>
      </c>
      <c r="D174" s="531" t="s">
        <v>6430</v>
      </c>
      <c r="E174" s="531"/>
      <c r="F174" s="535">
        <v>770</v>
      </c>
      <c r="G174" s="535">
        <v>847</v>
      </c>
      <c r="H174" s="527">
        <v>16</v>
      </c>
      <c r="I174" s="527">
        <v>16</v>
      </c>
      <c r="J174" s="527">
        <v>143</v>
      </c>
      <c r="K174" s="527">
        <v>143</v>
      </c>
      <c r="L174" s="535">
        <v>13.2</v>
      </c>
      <c r="M174" s="535">
        <v>14.4</v>
      </c>
      <c r="N174" s="533">
        <v>-13500</v>
      </c>
      <c r="O174" s="533">
        <v>150</v>
      </c>
      <c r="P174" s="534"/>
      <c r="Q174" s="529" t="s">
        <v>1308</v>
      </c>
    </row>
    <row r="175" spans="1:17" x14ac:dyDescent="0.15">
      <c r="A175" s="537" t="s">
        <v>2050</v>
      </c>
      <c r="B175" s="525" t="s">
        <v>10853</v>
      </c>
      <c r="C175" s="606" t="s">
        <v>1268</v>
      </c>
      <c r="D175" s="525" t="s">
        <v>2008</v>
      </c>
      <c r="E175" s="542" t="s">
        <v>1991</v>
      </c>
      <c r="F175" s="527">
        <v>787</v>
      </c>
      <c r="G175" s="527">
        <v>866</v>
      </c>
      <c r="H175" s="527">
        <v>16</v>
      </c>
      <c r="I175" s="527">
        <v>48</v>
      </c>
      <c r="J175" s="527">
        <v>136</v>
      </c>
      <c r="K175" s="527">
        <v>136</v>
      </c>
      <c r="L175" s="527">
        <v>10.5</v>
      </c>
      <c r="M175" s="527">
        <v>17.5</v>
      </c>
      <c r="N175" s="528" t="s">
        <v>103</v>
      </c>
      <c r="O175" s="528" t="s">
        <v>213</v>
      </c>
      <c r="P175" s="529" t="s">
        <v>6467</v>
      </c>
      <c r="Q175" s="529" t="s">
        <v>10883</v>
      </c>
    </row>
    <row r="176" spans="1:17" x14ac:dyDescent="0.15">
      <c r="A176" s="524" t="s">
        <v>2049</v>
      </c>
      <c r="B176" s="525" t="s">
        <v>10853</v>
      </c>
      <c r="C176" s="606" t="s">
        <v>1268</v>
      </c>
      <c r="D176" s="525" t="s">
        <v>1679</v>
      </c>
      <c r="E176" s="541" t="s">
        <v>1991</v>
      </c>
      <c r="F176" s="527">
        <v>854</v>
      </c>
      <c r="G176" s="527">
        <v>976</v>
      </c>
      <c r="H176" s="527">
        <v>16</v>
      </c>
      <c r="I176" s="527">
        <v>16</v>
      </c>
      <c r="J176" s="527">
        <v>143</v>
      </c>
      <c r="K176" s="527">
        <v>143</v>
      </c>
      <c r="L176" s="527">
        <v>13.2</v>
      </c>
      <c r="M176" s="527">
        <v>14.28</v>
      </c>
      <c r="N176" s="538">
        <v>-36000</v>
      </c>
      <c r="O176" s="528">
        <v>150</v>
      </c>
      <c r="P176" s="529" t="s">
        <v>6468</v>
      </c>
      <c r="Q176" s="529" t="s">
        <v>10886</v>
      </c>
    </row>
    <row r="177" spans="1:17" x14ac:dyDescent="0.15">
      <c r="A177" s="524" t="s">
        <v>5129</v>
      </c>
      <c r="B177" s="525" t="s">
        <v>10853</v>
      </c>
      <c r="C177" s="606" t="s">
        <v>1268</v>
      </c>
      <c r="D177" s="525" t="s">
        <v>1679</v>
      </c>
      <c r="E177" s="541" t="s">
        <v>1991</v>
      </c>
      <c r="F177" s="527">
        <v>854</v>
      </c>
      <c r="G177" s="527">
        <v>973</v>
      </c>
      <c r="H177" s="527">
        <v>20</v>
      </c>
      <c r="I177" s="527">
        <v>20</v>
      </c>
      <c r="J177" s="527">
        <v>110</v>
      </c>
      <c r="K177" s="527">
        <v>143</v>
      </c>
      <c r="L177" s="527">
        <v>14.3</v>
      </c>
      <c r="M177" s="527">
        <v>17.809999999999999</v>
      </c>
      <c r="N177" s="538">
        <v>-60750</v>
      </c>
      <c r="O177" s="528">
        <v>150</v>
      </c>
      <c r="P177" s="529" t="s">
        <v>2115</v>
      </c>
      <c r="Q177" s="529" t="s">
        <v>10882</v>
      </c>
    </row>
    <row r="178" spans="1:17" x14ac:dyDescent="0.15">
      <c r="A178" s="524" t="s">
        <v>417</v>
      </c>
      <c r="B178" s="525" t="s">
        <v>10853</v>
      </c>
      <c r="C178" s="606" t="s">
        <v>1268</v>
      </c>
      <c r="D178" s="525" t="s">
        <v>1679</v>
      </c>
      <c r="E178" s="541" t="s">
        <v>1975</v>
      </c>
      <c r="F178" s="527">
        <v>924</v>
      </c>
      <c r="G178" s="527">
        <v>1016</v>
      </c>
      <c r="H178" s="527">
        <v>16</v>
      </c>
      <c r="I178" s="527">
        <v>16</v>
      </c>
      <c r="J178" s="527">
        <v>156</v>
      </c>
      <c r="K178" s="527">
        <v>156</v>
      </c>
      <c r="L178" s="527">
        <v>14.4</v>
      </c>
      <c r="M178" s="527">
        <v>15.6</v>
      </c>
      <c r="N178" s="538">
        <v>-14250</v>
      </c>
      <c r="O178" s="528">
        <v>150</v>
      </c>
      <c r="P178" s="529" t="s">
        <v>10701</v>
      </c>
      <c r="Q178" s="529" t="s">
        <v>10887</v>
      </c>
    </row>
    <row r="179" spans="1:17" x14ac:dyDescent="0.15">
      <c r="A179" s="524" t="s">
        <v>2048</v>
      </c>
      <c r="B179" s="525" t="s">
        <v>10860</v>
      </c>
      <c r="C179" s="606" t="s">
        <v>1307</v>
      </c>
      <c r="D179" s="525" t="s">
        <v>1557</v>
      </c>
      <c r="E179" s="525" t="s">
        <v>103</v>
      </c>
      <c r="F179" s="527">
        <v>666</v>
      </c>
      <c r="G179" s="527">
        <v>765</v>
      </c>
      <c r="H179" s="527">
        <v>16</v>
      </c>
      <c r="I179" s="527">
        <v>16</v>
      </c>
      <c r="J179" s="527">
        <v>60</v>
      </c>
      <c r="K179" s="527">
        <v>90</v>
      </c>
      <c r="L179" s="527">
        <v>8</v>
      </c>
      <c r="M179" s="527">
        <v>11.12</v>
      </c>
      <c r="N179" s="538">
        <v>12000</v>
      </c>
      <c r="O179" s="528">
        <v>150</v>
      </c>
      <c r="P179" s="529" t="s">
        <v>6469</v>
      </c>
      <c r="Q179" s="529" t="s">
        <v>1492</v>
      </c>
    </row>
    <row r="180" spans="1:17" x14ac:dyDescent="0.15">
      <c r="A180" s="524" t="s">
        <v>771</v>
      </c>
      <c r="B180" s="525" t="s">
        <v>10854</v>
      </c>
      <c r="C180" s="606" t="s">
        <v>1268</v>
      </c>
      <c r="D180" s="525" t="s">
        <v>1679</v>
      </c>
      <c r="E180" s="540" t="s">
        <v>1991</v>
      </c>
      <c r="F180" s="527">
        <v>1098</v>
      </c>
      <c r="G180" s="527">
        <v>1098</v>
      </c>
      <c r="H180" s="527">
        <v>66</v>
      </c>
      <c r="I180" s="527">
        <v>66</v>
      </c>
      <c r="J180" s="527">
        <v>280</v>
      </c>
      <c r="K180" s="527">
        <v>280</v>
      </c>
      <c r="L180" s="527">
        <v>55</v>
      </c>
      <c r="M180" s="527">
        <v>55</v>
      </c>
      <c r="N180" s="538">
        <v>-97500</v>
      </c>
      <c r="O180" s="528">
        <v>150</v>
      </c>
      <c r="P180" s="544" t="s">
        <v>6396</v>
      </c>
      <c r="Q180" s="529" t="s">
        <v>2047</v>
      </c>
    </row>
    <row r="181" spans="1:17" x14ac:dyDescent="0.15">
      <c r="A181" s="530" t="s">
        <v>771</v>
      </c>
      <c r="B181" s="525" t="s">
        <v>10854</v>
      </c>
      <c r="C181" s="532" t="s">
        <v>1268</v>
      </c>
      <c r="D181" s="531" t="s">
        <v>10771</v>
      </c>
      <c r="E181" s="540" t="s">
        <v>1975</v>
      </c>
      <c r="F181" s="527">
        <v>1198</v>
      </c>
      <c r="G181" s="527">
        <v>1198</v>
      </c>
      <c r="H181" s="527">
        <v>66</v>
      </c>
      <c r="I181" s="527">
        <v>66</v>
      </c>
      <c r="J181" s="527">
        <v>306</v>
      </c>
      <c r="K181" s="527">
        <v>306</v>
      </c>
      <c r="L181" s="527">
        <v>60</v>
      </c>
      <c r="M181" s="527">
        <v>60</v>
      </c>
      <c r="N181" s="533">
        <v>-97500</v>
      </c>
      <c r="O181" s="533">
        <v>150</v>
      </c>
      <c r="P181" s="534"/>
      <c r="Q181" s="529" t="s">
        <v>6563</v>
      </c>
    </row>
    <row r="182" spans="1:17" x14ac:dyDescent="0.15">
      <c r="A182" s="530" t="s">
        <v>771</v>
      </c>
      <c r="B182" s="525" t="s">
        <v>10854</v>
      </c>
      <c r="C182" s="532" t="s">
        <v>1268</v>
      </c>
      <c r="D182" s="531" t="s">
        <v>10771</v>
      </c>
      <c r="E182" s="541" t="s">
        <v>2031</v>
      </c>
      <c r="F182" s="527">
        <v>1248</v>
      </c>
      <c r="G182" s="527">
        <v>1248</v>
      </c>
      <c r="H182" s="527">
        <v>66</v>
      </c>
      <c r="I182" s="527">
        <v>66</v>
      </c>
      <c r="J182" s="527">
        <v>318</v>
      </c>
      <c r="K182" s="527">
        <v>318</v>
      </c>
      <c r="L182" s="527">
        <v>62.5</v>
      </c>
      <c r="M182" s="527">
        <v>62.5</v>
      </c>
      <c r="N182" s="533">
        <v>-97500</v>
      </c>
      <c r="O182" s="533">
        <v>150</v>
      </c>
      <c r="P182" s="529" t="s">
        <v>6470</v>
      </c>
      <c r="Q182" s="545" t="s">
        <v>6564</v>
      </c>
    </row>
    <row r="183" spans="1:17" x14ac:dyDescent="0.15">
      <c r="A183" s="530" t="s">
        <v>771</v>
      </c>
      <c r="B183" s="525" t="s">
        <v>10854</v>
      </c>
      <c r="C183" s="532" t="s">
        <v>1268</v>
      </c>
      <c r="D183" s="531" t="s">
        <v>10771</v>
      </c>
      <c r="E183" s="531"/>
      <c r="F183" s="527">
        <v>1248</v>
      </c>
      <c r="G183" s="527">
        <v>1248</v>
      </c>
      <c r="H183" s="527">
        <v>66</v>
      </c>
      <c r="I183" s="527">
        <v>66</v>
      </c>
      <c r="J183" s="527">
        <v>318</v>
      </c>
      <c r="K183" s="527">
        <v>318</v>
      </c>
      <c r="L183" s="527">
        <v>62.5</v>
      </c>
      <c r="M183" s="527">
        <v>62.5</v>
      </c>
      <c r="N183" s="533">
        <v>-97500</v>
      </c>
      <c r="O183" s="533">
        <v>150</v>
      </c>
      <c r="P183" s="529" t="s">
        <v>2046</v>
      </c>
      <c r="Q183" s="534"/>
    </row>
    <row r="184" spans="1:17" x14ac:dyDescent="0.15">
      <c r="A184" s="530" t="s">
        <v>771</v>
      </c>
      <c r="B184" s="525" t="s">
        <v>10854</v>
      </c>
      <c r="C184" s="532" t="s">
        <v>1268</v>
      </c>
      <c r="D184" s="531" t="s">
        <v>10771</v>
      </c>
      <c r="E184" s="540" t="s">
        <v>1979</v>
      </c>
      <c r="F184" s="527">
        <v>1498</v>
      </c>
      <c r="G184" s="527">
        <v>1498</v>
      </c>
      <c r="H184" s="527">
        <v>66</v>
      </c>
      <c r="I184" s="527">
        <v>66</v>
      </c>
      <c r="J184" s="527">
        <v>382</v>
      </c>
      <c r="K184" s="527">
        <v>382</v>
      </c>
      <c r="L184" s="527">
        <v>75</v>
      </c>
      <c r="M184" s="527">
        <v>75</v>
      </c>
      <c r="N184" s="533">
        <v>-97500</v>
      </c>
      <c r="O184" s="533">
        <v>150</v>
      </c>
      <c r="P184" s="529" t="s">
        <v>1463</v>
      </c>
      <c r="Q184" s="534"/>
    </row>
    <row r="185" spans="1:17" x14ac:dyDescent="0.15">
      <c r="A185" s="524" t="s">
        <v>86</v>
      </c>
      <c r="B185" s="525" t="s">
        <v>10861</v>
      </c>
      <c r="C185" s="606" t="s">
        <v>1268</v>
      </c>
      <c r="D185" s="525" t="s">
        <v>1997</v>
      </c>
      <c r="E185" s="541" t="s">
        <v>1979</v>
      </c>
      <c r="F185" s="527">
        <v>700</v>
      </c>
      <c r="G185" s="527">
        <v>700</v>
      </c>
      <c r="H185" s="527">
        <v>7</v>
      </c>
      <c r="I185" s="527">
        <v>7</v>
      </c>
      <c r="J185" s="527">
        <v>105</v>
      </c>
      <c r="K185" s="527">
        <v>105</v>
      </c>
      <c r="L185" s="527">
        <v>7</v>
      </c>
      <c r="M185" s="527">
        <v>7</v>
      </c>
      <c r="N185" s="538">
        <v>-5832</v>
      </c>
      <c r="O185" s="528">
        <v>150</v>
      </c>
      <c r="P185" s="529" t="s">
        <v>2045</v>
      </c>
      <c r="Q185" s="529" t="s">
        <v>6565</v>
      </c>
    </row>
    <row r="186" spans="1:17" x14ac:dyDescent="0.15">
      <c r="A186" s="530" t="s">
        <v>86</v>
      </c>
      <c r="B186" s="525" t="s">
        <v>10862</v>
      </c>
      <c r="C186" s="532" t="s">
        <v>1268</v>
      </c>
      <c r="D186" s="531" t="s">
        <v>6430</v>
      </c>
      <c r="E186" s="531"/>
      <c r="F186" s="527">
        <v>700</v>
      </c>
      <c r="G186" s="527">
        <v>700</v>
      </c>
      <c r="H186" s="527">
        <v>7</v>
      </c>
      <c r="I186" s="527">
        <v>7</v>
      </c>
      <c r="J186" s="527">
        <v>105</v>
      </c>
      <c r="K186" s="527">
        <v>105</v>
      </c>
      <c r="L186" s="527">
        <v>7</v>
      </c>
      <c r="M186" s="527">
        <v>7</v>
      </c>
      <c r="N186" s="533">
        <v>-5832</v>
      </c>
      <c r="O186" s="533">
        <v>150</v>
      </c>
      <c r="P186" s="534"/>
      <c r="Q186" s="546" t="s">
        <v>1999</v>
      </c>
    </row>
    <row r="187" spans="1:17" x14ac:dyDescent="0.15">
      <c r="A187" s="524" t="s">
        <v>2044</v>
      </c>
      <c r="B187" s="525" t="s">
        <v>10863</v>
      </c>
      <c r="C187" s="606" t="s">
        <v>1268</v>
      </c>
      <c r="D187" s="525" t="s">
        <v>2008</v>
      </c>
      <c r="E187" s="541" t="s">
        <v>1978</v>
      </c>
      <c r="F187" s="527">
        <v>945</v>
      </c>
      <c r="G187" s="527">
        <v>1048</v>
      </c>
      <c r="H187" s="527">
        <v>1</v>
      </c>
      <c r="I187" s="527">
        <v>1</v>
      </c>
      <c r="J187" s="527">
        <v>105</v>
      </c>
      <c r="K187" s="527">
        <v>126</v>
      </c>
      <c r="L187" s="527">
        <v>0.52</v>
      </c>
      <c r="M187" s="527">
        <v>0.87</v>
      </c>
      <c r="N187" s="528">
        <v>-777</v>
      </c>
      <c r="O187" s="528">
        <v>150</v>
      </c>
      <c r="P187" s="529" t="s">
        <v>2043</v>
      </c>
      <c r="Q187" s="529" t="s">
        <v>6404</v>
      </c>
    </row>
    <row r="188" spans="1:17" x14ac:dyDescent="0.15">
      <c r="A188" s="530" t="s">
        <v>5188</v>
      </c>
      <c r="B188" s="525" t="s">
        <v>10863</v>
      </c>
      <c r="C188" s="532" t="s">
        <v>1268</v>
      </c>
      <c r="D188" s="531" t="s">
        <v>10771</v>
      </c>
      <c r="E188" s="540" t="s">
        <v>1975</v>
      </c>
      <c r="F188" s="527">
        <v>1080</v>
      </c>
      <c r="G188" s="527">
        <v>1198</v>
      </c>
      <c r="H188" s="527">
        <v>1</v>
      </c>
      <c r="I188" s="527">
        <v>1</v>
      </c>
      <c r="J188" s="527">
        <v>120</v>
      </c>
      <c r="K188" s="527">
        <v>144</v>
      </c>
      <c r="L188" s="527">
        <v>0.6</v>
      </c>
      <c r="M188" s="527">
        <v>0.95</v>
      </c>
      <c r="N188" s="533">
        <v>-777</v>
      </c>
      <c r="O188" s="533">
        <v>150</v>
      </c>
      <c r="P188" s="529" t="s">
        <v>1463</v>
      </c>
      <c r="Q188" s="534"/>
    </row>
    <row r="189" spans="1:17" x14ac:dyDescent="0.15">
      <c r="A189" s="530" t="s">
        <v>5188</v>
      </c>
      <c r="B189" s="525" t="s">
        <v>10856</v>
      </c>
      <c r="C189" s="532" t="s">
        <v>1268</v>
      </c>
      <c r="D189" s="531" t="s">
        <v>10771</v>
      </c>
      <c r="E189" s="540" t="s">
        <v>1979</v>
      </c>
      <c r="F189" s="527">
        <v>1350</v>
      </c>
      <c r="G189" s="527">
        <v>1498</v>
      </c>
      <c r="H189" s="527">
        <v>1</v>
      </c>
      <c r="I189" s="527">
        <v>1</v>
      </c>
      <c r="J189" s="527">
        <v>150</v>
      </c>
      <c r="K189" s="527">
        <v>180</v>
      </c>
      <c r="L189" s="527">
        <v>0.75</v>
      </c>
      <c r="M189" s="527">
        <v>1.1000000000000001</v>
      </c>
      <c r="N189" s="533">
        <v>-777</v>
      </c>
      <c r="O189" s="533">
        <v>150</v>
      </c>
      <c r="P189" s="534"/>
      <c r="Q189" s="534"/>
    </row>
    <row r="190" spans="1:17" x14ac:dyDescent="0.15">
      <c r="A190" s="524" t="s">
        <v>2042</v>
      </c>
      <c r="B190" s="525" t="s">
        <v>10856</v>
      </c>
      <c r="C190" s="606" t="s">
        <v>1268</v>
      </c>
      <c r="D190" s="525" t="s">
        <v>1679</v>
      </c>
      <c r="E190" s="541" t="s">
        <v>1975</v>
      </c>
      <c r="F190" s="527">
        <v>1200</v>
      </c>
      <c r="G190" s="527">
        <v>1320</v>
      </c>
      <c r="H190" s="527">
        <v>1</v>
      </c>
      <c r="I190" s="527">
        <v>1</v>
      </c>
      <c r="J190" s="527">
        <v>144</v>
      </c>
      <c r="K190" s="535">
        <v>180</v>
      </c>
      <c r="L190" s="527">
        <v>3.6</v>
      </c>
      <c r="M190" s="527">
        <v>3.9</v>
      </c>
      <c r="N190" s="538">
        <v>-22500</v>
      </c>
      <c r="O190" s="528">
        <v>150</v>
      </c>
      <c r="P190" s="529" t="s">
        <v>6397</v>
      </c>
      <c r="Q190" s="529" t="s">
        <v>1295</v>
      </c>
    </row>
    <row r="191" spans="1:17" x14ac:dyDescent="0.15">
      <c r="A191" s="530" t="s">
        <v>2042</v>
      </c>
      <c r="B191" s="525" t="s">
        <v>10856</v>
      </c>
      <c r="C191" s="532" t="s">
        <v>1268</v>
      </c>
      <c r="D191" s="531" t="s">
        <v>10771</v>
      </c>
      <c r="E191" s="540" t="s">
        <v>1979</v>
      </c>
      <c r="F191" s="527">
        <v>1500</v>
      </c>
      <c r="G191" s="527">
        <v>1650</v>
      </c>
      <c r="H191" s="527">
        <v>1</v>
      </c>
      <c r="I191" s="527">
        <v>1</v>
      </c>
      <c r="J191" s="527">
        <v>180</v>
      </c>
      <c r="K191" s="535">
        <v>180</v>
      </c>
      <c r="L191" s="527">
        <v>4.5</v>
      </c>
      <c r="M191" s="527">
        <v>4.8</v>
      </c>
      <c r="N191" s="533">
        <v>-22500</v>
      </c>
      <c r="O191" s="533">
        <v>150</v>
      </c>
      <c r="P191" s="529" t="s">
        <v>1463</v>
      </c>
      <c r="Q191" s="534"/>
    </row>
    <row r="192" spans="1:17" x14ac:dyDescent="0.15">
      <c r="A192" s="524" t="s">
        <v>280</v>
      </c>
      <c r="B192" s="525" t="s">
        <v>10865</v>
      </c>
      <c r="C192" s="606" t="s">
        <v>1268</v>
      </c>
      <c r="D192" s="525" t="s">
        <v>2025</v>
      </c>
      <c r="E192" s="540" t="s">
        <v>1991</v>
      </c>
      <c r="F192" s="527">
        <v>825</v>
      </c>
      <c r="G192" s="527">
        <v>825</v>
      </c>
      <c r="H192" s="527">
        <v>48</v>
      </c>
      <c r="I192" s="527">
        <v>48</v>
      </c>
      <c r="J192" s="527">
        <v>110</v>
      </c>
      <c r="K192" s="527">
        <v>110</v>
      </c>
      <c r="L192" s="527">
        <v>13.2</v>
      </c>
      <c r="M192" s="527">
        <v>13.2</v>
      </c>
      <c r="N192" s="528" t="s">
        <v>103</v>
      </c>
      <c r="O192" s="528">
        <v>150</v>
      </c>
      <c r="P192" s="529" t="s">
        <v>2041</v>
      </c>
      <c r="Q192" s="529" t="s">
        <v>1470</v>
      </c>
    </row>
    <row r="193" spans="1:17" x14ac:dyDescent="0.15">
      <c r="A193" s="530" t="s">
        <v>280</v>
      </c>
      <c r="B193" s="525" t="s">
        <v>10865</v>
      </c>
      <c r="C193" s="532" t="s">
        <v>1268</v>
      </c>
      <c r="D193" s="531" t="s">
        <v>10771</v>
      </c>
      <c r="E193" s="531"/>
      <c r="F193" s="527">
        <v>825</v>
      </c>
      <c r="G193" s="527">
        <v>825</v>
      </c>
      <c r="H193" s="527">
        <v>48</v>
      </c>
      <c r="I193" s="527">
        <v>48</v>
      </c>
      <c r="J193" s="527">
        <v>110</v>
      </c>
      <c r="K193" s="527">
        <v>110</v>
      </c>
      <c r="L193" s="527">
        <v>13.2</v>
      </c>
      <c r="M193" s="527">
        <v>13.2</v>
      </c>
      <c r="N193" s="533" t="s">
        <v>103</v>
      </c>
      <c r="O193" s="533">
        <v>150</v>
      </c>
      <c r="P193" s="534"/>
      <c r="Q193" s="529" t="s">
        <v>2040</v>
      </c>
    </row>
    <row r="194" spans="1:17" x14ac:dyDescent="0.15">
      <c r="A194" s="524" t="s">
        <v>9697</v>
      </c>
      <c r="B194" s="525" t="s">
        <v>10864</v>
      </c>
      <c r="C194" s="606" t="s">
        <v>1268</v>
      </c>
      <c r="D194" s="525" t="s">
        <v>1679</v>
      </c>
      <c r="E194" s="541" t="s">
        <v>1975</v>
      </c>
      <c r="F194" s="527">
        <v>840</v>
      </c>
      <c r="G194" s="527">
        <v>924</v>
      </c>
      <c r="H194" s="527">
        <v>48</v>
      </c>
      <c r="I194" s="527">
        <v>48</v>
      </c>
      <c r="J194" s="527">
        <v>120</v>
      </c>
      <c r="K194" s="527">
        <v>240</v>
      </c>
      <c r="L194" s="527">
        <v>13.2</v>
      </c>
      <c r="M194" s="527">
        <v>22.88</v>
      </c>
      <c r="N194" s="528">
        <v>-777</v>
      </c>
      <c r="O194" s="528">
        <v>150</v>
      </c>
      <c r="P194" s="529" t="s">
        <v>1907</v>
      </c>
      <c r="Q194" s="529" t="s">
        <v>2037</v>
      </c>
    </row>
    <row r="195" spans="1:17" x14ac:dyDescent="0.15">
      <c r="A195" s="530" t="s">
        <v>9697</v>
      </c>
      <c r="B195" s="525" t="s">
        <v>10864</v>
      </c>
      <c r="C195" s="532" t="s">
        <v>1268</v>
      </c>
      <c r="D195" s="531" t="s">
        <v>10771</v>
      </c>
      <c r="E195" s="540" t="s">
        <v>1979</v>
      </c>
      <c r="F195" s="527">
        <v>1050</v>
      </c>
      <c r="G195" s="527">
        <v>1155</v>
      </c>
      <c r="H195" s="527">
        <v>48</v>
      </c>
      <c r="I195" s="527">
        <v>48</v>
      </c>
      <c r="J195" s="527">
        <v>150</v>
      </c>
      <c r="K195" s="527">
        <v>300</v>
      </c>
      <c r="L195" s="527">
        <v>16.5</v>
      </c>
      <c r="M195" s="527">
        <v>26.18</v>
      </c>
      <c r="N195" s="533">
        <v>-777</v>
      </c>
      <c r="O195" s="533">
        <v>150</v>
      </c>
      <c r="P195" s="529" t="s">
        <v>1463</v>
      </c>
      <c r="Q195" s="534"/>
    </row>
    <row r="196" spans="1:17" x14ac:dyDescent="0.15">
      <c r="A196" s="524" t="s">
        <v>422</v>
      </c>
      <c r="B196" s="525" t="s">
        <v>10864</v>
      </c>
      <c r="C196" s="606" t="s">
        <v>1268</v>
      </c>
      <c r="D196" s="525" t="s">
        <v>2025</v>
      </c>
      <c r="E196" s="541" t="s">
        <v>1991</v>
      </c>
      <c r="F196" s="527">
        <v>968</v>
      </c>
      <c r="G196" s="527">
        <v>968</v>
      </c>
      <c r="H196" s="527">
        <v>48</v>
      </c>
      <c r="I196" s="527">
        <v>48</v>
      </c>
      <c r="J196" s="527">
        <v>220</v>
      </c>
      <c r="K196" s="527">
        <v>220</v>
      </c>
      <c r="L196" s="527">
        <v>22</v>
      </c>
      <c r="M196" s="527">
        <v>22</v>
      </c>
      <c r="N196" s="538">
        <v>-16500</v>
      </c>
      <c r="O196" s="528">
        <v>150</v>
      </c>
      <c r="P196" s="529" t="s">
        <v>6471</v>
      </c>
      <c r="Q196" s="529" t="s">
        <v>2040</v>
      </c>
    </row>
    <row r="197" spans="1:17" x14ac:dyDescent="0.15">
      <c r="A197" s="530" t="s">
        <v>422</v>
      </c>
      <c r="B197" s="525" t="s">
        <v>10864</v>
      </c>
      <c r="C197" s="532" t="s">
        <v>1268</v>
      </c>
      <c r="D197" s="531" t="s">
        <v>10771</v>
      </c>
      <c r="E197" s="540" t="s">
        <v>1979</v>
      </c>
      <c r="F197" s="527">
        <v>1320</v>
      </c>
      <c r="G197" s="527">
        <v>1320</v>
      </c>
      <c r="H197" s="527">
        <v>48</v>
      </c>
      <c r="I197" s="527">
        <v>48</v>
      </c>
      <c r="J197" s="527">
        <v>300</v>
      </c>
      <c r="K197" s="527">
        <v>300</v>
      </c>
      <c r="L197" s="527">
        <v>30</v>
      </c>
      <c r="M197" s="527">
        <v>30</v>
      </c>
      <c r="N197" s="533">
        <v>-16500</v>
      </c>
      <c r="O197" s="533">
        <v>150</v>
      </c>
      <c r="P197" s="529" t="s">
        <v>1463</v>
      </c>
      <c r="Q197" s="534"/>
    </row>
    <row r="198" spans="1:17" x14ac:dyDescent="0.15">
      <c r="A198" s="524" t="s">
        <v>2039</v>
      </c>
      <c r="B198" s="525" t="s">
        <v>10864</v>
      </c>
      <c r="C198" s="606" t="s">
        <v>1268</v>
      </c>
      <c r="D198" s="525" t="s">
        <v>1679</v>
      </c>
      <c r="E198" s="541" t="s">
        <v>2031</v>
      </c>
      <c r="F198" s="527">
        <v>1875</v>
      </c>
      <c r="G198" s="527">
        <v>2500</v>
      </c>
      <c r="H198" s="527">
        <v>4</v>
      </c>
      <c r="I198" s="527">
        <v>4</v>
      </c>
      <c r="J198" s="527">
        <v>318</v>
      </c>
      <c r="K198" s="527">
        <v>318</v>
      </c>
      <c r="L198" s="527">
        <v>61.75</v>
      </c>
      <c r="M198" s="527">
        <v>80.3</v>
      </c>
      <c r="N198" s="538">
        <v>-112500</v>
      </c>
      <c r="O198" s="538">
        <v>2000</v>
      </c>
      <c r="P198" s="529" t="s">
        <v>2038</v>
      </c>
      <c r="Q198" s="529" t="s">
        <v>10888</v>
      </c>
    </row>
    <row r="199" spans="1:17" x14ac:dyDescent="0.15">
      <c r="A199" s="524" t="s">
        <v>734</v>
      </c>
      <c r="B199" s="525" t="s">
        <v>1306</v>
      </c>
      <c r="C199" s="606" t="s">
        <v>1283</v>
      </c>
      <c r="D199" s="525" t="s">
        <v>1997</v>
      </c>
      <c r="E199" s="525" t="s">
        <v>103</v>
      </c>
      <c r="F199" s="527">
        <v>660</v>
      </c>
      <c r="G199" s="527">
        <v>759</v>
      </c>
      <c r="H199" s="527" t="s">
        <v>1266</v>
      </c>
      <c r="I199" s="527" t="s">
        <v>1266</v>
      </c>
      <c r="J199" s="527">
        <v>25</v>
      </c>
      <c r="K199" s="527">
        <v>75</v>
      </c>
      <c r="L199" s="527">
        <v>0.45</v>
      </c>
      <c r="M199" s="527">
        <v>0.88</v>
      </c>
      <c r="N199" s="538">
        <v>-45000</v>
      </c>
      <c r="O199" s="528" t="s">
        <v>103</v>
      </c>
      <c r="P199" s="529" t="s">
        <v>6472</v>
      </c>
      <c r="Q199" s="529"/>
    </row>
    <row r="200" spans="1:17" x14ac:dyDescent="0.15">
      <c r="A200" s="530" t="s">
        <v>734</v>
      </c>
      <c r="B200" s="531" t="s">
        <v>1306</v>
      </c>
      <c r="C200" s="532" t="s">
        <v>1283</v>
      </c>
      <c r="D200" s="531" t="s">
        <v>6430</v>
      </c>
      <c r="E200" s="540" t="s">
        <v>1978</v>
      </c>
      <c r="F200" s="527">
        <v>693</v>
      </c>
      <c r="G200" s="527">
        <v>796</v>
      </c>
      <c r="H200" s="527" t="s">
        <v>1266</v>
      </c>
      <c r="I200" s="527" t="s">
        <v>1266</v>
      </c>
      <c r="J200" s="527">
        <v>26</v>
      </c>
      <c r="K200" s="527">
        <v>78</v>
      </c>
      <c r="L200" s="527">
        <v>0.47</v>
      </c>
      <c r="M200" s="527">
        <v>0.9</v>
      </c>
      <c r="N200" s="533">
        <v>-45000</v>
      </c>
      <c r="O200" s="533" t="s">
        <v>103</v>
      </c>
      <c r="P200" s="534"/>
      <c r="Q200" s="534"/>
    </row>
    <row r="201" spans="1:17" x14ac:dyDescent="0.15">
      <c r="A201" s="530" t="s">
        <v>734</v>
      </c>
      <c r="B201" s="531" t="s">
        <v>1306</v>
      </c>
      <c r="C201" s="532" t="s">
        <v>1283</v>
      </c>
      <c r="D201" s="531" t="s">
        <v>6430</v>
      </c>
      <c r="E201" s="540" t="s">
        <v>1991</v>
      </c>
      <c r="F201" s="527">
        <v>726</v>
      </c>
      <c r="G201" s="527">
        <v>834</v>
      </c>
      <c r="H201" s="527" t="s">
        <v>1266</v>
      </c>
      <c r="I201" s="527" t="s">
        <v>1266</v>
      </c>
      <c r="J201" s="527">
        <v>27</v>
      </c>
      <c r="K201" s="527">
        <v>82</v>
      </c>
      <c r="L201" s="527">
        <v>0.49</v>
      </c>
      <c r="M201" s="527">
        <v>0.93</v>
      </c>
      <c r="N201" s="533">
        <v>-45000</v>
      </c>
      <c r="O201" s="533" t="s">
        <v>103</v>
      </c>
      <c r="P201" s="534"/>
      <c r="Q201" s="534"/>
    </row>
    <row r="202" spans="1:17" x14ac:dyDescent="0.15">
      <c r="A202" s="530" t="s">
        <v>734</v>
      </c>
      <c r="B202" s="531" t="s">
        <v>1306</v>
      </c>
      <c r="C202" s="532" t="s">
        <v>1283</v>
      </c>
      <c r="D202" s="531" t="s">
        <v>6430</v>
      </c>
      <c r="E202" s="540" t="s">
        <v>1975</v>
      </c>
      <c r="F202" s="527">
        <v>792</v>
      </c>
      <c r="G202" s="527">
        <v>910</v>
      </c>
      <c r="H202" s="527" t="s">
        <v>1266</v>
      </c>
      <c r="I202" s="527" t="s">
        <v>1266</v>
      </c>
      <c r="J202" s="527">
        <v>30</v>
      </c>
      <c r="K202" s="527">
        <v>90</v>
      </c>
      <c r="L202" s="527">
        <v>0.54</v>
      </c>
      <c r="M202" s="527">
        <v>0.97</v>
      </c>
      <c r="N202" s="533">
        <v>-45000</v>
      </c>
      <c r="O202" s="533" t="s">
        <v>103</v>
      </c>
      <c r="P202" s="534"/>
      <c r="Q202" s="534"/>
    </row>
    <row r="203" spans="1:17" x14ac:dyDescent="0.15">
      <c r="A203" s="524" t="s">
        <v>503</v>
      </c>
      <c r="B203" s="525" t="s">
        <v>1306</v>
      </c>
      <c r="C203" s="606" t="s">
        <v>1283</v>
      </c>
      <c r="D203" s="525" t="s">
        <v>1813</v>
      </c>
      <c r="E203" s="541" t="s">
        <v>1991</v>
      </c>
      <c r="F203" s="527">
        <v>770</v>
      </c>
      <c r="G203" s="527">
        <v>907</v>
      </c>
      <c r="H203" s="527">
        <v>28</v>
      </c>
      <c r="I203" s="535">
        <v>28</v>
      </c>
      <c r="J203" s="527">
        <v>77</v>
      </c>
      <c r="K203" s="527">
        <v>110</v>
      </c>
      <c r="L203" s="527">
        <v>7.7</v>
      </c>
      <c r="M203" s="527">
        <v>12.25</v>
      </c>
      <c r="N203" s="538">
        <v>-4687</v>
      </c>
      <c r="O203" s="528">
        <v>100</v>
      </c>
      <c r="P203" s="544" t="s">
        <v>6473</v>
      </c>
      <c r="Q203" s="529" t="s">
        <v>1308</v>
      </c>
    </row>
    <row r="204" spans="1:17" x14ac:dyDescent="0.15">
      <c r="A204" s="524" t="s">
        <v>2035</v>
      </c>
      <c r="B204" s="525" t="s">
        <v>1306</v>
      </c>
      <c r="C204" s="606" t="s">
        <v>1283</v>
      </c>
      <c r="D204" s="525" t="s">
        <v>6430</v>
      </c>
      <c r="E204" s="542" t="s">
        <v>6569</v>
      </c>
      <c r="F204" s="527">
        <v>840</v>
      </c>
      <c r="G204" s="527">
        <v>924</v>
      </c>
      <c r="H204" s="527">
        <v>24</v>
      </c>
      <c r="I204" s="527">
        <v>64</v>
      </c>
      <c r="J204" s="527">
        <v>72</v>
      </c>
      <c r="K204" s="527">
        <v>120</v>
      </c>
      <c r="L204" s="527">
        <v>9</v>
      </c>
      <c r="M204" s="527">
        <v>13.83</v>
      </c>
      <c r="N204" s="528" t="s">
        <v>103</v>
      </c>
      <c r="O204" s="528">
        <v>50</v>
      </c>
      <c r="P204" s="529" t="s">
        <v>1533</v>
      </c>
      <c r="Q204" s="529" t="s">
        <v>1486</v>
      </c>
    </row>
    <row r="205" spans="1:17" x14ac:dyDescent="0.15">
      <c r="A205" s="524" t="s">
        <v>2034</v>
      </c>
      <c r="B205" s="525" t="s">
        <v>1313</v>
      </c>
      <c r="C205" s="606" t="s">
        <v>1268</v>
      </c>
      <c r="D205" s="525" t="s">
        <v>2025</v>
      </c>
      <c r="E205" s="525" t="s">
        <v>103</v>
      </c>
      <c r="F205" s="527">
        <v>350</v>
      </c>
      <c r="G205" s="527">
        <v>402</v>
      </c>
      <c r="H205" s="527">
        <v>6</v>
      </c>
      <c r="I205" s="527">
        <v>6</v>
      </c>
      <c r="J205" s="527">
        <v>65</v>
      </c>
      <c r="K205" s="527">
        <v>95</v>
      </c>
      <c r="L205" s="527">
        <v>1.25</v>
      </c>
      <c r="M205" s="527">
        <v>1.77</v>
      </c>
      <c r="N205" s="538">
        <v>-1162</v>
      </c>
      <c r="O205" s="528">
        <v>10</v>
      </c>
      <c r="P205" s="529" t="s">
        <v>6474</v>
      </c>
      <c r="Q205" s="529"/>
    </row>
    <row r="206" spans="1:17" x14ac:dyDescent="0.15">
      <c r="A206" s="530" t="s">
        <v>2034</v>
      </c>
      <c r="B206" s="531" t="s">
        <v>1313</v>
      </c>
      <c r="C206" s="532" t="s">
        <v>1268</v>
      </c>
      <c r="D206" s="531" t="s">
        <v>10771</v>
      </c>
      <c r="E206" s="540" t="s">
        <v>1978</v>
      </c>
      <c r="F206" s="527">
        <v>367</v>
      </c>
      <c r="G206" s="527">
        <v>422</v>
      </c>
      <c r="H206" s="527">
        <v>6</v>
      </c>
      <c r="I206" s="527">
        <v>6</v>
      </c>
      <c r="J206" s="527">
        <v>68</v>
      </c>
      <c r="K206" s="527">
        <v>99</v>
      </c>
      <c r="L206" s="527">
        <v>1.31</v>
      </c>
      <c r="M206" s="527">
        <v>1.83</v>
      </c>
      <c r="N206" s="533">
        <v>-1162</v>
      </c>
      <c r="O206" s="533">
        <v>10</v>
      </c>
      <c r="P206" s="534"/>
      <c r="Q206" s="534"/>
    </row>
    <row r="207" spans="1:17" x14ac:dyDescent="0.15">
      <c r="A207" s="530" t="s">
        <v>2034</v>
      </c>
      <c r="B207" s="531" t="s">
        <v>1313</v>
      </c>
      <c r="C207" s="532" t="s">
        <v>1268</v>
      </c>
      <c r="D207" s="531" t="s">
        <v>10771</v>
      </c>
      <c r="E207" s="540" t="s">
        <v>1991</v>
      </c>
      <c r="F207" s="527">
        <v>385</v>
      </c>
      <c r="G207" s="527">
        <v>442</v>
      </c>
      <c r="H207" s="527">
        <v>6</v>
      </c>
      <c r="I207" s="527">
        <v>6</v>
      </c>
      <c r="J207" s="527">
        <v>71</v>
      </c>
      <c r="K207" s="527">
        <v>104</v>
      </c>
      <c r="L207" s="527">
        <v>1.37</v>
      </c>
      <c r="M207" s="527">
        <v>1.89</v>
      </c>
      <c r="N207" s="533">
        <v>-1162</v>
      </c>
      <c r="O207" s="533">
        <v>10</v>
      </c>
      <c r="P207" s="534"/>
      <c r="Q207" s="534"/>
    </row>
    <row r="208" spans="1:17" x14ac:dyDescent="0.15">
      <c r="A208" s="530" t="s">
        <v>2034</v>
      </c>
      <c r="B208" s="531" t="s">
        <v>1313</v>
      </c>
      <c r="C208" s="532" t="s">
        <v>1268</v>
      </c>
      <c r="D208" s="531" t="s">
        <v>10771</v>
      </c>
      <c r="E208" s="540" t="s">
        <v>1975</v>
      </c>
      <c r="F208" s="527">
        <v>420</v>
      </c>
      <c r="G208" s="527">
        <v>482</v>
      </c>
      <c r="H208" s="527">
        <v>6</v>
      </c>
      <c r="I208" s="527">
        <v>6</v>
      </c>
      <c r="J208" s="527">
        <v>78</v>
      </c>
      <c r="K208" s="527">
        <v>114</v>
      </c>
      <c r="L208" s="527">
        <v>1.5</v>
      </c>
      <c r="M208" s="527">
        <v>2.02</v>
      </c>
      <c r="N208" s="533">
        <v>-1162</v>
      </c>
      <c r="O208" s="533">
        <v>10</v>
      </c>
      <c r="P208" s="534"/>
      <c r="Q208" s="534"/>
    </row>
    <row r="209" spans="1:17" x14ac:dyDescent="0.15">
      <c r="A209" s="524" t="s">
        <v>2033</v>
      </c>
      <c r="B209" s="525" t="s">
        <v>1313</v>
      </c>
      <c r="C209" s="606" t="s">
        <v>1268</v>
      </c>
      <c r="D209" s="525" t="s">
        <v>1679</v>
      </c>
      <c r="E209" s="525" t="s">
        <v>103</v>
      </c>
      <c r="F209" s="527">
        <v>370</v>
      </c>
      <c r="G209" s="527">
        <v>425</v>
      </c>
      <c r="H209" s="527">
        <v>8</v>
      </c>
      <c r="I209" s="527">
        <v>8</v>
      </c>
      <c r="J209" s="527">
        <v>70</v>
      </c>
      <c r="K209" s="527">
        <v>100</v>
      </c>
      <c r="L209" s="527">
        <v>2.65</v>
      </c>
      <c r="M209" s="527">
        <v>3.61</v>
      </c>
      <c r="N209" s="538">
        <v>-1687</v>
      </c>
      <c r="O209" s="528">
        <v>25</v>
      </c>
      <c r="P209" s="529" t="s">
        <v>6475</v>
      </c>
      <c r="Q209" s="529"/>
    </row>
    <row r="210" spans="1:17" x14ac:dyDescent="0.15">
      <c r="A210" s="524" t="s">
        <v>859</v>
      </c>
      <c r="B210" s="525" t="s">
        <v>1313</v>
      </c>
      <c r="C210" s="606" t="s">
        <v>1307</v>
      </c>
      <c r="D210" s="525" t="s">
        <v>1984</v>
      </c>
      <c r="E210" s="525" t="s">
        <v>103</v>
      </c>
      <c r="F210" s="527">
        <v>520</v>
      </c>
      <c r="G210" s="527">
        <v>598</v>
      </c>
      <c r="H210" s="527" t="s">
        <v>1266</v>
      </c>
      <c r="I210" s="527" t="s">
        <v>1266</v>
      </c>
      <c r="J210" s="527">
        <v>70</v>
      </c>
      <c r="K210" s="527">
        <v>100</v>
      </c>
      <c r="L210" s="527">
        <v>9</v>
      </c>
      <c r="M210" s="527">
        <v>12.24</v>
      </c>
      <c r="N210" s="538">
        <v>-5625</v>
      </c>
      <c r="O210" s="528" t="s">
        <v>103</v>
      </c>
      <c r="P210" s="529" t="s">
        <v>6476</v>
      </c>
      <c r="Q210" s="529"/>
    </row>
    <row r="211" spans="1:17" x14ac:dyDescent="0.15">
      <c r="A211" s="530" t="s">
        <v>859</v>
      </c>
      <c r="B211" s="531" t="s">
        <v>1313</v>
      </c>
      <c r="C211" s="532" t="s">
        <v>1307</v>
      </c>
      <c r="D211" s="531" t="s">
        <v>6430</v>
      </c>
      <c r="E211" s="540" t="s">
        <v>1978</v>
      </c>
      <c r="F211" s="527">
        <v>546</v>
      </c>
      <c r="G211" s="527">
        <v>627</v>
      </c>
      <c r="H211" s="527" t="s">
        <v>1266</v>
      </c>
      <c r="I211" s="527" t="s">
        <v>1266</v>
      </c>
      <c r="J211" s="527">
        <v>73</v>
      </c>
      <c r="K211" s="527">
        <v>105</v>
      </c>
      <c r="L211" s="527">
        <v>9.4499999999999993</v>
      </c>
      <c r="M211" s="527">
        <v>12.69</v>
      </c>
      <c r="N211" s="533">
        <v>-5625</v>
      </c>
      <c r="O211" s="533" t="s">
        <v>103</v>
      </c>
      <c r="P211" s="534"/>
      <c r="Q211" s="534"/>
    </row>
    <row r="212" spans="1:17" x14ac:dyDescent="0.15">
      <c r="A212" s="530" t="s">
        <v>859</v>
      </c>
      <c r="B212" s="531" t="s">
        <v>1313</v>
      </c>
      <c r="C212" s="532" t="s">
        <v>1307</v>
      </c>
      <c r="D212" s="531" t="s">
        <v>6430</v>
      </c>
      <c r="E212" s="540" t="s">
        <v>1991</v>
      </c>
      <c r="F212" s="527">
        <v>572</v>
      </c>
      <c r="G212" s="527">
        <v>657</v>
      </c>
      <c r="H212" s="527" t="s">
        <v>1266</v>
      </c>
      <c r="I212" s="527" t="s">
        <v>1266</v>
      </c>
      <c r="J212" s="527">
        <v>77</v>
      </c>
      <c r="K212" s="527">
        <v>110</v>
      </c>
      <c r="L212" s="527">
        <v>9.9</v>
      </c>
      <c r="M212" s="527">
        <v>13.14</v>
      </c>
      <c r="N212" s="533">
        <v>-5625</v>
      </c>
      <c r="O212" s="533" t="s">
        <v>103</v>
      </c>
      <c r="P212" s="534"/>
      <c r="Q212" s="534"/>
    </row>
    <row r="213" spans="1:17" x14ac:dyDescent="0.15">
      <c r="A213" s="530" t="s">
        <v>859</v>
      </c>
      <c r="B213" s="531" t="s">
        <v>1313</v>
      </c>
      <c r="C213" s="532" t="s">
        <v>1307</v>
      </c>
      <c r="D213" s="531" t="s">
        <v>6430</v>
      </c>
      <c r="E213" s="540" t="s">
        <v>1975</v>
      </c>
      <c r="F213" s="527">
        <v>624</v>
      </c>
      <c r="G213" s="527">
        <v>717</v>
      </c>
      <c r="H213" s="527" t="s">
        <v>1266</v>
      </c>
      <c r="I213" s="527" t="s">
        <v>1266</v>
      </c>
      <c r="J213" s="527">
        <v>84</v>
      </c>
      <c r="K213" s="527">
        <v>120</v>
      </c>
      <c r="L213" s="527">
        <v>10.8</v>
      </c>
      <c r="M213" s="527">
        <v>14.04</v>
      </c>
      <c r="N213" s="533">
        <v>-5625</v>
      </c>
      <c r="O213" s="533" t="s">
        <v>103</v>
      </c>
      <c r="P213" s="534"/>
      <c r="Q213" s="534"/>
    </row>
    <row r="214" spans="1:17" x14ac:dyDescent="0.15">
      <c r="A214" s="524" t="s">
        <v>872</v>
      </c>
      <c r="B214" s="525" t="s">
        <v>1313</v>
      </c>
      <c r="C214" s="606" t="s">
        <v>1286</v>
      </c>
      <c r="D214" s="525" t="s">
        <v>1813</v>
      </c>
      <c r="E214" s="525" t="s">
        <v>103</v>
      </c>
      <c r="F214" s="527">
        <v>525</v>
      </c>
      <c r="G214" s="527">
        <v>603</v>
      </c>
      <c r="H214" s="527" t="s">
        <v>1266</v>
      </c>
      <c r="I214" s="527" t="s">
        <v>1266</v>
      </c>
      <c r="J214" s="527">
        <v>65</v>
      </c>
      <c r="K214" s="527">
        <v>100</v>
      </c>
      <c r="L214" s="527">
        <v>9.5</v>
      </c>
      <c r="M214" s="527">
        <v>13.56</v>
      </c>
      <c r="N214" s="538">
        <v>-6000</v>
      </c>
      <c r="O214" s="528" t="s">
        <v>103</v>
      </c>
      <c r="P214" s="529" t="s">
        <v>6477</v>
      </c>
      <c r="Q214" s="529" t="s">
        <v>6531</v>
      </c>
    </row>
    <row r="215" spans="1:17" x14ac:dyDescent="0.15">
      <c r="A215" s="530" t="s">
        <v>872</v>
      </c>
      <c r="B215" s="531" t="s">
        <v>1313</v>
      </c>
      <c r="C215" s="532" t="s">
        <v>1286</v>
      </c>
      <c r="D215" s="531" t="s">
        <v>6430</v>
      </c>
      <c r="E215" s="540" t="s">
        <v>1978</v>
      </c>
      <c r="F215" s="527">
        <v>551</v>
      </c>
      <c r="G215" s="527">
        <v>633</v>
      </c>
      <c r="H215" s="527" t="s">
        <v>1266</v>
      </c>
      <c r="I215" s="527" t="s">
        <v>1266</v>
      </c>
      <c r="J215" s="527">
        <v>68</v>
      </c>
      <c r="K215" s="527">
        <v>105</v>
      </c>
      <c r="L215" s="527">
        <v>9.9700000000000006</v>
      </c>
      <c r="M215" s="527">
        <v>14.03</v>
      </c>
      <c r="N215" s="533">
        <v>-6000</v>
      </c>
      <c r="O215" s="533" t="s">
        <v>103</v>
      </c>
      <c r="P215" s="534"/>
      <c r="Q215" s="534"/>
    </row>
    <row r="216" spans="1:17" x14ac:dyDescent="0.15">
      <c r="A216" s="530" t="s">
        <v>872</v>
      </c>
      <c r="B216" s="531" t="s">
        <v>1313</v>
      </c>
      <c r="C216" s="532" t="s">
        <v>1286</v>
      </c>
      <c r="D216" s="531" t="s">
        <v>6430</v>
      </c>
      <c r="E216" s="540" t="s">
        <v>1991</v>
      </c>
      <c r="F216" s="527">
        <v>577</v>
      </c>
      <c r="G216" s="527">
        <v>663</v>
      </c>
      <c r="H216" s="527" t="s">
        <v>1266</v>
      </c>
      <c r="I216" s="527" t="s">
        <v>1266</v>
      </c>
      <c r="J216" s="527">
        <v>71</v>
      </c>
      <c r="K216" s="527">
        <v>110</v>
      </c>
      <c r="L216" s="527">
        <v>10.45</v>
      </c>
      <c r="M216" s="527">
        <v>14.51</v>
      </c>
      <c r="N216" s="533">
        <v>-6000</v>
      </c>
      <c r="O216" s="533" t="s">
        <v>103</v>
      </c>
      <c r="P216" s="534"/>
      <c r="Q216" s="534"/>
    </row>
    <row r="217" spans="1:17" x14ac:dyDescent="0.15">
      <c r="A217" s="530" t="s">
        <v>872</v>
      </c>
      <c r="B217" s="531" t="s">
        <v>1313</v>
      </c>
      <c r="C217" s="532" t="s">
        <v>1286</v>
      </c>
      <c r="D217" s="531" t="s">
        <v>6430</v>
      </c>
      <c r="E217" s="540" t="s">
        <v>1975</v>
      </c>
      <c r="F217" s="527">
        <v>630</v>
      </c>
      <c r="G217" s="527">
        <v>723</v>
      </c>
      <c r="H217" s="527" t="s">
        <v>1266</v>
      </c>
      <c r="I217" s="527" t="s">
        <v>1266</v>
      </c>
      <c r="J217" s="527">
        <v>78</v>
      </c>
      <c r="K217" s="527">
        <v>120</v>
      </c>
      <c r="L217" s="527">
        <v>11.4</v>
      </c>
      <c r="M217" s="527">
        <v>15.46</v>
      </c>
      <c r="N217" s="533">
        <v>-6000</v>
      </c>
      <c r="O217" s="533" t="s">
        <v>103</v>
      </c>
      <c r="P217" s="534"/>
      <c r="Q217" s="534"/>
    </row>
    <row r="218" spans="1:17" x14ac:dyDescent="0.15">
      <c r="A218" s="524" t="s">
        <v>2032</v>
      </c>
      <c r="B218" s="525" t="s">
        <v>1313</v>
      </c>
      <c r="C218" s="606" t="s">
        <v>1290</v>
      </c>
      <c r="D218" s="525" t="s">
        <v>1813</v>
      </c>
      <c r="E218" s="541" t="s">
        <v>1991</v>
      </c>
      <c r="F218" s="527">
        <v>528</v>
      </c>
      <c r="G218" s="527">
        <v>638</v>
      </c>
      <c r="H218" s="527" t="s">
        <v>1266</v>
      </c>
      <c r="I218" s="527" t="s">
        <v>1266</v>
      </c>
      <c r="J218" s="527">
        <v>82</v>
      </c>
      <c r="K218" s="527">
        <v>165</v>
      </c>
      <c r="L218" s="527">
        <v>8.25</v>
      </c>
      <c r="M218" s="527">
        <v>14.23</v>
      </c>
      <c r="N218" s="538">
        <v>-7500</v>
      </c>
      <c r="O218" s="528" t="s">
        <v>103</v>
      </c>
      <c r="P218" s="529" t="s">
        <v>6441</v>
      </c>
      <c r="Q218" s="529" t="s">
        <v>10889</v>
      </c>
    </row>
    <row r="219" spans="1:17" x14ac:dyDescent="0.15">
      <c r="A219" s="524" t="s">
        <v>324</v>
      </c>
      <c r="B219" s="525" t="s">
        <v>1313</v>
      </c>
      <c r="C219" s="606" t="s">
        <v>1286</v>
      </c>
      <c r="D219" s="525" t="s">
        <v>1997</v>
      </c>
      <c r="E219" s="542" t="s">
        <v>1991</v>
      </c>
      <c r="F219" s="527">
        <v>577</v>
      </c>
      <c r="G219" s="527">
        <v>825</v>
      </c>
      <c r="H219" s="527" t="s">
        <v>1266</v>
      </c>
      <c r="I219" s="527" t="s">
        <v>1266</v>
      </c>
      <c r="J219" s="527">
        <v>71</v>
      </c>
      <c r="K219" s="527">
        <v>110</v>
      </c>
      <c r="L219" s="527">
        <v>5.22</v>
      </c>
      <c r="M219" s="536">
        <v>10.220000000000001</v>
      </c>
      <c r="N219" s="528" t="s">
        <v>103</v>
      </c>
      <c r="O219" s="528" t="s">
        <v>103</v>
      </c>
      <c r="P219" s="529" t="s">
        <v>6478</v>
      </c>
      <c r="Q219" s="529"/>
    </row>
    <row r="220" spans="1:17" x14ac:dyDescent="0.15">
      <c r="A220" s="524" t="s">
        <v>956</v>
      </c>
      <c r="B220" s="525" t="s">
        <v>1313</v>
      </c>
      <c r="C220" s="606" t="s">
        <v>1286</v>
      </c>
      <c r="D220" s="525" t="s">
        <v>1984</v>
      </c>
      <c r="E220" s="525" t="s">
        <v>103</v>
      </c>
      <c r="F220" s="527">
        <v>595</v>
      </c>
      <c r="G220" s="527">
        <v>654</v>
      </c>
      <c r="H220" s="527" t="s">
        <v>1266</v>
      </c>
      <c r="I220" s="527" t="s">
        <v>1266</v>
      </c>
      <c r="J220" s="527">
        <v>75</v>
      </c>
      <c r="K220" s="527">
        <v>100</v>
      </c>
      <c r="L220" s="527">
        <v>9.8000000000000007</v>
      </c>
      <c r="M220" s="527">
        <v>14.2</v>
      </c>
      <c r="N220" s="538">
        <v>-15000</v>
      </c>
      <c r="O220" s="528" t="s">
        <v>103</v>
      </c>
      <c r="P220" s="529" t="s">
        <v>6398</v>
      </c>
      <c r="Q220" s="529" t="s">
        <v>6531</v>
      </c>
    </row>
    <row r="221" spans="1:17" x14ac:dyDescent="0.15">
      <c r="A221" s="530" t="s">
        <v>956</v>
      </c>
      <c r="B221" s="531" t="s">
        <v>1313</v>
      </c>
      <c r="C221" s="532" t="s">
        <v>1286</v>
      </c>
      <c r="D221" s="531" t="s">
        <v>6430</v>
      </c>
      <c r="E221" s="540" t="s">
        <v>1978</v>
      </c>
      <c r="F221" s="527">
        <v>624</v>
      </c>
      <c r="G221" s="527">
        <v>686</v>
      </c>
      <c r="H221" s="527" t="s">
        <v>1266</v>
      </c>
      <c r="I221" s="527" t="s">
        <v>1266</v>
      </c>
      <c r="J221" s="527">
        <v>78</v>
      </c>
      <c r="K221" s="527">
        <v>105</v>
      </c>
      <c r="L221" s="527">
        <v>10.29</v>
      </c>
      <c r="M221" s="527">
        <v>14.79</v>
      </c>
      <c r="N221" s="533">
        <v>-15000</v>
      </c>
      <c r="O221" s="533" t="s">
        <v>103</v>
      </c>
      <c r="P221" s="534"/>
      <c r="Q221" s="534"/>
    </row>
    <row r="222" spans="1:17" x14ac:dyDescent="0.15">
      <c r="A222" s="530" t="s">
        <v>956</v>
      </c>
      <c r="B222" s="531" t="s">
        <v>1313</v>
      </c>
      <c r="C222" s="532" t="s">
        <v>1286</v>
      </c>
      <c r="D222" s="531" t="s">
        <v>6430</v>
      </c>
      <c r="E222" s="540" t="s">
        <v>1991</v>
      </c>
      <c r="F222" s="527">
        <v>654</v>
      </c>
      <c r="G222" s="527">
        <v>719</v>
      </c>
      <c r="H222" s="527" t="s">
        <v>1266</v>
      </c>
      <c r="I222" s="527" t="s">
        <v>1266</v>
      </c>
      <c r="J222" s="527">
        <v>82</v>
      </c>
      <c r="K222" s="527">
        <v>110</v>
      </c>
      <c r="L222" s="527">
        <v>10.78</v>
      </c>
      <c r="M222" s="527">
        <v>15.28</v>
      </c>
      <c r="N222" s="533">
        <v>-15000</v>
      </c>
      <c r="O222" s="533" t="s">
        <v>103</v>
      </c>
      <c r="P222" s="534"/>
      <c r="Q222" s="534"/>
    </row>
    <row r="223" spans="1:17" x14ac:dyDescent="0.15">
      <c r="A223" s="530" t="s">
        <v>956</v>
      </c>
      <c r="B223" s="531" t="s">
        <v>1313</v>
      </c>
      <c r="C223" s="532" t="s">
        <v>1286</v>
      </c>
      <c r="D223" s="531" t="s">
        <v>6430</v>
      </c>
      <c r="E223" s="540" t="s">
        <v>1975</v>
      </c>
      <c r="F223" s="527">
        <v>714</v>
      </c>
      <c r="G223" s="527">
        <v>784</v>
      </c>
      <c r="H223" s="527" t="s">
        <v>1266</v>
      </c>
      <c r="I223" s="527" t="s">
        <v>1266</v>
      </c>
      <c r="J223" s="527">
        <v>90</v>
      </c>
      <c r="K223" s="527">
        <v>120</v>
      </c>
      <c r="L223" s="527">
        <v>11.76</v>
      </c>
      <c r="M223" s="527">
        <v>16.260000000000002</v>
      </c>
      <c r="N223" s="533">
        <v>-15000</v>
      </c>
      <c r="O223" s="533" t="s">
        <v>103</v>
      </c>
      <c r="P223" s="534"/>
      <c r="Q223" s="534"/>
    </row>
    <row r="224" spans="1:17" x14ac:dyDescent="0.15">
      <c r="A224" s="530" t="s">
        <v>956</v>
      </c>
      <c r="B224" s="531" t="s">
        <v>1313</v>
      </c>
      <c r="C224" s="532" t="s">
        <v>1286</v>
      </c>
      <c r="D224" s="531" t="s">
        <v>6430</v>
      </c>
      <c r="E224" s="540" t="s">
        <v>2031</v>
      </c>
      <c r="F224" s="527">
        <v>743</v>
      </c>
      <c r="G224" s="527">
        <v>817</v>
      </c>
      <c r="H224" s="527" t="s">
        <v>1266</v>
      </c>
      <c r="I224" s="527" t="s">
        <v>1266</v>
      </c>
      <c r="J224" s="527">
        <v>93</v>
      </c>
      <c r="K224" s="527">
        <v>125</v>
      </c>
      <c r="L224" s="527">
        <v>12.25</v>
      </c>
      <c r="M224" s="527">
        <v>16.75</v>
      </c>
      <c r="N224" s="533">
        <v>-15000</v>
      </c>
      <c r="O224" s="533" t="s">
        <v>103</v>
      </c>
      <c r="P224" s="534"/>
      <c r="Q224" s="534"/>
    </row>
    <row r="225" spans="1:17" x14ac:dyDescent="0.15">
      <c r="A225" s="524" t="s">
        <v>862</v>
      </c>
      <c r="B225" s="525" t="s">
        <v>1313</v>
      </c>
      <c r="C225" s="606" t="s">
        <v>1290</v>
      </c>
      <c r="D225" s="525" t="s">
        <v>1997</v>
      </c>
      <c r="E225" s="525" t="s">
        <v>103</v>
      </c>
      <c r="F225" s="527">
        <v>600</v>
      </c>
      <c r="G225" s="527">
        <v>700</v>
      </c>
      <c r="H225" s="527" t="s">
        <v>1266</v>
      </c>
      <c r="I225" s="527" t="s">
        <v>1266</v>
      </c>
      <c r="J225" s="527">
        <v>90</v>
      </c>
      <c r="K225" s="527">
        <v>100</v>
      </c>
      <c r="L225" s="527">
        <v>15</v>
      </c>
      <c r="M225" s="527">
        <v>18.149999999999999</v>
      </c>
      <c r="N225" s="538">
        <v>-7500</v>
      </c>
      <c r="O225" s="528" t="s">
        <v>103</v>
      </c>
      <c r="P225" s="529" t="s">
        <v>6479</v>
      </c>
      <c r="Q225" s="529" t="s">
        <v>6531</v>
      </c>
    </row>
    <row r="226" spans="1:17" x14ac:dyDescent="0.15">
      <c r="A226" s="530" t="s">
        <v>862</v>
      </c>
      <c r="B226" s="531" t="s">
        <v>1313</v>
      </c>
      <c r="C226" s="532" t="s">
        <v>1290</v>
      </c>
      <c r="D226" s="531" t="s">
        <v>6430</v>
      </c>
      <c r="E226" s="540" t="s">
        <v>1978</v>
      </c>
      <c r="F226" s="527">
        <v>630</v>
      </c>
      <c r="G226" s="527">
        <v>735</v>
      </c>
      <c r="H226" s="527" t="s">
        <v>1266</v>
      </c>
      <c r="I226" s="527" t="s">
        <v>1266</v>
      </c>
      <c r="J226" s="527">
        <v>94</v>
      </c>
      <c r="K226" s="527">
        <v>105</v>
      </c>
      <c r="L226" s="527">
        <v>15.75</v>
      </c>
      <c r="M226" s="527">
        <v>18.899999999999999</v>
      </c>
      <c r="N226" s="533">
        <v>-7500</v>
      </c>
      <c r="O226" s="533" t="s">
        <v>103</v>
      </c>
      <c r="P226" s="534"/>
      <c r="Q226" s="534" t="s">
        <v>10876</v>
      </c>
    </row>
    <row r="227" spans="1:17" x14ac:dyDescent="0.15">
      <c r="A227" s="530" t="s">
        <v>862</v>
      </c>
      <c r="B227" s="531" t="s">
        <v>1313</v>
      </c>
      <c r="C227" s="532" t="s">
        <v>1290</v>
      </c>
      <c r="D227" s="531" t="s">
        <v>6430</v>
      </c>
      <c r="E227" s="540" t="s">
        <v>1991</v>
      </c>
      <c r="F227" s="527">
        <v>660</v>
      </c>
      <c r="G227" s="527">
        <v>770</v>
      </c>
      <c r="H227" s="527" t="s">
        <v>1266</v>
      </c>
      <c r="I227" s="527" t="s">
        <v>1266</v>
      </c>
      <c r="J227" s="527">
        <v>99</v>
      </c>
      <c r="K227" s="527">
        <v>110</v>
      </c>
      <c r="L227" s="527">
        <v>16.5</v>
      </c>
      <c r="M227" s="527">
        <v>19.649999999999999</v>
      </c>
      <c r="N227" s="533">
        <v>-7500</v>
      </c>
      <c r="O227" s="533" t="s">
        <v>103</v>
      </c>
      <c r="P227" s="534"/>
      <c r="Q227" s="534"/>
    </row>
    <row r="228" spans="1:17" x14ac:dyDescent="0.15">
      <c r="A228" s="530" t="s">
        <v>862</v>
      </c>
      <c r="B228" s="531" t="s">
        <v>1313</v>
      </c>
      <c r="C228" s="532" t="s">
        <v>1290</v>
      </c>
      <c r="D228" s="531" t="s">
        <v>6430</v>
      </c>
      <c r="E228" s="540" t="s">
        <v>1975</v>
      </c>
      <c r="F228" s="527">
        <v>720</v>
      </c>
      <c r="G228" s="527">
        <v>840</v>
      </c>
      <c r="H228" s="527" t="s">
        <v>1266</v>
      </c>
      <c r="I228" s="527" t="s">
        <v>1266</v>
      </c>
      <c r="J228" s="527">
        <v>108</v>
      </c>
      <c r="K228" s="527">
        <v>120</v>
      </c>
      <c r="L228" s="527">
        <v>18</v>
      </c>
      <c r="M228" s="527">
        <v>21.15</v>
      </c>
      <c r="N228" s="533">
        <v>-7500</v>
      </c>
      <c r="O228" s="533" t="s">
        <v>103</v>
      </c>
      <c r="P228" s="534"/>
      <c r="Q228" s="534"/>
    </row>
    <row r="229" spans="1:17" x14ac:dyDescent="0.15">
      <c r="A229" s="524" t="s">
        <v>2030</v>
      </c>
      <c r="B229" s="525" t="s">
        <v>1313</v>
      </c>
      <c r="C229" s="606" t="s">
        <v>1268</v>
      </c>
      <c r="D229" s="525" t="s">
        <v>2025</v>
      </c>
      <c r="E229" s="525" t="s">
        <v>103</v>
      </c>
      <c r="F229" s="527">
        <v>600</v>
      </c>
      <c r="G229" s="527">
        <v>690</v>
      </c>
      <c r="H229" s="527">
        <v>64</v>
      </c>
      <c r="I229" s="527">
        <v>64</v>
      </c>
      <c r="J229" s="527">
        <v>80</v>
      </c>
      <c r="K229" s="527">
        <v>120</v>
      </c>
      <c r="L229" s="527">
        <v>5.5</v>
      </c>
      <c r="M229" s="527">
        <v>7.71</v>
      </c>
      <c r="N229" s="538">
        <v>12000</v>
      </c>
      <c r="O229" s="528">
        <v>10</v>
      </c>
      <c r="P229" s="529" t="s">
        <v>1948</v>
      </c>
      <c r="Q229" s="529" t="s">
        <v>6567</v>
      </c>
    </row>
    <row r="230" spans="1:17" x14ac:dyDescent="0.15">
      <c r="A230" s="524" t="s">
        <v>2029</v>
      </c>
      <c r="B230" s="525" t="s">
        <v>1313</v>
      </c>
      <c r="C230" s="606" t="s">
        <v>1287</v>
      </c>
      <c r="D230" s="525" t="s">
        <v>1984</v>
      </c>
      <c r="E230" s="525" t="s">
        <v>103</v>
      </c>
      <c r="F230" s="527">
        <v>600</v>
      </c>
      <c r="G230" s="527">
        <v>690</v>
      </c>
      <c r="H230" s="527">
        <v>24</v>
      </c>
      <c r="I230" s="527">
        <v>24</v>
      </c>
      <c r="J230" s="527">
        <v>60</v>
      </c>
      <c r="K230" s="527">
        <v>80</v>
      </c>
      <c r="L230" s="527">
        <v>1.8</v>
      </c>
      <c r="M230" s="527">
        <v>2.2999999999999998</v>
      </c>
      <c r="N230" s="538">
        <v>-10500</v>
      </c>
      <c r="O230" s="528">
        <v>50</v>
      </c>
      <c r="P230" s="529" t="s">
        <v>6436</v>
      </c>
      <c r="Q230" s="529"/>
    </row>
    <row r="231" spans="1:17" x14ac:dyDescent="0.15">
      <c r="A231" s="524" t="s">
        <v>2028</v>
      </c>
      <c r="B231" s="525" t="s">
        <v>1313</v>
      </c>
      <c r="C231" s="606" t="s">
        <v>1283</v>
      </c>
      <c r="D231" s="525" t="s">
        <v>1997</v>
      </c>
      <c r="E231" s="525" t="s">
        <v>103</v>
      </c>
      <c r="F231" s="527">
        <v>620</v>
      </c>
      <c r="G231" s="527">
        <v>800</v>
      </c>
      <c r="H231" s="527">
        <v>24</v>
      </c>
      <c r="I231" s="527">
        <v>24</v>
      </c>
      <c r="J231" s="527">
        <v>80</v>
      </c>
      <c r="K231" s="527">
        <v>130</v>
      </c>
      <c r="L231" s="527">
        <v>11</v>
      </c>
      <c r="M231" s="527">
        <v>17.27</v>
      </c>
      <c r="N231" s="538">
        <v>14500</v>
      </c>
      <c r="O231" s="528">
        <v>25</v>
      </c>
      <c r="P231" s="529" t="s">
        <v>6480</v>
      </c>
      <c r="Q231" s="529" t="s">
        <v>6549</v>
      </c>
    </row>
    <row r="232" spans="1:17" x14ac:dyDescent="0.15">
      <c r="A232" s="530" t="s">
        <v>10776</v>
      </c>
      <c r="B232" s="531" t="s">
        <v>1313</v>
      </c>
      <c r="C232" s="532" t="s">
        <v>1283</v>
      </c>
      <c r="D232" s="531" t="s">
        <v>6430</v>
      </c>
      <c r="E232" s="531"/>
      <c r="F232" s="535">
        <v>620</v>
      </c>
      <c r="G232" s="535">
        <v>800</v>
      </c>
      <c r="H232" s="527">
        <v>24</v>
      </c>
      <c r="I232" s="527">
        <v>24</v>
      </c>
      <c r="J232" s="535">
        <v>80</v>
      </c>
      <c r="K232" s="535">
        <v>130</v>
      </c>
      <c r="L232" s="535">
        <v>11</v>
      </c>
      <c r="M232" s="535">
        <v>17.27</v>
      </c>
      <c r="N232" s="533">
        <v>14500</v>
      </c>
      <c r="O232" s="533">
        <v>25</v>
      </c>
      <c r="P232" s="534"/>
      <c r="Q232" s="529" t="s">
        <v>1322</v>
      </c>
    </row>
    <row r="233" spans="1:17" x14ac:dyDescent="0.15">
      <c r="A233" s="530" t="s">
        <v>10776</v>
      </c>
      <c r="B233" s="531" t="s">
        <v>1313</v>
      </c>
      <c r="C233" s="532" t="s">
        <v>1283</v>
      </c>
      <c r="D233" s="531" t="s">
        <v>6430</v>
      </c>
      <c r="E233" s="531"/>
      <c r="F233" s="535">
        <v>620</v>
      </c>
      <c r="G233" s="535">
        <v>800</v>
      </c>
      <c r="H233" s="527">
        <v>24</v>
      </c>
      <c r="I233" s="527">
        <v>24</v>
      </c>
      <c r="J233" s="535">
        <v>80</v>
      </c>
      <c r="K233" s="535">
        <v>130</v>
      </c>
      <c r="L233" s="535">
        <v>11</v>
      </c>
      <c r="M233" s="535">
        <v>17.27</v>
      </c>
      <c r="N233" s="533">
        <v>14500</v>
      </c>
      <c r="O233" s="533">
        <v>25</v>
      </c>
      <c r="P233" s="534"/>
      <c r="Q233" s="529" t="s">
        <v>1308</v>
      </c>
    </row>
    <row r="234" spans="1:17" x14ac:dyDescent="0.15">
      <c r="A234" s="524" t="s">
        <v>1405</v>
      </c>
      <c r="B234" s="525" t="s">
        <v>1313</v>
      </c>
      <c r="C234" s="606" t="s">
        <v>1268</v>
      </c>
      <c r="D234" s="525" t="s">
        <v>1679</v>
      </c>
      <c r="E234" s="525" t="s">
        <v>103</v>
      </c>
      <c r="F234" s="527">
        <v>650</v>
      </c>
      <c r="G234" s="527">
        <v>715</v>
      </c>
      <c r="H234" s="527">
        <v>16</v>
      </c>
      <c r="I234" s="527">
        <v>16</v>
      </c>
      <c r="J234" s="527">
        <v>90</v>
      </c>
      <c r="K234" s="527">
        <v>120</v>
      </c>
      <c r="L234" s="527">
        <v>6.5</v>
      </c>
      <c r="M234" s="527">
        <v>8.3000000000000007</v>
      </c>
      <c r="N234" s="538">
        <v>15000</v>
      </c>
      <c r="O234" s="528">
        <v>10</v>
      </c>
      <c r="P234" s="529" t="s">
        <v>6480</v>
      </c>
      <c r="Q234" s="529"/>
    </row>
    <row r="235" spans="1:17" x14ac:dyDescent="0.15">
      <c r="A235" s="524" t="s">
        <v>10679</v>
      </c>
      <c r="B235" s="525" t="s">
        <v>1313</v>
      </c>
      <c r="C235" s="606" t="s">
        <v>1283</v>
      </c>
      <c r="D235" s="525" t="s">
        <v>1984</v>
      </c>
      <c r="E235" s="525" t="s">
        <v>103</v>
      </c>
      <c r="F235" s="527">
        <v>660</v>
      </c>
      <c r="G235" s="527">
        <v>726</v>
      </c>
      <c r="H235" s="527">
        <v>24</v>
      </c>
      <c r="I235" s="527">
        <v>24</v>
      </c>
      <c r="J235" s="527">
        <v>28</v>
      </c>
      <c r="K235" s="527">
        <v>60</v>
      </c>
      <c r="L235" s="527">
        <v>3.6</v>
      </c>
      <c r="M235" s="527">
        <v>6.35</v>
      </c>
      <c r="N235" s="538">
        <v>-12000</v>
      </c>
      <c r="O235" s="528">
        <v>75</v>
      </c>
      <c r="P235" s="529" t="s">
        <v>6481</v>
      </c>
      <c r="Q235" s="529" t="s">
        <v>1308</v>
      </c>
    </row>
    <row r="236" spans="1:17" x14ac:dyDescent="0.15">
      <c r="A236" s="524" t="s">
        <v>2026</v>
      </c>
      <c r="B236" s="525" t="s">
        <v>1313</v>
      </c>
      <c r="C236" s="606" t="s">
        <v>1268</v>
      </c>
      <c r="D236" s="525" t="s">
        <v>2025</v>
      </c>
      <c r="E236" s="541" t="s">
        <v>1978</v>
      </c>
      <c r="F236" s="527">
        <v>699</v>
      </c>
      <c r="G236" s="527">
        <v>815</v>
      </c>
      <c r="H236" s="527">
        <v>8</v>
      </c>
      <c r="I236" s="527">
        <v>8</v>
      </c>
      <c r="J236" s="527">
        <v>42</v>
      </c>
      <c r="K236" s="527">
        <v>73</v>
      </c>
      <c r="L236" s="527">
        <v>1.89</v>
      </c>
      <c r="M236" s="527">
        <v>2.84</v>
      </c>
      <c r="N236" s="538">
        <v>-7500</v>
      </c>
      <c r="O236" s="528">
        <v>50</v>
      </c>
      <c r="P236" s="529" t="s">
        <v>6441</v>
      </c>
      <c r="Q236" s="529" t="s">
        <v>1295</v>
      </c>
    </row>
    <row r="237" spans="1:17" x14ac:dyDescent="0.15">
      <c r="A237" s="530" t="s">
        <v>2026</v>
      </c>
      <c r="B237" s="531" t="s">
        <v>1313</v>
      </c>
      <c r="C237" s="532" t="s">
        <v>1268</v>
      </c>
      <c r="D237" s="531" t="s">
        <v>10771</v>
      </c>
      <c r="E237" s="531"/>
      <c r="F237" s="535">
        <v>699</v>
      </c>
      <c r="G237" s="535">
        <v>815</v>
      </c>
      <c r="H237" s="527">
        <v>8</v>
      </c>
      <c r="I237" s="527">
        <v>8</v>
      </c>
      <c r="J237" s="535">
        <v>42</v>
      </c>
      <c r="K237" s="535">
        <v>73</v>
      </c>
      <c r="L237" s="535">
        <v>1.89</v>
      </c>
      <c r="M237" s="535">
        <v>2.84</v>
      </c>
      <c r="N237" s="533">
        <v>-7500</v>
      </c>
      <c r="O237" s="533">
        <v>50</v>
      </c>
      <c r="P237" s="534"/>
      <c r="Q237" s="529" t="s">
        <v>6566</v>
      </c>
    </row>
    <row r="238" spans="1:17" x14ac:dyDescent="0.15">
      <c r="A238" s="524" t="s">
        <v>1410</v>
      </c>
      <c r="B238" s="525" t="s">
        <v>1313</v>
      </c>
      <c r="C238" s="606" t="s">
        <v>1286</v>
      </c>
      <c r="D238" s="525" t="s">
        <v>1813</v>
      </c>
      <c r="E238" s="525" t="s">
        <v>103</v>
      </c>
      <c r="F238" s="527">
        <v>700</v>
      </c>
      <c r="G238" s="527">
        <v>770</v>
      </c>
      <c r="H238" s="527">
        <v>32</v>
      </c>
      <c r="I238" s="527">
        <v>32</v>
      </c>
      <c r="J238" s="527">
        <v>70</v>
      </c>
      <c r="K238" s="527">
        <v>100</v>
      </c>
      <c r="L238" s="527">
        <v>12</v>
      </c>
      <c r="M238" s="527">
        <v>15.96</v>
      </c>
      <c r="N238" s="538">
        <v>20000</v>
      </c>
      <c r="O238" s="528">
        <v>75</v>
      </c>
      <c r="P238" s="529" t="s">
        <v>6480</v>
      </c>
      <c r="Q238" s="529" t="s">
        <v>10891</v>
      </c>
    </row>
    <row r="239" spans="1:17" x14ac:dyDescent="0.15">
      <c r="A239" s="524" t="s">
        <v>1053</v>
      </c>
      <c r="B239" s="525" t="s">
        <v>1313</v>
      </c>
      <c r="C239" s="606" t="s">
        <v>1268</v>
      </c>
      <c r="D239" s="525" t="s">
        <v>1679</v>
      </c>
      <c r="E239" s="525" t="s">
        <v>103</v>
      </c>
      <c r="F239" s="527">
        <v>700</v>
      </c>
      <c r="G239" s="527">
        <v>840</v>
      </c>
      <c r="H239" s="527">
        <v>12</v>
      </c>
      <c r="I239" s="527">
        <v>12</v>
      </c>
      <c r="J239" s="527">
        <v>77</v>
      </c>
      <c r="K239" s="527">
        <v>100</v>
      </c>
      <c r="L239" s="527">
        <v>9</v>
      </c>
      <c r="M239" s="527">
        <v>11.7</v>
      </c>
      <c r="N239" s="538">
        <v>-2250</v>
      </c>
      <c r="O239" s="528">
        <v>75</v>
      </c>
      <c r="P239" s="529" t="s">
        <v>6482</v>
      </c>
      <c r="Q239" s="529" t="s">
        <v>6568</v>
      </c>
    </row>
    <row r="240" spans="1:17" x14ac:dyDescent="0.15">
      <c r="A240" s="530" t="s">
        <v>1053</v>
      </c>
      <c r="B240" s="531" t="s">
        <v>1313</v>
      </c>
      <c r="C240" s="532" t="s">
        <v>1268</v>
      </c>
      <c r="D240" s="531" t="s">
        <v>10771</v>
      </c>
      <c r="E240" s="540" t="s">
        <v>1978</v>
      </c>
      <c r="F240" s="527">
        <v>735</v>
      </c>
      <c r="G240" s="527">
        <v>882</v>
      </c>
      <c r="H240" s="527">
        <v>12</v>
      </c>
      <c r="I240" s="527">
        <v>12</v>
      </c>
      <c r="J240" s="527">
        <v>80</v>
      </c>
      <c r="K240" s="527">
        <v>105</v>
      </c>
      <c r="L240" s="527">
        <v>9.4499999999999993</v>
      </c>
      <c r="M240" s="527">
        <v>12.42</v>
      </c>
      <c r="N240" s="533">
        <v>-2250</v>
      </c>
      <c r="O240" s="533">
        <v>75</v>
      </c>
      <c r="P240" s="534"/>
      <c r="Q240" s="529" t="s">
        <v>1295</v>
      </c>
    </row>
    <row r="241" spans="1:17" x14ac:dyDescent="0.15">
      <c r="A241" s="530" t="s">
        <v>1053</v>
      </c>
      <c r="B241" s="531" t="s">
        <v>1313</v>
      </c>
      <c r="C241" s="532" t="s">
        <v>1268</v>
      </c>
      <c r="D241" s="531" t="s">
        <v>10771</v>
      </c>
      <c r="E241" s="540" t="s">
        <v>1991</v>
      </c>
      <c r="F241" s="527">
        <v>770</v>
      </c>
      <c r="G241" s="527">
        <v>924</v>
      </c>
      <c r="H241" s="527">
        <v>12</v>
      </c>
      <c r="I241" s="527">
        <v>12</v>
      </c>
      <c r="J241" s="527">
        <v>84</v>
      </c>
      <c r="K241" s="527">
        <v>110</v>
      </c>
      <c r="L241" s="527">
        <v>9.9</v>
      </c>
      <c r="M241" s="527">
        <v>12.87</v>
      </c>
      <c r="N241" s="533">
        <v>-2250</v>
      </c>
      <c r="O241" s="533">
        <v>75</v>
      </c>
      <c r="P241" s="534"/>
      <c r="Q241" s="529" t="s">
        <v>10890</v>
      </c>
    </row>
    <row r="242" spans="1:17" x14ac:dyDescent="0.15">
      <c r="A242" s="530" t="s">
        <v>1053</v>
      </c>
      <c r="B242" s="531" t="s">
        <v>1313</v>
      </c>
      <c r="C242" s="532" t="s">
        <v>1268</v>
      </c>
      <c r="D242" s="531" t="s">
        <v>10771</v>
      </c>
      <c r="E242" s="540" t="s">
        <v>1975</v>
      </c>
      <c r="F242" s="527">
        <v>840</v>
      </c>
      <c r="G242" s="527">
        <v>1008</v>
      </c>
      <c r="H242" s="527">
        <v>12</v>
      </c>
      <c r="I242" s="527">
        <v>12</v>
      </c>
      <c r="J242" s="527">
        <v>92</v>
      </c>
      <c r="K242" s="527">
        <v>120</v>
      </c>
      <c r="L242" s="527">
        <v>10.8</v>
      </c>
      <c r="M242" s="527">
        <v>13.77</v>
      </c>
      <c r="N242" s="533">
        <v>-2250</v>
      </c>
      <c r="O242" s="533">
        <v>75</v>
      </c>
      <c r="P242" s="534"/>
      <c r="Q242" s="529" t="s">
        <v>6566</v>
      </c>
    </row>
    <row r="243" spans="1:17" x14ac:dyDescent="0.15">
      <c r="A243" s="524" t="s">
        <v>2023</v>
      </c>
      <c r="B243" s="525" t="s">
        <v>1313</v>
      </c>
      <c r="C243" s="606" t="s">
        <v>1268</v>
      </c>
      <c r="D243" s="525" t="s">
        <v>1679</v>
      </c>
      <c r="E243" s="541" t="s">
        <v>1978</v>
      </c>
      <c r="F243" s="527">
        <v>708</v>
      </c>
      <c r="G243" s="527">
        <v>779</v>
      </c>
      <c r="H243" s="527">
        <v>16</v>
      </c>
      <c r="I243" s="527">
        <v>16</v>
      </c>
      <c r="J243" s="527">
        <v>68</v>
      </c>
      <c r="K243" s="527">
        <v>99</v>
      </c>
      <c r="L243" s="527">
        <v>7.35</v>
      </c>
      <c r="M243" s="527">
        <v>10.08</v>
      </c>
      <c r="N243" s="538">
        <v>-13125</v>
      </c>
      <c r="O243" s="528">
        <v>10</v>
      </c>
      <c r="P243" s="529" t="s">
        <v>6483</v>
      </c>
      <c r="Q243" s="529" t="s">
        <v>1295</v>
      </c>
    </row>
    <row r="244" spans="1:17" x14ac:dyDescent="0.15">
      <c r="A244" s="530" t="s">
        <v>2023</v>
      </c>
      <c r="B244" s="531" t="s">
        <v>1313</v>
      </c>
      <c r="C244" s="532" t="s">
        <v>1268</v>
      </c>
      <c r="D244" s="531" t="s">
        <v>10771</v>
      </c>
      <c r="E244" s="531"/>
      <c r="F244" s="535">
        <v>708</v>
      </c>
      <c r="G244" s="535">
        <v>779</v>
      </c>
      <c r="H244" s="527">
        <v>16</v>
      </c>
      <c r="I244" s="527">
        <v>16</v>
      </c>
      <c r="J244" s="535">
        <v>68</v>
      </c>
      <c r="K244" s="535">
        <v>99</v>
      </c>
      <c r="L244" s="535">
        <v>7.35</v>
      </c>
      <c r="M244" s="535">
        <v>10.08</v>
      </c>
      <c r="N244" s="533">
        <v>-13125</v>
      </c>
      <c r="O244" s="533">
        <v>10</v>
      </c>
      <c r="P244" s="534"/>
      <c r="Q244" s="529" t="s">
        <v>6566</v>
      </c>
    </row>
    <row r="245" spans="1:17" x14ac:dyDescent="0.15">
      <c r="A245" s="524" t="s">
        <v>2022</v>
      </c>
      <c r="B245" s="525" t="s">
        <v>10935</v>
      </c>
      <c r="C245" s="606" t="s">
        <v>1286</v>
      </c>
      <c r="D245" s="525" t="s">
        <v>1997</v>
      </c>
      <c r="E245" s="541" t="s">
        <v>1991</v>
      </c>
      <c r="F245" s="527">
        <v>715</v>
      </c>
      <c r="G245" s="527">
        <v>803</v>
      </c>
      <c r="H245" s="527" t="s">
        <v>1266</v>
      </c>
      <c r="I245" s="527" t="s">
        <v>1266</v>
      </c>
      <c r="J245" s="527">
        <v>71</v>
      </c>
      <c r="K245" s="527">
        <v>143</v>
      </c>
      <c r="L245" s="527">
        <v>22</v>
      </c>
      <c r="M245" s="527">
        <v>36.4</v>
      </c>
      <c r="N245" s="528">
        <v>-777</v>
      </c>
      <c r="O245" s="528" t="s">
        <v>103</v>
      </c>
      <c r="P245" s="529" t="s">
        <v>2021</v>
      </c>
      <c r="Q245" s="529" t="s">
        <v>6536</v>
      </c>
    </row>
    <row r="246" spans="1:17" x14ac:dyDescent="0.15">
      <c r="A246" s="524" t="s">
        <v>2020</v>
      </c>
      <c r="B246" s="525" t="s">
        <v>1313</v>
      </c>
      <c r="C246" s="606" t="s">
        <v>1286</v>
      </c>
      <c r="D246" s="525" t="s">
        <v>1813</v>
      </c>
      <c r="E246" s="525" t="s">
        <v>103</v>
      </c>
      <c r="F246" s="527">
        <v>750</v>
      </c>
      <c r="G246" s="527">
        <v>825</v>
      </c>
      <c r="H246" s="527">
        <v>28</v>
      </c>
      <c r="I246" s="527">
        <v>28</v>
      </c>
      <c r="J246" s="527">
        <v>75</v>
      </c>
      <c r="K246" s="527">
        <v>100</v>
      </c>
      <c r="L246" s="527">
        <v>13.5</v>
      </c>
      <c r="M246" s="527">
        <v>17.190000000000001</v>
      </c>
      <c r="N246" s="538">
        <v>25000</v>
      </c>
      <c r="O246" s="528">
        <v>100</v>
      </c>
      <c r="P246" s="529" t="s">
        <v>6484</v>
      </c>
      <c r="Q246" s="529"/>
    </row>
    <row r="247" spans="1:17" x14ac:dyDescent="0.15">
      <c r="A247" s="524" t="s">
        <v>2019</v>
      </c>
      <c r="B247" s="525" t="s">
        <v>1313</v>
      </c>
      <c r="C247" s="606" t="s">
        <v>1283</v>
      </c>
      <c r="D247" s="525" t="s">
        <v>1997</v>
      </c>
      <c r="E247" s="525" t="s">
        <v>103</v>
      </c>
      <c r="F247" s="527">
        <v>750</v>
      </c>
      <c r="G247" s="527">
        <v>825</v>
      </c>
      <c r="H247" s="527">
        <v>28</v>
      </c>
      <c r="I247" s="527">
        <v>28</v>
      </c>
      <c r="J247" s="527">
        <v>75</v>
      </c>
      <c r="K247" s="527">
        <v>100</v>
      </c>
      <c r="L247" s="527">
        <v>13.5</v>
      </c>
      <c r="M247" s="527">
        <v>17.190000000000001</v>
      </c>
      <c r="N247" s="538">
        <v>25000</v>
      </c>
      <c r="O247" s="528">
        <v>100</v>
      </c>
      <c r="P247" s="529" t="s">
        <v>6484</v>
      </c>
      <c r="Q247" s="529" t="s">
        <v>6260</v>
      </c>
    </row>
    <row r="248" spans="1:17" x14ac:dyDescent="0.15">
      <c r="A248" s="530" t="s">
        <v>5081</v>
      </c>
      <c r="B248" s="531" t="s">
        <v>1313</v>
      </c>
      <c r="C248" s="532" t="s">
        <v>1283</v>
      </c>
      <c r="D248" s="531" t="s">
        <v>6430</v>
      </c>
      <c r="E248" s="531"/>
      <c r="F248" s="535">
        <v>750</v>
      </c>
      <c r="G248" s="535">
        <v>825</v>
      </c>
      <c r="H248" s="527">
        <v>28</v>
      </c>
      <c r="I248" s="527">
        <v>28</v>
      </c>
      <c r="J248" s="535">
        <v>75</v>
      </c>
      <c r="K248" s="535">
        <v>100</v>
      </c>
      <c r="L248" s="535">
        <v>13.5</v>
      </c>
      <c r="M248" s="535">
        <v>17.190000000000001</v>
      </c>
      <c r="N248" s="533">
        <v>25000</v>
      </c>
      <c r="O248" s="533">
        <v>100</v>
      </c>
      <c r="P248" s="534"/>
      <c r="Q248" s="529" t="s">
        <v>1308</v>
      </c>
    </row>
    <row r="249" spans="1:17" x14ac:dyDescent="0.15">
      <c r="A249" s="524" t="s">
        <v>2018</v>
      </c>
      <c r="B249" s="525" t="s">
        <v>1313</v>
      </c>
      <c r="C249" s="606" t="s">
        <v>1274</v>
      </c>
      <c r="D249" s="525" t="s">
        <v>1813</v>
      </c>
      <c r="E249" s="541" t="s">
        <v>1978</v>
      </c>
      <c r="F249" s="527">
        <v>761</v>
      </c>
      <c r="G249" s="527">
        <v>836</v>
      </c>
      <c r="H249" s="527" t="s">
        <v>1266</v>
      </c>
      <c r="I249" s="527" t="s">
        <v>1266</v>
      </c>
      <c r="J249" s="527">
        <v>78</v>
      </c>
      <c r="K249" s="527">
        <v>105</v>
      </c>
      <c r="L249" s="527">
        <v>12.6</v>
      </c>
      <c r="M249" s="527">
        <v>15.84</v>
      </c>
      <c r="N249" s="538">
        <v>-18750</v>
      </c>
      <c r="O249" s="528" t="s">
        <v>103</v>
      </c>
      <c r="P249" s="529" t="s">
        <v>6452</v>
      </c>
      <c r="Q249" s="529"/>
    </row>
    <row r="250" spans="1:17" x14ac:dyDescent="0.15">
      <c r="A250" s="524" t="s">
        <v>2017</v>
      </c>
      <c r="B250" s="525" t="s">
        <v>1313</v>
      </c>
      <c r="C250" s="606" t="s">
        <v>1307</v>
      </c>
      <c r="D250" s="525" t="s">
        <v>1813</v>
      </c>
      <c r="E250" s="525" t="s">
        <v>103</v>
      </c>
      <c r="F250" s="527">
        <v>775</v>
      </c>
      <c r="G250" s="527">
        <v>852</v>
      </c>
      <c r="H250" s="527">
        <v>32</v>
      </c>
      <c r="I250" s="527">
        <v>32</v>
      </c>
      <c r="J250" s="527">
        <v>75</v>
      </c>
      <c r="K250" s="527">
        <v>100</v>
      </c>
      <c r="L250" s="527">
        <v>14</v>
      </c>
      <c r="M250" s="527">
        <v>17.78</v>
      </c>
      <c r="N250" s="538">
        <v>15000</v>
      </c>
      <c r="O250" s="528">
        <v>50</v>
      </c>
      <c r="P250" s="529" t="s">
        <v>6484</v>
      </c>
      <c r="Q250" s="529"/>
    </row>
    <row r="251" spans="1:17" x14ac:dyDescent="0.15">
      <c r="A251" s="524" t="s">
        <v>2016</v>
      </c>
      <c r="B251" s="525" t="s">
        <v>1313</v>
      </c>
      <c r="C251" s="606" t="s">
        <v>1268</v>
      </c>
      <c r="D251" s="525" t="s">
        <v>1997</v>
      </c>
      <c r="E251" s="525" t="s">
        <v>103</v>
      </c>
      <c r="F251" s="527">
        <v>777</v>
      </c>
      <c r="G251" s="527">
        <v>777</v>
      </c>
      <c r="H251" s="527">
        <v>7</v>
      </c>
      <c r="I251" s="527">
        <v>7</v>
      </c>
      <c r="J251" s="527">
        <v>77</v>
      </c>
      <c r="K251" s="527">
        <v>77</v>
      </c>
      <c r="L251" s="527">
        <v>7.77</v>
      </c>
      <c r="M251" s="527">
        <v>7.77</v>
      </c>
      <c r="N251" s="528">
        <v>-777</v>
      </c>
      <c r="O251" s="528">
        <v>75</v>
      </c>
      <c r="P251" s="529" t="s">
        <v>2015</v>
      </c>
      <c r="Q251" s="529" t="s">
        <v>10892</v>
      </c>
    </row>
    <row r="252" spans="1:17" x14ac:dyDescent="0.15">
      <c r="A252" s="530" t="s">
        <v>2016</v>
      </c>
      <c r="B252" s="531" t="s">
        <v>1313</v>
      </c>
      <c r="C252" s="532" t="s">
        <v>1268</v>
      </c>
      <c r="D252" s="531" t="s">
        <v>6430</v>
      </c>
      <c r="E252" s="531"/>
      <c r="F252" s="527">
        <v>777</v>
      </c>
      <c r="G252" s="527">
        <v>777</v>
      </c>
      <c r="H252" s="527">
        <v>7</v>
      </c>
      <c r="I252" s="527">
        <v>7</v>
      </c>
      <c r="J252" s="527">
        <v>77</v>
      </c>
      <c r="K252" s="527">
        <v>77</v>
      </c>
      <c r="L252" s="527">
        <v>7.77</v>
      </c>
      <c r="M252" s="527">
        <v>7.77</v>
      </c>
      <c r="N252" s="533">
        <v>-777</v>
      </c>
      <c r="O252" s="533">
        <v>75</v>
      </c>
      <c r="P252" s="534"/>
      <c r="Q252" s="529" t="s">
        <v>1470</v>
      </c>
    </row>
    <row r="253" spans="1:17" x14ac:dyDescent="0.15">
      <c r="A253" s="524" t="s">
        <v>2014</v>
      </c>
      <c r="B253" s="525" t="s">
        <v>1313</v>
      </c>
      <c r="C253" s="606" t="s">
        <v>1287</v>
      </c>
      <c r="D253" s="525" t="s">
        <v>6430</v>
      </c>
      <c r="E253" s="542" t="s">
        <v>6569</v>
      </c>
      <c r="F253" s="527">
        <v>780</v>
      </c>
      <c r="G253" s="527">
        <v>858</v>
      </c>
      <c r="H253" s="527">
        <v>24</v>
      </c>
      <c r="I253" s="527">
        <v>64</v>
      </c>
      <c r="J253" s="527">
        <v>72</v>
      </c>
      <c r="K253" s="527">
        <v>120</v>
      </c>
      <c r="L253" s="527">
        <v>9.6</v>
      </c>
      <c r="M253" s="527">
        <v>14.64</v>
      </c>
      <c r="N253" s="528" t="s">
        <v>103</v>
      </c>
      <c r="O253" s="528">
        <v>25</v>
      </c>
      <c r="P253" s="529" t="s">
        <v>1533</v>
      </c>
      <c r="Q253" s="529" t="s">
        <v>1486</v>
      </c>
    </row>
    <row r="254" spans="1:17" x14ac:dyDescent="0.15">
      <c r="A254" s="524" t="s">
        <v>645</v>
      </c>
      <c r="B254" s="525" t="s">
        <v>1313</v>
      </c>
      <c r="C254" s="606" t="s">
        <v>1287</v>
      </c>
      <c r="D254" s="525" t="s">
        <v>1813</v>
      </c>
      <c r="E254" s="525" t="s">
        <v>103</v>
      </c>
      <c r="F254" s="527">
        <v>780</v>
      </c>
      <c r="G254" s="527">
        <v>858</v>
      </c>
      <c r="H254" s="527">
        <v>32</v>
      </c>
      <c r="I254" s="527">
        <v>32</v>
      </c>
      <c r="J254" s="527">
        <v>75</v>
      </c>
      <c r="K254" s="527">
        <v>100</v>
      </c>
      <c r="L254" s="527">
        <v>14.5</v>
      </c>
      <c r="M254" s="527">
        <v>18.46</v>
      </c>
      <c r="N254" s="538">
        <v>28000</v>
      </c>
      <c r="O254" s="528">
        <v>100</v>
      </c>
      <c r="P254" s="529" t="s">
        <v>6485</v>
      </c>
      <c r="Q254" s="529"/>
    </row>
    <row r="255" spans="1:17" x14ac:dyDescent="0.15">
      <c r="A255" s="530" t="s">
        <v>645</v>
      </c>
      <c r="B255" s="531" t="s">
        <v>1313</v>
      </c>
      <c r="C255" s="532" t="s">
        <v>1287</v>
      </c>
      <c r="D255" s="531" t="s">
        <v>6430</v>
      </c>
      <c r="E255" s="531"/>
      <c r="F255" s="535">
        <v>780</v>
      </c>
      <c r="G255" s="535">
        <v>858</v>
      </c>
      <c r="H255" s="527">
        <v>32</v>
      </c>
      <c r="I255" s="527">
        <v>32</v>
      </c>
      <c r="J255" s="535">
        <v>75</v>
      </c>
      <c r="K255" s="535">
        <v>100</v>
      </c>
      <c r="L255" s="535">
        <v>14.5</v>
      </c>
      <c r="M255" s="535">
        <v>18.46</v>
      </c>
      <c r="N255" s="533">
        <v>28000</v>
      </c>
      <c r="O255" s="533">
        <v>100</v>
      </c>
      <c r="P255" s="529" t="s">
        <v>6486</v>
      </c>
      <c r="Q255" s="534"/>
    </row>
    <row r="256" spans="1:17" x14ac:dyDescent="0.15">
      <c r="A256" s="530" t="s">
        <v>645</v>
      </c>
      <c r="B256" s="531" t="s">
        <v>1313</v>
      </c>
      <c r="C256" s="532" t="s">
        <v>1287</v>
      </c>
      <c r="D256" s="531" t="s">
        <v>6430</v>
      </c>
      <c r="E256" s="540" t="s">
        <v>1978</v>
      </c>
      <c r="F256" s="527">
        <v>819</v>
      </c>
      <c r="G256" s="527">
        <v>900</v>
      </c>
      <c r="H256" s="527">
        <v>32</v>
      </c>
      <c r="I256" s="527">
        <v>32</v>
      </c>
      <c r="J256" s="527">
        <v>78</v>
      </c>
      <c r="K256" s="527">
        <v>105</v>
      </c>
      <c r="L256" s="527">
        <v>15.22</v>
      </c>
      <c r="M256" s="527">
        <v>19.18</v>
      </c>
      <c r="N256" s="538">
        <v>-21000</v>
      </c>
      <c r="O256" s="533">
        <v>100</v>
      </c>
      <c r="P256" s="529" t="s">
        <v>6486</v>
      </c>
      <c r="Q256" s="534"/>
    </row>
    <row r="257" spans="1:17" x14ac:dyDescent="0.15">
      <c r="A257" s="530" t="s">
        <v>645</v>
      </c>
      <c r="B257" s="531" t="s">
        <v>1313</v>
      </c>
      <c r="C257" s="532" t="s">
        <v>1287</v>
      </c>
      <c r="D257" s="531" t="s">
        <v>6430</v>
      </c>
      <c r="E257" s="540" t="s">
        <v>1991</v>
      </c>
      <c r="F257" s="527">
        <v>858</v>
      </c>
      <c r="G257" s="527">
        <v>943</v>
      </c>
      <c r="H257" s="527">
        <v>32</v>
      </c>
      <c r="I257" s="527">
        <v>32</v>
      </c>
      <c r="J257" s="527">
        <v>82</v>
      </c>
      <c r="K257" s="527">
        <v>110</v>
      </c>
      <c r="L257" s="527">
        <v>15.95</v>
      </c>
      <c r="M257" s="527">
        <v>19.91</v>
      </c>
      <c r="N257" s="533">
        <v>-21000</v>
      </c>
      <c r="O257" s="533">
        <v>100</v>
      </c>
      <c r="P257" s="534"/>
      <c r="Q257" s="534"/>
    </row>
    <row r="258" spans="1:17" x14ac:dyDescent="0.15">
      <c r="A258" s="530" t="s">
        <v>645</v>
      </c>
      <c r="B258" s="531" t="s">
        <v>1313</v>
      </c>
      <c r="C258" s="532" t="s">
        <v>1287</v>
      </c>
      <c r="D258" s="531" t="s">
        <v>6430</v>
      </c>
      <c r="E258" s="540" t="s">
        <v>1975</v>
      </c>
      <c r="F258" s="527">
        <v>936</v>
      </c>
      <c r="G258" s="527">
        <v>1029</v>
      </c>
      <c r="H258" s="527">
        <v>32</v>
      </c>
      <c r="I258" s="527">
        <v>32</v>
      </c>
      <c r="J258" s="527">
        <v>90</v>
      </c>
      <c r="K258" s="527">
        <v>120</v>
      </c>
      <c r="L258" s="527">
        <v>17.399999999999999</v>
      </c>
      <c r="M258" s="527">
        <v>21.36</v>
      </c>
      <c r="N258" s="533">
        <v>-21000</v>
      </c>
      <c r="O258" s="533">
        <v>100</v>
      </c>
      <c r="P258" s="534"/>
      <c r="Q258" s="534"/>
    </row>
    <row r="259" spans="1:17" x14ac:dyDescent="0.15">
      <c r="A259" s="524" t="s">
        <v>2013</v>
      </c>
      <c r="B259" s="525" t="s">
        <v>1313</v>
      </c>
      <c r="C259" s="606" t="s">
        <v>1290</v>
      </c>
      <c r="D259" s="525" t="s">
        <v>1813</v>
      </c>
      <c r="E259" s="525" t="s">
        <v>103</v>
      </c>
      <c r="F259" s="527">
        <v>785</v>
      </c>
      <c r="G259" s="527">
        <v>863</v>
      </c>
      <c r="H259" s="527">
        <v>24</v>
      </c>
      <c r="I259" s="535">
        <v>32</v>
      </c>
      <c r="J259" s="527">
        <v>80</v>
      </c>
      <c r="K259" s="527">
        <v>110</v>
      </c>
      <c r="L259" s="527">
        <v>12.5</v>
      </c>
      <c r="M259" s="527">
        <v>16.3</v>
      </c>
      <c r="N259" s="538">
        <v>28000</v>
      </c>
      <c r="O259" s="528">
        <v>50</v>
      </c>
      <c r="P259" s="529" t="s">
        <v>6485</v>
      </c>
      <c r="Q259" s="529"/>
    </row>
    <row r="260" spans="1:17" x14ac:dyDescent="0.15">
      <c r="A260" s="524" t="s">
        <v>658</v>
      </c>
      <c r="B260" s="525" t="s">
        <v>1313</v>
      </c>
      <c r="C260" s="606" t="s">
        <v>1290</v>
      </c>
      <c r="D260" s="525" t="s">
        <v>1997</v>
      </c>
      <c r="E260" s="525" t="s">
        <v>103</v>
      </c>
      <c r="F260" s="527">
        <v>798</v>
      </c>
      <c r="G260" s="527">
        <v>877</v>
      </c>
      <c r="H260" s="527">
        <v>48</v>
      </c>
      <c r="I260" s="527">
        <v>48</v>
      </c>
      <c r="J260" s="527">
        <v>75</v>
      </c>
      <c r="K260" s="527">
        <v>100</v>
      </c>
      <c r="L260" s="527">
        <v>15.5</v>
      </c>
      <c r="M260" s="527">
        <v>19.73</v>
      </c>
      <c r="N260" s="538">
        <v>22500</v>
      </c>
      <c r="O260" s="528">
        <v>100</v>
      </c>
      <c r="P260" s="529" t="s">
        <v>6487</v>
      </c>
      <c r="Q260" s="529" t="s">
        <v>10894</v>
      </c>
    </row>
    <row r="261" spans="1:17" x14ac:dyDescent="0.15">
      <c r="A261" s="530" t="s">
        <v>658</v>
      </c>
      <c r="B261" s="531" t="s">
        <v>1313</v>
      </c>
      <c r="C261" s="532" t="s">
        <v>1290</v>
      </c>
      <c r="D261" s="531" t="s">
        <v>6430</v>
      </c>
      <c r="E261" s="540" t="s">
        <v>1978</v>
      </c>
      <c r="F261" s="527">
        <v>837</v>
      </c>
      <c r="G261" s="527">
        <v>920</v>
      </c>
      <c r="H261" s="527">
        <v>48</v>
      </c>
      <c r="I261" s="527">
        <v>48</v>
      </c>
      <c r="J261" s="527">
        <v>78</v>
      </c>
      <c r="K261" s="527">
        <v>105</v>
      </c>
      <c r="L261" s="527">
        <v>16.27</v>
      </c>
      <c r="M261" s="527">
        <v>20.5</v>
      </c>
      <c r="N261" s="538">
        <v>-16875</v>
      </c>
      <c r="O261" s="533">
        <v>100</v>
      </c>
      <c r="P261" s="529" t="s">
        <v>6488</v>
      </c>
      <c r="Q261" s="534"/>
    </row>
    <row r="262" spans="1:17" x14ac:dyDescent="0.15">
      <c r="A262" s="530" t="s">
        <v>658</v>
      </c>
      <c r="B262" s="531" t="s">
        <v>1313</v>
      </c>
      <c r="C262" s="532" t="s">
        <v>1290</v>
      </c>
      <c r="D262" s="531" t="s">
        <v>6430</v>
      </c>
      <c r="E262" s="540" t="s">
        <v>1991</v>
      </c>
      <c r="F262" s="527">
        <v>877</v>
      </c>
      <c r="G262" s="527">
        <v>964</v>
      </c>
      <c r="H262" s="527">
        <v>48</v>
      </c>
      <c r="I262" s="527">
        <v>48</v>
      </c>
      <c r="J262" s="527">
        <v>82</v>
      </c>
      <c r="K262" s="527">
        <v>110</v>
      </c>
      <c r="L262" s="527">
        <v>17.05</v>
      </c>
      <c r="M262" s="527">
        <v>21.28</v>
      </c>
      <c r="N262" s="533">
        <v>-16875</v>
      </c>
      <c r="O262" s="533">
        <v>100</v>
      </c>
      <c r="P262" s="534"/>
      <c r="Q262" s="534"/>
    </row>
    <row r="263" spans="1:17" x14ac:dyDescent="0.15">
      <c r="A263" s="530" t="s">
        <v>658</v>
      </c>
      <c r="B263" s="531" t="s">
        <v>1313</v>
      </c>
      <c r="C263" s="532" t="s">
        <v>1290</v>
      </c>
      <c r="D263" s="531" t="s">
        <v>6430</v>
      </c>
      <c r="E263" s="540" t="s">
        <v>1975</v>
      </c>
      <c r="F263" s="527">
        <v>957</v>
      </c>
      <c r="G263" s="527">
        <v>1052</v>
      </c>
      <c r="H263" s="527">
        <v>48</v>
      </c>
      <c r="I263" s="527">
        <v>48</v>
      </c>
      <c r="J263" s="527">
        <v>90</v>
      </c>
      <c r="K263" s="527">
        <v>120</v>
      </c>
      <c r="L263" s="527">
        <v>18.600000000000001</v>
      </c>
      <c r="M263" s="527">
        <v>22.83</v>
      </c>
      <c r="N263" s="533">
        <v>-16875</v>
      </c>
      <c r="O263" s="533">
        <v>100</v>
      </c>
      <c r="P263" s="534"/>
      <c r="Q263" s="534"/>
    </row>
    <row r="264" spans="1:17" x14ac:dyDescent="0.15">
      <c r="A264" s="524" t="s">
        <v>1390</v>
      </c>
      <c r="B264" s="525" t="s">
        <v>1313</v>
      </c>
      <c r="C264" s="606" t="s">
        <v>1286</v>
      </c>
      <c r="D264" s="525" t="s">
        <v>1813</v>
      </c>
      <c r="E264" s="525" t="s">
        <v>103</v>
      </c>
      <c r="F264" s="527">
        <v>800</v>
      </c>
      <c r="G264" s="527">
        <v>880</v>
      </c>
      <c r="H264" s="527">
        <v>16</v>
      </c>
      <c r="I264" s="527">
        <v>16</v>
      </c>
      <c r="J264" s="527">
        <v>39</v>
      </c>
      <c r="K264" s="527">
        <v>120</v>
      </c>
      <c r="L264" s="527">
        <v>4.9400000000000004</v>
      </c>
      <c r="M264" s="536">
        <v>9.74</v>
      </c>
      <c r="N264" s="538">
        <v>21000</v>
      </c>
      <c r="O264" s="528">
        <v>100</v>
      </c>
      <c r="P264" s="529" t="s">
        <v>6487</v>
      </c>
      <c r="Q264" s="529"/>
    </row>
    <row r="265" spans="1:17" x14ac:dyDescent="0.15">
      <c r="A265" s="530" t="s">
        <v>1390</v>
      </c>
      <c r="B265" s="531" t="s">
        <v>1313</v>
      </c>
      <c r="C265" s="532" t="s">
        <v>1286</v>
      </c>
      <c r="D265" s="531" t="s">
        <v>6430</v>
      </c>
      <c r="E265" s="531"/>
      <c r="F265" s="535">
        <v>800</v>
      </c>
      <c r="G265" s="535">
        <v>880</v>
      </c>
      <c r="H265" s="527">
        <v>16</v>
      </c>
      <c r="I265" s="527">
        <v>16</v>
      </c>
      <c r="J265" s="535">
        <v>39</v>
      </c>
      <c r="K265" s="535">
        <v>120</v>
      </c>
      <c r="L265" s="535">
        <v>4.9400000000000004</v>
      </c>
      <c r="M265" s="535">
        <v>9.74</v>
      </c>
      <c r="N265" s="533">
        <v>21000</v>
      </c>
      <c r="O265" s="533">
        <v>100</v>
      </c>
      <c r="P265" s="529" t="s">
        <v>6489</v>
      </c>
      <c r="Q265" s="534"/>
    </row>
    <row r="266" spans="1:17" x14ac:dyDescent="0.15">
      <c r="A266" s="530" t="s">
        <v>1390</v>
      </c>
      <c r="B266" s="531" t="s">
        <v>1313</v>
      </c>
      <c r="C266" s="532" t="s">
        <v>1286</v>
      </c>
      <c r="D266" s="531" t="s">
        <v>6430</v>
      </c>
      <c r="E266" s="540" t="s">
        <v>1978</v>
      </c>
      <c r="F266" s="527">
        <v>840</v>
      </c>
      <c r="G266" s="527">
        <v>924</v>
      </c>
      <c r="H266" s="527">
        <v>16</v>
      </c>
      <c r="I266" s="527">
        <v>16</v>
      </c>
      <c r="J266" s="527">
        <v>40</v>
      </c>
      <c r="K266" s="527">
        <v>126</v>
      </c>
      <c r="L266" s="527">
        <v>5.18</v>
      </c>
      <c r="M266" s="536">
        <v>10.28</v>
      </c>
      <c r="N266" s="538">
        <v>-15750</v>
      </c>
      <c r="O266" s="533">
        <v>100</v>
      </c>
      <c r="P266" s="529" t="s">
        <v>6489</v>
      </c>
      <c r="Q266" s="534"/>
    </row>
    <row r="267" spans="1:17" x14ac:dyDescent="0.15">
      <c r="A267" s="530" t="s">
        <v>1390</v>
      </c>
      <c r="B267" s="531" t="s">
        <v>1313</v>
      </c>
      <c r="C267" s="532" t="s">
        <v>1286</v>
      </c>
      <c r="D267" s="531" t="s">
        <v>6430</v>
      </c>
      <c r="E267" s="540" t="s">
        <v>1991</v>
      </c>
      <c r="F267" s="527">
        <v>880</v>
      </c>
      <c r="G267" s="527">
        <v>968</v>
      </c>
      <c r="H267" s="527">
        <v>16</v>
      </c>
      <c r="I267" s="527">
        <v>16</v>
      </c>
      <c r="J267" s="527">
        <v>42</v>
      </c>
      <c r="K267" s="527">
        <v>132</v>
      </c>
      <c r="L267" s="527">
        <v>5.43</v>
      </c>
      <c r="M267" s="536">
        <v>10.83</v>
      </c>
      <c r="N267" s="533">
        <v>-15750</v>
      </c>
      <c r="O267" s="533">
        <v>100</v>
      </c>
      <c r="P267" s="534"/>
      <c r="Q267" s="534"/>
    </row>
    <row r="268" spans="1:17" x14ac:dyDescent="0.15">
      <c r="A268" s="530" t="s">
        <v>1390</v>
      </c>
      <c r="B268" s="531" t="s">
        <v>1313</v>
      </c>
      <c r="C268" s="532" t="s">
        <v>1286</v>
      </c>
      <c r="D268" s="531" t="s">
        <v>6430</v>
      </c>
      <c r="E268" s="540" t="s">
        <v>1975</v>
      </c>
      <c r="F268" s="527">
        <v>960</v>
      </c>
      <c r="G268" s="527">
        <v>1056</v>
      </c>
      <c r="H268" s="527">
        <v>16</v>
      </c>
      <c r="I268" s="527">
        <v>16</v>
      </c>
      <c r="J268" s="527">
        <v>46</v>
      </c>
      <c r="K268" s="527">
        <v>144</v>
      </c>
      <c r="L268" s="527">
        <v>5.92</v>
      </c>
      <c r="M268" s="536">
        <v>11.77</v>
      </c>
      <c r="N268" s="533">
        <v>-15750</v>
      </c>
      <c r="O268" s="533">
        <v>100</v>
      </c>
      <c r="P268" s="534"/>
      <c r="Q268" s="534"/>
    </row>
    <row r="269" spans="1:17" x14ac:dyDescent="0.15">
      <c r="A269" s="524" t="s">
        <v>2011</v>
      </c>
      <c r="B269" s="525" t="s">
        <v>1313</v>
      </c>
      <c r="C269" s="606" t="s">
        <v>1274</v>
      </c>
      <c r="D269" s="525" t="s">
        <v>2010</v>
      </c>
      <c r="E269" s="541" t="s">
        <v>1991</v>
      </c>
      <c r="F269" s="527">
        <v>825</v>
      </c>
      <c r="G269" s="527">
        <v>907</v>
      </c>
      <c r="H269" s="527" t="s">
        <v>1266</v>
      </c>
      <c r="I269" s="527" t="s">
        <v>1266</v>
      </c>
      <c r="J269" s="527">
        <v>154</v>
      </c>
      <c r="K269" s="535">
        <v>154</v>
      </c>
      <c r="L269" s="527">
        <v>11</v>
      </c>
      <c r="M269" s="527">
        <v>13</v>
      </c>
      <c r="N269" s="538">
        <v>-18750</v>
      </c>
      <c r="O269" s="528" t="s">
        <v>103</v>
      </c>
      <c r="P269" s="529" t="s">
        <v>6490</v>
      </c>
      <c r="Q269" s="529"/>
    </row>
    <row r="270" spans="1:17" x14ac:dyDescent="0.15">
      <c r="A270" s="524" t="s">
        <v>10769</v>
      </c>
      <c r="B270" s="525" t="s">
        <v>1313</v>
      </c>
      <c r="C270" s="606" t="s">
        <v>1268</v>
      </c>
      <c r="D270" s="525" t="s">
        <v>2008</v>
      </c>
      <c r="E270" s="525" t="s">
        <v>103</v>
      </c>
      <c r="F270" s="527">
        <v>840</v>
      </c>
      <c r="G270" s="527">
        <v>840</v>
      </c>
      <c r="H270" s="527">
        <v>12</v>
      </c>
      <c r="I270" s="527">
        <v>12</v>
      </c>
      <c r="J270" s="527">
        <v>77</v>
      </c>
      <c r="K270" s="527">
        <v>100</v>
      </c>
      <c r="L270" s="527">
        <v>10.08</v>
      </c>
      <c r="M270" s="527">
        <v>11.7</v>
      </c>
      <c r="N270" s="538">
        <v>-3450</v>
      </c>
      <c r="O270" s="528">
        <v>75</v>
      </c>
      <c r="P270" s="529" t="s">
        <v>6491</v>
      </c>
      <c r="Q270" s="529" t="s">
        <v>6568</v>
      </c>
    </row>
    <row r="271" spans="1:17" x14ac:dyDescent="0.15">
      <c r="A271" s="530" t="s">
        <v>839</v>
      </c>
      <c r="B271" s="531" t="s">
        <v>1313</v>
      </c>
      <c r="C271" s="532" t="s">
        <v>1268</v>
      </c>
      <c r="D271" s="531" t="s">
        <v>10771</v>
      </c>
      <c r="E271" s="531"/>
      <c r="F271" s="527">
        <v>840</v>
      </c>
      <c r="G271" s="527">
        <v>840</v>
      </c>
      <c r="H271" s="527">
        <v>12</v>
      </c>
      <c r="I271" s="527">
        <v>12</v>
      </c>
      <c r="J271" s="535">
        <v>77</v>
      </c>
      <c r="K271" s="535">
        <v>100</v>
      </c>
      <c r="L271" s="535">
        <v>10.08</v>
      </c>
      <c r="M271" s="535">
        <v>11.7</v>
      </c>
      <c r="N271" s="533">
        <v>-3450</v>
      </c>
      <c r="O271" s="533">
        <v>75</v>
      </c>
      <c r="P271" s="534"/>
      <c r="Q271" s="529" t="s">
        <v>1295</v>
      </c>
    </row>
    <row r="272" spans="1:17" x14ac:dyDescent="0.15">
      <c r="A272" s="530" t="s">
        <v>839</v>
      </c>
      <c r="B272" s="531" t="s">
        <v>1313</v>
      </c>
      <c r="C272" s="532" t="s">
        <v>1268</v>
      </c>
      <c r="D272" s="531" t="s">
        <v>10771</v>
      </c>
      <c r="E272" s="540" t="s">
        <v>1991</v>
      </c>
      <c r="F272" s="527">
        <v>924</v>
      </c>
      <c r="G272" s="527">
        <v>924</v>
      </c>
      <c r="H272" s="527">
        <v>12</v>
      </c>
      <c r="I272" s="527">
        <v>12</v>
      </c>
      <c r="J272" s="527">
        <v>84</v>
      </c>
      <c r="K272" s="527">
        <v>110</v>
      </c>
      <c r="L272" s="527">
        <v>11.08</v>
      </c>
      <c r="M272" s="527">
        <v>12.97</v>
      </c>
      <c r="N272" s="533">
        <v>-3450</v>
      </c>
      <c r="O272" s="533">
        <v>75</v>
      </c>
      <c r="P272" s="534"/>
      <c r="Q272" s="529" t="s">
        <v>6270</v>
      </c>
    </row>
    <row r="273" spans="1:17" x14ac:dyDescent="0.15">
      <c r="A273" s="530" t="s">
        <v>839</v>
      </c>
      <c r="B273" s="531" t="s">
        <v>1313</v>
      </c>
      <c r="C273" s="532" t="s">
        <v>1268</v>
      </c>
      <c r="D273" s="531" t="s">
        <v>10771</v>
      </c>
      <c r="E273" s="540" t="s">
        <v>1975</v>
      </c>
      <c r="F273" s="527">
        <v>1008</v>
      </c>
      <c r="G273" s="527">
        <v>1008</v>
      </c>
      <c r="H273" s="527">
        <v>12</v>
      </c>
      <c r="I273" s="527">
        <v>12</v>
      </c>
      <c r="J273" s="527">
        <v>92</v>
      </c>
      <c r="K273" s="527">
        <v>120</v>
      </c>
      <c r="L273" s="527">
        <v>12.9</v>
      </c>
      <c r="M273" s="527">
        <v>13.98</v>
      </c>
      <c r="N273" s="533">
        <v>-3450</v>
      </c>
      <c r="O273" s="533">
        <v>75</v>
      </c>
      <c r="P273" s="534"/>
      <c r="Q273" s="529" t="s">
        <v>6566</v>
      </c>
    </row>
    <row r="274" spans="1:17" x14ac:dyDescent="0.15">
      <c r="A274" s="524" t="s">
        <v>2009</v>
      </c>
      <c r="B274" s="525" t="s">
        <v>1313</v>
      </c>
      <c r="C274" s="606" t="s">
        <v>1268</v>
      </c>
      <c r="D274" s="525" t="s">
        <v>2008</v>
      </c>
      <c r="E274" s="525" t="s">
        <v>103</v>
      </c>
      <c r="F274" s="527">
        <v>850</v>
      </c>
      <c r="G274" s="527">
        <v>990</v>
      </c>
      <c r="H274" s="527">
        <v>16</v>
      </c>
      <c r="I274" s="527">
        <v>16</v>
      </c>
      <c r="J274" s="527">
        <v>70</v>
      </c>
      <c r="K274" s="527">
        <v>120</v>
      </c>
      <c r="L274" s="527">
        <v>6</v>
      </c>
      <c r="M274" s="527">
        <v>9.42</v>
      </c>
      <c r="N274" s="538">
        <v>47000</v>
      </c>
      <c r="O274" s="528">
        <v>100</v>
      </c>
      <c r="P274" s="529" t="s">
        <v>6492</v>
      </c>
      <c r="Q274" s="529" t="s">
        <v>6403</v>
      </c>
    </row>
    <row r="275" spans="1:17" x14ac:dyDescent="0.15">
      <c r="A275" s="530" t="s">
        <v>2009</v>
      </c>
      <c r="B275" s="531" t="s">
        <v>1313</v>
      </c>
      <c r="C275" s="532" t="s">
        <v>1268</v>
      </c>
      <c r="D275" s="531" t="s">
        <v>10771</v>
      </c>
      <c r="E275" s="531"/>
      <c r="F275" s="535">
        <v>850</v>
      </c>
      <c r="G275" s="535">
        <v>990</v>
      </c>
      <c r="H275" s="527">
        <v>16</v>
      </c>
      <c r="I275" s="527">
        <v>16</v>
      </c>
      <c r="J275" s="535">
        <v>70</v>
      </c>
      <c r="K275" s="535">
        <v>120</v>
      </c>
      <c r="L275" s="535">
        <v>6</v>
      </c>
      <c r="M275" s="535">
        <v>9.42</v>
      </c>
      <c r="N275" s="533">
        <v>47000</v>
      </c>
      <c r="O275" s="533">
        <v>100</v>
      </c>
      <c r="P275" s="529" t="s">
        <v>6493</v>
      </c>
      <c r="Q275" s="529" t="s">
        <v>10893</v>
      </c>
    </row>
    <row r="276" spans="1:17" x14ac:dyDescent="0.15">
      <c r="A276" s="530" t="s">
        <v>2009</v>
      </c>
      <c r="B276" s="531" t="s">
        <v>1313</v>
      </c>
      <c r="C276" s="532" t="s">
        <v>1268</v>
      </c>
      <c r="D276" s="531" t="s">
        <v>10771</v>
      </c>
      <c r="E276" s="531"/>
      <c r="F276" s="535">
        <v>850</v>
      </c>
      <c r="G276" s="535">
        <v>990</v>
      </c>
      <c r="H276" s="527">
        <v>16</v>
      </c>
      <c r="I276" s="527">
        <v>16</v>
      </c>
      <c r="J276" s="535">
        <v>70</v>
      </c>
      <c r="K276" s="535">
        <v>120</v>
      </c>
      <c r="L276" s="535">
        <v>6</v>
      </c>
      <c r="M276" s="535">
        <v>9.42</v>
      </c>
      <c r="N276" s="533">
        <v>47000</v>
      </c>
      <c r="O276" s="533">
        <v>100</v>
      </c>
      <c r="P276" s="534"/>
      <c r="Q276" s="529" t="s">
        <v>6401</v>
      </c>
    </row>
    <row r="277" spans="1:17" x14ac:dyDescent="0.15">
      <c r="A277" s="524" t="s">
        <v>280</v>
      </c>
      <c r="B277" s="525" t="s">
        <v>1313</v>
      </c>
      <c r="C277" s="606" t="s">
        <v>1268</v>
      </c>
      <c r="D277" s="525" t="s">
        <v>1679</v>
      </c>
      <c r="E277" s="540" t="s">
        <v>1991</v>
      </c>
      <c r="F277" s="527">
        <v>858</v>
      </c>
      <c r="G277" s="527">
        <v>858</v>
      </c>
      <c r="H277" s="527">
        <v>48</v>
      </c>
      <c r="I277" s="527">
        <v>48</v>
      </c>
      <c r="J277" s="527">
        <v>110</v>
      </c>
      <c r="K277" s="527">
        <v>110</v>
      </c>
      <c r="L277" s="527">
        <v>19.8</v>
      </c>
      <c r="M277" s="527">
        <v>19.8</v>
      </c>
      <c r="N277" s="528" t="s">
        <v>103</v>
      </c>
      <c r="O277" s="528">
        <v>75</v>
      </c>
      <c r="P277" s="529" t="s">
        <v>2007</v>
      </c>
      <c r="Q277" s="529" t="s">
        <v>1470</v>
      </c>
    </row>
    <row r="278" spans="1:17" x14ac:dyDescent="0.15">
      <c r="A278" s="530" t="s">
        <v>280</v>
      </c>
      <c r="B278" s="531" t="s">
        <v>1313</v>
      </c>
      <c r="C278" s="532" t="s">
        <v>1268</v>
      </c>
      <c r="D278" s="531" t="s">
        <v>10771</v>
      </c>
      <c r="E278" s="531"/>
      <c r="F278" s="527">
        <v>858</v>
      </c>
      <c r="G278" s="527">
        <v>858</v>
      </c>
      <c r="H278" s="527">
        <v>48</v>
      </c>
      <c r="I278" s="527">
        <v>48</v>
      </c>
      <c r="J278" s="527">
        <v>110</v>
      </c>
      <c r="K278" s="527">
        <v>110</v>
      </c>
      <c r="L278" s="527">
        <v>19.8</v>
      </c>
      <c r="M278" s="527">
        <v>19.8</v>
      </c>
      <c r="N278" s="533" t="s">
        <v>103</v>
      </c>
      <c r="O278" s="533">
        <v>75</v>
      </c>
      <c r="P278" s="534"/>
      <c r="Q278" s="529" t="s">
        <v>1295</v>
      </c>
    </row>
    <row r="279" spans="1:17" x14ac:dyDescent="0.15">
      <c r="A279" s="530" t="s">
        <v>280</v>
      </c>
      <c r="B279" s="531" t="s">
        <v>1313</v>
      </c>
      <c r="C279" s="532" t="s">
        <v>1268</v>
      </c>
      <c r="D279" s="531" t="s">
        <v>10771</v>
      </c>
      <c r="E279" s="531"/>
      <c r="F279" s="527">
        <v>858</v>
      </c>
      <c r="G279" s="527">
        <v>858</v>
      </c>
      <c r="H279" s="527">
        <v>48</v>
      </c>
      <c r="I279" s="527">
        <v>48</v>
      </c>
      <c r="J279" s="527">
        <v>110</v>
      </c>
      <c r="K279" s="527">
        <v>110</v>
      </c>
      <c r="L279" s="527">
        <v>19.8</v>
      </c>
      <c r="M279" s="527">
        <v>19.8</v>
      </c>
      <c r="N279" s="533" t="s">
        <v>103</v>
      </c>
      <c r="O279" s="533">
        <v>75</v>
      </c>
      <c r="P279" s="534"/>
      <c r="Q279" s="529" t="s">
        <v>6566</v>
      </c>
    </row>
    <row r="280" spans="1:17" x14ac:dyDescent="0.15">
      <c r="A280" s="524" t="s">
        <v>2006</v>
      </c>
      <c r="B280" s="525" t="s">
        <v>1313</v>
      </c>
      <c r="C280" s="606" t="s">
        <v>1268</v>
      </c>
      <c r="D280" s="525" t="s">
        <v>6430</v>
      </c>
      <c r="E280" s="542" t="s">
        <v>1975</v>
      </c>
      <c r="F280" s="527">
        <v>900</v>
      </c>
      <c r="G280" s="527">
        <v>990</v>
      </c>
      <c r="H280" s="527">
        <v>24</v>
      </c>
      <c r="I280" s="527">
        <v>64</v>
      </c>
      <c r="J280" s="527">
        <v>72</v>
      </c>
      <c r="K280" s="527">
        <v>120</v>
      </c>
      <c r="L280" s="527">
        <v>8.4</v>
      </c>
      <c r="M280" s="527">
        <v>12.81</v>
      </c>
      <c r="N280" s="528" t="s">
        <v>103</v>
      </c>
      <c r="O280" s="528">
        <v>75</v>
      </c>
      <c r="P280" s="529" t="s">
        <v>1533</v>
      </c>
      <c r="Q280" s="529" t="s">
        <v>1486</v>
      </c>
    </row>
    <row r="281" spans="1:17" x14ac:dyDescent="0.15">
      <c r="A281" s="524" t="s">
        <v>2005</v>
      </c>
      <c r="B281" s="525" t="s">
        <v>1313</v>
      </c>
      <c r="C281" s="606" t="s">
        <v>1286</v>
      </c>
      <c r="D281" s="525" t="s">
        <v>1997</v>
      </c>
      <c r="E281" s="525" t="s">
        <v>103</v>
      </c>
      <c r="F281" s="527">
        <v>900</v>
      </c>
      <c r="G281" s="527">
        <v>990</v>
      </c>
      <c r="H281" s="527">
        <v>16</v>
      </c>
      <c r="I281" s="527">
        <v>16</v>
      </c>
      <c r="J281" s="527">
        <v>82</v>
      </c>
      <c r="K281" s="527">
        <v>130</v>
      </c>
      <c r="L281" s="527">
        <v>5.6</v>
      </c>
      <c r="M281" s="527">
        <v>7.98</v>
      </c>
      <c r="N281" s="538">
        <v>48000</v>
      </c>
      <c r="O281" s="528">
        <v>100</v>
      </c>
      <c r="P281" s="529" t="s">
        <v>6494</v>
      </c>
      <c r="Q281" s="529"/>
    </row>
    <row r="282" spans="1:17" x14ac:dyDescent="0.15">
      <c r="A282" s="530" t="s">
        <v>2005</v>
      </c>
      <c r="B282" s="531" t="s">
        <v>1313</v>
      </c>
      <c r="C282" s="532" t="s">
        <v>1286</v>
      </c>
      <c r="D282" s="531" t="s">
        <v>6430</v>
      </c>
      <c r="E282" s="531"/>
      <c r="F282" s="535">
        <v>900</v>
      </c>
      <c r="G282" s="535">
        <v>990</v>
      </c>
      <c r="H282" s="527">
        <v>16</v>
      </c>
      <c r="I282" s="527">
        <v>16</v>
      </c>
      <c r="J282" s="535">
        <v>82</v>
      </c>
      <c r="K282" s="535">
        <v>130</v>
      </c>
      <c r="L282" s="535">
        <v>5.6</v>
      </c>
      <c r="M282" s="535">
        <v>7.98</v>
      </c>
      <c r="N282" s="533">
        <v>48000</v>
      </c>
      <c r="O282" s="533">
        <v>100</v>
      </c>
      <c r="P282" s="529" t="s">
        <v>6495</v>
      </c>
      <c r="Q282" s="534"/>
    </row>
    <row r="283" spans="1:17" x14ac:dyDescent="0.15">
      <c r="A283" s="524" t="s">
        <v>2004</v>
      </c>
      <c r="B283" s="525" t="s">
        <v>1313</v>
      </c>
      <c r="C283" s="606" t="s">
        <v>1287</v>
      </c>
      <c r="D283" s="525" t="s">
        <v>1813</v>
      </c>
      <c r="E283" s="525" t="s">
        <v>103</v>
      </c>
      <c r="F283" s="527">
        <v>900</v>
      </c>
      <c r="G283" s="527">
        <v>990</v>
      </c>
      <c r="H283" s="527">
        <v>48</v>
      </c>
      <c r="I283" s="527">
        <v>48</v>
      </c>
      <c r="J283" s="527">
        <v>70</v>
      </c>
      <c r="K283" s="527">
        <v>95</v>
      </c>
      <c r="L283" s="527">
        <v>9</v>
      </c>
      <c r="M283" s="527">
        <v>11.7</v>
      </c>
      <c r="N283" s="538">
        <v>48000</v>
      </c>
      <c r="O283" s="528">
        <v>100</v>
      </c>
      <c r="P283" s="529" t="s">
        <v>6494</v>
      </c>
      <c r="Q283" s="529"/>
    </row>
    <row r="284" spans="1:17" x14ac:dyDescent="0.15">
      <c r="A284" s="524" t="s">
        <v>2003</v>
      </c>
      <c r="B284" s="525" t="s">
        <v>1313</v>
      </c>
      <c r="C284" s="606" t="s">
        <v>1283</v>
      </c>
      <c r="D284" s="525" t="s">
        <v>1997</v>
      </c>
      <c r="E284" s="525" t="s">
        <v>103</v>
      </c>
      <c r="F284" s="527">
        <v>910</v>
      </c>
      <c r="G284" s="527">
        <v>999</v>
      </c>
      <c r="H284" s="527">
        <v>16</v>
      </c>
      <c r="I284" s="527">
        <v>16</v>
      </c>
      <c r="J284" s="527">
        <v>60</v>
      </c>
      <c r="K284" s="527">
        <v>150</v>
      </c>
      <c r="L284" s="527">
        <v>8.9600000000000009</v>
      </c>
      <c r="M284" s="527">
        <v>17.600000000000001</v>
      </c>
      <c r="N284" s="538">
        <v>55000</v>
      </c>
      <c r="O284" s="528">
        <v>100</v>
      </c>
      <c r="P284" s="529" t="s">
        <v>6496</v>
      </c>
      <c r="Q284" s="529" t="s">
        <v>1322</v>
      </c>
    </row>
    <row r="285" spans="1:17" x14ac:dyDescent="0.15">
      <c r="A285" s="530" t="s">
        <v>2003</v>
      </c>
      <c r="B285" s="531" t="s">
        <v>1313</v>
      </c>
      <c r="C285" s="532" t="s">
        <v>1283</v>
      </c>
      <c r="D285" s="531" t="s">
        <v>6430</v>
      </c>
      <c r="E285" s="540" t="s">
        <v>1978</v>
      </c>
      <c r="F285" s="527">
        <v>955</v>
      </c>
      <c r="G285" s="527">
        <v>1048</v>
      </c>
      <c r="H285" s="527">
        <v>16</v>
      </c>
      <c r="I285" s="527">
        <v>16</v>
      </c>
      <c r="J285" s="527">
        <v>63</v>
      </c>
      <c r="K285" s="527">
        <v>157</v>
      </c>
      <c r="L285" s="527">
        <v>9.4</v>
      </c>
      <c r="M285" s="527">
        <v>18.04</v>
      </c>
      <c r="N285" s="538">
        <v>-41250</v>
      </c>
      <c r="O285" s="533">
        <v>100</v>
      </c>
      <c r="P285" s="529" t="s">
        <v>6497</v>
      </c>
      <c r="Q285" s="529" t="s">
        <v>6421</v>
      </c>
    </row>
    <row r="286" spans="1:17" x14ac:dyDescent="0.15">
      <c r="A286" s="530" t="s">
        <v>2003</v>
      </c>
      <c r="B286" s="531" t="s">
        <v>1313</v>
      </c>
      <c r="C286" s="532" t="s">
        <v>1283</v>
      </c>
      <c r="D286" s="531" t="s">
        <v>6430</v>
      </c>
      <c r="E286" s="540" t="s">
        <v>1991</v>
      </c>
      <c r="F286" s="527">
        <v>1001</v>
      </c>
      <c r="G286" s="527">
        <v>1098</v>
      </c>
      <c r="H286" s="527">
        <v>16</v>
      </c>
      <c r="I286" s="527">
        <v>16</v>
      </c>
      <c r="J286" s="527">
        <v>66</v>
      </c>
      <c r="K286" s="527">
        <v>165</v>
      </c>
      <c r="L286" s="527">
        <v>9.85</v>
      </c>
      <c r="M286" s="527">
        <v>18.489999999999998</v>
      </c>
      <c r="N286" s="533">
        <v>-41250</v>
      </c>
      <c r="O286" s="533">
        <v>100</v>
      </c>
      <c r="P286" s="534"/>
      <c r="Q286" s="534"/>
    </row>
    <row r="287" spans="1:17" x14ac:dyDescent="0.15">
      <c r="A287" s="530" t="s">
        <v>2003</v>
      </c>
      <c r="B287" s="531" t="s">
        <v>1313</v>
      </c>
      <c r="C287" s="532" t="s">
        <v>1283</v>
      </c>
      <c r="D287" s="531" t="s">
        <v>6430</v>
      </c>
      <c r="E287" s="540" t="s">
        <v>1975</v>
      </c>
      <c r="F287" s="527">
        <v>1092</v>
      </c>
      <c r="G287" s="527">
        <v>1198</v>
      </c>
      <c r="H287" s="527">
        <v>16</v>
      </c>
      <c r="I287" s="527">
        <v>16</v>
      </c>
      <c r="J287" s="527">
        <v>72</v>
      </c>
      <c r="K287" s="527">
        <v>180</v>
      </c>
      <c r="L287" s="527">
        <v>10.75</v>
      </c>
      <c r="M287" s="527">
        <v>19.39</v>
      </c>
      <c r="N287" s="533">
        <v>-41250</v>
      </c>
      <c r="O287" s="533">
        <v>100</v>
      </c>
      <c r="P287" s="534"/>
      <c r="Q287" s="534"/>
    </row>
    <row r="288" spans="1:17" x14ac:dyDescent="0.15">
      <c r="A288" s="524" t="s">
        <v>2001</v>
      </c>
      <c r="B288" s="525" t="s">
        <v>1313</v>
      </c>
      <c r="C288" s="606" t="s">
        <v>1287</v>
      </c>
      <c r="D288" s="525" t="s">
        <v>6430</v>
      </c>
      <c r="E288" s="542" t="s">
        <v>6569</v>
      </c>
      <c r="F288" s="527">
        <v>960</v>
      </c>
      <c r="G288" s="527">
        <v>1056</v>
      </c>
      <c r="H288" s="527">
        <v>48</v>
      </c>
      <c r="I288" s="527">
        <v>48</v>
      </c>
      <c r="J288" s="527">
        <v>84</v>
      </c>
      <c r="K288" s="527">
        <v>114</v>
      </c>
      <c r="L288" s="527">
        <v>3.6</v>
      </c>
      <c r="M288" s="527">
        <v>4.5</v>
      </c>
      <c r="N288" s="528" t="s">
        <v>103</v>
      </c>
      <c r="O288" s="528">
        <v>75</v>
      </c>
      <c r="P288" s="529" t="s">
        <v>1533</v>
      </c>
      <c r="Q288" s="529" t="s">
        <v>1486</v>
      </c>
    </row>
    <row r="289" spans="1:17" x14ac:dyDescent="0.15">
      <c r="A289" s="524" t="s">
        <v>2000</v>
      </c>
      <c r="B289" s="525" t="s">
        <v>1313</v>
      </c>
      <c r="C289" s="606" t="s">
        <v>1268</v>
      </c>
      <c r="D289" s="525" t="s">
        <v>1679</v>
      </c>
      <c r="E289" s="525" t="s">
        <v>103</v>
      </c>
      <c r="F289" s="527">
        <v>999</v>
      </c>
      <c r="G289" s="527">
        <v>999</v>
      </c>
      <c r="H289" s="527">
        <v>64</v>
      </c>
      <c r="I289" s="527">
        <v>64</v>
      </c>
      <c r="J289" s="527">
        <v>200</v>
      </c>
      <c r="K289" s="527">
        <v>200</v>
      </c>
      <c r="L289" s="527">
        <v>28</v>
      </c>
      <c r="M289" s="527">
        <v>28</v>
      </c>
      <c r="N289" s="538">
        <v>-18375</v>
      </c>
      <c r="O289" s="528">
        <v>100</v>
      </c>
      <c r="P289" s="529" t="s">
        <v>6498</v>
      </c>
      <c r="Q289" s="529" t="s">
        <v>6401</v>
      </c>
    </row>
    <row r="290" spans="1:17" x14ac:dyDescent="0.15">
      <c r="A290" s="530" t="s">
        <v>2000</v>
      </c>
      <c r="B290" s="531" t="s">
        <v>1313</v>
      </c>
      <c r="C290" s="532" t="s">
        <v>1268</v>
      </c>
      <c r="D290" s="531" t="s">
        <v>10771</v>
      </c>
      <c r="E290" s="540" t="s">
        <v>1978</v>
      </c>
      <c r="F290" s="527">
        <v>1048</v>
      </c>
      <c r="G290" s="527">
        <v>1048</v>
      </c>
      <c r="H290" s="527">
        <v>64</v>
      </c>
      <c r="I290" s="527">
        <v>64</v>
      </c>
      <c r="J290" s="527">
        <v>210</v>
      </c>
      <c r="K290" s="527">
        <v>210</v>
      </c>
      <c r="L290" s="527">
        <v>29.4</v>
      </c>
      <c r="M290" s="527">
        <v>29.4</v>
      </c>
      <c r="N290" s="533">
        <v>-18375</v>
      </c>
      <c r="O290" s="533">
        <v>100</v>
      </c>
      <c r="P290" s="544" t="s">
        <v>6396</v>
      </c>
      <c r="Q290" s="546" t="s">
        <v>1999</v>
      </c>
    </row>
    <row r="291" spans="1:17" x14ac:dyDescent="0.15">
      <c r="A291" s="530" t="s">
        <v>2000</v>
      </c>
      <c r="B291" s="531" t="s">
        <v>1313</v>
      </c>
      <c r="C291" s="532" t="s">
        <v>1268</v>
      </c>
      <c r="D291" s="531" t="s">
        <v>10771</v>
      </c>
      <c r="E291" s="540" t="s">
        <v>1991</v>
      </c>
      <c r="F291" s="527">
        <v>1098</v>
      </c>
      <c r="G291" s="527">
        <v>1098</v>
      </c>
      <c r="H291" s="527">
        <v>64</v>
      </c>
      <c r="I291" s="527">
        <v>64</v>
      </c>
      <c r="J291" s="527">
        <v>220</v>
      </c>
      <c r="K291" s="527">
        <v>220</v>
      </c>
      <c r="L291" s="527">
        <v>30.8</v>
      </c>
      <c r="M291" s="527">
        <v>30.8</v>
      </c>
      <c r="N291" s="533">
        <v>-18375</v>
      </c>
      <c r="O291" s="533">
        <v>100</v>
      </c>
      <c r="P291" s="534"/>
      <c r="Q291" s="534" t="s">
        <v>10895</v>
      </c>
    </row>
    <row r="292" spans="1:17" x14ac:dyDescent="0.15">
      <c r="A292" s="530" t="s">
        <v>2000</v>
      </c>
      <c r="B292" s="531" t="s">
        <v>1313</v>
      </c>
      <c r="C292" s="532" t="s">
        <v>1268</v>
      </c>
      <c r="D292" s="531" t="s">
        <v>10771</v>
      </c>
      <c r="E292" s="540" t="s">
        <v>1975</v>
      </c>
      <c r="F292" s="527">
        <v>1198</v>
      </c>
      <c r="G292" s="527">
        <v>1198</v>
      </c>
      <c r="H292" s="527">
        <v>64</v>
      </c>
      <c r="I292" s="527">
        <v>64</v>
      </c>
      <c r="J292" s="527">
        <v>240</v>
      </c>
      <c r="K292" s="527">
        <v>240</v>
      </c>
      <c r="L292" s="527">
        <v>33.6</v>
      </c>
      <c r="M292" s="527">
        <v>33.6</v>
      </c>
      <c r="N292" s="533">
        <v>-18375</v>
      </c>
      <c r="O292" s="533">
        <v>100</v>
      </c>
      <c r="P292" s="534"/>
      <c r="Q292" s="534"/>
    </row>
    <row r="293" spans="1:17" x14ac:dyDescent="0.15">
      <c r="A293" s="524" t="s">
        <v>1998</v>
      </c>
      <c r="B293" s="525" t="s">
        <v>1313</v>
      </c>
      <c r="C293" s="606" t="s">
        <v>1287</v>
      </c>
      <c r="D293" s="525" t="s">
        <v>1997</v>
      </c>
      <c r="E293" s="542" t="s">
        <v>1991</v>
      </c>
      <c r="F293" s="527">
        <v>1045</v>
      </c>
      <c r="G293" s="527">
        <v>1320</v>
      </c>
      <c r="H293" s="527" t="s">
        <v>1266</v>
      </c>
      <c r="I293" s="527" t="s">
        <v>1266</v>
      </c>
      <c r="J293" s="527">
        <v>132</v>
      </c>
      <c r="K293" s="535">
        <v>132</v>
      </c>
      <c r="L293" s="527">
        <v>9.9</v>
      </c>
      <c r="M293" s="536">
        <v>18.899999999999999</v>
      </c>
      <c r="N293" s="528" t="s">
        <v>103</v>
      </c>
      <c r="O293" s="528" t="s">
        <v>103</v>
      </c>
      <c r="P293" s="529" t="s">
        <v>6499</v>
      </c>
      <c r="Q293" s="529"/>
    </row>
    <row r="294" spans="1:17" x14ac:dyDescent="0.15">
      <c r="A294" s="537" t="s">
        <v>1385</v>
      </c>
      <c r="B294" s="539" t="s">
        <v>1976</v>
      </c>
      <c r="C294" s="606" t="s">
        <v>1268</v>
      </c>
      <c r="D294" s="525" t="s">
        <v>103</v>
      </c>
      <c r="E294" s="525" t="s">
        <v>103</v>
      </c>
      <c r="F294" s="527">
        <v>0</v>
      </c>
      <c r="G294" s="527">
        <v>0</v>
      </c>
      <c r="H294" s="527">
        <v>16</v>
      </c>
      <c r="I294" s="527">
        <v>64</v>
      </c>
      <c r="J294" s="527">
        <v>50</v>
      </c>
      <c r="K294" s="527">
        <v>85</v>
      </c>
      <c r="L294" s="527">
        <v>5</v>
      </c>
      <c r="M294" s="527">
        <v>8</v>
      </c>
      <c r="N294" s="538">
        <v>10000</v>
      </c>
      <c r="O294" s="528">
        <v>5</v>
      </c>
      <c r="P294" s="529" t="s">
        <v>6448</v>
      </c>
      <c r="Q294" s="529"/>
    </row>
    <row r="295" spans="1:17" x14ac:dyDescent="0.15">
      <c r="A295" s="530" t="s">
        <v>1385</v>
      </c>
      <c r="B295" s="531" t="s">
        <v>1976</v>
      </c>
      <c r="C295" s="532" t="s">
        <v>1268</v>
      </c>
      <c r="D295" s="531" t="s">
        <v>103</v>
      </c>
      <c r="E295" s="531"/>
      <c r="F295" s="527">
        <v>0</v>
      </c>
      <c r="G295" s="527">
        <v>0</v>
      </c>
      <c r="H295" s="535">
        <v>16</v>
      </c>
      <c r="I295" s="535">
        <v>64</v>
      </c>
      <c r="J295" s="535">
        <v>50</v>
      </c>
      <c r="K295" s="535">
        <v>85</v>
      </c>
      <c r="L295" s="535">
        <v>5</v>
      </c>
      <c r="M295" s="535">
        <v>8</v>
      </c>
      <c r="N295" s="533">
        <v>10000</v>
      </c>
      <c r="O295" s="533">
        <v>5</v>
      </c>
      <c r="P295" s="529" t="s">
        <v>1996</v>
      </c>
      <c r="Q295" s="534"/>
    </row>
    <row r="296" spans="1:17" x14ac:dyDescent="0.15">
      <c r="A296" s="524" t="s">
        <v>389</v>
      </c>
      <c r="B296" s="525" t="s">
        <v>1976</v>
      </c>
      <c r="C296" s="606" t="s">
        <v>1268</v>
      </c>
      <c r="D296" s="525" t="s">
        <v>103</v>
      </c>
      <c r="E296" s="542" t="s">
        <v>1978</v>
      </c>
      <c r="F296" s="527">
        <v>0</v>
      </c>
      <c r="G296" s="527">
        <v>0</v>
      </c>
      <c r="H296" s="527" t="s">
        <v>1266</v>
      </c>
      <c r="I296" s="527" t="s">
        <v>1266</v>
      </c>
      <c r="J296" s="527">
        <v>42</v>
      </c>
      <c r="K296" s="527">
        <v>63</v>
      </c>
      <c r="L296" s="527">
        <v>9.4499999999999993</v>
      </c>
      <c r="M296" s="527">
        <v>12.15</v>
      </c>
      <c r="N296" s="528" t="s">
        <v>103</v>
      </c>
      <c r="O296" s="528" t="s">
        <v>103</v>
      </c>
      <c r="P296" s="529" t="s">
        <v>9691</v>
      </c>
      <c r="Q296" s="529"/>
    </row>
    <row r="297" spans="1:17" x14ac:dyDescent="0.15">
      <c r="A297" s="524" t="s">
        <v>1361</v>
      </c>
      <c r="B297" s="525" t="s">
        <v>1976</v>
      </c>
      <c r="C297" s="606" t="s">
        <v>1290</v>
      </c>
      <c r="D297" s="525" t="s">
        <v>103</v>
      </c>
      <c r="E297" s="525" t="s">
        <v>103</v>
      </c>
      <c r="F297" s="527">
        <v>0</v>
      </c>
      <c r="G297" s="527">
        <v>0</v>
      </c>
      <c r="H297" s="527">
        <v>32</v>
      </c>
      <c r="I297" s="527">
        <v>99</v>
      </c>
      <c r="J297" s="527">
        <v>30</v>
      </c>
      <c r="K297" s="527">
        <v>45</v>
      </c>
      <c r="L297" s="527">
        <v>8</v>
      </c>
      <c r="M297" s="527">
        <v>12.56</v>
      </c>
      <c r="N297" s="538">
        <v>20000</v>
      </c>
      <c r="O297" s="528">
        <v>5</v>
      </c>
      <c r="P297" s="529" t="s">
        <v>6500</v>
      </c>
      <c r="Q297" s="529"/>
    </row>
    <row r="298" spans="1:17" x14ac:dyDescent="0.15">
      <c r="A298" s="524" t="s">
        <v>1995</v>
      </c>
      <c r="B298" s="525" t="s">
        <v>1976</v>
      </c>
      <c r="C298" s="606" t="s">
        <v>1290</v>
      </c>
      <c r="D298" s="525" t="s">
        <v>103</v>
      </c>
      <c r="E298" s="541" t="s">
        <v>1991</v>
      </c>
      <c r="F298" s="527">
        <v>0</v>
      </c>
      <c r="G298" s="527">
        <v>0</v>
      </c>
      <c r="H298" s="527" t="s">
        <v>1266</v>
      </c>
      <c r="I298" s="527" t="s">
        <v>1266</v>
      </c>
      <c r="J298" s="527">
        <v>44</v>
      </c>
      <c r="K298" s="535">
        <v>44</v>
      </c>
      <c r="L298" s="527">
        <v>6.6</v>
      </c>
      <c r="M298" s="527">
        <v>6.6</v>
      </c>
      <c r="N298" s="538">
        <v>-3750</v>
      </c>
      <c r="O298" s="528" t="s">
        <v>103</v>
      </c>
      <c r="P298" s="529" t="s">
        <v>1994</v>
      </c>
      <c r="Q298" s="529" t="s">
        <v>6422</v>
      </c>
    </row>
    <row r="299" spans="1:17" x14ac:dyDescent="0.15">
      <c r="A299" s="524" t="s">
        <v>1993</v>
      </c>
      <c r="B299" s="525" t="s">
        <v>1976</v>
      </c>
      <c r="C299" s="606" t="s">
        <v>1290</v>
      </c>
      <c r="D299" s="525" t="s">
        <v>103</v>
      </c>
      <c r="E299" s="525" t="s">
        <v>103</v>
      </c>
      <c r="F299" s="527">
        <v>0</v>
      </c>
      <c r="G299" s="527">
        <v>0</v>
      </c>
      <c r="H299" s="527">
        <v>24</v>
      </c>
      <c r="I299" s="527">
        <v>72</v>
      </c>
      <c r="J299" s="527">
        <v>40</v>
      </c>
      <c r="K299" s="527">
        <v>65</v>
      </c>
      <c r="L299" s="527">
        <v>2</v>
      </c>
      <c r="M299" s="527">
        <v>3.14</v>
      </c>
      <c r="N299" s="538">
        <v>18000</v>
      </c>
      <c r="O299" s="528">
        <v>5</v>
      </c>
      <c r="P299" s="529" t="s">
        <v>6485</v>
      </c>
      <c r="Q299" s="529"/>
    </row>
    <row r="300" spans="1:17" x14ac:dyDescent="0.15">
      <c r="A300" s="530" t="s">
        <v>1993</v>
      </c>
      <c r="B300" s="525" t="s">
        <v>1313</v>
      </c>
      <c r="C300" s="532" t="s">
        <v>1290</v>
      </c>
      <c r="D300" s="531" t="s">
        <v>103</v>
      </c>
      <c r="E300" s="531"/>
      <c r="F300" s="527">
        <v>0</v>
      </c>
      <c r="G300" s="527">
        <v>0</v>
      </c>
      <c r="H300" s="535">
        <v>24</v>
      </c>
      <c r="I300" s="535">
        <v>72</v>
      </c>
      <c r="J300" s="535">
        <v>40</v>
      </c>
      <c r="K300" s="535">
        <v>65</v>
      </c>
      <c r="L300" s="535">
        <v>2</v>
      </c>
      <c r="M300" s="535">
        <v>3.14</v>
      </c>
      <c r="N300" s="533">
        <v>18000</v>
      </c>
      <c r="O300" s="533">
        <v>5</v>
      </c>
      <c r="P300" s="529" t="s">
        <v>6438</v>
      </c>
      <c r="Q300" s="534"/>
    </row>
    <row r="301" spans="1:17" x14ac:dyDescent="0.15">
      <c r="A301" s="524" t="s">
        <v>1992</v>
      </c>
      <c r="B301" s="525" t="s">
        <v>1976</v>
      </c>
      <c r="C301" s="606" t="s">
        <v>1290</v>
      </c>
      <c r="D301" s="525" t="s">
        <v>103</v>
      </c>
      <c r="E301" s="541" t="s">
        <v>1978</v>
      </c>
      <c r="F301" s="527">
        <v>0</v>
      </c>
      <c r="G301" s="527">
        <v>0</v>
      </c>
      <c r="H301" s="527">
        <v>48</v>
      </c>
      <c r="I301" s="527">
        <v>99</v>
      </c>
      <c r="J301" s="527">
        <v>47</v>
      </c>
      <c r="K301" s="527">
        <v>68</v>
      </c>
      <c r="L301" s="527">
        <v>14.7</v>
      </c>
      <c r="M301" s="527">
        <v>21.42</v>
      </c>
      <c r="N301" s="538">
        <v>-7500</v>
      </c>
      <c r="O301" s="528">
        <v>5</v>
      </c>
      <c r="P301" s="529" t="s">
        <v>6501</v>
      </c>
      <c r="Q301" s="529"/>
    </row>
    <row r="302" spans="1:17" x14ac:dyDescent="0.15">
      <c r="A302" s="530" t="s">
        <v>1992</v>
      </c>
      <c r="B302" s="525" t="s">
        <v>1313</v>
      </c>
      <c r="C302" s="532" t="s">
        <v>1290</v>
      </c>
      <c r="D302" s="531" t="s">
        <v>103</v>
      </c>
      <c r="E302" s="531"/>
      <c r="F302" s="527">
        <v>0</v>
      </c>
      <c r="G302" s="527">
        <v>0</v>
      </c>
      <c r="H302" s="535">
        <v>48</v>
      </c>
      <c r="I302" s="535">
        <v>99</v>
      </c>
      <c r="J302" s="535">
        <v>47</v>
      </c>
      <c r="K302" s="535">
        <v>68</v>
      </c>
      <c r="L302" s="535">
        <v>14.7</v>
      </c>
      <c r="M302" s="535">
        <v>21.42</v>
      </c>
      <c r="N302" s="533">
        <v>-7500</v>
      </c>
      <c r="O302" s="533">
        <v>5</v>
      </c>
      <c r="P302" s="534"/>
      <c r="Q302" s="534"/>
    </row>
    <row r="303" spans="1:17" x14ac:dyDescent="0.15">
      <c r="A303" s="524" t="s">
        <v>280</v>
      </c>
      <c r="B303" s="525" t="s">
        <v>1976</v>
      </c>
      <c r="C303" s="606" t="s">
        <v>1290</v>
      </c>
      <c r="D303" s="525" t="s">
        <v>103</v>
      </c>
      <c r="E303" s="540" t="s">
        <v>1991</v>
      </c>
      <c r="F303" s="527">
        <v>0</v>
      </c>
      <c r="G303" s="527">
        <v>0</v>
      </c>
      <c r="H303" s="527" t="s">
        <v>1266</v>
      </c>
      <c r="I303" s="527" t="s">
        <v>1266</v>
      </c>
      <c r="J303" s="527">
        <v>44</v>
      </c>
      <c r="K303" s="527">
        <v>44</v>
      </c>
      <c r="L303" s="527">
        <v>9.9</v>
      </c>
      <c r="M303" s="527">
        <v>9.9</v>
      </c>
      <c r="N303" s="528" t="s">
        <v>103</v>
      </c>
      <c r="O303" s="528" t="s">
        <v>103</v>
      </c>
      <c r="P303" s="529" t="s">
        <v>1990</v>
      </c>
      <c r="Q303" s="529" t="s">
        <v>1470</v>
      </c>
    </row>
    <row r="304" spans="1:17" x14ac:dyDescent="0.15">
      <c r="A304" s="530" t="s">
        <v>280</v>
      </c>
      <c r="B304" s="525" t="s">
        <v>1313</v>
      </c>
      <c r="C304" s="532" t="s">
        <v>1290</v>
      </c>
      <c r="D304" s="531" t="s">
        <v>103</v>
      </c>
      <c r="E304" s="531"/>
      <c r="F304" s="527">
        <v>0</v>
      </c>
      <c r="G304" s="527">
        <v>0</v>
      </c>
      <c r="H304" s="527" t="s">
        <v>1266</v>
      </c>
      <c r="I304" s="527" t="s">
        <v>1266</v>
      </c>
      <c r="J304" s="527">
        <v>44</v>
      </c>
      <c r="K304" s="527">
        <v>44</v>
      </c>
      <c r="L304" s="527">
        <v>9.9</v>
      </c>
      <c r="M304" s="527">
        <v>9.9</v>
      </c>
      <c r="N304" s="533" t="s">
        <v>103</v>
      </c>
      <c r="O304" s="533" t="s">
        <v>103</v>
      </c>
      <c r="P304" s="534"/>
      <c r="Q304" s="534"/>
    </row>
    <row r="305" spans="1:17" x14ac:dyDescent="0.15">
      <c r="A305" s="524" t="s">
        <v>1989</v>
      </c>
      <c r="B305" s="525" t="s">
        <v>1976</v>
      </c>
      <c r="C305" s="606" t="s">
        <v>1290</v>
      </c>
      <c r="D305" s="525" t="s">
        <v>103</v>
      </c>
      <c r="E305" s="541" t="s">
        <v>1975</v>
      </c>
      <c r="F305" s="527">
        <v>0</v>
      </c>
      <c r="G305" s="527">
        <v>0</v>
      </c>
      <c r="H305" s="527" t="s">
        <v>1266</v>
      </c>
      <c r="I305" s="527" t="s">
        <v>1266</v>
      </c>
      <c r="J305" s="527">
        <v>54</v>
      </c>
      <c r="K305" s="527">
        <v>78</v>
      </c>
      <c r="L305" s="527">
        <v>21.6</v>
      </c>
      <c r="M305" s="527">
        <v>26.46</v>
      </c>
      <c r="N305" s="538">
        <v>-22500</v>
      </c>
      <c r="O305" s="528" t="s">
        <v>103</v>
      </c>
      <c r="P305" s="529" t="s">
        <v>1988</v>
      </c>
      <c r="Q305" s="529"/>
    </row>
    <row r="306" spans="1:17" x14ac:dyDescent="0.15">
      <c r="A306" s="530" t="s">
        <v>5289</v>
      </c>
      <c r="B306" s="525" t="s">
        <v>1313</v>
      </c>
      <c r="C306" s="532" t="s">
        <v>1290</v>
      </c>
      <c r="D306" s="531" t="s">
        <v>103</v>
      </c>
      <c r="E306" s="531"/>
      <c r="F306" s="527">
        <v>0</v>
      </c>
      <c r="G306" s="527">
        <v>0</v>
      </c>
      <c r="H306" s="527" t="s">
        <v>1266</v>
      </c>
      <c r="I306" s="527" t="s">
        <v>1266</v>
      </c>
      <c r="J306" s="535">
        <v>54</v>
      </c>
      <c r="K306" s="535">
        <v>78</v>
      </c>
      <c r="L306" s="535">
        <v>21.6</v>
      </c>
      <c r="M306" s="535">
        <v>26.46</v>
      </c>
      <c r="N306" s="533">
        <v>-22500</v>
      </c>
      <c r="O306" s="533" t="s">
        <v>103</v>
      </c>
      <c r="P306" s="534"/>
      <c r="Q306" s="534"/>
    </row>
    <row r="307" spans="1:17" x14ac:dyDescent="0.15">
      <c r="A307" s="524" t="s">
        <v>1987</v>
      </c>
      <c r="B307" s="525" t="s">
        <v>1976</v>
      </c>
      <c r="C307" s="606" t="s">
        <v>1286</v>
      </c>
      <c r="D307" s="525" t="s">
        <v>103</v>
      </c>
      <c r="E307" s="541" t="s">
        <v>1978</v>
      </c>
      <c r="F307" s="527">
        <v>0</v>
      </c>
      <c r="G307" s="527">
        <v>0</v>
      </c>
      <c r="H307" s="527">
        <v>24</v>
      </c>
      <c r="I307" s="527">
        <v>48</v>
      </c>
      <c r="J307" s="527">
        <v>52</v>
      </c>
      <c r="K307" s="527">
        <v>105</v>
      </c>
      <c r="L307" s="527">
        <v>8.4</v>
      </c>
      <c r="M307" s="527">
        <v>14.16</v>
      </c>
      <c r="N307" s="538">
        <v>-3750</v>
      </c>
      <c r="O307" s="528">
        <v>5</v>
      </c>
      <c r="P307" s="529" t="s">
        <v>1986</v>
      </c>
      <c r="Q307" s="529"/>
    </row>
    <row r="308" spans="1:17" x14ac:dyDescent="0.15">
      <c r="A308" s="530" t="s">
        <v>1987</v>
      </c>
      <c r="B308" s="525" t="s">
        <v>1313</v>
      </c>
      <c r="C308" s="532" t="s">
        <v>1286</v>
      </c>
      <c r="D308" s="531" t="s">
        <v>103</v>
      </c>
      <c r="E308" s="531"/>
      <c r="F308" s="527">
        <v>0</v>
      </c>
      <c r="G308" s="527">
        <v>0</v>
      </c>
      <c r="H308" s="535">
        <v>24</v>
      </c>
      <c r="I308" s="535">
        <v>48</v>
      </c>
      <c r="J308" s="535">
        <v>52</v>
      </c>
      <c r="K308" s="535">
        <v>105</v>
      </c>
      <c r="L308" s="535">
        <v>8.4</v>
      </c>
      <c r="M308" s="535">
        <v>14.16</v>
      </c>
      <c r="N308" s="533">
        <v>-3750</v>
      </c>
      <c r="O308" s="533">
        <v>5</v>
      </c>
      <c r="P308" s="534"/>
      <c r="Q308" s="534"/>
    </row>
    <row r="309" spans="1:17" x14ac:dyDescent="0.15">
      <c r="A309" s="524" t="s">
        <v>1985</v>
      </c>
      <c r="B309" s="525" t="s">
        <v>1976</v>
      </c>
      <c r="C309" s="606" t="s">
        <v>1286</v>
      </c>
      <c r="D309" s="525" t="s">
        <v>103</v>
      </c>
      <c r="E309" s="541" t="s">
        <v>1975</v>
      </c>
      <c r="F309" s="527">
        <v>0</v>
      </c>
      <c r="G309" s="527">
        <v>0</v>
      </c>
      <c r="H309" s="527" t="s">
        <v>1266</v>
      </c>
      <c r="I309" s="527" t="s">
        <v>1266</v>
      </c>
      <c r="J309" s="527">
        <v>120</v>
      </c>
      <c r="K309" s="527">
        <v>120</v>
      </c>
      <c r="L309" s="527">
        <v>22.8</v>
      </c>
      <c r="M309" s="527">
        <v>22.8</v>
      </c>
      <c r="N309" s="538">
        <v>-9000</v>
      </c>
      <c r="O309" s="528" t="s">
        <v>103</v>
      </c>
      <c r="P309" s="529" t="s">
        <v>6502</v>
      </c>
      <c r="Q309" s="529"/>
    </row>
    <row r="310" spans="1:17" x14ac:dyDescent="0.15">
      <c r="A310" s="530" t="s">
        <v>5295</v>
      </c>
      <c r="B310" s="525" t="s">
        <v>1313</v>
      </c>
      <c r="C310" s="532" t="s">
        <v>1286</v>
      </c>
      <c r="D310" s="531" t="s">
        <v>103</v>
      </c>
      <c r="E310" s="531"/>
      <c r="F310" s="527">
        <v>0</v>
      </c>
      <c r="G310" s="527">
        <v>0</v>
      </c>
      <c r="H310" s="527" t="s">
        <v>1266</v>
      </c>
      <c r="I310" s="527" t="s">
        <v>1266</v>
      </c>
      <c r="J310" s="527">
        <v>120</v>
      </c>
      <c r="K310" s="527">
        <v>120</v>
      </c>
      <c r="L310" s="527">
        <v>22.8</v>
      </c>
      <c r="M310" s="527">
        <v>22.8</v>
      </c>
      <c r="N310" s="533">
        <v>-9000</v>
      </c>
      <c r="O310" s="533" t="s">
        <v>103</v>
      </c>
      <c r="P310" s="534"/>
      <c r="Q310" s="534"/>
    </row>
    <row r="311" spans="1:17" x14ac:dyDescent="0.15">
      <c r="A311" s="524" t="s">
        <v>415</v>
      </c>
      <c r="B311" s="525" t="s">
        <v>1976</v>
      </c>
      <c r="C311" s="606" t="s">
        <v>1290</v>
      </c>
      <c r="D311" s="525" t="s">
        <v>103</v>
      </c>
      <c r="E311" s="541" t="s">
        <v>1975</v>
      </c>
      <c r="F311" s="527">
        <v>0</v>
      </c>
      <c r="G311" s="527">
        <v>0</v>
      </c>
      <c r="H311" s="527" t="s">
        <v>1266</v>
      </c>
      <c r="I311" s="527" t="s">
        <v>1266</v>
      </c>
      <c r="J311" s="527">
        <v>90</v>
      </c>
      <c r="K311" s="527">
        <v>90</v>
      </c>
      <c r="L311" s="527">
        <v>19.2</v>
      </c>
      <c r="M311" s="527">
        <v>19.2</v>
      </c>
      <c r="N311" s="538">
        <v>-11250</v>
      </c>
      <c r="O311" s="528" t="s">
        <v>103</v>
      </c>
      <c r="P311" s="529" t="s">
        <v>6503</v>
      </c>
      <c r="Q311" s="529"/>
    </row>
    <row r="312" spans="1:17" x14ac:dyDescent="0.15">
      <c r="A312" s="530" t="s">
        <v>415</v>
      </c>
      <c r="B312" s="525" t="s">
        <v>1313</v>
      </c>
      <c r="C312" s="532" t="s">
        <v>1290</v>
      </c>
      <c r="D312" s="531" t="s">
        <v>103</v>
      </c>
      <c r="E312" s="531"/>
      <c r="F312" s="527">
        <v>0</v>
      </c>
      <c r="G312" s="527">
        <v>0</v>
      </c>
      <c r="H312" s="527" t="s">
        <v>1266</v>
      </c>
      <c r="I312" s="527" t="s">
        <v>1266</v>
      </c>
      <c r="J312" s="527">
        <v>90</v>
      </c>
      <c r="K312" s="527">
        <v>90</v>
      </c>
      <c r="L312" s="527">
        <v>19.2</v>
      </c>
      <c r="M312" s="527">
        <v>19.2</v>
      </c>
      <c r="N312" s="533">
        <v>-11250</v>
      </c>
      <c r="O312" s="533" t="s">
        <v>103</v>
      </c>
      <c r="P312" s="534"/>
      <c r="Q312" s="534"/>
    </row>
    <row r="313" spans="1:17" x14ac:dyDescent="0.15">
      <c r="A313" s="524" t="s">
        <v>395</v>
      </c>
      <c r="B313" s="525" t="s">
        <v>1271</v>
      </c>
      <c r="C313" s="606" t="s">
        <v>1268</v>
      </c>
      <c r="D313" s="525" t="s">
        <v>1813</v>
      </c>
      <c r="E313" s="542" t="s">
        <v>1975</v>
      </c>
      <c r="F313" s="527">
        <v>0</v>
      </c>
      <c r="G313" s="527">
        <v>0</v>
      </c>
      <c r="H313" s="527">
        <v>12</v>
      </c>
      <c r="I313" s="527">
        <v>12</v>
      </c>
      <c r="J313" s="527">
        <v>72</v>
      </c>
      <c r="K313" s="527">
        <v>144</v>
      </c>
      <c r="L313" s="527">
        <v>1.2</v>
      </c>
      <c r="M313" s="527">
        <v>1.8</v>
      </c>
      <c r="N313" s="528" t="s">
        <v>103</v>
      </c>
      <c r="O313" s="528">
        <v>75</v>
      </c>
      <c r="P313" s="529" t="s">
        <v>6504</v>
      </c>
      <c r="Q313" s="529" t="s">
        <v>6423</v>
      </c>
    </row>
    <row r="314" spans="1:17" x14ac:dyDescent="0.15">
      <c r="A314" s="530" t="s">
        <v>395</v>
      </c>
      <c r="B314" s="531" t="s">
        <v>1271</v>
      </c>
      <c r="C314" s="532" t="s">
        <v>1268</v>
      </c>
      <c r="D314" s="531" t="s">
        <v>6430</v>
      </c>
      <c r="E314" s="531"/>
      <c r="F314" s="527">
        <v>0</v>
      </c>
      <c r="G314" s="527">
        <v>0</v>
      </c>
      <c r="H314" s="527">
        <v>12</v>
      </c>
      <c r="I314" s="527">
        <v>12</v>
      </c>
      <c r="J314" s="535">
        <v>72</v>
      </c>
      <c r="K314" s="535">
        <v>144</v>
      </c>
      <c r="L314" s="535">
        <v>1.2</v>
      </c>
      <c r="M314" s="535">
        <v>1.8</v>
      </c>
      <c r="N314" s="533" t="s">
        <v>103</v>
      </c>
      <c r="O314" s="533">
        <v>75</v>
      </c>
      <c r="P314" s="534"/>
      <c r="Q314" s="529" t="s">
        <v>10866</v>
      </c>
    </row>
    <row r="315" spans="1:17" x14ac:dyDescent="0.15">
      <c r="A315" s="524" t="s">
        <v>88</v>
      </c>
      <c r="B315" s="525" t="s">
        <v>1313</v>
      </c>
      <c r="C315" s="606" t="s">
        <v>1268</v>
      </c>
      <c r="D315" s="525" t="s">
        <v>1984</v>
      </c>
      <c r="E315" s="541" t="s">
        <v>1978</v>
      </c>
      <c r="F315" s="527">
        <v>0</v>
      </c>
      <c r="G315" s="527">
        <v>0</v>
      </c>
      <c r="H315" s="527">
        <v>8</v>
      </c>
      <c r="I315" s="527">
        <v>8</v>
      </c>
      <c r="J315" s="527">
        <v>84</v>
      </c>
      <c r="K315" s="527">
        <v>168</v>
      </c>
      <c r="L315" s="527">
        <v>5.88</v>
      </c>
      <c r="M315" s="527">
        <v>0.28000000000000003</v>
      </c>
      <c r="N315" s="538">
        <v>-4999</v>
      </c>
      <c r="O315" s="528">
        <v>100</v>
      </c>
      <c r="P315" s="529" t="s">
        <v>1983</v>
      </c>
      <c r="Q315" s="529" t="s">
        <v>10867</v>
      </c>
    </row>
    <row r="316" spans="1:17" x14ac:dyDescent="0.15">
      <c r="A316" s="524" t="s">
        <v>1982</v>
      </c>
      <c r="B316" s="525" t="s">
        <v>1980</v>
      </c>
      <c r="C316" s="606" t="s">
        <v>1268</v>
      </c>
      <c r="D316" s="525" t="s">
        <v>103</v>
      </c>
      <c r="E316" s="525" t="s">
        <v>103</v>
      </c>
      <c r="F316" s="527">
        <v>0</v>
      </c>
      <c r="G316" s="527">
        <v>0</v>
      </c>
      <c r="H316" s="527" t="s">
        <v>1266</v>
      </c>
      <c r="I316" s="527" t="s">
        <v>1266</v>
      </c>
      <c r="J316" s="527">
        <v>60</v>
      </c>
      <c r="K316" s="527">
        <v>120</v>
      </c>
      <c r="L316" s="527">
        <v>2.5</v>
      </c>
      <c r="M316" s="527">
        <v>4.0999999999999996</v>
      </c>
      <c r="N316" s="538">
        <v>2000</v>
      </c>
      <c r="O316" s="528" t="s">
        <v>103</v>
      </c>
      <c r="P316" s="529" t="s">
        <v>6480</v>
      </c>
      <c r="Q316" s="529" t="s">
        <v>10868</v>
      </c>
    </row>
    <row r="317" spans="1:17" x14ac:dyDescent="0.15">
      <c r="A317" s="530" t="s">
        <v>1982</v>
      </c>
      <c r="B317" s="531" t="s">
        <v>1980</v>
      </c>
      <c r="C317" s="532" t="s">
        <v>1268</v>
      </c>
      <c r="D317" s="531" t="s">
        <v>103</v>
      </c>
      <c r="E317" s="531"/>
      <c r="F317" s="527">
        <v>0</v>
      </c>
      <c r="G317" s="527">
        <v>0</v>
      </c>
      <c r="H317" s="527" t="s">
        <v>1266</v>
      </c>
      <c r="I317" s="527" t="s">
        <v>1266</v>
      </c>
      <c r="J317" s="535">
        <v>60</v>
      </c>
      <c r="K317" s="535">
        <v>120</v>
      </c>
      <c r="L317" s="535">
        <v>2.5</v>
      </c>
      <c r="M317" s="535">
        <v>4.0999999999999996</v>
      </c>
      <c r="N317" s="533">
        <v>2000</v>
      </c>
      <c r="O317" s="533" t="s">
        <v>103</v>
      </c>
      <c r="P317" s="529" t="s">
        <v>6441</v>
      </c>
      <c r="Q317" s="534"/>
    </row>
    <row r="318" spans="1:17" x14ac:dyDescent="0.15">
      <c r="A318" s="524" t="s">
        <v>1981</v>
      </c>
      <c r="B318" s="525" t="s">
        <v>1980</v>
      </c>
      <c r="C318" s="606" t="s">
        <v>1268</v>
      </c>
      <c r="D318" s="525" t="s">
        <v>103</v>
      </c>
      <c r="E318" s="525" t="s">
        <v>103</v>
      </c>
      <c r="F318" s="527">
        <v>0</v>
      </c>
      <c r="G318" s="527">
        <v>0</v>
      </c>
      <c r="H318" s="527" t="s">
        <v>1266</v>
      </c>
      <c r="I318" s="527" t="s">
        <v>1266</v>
      </c>
      <c r="J318" s="527">
        <v>80</v>
      </c>
      <c r="K318" s="527">
        <v>160</v>
      </c>
      <c r="L318" s="527">
        <v>5</v>
      </c>
      <c r="M318" s="527">
        <v>8</v>
      </c>
      <c r="N318" s="538">
        <v>20000</v>
      </c>
      <c r="O318" s="528" t="s">
        <v>103</v>
      </c>
      <c r="P318" s="529" t="s">
        <v>6505</v>
      </c>
      <c r="Q318" s="529" t="s">
        <v>6424</v>
      </c>
    </row>
    <row r="319" spans="1:17" x14ac:dyDescent="0.15">
      <c r="A319" s="530" t="s">
        <v>1981</v>
      </c>
      <c r="B319" s="531" t="s">
        <v>1980</v>
      </c>
      <c r="C319" s="532" t="s">
        <v>1268</v>
      </c>
      <c r="D319" s="531" t="s">
        <v>103</v>
      </c>
      <c r="E319" s="531"/>
      <c r="F319" s="527">
        <v>0</v>
      </c>
      <c r="G319" s="527">
        <v>0</v>
      </c>
      <c r="H319" s="527" t="s">
        <v>1266</v>
      </c>
      <c r="I319" s="527" t="s">
        <v>1266</v>
      </c>
      <c r="J319" s="535">
        <v>80</v>
      </c>
      <c r="K319" s="535">
        <v>160</v>
      </c>
      <c r="L319" s="535">
        <v>5</v>
      </c>
      <c r="M319" s="535">
        <v>8</v>
      </c>
      <c r="N319" s="533">
        <v>20000</v>
      </c>
      <c r="O319" s="533" t="s">
        <v>103</v>
      </c>
      <c r="P319" s="529" t="s">
        <v>6506</v>
      </c>
      <c r="Q319" s="529" t="s">
        <v>6425</v>
      </c>
    </row>
    <row r="320" spans="1:17" x14ac:dyDescent="0.15">
      <c r="A320" s="530" t="s">
        <v>1981</v>
      </c>
      <c r="B320" s="531" t="s">
        <v>1980</v>
      </c>
      <c r="C320" s="532" t="s">
        <v>1268</v>
      </c>
      <c r="D320" s="531" t="s">
        <v>103</v>
      </c>
      <c r="E320" s="542" t="s">
        <v>1975</v>
      </c>
      <c r="F320" s="527">
        <v>0</v>
      </c>
      <c r="G320" s="527">
        <v>0</v>
      </c>
      <c r="H320" s="527" t="s">
        <v>1266</v>
      </c>
      <c r="I320" s="527" t="s">
        <v>1266</v>
      </c>
      <c r="J320" s="527">
        <v>95</v>
      </c>
      <c r="K320" s="527">
        <v>192</v>
      </c>
      <c r="L320" s="527">
        <v>6</v>
      </c>
      <c r="M320" s="527">
        <v>9</v>
      </c>
      <c r="N320" s="528" t="s">
        <v>213</v>
      </c>
      <c r="O320" s="533" t="s">
        <v>103</v>
      </c>
      <c r="P320" s="529" t="s">
        <v>6442</v>
      </c>
      <c r="Q320" s="529" t="s">
        <v>6426</v>
      </c>
    </row>
    <row r="321" spans="1:17" x14ac:dyDescent="0.15">
      <c r="A321" s="530" t="s">
        <v>1981</v>
      </c>
      <c r="B321" s="531" t="s">
        <v>1980</v>
      </c>
      <c r="C321" s="532" t="s">
        <v>1268</v>
      </c>
      <c r="D321" s="531" t="s">
        <v>103</v>
      </c>
      <c r="E321" s="531"/>
      <c r="F321" s="527">
        <v>0</v>
      </c>
      <c r="G321" s="527">
        <v>0</v>
      </c>
      <c r="H321" s="527" t="s">
        <v>1266</v>
      </c>
      <c r="I321" s="527" t="s">
        <v>1266</v>
      </c>
      <c r="J321" s="535">
        <v>95</v>
      </c>
      <c r="K321" s="535">
        <v>192</v>
      </c>
      <c r="L321" s="535">
        <v>6</v>
      </c>
      <c r="M321" s="535">
        <v>9</v>
      </c>
      <c r="N321" s="533" t="s">
        <v>213</v>
      </c>
      <c r="O321" s="533" t="s">
        <v>103</v>
      </c>
      <c r="P321" s="534"/>
      <c r="Q321" s="529" t="s">
        <v>6427</v>
      </c>
    </row>
    <row r="322" spans="1:17" x14ac:dyDescent="0.15">
      <c r="A322" s="530" t="s">
        <v>1981</v>
      </c>
      <c r="B322" s="531" t="s">
        <v>1980</v>
      </c>
      <c r="C322" s="532" t="s">
        <v>1268</v>
      </c>
      <c r="D322" s="531" t="s">
        <v>103</v>
      </c>
      <c r="E322" s="540" t="s">
        <v>1979</v>
      </c>
      <c r="F322" s="527">
        <v>0</v>
      </c>
      <c r="G322" s="527">
        <v>0</v>
      </c>
      <c r="H322" s="527" t="s">
        <v>1266</v>
      </c>
      <c r="I322" s="527" t="s">
        <v>1266</v>
      </c>
      <c r="J322" s="527">
        <v>120</v>
      </c>
      <c r="K322" s="527">
        <v>240</v>
      </c>
      <c r="L322" s="527">
        <v>7.5</v>
      </c>
      <c r="M322" s="527">
        <v>10.5</v>
      </c>
      <c r="N322" s="528" t="s">
        <v>213</v>
      </c>
      <c r="O322" s="533" t="s">
        <v>103</v>
      </c>
      <c r="P322" s="529" t="s">
        <v>1463</v>
      </c>
      <c r="Q322" s="529" t="s">
        <v>6428</v>
      </c>
    </row>
    <row r="323" spans="1:17" x14ac:dyDescent="0.15">
      <c r="A323" s="530" t="s">
        <v>1981</v>
      </c>
      <c r="B323" s="531" t="s">
        <v>1980</v>
      </c>
      <c r="C323" s="532" t="s">
        <v>1268</v>
      </c>
      <c r="D323" s="531" t="s">
        <v>103</v>
      </c>
      <c r="E323" s="531"/>
      <c r="F323" s="527">
        <v>0</v>
      </c>
      <c r="G323" s="527">
        <v>0</v>
      </c>
      <c r="H323" s="527" t="s">
        <v>1266</v>
      </c>
      <c r="I323" s="527" t="s">
        <v>1266</v>
      </c>
      <c r="J323" s="535">
        <v>120</v>
      </c>
      <c r="K323" s="535">
        <v>240</v>
      </c>
      <c r="L323" s="535">
        <v>7.5</v>
      </c>
      <c r="M323" s="535">
        <v>10.5</v>
      </c>
      <c r="N323" s="533" t="s">
        <v>213</v>
      </c>
      <c r="O323" s="533" t="s">
        <v>103</v>
      </c>
      <c r="P323" s="534"/>
      <c r="Q323" s="529" t="s">
        <v>6429</v>
      </c>
    </row>
    <row r="324" spans="1:17" x14ac:dyDescent="0.15">
      <c r="A324" s="524" t="s">
        <v>85</v>
      </c>
      <c r="B324" s="525" t="s">
        <v>1976</v>
      </c>
      <c r="C324" s="606" t="s">
        <v>1268</v>
      </c>
      <c r="D324" s="525" t="s">
        <v>103</v>
      </c>
      <c r="E324" s="541" t="s">
        <v>1978</v>
      </c>
      <c r="F324" s="527">
        <v>0</v>
      </c>
      <c r="G324" s="527">
        <v>0</v>
      </c>
      <c r="H324" s="527">
        <v>24</v>
      </c>
      <c r="I324" s="527">
        <v>24</v>
      </c>
      <c r="J324" s="527">
        <v>105</v>
      </c>
      <c r="K324" s="527">
        <v>210</v>
      </c>
      <c r="L324" s="527">
        <v>11.55</v>
      </c>
      <c r="M324" s="527">
        <v>18.149999999999999</v>
      </c>
      <c r="N324" s="538">
        <v>-6666</v>
      </c>
      <c r="O324" s="528">
        <v>5</v>
      </c>
      <c r="P324" s="529" t="s">
        <v>1977</v>
      </c>
      <c r="Q324" s="529"/>
    </row>
    <row r="325" spans="1:17" x14ac:dyDescent="0.15">
      <c r="A325" s="524" t="s">
        <v>323</v>
      </c>
      <c r="B325" s="525" t="s">
        <v>1976</v>
      </c>
      <c r="C325" s="606" t="s">
        <v>1268</v>
      </c>
      <c r="D325" s="525" t="s">
        <v>103</v>
      </c>
      <c r="E325" s="542" t="s">
        <v>1975</v>
      </c>
      <c r="F325" s="527">
        <v>0</v>
      </c>
      <c r="G325" s="527">
        <v>0</v>
      </c>
      <c r="H325" s="527" t="s">
        <v>1266</v>
      </c>
      <c r="I325" s="527" t="s">
        <v>1266</v>
      </c>
      <c r="J325" s="527">
        <v>240</v>
      </c>
      <c r="K325" s="527">
        <v>240</v>
      </c>
      <c r="L325" s="527">
        <v>19.2</v>
      </c>
      <c r="M325" s="527">
        <v>19.2</v>
      </c>
      <c r="N325" s="528" t="s">
        <v>103</v>
      </c>
      <c r="O325" s="528" t="s">
        <v>103</v>
      </c>
      <c r="P325" s="529" t="s">
        <v>6478</v>
      </c>
      <c r="Q325" s="534"/>
    </row>
  </sheetData>
  <autoFilter ref="A2:Q325" xr:uid="{00000000-0009-0000-0000-00000A000000}"/>
  <mergeCells count="4">
    <mergeCell ref="L1:M1"/>
    <mergeCell ref="F1:G1"/>
    <mergeCell ref="H1:I1"/>
    <mergeCell ref="J1:K1"/>
  </mergeCells>
  <phoneticPr fontId="1" type="noConversion"/>
  <conditionalFormatting sqref="G1:G1048576">
    <cfRule type="dataBar" priority="18">
      <dataBar>
        <cfvo type="min"/>
        <cfvo type="max"/>
        <color rgb="FFD6007B"/>
      </dataBar>
      <extLst>
        <ext xmlns:x14="http://schemas.microsoft.com/office/spreadsheetml/2009/9/main" uri="{B025F937-C7B1-47D3-B67F-A62EFF666E3E}">
          <x14:id>{7C362159-F927-4FA4-B7A8-BD201640543B}</x14:id>
        </ext>
      </extLst>
    </cfRule>
  </conditionalFormatting>
  <conditionalFormatting sqref="I1:I1048576">
    <cfRule type="dataBar" priority="17">
      <dataBar>
        <cfvo type="min"/>
        <cfvo type="max"/>
        <color rgb="FFFF555A"/>
      </dataBar>
      <extLst>
        <ext xmlns:x14="http://schemas.microsoft.com/office/spreadsheetml/2009/9/main" uri="{B025F937-C7B1-47D3-B67F-A62EFF666E3E}">
          <x14:id>{5888333B-422D-4F27-A18F-A62B7085C7B0}</x14:id>
        </ext>
      </extLst>
    </cfRule>
  </conditionalFormatting>
  <conditionalFormatting sqref="K1:K1048576">
    <cfRule type="dataBar" priority="16">
      <dataBar>
        <cfvo type="min"/>
        <cfvo type="max"/>
        <color rgb="FF638EC6"/>
      </dataBar>
      <extLst>
        <ext xmlns:x14="http://schemas.microsoft.com/office/spreadsheetml/2009/9/main" uri="{B025F937-C7B1-47D3-B67F-A62EFF666E3E}">
          <x14:id>{2A1A8845-B056-4AFC-943A-BA9D0FFBA7D5}</x14:id>
        </ext>
      </extLst>
    </cfRule>
  </conditionalFormatting>
  <conditionalFormatting sqref="M1:M1048576">
    <cfRule type="dataBar" priority="15">
      <dataBar>
        <cfvo type="min"/>
        <cfvo type="max"/>
        <color rgb="FF63C384"/>
      </dataBar>
      <extLst>
        <ext xmlns:x14="http://schemas.microsoft.com/office/spreadsheetml/2009/9/main" uri="{B025F937-C7B1-47D3-B67F-A62EFF666E3E}">
          <x14:id>{462AF945-A71D-4F1C-976D-8AF9011019B8}</x14:id>
        </ext>
      </extLst>
    </cfRule>
  </conditionalFormatting>
  <conditionalFormatting sqref="C2:C1048576">
    <cfRule type="cellIs" dxfId="92" priority="8" operator="equal">
      <formula>"音波"</formula>
    </cfRule>
    <cfRule type="cellIs" dxfId="91" priority="9" operator="equal">
      <formula>"火炎"</formula>
    </cfRule>
    <cfRule type="cellIs" dxfId="90" priority="10" operator="equal">
      <formula>"激光"</formula>
    </cfRule>
    <cfRule type="cellIs" dxfId="89" priority="11" operator="equal">
      <formula>"电气"</formula>
    </cfRule>
    <cfRule type="cellIs" dxfId="88" priority="12" operator="equal">
      <formula>"冷气"</formula>
    </cfRule>
    <cfRule type="cellIs" dxfId="87" priority="13" operator="equal">
      <formula>"瓦斯"</formula>
    </cfRule>
    <cfRule type="cellIs" dxfId="86" priority="14" operator="equal">
      <formula>"通常"</formula>
    </cfRule>
  </conditionalFormatting>
  <conditionalFormatting sqref="C1">
    <cfRule type="cellIs" dxfId="85" priority="1" operator="equal">
      <formula>"音波"</formula>
    </cfRule>
    <cfRule type="cellIs" dxfId="84" priority="2" operator="equal">
      <formula>"火炎"</formula>
    </cfRule>
    <cfRule type="cellIs" dxfId="83" priority="3" operator="equal">
      <formula>"激光"</formula>
    </cfRule>
    <cfRule type="cellIs" dxfId="82" priority="4" operator="equal">
      <formula>"电气"</formula>
    </cfRule>
    <cfRule type="cellIs" dxfId="81" priority="5" operator="equal">
      <formula>"冷气"</formula>
    </cfRule>
    <cfRule type="cellIs" dxfId="80" priority="6" operator="equal">
      <formula>"瓦斯"</formula>
    </cfRule>
    <cfRule type="cellIs" dxfId="79" priority="7" operator="equal">
      <formula>"通常"</formula>
    </cfRule>
  </conditionalFormatting>
  <hyperlinks>
    <hyperlink ref="P325" r:id="rId1" tooltip="敵データ/賞金首/ノア (11d)" display="落：诺亚(DLC)" xr:uid="{00000000-0004-0000-0A00-000000000000}"/>
    <hyperlink ref="P296" r:id="rId2" tooltip="敵データ/賞金首/ホバリング・ノラ (141d)" display="落：霍巴林古・诺拉(DLC)" xr:uid="{00000000-0004-0000-0A00-000001000000}"/>
    <hyperlink ref="P293" r:id="rId3" tooltip="敵データ/賞金首/ラグナ=ロック (19d)" display="落：诸神黄昏(DLC)" xr:uid="{00000000-0004-0000-0A00-000002000000}"/>
    <hyperlink ref="P290" r:id="rId4" tooltip="敵データ/賞金首/母艦サウルス (7m)" display="赏金首：母舰恐龙から掉落する钢铁の卵の中身から随机抽選" xr:uid="{00000000-0004-0000-0A00-000003000000}"/>
    <hyperlink ref="P219" r:id="rId5" tooltip="敵データ/賞金首/ノア (11d)" display="落：诺亚(DLC)" xr:uid="{00000000-0004-0000-0A00-000004000000}"/>
    <hyperlink ref="P203" r:id="rId6" tooltip="敵データ/賞金首/ショベルギドラ (57d)" display="赏金首：掘土基德拉" xr:uid="{00000000-0004-0000-0A00-000005000000}"/>
    <hyperlink ref="P180" r:id="rId7" tooltip="敵データ/賞金首/母艦サウルス (7m)" display="赏金首：母舰恐龙から掉落する钢铁の卵の中身から随机抽選" xr:uid="{00000000-0004-0000-0A00-000006000000}"/>
    <hyperlink ref="P175" r:id="rId8" tooltip="敵データ/賞金首/超重機ワイバーン (23h)" display="落：超重机飞龙(DLC)" xr:uid="{00000000-0004-0000-0A00-000007000000}"/>
    <hyperlink ref="P162" r:id="rId9" tooltip="敵データ/賞金首/重機龍エクスバーン (23d)" display="落：重机龙EX飞龙(DLC)" xr:uid="{00000000-0004-0000-0A00-000008000000}"/>
    <hyperlink ref="P146" r:id="rId10" tooltip="敵データ/賞金首/デスフィンクス (23h)" display="落：死亡斯芬克斯(DLC)" xr:uid="{00000000-0004-0000-0A00-000009000000}"/>
    <hyperlink ref="P144" r:id="rId11" tooltip="敵データ/賞金首/ケーニヒスロンメル (23d)" display="落：科尼比斯隆美尔(DLC)" xr:uid="{00000000-0004-0000-0A00-00000A000000}"/>
    <hyperlink ref="P133" r:id="rId12" tooltip="敵データ/賞金首/ホバリング・ノラ (141d)" display="落：霍巴林古・诺拉(DLC)" xr:uid="{00000000-0004-0000-0A00-00000B000000}"/>
    <hyperlink ref="P27" r:id="rId13" tooltip="敵データ/賞金首/超重機ワイバーン (23h)" display="落：超重机飞龙(DLC)" xr:uid="{00000000-0004-0000-0A00-00000C000000}"/>
    <hyperlink ref="P25" r:id="rId14" tooltip="敵データ/賞金首/ハンニバル (1d)" display="落：汉拔尼(DLC)" xr:uid="{00000000-0004-0000-0A00-00000D000000}"/>
  </hyperlinks>
  <pageMargins left="0.75" right="0.75" top="1" bottom="1" header="0.51" footer="0.51"/>
  <pageSetup paperSize="9" orientation="portrait" horizontalDpi="0" verticalDpi="0"/>
  <headerFooter scaleWithDoc="0" alignWithMargins="0"/>
  <extLst>
    <ext xmlns:x14="http://schemas.microsoft.com/office/spreadsheetml/2009/9/main" uri="{78C0D931-6437-407d-A8EE-F0AAD7539E65}">
      <x14:conditionalFormattings>
        <x14:conditionalFormatting xmlns:xm="http://schemas.microsoft.com/office/excel/2006/main">
          <x14:cfRule type="dataBar" id="{7C362159-F927-4FA4-B7A8-BD201640543B}">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5888333B-422D-4F27-A18F-A62B7085C7B0}">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2A1A8845-B056-4AFC-943A-BA9D0FFBA7D5}">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462AF945-A71D-4F1C-976D-8AF9011019B8}">
            <x14:dataBar minLength="0" maxLength="100" gradient="0">
              <x14:cfvo type="autoMin"/>
              <x14:cfvo type="autoMax"/>
              <x14:negativeFillColor rgb="FFFF0000"/>
              <x14:axisColor rgb="FF000000"/>
            </x14:dataBar>
          </x14:cfRule>
          <xm:sqref>M1:M1048576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tabColor rgb="FF00B0F0"/>
  </sheetPr>
  <dimension ref="A1:D352"/>
  <sheetViews>
    <sheetView workbookViewId="0">
      <pane xSplit="2" ySplit="1" topLeftCell="C2" activePane="bottomRight" state="frozen"/>
      <selection pane="topRight" activeCell="C1" sqref="C1"/>
      <selection pane="bottomLeft" activeCell="A2" sqref="A2"/>
      <selection pane="bottomRight" activeCell="C2" sqref="C2:C4"/>
    </sheetView>
  </sheetViews>
  <sheetFormatPr defaultRowHeight="11.25" x14ac:dyDescent="0.15"/>
  <cols>
    <col min="1" max="1" width="4.33203125" style="3" bestFit="1" customWidth="1"/>
    <col min="2" max="2" width="20.6640625" style="3" bestFit="1" customWidth="1"/>
    <col min="3" max="3" width="32.83203125" style="3" bestFit="1" customWidth="1"/>
    <col min="4" max="4" width="37.1640625" style="3" bestFit="1" customWidth="1"/>
    <col min="5" max="16384" width="9.33203125" style="3"/>
  </cols>
  <sheetData>
    <row r="1" spans="1:4" x14ac:dyDescent="0.15">
      <c r="A1" s="221" t="s">
        <v>1152</v>
      </c>
      <c r="B1" s="221" t="s">
        <v>1151</v>
      </c>
      <c r="C1" s="221" t="s">
        <v>1796</v>
      </c>
      <c r="D1" s="221" t="s">
        <v>7735</v>
      </c>
    </row>
    <row r="2" spans="1:4" x14ac:dyDescent="0.15">
      <c r="A2" s="705">
        <v>1</v>
      </c>
      <c r="B2" s="227" t="s">
        <v>2344</v>
      </c>
      <c r="C2" s="704" t="s">
        <v>2246</v>
      </c>
      <c r="D2" s="702" t="s">
        <v>7559</v>
      </c>
    </row>
    <row r="3" spans="1:4" x14ac:dyDescent="0.15">
      <c r="A3" s="705"/>
      <c r="B3" s="227" t="s">
        <v>7560</v>
      </c>
      <c r="C3" s="704"/>
      <c r="D3" s="703"/>
    </row>
    <row r="4" spans="1:4" x14ac:dyDescent="0.15">
      <c r="A4" s="705"/>
      <c r="B4" s="227" t="s">
        <v>7561</v>
      </c>
      <c r="C4" s="704"/>
      <c r="D4" s="703"/>
    </row>
    <row r="5" spans="1:4" x14ac:dyDescent="0.15">
      <c r="A5" s="705"/>
      <c r="B5" s="227" t="s">
        <v>2343</v>
      </c>
      <c r="C5" s="704" t="s">
        <v>1427</v>
      </c>
      <c r="D5" s="702" t="s">
        <v>7559</v>
      </c>
    </row>
    <row r="6" spans="1:4" x14ac:dyDescent="0.15">
      <c r="A6" s="705"/>
      <c r="B6" s="227" t="s">
        <v>7562</v>
      </c>
      <c r="C6" s="704"/>
      <c r="D6" s="703"/>
    </row>
    <row r="7" spans="1:4" x14ac:dyDescent="0.15">
      <c r="A7" s="705"/>
      <c r="B7" s="227" t="s">
        <v>7563</v>
      </c>
      <c r="C7" s="704"/>
      <c r="D7" s="703"/>
    </row>
    <row r="8" spans="1:4" x14ac:dyDescent="0.15">
      <c r="A8" s="705"/>
      <c r="B8" s="227" t="s">
        <v>2342</v>
      </c>
      <c r="C8" s="704" t="s">
        <v>1427</v>
      </c>
      <c r="D8" s="702" t="s">
        <v>7559</v>
      </c>
    </row>
    <row r="9" spans="1:4" x14ac:dyDescent="0.15">
      <c r="A9" s="705"/>
      <c r="B9" s="227" t="s">
        <v>7564</v>
      </c>
      <c r="C9" s="704"/>
      <c r="D9" s="703"/>
    </row>
    <row r="10" spans="1:4" x14ac:dyDescent="0.15">
      <c r="A10" s="705"/>
      <c r="B10" s="227" t="s">
        <v>7565</v>
      </c>
      <c r="C10" s="704"/>
      <c r="D10" s="703"/>
    </row>
    <row r="11" spans="1:4" x14ac:dyDescent="0.15">
      <c r="A11" s="705">
        <v>2</v>
      </c>
      <c r="B11" s="227" t="s">
        <v>7566</v>
      </c>
      <c r="C11" s="258" t="s">
        <v>2286</v>
      </c>
      <c r="D11" s="259"/>
    </row>
    <row r="12" spans="1:4" ht="14.25" x14ac:dyDescent="0.15">
      <c r="A12" s="705"/>
      <c r="B12" s="227" t="s">
        <v>1362</v>
      </c>
      <c r="C12" s="258" t="s">
        <v>7734</v>
      </c>
      <c r="D12" s="702" t="s">
        <v>7567</v>
      </c>
    </row>
    <row r="13" spans="1:4" x14ac:dyDescent="0.15">
      <c r="A13" s="705"/>
      <c r="B13" s="227" t="s">
        <v>7568</v>
      </c>
      <c r="C13" s="258" t="s">
        <v>7569</v>
      </c>
      <c r="D13" s="702"/>
    </row>
    <row r="14" spans="1:4" x14ac:dyDescent="0.15">
      <c r="A14" s="705"/>
      <c r="B14" s="227" t="s">
        <v>2341</v>
      </c>
      <c r="C14" s="258" t="s">
        <v>7570</v>
      </c>
      <c r="D14" s="702" t="s">
        <v>7567</v>
      </c>
    </row>
    <row r="15" spans="1:4" x14ac:dyDescent="0.15">
      <c r="A15" s="705"/>
      <c r="B15" s="227" t="s">
        <v>7571</v>
      </c>
      <c r="C15" s="258" t="s">
        <v>7569</v>
      </c>
      <c r="D15" s="702"/>
    </row>
    <row r="16" spans="1:4" x14ac:dyDescent="0.15">
      <c r="A16" s="705"/>
      <c r="B16" s="227" t="s">
        <v>6803</v>
      </c>
      <c r="C16" s="258" t="s">
        <v>6808</v>
      </c>
      <c r="D16" s="702" t="s">
        <v>7567</v>
      </c>
    </row>
    <row r="17" spans="1:4" x14ac:dyDescent="0.15">
      <c r="A17" s="705"/>
      <c r="B17" s="227" t="s">
        <v>7572</v>
      </c>
      <c r="C17" s="258" t="s">
        <v>7569</v>
      </c>
      <c r="D17" s="702"/>
    </row>
    <row r="18" spans="1:4" x14ac:dyDescent="0.15">
      <c r="A18" s="705"/>
      <c r="B18" s="227" t="s">
        <v>2340</v>
      </c>
      <c r="C18" s="704" t="s">
        <v>2255</v>
      </c>
      <c r="D18" s="702" t="s">
        <v>7567</v>
      </c>
    </row>
    <row r="19" spans="1:4" x14ac:dyDescent="0.15">
      <c r="A19" s="705"/>
      <c r="B19" s="227" t="s">
        <v>7573</v>
      </c>
      <c r="C19" s="704"/>
      <c r="D19" s="703"/>
    </row>
    <row r="20" spans="1:4" x14ac:dyDescent="0.15">
      <c r="A20" s="705">
        <v>3</v>
      </c>
      <c r="B20" s="227" t="s">
        <v>4466</v>
      </c>
      <c r="C20" s="704" t="s">
        <v>2339</v>
      </c>
      <c r="D20" s="702"/>
    </row>
    <row r="21" spans="1:4" x14ac:dyDescent="0.15">
      <c r="A21" s="705"/>
      <c r="B21" s="227" t="s">
        <v>4461</v>
      </c>
      <c r="C21" s="704"/>
      <c r="D21" s="703"/>
    </row>
    <row r="22" spans="1:4" x14ac:dyDescent="0.15">
      <c r="A22" s="705"/>
      <c r="B22" s="227" t="s">
        <v>4463</v>
      </c>
      <c r="C22" s="704"/>
      <c r="D22" s="703"/>
    </row>
    <row r="23" spans="1:4" x14ac:dyDescent="0.15">
      <c r="A23" s="705"/>
      <c r="B23" s="227" t="s">
        <v>4458</v>
      </c>
      <c r="C23" s="704"/>
      <c r="D23" s="703"/>
    </row>
    <row r="24" spans="1:4" x14ac:dyDescent="0.15">
      <c r="A24" s="705"/>
      <c r="B24" s="227" t="s">
        <v>1327</v>
      </c>
      <c r="C24" s="258" t="s">
        <v>2338</v>
      </c>
      <c r="D24" s="259"/>
    </row>
    <row r="25" spans="1:4" x14ac:dyDescent="0.15">
      <c r="A25" s="705"/>
      <c r="B25" s="227" t="s">
        <v>7574</v>
      </c>
      <c r="C25" s="704" t="s">
        <v>2246</v>
      </c>
      <c r="D25" s="702" t="s">
        <v>7559</v>
      </c>
    </row>
    <row r="26" spans="1:4" x14ac:dyDescent="0.15">
      <c r="A26" s="705"/>
      <c r="B26" s="227" t="s">
        <v>7575</v>
      </c>
      <c r="C26" s="704"/>
      <c r="D26" s="703"/>
    </row>
    <row r="27" spans="1:4" x14ac:dyDescent="0.15">
      <c r="A27" s="705"/>
      <c r="B27" s="227" t="s">
        <v>7576</v>
      </c>
      <c r="C27" s="704"/>
      <c r="D27" s="703"/>
    </row>
    <row r="28" spans="1:4" x14ac:dyDescent="0.15">
      <c r="A28" s="705"/>
      <c r="B28" s="227" t="s">
        <v>2337</v>
      </c>
      <c r="C28" s="704" t="s">
        <v>2246</v>
      </c>
      <c r="D28" s="702" t="s">
        <v>7567</v>
      </c>
    </row>
    <row r="29" spans="1:4" x14ac:dyDescent="0.15">
      <c r="A29" s="705">
        <v>4</v>
      </c>
      <c r="B29" s="227" t="s">
        <v>7577</v>
      </c>
      <c r="C29" s="704"/>
      <c r="D29" s="703"/>
    </row>
    <row r="30" spans="1:4" x14ac:dyDescent="0.15">
      <c r="A30" s="705"/>
      <c r="B30" s="227" t="s">
        <v>2336</v>
      </c>
      <c r="C30" s="704" t="s">
        <v>2246</v>
      </c>
      <c r="D30" s="702" t="s">
        <v>7559</v>
      </c>
    </row>
    <row r="31" spans="1:4" x14ac:dyDescent="0.15">
      <c r="A31" s="705"/>
      <c r="B31" s="227" t="s">
        <v>7578</v>
      </c>
      <c r="C31" s="704"/>
      <c r="D31" s="703"/>
    </row>
    <row r="32" spans="1:4" x14ac:dyDescent="0.15">
      <c r="A32" s="705"/>
      <c r="B32" s="227" t="s">
        <v>7579</v>
      </c>
      <c r="C32" s="704"/>
      <c r="D32" s="703"/>
    </row>
    <row r="33" spans="1:4" x14ac:dyDescent="0.15">
      <c r="A33" s="705"/>
      <c r="B33" s="227" t="s">
        <v>2335</v>
      </c>
      <c r="C33" s="704" t="s">
        <v>2246</v>
      </c>
      <c r="D33" s="702" t="s">
        <v>7559</v>
      </c>
    </row>
    <row r="34" spans="1:4" x14ac:dyDescent="0.15">
      <c r="A34" s="705"/>
      <c r="B34" s="227" t="s">
        <v>7580</v>
      </c>
      <c r="C34" s="704"/>
      <c r="D34" s="703"/>
    </row>
    <row r="35" spans="1:4" x14ac:dyDescent="0.15">
      <c r="A35" s="705"/>
      <c r="B35" s="227" t="s">
        <v>7581</v>
      </c>
      <c r="C35" s="704"/>
      <c r="D35" s="703"/>
    </row>
    <row r="36" spans="1:4" x14ac:dyDescent="0.15">
      <c r="A36" s="705"/>
      <c r="B36" s="227" t="s">
        <v>7582</v>
      </c>
      <c r="C36" s="258" t="s">
        <v>2246</v>
      </c>
      <c r="D36" s="259" t="s">
        <v>2282</v>
      </c>
    </row>
    <row r="37" spans="1:4" x14ac:dyDescent="0.15">
      <c r="A37" s="705"/>
      <c r="B37" s="227" t="s">
        <v>2334</v>
      </c>
      <c r="C37" s="258" t="s">
        <v>2246</v>
      </c>
      <c r="D37" s="259" t="s">
        <v>2282</v>
      </c>
    </row>
    <row r="38" spans="1:4" x14ac:dyDescent="0.15">
      <c r="A38" s="705">
        <v>5</v>
      </c>
      <c r="B38" s="227" t="s">
        <v>2333</v>
      </c>
      <c r="C38" s="704" t="s">
        <v>2303</v>
      </c>
      <c r="D38" s="702" t="s">
        <v>7583</v>
      </c>
    </row>
    <row r="39" spans="1:4" x14ac:dyDescent="0.15">
      <c r="A39" s="705"/>
      <c r="B39" s="227" t="s">
        <v>7584</v>
      </c>
      <c r="C39" s="704"/>
      <c r="D39" s="703"/>
    </row>
    <row r="40" spans="1:4" x14ac:dyDescent="0.15">
      <c r="A40" s="705"/>
      <c r="B40" s="227" t="s">
        <v>7585</v>
      </c>
      <c r="C40" s="704"/>
      <c r="D40" s="703"/>
    </row>
    <row r="41" spans="1:4" x14ac:dyDescent="0.15">
      <c r="A41" s="705"/>
      <c r="B41" s="227" t="s">
        <v>7586</v>
      </c>
      <c r="C41" s="704"/>
      <c r="D41" s="703"/>
    </row>
    <row r="42" spans="1:4" x14ac:dyDescent="0.15">
      <c r="A42" s="705"/>
      <c r="B42" s="227" t="s">
        <v>2332</v>
      </c>
      <c r="C42" s="704" t="s">
        <v>2303</v>
      </c>
      <c r="D42" s="702" t="s">
        <v>7559</v>
      </c>
    </row>
    <row r="43" spans="1:4" x14ac:dyDescent="0.15">
      <c r="A43" s="705"/>
      <c r="B43" s="227" t="s">
        <v>7587</v>
      </c>
      <c r="C43" s="704"/>
      <c r="D43" s="703"/>
    </row>
    <row r="44" spans="1:4" x14ac:dyDescent="0.15">
      <c r="A44" s="705"/>
      <c r="B44" s="227" t="s">
        <v>7588</v>
      </c>
      <c r="C44" s="704"/>
      <c r="D44" s="703"/>
    </row>
    <row r="45" spans="1:4" x14ac:dyDescent="0.15">
      <c r="A45" s="705"/>
      <c r="B45" s="227" t="s">
        <v>1436</v>
      </c>
      <c r="C45" s="704" t="s">
        <v>1437</v>
      </c>
      <c r="D45" s="702" t="s">
        <v>7589</v>
      </c>
    </row>
    <row r="46" spans="1:4" x14ac:dyDescent="0.15">
      <c r="A46" s="705"/>
      <c r="B46" s="227" t="s">
        <v>7590</v>
      </c>
      <c r="C46" s="704"/>
      <c r="D46" s="703"/>
    </row>
    <row r="47" spans="1:4" x14ac:dyDescent="0.15">
      <c r="A47" s="705">
        <v>6</v>
      </c>
      <c r="B47" s="227" t="s">
        <v>7591</v>
      </c>
      <c r="C47" s="704"/>
      <c r="D47" s="703"/>
    </row>
    <row r="48" spans="1:4" x14ac:dyDescent="0.15">
      <c r="A48" s="705"/>
      <c r="B48" s="227" t="s">
        <v>6804</v>
      </c>
      <c r="C48" s="704" t="s">
        <v>1427</v>
      </c>
      <c r="D48" s="259" t="s">
        <v>7592</v>
      </c>
    </row>
    <row r="49" spans="1:4" x14ac:dyDescent="0.15">
      <c r="A49" s="705"/>
      <c r="B49" s="227" t="s">
        <v>2331</v>
      </c>
      <c r="C49" s="704"/>
      <c r="D49" s="259" t="s">
        <v>2275</v>
      </c>
    </row>
    <row r="50" spans="1:4" x14ac:dyDescent="0.15">
      <c r="A50" s="705"/>
      <c r="B50" s="227" t="s">
        <v>2330</v>
      </c>
      <c r="C50" s="704"/>
      <c r="D50" s="260"/>
    </row>
    <row r="51" spans="1:4" x14ac:dyDescent="0.15">
      <c r="A51" s="705"/>
      <c r="B51" s="227" t="s">
        <v>2329</v>
      </c>
      <c r="C51" s="704" t="s">
        <v>1427</v>
      </c>
      <c r="D51" s="259" t="s">
        <v>7593</v>
      </c>
    </row>
    <row r="52" spans="1:4" x14ac:dyDescent="0.15">
      <c r="A52" s="705"/>
      <c r="B52" s="227" t="s">
        <v>7594</v>
      </c>
      <c r="C52" s="704"/>
      <c r="D52" s="259" t="s">
        <v>2275</v>
      </c>
    </row>
    <row r="53" spans="1:4" x14ac:dyDescent="0.15">
      <c r="A53" s="705"/>
      <c r="B53" s="227" t="s">
        <v>6805</v>
      </c>
      <c r="C53" s="258" t="s">
        <v>2273</v>
      </c>
      <c r="D53" s="702" t="s">
        <v>7595</v>
      </c>
    </row>
    <row r="54" spans="1:4" x14ac:dyDescent="0.15">
      <c r="A54" s="705"/>
      <c r="B54" s="227" t="s">
        <v>2328</v>
      </c>
      <c r="C54" s="707" t="s">
        <v>2272</v>
      </c>
      <c r="D54" s="702"/>
    </row>
    <row r="55" spans="1:4" x14ac:dyDescent="0.15">
      <c r="A55" s="705"/>
      <c r="B55" s="227" t="s">
        <v>2327</v>
      </c>
      <c r="C55" s="708"/>
      <c r="D55" s="702"/>
    </row>
    <row r="56" spans="1:4" x14ac:dyDescent="0.15">
      <c r="A56" s="705">
        <v>7</v>
      </c>
      <c r="B56" s="227" t="s">
        <v>2326</v>
      </c>
      <c r="C56" s="258" t="s">
        <v>2273</v>
      </c>
      <c r="D56" s="702" t="s">
        <v>7596</v>
      </c>
    </row>
    <row r="57" spans="1:4" x14ac:dyDescent="0.15">
      <c r="A57" s="705"/>
      <c r="B57" s="227" t="s">
        <v>2325</v>
      </c>
      <c r="C57" s="258" t="s">
        <v>2272</v>
      </c>
      <c r="D57" s="702"/>
    </row>
    <row r="58" spans="1:4" x14ac:dyDescent="0.15">
      <c r="A58" s="705"/>
      <c r="B58" s="227" t="s">
        <v>6800</v>
      </c>
      <c r="C58" s="704" t="s">
        <v>6808</v>
      </c>
      <c r="D58" s="702" t="s">
        <v>7567</v>
      </c>
    </row>
    <row r="59" spans="1:4" x14ac:dyDescent="0.15">
      <c r="A59" s="705"/>
      <c r="B59" s="227" t="s">
        <v>7597</v>
      </c>
      <c r="C59" s="704"/>
      <c r="D59" s="703"/>
    </row>
    <row r="60" spans="1:4" x14ac:dyDescent="0.15">
      <c r="A60" s="705"/>
      <c r="B60" s="227" t="s">
        <v>2324</v>
      </c>
      <c r="C60" s="704" t="s">
        <v>2323</v>
      </c>
      <c r="D60" s="702" t="s">
        <v>7559</v>
      </c>
    </row>
    <row r="61" spans="1:4" x14ac:dyDescent="0.15">
      <c r="A61" s="705"/>
      <c r="B61" s="227" t="s">
        <v>7598</v>
      </c>
      <c r="C61" s="704"/>
      <c r="D61" s="703"/>
    </row>
    <row r="62" spans="1:4" x14ac:dyDescent="0.15">
      <c r="A62" s="705"/>
      <c r="B62" s="227" t="s">
        <v>7599</v>
      </c>
      <c r="C62" s="704"/>
      <c r="D62" s="703"/>
    </row>
    <row r="63" spans="1:4" x14ac:dyDescent="0.15">
      <c r="A63" s="705"/>
      <c r="B63" s="227" t="s">
        <v>2322</v>
      </c>
      <c r="C63" s="704" t="s">
        <v>2245</v>
      </c>
      <c r="D63" s="702" t="s">
        <v>7567</v>
      </c>
    </row>
    <row r="64" spans="1:4" x14ac:dyDescent="0.15">
      <c r="A64" s="705"/>
      <c r="B64" s="227" t="s">
        <v>7600</v>
      </c>
      <c r="C64" s="704"/>
      <c r="D64" s="703"/>
    </row>
    <row r="65" spans="1:4" x14ac:dyDescent="0.15">
      <c r="A65" s="705">
        <v>8</v>
      </c>
      <c r="B65" s="227" t="s">
        <v>2321</v>
      </c>
      <c r="C65" s="704" t="s">
        <v>2255</v>
      </c>
      <c r="D65" s="702" t="s">
        <v>7567</v>
      </c>
    </row>
    <row r="66" spans="1:4" x14ac:dyDescent="0.15">
      <c r="A66" s="705"/>
      <c r="B66" s="227" t="s">
        <v>7601</v>
      </c>
      <c r="C66" s="704"/>
      <c r="D66" s="703"/>
    </row>
    <row r="67" spans="1:4" x14ac:dyDescent="0.15">
      <c r="A67" s="705"/>
      <c r="B67" s="227" t="s">
        <v>2320</v>
      </c>
      <c r="C67" s="704" t="s">
        <v>2301</v>
      </c>
      <c r="D67" s="702" t="s">
        <v>7559</v>
      </c>
    </row>
    <row r="68" spans="1:4" x14ac:dyDescent="0.15">
      <c r="A68" s="705"/>
      <c r="B68" s="227" t="s">
        <v>7602</v>
      </c>
      <c r="C68" s="704"/>
      <c r="D68" s="703"/>
    </row>
    <row r="69" spans="1:4" x14ac:dyDescent="0.15">
      <c r="A69" s="705"/>
      <c r="B69" s="227" t="s">
        <v>7603</v>
      </c>
      <c r="C69" s="704"/>
      <c r="D69" s="703"/>
    </row>
    <row r="70" spans="1:4" ht="14.25" x14ac:dyDescent="0.15">
      <c r="A70" s="705"/>
      <c r="B70" s="227" t="s">
        <v>2319</v>
      </c>
      <c r="C70" s="258" t="s">
        <v>7734</v>
      </c>
      <c r="D70" s="702" t="s">
        <v>7567</v>
      </c>
    </row>
    <row r="71" spans="1:4" x14ac:dyDescent="0.15">
      <c r="A71" s="705"/>
      <c r="B71" s="227" t="s">
        <v>7604</v>
      </c>
      <c r="C71" s="258" t="s">
        <v>7569</v>
      </c>
      <c r="D71" s="702"/>
    </row>
    <row r="72" spans="1:4" x14ac:dyDescent="0.15">
      <c r="A72" s="705"/>
      <c r="B72" s="227" t="s">
        <v>2318</v>
      </c>
      <c r="C72" s="704" t="s">
        <v>2251</v>
      </c>
      <c r="D72" s="702" t="s">
        <v>7567</v>
      </c>
    </row>
    <row r="73" spans="1:4" x14ac:dyDescent="0.15">
      <c r="A73" s="705"/>
      <c r="B73" s="227" t="s">
        <v>7605</v>
      </c>
      <c r="C73" s="704"/>
      <c r="D73" s="703"/>
    </row>
    <row r="74" spans="1:4" x14ac:dyDescent="0.15">
      <c r="A74" s="705">
        <v>9</v>
      </c>
      <c r="B74" s="227" t="s">
        <v>2317</v>
      </c>
      <c r="C74" s="704" t="s">
        <v>2287</v>
      </c>
      <c r="D74" s="702" t="s">
        <v>7567</v>
      </c>
    </row>
    <row r="75" spans="1:4" x14ac:dyDescent="0.15">
      <c r="A75" s="705"/>
      <c r="B75" s="227" t="s">
        <v>7606</v>
      </c>
      <c r="C75" s="704"/>
      <c r="D75" s="703"/>
    </row>
    <row r="76" spans="1:4" x14ac:dyDescent="0.15">
      <c r="A76" s="705"/>
      <c r="B76" s="227" t="s">
        <v>2316</v>
      </c>
      <c r="C76" s="258" t="s">
        <v>2315</v>
      </c>
      <c r="D76" s="702" t="s">
        <v>7567</v>
      </c>
    </row>
    <row r="77" spans="1:4" x14ac:dyDescent="0.15">
      <c r="A77" s="705"/>
      <c r="B77" s="227" t="s">
        <v>7607</v>
      </c>
      <c r="C77" s="258" t="s">
        <v>2262</v>
      </c>
      <c r="D77" s="702"/>
    </row>
    <row r="78" spans="1:4" x14ac:dyDescent="0.15">
      <c r="A78" s="705"/>
      <c r="B78" s="227" t="s">
        <v>2314</v>
      </c>
      <c r="C78" s="704" t="s">
        <v>2255</v>
      </c>
      <c r="D78" s="259" t="s">
        <v>2282</v>
      </c>
    </row>
    <row r="79" spans="1:4" x14ac:dyDescent="0.15">
      <c r="A79" s="705"/>
      <c r="B79" s="227" t="s">
        <v>7608</v>
      </c>
      <c r="C79" s="704"/>
      <c r="D79" s="259" t="s">
        <v>7567</v>
      </c>
    </row>
    <row r="80" spans="1:4" x14ac:dyDescent="0.15">
      <c r="A80" s="705"/>
      <c r="B80" s="227" t="s">
        <v>2313</v>
      </c>
      <c r="C80" s="704" t="s">
        <v>1450</v>
      </c>
      <c r="D80" s="259" t="s">
        <v>7567</v>
      </c>
    </row>
    <row r="81" spans="1:4" x14ac:dyDescent="0.15">
      <c r="A81" s="705"/>
      <c r="B81" s="227" t="s">
        <v>7609</v>
      </c>
      <c r="C81" s="704"/>
      <c r="D81" s="259" t="s">
        <v>7610</v>
      </c>
    </row>
    <row r="82" spans="1:4" x14ac:dyDescent="0.15">
      <c r="A82" s="705"/>
      <c r="B82" s="227" t="s">
        <v>2312</v>
      </c>
      <c r="C82" s="704" t="s">
        <v>1450</v>
      </c>
      <c r="D82" s="259" t="s">
        <v>7567</v>
      </c>
    </row>
    <row r="83" spans="1:4" x14ac:dyDescent="0.15">
      <c r="A83" s="705">
        <v>10</v>
      </c>
      <c r="B83" s="227" t="s">
        <v>7611</v>
      </c>
      <c r="C83" s="704"/>
      <c r="D83" s="259" t="s">
        <v>7610</v>
      </c>
    </row>
    <row r="84" spans="1:4" x14ac:dyDescent="0.15">
      <c r="A84" s="705"/>
      <c r="B84" s="227" t="s">
        <v>7612</v>
      </c>
      <c r="C84" s="258" t="s">
        <v>1427</v>
      </c>
      <c r="D84" s="259" t="s">
        <v>2282</v>
      </c>
    </row>
    <row r="85" spans="1:4" x14ac:dyDescent="0.15">
      <c r="A85" s="705"/>
      <c r="B85" s="227" t="s">
        <v>7613</v>
      </c>
      <c r="C85" s="258" t="s">
        <v>7614</v>
      </c>
      <c r="D85" s="259"/>
    </row>
    <row r="86" spans="1:4" x14ac:dyDescent="0.15">
      <c r="A86" s="705"/>
      <c r="B86" s="227" t="s">
        <v>7615</v>
      </c>
      <c r="C86" s="704" t="s">
        <v>2255</v>
      </c>
      <c r="D86" s="702" t="s">
        <v>7567</v>
      </c>
    </row>
    <row r="87" spans="1:4" x14ac:dyDescent="0.15">
      <c r="A87" s="705"/>
      <c r="B87" s="227" t="s">
        <v>7616</v>
      </c>
      <c r="C87" s="704"/>
      <c r="D87" s="703"/>
    </row>
    <row r="88" spans="1:4" x14ac:dyDescent="0.15">
      <c r="A88" s="705"/>
      <c r="B88" s="227" t="s">
        <v>2311</v>
      </c>
      <c r="C88" s="258" t="s">
        <v>1427</v>
      </c>
      <c r="D88" s="259" t="s">
        <v>7617</v>
      </c>
    </row>
    <row r="89" spans="1:4" x14ac:dyDescent="0.15">
      <c r="A89" s="705"/>
      <c r="B89" s="227" t="s">
        <v>2310</v>
      </c>
      <c r="C89" s="704" t="s">
        <v>2246</v>
      </c>
      <c r="D89" s="702" t="s">
        <v>7583</v>
      </c>
    </row>
    <row r="90" spans="1:4" x14ac:dyDescent="0.15">
      <c r="A90" s="705"/>
      <c r="B90" s="227" t="s">
        <v>7618</v>
      </c>
      <c r="C90" s="704"/>
      <c r="D90" s="703"/>
    </row>
    <row r="91" spans="1:4" x14ac:dyDescent="0.15">
      <c r="A91" s="705"/>
      <c r="B91" s="227" t="s">
        <v>7619</v>
      </c>
      <c r="C91" s="704"/>
      <c r="D91" s="703"/>
    </row>
    <row r="92" spans="1:4" x14ac:dyDescent="0.15">
      <c r="A92" s="705">
        <v>11</v>
      </c>
      <c r="B92" s="227" t="s">
        <v>7620</v>
      </c>
      <c r="C92" s="704"/>
      <c r="D92" s="703"/>
    </row>
    <row r="93" spans="1:4" x14ac:dyDescent="0.15">
      <c r="A93" s="705"/>
      <c r="B93" s="227" t="s">
        <v>2309</v>
      </c>
      <c r="C93" s="704" t="s">
        <v>2246</v>
      </c>
      <c r="D93" s="702" t="s">
        <v>7621</v>
      </c>
    </row>
    <row r="94" spans="1:4" x14ac:dyDescent="0.15">
      <c r="A94" s="705"/>
      <c r="B94" s="227" t="s">
        <v>2308</v>
      </c>
      <c r="C94" s="704"/>
      <c r="D94" s="703"/>
    </row>
    <row r="95" spans="1:4" x14ac:dyDescent="0.15">
      <c r="A95" s="705"/>
      <c r="B95" s="227" t="s">
        <v>2307</v>
      </c>
      <c r="C95" s="704"/>
      <c r="D95" s="703"/>
    </row>
    <row r="96" spans="1:4" x14ac:dyDescent="0.15">
      <c r="A96" s="705"/>
      <c r="B96" s="227" t="s">
        <v>2306</v>
      </c>
      <c r="C96" s="704"/>
      <c r="D96" s="703"/>
    </row>
    <row r="97" spans="1:4" x14ac:dyDescent="0.15">
      <c r="A97" s="705"/>
      <c r="B97" s="227" t="s">
        <v>7622</v>
      </c>
      <c r="C97" s="707" t="s">
        <v>2246</v>
      </c>
      <c r="D97" s="259"/>
    </row>
    <row r="98" spans="1:4" x14ac:dyDescent="0.15">
      <c r="A98" s="705"/>
      <c r="B98" s="227" t="s">
        <v>2305</v>
      </c>
      <c r="C98" s="708"/>
      <c r="D98" s="259"/>
    </row>
    <row r="99" spans="1:4" x14ac:dyDescent="0.15">
      <c r="A99" s="705"/>
      <c r="B99" s="227" t="s">
        <v>7623</v>
      </c>
      <c r="C99" s="704" t="s">
        <v>2246</v>
      </c>
      <c r="D99" s="702" t="s">
        <v>7559</v>
      </c>
    </row>
    <row r="100" spans="1:4" x14ac:dyDescent="0.15">
      <c r="A100" s="705"/>
      <c r="B100" s="227" t="s">
        <v>7624</v>
      </c>
      <c r="C100" s="704"/>
      <c r="D100" s="703"/>
    </row>
    <row r="101" spans="1:4" x14ac:dyDescent="0.15">
      <c r="A101" s="705">
        <v>12</v>
      </c>
      <c r="B101" s="227" t="s">
        <v>7625</v>
      </c>
      <c r="C101" s="704"/>
      <c r="D101" s="703"/>
    </row>
    <row r="102" spans="1:4" x14ac:dyDescent="0.15">
      <c r="A102" s="705"/>
      <c r="B102" s="227" t="s">
        <v>2304</v>
      </c>
      <c r="C102" s="704" t="s">
        <v>2303</v>
      </c>
      <c r="D102" s="702" t="s">
        <v>7559</v>
      </c>
    </row>
    <row r="103" spans="1:4" x14ac:dyDescent="0.15">
      <c r="A103" s="705"/>
      <c r="B103" s="227" t="s">
        <v>7626</v>
      </c>
      <c r="C103" s="704"/>
      <c r="D103" s="703"/>
    </row>
    <row r="104" spans="1:4" x14ac:dyDescent="0.15">
      <c r="A104" s="705"/>
      <c r="B104" s="227" t="s">
        <v>7627</v>
      </c>
      <c r="C104" s="704"/>
      <c r="D104" s="703"/>
    </row>
    <row r="105" spans="1:4" x14ac:dyDescent="0.15">
      <c r="A105" s="705"/>
      <c r="B105" s="227" t="s">
        <v>2302</v>
      </c>
      <c r="C105" s="704" t="s">
        <v>2301</v>
      </c>
      <c r="D105" s="702" t="s">
        <v>7628</v>
      </c>
    </row>
    <row r="106" spans="1:4" x14ac:dyDescent="0.15">
      <c r="A106" s="705"/>
      <c r="B106" s="227" t="s">
        <v>7629</v>
      </c>
      <c r="C106" s="704"/>
      <c r="D106" s="703"/>
    </row>
    <row r="107" spans="1:4" x14ac:dyDescent="0.15">
      <c r="A107" s="705"/>
      <c r="B107" s="227" t="s">
        <v>7630</v>
      </c>
      <c r="C107" s="704"/>
      <c r="D107" s="703"/>
    </row>
    <row r="108" spans="1:4" x14ac:dyDescent="0.15">
      <c r="A108" s="705"/>
      <c r="B108" s="227" t="s">
        <v>2300</v>
      </c>
      <c r="C108" s="704" t="s">
        <v>2299</v>
      </c>
      <c r="D108" s="702" t="s">
        <v>7567</v>
      </c>
    </row>
    <row r="109" spans="1:4" x14ac:dyDescent="0.15">
      <c r="A109" s="705"/>
      <c r="B109" s="227" t="s">
        <v>7631</v>
      </c>
      <c r="C109" s="704"/>
      <c r="D109" s="703"/>
    </row>
    <row r="110" spans="1:4" x14ac:dyDescent="0.15">
      <c r="A110" s="705">
        <v>13</v>
      </c>
      <c r="B110" s="227" t="s">
        <v>2298</v>
      </c>
      <c r="C110" s="258" t="s">
        <v>2251</v>
      </c>
      <c r="D110" s="702" t="s">
        <v>7632</v>
      </c>
    </row>
    <row r="111" spans="1:4" x14ac:dyDescent="0.15">
      <c r="A111" s="705"/>
      <c r="B111" s="227" t="s">
        <v>2297</v>
      </c>
      <c r="C111" s="258" t="s">
        <v>1427</v>
      </c>
      <c r="D111" s="702"/>
    </row>
    <row r="112" spans="1:4" x14ac:dyDescent="0.15">
      <c r="A112" s="705"/>
      <c r="B112" s="227" t="s">
        <v>2296</v>
      </c>
      <c r="C112" s="258" t="s">
        <v>2295</v>
      </c>
      <c r="D112" s="702"/>
    </row>
    <row r="113" spans="1:4" x14ac:dyDescent="0.15">
      <c r="A113" s="705"/>
      <c r="B113" s="227" t="s">
        <v>2294</v>
      </c>
      <c r="C113" s="704" t="s">
        <v>2245</v>
      </c>
      <c r="D113" s="702" t="s">
        <v>7567</v>
      </c>
    </row>
    <row r="114" spans="1:4" x14ac:dyDescent="0.15">
      <c r="A114" s="705"/>
      <c r="B114" s="227" t="s">
        <v>7633</v>
      </c>
      <c r="C114" s="704"/>
      <c r="D114" s="703"/>
    </row>
    <row r="115" spans="1:4" x14ac:dyDescent="0.15">
      <c r="A115" s="705"/>
      <c r="B115" s="227" t="s">
        <v>2293</v>
      </c>
      <c r="C115" s="258" t="s">
        <v>2245</v>
      </c>
      <c r="D115" s="259"/>
    </row>
    <row r="116" spans="1:4" x14ac:dyDescent="0.15">
      <c r="A116" s="705"/>
      <c r="B116" s="227" t="s">
        <v>7634</v>
      </c>
      <c r="C116" s="258" t="s">
        <v>1437</v>
      </c>
      <c r="D116" s="259" t="s">
        <v>2282</v>
      </c>
    </row>
    <row r="117" spans="1:4" x14ac:dyDescent="0.15">
      <c r="A117" s="705"/>
      <c r="B117" s="227" t="s">
        <v>1434</v>
      </c>
      <c r="C117" s="704" t="s">
        <v>2292</v>
      </c>
      <c r="D117" s="702" t="s">
        <v>7567</v>
      </c>
    </row>
    <row r="118" spans="1:4" x14ac:dyDescent="0.15">
      <c r="A118" s="705"/>
      <c r="B118" s="227" t="s">
        <v>7635</v>
      </c>
      <c r="C118" s="704"/>
      <c r="D118" s="703"/>
    </row>
    <row r="119" spans="1:4" x14ac:dyDescent="0.15">
      <c r="A119" s="705">
        <v>14</v>
      </c>
      <c r="B119" s="227" t="s">
        <v>2291</v>
      </c>
      <c r="C119" s="704" t="s">
        <v>2251</v>
      </c>
      <c r="D119" s="702" t="s">
        <v>7567</v>
      </c>
    </row>
    <row r="120" spans="1:4" x14ac:dyDescent="0.15">
      <c r="A120" s="705"/>
      <c r="B120" s="227" t="s">
        <v>7636</v>
      </c>
      <c r="C120" s="704"/>
      <c r="D120" s="703"/>
    </row>
    <row r="121" spans="1:4" x14ac:dyDescent="0.15">
      <c r="A121" s="705"/>
      <c r="B121" s="227" t="s">
        <v>2290</v>
      </c>
      <c r="C121" s="258" t="s">
        <v>7570</v>
      </c>
      <c r="D121" s="702" t="s">
        <v>7567</v>
      </c>
    </row>
    <row r="122" spans="1:4" x14ac:dyDescent="0.15">
      <c r="A122" s="705"/>
      <c r="B122" s="227" t="s">
        <v>7637</v>
      </c>
      <c r="C122" s="258" t="s">
        <v>7569</v>
      </c>
      <c r="D122" s="702"/>
    </row>
    <row r="123" spans="1:4" ht="14.25" x14ac:dyDescent="0.15">
      <c r="A123" s="705"/>
      <c r="B123" s="227" t="s">
        <v>1040</v>
      </c>
      <c r="C123" s="258" t="s">
        <v>7734</v>
      </c>
      <c r="D123" s="702" t="s">
        <v>7567</v>
      </c>
    </row>
    <row r="124" spans="1:4" x14ac:dyDescent="0.15">
      <c r="A124" s="705"/>
      <c r="B124" s="227" t="s">
        <v>7638</v>
      </c>
      <c r="C124" s="258" t="s">
        <v>7569</v>
      </c>
      <c r="D124" s="702"/>
    </row>
    <row r="125" spans="1:4" x14ac:dyDescent="0.15">
      <c r="A125" s="705"/>
      <c r="B125" s="227" t="s">
        <v>2289</v>
      </c>
      <c r="C125" s="704" t="s">
        <v>1450</v>
      </c>
      <c r="D125" s="259" t="s">
        <v>7567</v>
      </c>
    </row>
    <row r="126" spans="1:4" x14ac:dyDescent="0.15">
      <c r="A126" s="705"/>
      <c r="B126" s="227" t="s">
        <v>7639</v>
      </c>
      <c r="C126" s="704"/>
      <c r="D126" s="259" t="s">
        <v>7610</v>
      </c>
    </row>
    <row r="127" spans="1:4" x14ac:dyDescent="0.15">
      <c r="A127" s="705"/>
      <c r="B127" s="227" t="s">
        <v>1433</v>
      </c>
      <c r="C127" s="258" t="s">
        <v>2287</v>
      </c>
      <c r="D127" s="259"/>
    </row>
    <row r="128" spans="1:4" x14ac:dyDescent="0.15">
      <c r="A128" s="705">
        <v>15</v>
      </c>
      <c r="B128" s="227" t="s">
        <v>2288</v>
      </c>
      <c r="C128" s="258" t="s">
        <v>2287</v>
      </c>
      <c r="D128" s="702" t="s">
        <v>7559</v>
      </c>
    </row>
    <row r="129" spans="1:4" x14ac:dyDescent="0.15">
      <c r="A129" s="705"/>
      <c r="B129" s="227" t="s">
        <v>7640</v>
      </c>
      <c r="C129" s="258" t="s">
        <v>2287</v>
      </c>
      <c r="D129" s="702"/>
    </row>
    <row r="130" spans="1:4" x14ac:dyDescent="0.15">
      <c r="A130" s="705"/>
      <c r="B130" s="227" t="s">
        <v>7641</v>
      </c>
      <c r="C130" s="258" t="s">
        <v>2286</v>
      </c>
      <c r="D130" s="702"/>
    </row>
    <row r="131" spans="1:4" x14ac:dyDescent="0.15">
      <c r="A131" s="705"/>
      <c r="B131" s="227" t="s">
        <v>1387</v>
      </c>
      <c r="C131" s="704" t="s">
        <v>2262</v>
      </c>
      <c r="D131" s="702" t="s">
        <v>7567</v>
      </c>
    </row>
    <row r="132" spans="1:4" x14ac:dyDescent="0.15">
      <c r="A132" s="705"/>
      <c r="B132" s="227" t="s">
        <v>7642</v>
      </c>
      <c r="C132" s="704"/>
      <c r="D132" s="703"/>
    </row>
    <row r="133" spans="1:4" x14ac:dyDescent="0.15">
      <c r="A133" s="705"/>
      <c r="B133" s="227" t="s">
        <v>1354</v>
      </c>
      <c r="C133" s="258" t="s">
        <v>2262</v>
      </c>
      <c r="D133" s="259" t="s">
        <v>2282</v>
      </c>
    </row>
    <row r="134" spans="1:4" x14ac:dyDescent="0.15">
      <c r="A134" s="705"/>
      <c r="B134" s="227" t="s">
        <v>7643</v>
      </c>
      <c r="C134" s="704" t="s">
        <v>2255</v>
      </c>
      <c r="D134" s="259" t="s">
        <v>2282</v>
      </c>
    </row>
    <row r="135" spans="1:4" x14ac:dyDescent="0.15">
      <c r="A135" s="705"/>
      <c r="B135" s="227" t="s">
        <v>7644</v>
      </c>
      <c r="C135" s="704"/>
      <c r="D135" s="259" t="s">
        <v>7645</v>
      </c>
    </row>
    <row r="136" spans="1:4" x14ac:dyDescent="0.15">
      <c r="A136" s="705"/>
      <c r="B136" s="227" t="s">
        <v>2285</v>
      </c>
      <c r="C136" s="704" t="s">
        <v>2255</v>
      </c>
      <c r="D136" s="259" t="s">
        <v>2282</v>
      </c>
    </row>
    <row r="137" spans="1:4" x14ac:dyDescent="0.15">
      <c r="A137" s="705">
        <v>16</v>
      </c>
      <c r="B137" s="227" t="s">
        <v>2284</v>
      </c>
      <c r="C137" s="704"/>
      <c r="D137" s="259" t="s">
        <v>7646</v>
      </c>
    </row>
    <row r="138" spans="1:4" x14ac:dyDescent="0.15">
      <c r="A138" s="705"/>
      <c r="B138" s="227" t="s">
        <v>7647</v>
      </c>
      <c r="C138" s="704" t="s">
        <v>2255</v>
      </c>
      <c r="D138" s="259" t="s">
        <v>2282</v>
      </c>
    </row>
    <row r="139" spans="1:4" x14ac:dyDescent="0.15">
      <c r="A139" s="705"/>
      <c r="B139" s="227" t="s">
        <v>7648</v>
      </c>
      <c r="C139" s="704"/>
      <c r="D139" s="259" t="s">
        <v>7649</v>
      </c>
    </row>
    <row r="140" spans="1:4" x14ac:dyDescent="0.15">
      <c r="A140" s="705"/>
      <c r="B140" s="227" t="s">
        <v>2283</v>
      </c>
      <c r="C140" s="704" t="s">
        <v>2255</v>
      </c>
      <c r="D140" s="259" t="s">
        <v>2282</v>
      </c>
    </row>
    <row r="141" spans="1:4" x14ac:dyDescent="0.15">
      <c r="A141" s="705"/>
      <c r="B141" s="227" t="s">
        <v>2281</v>
      </c>
      <c r="C141" s="704"/>
      <c r="D141" s="259" t="s">
        <v>7650</v>
      </c>
    </row>
    <row r="142" spans="1:4" x14ac:dyDescent="0.15">
      <c r="A142" s="705"/>
      <c r="B142" s="227" t="s">
        <v>2280</v>
      </c>
      <c r="C142" s="704" t="s">
        <v>2272</v>
      </c>
      <c r="D142" s="702" t="s">
        <v>7651</v>
      </c>
    </row>
    <row r="143" spans="1:4" x14ac:dyDescent="0.15">
      <c r="A143" s="705"/>
      <c r="B143" s="227" t="s">
        <v>2279</v>
      </c>
      <c r="C143" s="704"/>
      <c r="D143" s="703"/>
    </row>
    <row r="144" spans="1:4" x14ac:dyDescent="0.15">
      <c r="A144" s="705"/>
      <c r="B144" s="227" t="s">
        <v>2278</v>
      </c>
      <c r="C144" s="704"/>
      <c r="D144" s="703"/>
    </row>
    <row r="145" spans="1:4" x14ac:dyDescent="0.15">
      <c r="A145" s="705"/>
      <c r="B145" s="227" t="s">
        <v>6806</v>
      </c>
      <c r="C145" s="704" t="s">
        <v>1427</v>
      </c>
      <c r="D145" s="259" t="s">
        <v>7652</v>
      </c>
    </row>
    <row r="146" spans="1:4" x14ac:dyDescent="0.15">
      <c r="A146" s="705">
        <v>17</v>
      </c>
      <c r="B146" s="227" t="s">
        <v>6550</v>
      </c>
      <c r="C146" s="704"/>
      <c r="D146" s="259" t="s">
        <v>2275</v>
      </c>
    </row>
    <row r="147" spans="1:4" x14ac:dyDescent="0.15">
      <c r="A147" s="705"/>
      <c r="B147" s="227" t="s">
        <v>6807</v>
      </c>
      <c r="C147" s="258" t="s">
        <v>2273</v>
      </c>
      <c r="D147" s="702" t="s">
        <v>7653</v>
      </c>
    </row>
    <row r="148" spans="1:4" x14ac:dyDescent="0.15">
      <c r="A148" s="705"/>
      <c r="B148" s="227" t="s">
        <v>6551</v>
      </c>
      <c r="C148" s="258" t="s">
        <v>2272</v>
      </c>
      <c r="D148" s="702"/>
    </row>
    <row r="149" spans="1:4" x14ac:dyDescent="0.15">
      <c r="A149" s="705"/>
      <c r="B149" s="227" t="s">
        <v>2277</v>
      </c>
      <c r="C149" s="704" t="s">
        <v>6808</v>
      </c>
      <c r="D149" s="702" t="s">
        <v>7567</v>
      </c>
    </row>
    <row r="150" spans="1:4" x14ac:dyDescent="0.15">
      <c r="A150" s="705"/>
      <c r="B150" s="227" t="s">
        <v>7654</v>
      </c>
      <c r="C150" s="704"/>
      <c r="D150" s="703"/>
    </row>
    <row r="151" spans="1:4" x14ac:dyDescent="0.15">
      <c r="A151" s="705"/>
      <c r="B151" s="227" t="s">
        <v>2276</v>
      </c>
      <c r="C151" s="704" t="s">
        <v>1427</v>
      </c>
      <c r="D151" s="259" t="s">
        <v>7567</v>
      </c>
    </row>
    <row r="152" spans="1:4" x14ac:dyDescent="0.15">
      <c r="A152" s="705"/>
      <c r="B152" s="227" t="s">
        <v>7655</v>
      </c>
      <c r="C152" s="704"/>
      <c r="D152" s="259" t="s">
        <v>2275</v>
      </c>
    </row>
    <row r="153" spans="1:4" x14ac:dyDescent="0.15">
      <c r="A153" s="705"/>
      <c r="B153" s="227" t="s">
        <v>2274</v>
      </c>
      <c r="C153" s="258" t="s">
        <v>2273</v>
      </c>
      <c r="D153" s="702" t="s">
        <v>7656</v>
      </c>
    </row>
    <row r="154" spans="1:4" x14ac:dyDescent="0.15">
      <c r="A154" s="705"/>
      <c r="B154" s="227" t="s">
        <v>7657</v>
      </c>
      <c r="C154" s="258" t="s">
        <v>2272</v>
      </c>
      <c r="D154" s="702"/>
    </row>
    <row r="155" spans="1:4" x14ac:dyDescent="0.15">
      <c r="A155" s="705">
        <v>18</v>
      </c>
      <c r="B155" s="227" t="s">
        <v>2271</v>
      </c>
      <c r="C155" s="704" t="s">
        <v>6808</v>
      </c>
      <c r="D155" s="702" t="s">
        <v>7567</v>
      </c>
    </row>
    <row r="156" spans="1:4" x14ac:dyDescent="0.15">
      <c r="A156" s="705"/>
      <c r="B156" s="227" t="s">
        <v>7658</v>
      </c>
      <c r="C156" s="704"/>
      <c r="D156" s="703"/>
    </row>
    <row r="157" spans="1:4" x14ac:dyDescent="0.15">
      <c r="A157" s="705"/>
      <c r="B157" s="227" t="s">
        <v>7659</v>
      </c>
      <c r="C157" s="704" t="s">
        <v>1427</v>
      </c>
      <c r="D157" s="702" t="s">
        <v>7567</v>
      </c>
    </row>
    <row r="158" spans="1:4" x14ac:dyDescent="0.15">
      <c r="A158" s="705"/>
      <c r="B158" s="227" t="s">
        <v>7660</v>
      </c>
      <c r="C158" s="704"/>
      <c r="D158" s="703"/>
    </row>
    <row r="159" spans="1:4" x14ac:dyDescent="0.15">
      <c r="A159" s="705"/>
      <c r="B159" s="227" t="s">
        <v>7661</v>
      </c>
      <c r="C159" s="704" t="s">
        <v>2245</v>
      </c>
      <c r="D159" s="702" t="s">
        <v>7567</v>
      </c>
    </row>
    <row r="160" spans="1:4" x14ac:dyDescent="0.15">
      <c r="A160" s="705"/>
      <c r="B160" s="227" t="s">
        <v>7662</v>
      </c>
      <c r="C160" s="704"/>
      <c r="D160" s="703"/>
    </row>
    <row r="161" spans="1:4" x14ac:dyDescent="0.15">
      <c r="A161" s="705"/>
      <c r="B161" s="227" t="s">
        <v>2270</v>
      </c>
      <c r="C161" s="704" t="s">
        <v>6808</v>
      </c>
      <c r="D161" s="702" t="s">
        <v>7567</v>
      </c>
    </row>
    <row r="162" spans="1:4" x14ac:dyDescent="0.15">
      <c r="A162" s="705"/>
      <c r="B162" s="227" t="s">
        <v>7663</v>
      </c>
      <c r="C162" s="704"/>
      <c r="D162" s="703"/>
    </row>
    <row r="163" spans="1:4" x14ac:dyDescent="0.15">
      <c r="A163" s="705"/>
      <c r="B163" s="227" t="s">
        <v>1377</v>
      </c>
      <c r="C163" s="704" t="s">
        <v>2255</v>
      </c>
      <c r="D163" s="702" t="s">
        <v>7567</v>
      </c>
    </row>
    <row r="164" spans="1:4" x14ac:dyDescent="0.15">
      <c r="A164" s="705">
        <v>19</v>
      </c>
      <c r="B164" s="227" t="s">
        <v>7664</v>
      </c>
      <c r="C164" s="704"/>
      <c r="D164" s="703"/>
    </row>
    <row r="165" spans="1:4" x14ac:dyDescent="0.15">
      <c r="A165" s="705"/>
      <c r="B165" s="227" t="s">
        <v>1376</v>
      </c>
      <c r="C165" s="258" t="s">
        <v>2210</v>
      </c>
      <c r="D165" s="702" t="s">
        <v>7665</v>
      </c>
    </row>
    <row r="166" spans="1:4" x14ac:dyDescent="0.15">
      <c r="A166" s="705"/>
      <c r="B166" s="227" t="s">
        <v>2269</v>
      </c>
      <c r="C166" s="258" t="s">
        <v>2268</v>
      </c>
      <c r="D166" s="702"/>
    </row>
    <row r="167" spans="1:4" x14ac:dyDescent="0.15">
      <c r="A167" s="705"/>
      <c r="B167" s="227" t="s">
        <v>2267</v>
      </c>
      <c r="C167" s="258" t="s">
        <v>2246</v>
      </c>
      <c r="D167" s="259"/>
    </row>
    <row r="168" spans="1:4" x14ac:dyDescent="0.15">
      <c r="A168" s="705"/>
      <c r="B168" s="227" t="s">
        <v>2266</v>
      </c>
      <c r="C168" s="258" t="s">
        <v>7614</v>
      </c>
      <c r="D168" s="259"/>
    </row>
    <row r="169" spans="1:4" x14ac:dyDescent="0.15">
      <c r="A169" s="705"/>
      <c r="B169" s="227" t="s">
        <v>2265</v>
      </c>
      <c r="C169" s="258" t="s">
        <v>2264</v>
      </c>
      <c r="D169" s="259"/>
    </row>
    <row r="170" spans="1:4" x14ac:dyDescent="0.15">
      <c r="A170" s="705"/>
      <c r="B170" s="227" t="s">
        <v>1375</v>
      </c>
      <c r="C170" s="258" t="s">
        <v>6808</v>
      </c>
      <c r="D170" s="702" t="s">
        <v>7666</v>
      </c>
    </row>
    <row r="171" spans="1:4" x14ac:dyDescent="0.15">
      <c r="A171" s="705"/>
      <c r="B171" s="227" t="s">
        <v>2263</v>
      </c>
      <c r="C171" s="258" t="s">
        <v>2255</v>
      </c>
      <c r="D171" s="702"/>
    </row>
    <row r="172" spans="1:4" x14ac:dyDescent="0.15">
      <c r="A172" s="705"/>
      <c r="B172" s="227" t="s">
        <v>7667</v>
      </c>
      <c r="C172" s="704" t="s">
        <v>2262</v>
      </c>
      <c r="D172" s="702" t="s">
        <v>7668</v>
      </c>
    </row>
    <row r="173" spans="1:4" x14ac:dyDescent="0.15">
      <c r="A173" s="705">
        <v>20</v>
      </c>
      <c r="B173" s="227" t="s">
        <v>7669</v>
      </c>
      <c r="C173" s="704"/>
      <c r="D173" s="703"/>
    </row>
    <row r="174" spans="1:4" x14ac:dyDescent="0.15">
      <c r="A174" s="705"/>
      <c r="B174" s="227" t="s">
        <v>1428</v>
      </c>
      <c r="C174" s="258" t="s">
        <v>1437</v>
      </c>
      <c r="D174" s="259"/>
    </row>
    <row r="175" spans="1:4" x14ac:dyDescent="0.15">
      <c r="A175" s="705"/>
      <c r="B175" s="227" t="s">
        <v>2261</v>
      </c>
      <c r="C175" s="258" t="s">
        <v>1450</v>
      </c>
      <c r="D175" s="259"/>
    </row>
    <row r="176" spans="1:4" x14ac:dyDescent="0.15">
      <c r="A176" s="705"/>
      <c r="B176" s="227" t="s">
        <v>2260</v>
      </c>
      <c r="C176" s="704" t="s">
        <v>2245</v>
      </c>
      <c r="D176" s="702" t="s">
        <v>7559</v>
      </c>
    </row>
    <row r="177" spans="1:4" x14ac:dyDescent="0.15">
      <c r="A177" s="705"/>
      <c r="B177" s="227" t="s">
        <v>7670</v>
      </c>
      <c r="C177" s="704"/>
      <c r="D177" s="703"/>
    </row>
    <row r="178" spans="1:4" x14ac:dyDescent="0.15">
      <c r="A178" s="705"/>
      <c r="B178" s="227" t="s">
        <v>7671</v>
      </c>
      <c r="C178" s="704"/>
      <c r="D178" s="703"/>
    </row>
    <row r="179" spans="1:4" x14ac:dyDescent="0.15">
      <c r="A179" s="705"/>
      <c r="B179" s="227" t="s">
        <v>2259</v>
      </c>
      <c r="C179" s="258" t="s">
        <v>1437</v>
      </c>
      <c r="D179" s="259"/>
    </row>
    <row r="180" spans="1:4" x14ac:dyDescent="0.15">
      <c r="A180" s="705"/>
      <c r="B180" s="227" t="s">
        <v>2258</v>
      </c>
      <c r="C180" s="704" t="s">
        <v>1450</v>
      </c>
      <c r="D180" s="702" t="s">
        <v>7567</v>
      </c>
    </row>
    <row r="181" spans="1:4" x14ac:dyDescent="0.15">
      <c r="A181" s="705"/>
      <c r="B181" s="227" t="s">
        <v>7672</v>
      </c>
      <c r="C181" s="704"/>
      <c r="D181" s="703"/>
    </row>
    <row r="182" spans="1:4" x14ac:dyDescent="0.15">
      <c r="A182" s="705">
        <v>21</v>
      </c>
      <c r="B182" s="227" t="s">
        <v>2257</v>
      </c>
      <c r="C182" s="258" t="s">
        <v>1427</v>
      </c>
      <c r="D182" s="259"/>
    </row>
    <row r="183" spans="1:4" x14ac:dyDescent="0.15">
      <c r="A183" s="705"/>
      <c r="B183" s="227" t="s">
        <v>2256</v>
      </c>
      <c r="C183" s="704" t="s">
        <v>2255</v>
      </c>
      <c r="D183" s="702" t="s">
        <v>7567</v>
      </c>
    </row>
    <row r="184" spans="1:4" x14ac:dyDescent="0.15">
      <c r="A184" s="705"/>
      <c r="B184" s="227" t="s">
        <v>7673</v>
      </c>
      <c r="C184" s="704"/>
      <c r="D184" s="703"/>
    </row>
    <row r="185" spans="1:4" x14ac:dyDescent="0.15">
      <c r="A185" s="705"/>
      <c r="B185" s="227" t="s">
        <v>1348</v>
      </c>
      <c r="C185" s="258" t="s">
        <v>2245</v>
      </c>
      <c r="D185" s="259"/>
    </row>
    <row r="186" spans="1:4" x14ac:dyDescent="0.15">
      <c r="A186" s="705"/>
      <c r="B186" s="706" t="s">
        <v>2254</v>
      </c>
      <c r="C186" s="258" t="s">
        <v>2251</v>
      </c>
      <c r="D186" s="702" t="s">
        <v>7674</v>
      </c>
    </row>
    <row r="187" spans="1:4" x14ac:dyDescent="0.15">
      <c r="A187" s="705"/>
      <c r="B187" s="706"/>
      <c r="C187" s="258" t="s">
        <v>2253</v>
      </c>
      <c r="D187" s="702"/>
    </row>
    <row r="188" spans="1:4" x14ac:dyDescent="0.15">
      <c r="A188" s="705"/>
      <c r="B188" s="227" t="s">
        <v>2252</v>
      </c>
      <c r="C188" s="258" t="s">
        <v>2251</v>
      </c>
      <c r="D188" s="702"/>
    </row>
    <row r="189" spans="1:4" x14ac:dyDescent="0.15">
      <c r="A189" s="705"/>
      <c r="B189" s="227" t="s">
        <v>2250</v>
      </c>
      <c r="C189" s="258" t="s">
        <v>2249</v>
      </c>
      <c r="D189" s="702"/>
    </row>
    <row r="190" spans="1:4" x14ac:dyDescent="0.15">
      <c r="A190" s="705"/>
      <c r="B190" s="227" t="s">
        <v>2248</v>
      </c>
      <c r="C190" s="258" t="s">
        <v>1427</v>
      </c>
      <c r="D190" s="259" t="s">
        <v>7675</v>
      </c>
    </row>
    <row r="191" spans="1:4" x14ac:dyDescent="0.15">
      <c r="A191" s="705"/>
      <c r="B191" s="227" t="s">
        <v>2247</v>
      </c>
      <c r="C191" s="258" t="s">
        <v>2246</v>
      </c>
      <c r="D191" s="259"/>
    </row>
    <row r="192" spans="1:4" x14ac:dyDescent="0.15">
      <c r="A192" s="705">
        <v>22</v>
      </c>
      <c r="B192" s="227" t="s">
        <v>1347</v>
      </c>
      <c r="C192" s="258" t="s">
        <v>2245</v>
      </c>
      <c r="D192" s="259"/>
    </row>
    <row r="193" spans="1:4" x14ac:dyDescent="0.15">
      <c r="A193" s="705"/>
      <c r="B193" s="227" t="s">
        <v>2244</v>
      </c>
      <c r="C193" s="258" t="s">
        <v>6809</v>
      </c>
      <c r="D193" s="259"/>
    </row>
    <row r="194" spans="1:4" x14ac:dyDescent="0.15">
      <c r="A194" s="705"/>
      <c r="B194" s="227" t="s">
        <v>2243</v>
      </c>
      <c r="C194" s="704" t="s">
        <v>2211</v>
      </c>
      <c r="D194" s="702" t="s">
        <v>7567</v>
      </c>
    </row>
    <row r="195" spans="1:4" x14ac:dyDescent="0.15">
      <c r="A195" s="705"/>
      <c r="B195" s="227" t="s">
        <v>7376</v>
      </c>
      <c r="C195" s="704"/>
      <c r="D195" s="703"/>
    </row>
    <row r="196" spans="1:4" x14ac:dyDescent="0.15">
      <c r="A196" s="705"/>
      <c r="B196" s="227" t="s">
        <v>2242</v>
      </c>
      <c r="C196" s="258" t="s">
        <v>2239</v>
      </c>
      <c r="D196" s="259"/>
    </row>
    <row r="197" spans="1:4" x14ac:dyDescent="0.15">
      <c r="A197" s="705"/>
      <c r="B197" s="227" t="s">
        <v>2241</v>
      </c>
      <c r="C197" s="258" t="s">
        <v>2239</v>
      </c>
      <c r="D197" s="259"/>
    </row>
    <row r="198" spans="1:4" x14ac:dyDescent="0.15">
      <c r="A198" s="705"/>
      <c r="B198" s="227" t="s">
        <v>2240</v>
      </c>
      <c r="C198" s="258" t="s">
        <v>2239</v>
      </c>
      <c r="D198" s="259"/>
    </row>
    <row r="199" spans="1:4" x14ac:dyDescent="0.15">
      <c r="A199" s="705"/>
      <c r="B199" s="227" t="s">
        <v>2238</v>
      </c>
      <c r="C199" s="704" t="s">
        <v>2211</v>
      </c>
      <c r="D199" s="702" t="s">
        <v>7676</v>
      </c>
    </row>
    <row r="200" spans="1:4" x14ac:dyDescent="0.15">
      <c r="A200" s="705"/>
      <c r="B200" s="227" t="s">
        <v>7345</v>
      </c>
      <c r="C200" s="704"/>
      <c r="D200" s="703"/>
    </row>
    <row r="201" spans="1:4" x14ac:dyDescent="0.15">
      <c r="A201" s="705">
        <v>23</v>
      </c>
      <c r="B201" s="227" t="s">
        <v>7346</v>
      </c>
      <c r="C201" s="704"/>
      <c r="D201" s="703"/>
    </row>
    <row r="202" spans="1:4" x14ac:dyDescent="0.15">
      <c r="A202" s="705"/>
      <c r="B202" s="227" t="s">
        <v>7347</v>
      </c>
      <c r="C202" s="704"/>
      <c r="D202" s="703"/>
    </row>
    <row r="203" spans="1:4" x14ac:dyDescent="0.15">
      <c r="A203" s="705"/>
      <c r="B203" s="227" t="s">
        <v>7348</v>
      </c>
      <c r="C203" s="704"/>
      <c r="D203" s="703"/>
    </row>
    <row r="204" spans="1:4" x14ac:dyDescent="0.15">
      <c r="A204" s="705"/>
      <c r="B204" s="227" t="s">
        <v>7349</v>
      </c>
      <c r="C204" s="704"/>
      <c r="D204" s="703"/>
    </row>
    <row r="205" spans="1:4" x14ac:dyDescent="0.15">
      <c r="A205" s="705"/>
      <c r="B205" s="227" t="s">
        <v>7350</v>
      </c>
      <c r="C205" s="704"/>
      <c r="D205" s="703"/>
    </row>
    <row r="206" spans="1:4" x14ac:dyDescent="0.15">
      <c r="A206" s="705"/>
      <c r="B206" s="227" t="s">
        <v>7375</v>
      </c>
      <c r="C206" s="704" t="s">
        <v>2211</v>
      </c>
      <c r="D206" s="702" t="s">
        <v>7676</v>
      </c>
    </row>
    <row r="207" spans="1:4" x14ac:dyDescent="0.15">
      <c r="A207" s="705"/>
      <c r="B207" s="227" t="s">
        <v>7372</v>
      </c>
      <c r="C207" s="704"/>
      <c r="D207" s="703"/>
    </row>
    <row r="208" spans="1:4" x14ac:dyDescent="0.15">
      <c r="A208" s="705"/>
      <c r="B208" s="227" t="s">
        <v>7373</v>
      </c>
      <c r="C208" s="704"/>
      <c r="D208" s="703"/>
    </row>
    <row r="209" spans="1:4" x14ac:dyDescent="0.15">
      <c r="A209" s="705"/>
      <c r="B209" s="227" t="s">
        <v>7374</v>
      </c>
      <c r="C209" s="704"/>
      <c r="D209" s="703"/>
    </row>
    <row r="210" spans="1:4" x14ac:dyDescent="0.15">
      <c r="A210" s="705">
        <v>24</v>
      </c>
      <c r="B210" s="227" t="s">
        <v>7677</v>
      </c>
      <c r="C210" s="704"/>
      <c r="D210" s="703"/>
    </row>
    <row r="211" spans="1:4" x14ac:dyDescent="0.15">
      <c r="A211" s="705"/>
      <c r="B211" s="227" t="s">
        <v>7678</v>
      </c>
      <c r="C211" s="704"/>
      <c r="D211" s="703"/>
    </row>
    <row r="212" spans="1:4" x14ac:dyDescent="0.15">
      <c r="A212" s="705"/>
      <c r="B212" s="227" t="s">
        <v>7679</v>
      </c>
      <c r="C212" s="704"/>
      <c r="D212" s="703"/>
    </row>
    <row r="213" spans="1:4" x14ac:dyDescent="0.15">
      <c r="A213" s="705"/>
      <c r="B213" s="227" t="s">
        <v>2236</v>
      </c>
      <c r="C213" s="704" t="s">
        <v>2211</v>
      </c>
      <c r="D213" s="702" t="s">
        <v>7676</v>
      </c>
    </row>
    <row r="214" spans="1:4" x14ac:dyDescent="0.15">
      <c r="A214" s="705"/>
      <c r="B214" s="227" t="s">
        <v>7680</v>
      </c>
      <c r="C214" s="704"/>
      <c r="D214" s="703"/>
    </row>
    <row r="215" spans="1:4" x14ac:dyDescent="0.15">
      <c r="A215" s="705"/>
      <c r="B215" s="227" t="s">
        <v>7681</v>
      </c>
      <c r="C215" s="704"/>
      <c r="D215" s="703"/>
    </row>
    <row r="216" spans="1:4" x14ac:dyDescent="0.15">
      <c r="A216" s="705"/>
      <c r="B216" s="227" t="s">
        <v>7682</v>
      </c>
      <c r="C216" s="704"/>
      <c r="D216" s="703"/>
    </row>
    <row r="217" spans="1:4" x14ac:dyDescent="0.15">
      <c r="A217" s="705"/>
      <c r="B217" s="227" t="s">
        <v>7683</v>
      </c>
      <c r="C217" s="704"/>
      <c r="D217" s="703"/>
    </row>
    <row r="218" spans="1:4" x14ac:dyDescent="0.15">
      <c r="A218" s="705"/>
      <c r="B218" s="227" t="s">
        <v>7684</v>
      </c>
      <c r="C218" s="704"/>
      <c r="D218" s="703"/>
    </row>
    <row r="219" spans="1:4" x14ac:dyDescent="0.15">
      <c r="A219" s="705">
        <v>25</v>
      </c>
      <c r="B219" s="227" t="s">
        <v>7685</v>
      </c>
      <c r="C219" s="704"/>
      <c r="D219" s="703"/>
    </row>
    <row r="220" spans="1:4" x14ac:dyDescent="0.15">
      <c r="A220" s="705"/>
      <c r="B220" s="227" t="s">
        <v>7365</v>
      </c>
      <c r="C220" s="704" t="s">
        <v>2211</v>
      </c>
      <c r="D220" s="702" t="s">
        <v>7676</v>
      </c>
    </row>
    <row r="221" spans="1:4" x14ac:dyDescent="0.15">
      <c r="A221" s="705"/>
      <c r="B221" s="227" t="s">
        <v>7366</v>
      </c>
      <c r="C221" s="704"/>
      <c r="D221" s="703"/>
    </row>
    <row r="222" spans="1:4" x14ac:dyDescent="0.15">
      <c r="A222" s="705"/>
      <c r="B222" s="227" t="s">
        <v>7367</v>
      </c>
      <c r="C222" s="704"/>
      <c r="D222" s="703"/>
    </row>
    <row r="223" spans="1:4" x14ac:dyDescent="0.15">
      <c r="A223" s="705"/>
      <c r="B223" s="227" t="s">
        <v>7368</v>
      </c>
      <c r="C223" s="704"/>
      <c r="D223" s="703"/>
    </row>
    <row r="224" spans="1:4" x14ac:dyDescent="0.15">
      <c r="A224" s="705"/>
      <c r="B224" s="227" t="s">
        <v>7369</v>
      </c>
      <c r="C224" s="704"/>
      <c r="D224" s="703"/>
    </row>
    <row r="225" spans="1:4" x14ac:dyDescent="0.15">
      <c r="A225" s="705"/>
      <c r="B225" s="227" t="s">
        <v>7370</v>
      </c>
      <c r="C225" s="704"/>
      <c r="D225" s="703"/>
    </row>
    <row r="226" spans="1:4" x14ac:dyDescent="0.15">
      <c r="A226" s="705"/>
      <c r="B226" s="227" t="s">
        <v>7371</v>
      </c>
      <c r="C226" s="704"/>
      <c r="D226" s="703"/>
    </row>
    <row r="227" spans="1:4" x14ac:dyDescent="0.15">
      <c r="A227" s="705"/>
      <c r="B227" s="227" t="s">
        <v>7686</v>
      </c>
      <c r="C227" s="258" t="s">
        <v>2211</v>
      </c>
      <c r="D227" s="259"/>
    </row>
    <row r="228" spans="1:4" x14ac:dyDescent="0.15">
      <c r="A228" s="705">
        <v>26</v>
      </c>
      <c r="B228" s="227" t="s">
        <v>2235</v>
      </c>
      <c r="C228" s="704" t="s">
        <v>2211</v>
      </c>
      <c r="D228" s="702" t="s">
        <v>7583</v>
      </c>
    </row>
    <row r="229" spans="1:4" x14ac:dyDescent="0.15">
      <c r="A229" s="705"/>
      <c r="B229" s="227" t="s">
        <v>7687</v>
      </c>
      <c r="C229" s="704"/>
      <c r="D229" s="703"/>
    </row>
    <row r="230" spans="1:4" x14ac:dyDescent="0.15">
      <c r="A230" s="705"/>
      <c r="B230" s="227" t="s">
        <v>7688</v>
      </c>
      <c r="C230" s="704"/>
      <c r="D230" s="703"/>
    </row>
    <row r="231" spans="1:4" x14ac:dyDescent="0.15">
      <c r="A231" s="705"/>
      <c r="B231" s="227" t="s">
        <v>7689</v>
      </c>
      <c r="C231" s="704"/>
      <c r="D231" s="703"/>
    </row>
    <row r="232" spans="1:4" x14ac:dyDescent="0.15">
      <c r="A232" s="705"/>
      <c r="B232" s="227" t="s">
        <v>7377</v>
      </c>
      <c r="C232" s="258" t="s">
        <v>2211</v>
      </c>
      <c r="D232" s="259"/>
    </row>
    <row r="233" spans="1:4" x14ac:dyDescent="0.15">
      <c r="A233" s="705"/>
      <c r="B233" s="227" t="s">
        <v>7690</v>
      </c>
      <c r="C233" s="704" t="s">
        <v>2210</v>
      </c>
      <c r="D233" s="702" t="s">
        <v>7676</v>
      </c>
    </row>
    <row r="234" spans="1:4" x14ac:dyDescent="0.15">
      <c r="A234" s="705"/>
      <c r="B234" s="227" t="s">
        <v>7691</v>
      </c>
      <c r="C234" s="704"/>
      <c r="D234" s="703"/>
    </row>
    <row r="235" spans="1:4" x14ac:dyDescent="0.15">
      <c r="A235" s="705"/>
      <c r="B235" s="227" t="s">
        <v>7692</v>
      </c>
      <c r="C235" s="704"/>
      <c r="D235" s="703"/>
    </row>
    <row r="236" spans="1:4" x14ac:dyDescent="0.15">
      <c r="A236" s="705"/>
      <c r="B236" s="227" t="s">
        <v>7693</v>
      </c>
      <c r="C236" s="704"/>
      <c r="D236" s="703"/>
    </row>
    <row r="237" spans="1:4" x14ac:dyDescent="0.15">
      <c r="A237" s="705">
        <v>27</v>
      </c>
      <c r="B237" s="227" t="s">
        <v>7694</v>
      </c>
      <c r="C237" s="704"/>
      <c r="D237" s="703"/>
    </row>
    <row r="238" spans="1:4" x14ac:dyDescent="0.15">
      <c r="A238" s="705"/>
      <c r="B238" s="227" t="s">
        <v>7695</v>
      </c>
      <c r="C238" s="704"/>
      <c r="D238" s="703"/>
    </row>
    <row r="239" spans="1:4" x14ac:dyDescent="0.15">
      <c r="A239" s="705"/>
      <c r="B239" s="227" t="s">
        <v>7696</v>
      </c>
      <c r="C239" s="704"/>
      <c r="D239" s="703"/>
    </row>
    <row r="240" spans="1:4" x14ac:dyDescent="0.15">
      <c r="A240" s="705"/>
      <c r="B240" s="227" t="s">
        <v>2227</v>
      </c>
      <c r="C240" s="704" t="s">
        <v>2210</v>
      </c>
      <c r="D240" s="702" t="s">
        <v>7676</v>
      </c>
    </row>
    <row r="241" spans="1:4" x14ac:dyDescent="0.15">
      <c r="A241" s="705"/>
      <c r="B241" s="227" t="s">
        <v>7697</v>
      </c>
      <c r="C241" s="704"/>
      <c r="D241" s="703"/>
    </row>
    <row r="242" spans="1:4" x14ac:dyDescent="0.15">
      <c r="A242" s="705"/>
      <c r="B242" s="227" t="s">
        <v>7698</v>
      </c>
      <c r="C242" s="704"/>
      <c r="D242" s="703"/>
    </row>
    <row r="243" spans="1:4" x14ac:dyDescent="0.15">
      <c r="A243" s="705"/>
      <c r="B243" s="227" t="s">
        <v>7699</v>
      </c>
      <c r="C243" s="704"/>
      <c r="D243" s="703"/>
    </row>
    <row r="244" spans="1:4" x14ac:dyDescent="0.15">
      <c r="A244" s="705"/>
      <c r="B244" s="227" t="s">
        <v>7700</v>
      </c>
      <c r="C244" s="704"/>
      <c r="D244" s="703"/>
    </row>
    <row r="245" spans="1:4" x14ac:dyDescent="0.15">
      <c r="A245" s="705"/>
      <c r="B245" s="227" t="s">
        <v>7701</v>
      </c>
      <c r="C245" s="704"/>
      <c r="D245" s="703"/>
    </row>
    <row r="246" spans="1:4" x14ac:dyDescent="0.15">
      <c r="A246" s="705">
        <v>28</v>
      </c>
      <c r="B246" s="227" t="s">
        <v>7702</v>
      </c>
      <c r="C246" s="704"/>
      <c r="D246" s="703"/>
    </row>
    <row r="247" spans="1:4" x14ac:dyDescent="0.15">
      <c r="A247" s="705"/>
      <c r="B247" s="227" t="s">
        <v>7703</v>
      </c>
      <c r="C247" s="704" t="s">
        <v>2210</v>
      </c>
      <c r="D247" s="702" t="s">
        <v>7676</v>
      </c>
    </row>
    <row r="248" spans="1:4" x14ac:dyDescent="0.15">
      <c r="A248" s="705"/>
      <c r="B248" s="227" t="s">
        <v>7704</v>
      </c>
      <c r="C248" s="704"/>
      <c r="D248" s="703"/>
    </row>
    <row r="249" spans="1:4" x14ac:dyDescent="0.15">
      <c r="A249" s="705"/>
      <c r="B249" s="227" t="s">
        <v>7705</v>
      </c>
      <c r="C249" s="704"/>
      <c r="D249" s="703"/>
    </row>
    <row r="250" spans="1:4" x14ac:dyDescent="0.15">
      <c r="A250" s="705"/>
      <c r="B250" s="227" t="s">
        <v>7706</v>
      </c>
      <c r="C250" s="704"/>
      <c r="D250" s="703"/>
    </row>
    <row r="251" spans="1:4" x14ac:dyDescent="0.15">
      <c r="A251" s="705"/>
      <c r="B251" s="227" t="s">
        <v>7707</v>
      </c>
      <c r="C251" s="704"/>
      <c r="D251" s="703"/>
    </row>
    <row r="252" spans="1:4" x14ac:dyDescent="0.15">
      <c r="A252" s="705"/>
      <c r="B252" s="227" t="s">
        <v>7708</v>
      </c>
      <c r="C252" s="704"/>
      <c r="D252" s="703"/>
    </row>
    <row r="253" spans="1:4" x14ac:dyDescent="0.15">
      <c r="A253" s="705"/>
      <c r="B253" s="227" t="s">
        <v>7709</v>
      </c>
      <c r="C253" s="704"/>
      <c r="D253" s="703"/>
    </row>
    <row r="254" spans="1:4" x14ac:dyDescent="0.15">
      <c r="A254" s="705"/>
      <c r="B254" s="227" t="s">
        <v>7710</v>
      </c>
      <c r="C254" s="704" t="s">
        <v>2210</v>
      </c>
      <c r="D254" s="702" t="s">
        <v>7676</v>
      </c>
    </row>
    <row r="255" spans="1:4" x14ac:dyDescent="0.15">
      <c r="A255" s="705">
        <v>29</v>
      </c>
      <c r="B255" s="227" t="s">
        <v>7711</v>
      </c>
      <c r="C255" s="704"/>
      <c r="D255" s="703"/>
    </row>
    <row r="256" spans="1:4" x14ac:dyDescent="0.15">
      <c r="A256" s="705"/>
      <c r="B256" s="227" t="s">
        <v>7712</v>
      </c>
      <c r="C256" s="704"/>
      <c r="D256" s="703"/>
    </row>
    <row r="257" spans="1:4" x14ac:dyDescent="0.15">
      <c r="A257" s="705"/>
      <c r="B257" s="227" t="s">
        <v>7713</v>
      </c>
      <c r="C257" s="704"/>
      <c r="D257" s="703"/>
    </row>
    <row r="258" spans="1:4" x14ac:dyDescent="0.15">
      <c r="A258" s="705"/>
      <c r="B258" s="227" t="s">
        <v>7714</v>
      </c>
      <c r="C258" s="704"/>
      <c r="D258" s="703"/>
    </row>
    <row r="259" spans="1:4" x14ac:dyDescent="0.15">
      <c r="A259" s="705"/>
      <c r="B259" s="227" t="s">
        <v>7715</v>
      </c>
      <c r="C259" s="704"/>
      <c r="D259" s="703"/>
    </row>
    <row r="260" spans="1:4" x14ac:dyDescent="0.15">
      <c r="A260" s="705"/>
      <c r="B260" s="227" t="s">
        <v>7716</v>
      </c>
      <c r="C260" s="704"/>
      <c r="D260" s="703"/>
    </row>
    <row r="261" spans="1:4" x14ac:dyDescent="0.15">
      <c r="A261" s="705"/>
      <c r="B261" s="227" t="s">
        <v>7717</v>
      </c>
      <c r="C261" s="258" t="s">
        <v>2210</v>
      </c>
      <c r="D261" s="259"/>
    </row>
    <row r="262" spans="1:4" x14ac:dyDescent="0.15">
      <c r="A262" s="705"/>
      <c r="B262" s="227" t="s">
        <v>2212</v>
      </c>
      <c r="C262" s="707" t="s">
        <v>2211</v>
      </c>
      <c r="D262" s="702" t="s">
        <v>7583</v>
      </c>
    </row>
    <row r="263" spans="1:4" x14ac:dyDescent="0.15">
      <c r="A263" s="705"/>
      <c r="B263" s="227" t="s">
        <v>7718</v>
      </c>
      <c r="C263" s="709"/>
      <c r="D263" s="702"/>
    </row>
    <row r="264" spans="1:4" x14ac:dyDescent="0.15">
      <c r="A264" s="705">
        <v>30</v>
      </c>
      <c r="B264" s="227" t="s">
        <v>7719</v>
      </c>
      <c r="C264" s="709"/>
      <c r="D264" s="702"/>
    </row>
    <row r="265" spans="1:4" x14ac:dyDescent="0.15">
      <c r="A265" s="705"/>
      <c r="B265" s="227" t="s">
        <v>7720</v>
      </c>
      <c r="C265" s="708"/>
      <c r="D265" s="702"/>
    </row>
    <row r="266" spans="1:4" x14ac:dyDescent="0.15">
      <c r="A266" s="705"/>
      <c r="B266" s="227" t="s">
        <v>2209</v>
      </c>
      <c r="C266" s="704" t="s">
        <v>2208</v>
      </c>
      <c r="D266" s="702" t="s">
        <v>7676</v>
      </c>
    </row>
    <row r="267" spans="1:4" x14ac:dyDescent="0.15">
      <c r="A267" s="705"/>
      <c r="B267" s="227" t="s">
        <v>7407</v>
      </c>
      <c r="C267" s="704"/>
      <c r="D267" s="703"/>
    </row>
    <row r="268" spans="1:4" x14ac:dyDescent="0.15">
      <c r="A268" s="705"/>
      <c r="B268" s="227" t="s">
        <v>7408</v>
      </c>
      <c r="C268" s="704"/>
      <c r="D268" s="703"/>
    </row>
    <row r="269" spans="1:4" x14ac:dyDescent="0.15">
      <c r="A269" s="705"/>
      <c r="B269" s="227" t="s">
        <v>7409</v>
      </c>
      <c r="C269" s="704"/>
      <c r="D269" s="703"/>
    </row>
    <row r="270" spans="1:4" x14ac:dyDescent="0.15">
      <c r="A270" s="705"/>
      <c r="B270" s="227" t="s">
        <v>7410</v>
      </c>
      <c r="C270" s="704"/>
      <c r="D270" s="703"/>
    </row>
    <row r="271" spans="1:4" x14ac:dyDescent="0.15">
      <c r="A271" s="705"/>
      <c r="B271" s="227" t="s">
        <v>7411</v>
      </c>
      <c r="C271" s="704"/>
      <c r="D271" s="703"/>
    </row>
    <row r="272" spans="1:4" x14ac:dyDescent="0.15">
      <c r="A272" s="705"/>
      <c r="B272" s="227" t="s">
        <v>7412</v>
      </c>
      <c r="C272" s="704"/>
      <c r="D272" s="703"/>
    </row>
    <row r="273" spans="1:4" x14ac:dyDescent="0.15">
      <c r="A273" s="705">
        <v>31</v>
      </c>
      <c r="B273" s="227" t="s">
        <v>7413</v>
      </c>
      <c r="C273" s="704" t="s">
        <v>2208</v>
      </c>
      <c r="D273" s="702" t="s">
        <v>7676</v>
      </c>
    </row>
    <row r="274" spans="1:4" x14ac:dyDescent="0.15">
      <c r="A274" s="705"/>
      <c r="B274" s="227" t="s">
        <v>7414</v>
      </c>
      <c r="C274" s="704"/>
      <c r="D274" s="703"/>
    </row>
    <row r="275" spans="1:4" x14ac:dyDescent="0.15">
      <c r="A275" s="705"/>
      <c r="B275" s="227" t="s">
        <v>7415</v>
      </c>
      <c r="C275" s="704"/>
      <c r="D275" s="703"/>
    </row>
    <row r="276" spans="1:4" x14ac:dyDescent="0.15">
      <c r="A276" s="705"/>
      <c r="B276" s="227" t="s">
        <v>7416</v>
      </c>
      <c r="C276" s="704"/>
      <c r="D276" s="703"/>
    </row>
    <row r="277" spans="1:4" x14ac:dyDescent="0.15">
      <c r="A277" s="705"/>
      <c r="B277" s="227" t="s">
        <v>7417</v>
      </c>
      <c r="C277" s="704"/>
      <c r="D277" s="703"/>
    </row>
    <row r="278" spans="1:4" x14ac:dyDescent="0.15">
      <c r="A278" s="705"/>
      <c r="B278" s="227" t="s">
        <v>7418</v>
      </c>
      <c r="C278" s="704"/>
      <c r="D278" s="703"/>
    </row>
    <row r="279" spans="1:4" x14ac:dyDescent="0.15">
      <c r="A279" s="705"/>
      <c r="B279" s="227" t="s">
        <v>7419</v>
      </c>
      <c r="C279" s="704"/>
      <c r="D279" s="703"/>
    </row>
    <row r="280" spans="1:4" x14ac:dyDescent="0.15">
      <c r="A280" s="705"/>
      <c r="B280" s="227" t="s">
        <v>7420</v>
      </c>
      <c r="C280" s="704" t="s">
        <v>2208</v>
      </c>
      <c r="D280" s="702" t="s">
        <v>7676</v>
      </c>
    </row>
    <row r="281" spans="1:4" x14ac:dyDescent="0.15">
      <c r="A281" s="705"/>
      <c r="B281" s="227" t="s">
        <v>7421</v>
      </c>
      <c r="C281" s="704"/>
      <c r="D281" s="703"/>
    </row>
    <row r="282" spans="1:4" x14ac:dyDescent="0.15">
      <c r="A282" s="705">
        <v>32</v>
      </c>
      <c r="B282" s="227" t="s">
        <v>7422</v>
      </c>
      <c r="C282" s="704"/>
      <c r="D282" s="703"/>
    </row>
    <row r="283" spans="1:4" x14ac:dyDescent="0.15">
      <c r="A283" s="705"/>
      <c r="B283" s="227" t="s">
        <v>7423</v>
      </c>
      <c r="C283" s="704"/>
      <c r="D283" s="703"/>
    </row>
    <row r="284" spans="1:4" x14ac:dyDescent="0.15">
      <c r="A284" s="705"/>
      <c r="B284" s="227" t="s">
        <v>7424</v>
      </c>
      <c r="C284" s="704"/>
      <c r="D284" s="703"/>
    </row>
    <row r="285" spans="1:4" x14ac:dyDescent="0.15">
      <c r="A285" s="705"/>
      <c r="B285" s="227" t="s">
        <v>7425</v>
      </c>
      <c r="C285" s="704"/>
      <c r="D285" s="703"/>
    </row>
    <row r="286" spans="1:4" x14ac:dyDescent="0.15">
      <c r="A286" s="705"/>
      <c r="B286" s="227" t="s">
        <v>7426</v>
      </c>
      <c r="C286" s="704"/>
      <c r="D286" s="703"/>
    </row>
    <row r="287" spans="1:4" x14ac:dyDescent="0.15">
      <c r="A287" s="705"/>
      <c r="B287" s="227" t="s">
        <v>7427</v>
      </c>
      <c r="C287" s="704" t="s">
        <v>2208</v>
      </c>
      <c r="D287" s="702" t="s">
        <v>7676</v>
      </c>
    </row>
    <row r="288" spans="1:4" x14ac:dyDescent="0.15">
      <c r="A288" s="705"/>
      <c r="B288" s="227" t="s">
        <v>7428</v>
      </c>
      <c r="C288" s="704"/>
      <c r="D288" s="703"/>
    </row>
    <row r="289" spans="1:4" x14ac:dyDescent="0.15">
      <c r="A289" s="705"/>
      <c r="B289" s="227" t="s">
        <v>7429</v>
      </c>
      <c r="C289" s="704"/>
      <c r="D289" s="703"/>
    </row>
    <row r="290" spans="1:4" x14ac:dyDescent="0.15">
      <c r="A290" s="705"/>
      <c r="B290" s="227" t="s">
        <v>7430</v>
      </c>
      <c r="C290" s="704"/>
      <c r="D290" s="703"/>
    </row>
    <row r="291" spans="1:4" x14ac:dyDescent="0.15">
      <c r="A291" s="705">
        <v>33</v>
      </c>
      <c r="B291" s="227" t="s">
        <v>7431</v>
      </c>
      <c r="C291" s="704"/>
      <c r="D291" s="703"/>
    </row>
    <row r="292" spans="1:4" x14ac:dyDescent="0.15">
      <c r="A292" s="705"/>
      <c r="B292" s="227" t="s">
        <v>7432</v>
      </c>
      <c r="C292" s="704"/>
      <c r="D292" s="703"/>
    </row>
    <row r="293" spans="1:4" x14ac:dyDescent="0.15">
      <c r="A293" s="705"/>
      <c r="B293" s="227" t="s">
        <v>7433</v>
      </c>
      <c r="C293" s="704"/>
      <c r="D293" s="703"/>
    </row>
    <row r="294" spans="1:4" x14ac:dyDescent="0.15">
      <c r="A294" s="705"/>
      <c r="B294" s="227" t="s">
        <v>7434</v>
      </c>
      <c r="C294" s="704" t="s">
        <v>2208</v>
      </c>
      <c r="D294" s="702" t="s">
        <v>7721</v>
      </c>
    </row>
    <row r="295" spans="1:4" x14ac:dyDescent="0.15">
      <c r="A295" s="705"/>
      <c r="B295" s="227" t="s">
        <v>7435</v>
      </c>
      <c r="C295" s="704"/>
      <c r="D295" s="703"/>
    </row>
    <row r="296" spans="1:4" x14ac:dyDescent="0.15">
      <c r="A296" s="705"/>
      <c r="B296" s="227" t="s">
        <v>7436</v>
      </c>
      <c r="C296" s="704"/>
      <c r="D296" s="703"/>
    </row>
    <row r="297" spans="1:4" x14ac:dyDescent="0.15">
      <c r="A297" s="705"/>
      <c r="B297" s="227" t="s">
        <v>7437</v>
      </c>
      <c r="C297" s="704"/>
      <c r="D297" s="703"/>
    </row>
    <row r="298" spans="1:4" x14ac:dyDescent="0.15">
      <c r="A298" s="705"/>
      <c r="B298" s="227" t="s">
        <v>7438</v>
      </c>
      <c r="C298" s="704"/>
      <c r="D298" s="703"/>
    </row>
    <row r="299" spans="1:4" x14ac:dyDescent="0.15">
      <c r="A299" s="705"/>
      <c r="B299" s="227" t="s">
        <v>7439</v>
      </c>
      <c r="C299" s="704"/>
      <c r="D299" s="703"/>
    </row>
    <row r="300" spans="1:4" x14ac:dyDescent="0.15">
      <c r="A300" s="705">
        <v>34</v>
      </c>
      <c r="B300" s="227" t="s">
        <v>7440</v>
      </c>
      <c r="C300" s="258" t="s">
        <v>2208</v>
      </c>
      <c r="D300" s="259"/>
    </row>
    <row r="301" spans="1:4" x14ac:dyDescent="0.15">
      <c r="A301" s="705"/>
      <c r="B301" s="227" t="s">
        <v>7522</v>
      </c>
      <c r="C301" s="704" t="s">
        <v>2205</v>
      </c>
      <c r="D301" s="702" t="s">
        <v>7676</v>
      </c>
    </row>
    <row r="302" spans="1:4" x14ac:dyDescent="0.15">
      <c r="A302" s="705"/>
      <c r="B302" s="227" t="s">
        <v>7523</v>
      </c>
      <c r="C302" s="704"/>
      <c r="D302" s="703"/>
    </row>
    <row r="303" spans="1:4" x14ac:dyDescent="0.15">
      <c r="A303" s="705"/>
      <c r="B303" s="227" t="s">
        <v>7524</v>
      </c>
      <c r="C303" s="704"/>
      <c r="D303" s="703"/>
    </row>
    <row r="304" spans="1:4" x14ac:dyDescent="0.15">
      <c r="A304" s="705"/>
      <c r="B304" s="227" t="s">
        <v>7525</v>
      </c>
      <c r="C304" s="704"/>
      <c r="D304" s="703"/>
    </row>
    <row r="305" spans="1:4" x14ac:dyDescent="0.15">
      <c r="A305" s="705"/>
      <c r="B305" s="227" t="s">
        <v>7526</v>
      </c>
      <c r="C305" s="704"/>
      <c r="D305" s="703"/>
    </row>
    <row r="306" spans="1:4" x14ac:dyDescent="0.15">
      <c r="A306" s="705"/>
      <c r="B306" s="227" t="s">
        <v>7527</v>
      </c>
      <c r="C306" s="704"/>
      <c r="D306" s="703"/>
    </row>
    <row r="307" spans="1:4" x14ac:dyDescent="0.15">
      <c r="A307" s="705"/>
      <c r="B307" s="227" t="s">
        <v>7528</v>
      </c>
      <c r="C307" s="704"/>
      <c r="D307" s="703"/>
    </row>
    <row r="308" spans="1:4" x14ac:dyDescent="0.15">
      <c r="A308" s="705"/>
      <c r="B308" s="227" t="s">
        <v>7529</v>
      </c>
      <c r="C308" s="704" t="s">
        <v>2205</v>
      </c>
      <c r="D308" s="702" t="s">
        <v>7676</v>
      </c>
    </row>
    <row r="309" spans="1:4" x14ac:dyDescent="0.15">
      <c r="A309" s="705">
        <v>35</v>
      </c>
      <c r="B309" s="227" t="s">
        <v>7530</v>
      </c>
      <c r="C309" s="704"/>
      <c r="D309" s="703"/>
    </row>
    <row r="310" spans="1:4" x14ac:dyDescent="0.15">
      <c r="A310" s="705"/>
      <c r="B310" s="227" t="s">
        <v>7531</v>
      </c>
      <c r="C310" s="704"/>
      <c r="D310" s="703"/>
    </row>
    <row r="311" spans="1:4" x14ac:dyDescent="0.15">
      <c r="A311" s="705"/>
      <c r="B311" s="227" t="s">
        <v>7532</v>
      </c>
      <c r="C311" s="704"/>
      <c r="D311" s="703"/>
    </row>
    <row r="312" spans="1:4" x14ac:dyDescent="0.15">
      <c r="A312" s="705"/>
      <c r="B312" s="227" t="s">
        <v>7533</v>
      </c>
      <c r="C312" s="704"/>
      <c r="D312" s="703"/>
    </row>
    <row r="313" spans="1:4" x14ac:dyDescent="0.15">
      <c r="A313" s="705"/>
      <c r="B313" s="227" t="s">
        <v>7534</v>
      </c>
      <c r="C313" s="704"/>
      <c r="D313" s="703"/>
    </row>
    <row r="314" spans="1:4" x14ac:dyDescent="0.15">
      <c r="A314" s="705"/>
      <c r="B314" s="227" t="s">
        <v>7535</v>
      </c>
      <c r="C314" s="704"/>
      <c r="D314" s="703"/>
    </row>
    <row r="315" spans="1:4" x14ac:dyDescent="0.15">
      <c r="A315" s="705"/>
      <c r="B315" s="227" t="s">
        <v>7536</v>
      </c>
      <c r="C315" s="704" t="s">
        <v>2205</v>
      </c>
      <c r="D315" s="702" t="s">
        <v>7676</v>
      </c>
    </row>
    <row r="316" spans="1:4" x14ac:dyDescent="0.15">
      <c r="A316" s="705"/>
      <c r="B316" s="227" t="s">
        <v>7537</v>
      </c>
      <c r="C316" s="704"/>
      <c r="D316" s="703"/>
    </row>
    <row r="317" spans="1:4" x14ac:dyDescent="0.15">
      <c r="A317" s="705"/>
      <c r="B317" s="227" t="s">
        <v>7538</v>
      </c>
      <c r="C317" s="704"/>
      <c r="D317" s="703"/>
    </row>
    <row r="318" spans="1:4" x14ac:dyDescent="0.15">
      <c r="A318" s="705">
        <v>36</v>
      </c>
      <c r="B318" s="227" t="s">
        <v>7539</v>
      </c>
      <c r="C318" s="704"/>
      <c r="D318" s="703"/>
    </row>
    <row r="319" spans="1:4" x14ac:dyDescent="0.15">
      <c r="A319" s="705"/>
      <c r="B319" s="227" t="s">
        <v>7540</v>
      </c>
      <c r="C319" s="704"/>
      <c r="D319" s="703"/>
    </row>
    <row r="320" spans="1:4" x14ac:dyDescent="0.15">
      <c r="A320" s="705"/>
      <c r="B320" s="227" t="s">
        <v>7541</v>
      </c>
      <c r="C320" s="704"/>
      <c r="D320" s="703"/>
    </row>
    <row r="321" spans="1:4" x14ac:dyDescent="0.15">
      <c r="A321" s="705"/>
      <c r="B321" s="227" t="s">
        <v>7542</v>
      </c>
      <c r="C321" s="704"/>
      <c r="D321" s="703"/>
    </row>
    <row r="322" spans="1:4" x14ac:dyDescent="0.15">
      <c r="A322" s="705"/>
      <c r="B322" s="227" t="s">
        <v>7543</v>
      </c>
      <c r="C322" s="704" t="s">
        <v>2205</v>
      </c>
      <c r="D322" s="702" t="s">
        <v>7676</v>
      </c>
    </row>
    <row r="323" spans="1:4" x14ac:dyDescent="0.15">
      <c r="A323" s="705"/>
      <c r="B323" s="227" t="s">
        <v>7544</v>
      </c>
      <c r="C323" s="704"/>
      <c r="D323" s="703"/>
    </row>
    <row r="324" spans="1:4" x14ac:dyDescent="0.15">
      <c r="A324" s="705"/>
      <c r="B324" s="227" t="s">
        <v>7545</v>
      </c>
      <c r="C324" s="704"/>
      <c r="D324" s="703"/>
    </row>
    <row r="325" spans="1:4" x14ac:dyDescent="0.15">
      <c r="A325" s="705"/>
      <c r="B325" s="227" t="s">
        <v>7546</v>
      </c>
      <c r="C325" s="704"/>
      <c r="D325" s="703"/>
    </row>
    <row r="326" spans="1:4" x14ac:dyDescent="0.15">
      <c r="A326" s="705"/>
      <c r="B326" s="227" t="s">
        <v>7547</v>
      </c>
      <c r="C326" s="704"/>
      <c r="D326" s="703"/>
    </row>
    <row r="327" spans="1:4" x14ac:dyDescent="0.15">
      <c r="A327" s="705">
        <v>37</v>
      </c>
      <c r="B327" s="227" t="s">
        <v>7548</v>
      </c>
      <c r="C327" s="704"/>
      <c r="D327" s="703"/>
    </row>
    <row r="328" spans="1:4" x14ac:dyDescent="0.15">
      <c r="A328" s="705"/>
      <c r="B328" s="227" t="s">
        <v>7549</v>
      </c>
      <c r="C328" s="704"/>
      <c r="D328" s="703"/>
    </row>
    <row r="329" spans="1:4" x14ac:dyDescent="0.15">
      <c r="A329" s="705"/>
      <c r="B329" s="227" t="s">
        <v>7550</v>
      </c>
      <c r="C329" s="707" t="s">
        <v>2205</v>
      </c>
      <c r="D329" s="259"/>
    </row>
    <row r="330" spans="1:4" x14ac:dyDescent="0.15">
      <c r="A330" s="705"/>
      <c r="B330" s="227" t="s">
        <v>7558</v>
      </c>
      <c r="C330" s="708"/>
      <c r="D330" s="259"/>
    </row>
    <row r="331" spans="1:4" x14ac:dyDescent="0.15">
      <c r="A331" s="705"/>
      <c r="B331" s="227" t="s">
        <v>2207</v>
      </c>
      <c r="C331" s="704" t="s">
        <v>2205</v>
      </c>
      <c r="D331" s="702" t="s">
        <v>7583</v>
      </c>
    </row>
    <row r="332" spans="1:4" x14ac:dyDescent="0.15">
      <c r="A332" s="705"/>
      <c r="B332" s="227" t="s">
        <v>7555</v>
      </c>
      <c r="C332" s="704"/>
      <c r="D332" s="703"/>
    </row>
    <row r="333" spans="1:4" x14ac:dyDescent="0.15">
      <c r="A333" s="705"/>
      <c r="B333" s="227" t="s">
        <v>7556</v>
      </c>
      <c r="C333" s="704"/>
      <c r="D333" s="703"/>
    </row>
    <row r="334" spans="1:4" x14ac:dyDescent="0.15">
      <c r="A334" s="705"/>
      <c r="B334" s="227" t="s">
        <v>7557</v>
      </c>
      <c r="C334" s="704"/>
      <c r="D334" s="703"/>
    </row>
    <row r="335" spans="1:4" x14ac:dyDescent="0.15">
      <c r="A335" s="705"/>
      <c r="B335" s="227" t="s">
        <v>2206</v>
      </c>
      <c r="C335" s="704" t="s">
        <v>2205</v>
      </c>
      <c r="D335" s="702" t="s">
        <v>7583</v>
      </c>
    </row>
    <row r="336" spans="1:4" x14ac:dyDescent="0.15">
      <c r="A336" s="705">
        <v>38</v>
      </c>
      <c r="B336" s="227" t="s">
        <v>7551</v>
      </c>
      <c r="C336" s="704"/>
      <c r="D336" s="703"/>
    </row>
    <row r="337" spans="1:4" x14ac:dyDescent="0.15">
      <c r="A337" s="705"/>
      <c r="B337" s="227" t="s">
        <v>7552</v>
      </c>
      <c r="C337" s="704"/>
      <c r="D337" s="703"/>
    </row>
    <row r="338" spans="1:4" x14ac:dyDescent="0.15">
      <c r="A338" s="705"/>
      <c r="B338" s="227" t="s">
        <v>7553</v>
      </c>
      <c r="C338" s="704"/>
      <c r="D338" s="703"/>
    </row>
    <row r="339" spans="1:4" x14ac:dyDescent="0.15">
      <c r="A339" s="705"/>
      <c r="B339" s="227" t="s">
        <v>2204</v>
      </c>
      <c r="C339" s="704" t="s">
        <v>7569</v>
      </c>
      <c r="D339" s="702" t="s">
        <v>7567</v>
      </c>
    </row>
    <row r="340" spans="1:4" x14ac:dyDescent="0.15">
      <c r="A340" s="705"/>
      <c r="B340" s="227" t="s">
        <v>7722</v>
      </c>
      <c r="C340" s="704"/>
      <c r="D340" s="703"/>
    </row>
    <row r="341" spans="1:4" x14ac:dyDescent="0.15">
      <c r="A341" s="705"/>
      <c r="B341" s="227" t="s">
        <v>2203</v>
      </c>
      <c r="C341" s="704" t="s">
        <v>7569</v>
      </c>
      <c r="D341" s="702" t="s">
        <v>7567</v>
      </c>
    </row>
    <row r="342" spans="1:4" x14ac:dyDescent="0.15">
      <c r="A342" s="705"/>
      <c r="B342" s="227" t="s">
        <v>7723</v>
      </c>
      <c r="C342" s="704"/>
      <c r="D342" s="703"/>
    </row>
    <row r="343" spans="1:4" x14ac:dyDescent="0.15">
      <c r="A343" s="705"/>
      <c r="B343" s="227" t="s">
        <v>7724</v>
      </c>
      <c r="C343" s="707" t="s">
        <v>7725</v>
      </c>
      <c r="D343" s="259"/>
    </row>
    <row r="344" spans="1:4" x14ac:dyDescent="0.15">
      <c r="A344" s="705"/>
      <c r="B344" s="227" t="s">
        <v>7726</v>
      </c>
      <c r="C344" s="708"/>
      <c r="D344" s="259"/>
    </row>
    <row r="345" spans="1:4" x14ac:dyDescent="0.15">
      <c r="A345" s="710">
        <v>39</v>
      </c>
      <c r="B345" s="227" t="s">
        <v>7727</v>
      </c>
      <c r="C345" s="707" t="s">
        <v>7725</v>
      </c>
      <c r="D345" s="259"/>
    </row>
    <row r="346" spans="1:4" x14ac:dyDescent="0.15">
      <c r="A346" s="711"/>
      <c r="B346" s="227" t="s">
        <v>7728</v>
      </c>
      <c r="C346" s="709"/>
      <c r="D346" s="259"/>
    </row>
    <row r="347" spans="1:4" x14ac:dyDescent="0.15">
      <c r="A347" s="711"/>
      <c r="B347" s="227" t="s">
        <v>7729</v>
      </c>
      <c r="C347" s="708"/>
      <c r="D347" s="259"/>
    </row>
    <row r="348" spans="1:4" x14ac:dyDescent="0.15">
      <c r="A348" s="711"/>
      <c r="B348" s="227" t="s">
        <v>2202</v>
      </c>
      <c r="C348" s="704" t="s">
        <v>7730</v>
      </c>
      <c r="D348" s="702" t="s">
        <v>7583</v>
      </c>
    </row>
    <row r="349" spans="1:4" x14ac:dyDescent="0.15">
      <c r="A349" s="711"/>
      <c r="B349" s="227" t="s">
        <v>7731</v>
      </c>
      <c r="C349" s="704"/>
      <c r="D349" s="703"/>
    </row>
    <row r="350" spans="1:4" x14ac:dyDescent="0.15">
      <c r="A350" s="711"/>
      <c r="B350" s="227" t="s">
        <v>7732</v>
      </c>
      <c r="C350" s="704"/>
      <c r="D350" s="703"/>
    </row>
    <row r="351" spans="1:4" x14ac:dyDescent="0.15">
      <c r="A351" s="711"/>
      <c r="B351" s="227" t="s">
        <v>7733</v>
      </c>
      <c r="C351" s="704"/>
      <c r="D351" s="703"/>
    </row>
    <row r="352" spans="1:4" x14ac:dyDescent="0.15">
      <c r="A352" s="712"/>
      <c r="B352" s="227" t="s">
        <v>2201</v>
      </c>
      <c r="C352" s="258" t="s">
        <v>7730</v>
      </c>
      <c r="D352" s="259" t="s">
        <v>9751</v>
      </c>
    </row>
  </sheetData>
  <mergeCells count="205">
    <mergeCell ref="C54:C55"/>
    <mergeCell ref="C97:C98"/>
    <mergeCell ref="C262:C265"/>
    <mergeCell ref="C329:C330"/>
    <mergeCell ref="C343:C344"/>
    <mergeCell ref="A345:A352"/>
    <mergeCell ref="C345:C347"/>
    <mergeCell ref="A2:A10"/>
    <mergeCell ref="A11:A19"/>
    <mergeCell ref="A20:A28"/>
    <mergeCell ref="A29:A37"/>
    <mergeCell ref="A38:A46"/>
    <mergeCell ref="A47:A55"/>
    <mergeCell ref="A56:A64"/>
    <mergeCell ref="A65:A73"/>
    <mergeCell ref="A74:A82"/>
    <mergeCell ref="A83:A91"/>
    <mergeCell ref="A92:A100"/>
    <mergeCell ref="A101:A109"/>
    <mergeCell ref="A110:A118"/>
    <mergeCell ref="A119:A127"/>
    <mergeCell ref="A128:A136"/>
    <mergeCell ref="A137:A145"/>
    <mergeCell ref="A146:A154"/>
    <mergeCell ref="A155:A163"/>
    <mergeCell ref="A164:A172"/>
    <mergeCell ref="A173:A181"/>
    <mergeCell ref="A182:A191"/>
    <mergeCell ref="A192:A200"/>
    <mergeCell ref="A201:A209"/>
    <mergeCell ref="A210:A218"/>
    <mergeCell ref="A219:A227"/>
    <mergeCell ref="A228:A236"/>
    <mergeCell ref="A237:A245"/>
    <mergeCell ref="A246:A254"/>
    <mergeCell ref="A255:A263"/>
    <mergeCell ref="A264:A272"/>
    <mergeCell ref="A273:A281"/>
    <mergeCell ref="A282:A290"/>
    <mergeCell ref="A291:A299"/>
    <mergeCell ref="A300:A308"/>
    <mergeCell ref="A309:A317"/>
    <mergeCell ref="A318:A326"/>
    <mergeCell ref="A327:A335"/>
    <mergeCell ref="A336:A344"/>
    <mergeCell ref="B186:B187"/>
    <mergeCell ref="C2:C4"/>
    <mergeCell ref="C5:C7"/>
    <mergeCell ref="C8:C10"/>
    <mergeCell ref="C18:C19"/>
    <mergeCell ref="C20:C23"/>
    <mergeCell ref="C25:C27"/>
    <mergeCell ref="C28:C29"/>
    <mergeCell ref="C30:C32"/>
    <mergeCell ref="C33:C35"/>
    <mergeCell ref="C38:C41"/>
    <mergeCell ref="C42:C44"/>
    <mergeCell ref="C45:C47"/>
    <mergeCell ref="C48:C50"/>
    <mergeCell ref="C51:C52"/>
    <mergeCell ref="C58:C59"/>
    <mergeCell ref="C60:C62"/>
    <mergeCell ref="C63:C64"/>
    <mergeCell ref="C65:C66"/>
    <mergeCell ref="C67:C69"/>
    <mergeCell ref="C72:C73"/>
    <mergeCell ref="C74:C75"/>
    <mergeCell ref="C78:C79"/>
    <mergeCell ref="C80:C81"/>
    <mergeCell ref="C82:C83"/>
    <mergeCell ref="C86:C87"/>
    <mergeCell ref="C89:C92"/>
    <mergeCell ref="C93:C96"/>
    <mergeCell ref="C99:C101"/>
    <mergeCell ref="C102:C104"/>
    <mergeCell ref="C105:C107"/>
    <mergeCell ref="C108:C109"/>
    <mergeCell ref="C113:C114"/>
    <mergeCell ref="C117:C118"/>
    <mergeCell ref="C119:C120"/>
    <mergeCell ref="C125:C126"/>
    <mergeCell ref="C131:C132"/>
    <mergeCell ref="C134:C135"/>
    <mergeCell ref="C136:C137"/>
    <mergeCell ref="C138:C139"/>
    <mergeCell ref="C140:C141"/>
    <mergeCell ref="C142:C144"/>
    <mergeCell ref="C145:C146"/>
    <mergeCell ref="C149:C150"/>
    <mergeCell ref="C151:C152"/>
    <mergeCell ref="C155:C156"/>
    <mergeCell ref="C157:C158"/>
    <mergeCell ref="C159:C160"/>
    <mergeCell ref="C161:C162"/>
    <mergeCell ref="C163:C164"/>
    <mergeCell ref="C172:C173"/>
    <mergeCell ref="C176:C178"/>
    <mergeCell ref="C180:C181"/>
    <mergeCell ref="C183:C184"/>
    <mergeCell ref="C194:C195"/>
    <mergeCell ref="C199:C205"/>
    <mergeCell ref="C206:C212"/>
    <mergeCell ref="C213:C219"/>
    <mergeCell ref="C220:C226"/>
    <mergeCell ref="C228:C231"/>
    <mergeCell ref="C233:C239"/>
    <mergeCell ref="C240:C246"/>
    <mergeCell ref="C247:C253"/>
    <mergeCell ref="C254:C260"/>
    <mergeCell ref="C266:C272"/>
    <mergeCell ref="C273:C279"/>
    <mergeCell ref="C280:C286"/>
    <mergeCell ref="C287:C293"/>
    <mergeCell ref="C294:C299"/>
    <mergeCell ref="C301:C307"/>
    <mergeCell ref="C308:C314"/>
    <mergeCell ref="C315:C321"/>
    <mergeCell ref="C322:C328"/>
    <mergeCell ref="C331:C334"/>
    <mergeCell ref="C335:C338"/>
    <mergeCell ref="C339:C340"/>
    <mergeCell ref="C341:C342"/>
    <mergeCell ref="C348:C351"/>
    <mergeCell ref="D2:D4"/>
    <mergeCell ref="D5:D7"/>
    <mergeCell ref="D8:D10"/>
    <mergeCell ref="D12:D13"/>
    <mergeCell ref="D14:D15"/>
    <mergeCell ref="D16:D17"/>
    <mergeCell ref="D18:D19"/>
    <mergeCell ref="D20:D23"/>
    <mergeCell ref="D25:D27"/>
    <mergeCell ref="D28:D29"/>
    <mergeCell ref="D30:D32"/>
    <mergeCell ref="D33:D35"/>
    <mergeCell ref="D38:D41"/>
    <mergeCell ref="D42:D44"/>
    <mergeCell ref="D45:D47"/>
    <mergeCell ref="D53:D55"/>
    <mergeCell ref="D56:D57"/>
    <mergeCell ref="D58:D59"/>
    <mergeCell ref="D60:D62"/>
    <mergeCell ref="D63:D64"/>
    <mergeCell ref="D65:D66"/>
    <mergeCell ref="D67:D69"/>
    <mergeCell ref="D70:D71"/>
    <mergeCell ref="D72:D73"/>
    <mergeCell ref="D74:D75"/>
    <mergeCell ref="D76:D77"/>
    <mergeCell ref="D86:D87"/>
    <mergeCell ref="D89:D92"/>
    <mergeCell ref="D93:D96"/>
    <mergeCell ref="D99:D101"/>
    <mergeCell ref="D102:D104"/>
    <mergeCell ref="D105:D107"/>
    <mergeCell ref="D108:D109"/>
    <mergeCell ref="D110:D112"/>
    <mergeCell ref="D113:D114"/>
    <mergeCell ref="D117:D118"/>
    <mergeCell ref="D119:D120"/>
    <mergeCell ref="D121:D122"/>
    <mergeCell ref="D123:D124"/>
    <mergeCell ref="D128:D130"/>
    <mergeCell ref="D131:D132"/>
    <mergeCell ref="D142:D144"/>
    <mergeCell ref="D147:D148"/>
    <mergeCell ref="D149:D150"/>
    <mergeCell ref="D153:D154"/>
    <mergeCell ref="D155:D156"/>
    <mergeCell ref="D157:D158"/>
    <mergeCell ref="D159:D160"/>
    <mergeCell ref="D161:D162"/>
    <mergeCell ref="D163:D164"/>
    <mergeCell ref="D165:D166"/>
    <mergeCell ref="D170:D171"/>
    <mergeCell ref="D172:D173"/>
    <mergeCell ref="D176:D178"/>
    <mergeCell ref="D180:D181"/>
    <mergeCell ref="D183:D184"/>
    <mergeCell ref="D186:D189"/>
    <mergeCell ref="D194:D195"/>
    <mergeCell ref="D199:D205"/>
    <mergeCell ref="D206:D212"/>
    <mergeCell ref="D213:D219"/>
    <mergeCell ref="D220:D226"/>
    <mergeCell ref="D228:D231"/>
    <mergeCell ref="D233:D239"/>
    <mergeCell ref="D240:D246"/>
    <mergeCell ref="D247:D253"/>
    <mergeCell ref="D341:D342"/>
    <mergeCell ref="D348:D351"/>
    <mergeCell ref="D294:D299"/>
    <mergeCell ref="D301:D307"/>
    <mergeCell ref="D308:D314"/>
    <mergeCell ref="D315:D321"/>
    <mergeCell ref="D322:D328"/>
    <mergeCell ref="D331:D334"/>
    <mergeCell ref="D254:D260"/>
    <mergeCell ref="D262:D265"/>
    <mergeCell ref="D266:D272"/>
    <mergeCell ref="D273:D279"/>
    <mergeCell ref="D280:D286"/>
    <mergeCell ref="D287:D293"/>
    <mergeCell ref="D335:D338"/>
    <mergeCell ref="D339:D340"/>
  </mergeCells>
  <phoneticPr fontId="1" type="noConversion"/>
  <pageMargins left="0.75" right="0.75" top="1" bottom="1" header="0.51" footer="0.51"/>
  <pageSetup paperSize="9" orientation="portrait" horizontalDpi="0" verticalDpi="0"/>
  <headerFooter scaleWithDoc="0"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8">
    <tabColor rgb="FF00B0F0"/>
  </sheetPr>
  <dimension ref="A1:D815"/>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RowHeight="11.25" x14ac:dyDescent="0.15"/>
  <cols>
    <col min="1" max="1" width="4.1640625" style="8" bestFit="1" customWidth="1"/>
    <col min="2" max="2" width="19.1640625" style="2" bestFit="1" customWidth="1"/>
    <col min="3" max="3" width="95.83203125" style="2" bestFit="1" customWidth="1"/>
    <col min="4" max="4" width="28.33203125" style="2" bestFit="1" customWidth="1"/>
  </cols>
  <sheetData>
    <row r="1" spans="1:4" ht="12" thickBot="1" x14ac:dyDescent="0.2">
      <c r="A1" s="145" t="s">
        <v>1152</v>
      </c>
      <c r="B1" s="145" t="s">
        <v>1151</v>
      </c>
      <c r="C1" s="145" t="s">
        <v>1796</v>
      </c>
      <c r="D1" s="145" t="s">
        <v>81</v>
      </c>
    </row>
    <row r="2" spans="1:4" x14ac:dyDescent="0.15">
      <c r="A2" s="728" t="s">
        <v>5437</v>
      </c>
      <c r="B2" s="728"/>
      <c r="C2" s="728"/>
      <c r="D2" s="728"/>
    </row>
    <row r="3" spans="1:4" ht="12" thickBot="1" x14ac:dyDescent="0.2">
      <c r="A3" s="731">
        <v>1</v>
      </c>
      <c r="B3" s="13" t="s">
        <v>2884</v>
      </c>
      <c r="C3" s="16" t="s">
        <v>2883</v>
      </c>
      <c r="D3" s="16"/>
    </row>
    <row r="4" spans="1:4" ht="12" thickBot="1" x14ac:dyDescent="0.2">
      <c r="A4" s="730"/>
      <c r="B4" s="14" t="s">
        <v>1328</v>
      </c>
      <c r="C4" s="27" t="s">
        <v>6933</v>
      </c>
      <c r="D4" s="17"/>
    </row>
    <row r="5" spans="1:4" ht="12" thickBot="1" x14ac:dyDescent="0.2">
      <c r="A5" s="730"/>
      <c r="B5" s="14" t="s">
        <v>2882</v>
      </c>
      <c r="C5" s="17" t="s">
        <v>2686</v>
      </c>
      <c r="D5" s="17"/>
    </row>
    <row r="6" spans="1:4" ht="12" thickBot="1" x14ac:dyDescent="0.2">
      <c r="A6" s="730"/>
      <c r="B6" s="732" t="s">
        <v>2881</v>
      </c>
      <c r="C6" s="17" t="s">
        <v>2596</v>
      </c>
      <c r="D6" s="734"/>
    </row>
    <row r="7" spans="1:4" ht="12" thickBot="1" x14ac:dyDescent="0.2">
      <c r="A7" s="730"/>
      <c r="B7" s="733"/>
      <c r="C7" s="17" t="s">
        <v>2197</v>
      </c>
      <c r="D7" s="735"/>
    </row>
    <row r="8" spans="1:4" ht="12" thickBot="1" x14ac:dyDescent="0.2">
      <c r="A8" s="730"/>
      <c r="B8" s="732" t="s">
        <v>2878</v>
      </c>
      <c r="C8" s="17" t="s">
        <v>2596</v>
      </c>
      <c r="D8" s="734"/>
    </row>
    <row r="9" spans="1:4" ht="12" thickBot="1" x14ac:dyDescent="0.2">
      <c r="A9" s="730"/>
      <c r="B9" s="733"/>
      <c r="C9" s="17" t="s">
        <v>2880</v>
      </c>
      <c r="D9" s="735"/>
    </row>
    <row r="10" spans="1:4" ht="12" thickBot="1" x14ac:dyDescent="0.2">
      <c r="A10" s="730"/>
      <c r="B10" s="14" t="s">
        <v>2876</v>
      </c>
      <c r="C10" s="17" t="s">
        <v>2596</v>
      </c>
      <c r="D10" s="17"/>
    </row>
    <row r="11" spans="1:4" ht="12" thickBot="1" x14ac:dyDescent="0.2">
      <c r="A11" s="730"/>
      <c r="B11" s="732" t="s">
        <v>2874</v>
      </c>
      <c r="C11" s="17" t="s">
        <v>2596</v>
      </c>
      <c r="D11" s="734"/>
    </row>
    <row r="12" spans="1:4" ht="12" thickBot="1" x14ac:dyDescent="0.2">
      <c r="A12" s="730"/>
      <c r="B12" s="733"/>
      <c r="C12" s="27" t="s">
        <v>1956</v>
      </c>
      <c r="D12" s="735"/>
    </row>
    <row r="13" spans="1:4" ht="12" thickBot="1" x14ac:dyDescent="0.2">
      <c r="A13" s="730"/>
      <c r="B13" s="736" t="s">
        <v>2869</v>
      </c>
      <c r="C13" s="27" t="s">
        <v>2596</v>
      </c>
      <c r="D13" s="734"/>
    </row>
    <row r="14" spans="1:4" ht="12" thickBot="1" x14ac:dyDescent="0.2">
      <c r="A14" s="730"/>
      <c r="B14" s="733"/>
      <c r="C14" s="17" t="s">
        <v>2879</v>
      </c>
      <c r="D14" s="735"/>
    </row>
    <row r="15" spans="1:4" ht="12" thickBot="1" x14ac:dyDescent="0.2">
      <c r="A15" s="730"/>
      <c r="B15" s="14" t="s">
        <v>2866</v>
      </c>
      <c r="C15" s="17" t="s">
        <v>2619</v>
      </c>
      <c r="D15" s="17"/>
    </row>
    <row r="16" spans="1:4" ht="12" thickBot="1" x14ac:dyDescent="0.2">
      <c r="A16" s="729">
        <v>2</v>
      </c>
      <c r="B16" s="14" t="s">
        <v>2864</v>
      </c>
      <c r="C16" s="17" t="s">
        <v>2636</v>
      </c>
      <c r="D16" s="17"/>
    </row>
    <row r="17" spans="1:4" ht="12" thickBot="1" x14ac:dyDescent="0.2">
      <c r="A17" s="730"/>
      <c r="B17" s="14" t="s">
        <v>2862</v>
      </c>
      <c r="C17" s="17" t="s">
        <v>2080</v>
      </c>
      <c r="D17" s="17"/>
    </row>
    <row r="18" spans="1:4" ht="12" thickBot="1" x14ac:dyDescent="0.2">
      <c r="A18" s="730"/>
      <c r="B18" s="14" t="s">
        <v>2860</v>
      </c>
      <c r="C18" s="17" t="s">
        <v>2877</v>
      </c>
      <c r="D18" s="17"/>
    </row>
    <row r="19" spans="1:4" ht="12" thickBot="1" x14ac:dyDescent="0.2">
      <c r="A19" s="730"/>
      <c r="B19" s="14" t="s">
        <v>2858</v>
      </c>
      <c r="C19" s="17" t="s">
        <v>2857</v>
      </c>
      <c r="D19" s="17"/>
    </row>
    <row r="20" spans="1:4" ht="12" thickBot="1" x14ac:dyDescent="0.2">
      <c r="A20" s="730"/>
      <c r="B20" s="14" t="s">
        <v>2855</v>
      </c>
      <c r="C20" s="17" t="s">
        <v>2875</v>
      </c>
      <c r="D20" s="17"/>
    </row>
    <row r="21" spans="1:4" ht="12" thickBot="1" x14ac:dyDescent="0.2">
      <c r="A21" s="730"/>
      <c r="B21" s="15" t="s">
        <v>2851</v>
      </c>
      <c r="C21" s="27" t="s">
        <v>2872</v>
      </c>
      <c r="D21" s="17"/>
    </row>
    <row r="22" spans="1:4" ht="12" thickBot="1" x14ac:dyDescent="0.2">
      <c r="A22" s="730"/>
      <c r="B22" s="14" t="s">
        <v>2873</v>
      </c>
      <c r="C22" s="17" t="s">
        <v>2872</v>
      </c>
      <c r="D22" s="17"/>
    </row>
    <row r="23" spans="1:4" ht="12" thickBot="1" x14ac:dyDescent="0.2">
      <c r="A23" s="730"/>
      <c r="B23" s="732" t="s">
        <v>2843</v>
      </c>
      <c r="C23" s="17" t="s">
        <v>2871</v>
      </c>
      <c r="D23" s="734"/>
    </row>
    <row r="24" spans="1:4" ht="12" thickBot="1" x14ac:dyDescent="0.2">
      <c r="A24" s="730"/>
      <c r="B24" s="733"/>
      <c r="C24" s="17" t="s">
        <v>1824</v>
      </c>
      <c r="D24" s="735"/>
    </row>
    <row r="25" spans="1:4" ht="12" thickBot="1" x14ac:dyDescent="0.2">
      <c r="A25" s="730"/>
      <c r="B25" s="732" t="s">
        <v>2842</v>
      </c>
      <c r="C25" s="17" t="s">
        <v>2867</v>
      </c>
      <c r="D25" s="734"/>
    </row>
    <row r="26" spans="1:4" ht="12" thickBot="1" x14ac:dyDescent="0.2">
      <c r="A26" s="730"/>
      <c r="B26" s="733"/>
      <c r="C26" s="17" t="s">
        <v>2188</v>
      </c>
      <c r="D26" s="735"/>
    </row>
    <row r="27" spans="1:4" ht="12" thickBot="1" x14ac:dyDescent="0.2">
      <c r="A27" s="730"/>
      <c r="B27" s="733"/>
      <c r="C27" s="17" t="s">
        <v>2865</v>
      </c>
      <c r="D27" s="735"/>
    </row>
    <row r="28" spans="1:4" ht="12" thickBot="1" x14ac:dyDescent="0.2">
      <c r="A28" s="729">
        <v>3</v>
      </c>
      <c r="B28" s="732" t="s">
        <v>13</v>
      </c>
      <c r="C28" s="17" t="s">
        <v>2863</v>
      </c>
      <c r="D28" s="734"/>
    </row>
    <row r="29" spans="1:4" ht="12" thickBot="1" x14ac:dyDescent="0.2">
      <c r="A29" s="730"/>
      <c r="B29" s="733"/>
      <c r="C29" s="17" t="s">
        <v>2525</v>
      </c>
      <c r="D29" s="735"/>
    </row>
    <row r="30" spans="1:4" ht="12" thickBot="1" x14ac:dyDescent="0.2">
      <c r="A30" s="730"/>
      <c r="B30" s="732" t="s">
        <v>2836</v>
      </c>
      <c r="C30" s="17" t="s">
        <v>2859</v>
      </c>
      <c r="D30" s="734"/>
    </row>
    <row r="31" spans="1:4" ht="12" thickBot="1" x14ac:dyDescent="0.2">
      <c r="A31" s="730"/>
      <c r="B31" s="733"/>
      <c r="C31" s="17" t="s">
        <v>2856</v>
      </c>
      <c r="D31" s="735"/>
    </row>
    <row r="32" spans="1:4" ht="12" thickBot="1" x14ac:dyDescent="0.2">
      <c r="A32" s="730"/>
      <c r="B32" s="732" t="s">
        <v>97</v>
      </c>
      <c r="C32" s="17" t="s">
        <v>2153</v>
      </c>
      <c r="D32" s="734"/>
    </row>
    <row r="33" spans="1:4" ht="12" thickBot="1" x14ac:dyDescent="0.2">
      <c r="A33" s="730"/>
      <c r="B33" s="733"/>
      <c r="C33" s="17" t="s">
        <v>2854</v>
      </c>
      <c r="D33" s="735"/>
    </row>
    <row r="34" spans="1:4" ht="12" thickBot="1" x14ac:dyDescent="0.2">
      <c r="A34" s="730"/>
      <c r="B34" s="14" t="s">
        <v>74</v>
      </c>
      <c r="C34" s="17" t="s">
        <v>2852</v>
      </c>
      <c r="D34" s="17"/>
    </row>
    <row r="35" spans="1:4" ht="12" thickBot="1" x14ac:dyDescent="0.2">
      <c r="A35" s="730"/>
      <c r="B35" s="14" t="s">
        <v>2820</v>
      </c>
      <c r="C35" s="17" t="s">
        <v>2850</v>
      </c>
      <c r="D35" s="17"/>
    </row>
    <row r="36" spans="1:4" ht="12.75" thickBot="1" x14ac:dyDescent="0.2">
      <c r="A36" s="730"/>
      <c r="B36" s="14" t="s">
        <v>2849</v>
      </c>
      <c r="C36" s="17" t="s">
        <v>2848</v>
      </c>
      <c r="D36" s="17"/>
    </row>
    <row r="37" spans="1:4" ht="12" thickBot="1" x14ac:dyDescent="0.2">
      <c r="A37" s="730"/>
      <c r="B37" s="732" t="s">
        <v>2817</v>
      </c>
      <c r="C37" s="17" t="s">
        <v>2845</v>
      </c>
      <c r="D37" s="734"/>
    </row>
    <row r="38" spans="1:4" ht="12" thickBot="1" x14ac:dyDescent="0.2">
      <c r="A38" s="730"/>
      <c r="B38" s="733"/>
      <c r="C38" s="17" t="s">
        <v>2844</v>
      </c>
      <c r="D38" s="735"/>
    </row>
    <row r="39" spans="1:4" ht="12" thickBot="1" x14ac:dyDescent="0.2">
      <c r="A39" s="730"/>
      <c r="B39" s="14" t="s">
        <v>1131</v>
      </c>
      <c r="C39" s="17" t="s">
        <v>1706</v>
      </c>
      <c r="D39" s="17"/>
    </row>
    <row r="40" spans="1:4" ht="12" thickBot="1" x14ac:dyDescent="0.2">
      <c r="A40" s="730"/>
      <c r="B40" s="14" t="s">
        <v>2807</v>
      </c>
      <c r="C40" s="17" t="s">
        <v>1962</v>
      </c>
      <c r="D40" s="17"/>
    </row>
    <row r="41" spans="1:4" ht="12" thickBot="1" x14ac:dyDescent="0.2">
      <c r="A41" s="729">
        <v>4</v>
      </c>
      <c r="B41" s="14" t="s">
        <v>2802</v>
      </c>
      <c r="C41" s="17" t="s">
        <v>2801</v>
      </c>
      <c r="D41" s="17"/>
    </row>
    <row r="42" spans="1:4" ht="12" thickBot="1" x14ac:dyDescent="0.2">
      <c r="A42" s="730"/>
      <c r="B42" s="14" t="s">
        <v>1029</v>
      </c>
      <c r="C42" s="17" t="s">
        <v>2840</v>
      </c>
      <c r="D42" s="17"/>
    </row>
    <row r="43" spans="1:4" ht="12" thickBot="1" x14ac:dyDescent="0.2">
      <c r="A43" s="730"/>
      <c r="B43" s="14" t="s">
        <v>4549</v>
      </c>
      <c r="C43" s="17" t="s">
        <v>9614</v>
      </c>
      <c r="D43" s="17"/>
    </row>
    <row r="44" spans="1:4" ht="12" thickBot="1" x14ac:dyDescent="0.2">
      <c r="A44" s="730"/>
      <c r="B44" s="732" t="s">
        <v>67</v>
      </c>
      <c r="C44" s="17" t="s">
        <v>2838</v>
      </c>
      <c r="D44" s="734"/>
    </row>
    <row r="45" spans="1:4" ht="12" thickBot="1" x14ac:dyDescent="0.2">
      <c r="A45" s="730"/>
      <c r="B45" s="733"/>
      <c r="C45" s="17" t="s">
        <v>2837</v>
      </c>
      <c r="D45" s="735"/>
    </row>
    <row r="46" spans="1:4" ht="12" thickBot="1" x14ac:dyDescent="0.2">
      <c r="A46" s="730"/>
      <c r="B46" s="732" t="s">
        <v>69</v>
      </c>
      <c r="C46" s="17" t="s">
        <v>2834</v>
      </c>
      <c r="D46" s="734"/>
    </row>
    <row r="47" spans="1:4" ht="12" thickBot="1" x14ac:dyDescent="0.2">
      <c r="A47" s="730"/>
      <c r="B47" s="733"/>
      <c r="C47" s="17" t="s">
        <v>2832</v>
      </c>
      <c r="D47" s="735"/>
    </row>
    <row r="48" spans="1:4" ht="12" thickBot="1" x14ac:dyDescent="0.2">
      <c r="A48" s="730"/>
      <c r="B48" s="732" t="s">
        <v>68</v>
      </c>
      <c r="C48" s="17" t="s">
        <v>2831</v>
      </c>
      <c r="D48" s="734"/>
    </row>
    <row r="49" spans="1:4" ht="12" thickBot="1" x14ac:dyDescent="0.2">
      <c r="A49" s="730"/>
      <c r="B49" s="733"/>
      <c r="C49" s="17" t="s">
        <v>2830</v>
      </c>
      <c r="D49" s="735"/>
    </row>
    <row r="50" spans="1:4" ht="12" thickBot="1" x14ac:dyDescent="0.2">
      <c r="A50" s="730"/>
      <c r="B50" s="14" t="s">
        <v>2787</v>
      </c>
      <c r="C50" s="17" t="s">
        <v>6393</v>
      </c>
      <c r="D50" s="17"/>
    </row>
    <row r="51" spans="1:4" ht="12" thickBot="1" x14ac:dyDescent="0.2">
      <c r="A51" s="730"/>
      <c r="B51" s="14" t="s">
        <v>2785</v>
      </c>
      <c r="C51" s="17" t="s">
        <v>6584</v>
      </c>
      <c r="D51" s="17"/>
    </row>
    <row r="52" spans="1:4" ht="12" thickBot="1" x14ac:dyDescent="0.2">
      <c r="A52" s="730"/>
      <c r="B52" s="14" t="s">
        <v>2784</v>
      </c>
      <c r="C52" s="17" t="s">
        <v>6578</v>
      </c>
      <c r="D52" s="17"/>
    </row>
    <row r="53" spans="1:4" ht="12" thickBot="1" x14ac:dyDescent="0.2">
      <c r="A53" s="729">
        <v>5</v>
      </c>
      <c r="B53" s="15" t="s">
        <v>2781</v>
      </c>
      <c r="C53" s="17" t="s">
        <v>6579</v>
      </c>
      <c r="D53" s="17"/>
    </row>
    <row r="54" spans="1:4" ht="12" thickBot="1" x14ac:dyDescent="0.2">
      <c r="A54" s="730"/>
      <c r="B54" s="15" t="s">
        <v>46</v>
      </c>
      <c r="C54" s="27" t="s">
        <v>2829</v>
      </c>
      <c r="D54" s="17"/>
    </row>
    <row r="55" spans="1:4" ht="12" thickBot="1" x14ac:dyDescent="0.2">
      <c r="A55" s="730"/>
      <c r="B55" s="14" t="s">
        <v>48</v>
      </c>
      <c r="C55" s="27" t="s">
        <v>2827</v>
      </c>
      <c r="D55" s="17"/>
    </row>
    <row r="56" spans="1:4" ht="12" thickBot="1" x14ac:dyDescent="0.2">
      <c r="A56" s="730"/>
      <c r="B56" s="14" t="s">
        <v>47</v>
      </c>
      <c r="C56" s="17" t="s">
        <v>2826</v>
      </c>
      <c r="D56" s="17"/>
    </row>
    <row r="57" spans="1:4" ht="12" thickBot="1" x14ac:dyDescent="0.2">
      <c r="A57" s="730"/>
      <c r="B57" s="732" t="s">
        <v>2776</v>
      </c>
      <c r="C57" s="17" t="s">
        <v>6594</v>
      </c>
      <c r="D57" s="734"/>
    </row>
    <row r="58" spans="1:4" ht="12" thickBot="1" x14ac:dyDescent="0.2">
      <c r="A58" s="730"/>
      <c r="B58" s="733"/>
      <c r="C58" s="17" t="s">
        <v>1819</v>
      </c>
      <c r="D58" s="735"/>
    </row>
    <row r="59" spans="1:4" ht="12" thickBot="1" x14ac:dyDescent="0.2">
      <c r="A59" s="730"/>
      <c r="B59" s="733"/>
      <c r="C59" s="17" t="s">
        <v>2648</v>
      </c>
      <c r="D59" s="735"/>
    </row>
    <row r="60" spans="1:4" ht="12" thickBot="1" x14ac:dyDescent="0.2">
      <c r="A60" s="730"/>
      <c r="B60" s="732" t="s">
        <v>2824</v>
      </c>
      <c r="C60" s="17" t="s">
        <v>6595</v>
      </c>
      <c r="D60" s="734"/>
    </row>
    <row r="61" spans="1:4" ht="12" thickBot="1" x14ac:dyDescent="0.2">
      <c r="A61" s="730"/>
      <c r="B61" s="733"/>
      <c r="C61" s="17" t="s">
        <v>1688</v>
      </c>
      <c r="D61" s="735"/>
    </row>
    <row r="62" spans="1:4" ht="12" thickBot="1" x14ac:dyDescent="0.2">
      <c r="A62" s="730"/>
      <c r="B62" s="733"/>
      <c r="C62" s="17" t="s">
        <v>2609</v>
      </c>
      <c r="D62" s="735"/>
    </row>
    <row r="63" spans="1:4" ht="12" thickBot="1" x14ac:dyDescent="0.2">
      <c r="A63" s="730"/>
      <c r="B63" s="732" t="s">
        <v>2772</v>
      </c>
      <c r="C63" s="17" t="s">
        <v>2823</v>
      </c>
      <c r="D63" s="734"/>
    </row>
    <row r="64" spans="1:4" ht="12" thickBot="1" x14ac:dyDescent="0.2">
      <c r="A64" s="730"/>
      <c r="B64" s="733"/>
      <c r="C64" s="17" t="s">
        <v>2822</v>
      </c>
      <c r="D64" s="735"/>
    </row>
    <row r="65" spans="1:4" ht="12" thickBot="1" x14ac:dyDescent="0.2">
      <c r="A65" s="730"/>
      <c r="B65" s="732" t="s">
        <v>93</v>
      </c>
      <c r="C65" s="17" t="s">
        <v>2821</v>
      </c>
      <c r="D65" s="734"/>
    </row>
    <row r="66" spans="1:4" ht="12" thickBot="1" x14ac:dyDescent="0.2">
      <c r="A66" s="730"/>
      <c r="B66" s="733"/>
      <c r="C66" s="17" t="s">
        <v>1498</v>
      </c>
      <c r="D66" s="735"/>
    </row>
    <row r="67" spans="1:4" ht="12" thickBot="1" x14ac:dyDescent="0.2">
      <c r="A67" s="730"/>
      <c r="B67" s="732" t="s">
        <v>2768</v>
      </c>
      <c r="C67" s="17" t="s">
        <v>1582</v>
      </c>
      <c r="D67" s="734"/>
    </row>
    <row r="68" spans="1:4" ht="12" thickBot="1" x14ac:dyDescent="0.2">
      <c r="A68" s="730"/>
      <c r="B68" s="733"/>
      <c r="C68" s="17" t="s">
        <v>2818</v>
      </c>
      <c r="D68" s="735"/>
    </row>
    <row r="69" spans="1:4" ht="12" thickBot="1" x14ac:dyDescent="0.2">
      <c r="A69" s="729">
        <v>6</v>
      </c>
      <c r="B69" s="14" t="s">
        <v>672</v>
      </c>
      <c r="C69" s="17" t="s">
        <v>2765</v>
      </c>
      <c r="D69" s="17"/>
    </row>
    <row r="70" spans="1:4" ht="12" thickBot="1" x14ac:dyDescent="0.2">
      <c r="A70" s="730"/>
      <c r="B70" s="14" t="s">
        <v>461</v>
      </c>
      <c r="C70" s="17" t="s">
        <v>2814</v>
      </c>
      <c r="D70" s="17"/>
    </row>
    <row r="71" spans="1:4" ht="12" thickBot="1" x14ac:dyDescent="0.2">
      <c r="A71" s="730"/>
      <c r="B71" s="14" t="s">
        <v>2763</v>
      </c>
      <c r="C71" s="17" t="s">
        <v>2812</v>
      </c>
      <c r="D71" s="17"/>
    </row>
    <row r="72" spans="1:4" ht="12" thickBot="1" x14ac:dyDescent="0.2">
      <c r="A72" s="730"/>
      <c r="B72" s="14" t="s">
        <v>2761</v>
      </c>
      <c r="C72" s="17" t="s">
        <v>2811</v>
      </c>
      <c r="D72" s="17"/>
    </row>
    <row r="73" spans="1:4" ht="12" thickBot="1" x14ac:dyDescent="0.2">
      <c r="A73" s="730"/>
      <c r="B73" s="14" t="s">
        <v>2760</v>
      </c>
      <c r="C73" s="17" t="s">
        <v>2810</v>
      </c>
      <c r="D73" s="17"/>
    </row>
    <row r="74" spans="1:4" ht="12" thickBot="1" x14ac:dyDescent="0.2">
      <c r="A74" s="730"/>
      <c r="B74" s="14" t="s">
        <v>2809</v>
      </c>
      <c r="C74" s="17" t="s">
        <v>2808</v>
      </c>
      <c r="D74" s="17"/>
    </row>
    <row r="75" spans="1:4" ht="12" thickBot="1" x14ac:dyDescent="0.2">
      <c r="A75" s="730"/>
      <c r="B75" s="732" t="s">
        <v>2756</v>
      </c>
      <c r="C75" s="17" t="s">
        <v>2806</v>
      </c>
      <c r="D75" s="734"/>
    </row>
    <row r="76" spans="1:4" ht="12" thickBot="1" x14ac:dyDescent="0.2">
      <c r="A76" s="730"/>
      <c r="B76" s="733"/>
      <c r="C76" s="17" t="s">
        <v>2805</v>
      </c>
      <c r="D76" s="735"/>
    </row>
    <row r="77" spans="1:4" ht="12" thickBot="1" x14ac:dyDescent="0.2">
      <c r="A77" s="730"/>
      <c r="B77" s="14" t="s">
        <v>84</v>
      </c>
      <c r="C77" s="17" t="s">
        <v>2804</v>
      </c>
      <c r="D77" s="17"/>
    </row>
    <row r="78" spans="1:4" ht="12" thickBot="1" x14ac:dyDescent="0.2">
      <c r="A78" s="730"/>
      <c r="B78" s="14" t="s">
        <v>95</v>
      </c>
      <c r="C78" s="17" t="s">
        <v>2803</v>
      </c>
      <c r="D78" s="17"/>
    </row>
    <row r="79" spans="1:4" ht="12" thickBot="1" x14ac:dyDescent="0.2">
      <c r="A79" s="729">
        <v>7</v>
      </c>
      <c r="B79" s="14" t="s">
        <v>2751</v>
      </c>
      <c r="C79" s="17" t="s">
        <v>2800</v>
      </c>
      <c r="D79" s="17"/>
    </row>
    <row r="80" spans="1:4" ht="12" thickBot="1" x14ac:dyDescent="0.2">
      <c r="A80" s="730"/>
      <c r="B80" s="14" t="s">
        <v>2748</v>
      </c>
      <c r="C80" s="17" t="s">
        <v>2799</v>
      </c>
      <c r="D80" s="17"/>
    </row>
    <row r="81" spans="1:4" ht="12" thickBot="1" x14ac:dyDescent="0.2">
      <c r="A81" s="730"/>
      <c r="B81" s="14" t="s">
        <v>2746</v>
      </c>
      <c r="C81" s="17" t="s">
        <v>2798</v>
      </c>
      <c r="D81" s="17"/>
    </row>
    <row r="82" spans="1:4" ht="12" thickBot="1" x14ac:dyDescent="0.2">
      <c r="A82" s="730"/>
      <c r="B82" s="14" t="s">
        <v>2744</v>
      </c>
      <c r="C82" s="17" t="s">
        <v>2795</v>
      </c>
      <c r="D82" s="17"/>
    </row>
    <row r="83" spans="1:4" ht="12" thickBot="1" x14ac:dyDescent="0.2">
      <c r="A83" s="730"/>
      <c r="B83" s="14" t="s">
        <v>2742</v>
      </c>
      <c r="C83" s="17" t="s">
        <v>2794</v>
      </c>
      <c r="D83" s="17"/>
    </row>
    <row r="84" spans="1:4" ht="12" thickBot="1" x14ac:dyDescent="0.2">
      <c r="A84" s="730"/>
      <c r="B84" s="14" t="s">
        <v>2740</v>
      </c>
      <c r="C84" s="17" t="s">
        <v>2609</v>
      </c>
      <c r="D84" s="17"/>
    </row>
    <row r="85" spans="1:4" ht="12" thickBot="1" x14ac:dyDescent="0.2">
      <c r="A85" s="730"/>
      <c r="B85" s="14" t="s">
        <v>2739</v>
      </c>
      <c r="C85" s="17" t="s">
        <v>2792</v>
      </c>
      <c r="D85" s="17"/>
    </row>
    <row r="86" spans="1:4" ht="12" thickBot="1" x14ac:dyDescent="0.2">
      <c r="A86" s="730"/>
      <c r="B86" s="14" t="s">
        <v>2737</v>
      </c>
      <c r="C86" s="17" t="s">
        <v>1709</v>
      </c>
      <c r="D86" s="17"/>
    </row>
    <row r="87" spans="1:4" ht="12" thickBot="1" x14ac:dyDescent="0.2">
      <c r="A87" s="730"/>
      <c r="B87" s="14" t="s">
        <v>498</v>
      </c>
      <c r="C87" s="17" t="s">
        <v>1693</v>
      </c>
      <c r="D87" s="17"/>
    </row>
    <row r="88" spans="1:4" ht="12" thickBot="1" x14ac:dyDescent="0.2">
      <c r="A88" s="729">
        <v>8</v>
      </c>
      <c r="B88" s="14" t="s">
        <v>459</v>
      </c>
      <c r="C88" s="17" t="s">
        <v>1620</v>
      </c>
      <c r="D88" s="17"/>
    </row>
    <row r="89" spans="1:4" ht="12" thickBot="1" x14ac:dyDescent="0.2">
      <c r="A89" s="730"/>
      <c r="B89" s="14" t="s">
        <v>2733</v>
      </c>
      <c r="C89" s="17" t="s">
        <v>1472</v>
      </c>
      <c r="D89" s="17"/>
    </row>
    <row r="90" spans="1:4" ht="12" thickBot="1" x14ac:dyDescent="0.2">
      <c r="A90" s="730"/>
      <c r="B90" s="14" t="s">
        <v>416</v>
      </c>
      <c r="C90" s="17" t="s">
        <v>1609</v>
      </c>
      <c r="D90" s="17"/>
    </row>
    <row r="91" spans="1:4" ht="12" thickBot="1" x14ac:dyDescent="0.2">
      <c r="A91" s="730"/>
      <c r="B91" s="14" t="s">
        <v>280</v>
      </c>
      <c r="C91" s="17" t="s">
        <v>2791</v>
      </c>
      <c r="D91" s="17" t="s">
        <v>1172</v>
      </c>
    </row>
    <row r="92" spans="1:4" ht="12" thickBot="1" x14ac:dyDescent="0.2">
      <c r="A92" s="730"/>
      <c r="B92" s="14" t="s">
        <v>280</v>
      </c>
      <c r="C92" s="17" t="s">
        <v>2790</v>
      </c>
      <c r="D92" s="17" t="s">
        <v>1175</v>
      </c>
    </row>
    <row r="93" spans="1:4" ht="12" thickBot="1" x14ac:dyDescent="0.2">
      <c r="A93" s="730"/>
      <c r="B93" s="14" t="s">
        <v>280</v>
      </c>
      <c r="C93" s="17" t="s">
        <v>2789</v>
      </c>
      <c r="D93" s="17" t="s">
        <v>2788</v>
      </c>
    </row>
    <row r="94" spans="1:4" ht="12" thickBot="1" x14ac:dyDescent="0.2">
      <c r="A94" s="729" t="s">
        <v>103</v>
      </c>
      <c r="B94" s="14" t="s">
        <v>4550</v>
      </c>
      <c r="C94" s="17"/>
      <c r="D94" s="17" t="s">
        <v>2786</v>
      </c>
    </row>
    <row r="95" spans="1:4" ht="12" thickBot="1" x14ac:dyDescent="0.2">
      <c r="A95" s="730"/>
      <c r="B95" s="14" t="s">
        <v>408</v>
      </c>
      <c r="C95" s="17" t="s">
        <v>1593</v>
      </c>
      <c r="D95" s="17" t="s">
        <v>2480</v>
      </c>
    </row>
    <row r="96" spans="1:4" ht="12" thickBot="1" x14ac:dyDescent="0.2">
      <c r="A96" s="730"/>
      <c r="B96" s="14" t="s">
        <v>2725</v>
      </c>
      <c r="C96" s="17" t="s">
        <v>1591</v>
      </c>
      <c r="D96" s="17" t="s">
        <v>2480</v>
      </c>
    </row>
    <row r="97" spans="1:4" ht="12" thickBot="1" x14ac:dyDescent="0.2">
      <c r="A97" s="730"/>
      <c r="B97" s="14" t="s">
        <v>2782</v>
      </c>
      <c r="C97" s="17" t="s">
        <v>2778</v>
      </c>
      <c r="D97" s="17" t="s">
        <v>1486</v>
      </c>
    </row>
    <row r="98" spans="1:4" ht="12" thickBot="1" x14ac:dyDescent="0.2">
      <c r="A98" s="730"/>
      <c r="B98" s="14" t="s">
        <v>2717</v>
      </c>
      <c r="C98" s="17" t="s">
        <v>1533</v>
      </c>
      <c r="D98" s="17" t="s">
        <v>1486</v>
      </c>
    </row>
    <row r="99" spans="1:4" ht="12" thickBot="1" x14ac:dyDescent="0.2">
      <c r="A99" s="730"/>
      <c r="B99" s="14" t="s">
        <v>2716</v>
      </c>
      <c r="C99" s="17" t="s">
        <v>1533</v>
      </c>
      <c r="D99" s="17" t="s">
        <v>1486</v>
      </c>
    </row>
    <row r="100" spans="1:4" ht="12" thickBot="1" x14ac:dyDescent="0.2">
      <c r="A100" s="730"/>
      <c r="B100" s="14" t="s">
        <v>2713</v>
      </c>
      <c r="C100" s="17" t="s">
        <v>1842</v>
      </c>
      <c r="D100" s="17" t="s">
        <v>322</v>
      </c>
    </row>
    <row r="101" spans="1:4" ht="12" thickBot="1" x14ac:dyDescent="0.2">
      <c r="A101" s="730"/>
      <c r="B101" s="14" t="s">
        <v>2708</v>
      </c>
      <c r="C101" s="17" t="s">
        <v>1533</v>
      </c>
      <c r="D101" s="17" t="s">
        <v>1486</v>
      </c>
    </row>
    <row r="102" spans="1:4" ht="12" thickBot="1" x14ac:dyDescent="0.2">
      <c r="A102" s="730"/>
      <c r="B102" s="14" t="s">
        <v>352</v>
      </c>
      <c r="C102" s="17" t="s">
        <v>1574</v>
      </c>
      <c r="D102" s="17" t="s">
        <v>322</v>
      </c>
    </row>
    <row r="103" spans="1:4" ht="12" thickBot="1" x14ac:dyDescent="0.2">
      <c r="A103" s="730"/>
      <c r="B103" s="14" t="s">
        <v>2715</v>
      </c>
      <c r="C103" s="17" t="s">
        <v>2778</v>
      </c>
      <c r="D103" s="17" t="s">
        <v>1486</v>
      </c>
    </row>
    <row r="104" spans="1:4" ht="12" thickBot="1" x14ac:dyDescent="0.2">
      <c r="A104" s="730"/>
      <c r="B104" s="14" t="s">
        <v>384</v>
      </c>
      <c r="C104" s="17" t="s">
        <v>1569</v>
      </c>
      <c r="D104" s="17" t="s">
        <v>322</v>
      </c>
    </row>
    <row r="105" spans="1:4" ht="12" thickBot="1" x14ac:dyDescent="0.2">
      <c r="A105" s="730"/>
      <c r="B105" s="14" t="s">
        <v>2721</v>
      </c>
      <c r="C105" s="17" t="s">
        <v>1569</v>
      </c>
      <c r="D105" s="17" t="s">
        <v>322</v>
      </c>
    </row>
    <row r="106" spans="1:4" ht="12" thickBot="1" x14ac:dyDescent="0.2">
      <c r="A106" s="730"/>
      <c r="B106" s="14" t="s">
        <v>326</v>
      </c>
      <c r="C106" s="17" t="s">
        <v>1837</v>
      </c>
      <c r="D106" s="17" t="s">
        <v>322</v>
      </c>
    </row>
    <row r="107" spans="1:4" ht="12.75" thickBot="1" x14ac:dyDescent="0.2">
      <c r="A107" s="730"/>
      <c r="B107" s="14" t="s">
        <v>2705</v>
      </c>
      <c r="C107" s="17" t="s">
        <v>2052</v>
      </c>
      <c r="D107" s="17" t="s">
        <v>322</v>
      </c>
    </row>
    <row r="108" spans="1:4" x14ac:dyDescent="0.15">
      <c r="A108" s="728" t="s">
        <v>5438</v>
      </c>
      <c r="B108" s="728"/>
      <c r="C108" s="728"/>
      <c r="D108" s="728"/>
    </row>
    <row r="109" spans="1:4" ht="12" thickBot="1" x14ac:dyDescent="0.2">
      <c r="A109" s="731">
        <v>1</v>
      </c>
      <c r="B109" s="13" t="s">
        <v>2698</v>
      </c>
      <c r="C109" s="16" t="s">
        <v>9615</v>
      </c>
      <c r="D109" s="16"/>
    </row>
    <row r="110" spans="1:4" ht="12" thickBot="1" x14ac:dyDescent="0.2">
      <c r="A110" s="730"/>
      <c r="B110" s="14" t="s">
        <v>2687</v>
      </c>
      <c r="C110" s="17" t="s">
        <v>2697</v>
      </c>
      <c r="D110" s="734" t="s">
        <v>2696</v>
      </c>
    </row>
    <row r="111" spans="1:4" ht="12" thickBot="1" x14ac:dyDescent="0.2">
      <c r="A111" s="730"/>
      <c r="B111" s="14" t="s">
        <v>2684</v>
      </c>
      <c r="C111" s="734" t="s">
        <v>2458</v>
      </c>
      <c r="D111" s="735"/>
    </row>
    <row r="112" spans="1:4" ht="12" thickBot="1" x14ac:dyDescent="0.2">
      <c r="A112" s="730"/>
      <c r="B112" s="14" t="s">
        <v>2681</v>
      </c>
      <c r="C112" s="735"/>
      <c r="D112" s="735"/>
    </row>
    <row r="113" spans="1:4" ht="12" thickBot="1" x14ac:dyDescent="0.2">
      <c r="A113" s="730"/>
      <c r="B113" s="14" t="s">
        <v>2679</v>
      </c>
      <c r="C113" s="735"/>
      <c r="D113" s="735"/>
    </row>
    <row r="114" spans="1:4" ht="12" thickBot="1" x14ac:dyDescent="0.2">
      <c r="A114" s="730"/>
      <c r="B114" s="732" t="s">
        <v>2695</v>
      </c>
      <c r="C114" s="17" t="s">
        <v>2596</v>
      </c>
      <c r="D114" s="734" t="s">
        <v>2694</v>
      </c>
    </row>
    <row r="115" spans="1:4" ht="12" thickBot="1" x14ac:dyDescent="0.2">
      <c r="A115" s="730"/>
      <c r="B115" s="733"/>
      <c r="C115" s="17" t="s">
        <v>2197</v>
      </c>
      <c r="D115" s="735"/>
    </row>
    <row r="116" spans="1:4" ht="12" thickBot="1" x14ac:dyDescent="0.2">
      <c r="A116" s="730"/>
      <c r="B116" s="14" t="s">
        <v>2693</v>
      </c>
      <c r="C116" s="734" t="s">
        <v>2458</v>
      </c>
      <c r="D116" s="735"/>
    </row>
    <row r="117" spans="1:4" ht="12" thickBot="1" x14ac:dyDescent="0.2">
      <c r="A117" s="730"/>
      <c r="B117" s="14" t="s">
        <v>2692</v>
      </c>
      <c r="C117" s="735"/>
      <c r="D117" s="735"/>
    </row>
    <row r="118" spans="1:4" ht="12" thickBot="1" x14ac:dyDescent="0.2">
      <c r="A118" s="730"/>
      <c r="B118" s="14" t="s">
        <v>2691</v>
      </c>
      <c r="C118" s="735"/>
      <c r="D118" s="735"/>
    </row>
    <row r="119" spans="1:4" ht="12" thickBot="1" x14ac:dyDescent="0.2">
      <c r="A119" s="729">
        <v>2</v>
      </c>
      <c r="B119" s="732" t="s">
        <v>2690</v>
      </c>
      <c r="C119" s="17" t="s">
        <v>2596</v>
      </c>
      <c r="D119" s="734" t="s">
        <v>2689</v>
      </c>
    </row>
    <row r="120" spans="1:4" ht="12" thickBot="1" x14ac:dyDescent="0.2">
      <c r="A120" s="730"/>
      <c r="B120" s="733"/>
      <c r="C120" s="17" t="s">
        <v>2189</v>
      </c>
      <c r="D120" s="735"/>
    </row>
    <row r="121" spans="1:4" ht="12" thickBot="1" x14ac:dyDescent="0.2">
      <c r="A121" s="730"/>
      <c r="B121" s="14" t="s">
        <v>2688</v>
      </c>
      <c r="C121" s="734" t="s">
        <v>2458</v>
      </c>
      <c r="D121" s="735"/>
    </row>
    <row r="122" spans="1:4" ht="12" thickBot="1" x14ac:dyDescent="0.2">
      <c r="A122" s="730"/>
      <c r="B122" s="14" t="s">
        <v>1441</v>
      </c>
      <c r="C122" s="735"/>
      <c r="D122" s="735"/>
    </row>
    <row r="123" spans="1:4" ht="12" thickBot="1" x14ac:dyDescent="0.2">
      <c r="A123" s="730"/>
      <c r="B123" s="14" t="s">
        <v>2685</v>
      </c>
      <c r="C123" s="735"/>
      <c r="D123" s="735"/>
    </row>
    <row r="124" spans="1:4" ht="12" thickBot="1" x14ac:dyDescent="0.2">
      <c r="A124" s="730"/>
      <c r="B124" s="732" t="s">
        <v>2678</v>
      </c>
      <c r="C124" s="17" t="s">
        <v>2683</v>
      </c>
      <c r="D124" s="734" t="s">
        <v>2682</v>
      </c>
    </row>
    <row r="125" spans="1:4" ht="12" thickBot="1" x14ac:dyDescent="0.2">
      <c r="A125" s="730"/>
      <c r="B125" s="733"/>
      <c r="C125" s="17" t="s">
        <v>2680</v>
      </c>
      <c r="D125" s="735"/>
    </row>
    <row r="126" spans="1:4" ht="12" thickBot="1" x14ac:dyDescent="0.2">
      <c r="A126" s="730"/>
      <c r="B126" s="733"/>
      <c r="C126" s="17" t="s">
        <v>2080</v>
      </c>
      <c r="D126" s="735"/>
    </row>
    <row r="127" spans="1:4" ht="12" thickBot="1" x14ac:dyDescent="0.2">
      <c r="A127" s="730"/>
      <c r="B127" s="14" t="s">
        <v>1449</v>
      </c>
      <c r="C127" s="734" t="s">
        <v>2458</v>
      </c>
      <c r="D127" s="735"/>
    </row>
    <row r="128" spans="1:4" ht="12" thickBot="1" x14ac:dyDescent="0.2">
      <c r="A128" s="730"/>
      <c r="B128" s="14" t="s">
        <v>1403</v>
      </c>
      <c r="C128" s="735"/>
      <c r="D128" s="735"/>
    </row>
    <row r="129" spans="1:4" ht="12" thickBot="1" x14ac:dyDescent="0.2">
      <c r="A129" s="730"/>
      <c r="B129" s="14" t="s">
        <v>2676</v>
      </c>
      <c r="C129" s="735"/>
      <c r="D129" s="735"/>
    </row>
    <row r="130" spans="1:4" ht="12" thickBot="1" x14ac:dyDescent="0.2">
      <c r="A130" s="730"/>
      <c r="B130" s="14" t="s">
        <v>2675</v>
      </c>
      <c r="C130" s="17" t="s">
        <v>1783</v>
      </c>
      <c r="D130" s="734" t="s">
        <v>2677</v>
      </c>
    </row>
    <row r="131" spans="1:4" ht="12" thickBot="1" x14ac:dyDescent="0.2">
      <c r="A131" s="729">
        <v>3</v>
      </c>
      <c r="B131" s="14" t="s">
        <v>2674</v>
      </c>
      <c r="C131" s="734" t="s">
        <v>2458</v>
      </c>
      <c r="D131" s="735"/>
    </row>
    <row r="132" spans="1:4" ht="12" thickBot="1" x14ac:dyDescent="0.2">
      <c r="A132" s="730"/>
      <c r="B132" s="14" t="s">
        <v>2670</v>
      </c>
      <c r="C132" s="735"/>
      <c r="D132" s="735"/>
    </row>
    <row r="133" spans="1:4" ht="12" thickBot="1" x14ac:dyDescent="0.2">
      <c r="A133" s="730"/>
      <c r="B133" s="732" t="s">
        <v>2669</v>
      </c>
      <c r="C133" s="17" t="s">
        <v>2664</v>
      </c>
      <c r="D133" s="735"/>
    </row>
    <row r="134" spans="1:4" ht="12" thickBot="1" x14ac:dyDescent="0.2">
      <c r="A134" s="730"/>
      <c r="B134" s="733"/>
      <c r="C134" s="17" t="s">
        <v>2458</v>
      </c>
      <c r="D134" s="735"/>
    </row>
    <row r="135" spans="1:4" ht="12" thickBot="1" x14ac:dyDescent="0.2">
      <c r="A135" s="730"/>
      <c r="B135" s="732" t="s">
        <v>1121</v>
      </c>
      <c r="C135" s="17" t="s">
        <v>2673</v>
      </c>
      <c r="D135" s="734" t="s">
        <v>2672</v>
      </c>
    </row>
    <row r="136" spans="1:4" ht="12" thickBot="1" x14ac:dyDescent="0.2">
      <c r="A136" s="730"/>
      <c r="B136" s="733"/>
      <c r="C136" s="17" t="s">
        <v>2671</v>
      </c>
      <c r="D136" s="735"/>
    </row>
    <row r="137" spans="1:4" ht="12" thickBot="1" x14ac:dyDescent="0.2">
      <c r="A137" s="730"/>
      <c r="B137" s="732" t="s">
        <v>1414</v>
      </c>
      <c r="C137" s="17" t="s">
        <v>1768</v>
      </c>
      <c r="D137" s="735"/>
    </row>
    <row r="138" spans="1:4" ht="12" thickBot="1" x14ac:dyDescent="0.2">
      <c r="A138" s="730"/>
      <c r="B138" s="733"/>
      <c r="C138" s="17" t="s">
        <v>2458</v>
      </c>
      <c r="D138" s="735"/>
    </row>
    <row r="139" spans="1:4" ht="12" thickBot="1" x14ac:dyDescent="0.2">
      <c r="A139" s="730"/>
      <c r="B139" s="732" t="s">
        <v>2668</v>
      </c>
      <c r="C139" s="17" t="s">
        <v>1968</v>
      </c>
      <c r="D139" s="735"/>
    </row>
    <row r="140" spans="1:4" ht="12" thickBot="1" x14ac:dyDescent="0.2">
      <c r="A140" s="730"/>
      <c r="B140" s="733"/>
      <c r="C140" s="17" t="s">
        <v>2458</v>
      </c>
      <c r="D140" s="735"/>
    </row>
    <row r="141" spans="1:4" ht="12" thickBot="1" x14ac:dyDescent="0.2">
      <c r="A141" s="730"/>
      <c r="B141" s="732" t="s">
        <v>1423</v>
      </c>
      <c r="C141" s="17" t="s">
        <v>2659</v>
      </c>
      <c r="D141" s="735"/>
    </row>
    <row r="142" spans="1:4" ht="12" thickBot="1" x14ac:dyDescent="0.2">
      <c r="A142" s="730"/>
      <c r="B142" s="733"/>
      <c r="C142" s="17" t="s">
        <v>2458</v>
      </c>
      <c r="D142" s="735"/>
    </row>
    <row r="143" spans="1:4" ht="12" thickBot="1" x14ac:dyDescent="0.2">
      <c r="A143" s="730"/>
      <c r="B143" s="14" t="s">
        <v>2656</v>
      </c>
      <c r="C143" s="17" t="s">
        <v>2666</v>
      </c>
      <c r="D143" s="734" t="s">
        <v>2665</v>
      </c>
    </row>
    <row r="144" spans="1:4" ht="12" thickBot="1" x14ac:dyDescent="0.2">
      <c r="A144" s="730"/>
      <c r="B144" s="14" t="s">
        <v>2655</v>
      </c>
      <c r="C144" s="17" t="s">
        <v>2458</v>
      </c>
      <c r="D144" s="735"/>
    </row>
    <row r="145" spans="1:4" ht="12" thickBot="1" x14ac:dyDescent="0.2">
      <c r="A145" s="729">
        <v>4</v>
      </c>
      <c r="B145" s="732" t="s">
        <v>2654</v>
      </c>
      <c r="C145" s="17" t="s">
        <v>1934</v>
      </c>
      <c r="D145" s="735"/>
    </row>
    <row r="146" spans="1:4" ht="12" thickBot="1" x14ac:dyDescent="0.2">
      <c r="A146" s="730"/>
      <c r="B146" s="733"/>
      <c r="C146" s="17" t="s">
        <v>2458</v>
      </c>
      <c r="D146" s="735"/>
    </row>
    <row r="147" spans="1:4" ht="12" thickBot="1" x14ac:dyDescent="0.2">
      <c r="A147" s="730"/>
      <c r="B147" s="14" t="s">
        <v>2653</v>
      </c>
      <c r="C147" s="17" t="s">
        <v>2458</v>
      </c>
      <c r="D147" s="735"/>
    </row>
    <row r="148" spans="1:4" ht="12" thickBot="1" x14ac:dyDescent="0.2">
      <c r="A148" s="730"/>
      <c r="B148" s="14" t="s">
        <v>1087</v>
      </c>
      <c r="C148" s="17" t="s">
        <v>9618</v>
      </c>
      <c r="D148" s="17"/>
    </row>
    <row r="149" spans="1:4" ht="12" thickBot="1" x14ac:dyDescent="0.2">
      <c r="A149" s="730"/>
      <c r="B149" s="732" t="s">
        <v>1447</v>
      </c>
      <c r="C149" s="17" t="s">
        <v>2596</v>
      </c>
      <c r="D149" s="734" t="s">
        <v>2663</v>
      </c>
    </row>
    <row r="150" spans="1:4" ht="12" thickBot="1" x14ac:dyDescent="0.2">
      <c r="A150" s="730"/>
      <c r="B150" s="733"/>
      <c r="C150" s="17" t="s">
        <v>2130</v>
      </c>
      <c r="D150" s="735"/>
    </row>
    <row r="151" spans="1:4" ht="12" thickBot="1" x14ac:dyDescent="0.2">
      <c r="A151" s="730"/>
      <c r="B151" s="733"/>
      <c r="C151" s="17" t="s">
        <v>1758</v>
      </c>
      <c r="D151" s="735"/>
    </row>
    <row r="152" spans="1:4" ht="12" thickBot="1" x14ac:dyDescent="0.2">
      <c r="A152" s="730"/>
      <c r="B152" s="14" t="s">
        <v>2594</v>
      </c>
      <c r="C152" s="17" t="s">
        <v>2501</v>
      </c>
      <c r="D152" s="735"/>
    </row>
    <row r="153" spans="1:4" ht="12" thickBot="1" x14ac:dyDescent="0.2">
      <c r="A153" s="730"/>
      <c r="B153" s="14" t="s">
        <v>2593</v>
      </c>
      <c r="C153" s="17" t="s">
        <v>2499</v>
      </c>
      <c r="D153" s="735"/>
    </row>
    <row r="154" spans="1:4" ht="12" thickBot="1" x14ac:dyDescent="0.2">
      <c r="A154" s="730"/>
      <c r="B154" s="14" t="s">
        <v>2569</v>
      </c>
      <c r="C154" s="17" t="s">
        <v>1741</v>
      </c>
      <c r="D154" s="734" t="s">
        <v>2661</v>
      </c>
    </row>
    <row r="155" spans="1:4" ht="12" thickBot="1" x14ac:dyDescent="0.2">
      <c r="A155" s="730"/>
      <c r="B155" s="14" t="s">
        <v>2566</v>
      </c>
      <c r="C155" s="734" t="s">
        <v>2458</v>
      </c>
      <c r="D155" s="735"/>
    </row>
    <row r="156" spans="1:4" ht="12" thickBot="1" x14ac:dyDescent="0.2">
      <c r="A156" s="730"/>
      <c r="B156" s="14" t="s">
        <v>2564</v>
      </c>
      <c r="C156" s="735"/>
      <c r="D156" s="735"/>
    </row>
    <row r="157" spans="1:4" ht="12" thickBot="1" x14ac:dyDescent="0.2">
      <c r="A157" s="729">
        <v>5</v>
      </c>
      <c r="B157" s="14" t="s">
        <v>2620</v>
      </c>
      <c r="C157" s="17" t="s">
        <v>2658</v>
      </c>
      <c r="D157" s="734" t="s">
        <v>2657</v>
      </c>
    </row>
    <row r="158" spans="1:4" ht="12" thickBot="1" x14ac:dyDescent="0.2">
      <c r="A158" s="730"/>
      <c r="B158" s="14" t="s">
        <v>2618</v>
      </c>
      <c r="C158" s="734" t="s">
        <v>2458</v>
      </c>
      <c r="D158" s="735"/>
    </row>
    <row r="159" spans="1:4" ht="12" thickBot="1" x14ac:dyDescent="0.2">
      <c r="A159" s="730"/>
      <c r="B159" s="14" t="s">
        <v>2617</v>
      </c>
      <c r="C159" s="735"/>
      <c r="D159" s="735"/>
    </row>
    <row r="160" spans="1:4" ht="12" thickBot="1" x14ac:dyDescent="0.2">
      <c r="A160" s="730"/>
      <c r="B160" s="14" t="s">
        <v>2616</v>
      </c>
      <c r="C160" s="735"/>
      <c r="D160" s="735"/>
    </row>
    <row r="161" spans="1:4" ht="12" thickBot="1" x14ac:dyDescent="0.2">
      <c r="A161" s="730"/>
      <c r="B161" s="14" t="s">
        <v>2614</v>
      </c>
      <c r="C161" s="735"/>
      <c r="D161" s="735"/>
    </row>
    <row r="162" spans="1:4" ht="12" thickBot="1" x14ac:dyDescent="0.2">
      <c r="A162" s="730"/>
      <c r="B162" s="14" t="s">
        <v>2612</v>
      </c>
      <c r="C162" s="735"/>
      <c r="D162" s="735"/>
    </row>
    <row r="163" spans="1:4" ht="12" thickBot="1" x14ac:dyDescent="0.2">
      <c r="A163" s="730"/>
      <c r="B163" s="14" t="s">
        <v>2611</v>
      </c>
      <c r="C163" s="735"/>
      <c r="D163" s="735"/>
    </row>
    <row r="164" spans="1:4" ht="12" thickBot="1" x14ac:dyDescent="0.2">
      <c r="A164" s="730"/>
      <c r="B164" s="732" t="s">
        <v>2607</v>
      </c>
      <c r="C164" s="17" t="s">
        <v>1472</v>
      </c>
      <c r="D164" s="735"/>
    </row>
    <row r="165" spans="1:4" ht="12" thickBot="1" x14ac:dyDescent="0.2">
      <c r="A165" s="730"/>
      <c r="B165" s="733"/>
      <c r="C165" s="17" t="s">
        <v>2501</v>
      </c>
      <c r="D165" s="735"/>
    </row>
    <row r="166" spans="1:4" ht="12" thickBot="1" x14ac:dyDescent="0.2">
      <c r="A166" s="730"/>
      <c r="B166" s="14" t="s">
        <v>2383</v>
      </c>
      <c r="C166" s="17" t="s">
        <v>2652</v>
      </c>
      <c r="D166" s="17"/>
    </row>
    <row r="167" spans="1:4" ht="12" thickBot="1" x14ac:dyDescent="0.2">
      <c r="A167" s="729">
        <v>6</v>
      </c>
      <c r="B167" s="14" t="s">
        <v>2647</v>
      </c>
      <c r="C167" s="17" t="s">
        <v>2153</v>
      </c>
      <c r="D167" s="734" t="s">
        <v>2651</v>
      </c>
    </row>
    <row r="168" spans="1:4" ht="12" thickBot="1" x14ac:dyDescent="0.2">
      <c r="A168" s="730"/>
      <c r="B168" s="732" t="s">
        <v>2646</v>
      </c>
      <c r="C168" s="17" t="s">
        <v>1934</v>
      </c>
      <c r="D168" s="735"/>
    </row>
    <row r="169" spans="1:4" ht="12" thickBot="1" x14ac:dyDescent="0.2">
      <c r="A169" s="730"/>
      <c r="B169" s="733"/>
      <c r="C169" s="17" t="s">
        <v>2458</v>
      </c>
      <c r="D169" s="735"/>
    </row>
    <row r="170" spans="1:4" ht="12" thickBot="1" x14ac:dyDescent="0.2">
      <c r="A170" s="730"/>
      <c r="B170" s="14" t="s">
        <v>2644</v>
      </c>
      <c r="C170" s="17" t="s">
        <v>2458</v>
      </c>
      <c r="D170" s="735"/>
    </row>
    <row r="171" spans="1:4" ht="12" thickBot="1" x14ac:dyDescent="0.2">
      <c r="A171" s="730"/>
      <c r="B171" s="732" t="s">
        <v>2641</v>
      </c>
      <c r="C171" s="17" t="s">
        <v>2153</v>
      </c>
      <c r="D171" s="735"/>
    </row>
    <row r="172" spans="1:4" ht="12" thickBot="1" x14ac:dyDescent="0.2">
      <c r="A172" s="730"/>
      <c r="B172" s="733"/>
      <c r="C172" s="17" t="s">
        <v>2458</v>
      </c>
      <c r="D172" s="735"/>
    </row>
    <row r="173" spans="1:4" ht="12" thickBot="1" x14ac:dyDescent="0.2">
      <c r="A173" s="730"/>
      <c r="B173" s="732" t="s">
        <v>1416</v>
      </c>
      <c r="C173" s="17" t="s">
        <v>2650</v>
      </c>
      <c r="D173" s="734" t="s">
        <v>2649</v>
      </c>
    </row>
    <row r="174" spans="1:4" ht="12" thickBot="1" x14ac:dyDescent="0.2">
      <c r="A174" s="730"/>
      <c r="B174" s="733"/>
      <c r="C174" s="17" t="s">
        <v>2648</v>
      </c>
      <c r="D174" s="735"/>
    </row>
    <row r="175" spans="1:4" ht="12" thickBot="1" x14ac:dyDescent="0.2">
      <c r="A175" s="730"/>
      <c r="B175" s="733"/>
      <c r="C175" s="17" t="s">
        <v>1758</v>
      </c>
      <c r="D175" s="735"/>
    </row>
    <row r="176" spans="1:4" ht="12" thickBot="1" x14ac:dyDescent="0.2">
      <c r="A176" s="730"/>
      <c r="B176" s="14" t="s">
        <v>2587</v>
      </c>
      <c r="C176" s="734" t="s">
        <v>2458</v>
      </c>
      <c r="D176" s="735"/>
    </row>
    <row r="177" spans="1:4" ht="12" thickBot="1" x14ac:dyDescent="0.2">
      <c r="A177" s="730"/>
      <c r="B177" s="14" t="s">
        <v>2586</v>
      </c>
      <c r="C177" s="735"/>
      <c r="D177" s="735"/>
    </row>
    <row r="178" spans="1:4" ht="12" thickBot="1" x14ac:dyDescent="0.2">
      <c r="A178" s="730"/>
      <c r="B178" s="14" t="s">
        <v>1426</v>
      </c>
      <c r="C178" s="17" t="s">
        <v>6393</v>
      </c>
      <c r="D178" s="734" t="s">
        <v>2645</v>
      </c>
    </row>
    <row r="179" spans="1:4" ht="12" thickBot="1" x14ac:dyDescent="0.2">
      <c r="A179" s="730"/>
      <c r="B179" s="14" t="s">
        <v>2643</v>
      </c>
      <c r="C179" s="17" t="s">
        <v>2458</v>
      </c>
      <c r="D179" s="735"/>
    </row>
    <row r="180" spans="1:4" ht="12" thickBot="1" x14ac:dyDescent="0.2">
      <c r="A180" s="729">
        <v>7</v>
      </c>
      <c r="B180" s="732" t="s">
        <v>2642</v>
      </c>
      <c r="C180" s="17" t="s">
        <v>1718</v>
      </c>
      <c r="D180" s="735"/>
    </row>
    <row r="181" spans="1:4" ht="12" thickBot="1" x14ac:dyDescent="0.2">
      <c r="A181" s="730"/>
      <c r="B181" s="733"/>
      <c r="C181" s="17" t="s">
        <v>2458</v>
      </c>
      <c r="D181" s="735"/>
    </row>
    <row r="182" spans="1:4" ht="12" thickBot="1" x14ac:dyDescent="0.2">
      <c r="A182" s="730"/>
      <c r="B182" s="14" t="s">
        <v>2640</v>
      </c>
      <c r="C182" s="17" t="s">
        <v>2458</v>
      </c>
      <c r="D182" s="735"/>
    </row>
    <row r="183" spans="1:4" ht="12" thickBot="1" x14ac:dyDescent="0.2">
      <c r="A183" s="730"/>
      <c r="B183" s="732" t="s">
        <v>2639</v>
      </c>
      <c r="C183" s="17" t="s">
        <v>6585</v>
      </c>
      <c r="D183" s="735"/>
    </row>
    <row r="184" spans="1:4" ht="12" thickBot="1" x14ac:dyDescent="0.2">
      <c r="A184" s="730"/>
      <c r="B184" s="733"/>
      <c r="C184" s="17" t="s">
        <v>2458</v>
      </c>
      <c r="D184" s="735"/>
    </row>
    <row r="185" spans="1:4" ht="12" thickBot="1" x14ac:dyDescent="0.2">
      <c r="A185" s="730"/>
      <c r="B185" s="732" t="s">
        <v>2629</v>
      </c>
      <c r="C185" s="17" t="s">
        <v>1559</v>
      </c>
      <c r="D185" s="734" t="s">
        <v>2637</v>
      </c>
    </row>
    <row r="186" spans="1:4" ht="12" thickBot="1" x14ac:dyDescent="0.2">
      <c r="A186" s="730"/>
      <c r="B186" s="733"/>
      <c r="C186" s="17" t="s">
        <v>2636</v>
      </c>
      <c r="D186" s="735"/>
    </row>
    <row r="187" spans="1:4" ht="12" thickBot="1" x14ac:dyDescent="0.2">
      <c r="A187" s="730"/>
      <c r="B187" s="732" t="s">
        <v>2627</v>
      </c>
      <c r="C187" s="17" t="s">
        <v>6393</v>
      </c>
      <c r="D187" s="735"/>
    </row>
    <row r="188" spans="1:4" ht="12" thickBot="1" x14ac:dyDescent="0.2">
      <c r="A188" s="730"/>
      <c r="B188" s="733"/>
      <c r="C188" s="17" t="s">
        <v>2458</v>
      </c>
      <c r="D188" s="735"/>
    </row>
    <row r="189" spans="1:4" ht="12" thickBot="1" x14ac:dyDescent="0.2">
      <c r="A189" s="730"/>
      <c r="B189" s="14" t="s">
        <v>2625</v>
      </c>
      <c r="C189" s="734" t="s">
        <v>2458</v>
      </c>
      <c r="D189" s="735"/>
    </row>
    <row r="190" spans="1:4" ht="12" thickBot="1" x14ac:dyDescent="0.2">
      <c r="A190" s="730"/>
      <c r="B190" s="14" t="s">
        <v>2623</v>
      </c>
      <c r="C190" s="735"/>
      <c r="D190" s="735"/>
    </row>
    <row r="191" spans="1:4" ht="12" thickBot="1" x14ac:dyDescent="0.2">
      <c r="A191" s="730"/>
      <c r="B191" s="732" t="s">
        <v>2622</v>
      </c>
      <c r="C191" s="17" t="s">
        <v>6586</v>
      </c>
      <c r="D191" s="735"/>
    </row>
    <row r="192" spans="1:4" ht="12" thickBot="1" x14ac:dyDescent="0.2">
      <c r="A192" s="730"/>
      <c r="B192" s="733"/>
      <c r="C192" s="17" t="s">
        <v>2458</v>
      </c>
      <c r="D192" s="735"/>
    </row>
    <row r="193" spans="1:4" ht="12" thickBot="1" x14ac:dyDescent="0.2">
      <c r="A193" s="730"/>
      <c r="B193" s="732" t="s">
        <v>1408</v>
      </c>
      <c r="C193" s="17" t="s">
        <v>6390</v>
      </c>
      <c r="D193" s="734"/>
    </row>
    <row r="194" spans="1:4" ht="12" thickBot="1" x14ac:dyDescent="0.2">
      <c r="A194" s="730"/>
      <c r="B194" s="733"/>
      <c r="C194" s="17" t="s">
        <v>2635</v>
      </c>
      <c r="D194" s="735"/>
    </row>
    <row r="195" spans="1:4" ht="12" thickBot="1" x14ac:dyDescent="0.2">
      <c r="A195" s="729">
        <v>8</v>
      </c>
      <c r="B195" s="732" t="s">
        <v>998</v>
      </c>
      <c r="C195" s="17" t="s">
        <v>1718</v>
      </c>
      <c r="D195" s="734"/>
    </row>
    <row r="196" spans="1:4" ht="12" thickBot="1" x14ac:dyDescent="0.2">
      <c r="A196" s="730"/>
      <c r="B196" s="733"/>
      <c r="C196" s="17" t="s">
        <v>2634</v>
      </c>
      <c r="D196" s="735"/>
    </row>
    <row r="197" spans="1:4" ht="12" thickBot="1" x14ac:dyDescent="0.2">
      <c r="A197" s="730"/>
      <c r="B197" s="733"/>
      <c r="C197" s="17" t="s">
        <v>2633</v>
      </c>
      <c r="D197" s="735"/>
    </row>
    <row r="198" spans="1:4" ht="12" thickBot="1" x14ac:dyDescent="0.2">
      <c r="A198" s="730"/>
      <c r="B198" s="14" t="s">
        <v>2584</v>
      </c>
      <c r="C198" s="17" t="s">
        <v>2632</v>
      </c>
      <c r="D198" s="17"/>
    </row>
    <row r="199" spans="1:4" ht="12" thickBot="1" x14ac:dyDescent="0.2">
      <c r="A199" s="730"/>
      <c r="B199" s="14" t="s">
        <v>2580</v>
      </c>
      <c r="C199" s="17" t="s">
        <v>1718</v>
      </c>
      <c r="D199" s="734" t="s">
        <v>2631</v>
      </c>
    </row>
    <row r="200" spans="1:4" ht="12" thickBot="1" x14ac:dyDescent="0.2">
      <c r="A200" s="730"/>
      <c r="B200" s="732" t="s">
        <v>2579</v>
      </c>
      <c r="C200" s="17" t="s">
        <v>1500</v>
      </c>
      <c r="D200" s="735"/>
    </row>
    <row r="201" spans="1:4" ht="12" thickBot="1" x14ac:dyDescent="0.2">
      <c r="A201" s="730"/>
      <c r="B201" s="733"/>
      <c r="C201" s="17" t="s">
        <v>2458</v>
      </c>
      <c r="D201" s="735"/>
    </row>
    <row r="202" spans="1:4" ht="12" thickBot="1" x14ac:dyDescent="0.2">
      <c r="A202" s="730"/>
      <c r="B202" s="14" t="s">
        <v>2577</v>
      </c>
      <c r="C202" s="17" t="s">
        <v>2458</v>
      </c>
      <c r="D202" s="735"/>
    </row>
    <row r="203" spans="1:4" ht="12" thickBot="1" x14ac:dyDescent="0.2">
      <c r="A203" s="730"/>
      <c r="B203" s="732" t="s">
        <v>2573</v>
      </c>
      <c r="C203" s="17" t="s">
        <v>2572</v>
      </c>
      <c r="D203" s="735"/>
    </row>
    <row r="204" spans="1:4" ht="12" thickBot="1" x14ac:dyDescent="0.2">
      <c r="A204" s="730"/>
      <c r="B204" s="733"/>
      <c r="C204" s="17" t="s">
        <v>2626</v>
      </c>
      <c r="D204" s="735"/>
    </row>
    <row r="205" spans="1:4" ht="12" thickBot="1" x14ac:dyDescent="0.2">
      <c r="A205" s="730"/>
      <c r="B205" s="733"/>
      <c r="C205" s="17" t="s">
        <v>2458</v>
      </c>
      <c r="D205" s="735"/>
    </row>
    <row r="206" spans="1:4" ht="12" thickBot="1" x14ac:dyDescent="0.2">
      <c r="A206" s="730"/>
      <c r="B206" s="14" t="s">
        <v>504</v>
      </c>
      <c r="C206" s="17" t="s">
        <v>2122</v>
      </c>
      <c r="D206" s="734" t="s">
        <v>2624</v>
      </c>
    </row>
    <row r="207" spans="1:4" ht="12" thickBot="1" x14ac:dyDescent="0.2">
      <c r="A207" s="730"/>
      <c r="B207" s="14" t="s">
        <v>2456</v>
      </c>
      <c r="C207" s="17" t="s">
        <v>2520</v>
      </c>
      <c r="D207" s="735"/>
    </row>
    <row r="208" spans="1:4" ht="12" thickBot="1" x14ac:dyDescent="0.2">
      <c r="A208" s="730"/>
      <c r="B208" s="14" t="s">
        <v>2455</v>
      </c>
      <c r="C208" s="17" t="s">
        <v>2519</v>
      </c>
      <c r="D208" s="735"/>
    </row>
    <row r="209" spans="1:4" ht="12" thickBot="1" x14ac:dyDescent="0.2">
      <c r="A209" s="729">
        <v>9</v>
      </c>
      <c r="B209" s="14" t="s">
        <v>2460</v>
      </c>
      <c r="C209" s="17" t="s">
        <v>2459</v>
      </c>
      <c r="D209" s="17"/>
    </row>
    <row r="210" spans="1:4" ht="12" thickBot="1" x14ac:dyDescent="0.2">
      <c r="A210" s="730"/>
      <c r="B210" s="14" t="s">
        <v>2540</v>
      </c>
      <c r="C210" s="17" t="s">
        <v>1500</v>
      </c>
      <c r="D210" s="734" t="s">
        <v>6609</v>
      </c>
    </row>
    <row r="211" spans="1:4" ht="12" thickBot="1" x14ac:dyDescent="0.2">
      <c r="A211" s="730"/>
      <c r="B211" s="732" t="s">
        <v>1395</v>
      </c>
      <c r="C211" s="17" t="s">
        <v>1661</v>
      </c>
      <c r="D211" s="735"/>
    </row>
    <row r="212" spans="1:4" ht="12" thickBot="1" x14ac:dyDescent="0.2">
      <c r="A212" s="730"/>
      <c r="B212" s="733"/>
      <c r="C212" s="17" t="s">
        <v>2458</v>
      </c>
      <c r="D212" s="735"/>
    </row>
    <row r="213" spans="1:4" ht="12" thickBot="1" x14ac:dyDescent="0.2">
      <c r="A213" s="730"/>
      <c r="B213" s="14" t="s">
        <v>2534</v>
      </c>
      <c r="C213" s="17" t="s">
        <v>2458</v>
      </c>
      <c r="D213" s="735"/>
    </row>
    <row r="214" spans="1:4" ht="12" thickBot="1" x14ac:dyDescent="0.2">
      <c r="A214" s="730"/>
      <c r="B214" s="732" t="s">
        <v>5118</v>
      </c>
      <c r="C214" s="17" t="s">
        <v>2615</v>
      </c>
      <c r="D214" s="735"/>
    </row>
    <row r="215" spans="1:4" ht="12" thickBot="1" x14ac:dyDescent="0.2">
      <c r="A215" s="730"/>
      <c r="B215" s="733"/>
      <c r="C215" s="17" t="s">
        <v>2613</v>
      </c>
      <c r="D215" s="735"/>
    </row>
    <row r="216" spans="1:4" ht="12" thickBot="1" x14ac:dyDescent="0.2">
      <c r="A216" s="730"/>
      <c r="B216" s="733"/>
      <c r="C216" s="17" t="s">
        <v>2458</v>
      </c>
      <c r="D216" s="735"/>
    </row>
    <row r="217" spans="1:4" ht="12" thickBot="1" x14ac:dyDescent="0.2">
      <c r="A217" s="730"/>
      <c r="B217" s="14" t="s">
        <v>2513</v>
      </c>
      <c r="C217" s="17" t="s">
        <v>1693</v>
      </c>
      <c r="D217" s="734" t="s">
        <v>2610</v>
      </c>
    </row>
    <row r="218" spans="1:4" ht="12" thickBot="1" x14ac:dyDescent="0.2">
      <c r="A218" s="730"/>
      <c r="B218" s="14" t="s">
        <v>2507</v>
      </c>
      <c r="C218" s="17" t="s">
        <v>2520</v>
      </c>
      <c r="D218" s="735"/>
    </row>
    <row r="219" spans="1:4" ht="12" thickBot="1" x14ac:dyDescent="0.2">
      <c r="A219" s="730"/>
      <c r="B219" s="14" t="s">
        <v>2502</v>
      </c>
      <c r="C219" s="17" t="s">
        <v>2519</v>
      </c>
      <c r="D219" s="735"/>
    </row>
    <row r="220" spans="1:4" ht="12" thickBot="1" x14ac:dyDescent="0.2">
      <c r="A220" s="730"/>
      <c r="B220" s="732" t="s">
        <v>1033</v>
      </c>
      <c r="C220" s="17" t="s">
        <v>2609</v>
      </c>
      <c r="D220" s="734" t="s">
        <v>2608</v>
      </c>
    </row>
    <row r="221" spans="1:4" ht="12" thickBot="1" x14ac:dyDescent="0.2">
      <c r="A221" s="730"/>
      <c r="B221" s="733"/>
      <c r="C221" s="17" t="s">
        <v>2112</v>
      </c>
      <c r="D221" s="735"/>
    </row>
    <row r="222" spans="1:4" ht="12" thickBot="1" x14ac:dyDescent="0.2">
      <c r="A222" s="729">
        <v>10</v>
      </c>
      <c r="B222" s="14" t="s">
        <v>2489</v>
      </c>
      <c r="C222" s="17" t="s">
        <v>2499</v>
      </c>
      <c r="D222" s="735"/>
    </row>
    <row r="223" spans="1:4" ht="12" thickBot="1" x14ac:dyDescent="0.2">
      <c r="A223" s="730"/>
      <c r="B223" s="736" t="s">
        <v>94</v>
      </c>
      <c r="C223" s="17" t="s">
        <v>1683</v>
      </c>
      <c r="D223" s="734" t="s">
        <v>2605</v>
      </c>
    </row>
    <row r="224" spans="1:4" ht="12" thickBot="1" x14ac:dyDescent="0.2">
      <c r="A224" s="730"/>
      <c r="B224" s="733"/>
      <c r="C224" s="17" t="s">
        <v>2112</v>
      </c>
      <c r="D224" s="735"/>
    </row>
    <row r="225" spans="1:4" ht="12" thickBot="1" x14ac:dyDescent="0.2">
      <c r="A225" s="730"/>
      <c r="B225" s="733"/>
      <c r="C225" s="17" t="s">
        <v>2603</v>
      </c>
      <c r="D225" s="735"/>
    </row>
    <row r="226" spans="1:4" ht="12" thickBot="1" x14ac:dyDescent="0.2">
      <c r="A226" s="730"/>
      <c r="B226" s="14" t="s">
        <v>2481</v>
      </c>
      <c r="C226" s="17" t="s">
        <v>2499</v>
      </c>
      <c r="D226" s="735"/>
    </row>
    <row r="227" spans="1:4" ht="12" thickBot="1" x14ac:dyDescent="0.2">
      <c r="A227" s="730"/>
      <c r="B227" s="732" t="s">
        <v>657</v>
      </c>
      <c r="C227" s="17" t="s">
        <v>2479</v>
      </c>
      <c r="D227" s="734" t="s">
        <v>2602</v>
      </c>
    </row>
    <row r="228" spans="1:4" ht="12" thickBot="1" x14ac:dyDescent="0.2">
      <c r="A228" s="730"/>
      <c r="B228" s="733"/>
      <c r="C228" s="17" t="s">
        <v>2112</v>
      </c>
      <c r="D228" s="735"/>
    </row>
    <row r="229" spans="1:4" ht="12" thickBot="1" x14ac:dyDescent="0.2">
      <c r="A229" s="730"/>
      <c r="B229" s="732" t="s">
        <v>1357</v>
      </c>
      <c r="C229" s="17" t="s">
        <v>2601</v>
      </c>
      <c r="D229" s="735"/>
    </row>
    <row r="230" spans="1:4" ht="12" thickBot="1" x14ac:dyDescent="0.2">
      <c r="A230" s="730"/>
      <c r="B230" s="733"/>
      <c r="C230" s="17" t="s">
        <v>2499</v>
      </c>
      <c r="D230" s="735"/>
    </row>
    <row r="231" spans="1:4" ht="12" thickBot="1" x14ac:dyDescent="0.2">
      <c r="A231" s="730"/>
      <c r="B231" s="732" t="s">
        <v>2599</v>
      </c>
      <c r="C231" s="17" t="s">
        <v>2533</v>
      </c>
      <c r="D231" s="734" t="s">
        <v>2598</v>
      </c>
    </row>
    <row r="232" spans="1:4" ht="12" thickBot="1" x14ac:dyDescent="0.2">
      <c r="A232" s="730"/>
      <c r="B232" s="733"/>
      <c r="C232" s="17" t="s">
        <v>1709</v>
      </c>
      <c r="D232" s="735"/>
    </row>
    <row r="233" spans="1:4" ht="12" thickBot="1" x14ac:dyDescent="0.2">
      <c r="A233" s="730"/>
      <c r="B233" s="733"/>
      <c r="C233" s="17" t="s">
        <v>2595</v>
      </c>
      <c r="D233" s="735"/>
    </row>
    <row r="234" spans="1:4" ht="12" thickBot="1" x14ac:dyDescent="0.2">
      <c r="A234" s="730"/>
      <c r="B234" s="733"/>
      <c r="C234" s="17" t="s">
        <v>2080</v>
      </c>
      <c r="D234" s="735"/>
    </row>
    <row r="235" spans="1:4" ht="12" thickBot="1" x14ac:dyDescent="0.2">
      <c r="A235" s="730"/>
      <c r="B235" s="14" t="s">
        <v>2450</v>
      </c>
      <c r="C235" s="734" t="s">
        <v>2458</v>
      </c>
      <c r="D235" s="735"/>
    </row>
    <row r="236" spans="1:4" ht="12" thickBot="1" x14ac:dyDescent="0.2">
      <c r="A236" s="730"/>
      <c r="B236" s="14" t="s">
        <v>2449</v>
      </c>
      <c r="C236" s="735"/>
      <c r="D236" s="735"/>
    </row>
    <row r="237" spans="1:4" ht="12" thickBot="1" x14ac:dyDescent="0.2">
      <c r="A237" s="730"/>
      <c r="B237" s="14" t="s">
        <v>2448</v>
      </c>
      <c r="C237" s="735"/>
      <c r="D237" s="735"/>
    </row>
    <row r="238" spans="1:4" ht="12" thickBot="1" x14ac:dyDescent="0.2">
      <c r="A238" s="729">
        <v>11</v>
      </c>
      <c r="B238" s="732" t="s">
        <v>748</v>
      </c>
      <c r="C238" s="17" t="s">
        <v>2592</v>
      </c>
      <c r="D238" s="734" t="s">
        <v>2591</v>
      </c>
    </row>
    <row r="239" spans="1:4" ht="12" thickBot="1" x14ac:dyDescent="0.2">
      <c r="A239" s="730"/>
      <c r="B239" s="733"/>
      <c r="C239" s="17" t="s">
        <v>2590</v>
      </c>
      <c r="D239" s="735"/>
    </row>
    <row r="240" spans="1:4" ht="12" thickBot="1" x14ac:dyDescent="0.2">
      <c r="A240" s="730"/>
      <c r="B240" s="732" t="s">
        <v>2526</v>
      </c>
      <c r="C240" s="17" t="s">
        <v>6431</v>
      </c>
      <c r="D240" s="735"/>
    </row>
    <row r="241" spans="1:4" ht="12" thickBot="1" x14ac:dyDescent="0.2">
      <c r="A241" s="730"/>
      <c r="B241" s="733"/>
      <c r="C241" s="17" t="s">
        <v>2458</v>
      </c>
      <c r="D241" s="735"/>
    </row>
    <row r="242" spans="1:4" ht="12" thickBot="1" x14ac:dyDescent="0.2">
      <c r="A242" s="730"/>
      <c r="B242" s="732" t="s">
        <v>1359</v>
      </c>
      <c r="C242" s="17" t="s">
        <v>1689</v>
      </c>
      <c r="D242" s="735"/>
    </row>
    <row r="243" spans="1:4" ht="12" thickBot="1" x14ac:dyDescent="0.2">
      <c r="A243" s="730"/>
      <c r="B243" s="733"/>
      <c r="C243" s="17" t="s">
        <v>2458</v>
      </c>
      <c r="D243" s="735"/>
    </row>
    <row r="244" spans="1:4" ht="12" thickBot="1" x14ac:dyDescent="0.2">
      <c r="A244" s="730"/>
      <c r="B244" s="732" t="s">
        <v>1372</v>
      </c>
      <c r="C244" s="17" t="s">
        <v>2585</v>
      </c>
      <c r="D244" s="735"/>
    </row>
    <row r="245" spans="1:4" ht="12" thickBot="1" x14ac:dyDescent="0.2">
      <c r="A245" s="730"/>
      <c r="B245" s="733"/>
      <c r="C245" s="17" t="s">
        <v>2458</v>
      </c>
      <c r="D245" s="735"/>
    </row>
    <row r="246" spans="1:4" ht="12" thickBot="1" x14ac:dyDescent="0.2">
      <c r="A246" s="730"/>
      <c r="B246" s="732" t="s">
        <v>1370</v>
      </c>
      <c r="C246" s="17" t="s">
        <v>6596</v>
      </c>
      <c r="D246" s="735"/>
    </row>
    <row r="247" spans="1:4" ht="12" thickBot="1" x14ac:dyDescent="0.2">
      <c r="A247" s="730"/>
      <c r="B247" s="733"/>
      <c r="C247" s="17" t="s">
        <v>2458</v>
      </c>
      <c r="D247" s="735"/>
    </row>
    <row r="248" spans="1:4" ht="12" thickBot="1" x14ac:dyDescent="0.2">
      <c r="A248" s="730"/>
      <c r="B248" s="14" t="s">
        <v>2393</v>
      </c>
      <c r="C248" s="17" t="s">
        <v>2090</v>
      </c>
      <c r="D248" s="17"/>
    </row>
    <row r="249" spans="1:4" ht="12" thickBot="1" x14ac:dyDescent="0.2">
      <c r="A249" s="730"/>
      <c r="B249" s="732" t="s">
        <v>750</v>
      </c>
      <c r="C249" s="17" t="s">
        <v>6597</v>
      </c>
      <c r="D249" s="734" t="s">
        <v>2583</v>
      </c>
    </row>
    <row r="250" spans="1:4" ht="12" thickBot="1" x14ac:dyDescent="0.2">
      <c r="A250" s="730"/>
      <c r="B250" s="733"/>
      <c r="C250" s="17" t="s">
        <v>2582</v>
      </c>
      <c r="D250" s="735"/>
    </row>
    <row r="251" spans="1:4" ht="12" thickBot="1" x14ac:dyDescent="0.2">
      <c r="A251" s="730"/>
      <c r="B251" s="732" t="s">
        <v>2435</v>
      </c>
      <c r="C251" s="17" t="s">
        <v>2082</v>
      </c>
      <c r="D251" s="735"/>
    </row>
    <row r="252" spans="1:4" ht="12" thickBot="1" x14ac:dyDescent="0.2">
      <c r="A252" s="730"/>
      <c r="B252" s="733"/>
      <c r="C252" s="17" t="s">
        <v>1582</v>
      </c>
      <c r="D252" s="735"/>
    </row>
    <row r="253" spans="1:4" ht="12" thickBot="1" x14ac:dyDescent="0.2">
      <c r="A253" s="730"/>
      <c r="B253" s="733"/>
      <c r="C253" s="17" t="s">
        <v>2458</v>
      </c>
      <c r="D253" s="735"/>
    </row>
    <row r="254" spans="1:4" ht="12" thickBot="1" x14ac:dyDescent="0.2">
      <c r="A254" s="730"/>
      <c r="B254" s="732" t="s">
        <v>2434</v>
      </c>
      <c r="C254" s="17" t="s">
        <v>6598</v>
      </c>
      <c r="D254" s="735"/>
    </row>
    <row r="255" spans="1:4" ht="12" thickBot="1" x14ac:dyDescent="0.2">
      <c r="A255" s="730"/>
      <c r="B255" s="733"/>
      <c r="C255" s="17" t="s">
        <v>2458</v>
      </c>
      <c r="D255" s="735"/>
    </row>
    <row r="256" spans="1:4" ht="12" thickBot="1" x14ac:dyDescent="0.2">
      <c r="A256" s="729">
        <v>12</v>
      </c>
      <c r="B256" s="14" t="s">
        <v>2543</v>
      </c>
      <c r="C256" s="17" t="s">
        <v>2578</v>
      </c>
      <c r="D256" s="17"/>
    </row>
    <row r="257" spans="1:4" ht="12" thickBot="1" x14ac:dyDescent="0.2">
      <c r="A257" s="730"/>
      <c r="B257" s="14" t="s">
        <v>19</v>
      </c>
      <c r="C257" s="17" t="s">
        <v>2576</v>
      </c>
      <c r="D257" s="17"/>
    </row>
    <row r="258" spans="1:4" ht="12" thickBot="1" x14ac:dyDescent="0.2">
      <c r="A258" s="730"/>
      <c r="B258" s="14" t="s">
        <v>18</v>
      </c>
      <c r="C258" s="17" t="s">
        <v>2575</v>
      </c>
      <c r="D258" s="734" t="s">
        <v>2574</v>
      </c>
    </row>
    <row r="259" spans="1:4" ht="12" thickBot="1" x14ac:dyDescent="0.2">
      <c r="A259" s="730"/>
      <c r="B259" s="14" t="s">
        <v>2414</v>
      </c>
      <c r="C259" s="734" t="s">
        <v>2458</v>
      </c>
      <c r="D259" s="735"/>
    </row>
    <row r="260" spans="1:4" ht="12" thickBot="1" x14ac:dyDescent="0.2">
      <c r="A260" s="730"/>
      <c r="B260" s="14" t="s">
        <v>2410</v>
      </c>
      <c r="C260" s="735"/>
      <c r="D260" s="735"/>
    </row>
    <row r="261" spans="1:4" ht="12" thickBot="1" x14ac:dyDescent="0.2">
      <c r="A261" s="730"/>
      <c r="B261" s="14" t="s">
        <v>2409</v>
      </c>
      <c r="C261" s="735"/>
      <c r="D261" s="735"/>
    </row>
    <row r="262" spans="1:4" ht="12" thickBot="1" x14ac:dyDescent="0.2">
      <c r="A262" s="730"/>
      <c r="B262" s="14" t="s">
        <v>2406</v>
      </c>
      <c r="C262" s="735"/>
      <c r="D262" s="735"/>
    </row>
    <row r="263" spans="1:4" ht="12" thickBot="1" x14ac:dyDescent="0.2">
      <c r="A263" s="730"/>
      <c r="B263" s="14" t="s">
        <v>445</v>
      </c>
      <c r="C263" s="17" t="s">
        <v>1652</v>
      </c>
      <c r="D263" s="17"/>
    </row>
    <row r="264" spans="1:4" ht="12" thickBot="1" x14ac:dyDescent="0.2">
      <c r="A264" s="730"/>
      <c r="B264" s="14" t="s">
        <v>1221</v>
      </c>
      <c r="C264" s="17" t="s">
        <v>2054</v>
      </c>
      <c r="D264" s="17"/>
    </row>
    <row r="265" spans="1:4" ht="12" thickBot="1" x14ac:dyDescent="0.2">
      <c r="A265" s="729">
        <v>13</v>
      </c>
      <c r="B265" s="732" t="s">
        <v>1219</v>
      </c>
      <c r="C265" s="17" t="s">
        <v>2567</v>
      </c>
      <c r="D265" s="734"/>
    </row>
    <row r="266" spans="1:4" ht="12" thickBot="1" x14ac:dyDescent="0.2">
      <c r="A266" s="730"/>
      <c r="B266" s="733"/>
      <c r="C266" s="17" t="s">
        <v>2565</v>
      </c>
      <c r="D266" s="735"/>
    </row>
    <row r="267" spans="1:4" ht="12" thickBot="1" x14ac:dyDescent="0.2">
      <c r="A267" s="730"/>
      <c r="B267" s="14" t="s">
        <v>2563</v>
      </c>
      <c r="C267" s="17" t="s">
        <v>2562</v>
      </c>
      <c r="D267" s="734" t="s">
        <v>2561</v>
      </c>
    </row>
    <row r="268" spans="1:4" ht="12" thickBot="1" x14ac:dyDescent="0.2">
      <c r="A268" s="730"/>
      <c r="B268" s="14" t="s">
        <v>2560</v>
      </c>
      <c r="C268" s="734" t="s">
        <v>2458</v>
      </c>
      <c r="D268" s="735"/>
    </row>
    <row r="269" spans="1:4" ht="12" thickBot="1" x14ac:dyDescent="0.2">
      <c r="A269" s="730"/>
      <c r="B269" s="14" t="s">
        <v>2558</v>
      </c>
      <c r="C269" s="735"/>
      <c r="D269" s="735"/>
    </row>
    <row r="270" spans="1:4" ht="12" thickBot="1" x14ac:dyDescent="0.2">
      <c r="A270" s="730"/>
      <c r="B270" s="14" t="s">
        <v>2557</v>
      </c>
      <c r="C270" s="735"/>
      <c r="D270" s="735"/>
    </row>
    <row r="271" spans="1:4" ht="12" thickBot="1" x14ac:dyDescent="0.2">
      <c r="A271" s="730"/>
      <c r="B271" s="14" t="s">
        <v>2556</v>
      </c>
      <c r="C271" s="735"/>
      <c r="D271" s="735"/>
    </row>
    <row r="272" spans="1:4" ht="12" thickBot="1" x14ac:dyDescent="0.2">
      <c r="A272" s="730"/>
      <c r="B272" s="14" t="s">
        <v>2554</v>
      </c>
      <c r="C272" s="735"/>
      <c r="D272" s="735"/>
    </row>
    <row r="273" spans="1:4" ht="12" thickBot="1" x14ac:dyDescent="0.2">
      <c r="A273" s="730"/>
      <c r="B273" s="732" t="s">
        <v>2552</v>
      </c>
      <c r="C273" s="17" t="s">
        <v>2458</v>
      </c>
      <c r="D273" s="735"/>
    </row>
    <row r="274" spans="1:4" ht="12" thickBot="1" x14ac:dyDescent="0.2">
      <c r="A274" s="730"/>
      <c r="B274" s="733"/>
      <c r="C274" s="17" t="s">
        <v>2550</v>
      </c>
      <c r="D274" s="735"/>
    </row>
    <row r="275" spans="1:4" ht="12" thickBot="1" x14ac:dyDescent="0.2">
      <c r="A275" s="730"/>
      <c r="B275" s="14" t="s">
        <v>2447</v>
      </c>
      <c r="C275" s="17" t="s">
        <v>1700</v>
      </c>
      <c r="D275" s="734" t="s">
        <v>2548</v>
      </c>
    </row>
    <row r="276" spans="1:4" ht="12" thickBot="1" x14ac:dyDescent="0.2">
      <c r="A276" s="729">
        <v>14</v>
      </c>
      <c r="B276" s="14" t="s">
        <v>2445</v>
      </c>
      <c r="C276" s="17" t="s">
        <v>2458</v>
      </c>
      <c r="D276" s="735"/>
    </row>
    <row r="277" spans="1:4" ht="12" thickBot="1" x14ac:dyDescent="0.2">
      <c r="A277" s="730"/>
      <c r="B277" s="14" t="s">
        <v>2402</v>
      </c>
      <c r="C277" s="17" t="s">
        <v>9616</v>
      </c>
      <c r="D277" s="734" t="s">
        <v>2545</v>
      </c>
    </row>
    <row r="278" spans="1:4" ht="12" thickBot="1" x14ac:dyDescent="0.2">
      <c r="A278" s="730"/>
      <c r="B278" s="14" t="s">
        <v>2401</v>
      </c>
      <c r="C278" s="734" t="s">
        <v>2458</v>
      </c>
      <c r="D278" s="735"/>
    </row>
    <row r="279" spans="1:4" ht="12" thickBot="1" x14ac:dyDescent="0.2">
      <c r="A279" s="730"/>
      <c r="B279" s="14" t="s">
        <v>2400</v>
      </c>
      <c r="C279" s="735"/>
      <c r="D279" s="735"/>
    </row>
    <row r="280" spans="1:4" ht="12" thickBot="1" x14ac:dyDescent="0.2">
      <c r="A280" s="730"/>
      <c r="B280" s="14" t="s">
        <v>2399</v>
      </c>
      <c r="C280" s="735"/>
      <c r="D280" s="735"/>
    </row>
    <row r="281" spans="1:4" ht="12" thickBot="1" x14ac:dyDescent="0.2">
      <c r="A281" s="730"/>
      <c r="B281" s="14" t="s">
        <v>2398</v>
      </c>
      <c r="C281" s="17" t="s">
        <v>2499</v>
      </c>
      <c r="D281" s="735"/>
    </row>
    <row r="282" spans="1:4" ht="12" thickBot="1" x14ac:dyDescent="0.2">
      <c r="A282" s="730"/>
      <c r="B282" s="14" t="s">
        <v>2397</v>
      </c>
      <c r="C282" s="17" t="s">
        <v>2530</v>
      </c>
      <c r="D282" s="735"/>
    </row>
    <row r="283" spans="1:4" ht="12" thickBot="1" x14ac:dyDescent="0.2">
      <c r="A283" s="730"/>
      <c r="B283" s="14" t="s">
        <v>1228</v>
      </c>
      <c r="C283" s="17" t="s">
        <v>2541</v>
      </c>
      <c r="D283" s="17"/>
    </row>
    <row r="284" spans="1:4" ht="12" thickBot="1" x14ac:dyDescent="0.2">
      <c r="A284" s="730"/>
      <c r="B284" s="14" t="s">
        <v>1214</v>
      </c>
      <c r="C284" s="17" t="s">
        <v>2538</v>
      </c>
      <c r="D284" s="17"/>
    </row>
    <row r="285" spans="1:4" ht="12" thickBot="1" x14ac:dyDescent="0.2">
      <c r="A285" s="729">
        <v>15</v>
      </c>
      <c r="B285" s="732" t="s">
        <v>2432</v>
      </c>
      <c r="C285" s="17" t="s">
        <v>1814</v>
      </c>
      <c r="D285" s="734" t="s">
        <v>2537</v>
      </c>
    </row>
    <row r="286" spans="1:4" ht="12" thickBot="1" x14ac:dyDescent="0.2">
      <c r="A286" s="730"/>
      <c r="B286" s="733"/>
      <c r="C286" s="17" t="s">
        <v>2536</v>
      </c>
      <c r="D286" s="735"/>
    </row>
    <row r="287" spans="1:4" ht="12" thickBot="1" x14ac:dyDescent="0.2">
      <c r="A287" s="730"/>
      <c r="B287" s="733"/>
      <c r="C287" s="17" t="s">
        <v>2535</v>
      </c>
      <c r="D287" s="735"/>
    </row>
    <row r="288" spans="1:4" ht="12" thickBot="1" x14ac:dyDescent="0.2">
      <c r="A288" s="730"/>
      <c r="B288" s="732" t="s">
        <v>2429</v>
      </c>
      <c r="C288" s="17" t="s">
        <v>2533</v>
      </c>
      <c r="D288" s="735"/>
    </row>
    <row r="289" spans="1:4" ht="12" thickBot="1" x14ac:dyDescent="0.2">
      <c r="A289" s="730"/>
      <c r="B289" s="733"/>
      <c r="C289" s="17" t="s">
        <v>2458</v>
      </c>
      <c r="D289" s="735"/>
    </row>
    <row r="290" spans="1:4" ht="12" thickBot="1" x14ac:dyDescent="0.2">
      <c r="A290" s="730"/>
      <c r="B290" s="732" t="s">
        <v>1330</v>
      </c>
      <c r="C290" s="17" t="s">
        <v>1814</v>
      </c>
      <c r="D290" s="735"/>
    </row>
    <row r="291" spans="1:4" ht="12" thickBot="1" x14ac:dyDescent="0.2">
      <c r="A291" s="730"/>
      <c r="B291" s="733"/>
      <c r="C291" s="17" t="s">
        <v>2458</v>
      </c>
      <c r="D291" s="735"/>
    </row>
    <row r="292" spans="1:4" ht="12" thickBot="1" x14ac:dyDescent="0.2">
      <c r="A292" s="730"/>
      <c r="B292" s="14" t="s">
        <v>1210</v>
      </c>
      <c r="C292" s="17" t="s">
        <v>2530</v>
      </c>
      <c r="D292" s="735"/>
    </row>
    <row r="293" spans="1:4" ht="12" thickBot="1" x14ac:dyDescent="0.2">
      <c r="A293" s="730"/>
      <c r="B293" s="14" t="s">
        <v>1206</v>
      </c>
      <c r="C293" s="17" t="s">
        <v>2528</v>
      </c>
      <c r="D293" s="735"/>
    </row>
    <row r="294" spans="1:4" ht="12" thickBot="1" x14ac:dyDescent="0.2">
      <c r="A294" s="730"/>
      <c r="B294" s="14" t="s">
        <v>1205</v>
      </c>
      <c r="C294" s="17" t="s">
        <v>2527</v>
      </c>
      <c r="D294" s="735"/>
    </row>
    <row r="295" spans="1:4" ht="12" thickBot="1" x14ac:dyDescent="0.2">
      <c r="A295" s="730"/>
      <c r="B295" s="14" t="s">
        <v>2369</v>
      </c>
      <c r="C295" s="17" t="s">
        <v>2525</v>
      </c>
      <c r="D295" s="17" t="s">
        <v>1479</v>
      </c>
    </row>
    <row r="296" spans="1:4" ht="12" thickBot="1" x14ac:dyDescent="0.2">
      <c r="A296" s="730"/>
      <c r="B296" s="14" t="s">
        <v>2366</v>
      </c>
      <c r="C296" s="734" t="s">
        <v>2458</v>
      </c>
      <c r="D296" s="17" t="s">
        <v>2524</v>
      </c>
    </row>
    <row r="297" spans="1:4" ht="12" thickBot="1" x14ac:dyDescent="0.2">
      <c r="A297" s="730"/>
      <c r="B297" s="14" t="s">
        <v>2364</v>
      </c>
      <c r="C297" s="735"/>
      <c r="D297" s="18"/>
    </row>
    <row r="298" spans="1:4" ht="12" thickBot="1" x14ac:dyDescent="0.2">
      <c r="A298" s="729">
        <v>16</v>
      </c>
      <c r="B298" s="14" t="s">
        <v>1111</v>
      </c>
      <c r="C298" s="17" t="s">
        <v>9619</v>
      </c>
      <c r="D298" s="734" t="s">
        <v>2523</v>
      </c>
    </row>
    <row r="299" spans="1:4" ht="12" thickBot="1" x14ac:dyDescent="0.2">
      <c r="A299" s="730"/>
      <c r="B299" s="14" t="s">
        <v>2396</v>
      </c>
      <c r="C299" s="17" t="s">
        <v>2458</v>
      </c>
      <c r="D299" s="735"/>
    </row>
    <row r="300" spans="1:4" ht="12" thickBot="1" x14ac:dyDescent="0.2">
      <c r="A300" s="730"/>
      <c r="B300" s="14" t="s">
        <v>2395</v>
      </c>
      <c r="C300" s="17" t="s">
        <v>2519</v>
      </c>
      <c r="D300" s="735"/>
    </row>
    <row r="301" spans="1:4" ht="12" thickBot="1" x14ac:dyDescent="0.2">
      <c r="A301" s="730"/>
      <c r="B301" s="14" t="s">
        <v>2394</v>
      </c>
      <c r="C301" s="17" t="s">
        <v>2501</v>
      </c>
      <c r="D301" s="735"/>
    </row>
    <row r="302" spans="1:4" ht="12" thickBot="1" x14ac:dyDescent="0.2">
      <c r="A302" s="730"/>
      <c r="B302" s="14" t="s">
        <v>426</v>
      </c>
      <c r="C302" s="17" t="s">
        <v>2522</v>
      </c>
      <c r="D302" s="734" t="s">
        <v>2521</v>
      </c>
    </row>
    <row r="303" spans="1:4" ht="12" thickBot="1" x14ac:dyDescent="0.2">
      <c r="A303" s="730"/>
      <c r="B303" s="14" t="s">
        <v>2350</v>
      </c>
      <c r="C303" s="17" t="s">
        <v>2520</v>
      </c>
      <c r="D303" s="735"/>
    </row>
    <row r="304" spans="1:4" ht="12" thickBot="1" x14ac:dyDescent="0.2">
      <c r="A304" s="730"/>
      <c r="B304" s="14" t="s">
        <v>2349</v>
      </c>
      <c r="C304" s="17" t="s">
        <v>2519</v>
      </c>
      <c r="D304" s="735"/>
    </row>
    <row r="305" spans="1:4" ht="12" thickBot="1" x14ac:dyDescent="0.2">
      <c r="A305" s="730"/>
      <c r="B305" s="14" t="s">
        <v>2348</v>
      </c>
      <c r="C305" s="17" t="s">
        <v>2501</v>
      </c>
      <c r="D305" s="735"/>
    </row>
    <row r="306" spans="1:4" ht="12" thickBot="1" x14ac:dyDescent="0.2">
      <c r="A306" s="730"/>
      <c r="B306" s="14" t="s">
        <v>1028</v>
      </c>
      <c r="C306" s="17" t="s">
        <v>2518</v>
      </c>
      <c r="D306" s="734" t="s">
        <v>2517</v>
      </c>
    </row>
    <row r="307" spans="1:4" ht="12" thickBot="1" x14ac:dyDescent="0.2">
      <c r="A307" s="729">
        <v>17</v>
      </c>
      <c r="B307" s="14" t="s">
        <v>2516</v>
      </c>
      <c r="C307" s="734" t="s">
        <v>2458</v>
      </c>
      <c r="D307" s="735"/>
    </row>
    <row r="308" spans="1:4" ht="12" thickBot="1" x14ac:dyDescent="0.2">
      <c r="A308" s="730"/>
      <c r="B308" s="14" t="s">
        <v>2515</v>
      </c>
      <c r="C308" s="735"/>
      <c r="D308" s="735"/>
    </row>
    <row r="309" spans="1:4" ht="12" thickBot="1" x14ac:dyDescent="0.2">
      <c r="A309" s="730"/>
      <c r="B309" s="15" t="s">
        <v>2514</v>
      </c>
      <c r="C309" s="735"/>
      <c r="D309" s="735"/>
    </row>
    <row r="310" spans="1:4" ht="12" thickBot="1" x14ac:dyDescent="0.2">
      <c r="A310" s="730"/>
      <c r="B310" s="15" t="s">
        <v>2511</v>
      </c>
      <c r="C310" s="735"/>
      <c r="D310" s="735"/>
    </row>
    <row r="311" spans="1:4" ht="12" thickBot="1" x14ac:dyDescent="0.2">
      <c r="A311" s="730"/>
      <c r="B311" s="15" t="s">
        <v>2510</v>
      </c>
      <c r="C311" s="735"/>
      <c r="D311" s="735"/>
    </row>
    <row r="312" spans="1:4" ht="12" thickBot="1" x14ac:dyDescent="0.2">
      <c r="A312" s="730"/>
      <c r="B312" s="14" t="s">
        <v>2509</v>
      </c>
      <c r="C312" s="735"/>
      <c r="D312" s="735"/>
    </row>
    <row r="313" spans="1:4" ht="12" thickBot="1" x14ac:dyDescent="0.2">
      <c r="A313" s="730"/>
      <c r="B313" s="14" t="s">
        <v>2508</v>
      </c>
      <c r="C313" s="735"/>
      <c r="D313" s="735"/>
    </row>
    <row r="314" spans="1:4" ht="12" thickBot="1" x14ac:dyDescent="0.2">
      <c r="A314" s="730"/>
      <c r="B314" s="14" t="s">
        <v>2506</v>
      </c>
      <c r="C314" s="17" t="s">
        <v>2501</v>
      </c>
      <c r="D314" s="735"/>
    </row>
    <row r="315" spans="1:4" ht="12" thickBot="1" x14ac:dyDescent="0.2">
      <c r="A315" s="730"/>
      <c r="B315" s="732" t="s">
        <v>745</v>
      </c>
      <c r="C315" s="17" t="s">
        <v>2505</v>
      </c>
      <c r="D315" s="734" t="s">
        <v>2504</v>
      </c>
    </row>
    <row r="316" spans="1:4" ht="12" thickBot="1" x14ac:dyDescent="0.2">
      <c r="A316" s="730"/>
      <c r="B316" s="733"/>
      <c r="C316" s="17" t="s">
        <v>2503</v>
      </c>
      <c r="D316" s="735"/>
    </row>
    <row r="317" spans="1:4" ht="12" thickBot="1" x14ac:dyDescent="0.2">
      <c r="A317" s="729">
        <v>18</v>
      </c>
      <c r="B317" s="14" t="s">
        <v>2425</v>
      </c>
      <c r="C317" s="17" t="s">
        <v>2501</v>
      </c>
      <c r="D317" s="735"/>
    </row>
    <row r="318" spans="1:4" ht="12" thickBot="1" x14ac:dyDescent="0.2">
      <c r="A318" s="730"/>
      <c r="B318" s="14" t="s">
        <v>2424</v>
      </c>
      <c r="C318" s="17" t="s">
        <v>2499</v>
      </c>
      <c r="D318" s="735"/>
    </row>
    <row r="319" spans="1:4" ht="12" thickBot="1" x14ac:dyDescent="0.2">
      <c r="A319" s="730"/>
      <c r="B319" s="14" t="s">
        <v>421</v>
      </c>
      <c r="C319" s="17" t="s">
        <v>1616</v>
      </c>
      <c r="D319" s="17"/>
    </row>
    <row r="320" spans="1:4" ht="12" thickBot="1" x14ac:dyDescent="0.2">
      <c r="A320" s="730"/>
      <c r="B320" s="14" t="s">
        <v>421</v>
      </c>
      <c r="C320" s="17" t="s">
        <v>2498</v>
      </c>
      <c r="D320" s="17"/>
    </row>
    <row r="321" spans="1:4" ht="12" thickBot="1" x14ac:dyDescent="0.2">
      <c r="A321" s="730"/>
      <c r="B321" s="14" t="s">
        <v>83</v>
      </c>
      <c r="C321" s="17" t="s">
        <v>2497</v>
      </c>
      <c r="D321" s="17"/>
    </row>
    <row r="322" spans="1:4" ht="12" thickBot="1" x14ac:dyDescent="0.2">
      <c r="A322" s="730"/>
      <c r="B322" s="14" t="s">
        <v>82</v>
      </c>
      <c r="C322" s="17" t="s">
        <v>2495</v>
      </c>
      <c r="D322" s="17"/>
    </row>
    <row r="323" spans="1:4" ht="12" thickBot="1" x14ac:dyDescent="0.2">
      <c r="A323" s="730"/>
      <c r="B323" s="14" t="s">
        <v>668</v>
      </c>
      <c r="C323" s="17" t="s">
        <v>2494</v>
      </c>
      <c r="D323" s="17"/>
    </row>
    <row r="324" spans="1:4" ht="12" thickBot="1" x14ac:dyDescent="0.2">
      <c r="A324" s="730"/>
      <c r="B324" s="14" t="s">
        <v>360</v>
      </c>
      <c r="C324" s="17" t="s">
        <v>2379</v>
      </c>
      <c r="D324" s="17"/>
    </row>
    <row r="325" spans="1:4" ht="12" thickBot="1" x14ac:dyDescent="0.2">
      <c r="A325" s="730"/>
      <c r="B325" s="14" t="s">
        <v>370</v>
      </c>
      <c r="C325" s="17" t="s">
        <v>2492</v>
      </c>
      <c r="D325" s="17"/>
    </row>
    <row r="326" spans="1:4" ht="12" thickBot="1" x14ac:dyDescent="0.2">
      <c r="A326" s="729">
        <v>19</v>
      </c>
      <c r="B326" s="14" t="s">
        <v>280</v>
      </c>
      <c r="C326" s="17" t="s">
        <v>2491</v>
      </c>
      <c r="D326" s="17" t="s">
        <v>2490</v>
      </c>
    </row>
    <row r="327" spans="1:4" ht="12" thickBot="1" x14ac:dyDescent="0.2">
      <c r="A327" s="730"/>
      <c r="B327" s="14" t="s">
        <v>280</v>
      </c>
      <c r="C327" s="17" t="s">
        <v>2488</v>
      </c>
      <c r="D327" s="17" t="s">
        <v>2487</v>
      </c>
    </row>
    <row r="328" spans="1:4" ht="12" thickBot="1" x14ac:dyDescent="0.2">
      <c r="A328" s="730"/>
      <c r="B328" s="14" t="s">
        <v>280</v>
      </c>
      <c r="C328" s="17" t="s">
        <v>2486</v>
      </c>
      <c r="D328" s="17" t="s">
        <v>2485</v>
      </c>
    </row>
    <row r="329" spans="1:4" ht="12" thickBot="1" x14ac:dyDescent="0.2">
      <c r="A329" s="729" t="s">
        <v>103</v>
      </c>
      <c r="B329" s="15" t="s">
        <v>6978</v>
      </c>
      <c r="C329" s="17"/>
      <c r="D329" s="17" t="s">
        <v>2484</v>
      </c>
    </row>
    <row r="330" spans="1:4" ht="12" thickBot="1" x14ac:dyDescent="0.2">
      <c r="A330" s="730"/>
      <c r="B330" s="14" t="s">
        <v>406</v>
      </c>
      <c r="C330" s="17" t="s">
        <v>1593</v>
      </c>
      <c r="D330" s="17" t="s">
        <v>2480</v>
      </c>
    </row>
    <row r="331" spans="1:4" ht="12" thickBot="1" x14ac:dyDescent="0.2">
      <c r="A331" s="730"/>
      <c r="B331" s="14" t="s">
        <v>2421</v>
      </c>
      <c r="C331" s="734" t="s">
        <v>2458</v>
      </c>
      <c r="D331" s="17" t="s">
        <v>2482</v>
      </c>
    </row>
    <row r="332" spans="1:4" ht="12" thickBot="1" x14ac:dyDescent="0.2">
      <c r="A332" s="730"/>
      <c r="B332" s="14" t="s">
        <v>2419</v>
      </c>
      <c r="C332" s="735"/>
      <c r="D332" s="18"/>
    </row>
    <row r="333" spans="1:4" ht="12" thickBot="1" x14ac:dyDescent="0.2">
      <c r="A333" s="730"/>
      <c r="B333" s="14" t="s">
        <v>2391</v>
      </c>
      <c r="C333" s="17" t="s">
        <v>1591</v>
      </c>
      <c r="D333" s="17" t="s">
        <v>2480</v>
      </c>
    </row>
    <row r="334" spans="1:4" ht="12" thickBot="1" x14ac:dyDescent="0.2">
      <c r="A334" s="730"/>
      <c r="B334" s="14" t="s">
        <v>2388</v>
      </c>
      <c r="C334" s="734" t="s">
        <v>2458</v>
      </c>
      <c r="D334" s="17" t="s">
        <v>2478</v>
      </c>
    </row>
    <row r="335" spans="1:4" ht="12" thickBot="1" x14ac:dyDescent="0.2">
      <c r="A335" s="730"/>
      <c r="B335" s="14" t="s">
        <v>2387</v>
      </c>
      <c r="C335" s="735"/>
      <c r="D335" s="18"/>
    </row>
    <row r="336" spans="1:4" ht="12" thickBot="1" x14ac:dyDescent="0.2">
      <c r="A336" s="730"/>
      <c r="B336" s="14" t="s">
        <v>2469</v>
      </c>
      <c r="C336" s="17" t="s">
        <v>1533</v>
      </c>
      <c r="D336" s="17" t="s">
        <v>1486</v>
      </c>
    </row>
    <row r="337" spans="1:4" ht="12" thickBot="1" x14ac:dyDescent="0.2">
      <c r="A337" s="730"/>
      <c r="B337" s="14" t="s">
        <v>2466</v>
      </c>
      <c r="C337" s="734" t="s">
        <v>2458</v>
      </c>
      <c r="D337" s="17" t="s">
        <v>2475</v>
      </c>
    </row>
    <row r="338" spans="1:4" ht="12" thickBot="1" x14ac:dyDescent="0.2">
      <c r="A338" s="730"/>
      <c r="B338" s="14" t="s">
        <v>2463</v>
      </c>
      <c r="C338" s="735"/>
      <c r="D338" s="18"/>
    </row>
    <row r="339" spans="1:4" ht="12" thickBot="1" x14ac:dyDescent="0.2">
      <c r="A339" s="730"/>
      <c r="B339" s="14" t="s">
        <v>2474</v>
      </c>
      <c r="C339" s="17" t="s">
        <v>1533</v>
      </c>
      <c r="D339" s="17" t="s">
        <v>1486</v>
      </c>
    </row>
    <row r="340" spans="1:4" ht="12" thickBot="1" x14ac:dyDescent="0.2">
      <c r="A340" s="730"/>
      <c r="B340" s="14" t="s">
        <v>2473</v>
      </c>
      <c r="C340" s="734" t="s">
        <v>2458</v>
      </c>
      <c r="D340" s="17" t="s">
        <v>2472</v>
      </c>
    </row>
    <row r="341" spans="1:4" ht="12" thickBot="1" x14ac:dyDescent="0.2">
      <c r="A341" s="730"/>
      <c r="B341" s="15" t="s">
        <v>2471</v>
      </c>
      <c r="C341" s="735"/>
      <c r="D341" s="18"/>
    </row>
    <row r="342" spans="1:4" ht="12" thickBot="1" x14ac:dyDescent="0.2">
      <c r="A342" s="730"/>
      <c r="B342" s="14" t="s">
        <v>2467</v>
      </c>
      <c r="C342" s="735"/>
      <c r="D342" s="18"/>
    </row>
    <row r="343" spans="1:4" ht="12" thickBot="1" x14ac:dyDescent="0.2">
      <c r="A343" s="730"/>
      <c r="B343" s="14" t="s">
        <v>2464</v>
      </c>
      <c r="C343" s="735"/>
      <c r="D343" s="18"/>
    </row>
    <row r="344" spans="1:4" ht="12" thickBot="1" x14ac:dyDescent="0.2">
      <c r="A344" s="730"/>
      <c r="B344" s="14" t="s">
        <v>2461</v>
      </c>
      <c r="C344" s="735"/>
      <c r="D344" s="18"/>
    </row>
    <row r="345" spans="1:4" ht="12" thickBot="1" x14ac:dyDescent="0.2">
      <c r="A345" s="730"/>
      <c r="B345" s="732" t="s">
        <v>1333</v>
      </c>
      <c r="C345" s="17" t="s">
        <v>2457</v>
      </c>
      <c r="D345" s="18"/>
    </row>
    <row r="346" spans="1:4" ht="12" thickBot="1" x14ac:dyDescent="0.2">
      <c r="A346" s="730"/>
      <c r="B346" s="733"/>
      <c r="C346" s="17" t="s">
        <v>2458</v>
      </c>
      <c r="D346" s="18"/>
    </row>
    <row r="347" spans="1:4" ht="12" thickBot="1" x14ac:dyDescent="0.2">
      <c r="A347" s="730"/>
      <c r="B347" s="14" t="s">
        <v>1335</v>
      </c>
      <c r="C347" s="17" t="s">
        <v>2457</v>
      </c>
      <c r="D347" s="17"/>
    </row>
    <row r="348" spans="1:4" ht="12" thickBot="1" x14ac:dyDescent="0.2">
      <c r="A348" s="730"/>
      <c r="B348" s="14" t="s">
        <v>333</v>
      </c>
      <c r="C348" s="17" t="s">
        <v>1575</v>
      </c>
      <c r="D348" s="17" t="s">
        <v>322</v>
      </c>
    </row>
    <row r="349" spans="1:4" x14ac:dyDescent="0.15">
      <c r="A349" s="728" t="s">
        <v>5439</v>
      </c>
      <c r="B349" s="728"/>
      <c r="C349" s="728"/>
      <c r="D349" s="728"/>
    </row>
    <row r="350" spans="1:4" ht="12" thickBot="1" x14ac:dyDescent="0.2">
      <c r="A350" s="724">
        <v>1</v>
      </c>
      <c r="B350" s="61" t="s">
        <v>9671</v>
      </c>
      <c r="C350" s="62" t="s">
        <v>1794</v>
      </c>
      <c r="D350" s="62">
        <v>0</v>
      </c>
    </row>
    <row r="351" spans="1:4" ht="12" thickBot="1" x14ac:dyDescent="0.2">
      <c r="A351" s="725"/>
      <c r="B351" s="60" t="s">
        <v>1440</v>
      </c>
      <c r="C351" s="43" t="s">
        <v>1793</v>
      </c>
      <c r="D351" s="43"/>
    </row>
    <row r="352" spans="1:4" ht="12" thickBot="1" x14ac:dyDescent="0.2">
      <c r="A352" s="725"/>
      <c r="B352" s="60" t="s">
        <v>1100</v>
      </c>
      <c r="C352" s="43" t="s">
        <v>1791</v>
      </c>
      <c r="D352" s="43"/>
    </row>
    <row r="353" spans="1:4" ht="12" thickBot="1" x14ac:dyDescent="0.2">
      <c r="A353" s="725"/>
      <c r="B353" s="60" t="s">
        <v>1787</v>
      </c>
      <c r="C353" s="43" t="s">
        <v>1786</v>
      </c>
      <c r="D353" s="43"/>
    </row>
    <row r="354" spans="1:4" ht="12" thickBot="1" x14ac:dyDescent="0.2">
      <c r="A354" s="725"/>
      <c r="B354" s="60" t="s">
        <v>1784</v>
      </c>
      <c r="C354" s="43" t="s">
        <v>1783</v>
      </c>
      <c r="D354" s="43"/>
    </row>
    <row r="355" spans="1:4" ht="12" thickBot="1" x14ac:dyDescent="0.2">
      <c r="A355" s="725"/>
      <c r="B355" s="720" t="s">
        <v>1782</v>
      </c>
      <c r="C355" s="43" t="s">
        <v>1789</v>
      </c>
      <c r="D355" s="722"/>
    </row>
    <row r="356" spans="1:4" ht="12" thickBot="1" x14ac:dyDescent="0.2">
      <c r="A356" s="725"/>
      <c r="B356" s="721"/>
      <c r="C356" s="43" t="s">
        <v>1788</v>
      </c>
      <c r="D356" s="723"/>
    </row>
    <row r="357" spans="1:4" ht="12" thickBot="1" x14ac:dyDescent="0.2">
      <c r="A357" s="725"/>
      <c r="B357" s="60" t="s">
        <v>1503</v>
      </c>
      <c r="C357" s="43" t="s">
        <v>1502</v>
      </c>
      <c r="D357" s="43"/>
    </row>
    <row r="358" spans="1:4" ht="12" thickBot="1" x14ac:dyDescent="0.2">
      <c r="A358" s="725"/>
      <c r="B358" s="60" t="s">
        <v>1568</v>
      </c>
      <c r="C358" s="43" t="s">
        <v>1785</v>
      </c>
      <c r="D358" s="43"/>
    </row>
    <row r="359" spans="1:4" ht="12" thickBot="1" x14ac:dyDescent="0.2">
      <c r="A359" s="725"/>
      <c r="B359" s="60" t="s">
        <v>1780</v>
      </c>
      <c r="C359" s="43" t="s">
        <v>1783</v>
      </c>
      <c r="D359" s="43"/>
    </row>
    <row r="360" spans="1:4" ht="12" thickBot="1" x14ac:dyDescent="0.2">
      <c r="A360" s="726">
        <v>2</v>
      </c>
      <c r="B360" s="60" t="s">
        <v>1776</v>
      </c>
      <c r="C360" s="43" t="s">
        <v>1762</v>
      </c>
      <c r="D360" s="43"/>
    </row>
    <row r="361" spans="1:4" ht="12" thickBot="1" x14ac:dyDescent="0.2">
      <c r="A361" s="725"/>
      <c r="B361" s="60" t="s">
        <v>1774</v>
      </c>
      <c r="C361" s="43" t="s">
        <v>1768</v>
      </c>
      <c r="D361" s="43"/>
    </row>
    <row r="362" spans="1:4" ht="12" thickBot="1" x14ac:dyDescent="0.2">
      <c r="A362" s="725"/>
      <c r="B362" s="720" t="s">
        <v>1767</v>
      </c>
      <c r="C362" s="43" t="s">
        <v>1777</v>
      </c>
      <c r="D362" s="722"/>
    </row>
    <row r="363" spans="1:4" ht="12" thickBot="1" x14ac:dyDescent="0.2">
      <c r="A363" s="725"/>
      <c r="B363" s="721"/>
      <c r="C363" s="43" t="s">
        <v>1775</v>
      </c>
      <c r="D363" s="723"/>
    </row>
    <row r="364" spans="1:4" ht="12" thickBot="1" x14ac:dyDescent="0.2">
      <c r="A364" s="725"/>
      <c r="B364" s="48" t="s">
        <v>1144</v>
      </c>
      <c r="C364" s="46" t="s">
        <v>1773</v>
      </c>
      <c r="D364" s="43">
        <v>0</v>
      </c>
    </row>
    <row r="365" spans="1:4" ht="12" thickBot="1" x14ac:dyDescent="0.2">
      <c r="A365" s="725"/>
      <c r="B365" s="60" t="s">
        <v>1063</v>
      </c>
      <c r="C365" s="43" t="s">
        <v>1771</v>
      </c>
      <c r="D365" s="43">
        <v>0</v>
      </c>
    </row>
    <row r="366" spans="1:4" ht="12" thickBot="1" x14ac:dyDescent="0.2">
      <c r="A366" s="725"/>
      <c r="B366" s="48" t="s">
        <v>1770</v>
      </c>
      <c r="C366" s="46" t="s">
        <v>1769</v>
      </c>
      <c r="D366" s="43"/>
    </row>
    <row r="367" spans="1:4" ht="12" thickBot="1" x14ac:dyDescent="0.2">
      <c r="A367" s="725"/>
      <c r="B367" s="60" t="s">
        <v>1763</v>
      </c>
      <c r="C367" s="43" t="s">
        <v>1768</v>
      </c>
      <c r="D367" s="43"/>
    </row>
    <row r="368" spans="1:4" ht="12" thickBot="1" x14ac:dyDescent="0.2">
      <c r="A368" s="725"/>
      <c r="B368" s="60" t="s">
        <v>1761</v>
      </c>
      <c r="C368" s="43" t="s">
        <v>1513</v>
      </c>
      <c r="D368" s="43"/>
    </row>
    <row r="369" spans="1:4" ht="12" thickBot="1" x14ac:dyDescent="0.2">
      <c r="A369" s="725"/>
      <c r="B369" s="60" t="s">
        <v>1760</v>
      </c>
      <c r="C369" s="46" t="s">
        <v>1765</v>
      </c>
      <c r="D369" s="43"/>
    </row>
    <row r="370" spans="1:4" ht="12" thickBot="1" x14ac:dyDescent="0.2">
      <c r="A370" s="726">
        <v>3</v>
      </c>
      <c r="B370" s="60" t="s">
        <v>1446</v>
      </c>
      <c r="C370" s="43" t="s">
        <v>1513</v>
      </c>
      <c r="D370" s="43"/>
    </row>
    <row r="371" spans="1:4" ht="12" thickBot="1" x14ac:dyDescent="0.2">
      <c r="A371" s="725"/>
      <c r="B371" s="60" t="s">
        <v>970</v>
      </c>
      <c r="C371" s="43" t="s">
        <v>9620</v>
      </c>
      <c r="D371" s="43"/>
    </row>
    <row r="372" spans="1:4" ht="12" thickBot="1" x14ac:dyDescent="0.2">
      <c r="A372" s="725"/>
      <c r="B372" s="60" t="s">
        <v>975</v>
      </c>
      <c r="C372" s="43" t="s">
        <v>9621</v>
      </c>
      <c r="D372" s="43"/>
    </row>
    <row r="373" spans="1:4" ht="12" thickBot="1" x14ac:dyDescent="0.2">
      <c r="A373" s="725"/>
      <c r="B373" s="720" t="s">
        <v>1050</v>
      </c>
      <c r="C373" s="43" t="s">
        <v>1753</v>
      </c>
      <c r="D373" s="722"/>
    </row>
    <row r="374" spans="1:4" ht="12" thickBot="1" x14ac:dyDescent="0.2">
      <c r="A374" s="725"/>
      <c r="B374" s="721"/>
      <c r="C374" s="46" t="s">
        <v>1759</v>
      </c>
      <c r="D374" s="723"/>
    </row>
    <row r="375" spans="1:4" ht="12" thickBot="1" x14ac:dyDescent="0.2">
      <c r="A375" s="725"/>
      <c r="B375" s="721"/>
      <c r="C375" s="43" t="s">
        <v>1758</v>
      </c>
      <c r="D375" s="723"/>
    </row>
    <row r="376" spans="1:4" ht="12" thickBot="1" x14ac:dyDescent="0.2">
      <c r="A376" s="725"/>
      <c r="B376" s="60" t="s">
        <v>1563</v>
      </c>
      <c r="C376" s="43" t="s">
        <v>1562</v>
      </c>
      <c r="D376" s="43"/>
    </row>
    <row r="377" spans="1:4" ht="12" thickBot="1" x14ac:dyDescent="0.2">
      <c r="A377" s="725"/>
      <c r="B377" s="60" t="s">
        <v>1561</v>
      </c>
      <c r="C377" s="43" t="s">
        <v>1756</v>
      </c>
      <c r="D377" s="43"/>
    </row>
    <row r="378" spans="1:4" ht="12" thickBot="1" x14ac:dyDescent="0.2">
      <c r="A378" s="725"/>
      <c r="B378" s="720" t="s">
        <v>273</v>
      </c>
      <c r="C378" s="43" t="s">
        <v>1562</v>
      </c>
      <c r="D378" s="722"/>
    </row>
    <row r="379" spans="1:4" ht="12" thickBot="1" x14ac:dyDescent="0.2">
      <c r="A379" s="725"/>
      <c r="B379" s="721"/>
      <c r="C379" s="43" t="s">
        <v>1755</v>
      </c>
      <c r="D379" s="723"/>
    </row>
    <row r="380" spans="1:4" ht="12" thickBot="1" x14ac:dyDescent="0.2">
      <c r="A380" s="725"/>
      <c r="B380" s="720" t="s">
        <v>1749</v>
      </c>
      <c r="C380" s="43" t="s">
        <v>1562</v>
      </c>
      <c r="D380" s="722"/>
    </row>
    <row r="381" spans="1:4" ht="12" thickBot="1" x14ac:dyDescent="0.2">
      <c r="A381" s="725"/>
      <c r="B381" s="721"/>
      <c r="C381" s="43" t="s">
        <v>1754</v>
      </c>
      <c r="D381" s="723"/>
    </row>
    <row r="382" spans="1:4" ht="12" thickBot="1" x14ac:dyDescent="0.2">
      <c r="A382" s="725"/>
      <c r="B382" s="60" t="s">
        <v>1515</v>
      </c>
      <c r="C382" s="43" t="s">
        <v>1513</v>
      </c>
      <c r="D382" s="43"/>
    </row>
    <row r="383" spans="1:4" ht="12" thickBot="1" x14ac:dyDescent="0.2">
      <c r="A383" s="726">
        <v>4</v>
      </c>
      <c r="B383" s="60" t="s">
        <v>1415</v>
      </c>
      <c r="C383" s="43" t="s">
        <v>1559</v>
      </c>
      <c r="D383" s="43"/>
    </row>
    <row r="384" spans="1:4" ht="12" thickBot="1" x14ac:dyDescent="0.2">
      <c r="A384" s="725"/>
      <c r="B384" s="720" t="s">
        <v>917</v>
      </c>
      <c r="C384" s="43" t="s">
        <v>1559</v>
      </c>
      <c r="D384" s="722"/>
    </row>
    <row r="385" spans="1:4" ht="12" thickBot="1" x14ac:dyDescent="0.2">
      <c r="A385" s="725"/>
      <c r="B385" s="721"/>
      <c r="C385" s="43" t="s">
        <v>1751</v>
      </c>
      <c r="D385" s="723"/>
    </row>
    <row r="386" spans="1:4" ht="12" thickBot="1" x14ac:dyDescent="0.2">
      <c r="A386" s="725"/>
      <c r="B386" s="60" t="s">
        <v>62</v>
      </c>
      <c r="C386" s="43" t="s">
        <v>1750</v>
      </c>
      <c r="D386" s="43"/>
    </row>
    <row r="387" spans="1:4" ht="12" thickBot="1" x14ac:dyDescent="0.2">
      <c r="A387" s="725"/>
      <c r="B387" s="60" t="s">
        <v>1745</v>
      </c>
      <c r="C387" s="43" t="s">
        <v>1562</v>
      </c>
      <c r="D387" s="43"/>
    </row>
    <row r="388" spans="1:4" ht="12" thickBot="1" x14ac:dyDescent="0.2">
      <c r="A388" s="725"/>
      <c r="B388" s="60" t="s">
        <v>1728</v>
      </c>
      <c r="C388" s="43" t="s">
        <v>1746</v>
      </c>
      <c r="D388" s="43"/>
    </row>
    <row r="389" spans="1:4" ht="12" thickBot="1" x14ac:dyDescent="0.2">
      <c r="A389" s="725"/>
      <c r="B389" s="60" t="s">
        <v>1558</v>
      </c>
      <c r="C389" s="43" t="s">
        <v>1556</v>
      </c>
      <c r="D389" s="43"/>
    </row>
    <row r="390" spans="1:4" ht="12" thickBot="1" x14ac:dyDescent="0.2">
      <c r="A390" s="725"/>
      <c r="B390" s="60" t="s">
        <v>1512</v>
      </c>
      <c r="C390" s="43" t="s">
        <v>1746</v>
      </c>
      <c r="D390" s="43"/>
    </row>
    <row r="391" spans="1:4" ht="12" thickBot="1" x14ac:dyDescent="0.2">
      <c r="A391" s="725"/>
      <c r="B391" s="60" t="s">
        <v>1744</v>
      </c>
      <c r="C391" s="43" t="s">
        <v>6587</v>
      </c>
      <c r="D391" s="43"/>
    </row>
    <row r="392" spans="1:4" ht="12" thickBot="1" x14ac:dyDescent="0.2">
      <c r="A392" s="725"/>
      <c r="B392" s="60" t="s">
        <v>1733</v>
      </c>
      <c r="C392" s="43" t="s">
        <v>1731</v>
      </c>
      <c r="D392" s="43"/>
    </row>
    <row r="393" spans="1:4" ht="12" thickBot="1" x14ac:dyDescent="0.2">
      <c r="A393" s="726">
        <v>5</v>
      </c>
      <c r="B393" s="60" t="s">
        <v>1723</v>
      </c>
      <c r="C393" s="43" t="s">
        <v>1556</v>
      </c>
      <c r="D393" s="43"/>
    </row>
    <row r="394" spans="1:4" ht="12" thickBot="1" x14ac:dyDescent="0.2">
      <c r="A394" s="725"/>
      <c r="B394" s="60" t="s">
        <v>1708</v>
      </c>
      <c r="C394" s="43" t="s">
        <v>1746</v>
      </c>
      <c r="D394" s="43"/>
    </row>
    <row r="395" spans="1:4" ht="12" thickBot="1" x14ac:dyDescent="0.2">
      <c r="A395" s="725"/>
      <c r="B395" s="60" t="s">
        <v>1740</v>
      </c>
      <c r="C395" s="43" t="s">
        <v>1559</v>
      </c>
      <c r="D395" s="43"/>
    </row>
    <row r="396" spans="1:4" ht="12" thickBot="1" x14ac:dyDescent="0.2">
      <c r="A396" s="725"/>
      <c r="B396" s="720" t="s">
        <v>54</v>
      </c>
      <c r="C396" s="43" t="s">
        <v>6390</v>
      </c>
      <c r="D396" s="722"/>
    </row>
    <row r="397" spans="1:4" ht="12" thickBot="1" x14ac:dyDescent="0.2">
      <c r="A397" s="725"/>
      <c r="B397" s="721"/>
      <c r="C397" s="43" t="s">
        <v>1556</v>
      </c>
      <c r="D397" s="723"/>
    </row>
    <row r="398" spans="1:4" ht="12" thickBot="1" x14ac:dyDescent="0.2">
      <c r="A398" s="725"/>
      <c r="B398" s="60" t="s">
        <v>553</v>
      </c>
      <c r="C398" s="43" t="s">
        <v>1741</v>
      </c>
      <c r="D398" s="43"/>
    </row>
    <row r="399" spans="1:4" ht="12" thickBot="1" x14ac:dyDescent="0.2">
      <c r="A399" s="725"/>
      <c r="B399" s="60" t="s">
        <v>492</v>
      </c>
      <c r="C399" s="43" t="s">
        <v>1739</v>
      </c>
      <c r="D399" s="43"/>
    </row>
    <row r="400" spans="1:4" ht="12" thickBot="1" x14ac:dyDescent="0.2">
      <c r="A400" s="725"/>
      <c r="B400" s="60" t="s">
        <v>1738</v>
      </c>
      <c r="C400" s="43" t="s">
        <v>1718</v>
      </c>
      <c r="D400" s="43"/>
    </row>
    <row r="401" spans="1:4" ht="12" thickBot="1" x14ac:dyDescent="0.2">
      <c r="A401" s="725"/>
      <c r="B401" s="60" t="s">
        <v>494</v>
      </c>
      <c r="C401" s="43" t="s">
        <v>1735</v>
      </c>
      <c r="D401" s="43"/>
    </row>
    <row r="402" spans="1:4" ht="12" thickBot="1" x14ac:dyDescent="0.2">
      <c r="A402" s="725"/>
      <c r="B402" s="60" t="s">
        <v>440</v>
      </c>
      <c r="C402" s="43" t="s">
        <v>1734</v>
      </c>
      <c r="D402" s="43"/>
    </row>
    <row r="403" spans="1:4" ht="12" thickBot="1" x14ac:dyDescent="0.2">
      <c r="A403" s="726">
        <v>6</v>
      </c>
      <c r="B403" s="720" t="s">
        <v>1431</v>
      </c>
      <c r="C403" s="43" t="s">
        <v>6588</v>
      </c>
      <c r="D403" s="722"/>
    </row>
    <row r="404" spans="1:4" ht="12" thickBot="1" x14ac:dyDescent="0.2">
      <c r="A404" s="725"/>
      <c r="B404" s="721"/>
      <c r="C404" s="43" t="s">
        <v>1725</v>
      </c>
      <c r="D404" s="723"/>
    </row>
    <row r="405" spans="1:4" ht="12" thickBot="1" x14ac:dyDescent="0.2">
      <c r="A405" s="725"/>
      <c r="B405" s="60" t="s">
        <v>1425</v>
      </c>
      <c r="C405" s="43" t="s">
        <v>6390</v>
      </c>
      <c r="D405" s="43"/>
    </row>
    <row r="406" spans="1:4" ht="12" thickBot="1" x14ac:dyDescent="0.2">
      <c r="A406" s="725"/>
      <c r="B406" s="720" t="s">
        <v>915</v>
      </c>
      <c r="C406" s="43" t="s">
        <v>1718</v>
      </c>
      <c r="D406" s="722"/>
    </row>
    <row r="407" spans="1:4" ht="12" thickBot="1" x14ac:dyDescent="0.2">
      <c r="A407" s="725"/>
      <c r="B407" s="721"/>
      <c r="C407" s="43" t="s">
        <v>1717</v>
      </c>
      <c r="D407" s="723"/>
    </row>
    <row r="408" spans="1:4" ht="12" thickBot="1" x14ac:dyDescent="0.2">
      <c r="A408" s="725"/>
      <c r="B408" s="721"/>
      <c r="C408" s="43" t="s">
        <v>1730</v>
      </c>
      <c r="D408" s="723"/>
    </row>
    <row r="409" spans="1:4" ht="12" thickBot="1" x14ac:dyDescent="0.2">
      <c r="A409" s="725"/>
      <c r="B409" s="60" t="s">
        <v>1397</v>
      </c>
      <c r="C409" s="43" t="s">
        <v>1500</v>
      </c>
      <c r="D409" s="43"/>
    </row>
    <row r="410" spans="1:4" ht="12" thickBot="1" x14ac:dyDescent="0.2">
      <c r="A410" s="725"/>
      <c r="B410" s="60" t="s">
        <v>1713</v>
      </c>
      <c r="C410" s="43" t="s">
        <v>1729</v>
      </c>
      <c r="D410" s="43"/>
    </row>
    <row r="411" spans="1:4" ht="12" thickBot="1" x14ac:dyDescent="0.2">
      <c r="A411" s="725"/>
      <c r="B411" s="48" t="s">
        <v>1501</v>
      </c>
      <c r="C411" s="43" t="s">
        <v>1500</v>
      </c>
      <c r="D411" s="43"/>
    </row>
    <row r="412" spans="1:4" ht="12" thickBot="1" x14ac:dyDescent="0.2">
      <c r="A412" s="725"/>
      <c r="B412" s="60" t="s">
        <v>1334</v>
      </c>
      <c r="C412" s="43" t="s">
        <v>1727</v>
      </c>
      <c r="D412" s="43"/>
    </row>
    <row r="413" spans="1:4" ht="12" thickBot="1" x14ac:dyDescent="0.2">
      <c r="A413" s="725"/>
      <c r="B413" s="720" t="s">
        <v>1711</v>
      </c>
      <c r="C413" s="43" t="s">
        <v>1726</v>
      </c>
      <c r="D413" s="722"/>
    </row>
    <row r="414" spans="1:4" ht="12" thickBot="1" x14ac:dyDescent="0.2">
      <c r="A414" s="725"/>
      <c r="B414" s="721"/>
      <c r="C414" s="43" t="s">
        <v>1724</v>
      </c>
      <c r="D414" s="723"/>
    </row>
    <row r="415" spans="1:4" ht="12" thickBot="1" x14ac:dyDescent="0.2">
      <c r="A415" s="725"/>
      <c r="B415" s="720" t="s">
        <v>1496</v>
      </c>
      <c r="C415" s="43" t="s">
        <v>1500</v>
      </c>
      <c r="D415" s="722"/>
    </row>
    <row r="416" spans="1:4" ht="12" thickBot="1" x14ac:dyDescent="0.2">
      <c r="A416" s="725"/>
      <c r="B416" s="721"/>
      <c r="C416" s="43" t="s">
        <v>1721</v>
      </c>
      <c r="D416" s="723"/>
    </row>
    <row r="417" spans="1:4" ht="12" thickBot="1" x14ac:dyDescent="0.2">
      <c r="A417" s="726">
        <v>7</v>
      </c>
      <c r="B417" s="60" t="s">
        <v>1554</v>
      </c>
      <c r="C417" s="43" t="s">
        <v>1719</v>
      </c>
      <c r="D417" s="43"/>
    </row>
    <row r="418" spans="1:4" ht="12" thickBot="1" x14ac:dyDescent="0.2">
      <c r="A418" s="725"/>
      <c r="B418" s="60" t="s">
        <v>1684</v>
      </c>
      <c r="C418" s="43" t="s">
        <v>1683</v>
      </c>
      <c r="D418" s="43"/>
    </row>
    <row r="419" spans="1:4" ht="12" thickBot="1" x14ac:dyDescent="0.2">
      <c r="A419" s="725"/>
      <c r="B419" s="60" t="s">
        <v>1374</v>
      </c>
      <c r="C419" s="43" t="s">
        <v>1716</v>
      </c>
      <c r="D419" s="43"/>
    </row>
    <row r="420" spans="1:4" ht="12" thickBot="1" x14ac:dyDescent="0.2">
      <c r="A420" s="725"/>
      <c r="B420" s="60" t="s">
        <v>1550</v>
      </c>
      <c r="C420" s="43" t="s">
        <v>1714</v>
      </c>
      <c r="D420" s="43"/>
    </row>
    <row r="421" spans="1:4" ht="12" thickBot="1" x14ac:dyDescent="0.2">
      <c r="A421" s="725"/>
      <c r="B421" s="720" t="s">
        <v>1374</v>
      </c>
      <c r="C421" s="43" t="s">
        <v>6599</v>
      </c>
      <c r="D421" s="722"/>
    </row>
    <row r="422" spans="1:4" ht="12" thickBot="1" x14ac:dyDescent="0.2">
      <c r="A422" s="725"/>
      <c r="B422" s="721"/>
      <c r="C422" s="43" t="s">
        <v>1474</v>
      </c>
      <c r="D422" s="723"/>
    </row>
    <row r="423" spans="1:4" ht="12" thickBot="1" x14ac:dyDescent="0.2">
      <c r="A423" s="725"/>
      <c r="B423" s="721"/>
      <c r="C423" s="43" t="s">
        <v>1709</v>
      </c>
      <c r="D423" s="723"/>
    </row>
    <row r="424" spans="1:4" ht="12" thickBot="1" x14ac:dyDescent="0.2">
      <c r="A424" s="725"/>
      <c r="B424" s="60" t="s">
        <v>1705</v>
      </c>
      <c r="C424" s="43" t="s">
        <v>1706</v>
      </c>
      <c r="D424" s="43"/>
    </row>
    <row r="425" spans="1:4" ht="12" thickBot="1" x14ac:dyDescent="0.2">
      <c r="A425" s="725"/>
      <c r="B425" s="60" t="s">
        <v>622</v>
      </c>
      <c r="C425" s="43" t="s">
        <v>9622</v>
      </c>
      <c r="D425" s="43"/>
    </row>
    <row r="426" spans="1:4" ht="12" thickBot="1" x14ac:dyDescent="0.2">
      <c r="A426" s="725"/>
      <c r="B426" s="60" t="s">
        <v>456</v>
      </c>
      <c r="C426" s="43" t="s">
        <v>1613</v>
      </c>
      <c r="D426" s="43"/>
    </row>
    <row r="427" spans="1:4" ht="12" thickBot="1" x14ac:dyDescent="0.2">
      <c r="A427" s="725"/>
      <c r="B427" s="727" t="s">
        <v>1411</v>
      </c>
      <c r="C427" s="43" t="s">
        <v>1500</v>
      </c>
      <c r="D427" s="722"/>
    </row>
    <row r="428" spans="1:4" ht="12" thickBot="1" x14ac:dyDescent="0.2">
      <c r="A428" s="725"/>
      <c r="B428" s="721"/>
      <c r="C428" s="43" t="s">
        <v>1683</v>
      </c>
      <c r="D428" s="723"/>
    </row>
    <row r="429" spans="1:4" ht="12" thickBot="1" x14ac:dyDescent="0.2">
      <c r="A429" s="725"/>
      <c r="B429" s="721"/>
      <c r="C429" s="43" t="s">
        <v>9623</v>
      </c>
      <c r="D429" s="723"/>
    </row>
    <row r="430" spans="1:4" ht="12" thickBot="1" x14ac:dyDescent="0.2">
      <c r="A430" s="726">
        <v>8</v>
      </c>
      <c r="B430" s="60" t="s">
        <v>1687</v>
      </c>
      <c r="C430" s="43" t="s">
        <v>1702</v>
      </c>
      <c r="D430" s="43"/>
    </row>
    <row r="431" spans="1:4" ht="12" thickBot="1" x14ac:dyDescent="0.2">
      <c r="A431" s="725"/>
      <c r="B431" s="60" t="s">
        <v>1396</v>
      </c>
      <c r="C431" s="43" t="s">
        <v>1500</v>
      </c>
      <c r="D431" s="43"/>
    </row>
    <row r="432" spans="1:4" ht="12" thickBot="1" x14ac:dyDescent="0.2">
      <c r="A432" s="725"/>
      <c r="B432" s="720" t="s">
        <v>637</v>
      </c>
      <c r="C432" s="43" t="s">
        <v>1500</v>
      </c>
      <c r="D432" s="722"/>
    </row>
    <row r="433" spans="1:4" ht="12" thickBot="1" x14ac:dyDescent="0.2">
      <c r="A433" s="725"/>
      <c r="B433" s="721"/>
      <c r="C433" s="43" t="s">
        <v>1700</v>
      </c>
      <c r="D433" s="723"/>
    </row>
    <row r="434" spans="1:4" ht="12" thickBot="1" x14ac:dyDescent="0.2">
      <c r="A434" s="725"/>
      <c r="B434" s="721"/>
      <c r="C434" s="43" t="s">
        <v>1698</v>
      </c>
      <c r="D434" s="723"/>
    </row>
    <row r="435" spans="1:4" ht="12" thickBot="1" x14ac:dyDescent="0.2">
      <c r="A435" s="725"/>
      <c r="B435" s="720" t="s">
        <v>1691</v>
      </c>
      <c r="C435" s="43" t="s">
        <v>1689</v>
      </c>
      <c r="D435" s="722"/>
    </row>
    <row r="436" spans="1:4" ht="12" thickBot="1" x14ac:dyDescent="0.2">
      <c r="A436" s="725"/>
      <c r="B436" s="721"/>
      <c r="C436" s="43" t="s">
        <v>1696</v>
      </c>
      <c r="D436" s="723"/>
    </row>
    <row r="437" spans="1:4" ht="12" thickBot="1" x14ac:dyDescent="0.2">
      <c r="A437" s="725"/>
      <c r="B437" s="60" t="s">
        <v>1539</v>
      </c>
      <c r="C437" s="43" t="s">
        <v>1650</v>
      </c>
      <c r="D437" s="43"/>
    </row>
    <row r="438" spans="1:4" ht="12" thickBot="1" x14ac:dyDescent="0.2">
      <c r="A438" s="725"/>
      <c r="B438" s="60" t="s">
        <v>1052</v>
      </c>
      <c r="C438" s="43" t="s">
        <v>1694</v>
      </c>
      <c r="D438" s="43"/>
    </row>
    <row r="439" spans="1:4" ht="12" thickBot="1" x14ac:dyDescent="0.2">
      <c r="A439" s="725"/>
      <c r="B439" s="60" t="s">
        <v>497</v>
      </c>
      <c r="C439" s="43" t="s">
        <v>1693</v>
      </c>
      <c r="D439" s="43"/>
    </row>
    <row r="440" spans="1:4" ht="12" thickBot="1" x14ac:dyDescent="0.2">
      <c r="A440" s="725"/>
      <c r="B440" s="60" t="s">
        <v>346</v>
      </c>
      <c r="C440" s="43" t="s">
        <v>1692</v>
      </c>
      <c r="D440" s="43"/>
    </row>
    <row r="441" spans="1:4" ht="12" thickBot="1" x14ac:dyDescent="0.2">
      <c r="A441" s="725"/>
      <c r="B441" s="720" t="s">
        <v>1343</v>
      </c>
      <c r="C441" s="43" t="s">
        <v>1661</v>
      </c>
      <c r="D441" s="722"/>
    </row>
    <row r="442" spans="1:4" ht="12" thickBot="1" x14ac:dyDescent="0.2">
      <c r="A442" s="725"/>
      <c r="B442" s="721"/>
      <c r="C442" s="43" t="s">
        <v>1688</v>
      </c>
      <c r="D442" s="723"/>
    </row>
    <row r="443" spans="1:4" ht="12" thickBot="1" x14ac:dyDescent="0.2">
      <c r="A443" s="726">
        <v>9</v>
      </c>
      <c r="B443" s="720" t="s">
        <v>806</v>
      </c>
      <c r="C443" s="43" t="s">
        <v>1500</v>
      </c>
      <c r="D443" s="722"/>
    </row>
    <row r="444" spans="1:4" ht="12" thickBot="1" x14ac:dyDescent="0.2">
      <c r="A444" s="725"/>
      <c r="B444" s="721"/>
      <c r="C444" s="43" t="s">
        <v>1685</v>
      </c>
      <c r="D444" s="723"/>
    </row>
    <row r="445" spans="1:4" ht="12" thickBot="1" x14ac:dyDescent="0.2">
      <c r="A445" s="725"/>
      <c r="B445" s="60" t="s">
        <v>1014</v>
      </c>
      <c r="C445" s="43" t="s">
        <v>1681</v>
      </c>
      <c r="D445" s="43"/>
    </row>
    <row r="446" spans="1:4" ht="12" thickBot="1" x14ac:dyDescent="0.2">
      <c r="A446" s="725"/>
      <c r="B446" s="720" t="s">
        <v>427</v>
      </c>
      <c r="C446" s="43" t="s">
        <v>1680</v>
      </c>
      <c r="D446" s="722"/>
    </row>
    <row r="447" spans="1:4" ht="12" thickBot="1" x14ac:dyDescent="0.2">
      <c r="A447" s="725"/>
      <c r="B447" s="721"/>
      <c r="C447" s="43" t="s">
        <v>1677</v>
      </c>
      <c r="D447" s="723"/>
    </row>
    <row r="448" spans="1:4" ht="12" thickBot="1" x14ac:dyDescent="0.2">
      <c r="A448" s="725"/>
      <c r="B448" s="60" t="s">
        <v>1356</v>
      </c>
      <c r="C448" s="43" t="s">
        <v>1661</v>
      </c>
      <c r="D448" s="43"/>
    </row>
    <row r="449" spans="1:4" ht="12" thickBot="1" x14ac:dyDescent="0.2">
      <c r="A449" s="725"/>
      <c r="B449" s="60" t="s">
        <v>1391</v>
      </c>
      <c r="C449" s="43" t="s">
        <v>1675</v>
      </c>
      <c r="D449" s="43"/>
    </row>
    <row r="450" spans="1:4" ht="12" thickBot="1" x14ac:dyDescent="0.2">
      <c r="A450" s="725"/>
      <c r="B450" s="720" t="s">
        <v>1383</v>
      </c>
      <c r="C450" s="43" t="s">
        <v>1619</v>
      </c>
      <c r="D450" s="722"/>
    </row>
    <row r="451" spans="1:4" ht="12" thickBot="1" x14ac:dyDescent="0.2">
      <c r="A451" s="725"/>
      <c r="B451" s="721"/>
      <c r="C451" s="43" t="s">
        <v>1673</v>
      </c>
      <c r="D451" s="723"/>
    </row>
    <row r="452" spans="1:4" ht="12" thickBot="1" x14ac:dyDescent="0.2">
      <c r="A452" s="725"/>
      <c r="B452" s="720" t="s">
        <v>87</v>
      </c>
      <c r="C452" s="43" t="s">
        <v>1672</v>
      </c>
      <c r="D452" s="722"/>
    </row>
    <row r="453" spans="1:4" ht="12" thickBot="1" x14ac:dyDescent="0.2">
      <c r="A453" s="725"/>
      <c r="B453" s="721"/>
      <c r="C453" s="43" t="s">
        <v>1671</v>
      </c>
      <c r="D453" s="723"/>
    </row>
    <row r="454" spans="1:4" ht="12" thickBot="1" x14ac:dyDescent="0.2">
      <c r="A454" s="725"/>
      <c r="B454" s="60" t="s">
        <v>1632</v>
      </c>
      <c r="C454" s="43" t="s">
        <v>6599</v>
      </c>
      <c r="D454" s="43"/>
    </row>
    <row r="455" spans="1:4" ht="12" thickBot="1" x14ac:dyDescent="0.2">
      <c r="A455" s="725"/>
      <c r="B455" s="60" t="s">
        <v>32</v>
      </c>
      <c r="C455" s="43" t="s">
        <v>1668</v>
      </c>
      <c r="D455" s="43"/>
    </row>
    <row r="456" spans="1:4" ht="12" thickBot="1" x14ac:dyDescent="0.2">
      <c r="A456" s="726">
        <v>10</v>
      </c>
      <c r="B456" s="60" t="s">
        <v>31</v>
      </c>
      <c r="C456" s="43" t="s">
        <v>1667</v>
      </c>
      <c r="D456" s="43"/>
    </row>
    <row r="457" spans="1:4" ht="12" thickBot="1" x14ac:dyDescent="0.2">
      <c r="A457" s="725"/>
      <c r="B457" s="60" t="s">
        <v>30</v>
      </c>
      <c r="C457" s="43" t="s">
        <v>1666</v>
      </c>
      <c r="D457" s="43"/>
    </row>
    <row r="458" spans="1:4" ht="12" thickBot="1" x14ac:dyDescent="0.2">
      <c r="A458" s="725"/>
      <c r="B458" s="60" t="s">
        <v>1615</v>
      </c>
      <c r="C458" s="43" t="s">
        <v>1665</v>
      </c>
      <c r="D458" s="43"/>
    </row>
    <row r="459" spans="1:4" ht="12" thickBot="1" x14ac:dyDescent="0.2">
      <c r="A459" s="725"/>
      <c r="B459" s="60" t="s">
        <v>784</v>
      </c>
      <c r="C459" s="43" t="s">
        <v>1664</v>
      </c>
      <c r="D459" s="43"/>
    </row>
    <row r="460" spans="1:4" ht="12" thickBot="1" x14ac:dyDescent="0.2">
      <c r="A460" s="725"/>
      <c r="B460" s="720" t="s">
        <v>660</v>
      </c>
      <c r="C460" s="43" t="s">
        <v>1663</v>
      </c>
      <c r="D460" s="722"/>
    </row>
    <row r="461" spans="1:4" ht="12" thickBot="1" x14ac:dyDescent="0.2">
      <c r="A461" s="725"/>
      <c r="B461" s="721"/>
      <c r="C461" s="43" t="s">
        <v>1662</v>
      </c>
      <c r="D461" s="723"/>
    </row>
    <row r="462" spans="1:4" ht="12" thickBot="1" x14ac:dyDescent="0.2">
      <c r="A462" s="725"/>
      <c r="B462" s="720" t="s">
        <v>692</v>
      </c>
      <c r="C462" s="43" t="s">
        <v>6599</v>
      </c>
      <c r="D462" s="722"/>
    </row>
    <row r="463" spans="1:4" ht="12" thickBot="1" x14ac:dyDescent="0.2">
      <c r="A463" s="725"/>
      <c r="B463" s="721"/>
      <c r="C463" s="43" t="s">
        <v>1660</v>
      </c>
      <c r="D463" s="723"/>
    </row>
    <row r="464" spans="1:4" ht="12" thickBot="1" x14ac:dyDescent="0.2">
      <c r="A464" s="725"/>
      <c r="B464" s="720" t="s">
        <v>1369</v>
      </c>
      <c r="C464" s="43" t="s">
        <v>1650</v>
      </c>
      <c r="D464" s="722"/>
    </row>
    <row r="465" spans="1:4" ht="12" thickBot="1" x14ac:dyDescent="0.2">
      <c r="A465" s="725"/>
      <c r="B465" s="721"/>
      <c r="C465" s="43" t="s">
        <v>1656</v>
      </c>
      <c r="D465" s="723"/>
    </row>
    <row r="466" spans="1:4" ht="12" thickBot="1" x14ac:dyDescent="0.2">
      <c r="A466" s="725"/>
      <c r="B466" s="60" t="s">
        <v>1537</v>
      </c>
      <c r="C466" s="43" t="s">
        <v>1654</v>
      </c>
      <c r="D466" s="43"/>
    </row>
    <row r="467" spans="1:4" ht="12" thickBot="1" x14ac:dyDescent="0.2">
      <c r="A467" s="725"/>
      <c r="B467" s="60" t="s">
        <v>446</v>
      </c>
      <c r="C467" s="43" t="s">
        <v>1652</v>
      </c>
      <c r="D467" s="43"/>
    </row>
    <row r="468" spans="1:4" ht="12" thickBot="1" x14ac:dyDescent="0.2">
      <c r="A468" s="726">
        <v>11</v>
      </c>
      <c r="B468" s="60" t="s">
        <v>467</v>
      </c>
      <c r="C468" s="43" t="s">
        <v>1651</v>
      </c>
      <c r="D468" s="43"/>
    </row>
    <row r="469" spans="1:4" ht="12" thickBot="1" x14ac:dyDescent="0.2">
      <c r="A469" s="725"/>
      <c r="B469" s="720" t="s">
        <v>1623</v>
      </c>
      <c r="C469" s="43" t="s">
        <v>1650</v>
      </c>
      <c r="D469" s="722"/>
    </row>
    <row r="470" spans="1:4" ht="12" thickBot="1" x14ac:dyDescent="0.2">
      <c r="A470" s="725"/>
      <c r="B470" s="721"/>
      <c r="C470" s="43" t="s">
        <v>1619</v>
      </c>
      <c r="D470" s="723"/>
    </row>
    <row r="471" spans="1:4" ht="12" thickBot="1" x14ac:dyDescent="0.2">
      <c r="A471" s="725"/>
      <c r="B471" s="60" t="s">
        <v>425</v>
      </c>
      <c r="C471" s="43" t="s">
        <v>1647</v>
      </c>
      <c r="D471" s="43"/>
    </row>
    <row r="472" spans="1:4" ht="12" thickBot="1" x14ac:dyDescent="0.2">
      <c r="A472" s="725"/>
      <c r="B472" s="720" t="s">
        <v>727</v>
      </c>
      <c r="C472" s="43" t="s">
        <v>1582</v>
      </c>
      <c r="D472" s="722"/>
    </row>
    <row r="473" spans="1:4" ht="12" thickBot="1" x14ac:dyDescent="0.2">
      <c r="A473" s="725"/>
      <c r="B473" s="721"/>
      <c r="C473" s="43" t="s">
        <v>1645</v>
      </c>
      <c r="D473" s="723"/>
    </row>
    <row r="474" spans="1:4" ht="12" thickBot="1" x14ac:dyDescent="0.2">
      <c r="A474" s="725"/>
      <c r="B474" s="720" t="s">
        <v>1499</v>
      </c>
      <c r="C474" s="43" t="s">
        <v>1644</v>
      </c>
      <c r="D474" s="722"/>
    </row>
    <row r="475" spans="1:4" ht="12" thickBot="1" x14ac:dyDescent="0.2">
      <c r="A475" s="725"/>
      <c r="B475" s="721"/>
      <c r="C475" s="43" t="s">
        <v>1498</v>
      </c>
      <c r="D475" s="723"/>
    </row>
    <row r="476" spans="1:4" ht="12" thickBot="1" x14ac:dyDescent="0.2">
      <c r="A476" s="725"/>
      <c r="B476" s="60" t="s">
        <v>1478</v>
      </c>
      <c r="C476" s="43" t="s">
        <v>1643</v>
      </c>
      <c r="D476" s="43"/>
    </row>
    <row r="477" spans="1:4" ht="12" thickBot="1" x14ac:dyDescent="0.2">
      <c r="A477" s="725"/>
      <c r="B477" s="60" t="s">
        <v>838</v>
      </c>
      <c r="C477" s="43" t="s">
        <v>1642</v>
      </c>
      <c r="D477" s="43"/>
    </row>
    <row r="478" spans="1:4" ht="12" thickBot="1" x14ac:dyDescent="0.2">
      <c r="A478" s="725"/>
      <c r="B478" s="60" t="s">
        <v>22</v>
      </c>
      <c r="C478" s="43" t="s">
        <v>6600</v>
      </c>
      <c r="D478" s="43"/>
    </row>
    <row r="479" spans="1:4" ht="12" thickBot="1" x14ac:dyDescent="0.2">
      <c r="A479" s="725"/>
      <c r="B479" s="720" t="s">
        <v>1594</v>
      </c>
      <c r="C479" s="43" t="s">
        <v>1475</v>
      </c>
      <c r="D479" s="722"/>
    </row>
    <row r="480" spans="1:4" ht="12" thickBot="1" x14ac:dyDescent="0.2">
      <c r="A480" s="725"/>
      <c r="B480" s="721"/>
      <c r="C480" s="43" t="s">
        <v>1474</v>
      </c>
      <c r="D480" s="723"/>
    </row>
    <row r="481" spans="1:4" ht="12" thickBot="1" x14ac:dyDescent="0.2">
      <c r="A481" s="725"/>
      <c r="B481" s="721"/>
      <c r="C481" s="43" t="s">
        <v>1640</v>
      </c>
      <c r="D481" s="723"/>
    </row>
    <row r="482" spans="1:4" ht="12" thickBot="1" x14ac:dyDescent="0.2">
      <c r="A482" s="726">
        <v>12</v>
      </c>
      <c r="B482" s="720" t="s">
        <v>1476</v>
      </c>
      <c r="C482" s="43" t="s">
        <v>1475</v>
      </c>
      <c r="D482" s="722"/>
    </row>
    <row r="483" spans="1:4" ht="12" thickBot="1" x14ac:dyDescent="0.2">
      <c r="A483" s="725"/>
      <c r="B483" s="721"/>
      <c r="C483" s="43" t="s">
        <v>1474</v>
      </c>
      <c r="D483" s="723"/>
    </row>
    <row r="484" spans="1:4" ht="12" thickBot="1" x14ac:dyDescent="0.2">
      <c r="A484" s="725"/>
      <c r="B484" s="60" t="s">
        <v>1509</v>
      </c>
      <c r="C484" s="43" t="s">
        <v>1637</v>
      </c>
      <c r="D484" s="43"/>
    </row>
    <row r="485" spans="1:4" ht="12" thickBot="1" x14ac:dyDescent="0.2">
      <c r="A485" s="725"/>
      <c r="B485" s="48" t="s">
        <v>1507</v>
      </c>
      <c r="C485" s="43" t="s">
        <v>1635</v>
      </c>
      <c r="D485" s="43"/>
    </row>
    <row r="486" spans="1:4" ht="12" thickBot="1" x14ac:dyDescent="0.2">
      <c r="A486" s="725"/>
      <c r="B486" s="60" t="s">
        <v>1530</v>
      </c>
      <c r="C486" s="43" t="s">
        <v>1633</v>
      </c>
      <c r="D486" s="43"/>
    </row>
    <row r="487" spans="1:4" ht="12" thickBot="1" x14ac:dyDescent="0.2">
      <c r="A487" s="725"/>
      <c r="B487" s="60" t="s">
        <v>1473</v>
      </c>
      <c r="C487" s="43" t="s">
        <v>1472</v>
      </c>
      <c r="D487" s="43"/>
    </row>
    <row r="488" spans="1:4" ht="12" thickBot="1" x14ac:dyDescent="0.2">
      <c r="A488" s="725"/>
      <c r="B488" s="60" t="s">
        <v>1510</v>
      </c>
      <c r="C488" s="43" t="s">
        <v>9617</v>
      </c>
      <c r="D488" s="43"/>
    </row>
    <row r="489" spans="1:4" ht="12" thickBot="1" x14ac:dyDescent="0.2">
      <c r="A489" s="725"/>
      <c r="B489" s="60" t="s">
        <v>1112</v>
      </c>
      <c r="C489" s="43" t="s">
        <v>1629</v>
      </c>
      <c r="D489" s="43"/>
    </row>
    <row r="490" spans="1:4" ht="12" thickBot="1" x14ac:dyDescent="0.2">
      <c r="A490" s="725"/>
      <c r="B490" s="720" t="s">
        <v>670</v>
      </c>
      <c r="C490" s="43" t="s">
        <v>1627</v>
      </c>
      <c r="D490" s="722"/>
    </row>
    <row r="491" spans="1:4" ht="12" thickBot="1" x14ac:dyDescent="0.2">
      <c r="A491" s="725"/>
      <c r="B491" s="721"/>
      <c r="C491" s="43" t="s">
        <v>9624</v>
      </c>
      <c r="D491" s="723"/>
    </row>
    <row r="492" spans="1:4" ht="12" thickBot="1" x14ac:dyDescent="0.2">
      <c r="A492" s="725"/>
      <c r="B492" s="60" t="s">
        <v>1338</v>
      </c>
      <c r="C492" s="43" t="s">
        <v>1624</v>
      </c>
      <c r="D492" s="43"/>
    </row>
    <row r="493" spans="1:4" ht="12" thickBot="1" x14ac:dyDescent="0.2">
      <c r="A493" s="726">
        <v>13</v>
      </c>
      <c r="B493" s="60" t="s">
        <v>486</v>
      </c>
      <c r="C493" s="43" t="s">
        <v>1622</v>
      </c>
      <c r="D493" s="43"/>
    </row>
    <row r="494" spans="1:4" ht="12" thickBot="1" x14ac:dyDescent="0.2">
      <c r="A494" s="725"/>
      <c r="B494" s="60" t="s">
        <v>458</v>
      </c>
      <c r="C494" s="43" t="s">
        <v>1620</v>
      </c>
      <c r="D494" s="43"/>
    </row>
    <row r="495" spans="1:4" ht="12" thickBot="1" x14ac:dyDescent="0.2">
      <c r="A495" s="725"/>
      <c r="B495" s="60" t="s">
        <v>1331</v>
      </c>
      <c r="C495" s="43" t="s">
        <v>1618</v>
      </c>
      <c r="D495" s="43"/>
    </row>
    <row r="496" spans="1:4" ht="12" thickBot="1" x14ac:dyDescent="0.2">
      <c r="A496" s="725"/>
      <c r="B496" s="60" t="s">
        <v>423</v>
      </c>
      <c r="C496" s="43" t="s">
        <v>1616</v>
      </c>
      <c r="D496" s="43"/>
    </row>
    <row r="497" spans="1:4" ht="12" thickBot="1" x14ac:dyDescent="0.2">
      <c r="A497" s="725"/>
      <c r="B497" s="60" t="s">
        <v>454</v>
      </c>
      <c r="C497" s="43" t="s">
        <v>1613</v>
      </c>
      <c r="D497" s="43"/>
    </row>
    <row r="498" spans="1:4" ht="12" thickBot="1" x14ac:dyDescent="0.2">
      <c r="A498" s="725"/>
      <c r="B498" s="60" t="s">
        <v>462</v>
      </c>
      <c r="C498" s="43" t="s">
        <v>1612</v>
      </c>
      <c r="D498" s="43"/>
    </row>
    <row r="499" spans="1:4" ht="12" thickBot="1" x14ac:dyDescent="0.2">
      <c r="A499" s="725"/>
      <c r="B499" s="60" t="s">
        <v>1610</v>
      </c>
      <c r="C499" s="43" t="s">
        <v>1609</v>
      </c>
      <c r="D499" s="43"/>
    </row>
    <row r="500" spans="1:4" ht="12" thickBot="1" x14ac:dyDescent="0.2">
      <c r="A500" s="725"/>
      <c r="B500" s="60" t="s">
        <v>1573</v>
      </c>
      <c r="C500" s="43" t="s">
        <v>1608</v>
      </c>
      <c r="D500" s="43"/>
    </row>
    <row r="501" spans="1:4" ht="12" thickBot="1" x14ac:dyDescent="0.2">
      <c r="A501" s="725"/>
      <c r="B501" s="60" t="s">
        <v>270</v>
      </c>
      <c r="C501" s="43" t="s">
        <v>271</v>
      </c>
      <c r="D501" s="43"/>
    </row>
    <row r="502" spans="1:4" ht="12" thickBot="1" x14ac:dyDescent="0.2">
      <c r="A502" s="726">
        <v>14</v>
      </c>
      <c r="B502" s="60" t="s">
        <v>280</v>
      </c>
      <c r="C502" s="43" t="s">
        <v>1606</v>
      </c>
      <c r="D502" s="43" t="s">
        <v>1605</v>
      </c>
    </row>
    <row r="503" spans="1:4" ht="12" thickBot="1" x14ac:dyDescent="0.2">
      <c r="A503" s="725"/>
      <c r="B503" s="60" t="s">
        <v>280</v>
      </c>
      <c r="C503" s="43" t="s">
        <v>1604</v>
      </c>
      <c r="D503" s="43" t="s">
        <v>1288</v>
      </c>
    </row>
    <row r="504" spans="1:4" ht="12" thickBot="1" x14ac:dyDescent="0.2">
      <c r="A504" s="725"/>
      <c r="B504" s="60" t="s">
        <v>280</v>
      </c>
      <c r="C504" s="43" t="s">
        <v>1603</v>
      </c>
      <c r="D504" s="43" t="s">
        <v>1292</v>
      </c>
    </row>
    <row r="505" spans="1:4" ht="12" thickBot="1" x14ac:dyDescent="0.2">
      <c r="A505" s="725"/>
      <c r="B505" s="60" t="s">
        <v>1602</v>
      </c>
      <c r="C505" s="43" t="s">
        <v>1502</v>
      </c>
      <c r="D505" s="43" t="s">
        <v>1479</v>
      </c>
    </row>
    <row r="506" spans="1:4" ht="12" thickBot="1" x14ac:dyDescent="0.2">
      <c r="A506" s="725"/>
      <c r="B506" s="60" t="s">
        <v>1481</v>
      </c>
      <c r="C506" s="43" t="s">
        <v>1601</v>
      </c>
      <c r="D506" s="43" t="s">
        <v>1479</v>
      </c>
    </row>
    <row r="507" spans="1:4" ht="12" thickBot="1" x14ac:dyDescent="0.2">
      <c r="A507" s="726" t="s">
        <v>103</v>
      </c>
      <c r="B507" s="60" t="s">
        <v>6989</v>
      </c>
      <c r="C507" s="43"/>
      <c r="D507" s="43" t="s">
        <v>6990</v>
      </c>
    </row>
    <row r="508" spans="1:4" ht="12" thickBot="1" x14ac:dyDescent="0.2">
      <c r="A508" s="725"/>
      <c r="B508" s="60" t="s">
        <v>1538</v>
      </c>
      <c r="C508" s="43"/>
      <c r="D508" s="43" t="s">
        <v>1598</v>
      </c>
    </row>
    <row r="509" spans="1:4" ht="12" thickBot="1" x14ac:dyDescent="0.2">
      <c r="A509" s="725"/>
      <c r="B509" s="60" t="s">
        <v>1485</v>
      </c>
      <c r="C509" s="43"/>
      <c r="D509" s="43" t="s">
        <v>1597</v>
      </c>
    </row>
    <row r="510" spans="1:4" ht="12" thickBot="1" x14ac:dyDescent="0.2">
      <c r="A510" s="725"/>
      <c r="B510" s="60" t="s">
        <v>393</v>
      </c>
      <c r="C510" s="46" t="s">
        <v>1595</v>
      </c>
      <c r="D510" s="43" t="s">
        <v>1586</v>
      </c>
    </row>
    <row r="511" spans="1:4" ht="12" thickBot="1" x14ac:dyDescent="0.2">
      <c r="A511" s="725"/>
      <c r="B511" s="60" t="s">
        <v>407</v>
      </c>
      <c r="C511" s="43" t="s">
        <v>1593</v>
      </c>
      <c r="D511" s="43" t="s">
        <v>1589</v>
      </c>
    </row>
    <row r="512" spans="1:4" ht="12" thickBot="1" x14ac:dyDescent="0.2">
      <c r="A512" s="725"/>
      <c r="B512" s="60" t="s">
        <v>386</v>
      </c>
      <c r="C512" s="43" t="s">
        <v>1591</v>
      </c>
      <c r="D512" s="43" t="s">
        <v>1589</v>
      </c>
    </row>
    <row r="513" spans="1:4" ht="12" thickBot="1" x14ac:dyDescent="0.2">
      <c r="A513" s="725"/>
      <c r="B513" s="60" t="s">
        <v>357</v>
      </c>
      <c r="C513" s="43" t="s">
        <v>1590</v>
      </c>
      <c r="D513" s="43" t="s">
        <v>1589</v>
      </c>
    </row>
    <row r="514" spans="1:4" ht="12" thickBot="1" x14ac:dyDescent="0.2">
      <c r="A514" s="725"/>
      <c r="B514" s="60" t="s">
        <v>382</v>
      </c>
      <c r="C514" s="43" t="s">
        <v>1587</v>
      </c>
      <c r="D514" s="43" t="s">
        <v>1586</v>
      </c>
    </row>
    <row r="515" spans="1:4" ht="12" thickBot="1" x14ac:dyDescent="0.2">
      <c r="A515" s="725"/>
      <c r="B515" s="60" t="s">
        <v>1585</v>
      </c>
      <c r="C515" s="43" t="s">
        <v>1533</v>
      </c>
      <c r="D515" s="43" t="s">
        <v>1486</v>
      </c>
    </row>
    <row r="516" spans="1:4" ht="12" thickBot="1" x14ac:dyDescent="0.2">
      <c r="A516" s="725"/>
      <c r="B516" s="60" t="s">
        <v>1583</v>
      </c>
      <c r="C516" s="43" t="s">
        <v>1533</v>
      </c>
      <c r="D516" s="43" t="s">
        <v>1486</v>
      </c>
    </row>
    <row r="517" spans="1:4" ht="12" thickBot="1" x14ac:dyDescent="0.2">
      <c r="A517" s="725"/>
      <c r="B517" s="60" t="s">
        <v>1581</v>
      </c>
      <c r="C517" s="43" t="s">
        <v>1533</v>
      </c>
      <c r="D517" s="43" t="s">
        <v>1486</v>
      </c>
    </row>
    <row r="518" spans="1:4" ht="12" thickBot="1" x14ac:dyDescent="0.2">
      <c r="A518" s="725"/>
      <c r="B518" s="60" t="s">
        <v>1578</v>
      </c>
      <c r="C518" s="43" t="s">
        <v>1533</v>
      </c>
      <c r="D518" s="43" t="s">
        <v>1486</v>
      </c>
    </row>
    <row r="519" spans="1:4" ht="12" thickBot="1" x14ac:dyDescent="0.2">
      <c r="A519" s="725"/>
      <c r="B519" s="60" t="s">
        <v>359</v>
      </c>
      <c r="C519" s="43" t="s">
        <v>1576</v>
      </c>
      <c r="D519" s="43" t="s">
        <v>322</v>
      </c>
    </row>
    <row r="520" spans="1:4" ht="12" thickBot="1" x14ac:dyDescent="0.2">
      <c r="A520" s="725"/>
      <c r="B520" s="60" t="s">
        <v>334</v>
      </c>
      <c r="C520" s="43" t="s">
        <v>1575</v>
      </c>
      <c r="D520" s="43" t="s">
        <v>322</v>
      </c>
    </row>
    <row r="521" spans="1:4" ht="12" thickBot="1" x14ac:dyDescent="0.2">
      <c r="A521" s="725"/>
      <c r="B521" s="60" t="s">
        <v>351</v>
      </c>
      <c r="C521" s="43" t="s">
        <v>1574</v>
      </c>
      <c r="D521" s="43" t="s">
        <v>322</v>
      </c>
    </row>
    <row r="522" spans="1:4" ht="12" thickBot="1" x14ac:dyDescent="0.2">
      <c r="A522" s="725"/>
      <c r="B522" s="60" t="s">
        <v>1571</v>
      </c>
      <c r="C522" s="43" t="s">
        <v>1570</v>
      </c>
      <c r="D522" s="43" t="s">
        <v>1486</v>
      </c>
    </row>
    <row r="523" spans="1:4" ht="12" thickBot="1" x14ac:dyDescent="0.2">
      <c r="A523" s="725"/>
      <c r="B523" s="60" t="s">
        <v>1543</v>
      </c>
      <c r="C523" s="43" t="s">
        <v>1569</v>
      </c>
      <c r="D523" s="43" t="s">
        <v>322</v>
      </c>
    </row>
    <row r="524" spans="1:4" ht="12" thickBot="1" x14ac:dyDescent="0.2">
      <c r="A524" s="725"/>
      <c r="B524" s="60" t="s">
        <v>343</v>
      </c>
      <c r="C524" s="43" t="s">
        <v>1564</v>
      </c>
      <c r="D524" s="43" t="s">
        <v>322</v>
      </c>
    </row>
    <row r="525" spans="1:4" ht="12" thickBot="1" x14ac:dyDescent="0.2">
      <c r="A525" s="725"/>
      <c r="B525" s="60" t="s">
        <v>1483</v>
      </c>
      <c r="C525" s="43" t="s">
        <v>1566</v>
      </c>
      <c r="D525" s="43" t="s">
        <v>322</v>
      </c>
    </row>
    <row r="526" spans="1:4" ht="12" thickBot="1" x14ac:dyDescent="0.2">
      <c r="A526" s="725"/>
      <c r="B526" s="60" t="s">
        <v>329</v>
      </c>
      <c r="C526" s="43" t="s">
        <v>1566</v>
      </c>
      <c r="D526" s="43" t="s">
        <v>322</v>
      </c>
    </row>
    <row r="527" spans="1:4" ht="12" thickBot="1" x14ac:dyDescent="0.2">
      <c r="A527" s="725"/>
      <c r="B527" s="60" t="s">
        <v>344</v>
      </c>
      <c r="C527" s="43" t="s">
        <v>1564</v>
      </c>
      <c r="D527" s="43" t="s">
        <v>322</v>
      </c>
    </row>
    <row r="528" spans="1:4" x14ac:dyDescent="0.15">
      <c r="A528" s="728" t="s">
        <v>5440</v>
      </c>
      <c r="B528" s="728"/>
      <c r="C528" s="728"/>
      <c r="D528" s="728"/>
    </row>
    <row r="529" spans="1:4" ht="12" thickBot="1" x14ac:dyDescent="0.2">
      <c r="A529" s="717">
        <v>1</v>
      </c>
      <c r="B529" s="24" t="s">
        <v>1972</v>
      </c>
      <c r="C529" s="23" t="s">
        <v>1971</v>
      </c>
      <c r="D529" s="23"/>
    </row>
    <row r="530" spans="1:4" ht="12" thickBot="1" x14ac:dyDescent="0.2">
      <c r="A530" s="714"/>
      <c r="B530" s="21" t="s">
        <v>1439</v>
      </c>
      <c r="C530" s="19" t="s">
        <v>1970</v>
      </c>
      <c r="D530" s="19"/>
    </row>
    <row r="531" spans="1:4" ht="12" thickBot="1" x14ac:dyDescent="0.2">
      <c r="A531" s="714"/>
      <c r="B531" s="21" t="s">
        <v>1957</v>
      </c>
      <c r="C531" s="19" t="s">
        <v>1968</v>
      </c>
      <c r="D531" s="19"/>
    </row>
    <row r="532" spans="1:4" ht="12" thickBot="1" x14ac:dyDescent="0.2">
      <c r="A532" s="714"/>
      <c r="B532" s="715" t="s">
        <v>1955</v>
      </c>
      <c r="C532" s="19" t="s">
        <v>1967</v>
      </c>
      <c r="D532" s="718"/>
    </row>
    <row r="533" spans="1:4" ht="12" thickBot="1" x14ac:dyDescent="0.2">
      <c r="A533" s="714"/>
      <c r="B533" s="716"/>
      <c r="C533" s="19" t="s">
        <v>1966</v>
      </c>
      <c r="D533" s="719"/>
    </row>
    <row r="534" spans="1:4" ht="12" thickBot="1" x14ac:dyDescent="0.2">
      <c r="A534" s="714"/>
      <c r="B534" s="21" t="s">
        <v>1885</v>
      </c>
      <c r="C534" s="19" t="s">
        <v>1783</v>
      </c>
      <c r="D534" s="19"/>
    </row>
    <row r="535" spans="1:4" ht="12" thickBot="1" x14ac:dyDescent="0.2">
      <c r="A535" s="714"/>
      <c r="B535" s="21" t="s">
        <v>1952</v>
      </c>
      <c r="C535" s="19" t="s">
        <v>1965</v>
      </c>
      <c r="D535" s="19"/>
    </row>
    <row r="536" spans="1:4" ht="12" thickBot="1" x14ac:dyDescent="0.2">
      <c r="A536" s="714"/>
      <c r="B536" s="21" t="s">
        <v>1890</v>
      </c>
      <c r="C536" s="20" t="s">
        <v>1768</v>
      </c>
      <c r="D536" s="19"/>
    </row>
    <row r="537" spans="1:4" ht="12" thickBot="1" x14ac:dyDescent="0.2">
      <c r="A537" s="714"/>
      <c r="B537" s="715" t="s">
        <v>1085</v>
      </c>
      <c r="C537" s="19" t="s">
        <v>1768</v>
      </c>
      <c r="D537" s="718"/>
    </row>
    <row r="538" spans="1:4" ht="12" thickBot="1" x14ac:dyDescent="0.2">
      <c r="A538" s="714"/>
      <c r="B538" s="716"/>
      <c r="C538" s="19" t="s">
        <v>1962</v>
      </c>
      <c r="D538" s="719"/>
    </row>
    <row r="539" spans="1:4" ht="12" thickBot="1" x14ac:dyDescent="0.2">
      <c r="A539" s="714"/>
      <c r="B539" s="21" t="s">
        <v>1888</v>
      </c>
      <c r="C539" s="19" t="s">
        <v>1887</v>
      </c>
      <c r="D539" s="19"/>
    </row>
    <row r="540" spans="1:4" ht="12" thickBot="1" x14ac:dyDescent="0.2">
      <c r="A540" s="713">
        <v>2</v>
      </c>
      <c r="B540" s="715" t="s">
        <v>1936</v>
      </c>
      <c r="C540" s="19" t="s">
        <v>1700</v>
      </c>
      <c r="D540" s="718"/>
    </row>
    <row r="541" spans="1:4" ht="12" thickBot="1" x14ac:dyDescent="0.2">
      <c r="A541" s="714"/>
      <c r="B541" s="716"/>
      <c r="C541" s="19" t="s">
        <v>1960</v>
      </c>
      <c r="D541" s="719"/>
    </row>
    <row r="542" spans="1:4" ht="12" thickBot="1" x14ac:dyDescent="0.2">
      <c r="A542" s="714"/>
      <c r="B542" s="715" t="s">
        <v>1445</v>
      </c>
      <c r="C542" s="19" t="s">
        <v>1959</v>
      </c>
      <c r="D542" s="718"/>
    </row>
    <row r="543" spans="1:4" ht="12" thickBot="1" x14ac:dyDescent="0.2">
      <c r="A543" s="714"/>
      <c r="B543" s="716"/>
      <c r="C543" s="19" t="s">
        <v>1946</v>
      </c>
      <c r="D543" s="719"/>
    </row>
    <row r="544" spans="1:4" ht="12" thickBot="1" x14ac:dyDescent="0.2">
      <c r="A544" s="714"/>
      <c r="B544" s="21" t="s">
        <v>1845</v>
      </c>
      <c r="C544" s="19" t="s">
        <v>1513</v>
      </c>
      <c r="D544" s="19"/>
    </row>
    <row r="545" spans="1:4" ht="12" thickBot="1" x14ac:dyDescent="0.2">
      <c r="A545" s="714"/>
      <c r="B545" s="21" t="s">
        <v>63</v>
      </c>
      <c r="C545" s="19" t="s">
        <v>1953</v>
      </c>
      <c r="D545" s="19"/>
    </row>
    <row r="546" spans="1:4" ht="12" thickBot="1" x14ac:dyDescent="0.2">
      <c r="A546" s="714"/>
      <c r="B546" s="715" t="s">
        <v>1006</v>
      </c>
      <c r="C546" s="19" t="s">
        <v>1949</v>
      </c>
      <c r="D546" s="718"/>
    </row>
    <row r="547" spans="1:4" ht="12" thickBot="1" x14ac:dyDescent="0.2">
      <c r="A547" s="714"/>
      <c r="B547" s="716"/>
      <c r="C547" s="19" t="s">
        <v>1947</v>
      </c>
      <c r="D547" s="719"/>
    </row>
    <row r="548" spans="1:4" ht="12" thickBot="1" x14ac:dyDescent="0.2">
      <c r="A548" s="714"/>
      <c r="B548" s="716"/>
      <c r="C548" s="19" t="s">
        <v>1946</v>
      </c>
      <c r="D548" s="719"/>
    </row>
    <row r="549" spans="1:4" ht="12" thickBot="1" x14ac:dyDescent="0.2">
      <c r="A549" s="714"/>
      <c r="B549" s="21" t="s">
        <v>1883</v>
      </c>
      <c r="C549" s="19" t="s">
        <v>1562</v>
      </c>
      <c r="D549" s="19"/>
    </row>
    <row r="550" spans="1:4" ht="12" thickBot="1" x14ac:dyDescent="0.2">
      <c r="A550" s="714"/>
      <c r="B550" s="715" t="s">
        <v>1407</v>
      </c>
      <c r="C550" s="19" t="s">
        <v>1559</v>
      </c>
      <c r="D550" s="718"/>
    </row>
    <row r="551" spans="1:4" ht="12" thickBot="1" x14ac:dyDescent="0.2">
      <c r="A551" s="714"/>
      <c r="B551" s="716"/>
      <c r="C551" s="19" t="s">
        <v>1843</v>
      </c>
      <c r="D551" s="719"/>
    </row>
    <row r="552" spans="1:4" ht="12" thickBot="1" x14ac:dyDescent="0.2">
      <c r="A552" s="714"/>
      <c r="B552" s="21" t="s">
        <v>1088</v>
      </c>
      <c r="C552" s="19" t="s">
        <v>1943</v>
      </c>
      <c r="D552" s="19"/>
    </row>
    <row r="553" spans="1:4" ht="12" thickBot="1" x14ac:dyDescent="0.2">
      <c r="A553" s="714"/>
      <c r="B553" s="21" t="s">
        <v>1904</v>
      </c>
      <c r="C553" s="19" t="s">
        <v>1513</v>
      </c>
      <c r="D553" s="19"/>
    </row>
    <row r="554" spans="1:4" ht="12" thickBot="1" x14ac:dyDescent="0.2">
      <c r="A554" s="713">
        <v>3</v>
      </c>
      <c r="B554" s="715" t="s">
        <v>981</v>
      </c>
      <c r="C554" s="19" t="s">
        <v>1562</v>
      </c>
      <c r="D554" s="718"/>
    </row>
    <row r="555" spans="1:4" ht="12" thickBot="1" x14ac:dyDescent="0.2">
      <c r="A555" s="714"/>
      <c r="B555" s="716"/>
      <c r="C555" s="19" t="s">
        <v>1942</v>
      </c>
      <c r="D555" s="719"/>
    </row>
    <row r="556" spans="1:4" ht="12" thickBot="1" x14ac:dyDescent="0.2">
      <c r="A556" s="714"/>
      <c r="B556" s="716"/>
      <c r="C556" s="19" t="s">
        <v>1941</v>
      </c>
      <c r="D556" s="719"/>
    </row>
    <row r="557" spans="1:4" ht="12" thickBot="1" x14ac:dyDescent="0.2">
      <c r="A557" s="714"/>
      <c r="B557" s="21" t="s">
        <v>554</v>
      </c>
      <c r="C557" s="19" t="s">
        <v>1741</v>
      </c>
      <c r="D557" s="19"/>
    </row>
    <row r="558" spans="1:4" ht="12" thickBot="1" x14ac:dyDescent="0.2">
      <c r="A558" s="714"/>
      <c r="B558" s="715" t="s">
        <v>873</v>
      </c>
      <c r="C558" s="19" t="s">
        <v>1559</v>
      </c>
      <c r="D558" s="718"/>
    </row>
    <row r="559" spans="1:4" ht="12" thickBot="1" x14ac:dyDescent="0.2">
      <c r="A559" s="714"/>
      <c r="B559" s="716"/>
      <c r="C559" s="19" t="s">
        <v>1939</v>
      </c>
      <c r="D559" s="719"/>
    </row>
    <row r="560" spans="1:4" ht="12" thickBot="1" x14ac:dyDescent="0.2">
      <c r="A560" s="714"/>
      <c r="B560" s="715" t="s">
        <v>856</v>
      </c>
      <c r="C560" s="19" t="s">
        <v>6393</v>
      </c>
      <c r="D560" s="718"/>
    </row>
    <row r="561" spans="1:4" ht="12" thickBot="1" x14ac:dyDescent="0.2">
      <c r="A561" s="714"/>
      <c r="B561" s="716"/>
      <c r="C561" s="19" t="s">
        <v>1937</v>
      </c>
      <c r="D561" s="719"/>
    </row>
    <row r="562" spans="1:4" ht="12" thickBot="1" x14ac:dyDescent="0.2">
      <c r="A562" s="714"/>
      <c r="B562" s="715" t="s">
        <v>1835</v>
      </c>
      <c r="C562" s="19" t="s">
        <v>1934</v>
      </c>
      <c r="D562" s="718"/>
    </row>
    <row r="563" spans="1:4" ht="12" thickBot="1" x14ac:dyDescent="0.2">
      <c r="A563" s="714"/>
      <c r="B563" s="716"/>
      <c r="C563" s="19" t="s">
        <v>1933</v>
      </c>
      <c r="D563" s="719"/>
    </row>
    <row r="564" spans="1:4" ht="12" thickBot="1" x14ac:dyDescent="0.2">
      <c r="A564" s="714"/>
      <c r="B564" s="21" t="s">
        <v>59</v>
      </c>
      <c r="C564" s="19" t="s">
        <v>6589</v>
      </c>
      <c r="D564" s="19"/>
    </row>
    <row r="565" spans="1:4" ht="12" thickBot="1" x14ac:dyDescent="0.2">
      <c r="A565" s="714"/>
      <c r="B565" s="21" t="s">
        <v>452</v>
      </c>
      <c r="C565" s="19" t="s">
        <v>1931</v>
      </c>
      <c r="D565" s="19"/>
    </row>
    <row r="566" spans="1:4" ht="12" thickBot="1" x14ac:dyDescent="0.2">
      <c r="A566" s="714"/>
      <c r="B566" s="715" t="s">
        <v>976</v>
      </c>
      <c r="C566" s="19" t="s">
        <v>1802</v>
      </c>
      <c r="D566" s="718"/>
    </row>
    <row r="567" spans="1:4" ht="12" thickBot="1" x14ac:dyDescent="0.2">
      <c r="A567" s="714"/>
      <c r="B567" s="716"/>
      <c r="C567" s="19" t="s">
        <v>1930</v>
      </c>
      <c r="D567" s="719"/>
    </row>
    <row r="568" spans="1:4" ht="12" thickBot="1" x14ac:dyDescent="0.2">
      <c r="A568" s="714"/>
      <c r="B568" s="715" t="s">
        <v>72</v>
      </c>
      <c r="C568" s="19" t="s">
        <v>1929</v>
      </c>
      <c r="D568" s="718"/>
    </row>
    <row r="569" spans="1:4" ht="12" thickBot="1" x14ac:dyDescent="0.2">
      <c r="A569" s="714"/>
      <c r="B569" s="716"/>
      <c r="C569" s="19" t="s">
        <v>1927</v>
      </c>
      <c r="D569" s="719"/>
    </row>
    <row r="570" spans="1:4" ht="12" thickBot="1" x14ac:dyDescent="0.2">
      <c r="A570" s="714"/>
      <c r="B570" s="716"/>
      <c r="C570" s="19" t="s">
        <v>1926</v>
      </c>
      <c r="D570" s="719"/>
    </row>
    <row r="571" spans="1:4" ht="12" thickBot="1" x14ac:dyDescent="0.2">
      <c r="A571" s="713">
        <v>4</v>
      </c>
      <c r="B571" s="21" t="s">
        <v>1573</v>
      </c>
      <c r="C571" s="19" t="s">
        <v>1925</v>
      </c>
      <c r="D571" s="19"/>
    </row>
    <row r="572" spans="1:4" ht="12" thickBot="1" x14ac:dyDescent="0.2">
      <c r="A572" s="714"/>
      <c r="B572" s="715" t="s">
        <v>920</v>
      </c>
      <c r="C572" s="19" t="s">
        <v>6393</v>
      </c>
      <c r="D572" s="718"/>
    </row>
    <row r="573" spans="1:4" ht="12" thickBot="1" x14ac:dyDescent="0.2">
      <c r="A573" s="714"/>
      <c r="B573" s="716"/>
      <c r="C573" s="19" t="s">
        <v>1924</v>
      </c>
      <c r="D573" s="719"/>
    </row>
    <row r="574" spans="1:4" ht="12" thickBot="1" x14ac:dyDescent="0.2">
      <c r="A574" s="714"/>
      <c r="B574" s="21" t="s">
        <v>509</v>
      </c>
      <c r="C574" s="19" t="s">
        <v>1923</v>
      </c>
      <c r="D574" s="19"/>
    </row>
    <row r="575" spans="1:4" ht="12" thickBot="1" x14ac:dyDescent="0.2">
      <c r="A575" s="714"/>
      <c r="B575" s="21" t="s">
        <v>1827</v>
      </c>
      <c r="C575" s="19" t="s">
        <v>1922</v>
      </c>
      <c r="D575" s="19"/>
    </row>
    <row r="576" spans="1:4" ht="12" thickBot="1" x14ac:dyDescent="0.2">
      <c r="A576" s="714"/>
      <c r="B576" s="715" t="s">
        <v>71</v>
      </c>
      <c r="C576" s="19" t="s">
        <v>1921</v>
      </c>
      <c r="D576" s="718"/>
    </row>
    <row r="577" spans="1:4" ht="12" thickBot="1" x14ac:dyDescent="0.2">
      <c r="A577" s="714"/>
      <c r="B577" s="716"/>
      <c r="C577" s="19" t="s">
        <v>1802</v>
      </c>
      <c r="D577" s="719"/>
    </row>
    <row r="578" spans="1:4" ht="12" thickBot="1" x14ac:dyDescent="0.2">
      <c r="A578" s="714"/>
      <c r="B578" s="21" t="s">
        <v>1876</v>
      </c>
      <c r="C578" s="19" t="s">
        <v>1918</v>
      </c>
      <c r="D578" s="19"/>
    </row>
    <row r="579" spans="1:4" ht="12" thickBot="1" x14ac:dyDescent="0.2">
      <c r="A579" s="714"/>
      <c r="B579" s="715" t="s">
        <v>812</v>
      </c>
      <c r="C579" s="19" t="s">
        <v>1916</v>
      </c>
      <c r="D579" s="718"/>
    </row>
    <row r="580" spans="1:4" ht="12" thickBot="1" x14ac:dyDescent="0.2">
      <c r="A580" s="714"/>
      <c r="B580" s="716"/>
      <c r="C580" s="19" t="s">
        <v>1914</v>
      </c>
      <c r="D580" s="719"/>
    </row>
    <row r="581" spans="1:4" ht="12" thickBot="1" x14ac:dyDescent="0.2">
      <c r="A581" s="714"/>
      <c r="B581" s="716"/>
      <c r="C581" s="19" t="s">
        <v>1913</v>
      </c>
      <c r="D581" s="719"/>
    </row>
    <row r="582" spans="1:4" ht="12" thickBot="1" x14ac:dyDescent="0.2">
      <c r="A582" s="714"/>
      <c r="B582" s="21" t="s">
        <v>38</v>
      </c>
      <c r="C582" s="19" t="s">
        <v>1911</v>
      </c>
      <c r="D582" s="19"/>
    </row>
    <row r="583" spans="1:4" ht="12" thickBot="1" x14ac:dyDescent="0.2">
      <c r="A583" s="714"/>
      <c r="B583" s="21" t="s">
        <v>1419</v>
      </c>
      <c r="C583" s="19" t="s">
        <v>1718</v>
      </c>
      <c r="D583" s="19"/>
    </row>
    <row r="584" spans="1:4" ht="12" thickBot="1" x14ac:dyDescent="0.2">
      <c r="A584" s="713">
        <v>5</v>
      </c>
      <c r="B584" s="22" t="s">
        <v>1897</v>
      </c>
      <c r="C584" s="19" t="s">
        <v>1718</v>
      </c>
      <c r="D584" s="19"/>
    </row>
    <row r="585" spans="1:4" ht="12" thickBot="1" x14ac:dyDescent="0.2">
      <c r="A585" s="714"/>
      <c r="B585" s="21" t="s">
        <v>1399</v>
      </c>
      <c r="C585" s="19" t="s">
        <v>1500</v>
      </c>
      <c r="D585" s="19"/>
    </row>
    <row r="586" spans="1:4" ht="12" thickBot="1" x14ac:dyDescent="0.2">
      <c r="A586" s="714"/>
      <c r="B586" s="21" t="s">
        <v>1825</v>
      </c>
      <c r="C586" s="19" t="s">
        <v>1500</v>
      </c>
      <c r="D586" s="19"/>
    </row>
    <row r="587" spans="1:4" ht="12" thickBot="1" x14ac:dyDescent="0.2">
      <c r="A587" s="714"/>
      <c r="B587" s="21" t="s">
        <v>638</v>
      </c>
      <c r="C587" s="19" t="s">
        <v>1905</v>
      </c>
      <c r="D587" s="19"/>
    </row>
    <row r="588" spans="1:4" ht="12" thickBot="1" x14ac:dyDescent="0.2">
      <c r="A588" s="714"/>
      <c r="B588" s="21" t="s">
        <v>1869</v>
      </c>
      <c r="C588" s="19" t="s">
        <v>1661</v>
      </c>
      <c r="D588" s="19"/>
    </row>
    <row r="589" spans="1:4" ht="12" thickBot="1" x14ac:dyDescent="0.2">
      <c r="A589" s="714"/>
      <c r="B589" s="21" t="s">
        <v>1867</v>
      </c>
      <c r="C589" s="19" t="s">
        <v>1661</v>
      </c>
      <c r="D589" s="19"/>
    </row>
    <row r="590" spans="1:4" ht="12" thickBot="1" x14ac:dyDescent="0.2">
      <c r="A590" s="714"/>
      <c r="B590" s="21" t="s">
        <v>719</v>
      </c>
      <c r="C590" s="19" t="s">
        <v>1901</v>
      </c>
      <c r="D590" s="19"/>
    </row>
    <row r="591" spans="1:4" ht="12" thickBot="1" x14ac:dyDescent="0.2">
      <c r="A591" s="714"/>
      <c r="B591" s="715" t="s">
        <v>70</v>
      </c>
      <c r="C591" s="19" t="s">
        <v>1899</v>
      </c>
      <c r="D591" s="718"/>
    </row>
    <row r="592" spans="1:4" ht="12" thickBot="1" x14ac:dyDescent="0.2">
      <c r="A592" s="714"/>
      <c r="B592" s="716"/>
      <c r="C592" s="19" t="s">
        <v>1898</v>
      </c>
      <c r="D592" s="719"/>
    </row>
    <row r="593" spans="1:4" ht="12" thickBot="1" x14ac:dyDescent="0.2">
      <c r="A593" s="714"/>
      <c r="B593" s="22" t="s">
        <v>1865</v>
      </c>
      <c r="C593" s="19" t="s">
        <v>1661</v>
      </c>
      <c r="D593" s="19"/>
    </row>
    <row r="594" spans="1:4" ht="12" thickBot="1" x14ac:dyDescent="0.2">
      <c r="A594" s="713">
        <v>6</v>
      </c>
      <c r="B594" s="22" t="s">
        <v>1861</v>
      </c>
      <c r="C594" s="19" t="s">
        <v>1895</v>
      </c>
      <c r="D594" s="19"/>
    </row>
    <row r="595" spans="1:4" ht="12" thickBot="1" x14ac:dyDescent="0.2">
      <c r="A595" s="714"/>
      <c r="B595" s="715" t="s">
        <v>1380</v>
      </c>
      <c r="C595" s="19" t="s">
        <v>1475</v>
      </c>
      <c r="D595" s="718"/>
    </row>
    <row r="596" spans="1:4" ht="12" thickBot="1" x14ac:dyDescent="0.2">
      <c r="A596" s="714"/>
      <c r="B596" s="716"/>
      <c r="C596" s="19" t="s">
        <v>1672</v>
      </c>
      <c r="D596" s="719"/>
    </row>
    <row r="597" spans="1:4" ht="12" thickBot="1" x14ac:dyDescent="0.2">
      <c r="A597" s="714"/>
      <c r="B597" s="716"/>
      <c r="C597" s="19" t="s">
        <v>1891</v>
      </c>
      <c r="D597" s="719"/>
    </row>
    <row r="598" spans="1:4" ht="12" thickBot="1" x14ac:dyDescent="0.2">
      <c r="A598" s="714"/>
      <c r="B598" s="715" t="s">
        <v>762</v>
      </c>
      <c r="C598" s="19" t="s">
        <v>1889</v>
      </c>
      <c r="D598" s="718"/>
    </row>
    <row r="599" spans="1:4" ht="12" thickBot="1" x14ac:dyDescent="0.2">
      <c r="A599" s="714"/>
      <c r="B599" s="716"/>
      <c r="C599" s="19" t="s">
        <v>1886</v>
      </c>
      <c r="D599" s="719"/>
    </row>
    <row r="600" spans="1:4" ht="12" thickBot="1" x14ac:dyDescent="0.2">
      <c r="A600" s="714"/>
      <c r="B600" s="716"/>
      <c r="C600" s="19" t="s">
        <v>1884</v>
      </c>
      <c r="D600" s="719"/>
    </row>
    <row r="601" spans="1:4" ht="12" thickBot="1" x14ac:dyDescent="0.2">
      <c r="A601" s="714"/>
      <c r="B601" s="21" t="s">
        <v>1882</v>
      </c>
      <c r="C601" s="19" t="s">
        <v>1881</v>
      </c>
      <c r="D601" s="19"/>
    </row>
    <row r="602" spans="1:4" ht="12" thickBot="1" x14ac:dyDescent="0.2">
      <c r="A602" s="714"/>
      <c r="B602" s="22" t="s">
        <v>24</v>
      </c>
      <c r="C602" s="19" t="s">
        <v>6601</v>
      </c>
      <c r="D602" s="19"/>
    </row>
    <row r="603" spans="1:4" ht="12" thickBot="1" x14ac:dyDescent="0.2">
      <c r="A603" s="714"/>
      <c r="B603" s="715" t="s">
        <v>662</v>
      </c>
      <c r="C603" s="19" t="s">
        <v>1879</v>
      </c>
      <c r="D603" s="718"/>
    </row>
    <row r="604" spans="1:4" ht="12" thickBot="1" x14ac:dyDescent="0.2">
      <c r="A604" s="714"/>
      <c r="B604" s="716"/>
      <c r="C604" s="19" t="s">
        <v>1877</v>
      </c>
      <c r="D604" s="719"/>
    </row>
    <row r="605" spans="1:4" ht="12" thickBot="1" x14ac:dyDescent="0.2">
      <c r="A605" s="714"/>
      <c r="B605" s="715" t="s">
        <v>780</v>
      </c>
      <c r="C605" s="19" t="s">
        <v>1475</v>
      </c>
      <c r="D605" s="718"/>
    </row>
    <row r="606" spans="1:4" ht="12" thickBot="1" x14ac:dyDescent="0.2">
      <c r="A606" s="714"/>
      <c r="B606" s="716"/>
      <c r="C606" s="19" t="s">
        <v>1874</v>
      </c>
      <c r="D606" s="719"/>
    </row>
    <row r="607" spans="1:4" ht="12" thickBot="1" x14ac:dyDescent="0.2">
      <c r="A607" s="714"/>
      <c r="B607" s="716"/>
      <c r="C607" s="19" t="s">
        <v>1872</v>
      </c>
      <c r="D607" s="719"/>
    </row>
    <row r="608" spans="1:4" ht="12" thickBot="1" x14ac:dyDescent="0.2">
      <c r="A608" s="714"/>
      <c r="B608" s="715" t="s">
        <v>1871</v>
      </c>
      <c r="C608" s="19" t="s">
        <v>1870</v>
      </c>
      <c r="D608" s="718"/>
    </row>
    <row r="609" spans="1:4" ht="12" thickBot="1" x14ac:dyDescent="0.2">
      <c r="A609" s="714"/>
      <c r="B609" s="716"/>
      <c r="C609" s="19" t="s">
        <v>1819</v>
      </c>
      <c r="D609" s="719"/>
    </row>
    <row r="610" spans="1:4" ht="12" thickBot="1" x14ac:dyDescent="0.2">
      <c r="A610" s="714"/>
      <c r="B610" s="21" t="s">
        <v>464</v>
      </c>
      <c r="C610" s="19" t="s">
        <v>1868</v>
      </c>
      <c r="D610" s="19"/>
    </row>
    <row r="611" spans="1:4" ht="12" thickBot="1" x14ac:dyDescent="0.2">
      <c r="A611" s="713">
        <v>7</v>
      </c>
      <c r="B611" s="21" t="s">
        <v>350</v>
      </c>
      <c r="C611" s="19" t="s">
        <v>1866</v>
      </c>
      <c r="D611" s="19"/>
    </row>
    <row r="612" spans="1:4" ht="12" thickBot="1" x14ac:dyDescent="0.2">
      <c r="A612" s="714"/>
      <c r="B612" s="715" t="s">
        <v>1816</v>
      </c>
      <c r="C612" s="19" t="s">
        <v>1863</v>
      </c>
      <c r="D612" s="718"/>
    </row>
    <row r="613" spans="1:4" ht="12" thickBot="1" x14ac:dyDescent="0.2">
      <c r="A613" s="714"/>
      <c r="B613" s="716"/>
      <c r="C613" s="19" t="s">
        <v>1498</v>
      </c>
      <c r="D613" s="719"/>
    </row>
    <row r="614" spans="1:4" ht="12" thickBot="1" x14ac:dyDescent="0.2">
      <c r="A614" s="714"/>
      <c r="B614" s="715" t="s">
        <v>1862</v>
      </c>
      <c r="C614" s="19" t="s">
        <v>6390</v>
      </c>
      <c r="D614" s="718"/>
    </row>
    <row r="615" spans="1:4" ht="12" thickBot="1" x14ac:dyDescent="0.2">
      <c r="A615" s="714"/>
      <c r="B615" s="716"/>
      <c r="C615" s="19" t="s">
        <v>1858</v>
      </c>
      <c r="D615" s="719"/>
    </row>
    <row r="616" spans="1:4" ht="12" thickBot="1" x14ac:dyDescent="0.2">
      <c r="A616" s="714"/>
      <c r="B616" s="715" t="s">
        <v>1421</v>
      </c>
      <c r="C616" s="19" t="s">
        <v>6390</v>
      </c>
      <c r="D616" s="718"/>
    </row>
    <row r="617" spans="1:4" ht="12" thickBot="1" x14ac:dyDescent="0.2">
      <c r="A617" s="714"/>
      <c r="B617" s="716"/>
      <c r="C617" s="19" t="s">
        <v>1721</v>
      </c>
      <c r="D617" s="719"/>
    </row>
    <row r="618" spans="1:4" ht="12" thickBot="1" x14ac:dyDescent="0.2">
      <c r="A618" s="714"/>
      <c r="B618" s="22" t="s">
        <v>1808</v>
      </c>
      <c r="C618" s="19" t="s">
        <v>6580</v>
      </c>
      <c r="D618" s="19"/>
    </row>
    <row r="619" spans="1:4" ht="12" thickBot="1" x14ac:dyDescent="0.2">
      <c r="A619" s="714"/>
      <c r="B619" s="21" t="s">
        <v>1857</v>
      </c>
      <c r="C619" s="19" t="s">
        <v>1856</v>
      </c>
      <c r="D619" s="19"/>
    </row>
    <row r="620" spans="1:4" ht="12" thickBot="1" x14ac:dyDescent="0.2">
      <c r="A620" s="714"/>
      <c r="B620" s="21" t="s">
        <v>56</v>
      </c>
      <c r="C620" s="19" t="s">
        <v>6581</v>
      </c>
      <c r="D620" s="19"/>
    </row>
    <row r="621" spans="1:4" ht="12" thickBot="1" x14ac:dyDescent="0.2">
      <c r="A621" s="714"/>
      <c r="B621" s="715" t="s">
        <v>1804</v>
      </c>
      <c r="C621" s="19" t="s">
        <v>6390</v>
      </c>
      <c r="D621" s="718"/>
    </row>
    <row r="622" spans="1:4" ht="12" thickBot="1" x14ac:dyDescent="0.2">
      <c r="A622" s="714"/>
      <c r="B622" s="716"/>
      <c r="C622" s="19" t="s">
        <v>1802</v>
      </c>
      <c r="D622" s="719"/>
    </row>
    <row r="623" spans="1:4" ht="12" thickBot="1" x14ac:dyDescent="0.2">
      <c r="A623" s="714"/>
      <c r="B623" s="21" t="s">
        <v>55</v>
      </c>
      <c r="C623" s="19" t="s">
        <v>6582</v>
      </c>
      <c r="D623" s="19"/>
    </row>
    <row r="624" spans="1:4" ht="12" thickBot="1" x14ac:dyDescent="0.2">
      <c r="A624" s="713">
        <v>8</v>
      </c>
      <c r="B624" s="21" t="s">
        <v>280</v>
      </c>
      <c r="C624" s="19" t="s">
        <v>1853</v>
      </c>
      <c r="D624" s="19" t="s">
        <v>1288</v>
      </c>
    </row>
    <row r="625" spans="1:4" ht="12" thickBot="1" x14ac:dyDescent="0.2">
      <c r="A625" s="714"/>
      <c r="B625" s="21" t="s">
        <v>280</v>
      </c>
      <c r="C625" s="19" t="s">
        <v>1852</v>
      </c>
      <c r="D625" s="19" t="s">
        <v>1310</v>
      </c>
    </row>
    <row r="626" spans="1:4" ht="12" thickBot="1" x14ac:dyDescent="0.2">
      <c r="A626" s="714"/>
      <c r="B626" s="21" t="s">
        <v>280</v>
      </c>
      <c r="C626" s="19" t="s">
        <v>1851</v>
      </c>
      <c r="D626" s="19" t="s">
        <v>1850</v>
      </c>
    </row>
    <row r="627" spans="1:4" ht="12" thickBot="1" x14ac:dyDescent="0.2">
      <c r="A627" s="713" t="s">
        <v>103</v>
      </c>
      <c r="B627" s="21" t="s">
        <v>1848</v>
      </c>
      <c r="C627" s="19"/>
      <c r="D627" s="19" t="s">
        <v>1597</v>
      </c>
    </row>
    <row r="628" spans="1:4" ht="12" thickBot="1" x14ac:dyDescent="0.2">
      <c r="A628" s="714"/>
      <c r="B628" s="21" t="s">
        <v>1807</v>
      </c>
      <c r="C628" s="19"/>
      <c r="D628" s="19" t="s">
        <v>1847</v>
      </c>
    </row>
    <row r="629" spans="1:4" ht="12" thickBot="1" x14ac:dyDescent="0.2">
      <c r="A629" s="714"/>
      <c r="B629" s="21" t="s">
        <v>356</v>
      </c>
      <c r="C629" s="19" t="s">
        <v>1590</v>
      </c>
      <c r="D629" s="19" t="s">
        <v>1846</v>
      </c>
    </row>
    <row r="630" spans="1:4" ht="12" thickBot="1" x14ac:dyDescent="0.2">
      <c r="A630" s="714"/>
      <c r="B630" s="21" t="s">
        <v>1801</v>
      </c>
      <c r="C630" s="19" t="s">
        <v>1533</v>
      </c>
      <c r="D630" s="19" t="s">
        <v>1486</v>
      </c>
    </row>
    <row r="631" spans="1:4" ht="12" thickBot="1" x14ac:dyDescent="0.2">
      <c r="A631" s="714"/>
      <c r="B631" s="21" t="s">
        <v>410</v>
      </c>
      <c r="C631" s="19" t="s">
        <v>1844</v>
      </c>
      <c r="D631" s="19" t="s">
        <v>322</v>
      </c>
    </row>
    <row r="632" spans="1:4" ht="12" thickBot="1" x14ac:dyDescent="0.2">
      <c r="A632" s="714"/>
      <c r="B632" s="21" t="s">
        <v>371</v>
      </c>
      <c r="C632" s="19" t="s">
        <v>1842</v>
      </c>
      <c r="D632" s="19" t="s">
        <v>322</v>
      </c>
    </row>
    <row r="633" spans="1:4" ht="12" thickBot="1" x14ac:dyDescent="0.2">
      <c r="A633" s="714"/>
      <c r="B633" s="21" t="s">
        <v>387</v>
      </c>
      <c r="C633" s="19" t="s">
        <v>4514</v>
      </c>
      <c r="D633" s="19" t="s">
        <v>322</v>
      </c>
    </row>
    <row r="634" spans="1:4" ht="12" thickBot="1" x14ac:dyDescent="0.2">
      <c r="A634" s="714"/>
      <c r="B634" s="21" t="s">
        <v>337</v>
      </c>
      <c r="C634" s="19" t="s">
        <v>1841</v>
      </c>
      <c r="D634" s="19" t="s">
        <v>322</v>
      </c>
    </row>
    <row r="635" spans="1:4" ht="12" thickBot="1" x14ac:dyDescent="0.2">
      <c r="A635" s="714"/>
      <c r="B635" s="21" t="s">
        <v>364</v>
      </c>
      <c r="C635" s="19" t="s">
        <v>1839</v>
      </c>
      <c r="D635" s="19" t="s">
        <v>322</v>
      </c>
    </row>
    <row r="636" spans="1:4" ht="12" thickBot="1" x14ac:dyDescent="0.2">
      <c r="A636" s="714"/>
      <c r="B636" s="21" t="s">
        <v>1809</v>
      </c>
      <c r="C636" s="19" t="s">
        <v>1533</v>
      </c>
      <c r="D636" s="19" t="s">
        <v>1486</v>
      </c>
    </row>
    <row r="637" spans="1:4" ht="12" thickBot="1" x14ac:dyDescent="0.2">
      <c r="A637" s="714"/>
      <c r="B637" s="21" t="s">
        <v>347</v>
      </c>
      <c r="C637" s="19" t="s">
        <v>1838</v>
      </c>
      <c r="D637" s="19" t="s">
        <v>322</v>
      </c>
    </row>
    <row r="638" spans="1:4" ht="12" thickBot="1" x14ac:dyDescent="0.2">
      <c r="A638" s="714"/>
      <c r="B638" s="21" t="s">
        <v>327</v>
      </c>
      <c r="C638" s="19" t="s">
        <v>1837</v>
      </c>
      <c r="D638" s="19" t="s">
        <v>322</v>
      </c>
    </row>
    <row r="639" spans="1:4" x14ac:dyDescent="0.15">
      <c r="A639" s="728" t="s">
        <v>5441</v>
      </c>
      <c r="B639" s="728"/>
      <c r="C639" s="728"/>
      <c r="D639" s="728"/>
    </row>
    <row r="640" spans="1:4" ht="12" thickBot="1" x14ac:dyDescent="0.2">
      <c r="A640" s="717">
        <v>1</v>
      </c>
      <c r="B640" s="24" t="s">
        <v>2199</v>
      </c>
      <c r="C640" s="23" t="s">
        <v>2198</v>
      </c>
      <c r="D640" s="23"/>
    </row>
    <row r="641" spans="1:4" ht="12" thickBot="1" x14ac:dyDescent="0.2">
      <c r="A641" s="714"/>
      <c r="B641" s="21" t="s">
        <v>2196</v>
      </c>
      <c r="C641" s="19" t="s">
        <v>2197</v>
      </c>
      <c r="D641" s="19"/>
    </row>
    <row r="642" spans="1:4" ht="12" thickBot="1" x14ac:dyDescent="0.2">
      <c r="A642" s="714"/>
      <c r="B642" s="21" t="s">
        <v>2152</v>
      </c>
      <c r="C642" s="19" t="s">
        <v>2195</v>
      </c>
      <c r="D642" s="19"/>
    </row>
    <row r="643" spans="1:4" ht="12" thickBot="1" x14ac:dyDescent="0.2">
      <c r="A643" s="714"/>
      <c r="B643" s="715" t="s">
        <v>2148</v>
      </c>
      <c r="C643" s="19" t="s">
        <v>1783</v>
      </c>
      <c r="D643" s="718"/>
    </row>
    <row r="644" spans="1:4" ht="12" thickBot="1" x14ac:dyDescent="0.2">
      <c r="A644" s="714"/>
      <c r="B644" s="716"/>
      <c r="C644" s="19" t="s">
        <v>2194</v>
      </c>
      <c r="D644" s="719"/>
    </row>
    <row r="645" spans="1:4" ht="12" thickBot="1" x14ac:dyDescent="0.2">
      <c r="A645" s="714"/>
      <c r="B645" s="716"/>
      <c r="C645" s="19" t="s">
        <v>2193</v>
      </c>
      <c r="D645" s="719"/>
    </row>
    <row r="646" spans="1:4" ht="12" thickBot="1" x14ac:dyDescent="0.2">
      <c r="A646" s="714"/>
      <c r="B646" s="715" t="s">
        <v>2192</v>
      </c>
      <c r="C646" s="19" t="s">
        <v>1779</v>
      </c>
      <c r="D646" s="718"/>
    </row>
    <row r="647" spans="1:4" ht="12" thickBot="1" x14ac:dyDescent="0.2">
      <c r="A647" s="714"/>
      <c r="B647" s="716"/>
      <c r="C647" s="19" t="s">
        <v>2191</v>
      </c>
      <c r="D647" s="719"/>
    </row>
    <row r="648" spans="1:4" ht="12" thickBot="1" x14ac:dyDescent="0.2">
      <c r="A648" s="714"/>
      <c r="B648" s="21" t="s">
        <v>2034</v>
      </c>
      <c r="C648" s="19" t="s">
        <v>2190</v>
      </c>
      <c r="D648" s="19"/>
    </row>
    <row r="649" spans="1:4" ht="12" thickBot="1" x14ac:dyDescent="0.2">
      <c r="A649" s="714"/>
      <c r="B649" s="21" t="s">
        <v>2145</v>
      </c>
      <c r="C649" s="19" t="s">
        <v>1783</v>
      </c>
      <c r="D649" s="19"/>
    </row>
    <row r="650" spans="1:4" ht="12" thickBot="1" x14ac:dyDescent="0.2">
      <c r="A650" s="714"/>
      <c r="B650" s="715" t="s">
        <v>2033</v>
      </c>
      <c r="C650" s="19" t="s">
        <v>2189</v>
      </c>
      <c r="D650" s="718"/>
    </row>
    <row r="651" spans="1:4" ht="12" thickBot="1" x14ac:dyDescent="0.2">
      <c r="A651" s="714"/>
      <c r="B651" s="716"/>
      <c r="C651" s="19" t="s">
        <v>2188</v>
      </c>
      <c r="D651" s="719"/>
    </row>
    <row r="652" spans="1:4" ht="12" thickBot="1" x14ac:dyDescent="0.2">
      <c r="A652" s="714"/>
      <c r="B652" s="716"/>
      <c r="C652" s="19" t="s">
        <v>2187</v>
      </c>
      <c r="D652" s="719"/>
    </row>
    <row r="653" spans="1:4" ht="12" thickBot="1" x14ac:dyDescent="0.2">
      <c r="A653" s="714"/>
      <c r="B653" s="21" t="s">
        <v>2168</v>
      </c>
      <c r="C653" s="19" t="s">
        <v>2186</v>
      </c>
      <c r="D653" s="19"/>
    </row>
    <row r="654" spans="1:4" ht="12" thickBot="1" x14ac:dyDescent="0.2">
      <c r="A654" s="713">
        <v>2</v>
      </c>
      <c r="B654" s="715" t="s">
        <v>2144</v>
      </c>
      <c r="C654" s="19" t="s">
        <v>2143</v>
      </c>
      <c r="D654" s="718"/>
    </row>
    <row r="655" spans="1:4" ht="12" thickBot="1" x14ac:dyDescent="0.2">
      <c r="A655" s="714"/>
      <c r="B655" s="716"/>
      <c r="C655" s="19" t="s">
        <v>2184</v>
      </c>
      <c r="D655" s="719"/>
    </row>
    <row r="656" spans="1:4" ht="12" thickBot="1" x14ac:dyDescent="0.2">
      <c r="A656" s="714"/>
      <c r="B656" s="21" t="s">
        <v>1438</v>
      </c>
      <c r="C656" s="19" t="s">
        <v>2182</v>
      </c>
      <c r="D656" s="19"/>
    </row>
    <row r="657" spans="1:4" ht="12" thickBot="1" x14ac:dyDescent="0.2">
      <c r="A657" s="714"/>
      <c r="B657" s="21" t="s">
        <v>2140</v>
      </c>
      <c r="C657" s="19" t="s">
        <v>1768</v>
      </c>
      <c r="D657" s="19"/>
    </row>
    <row r="658" spans="1:4" ht="12" thickBot="1" x14ac:dyDescent="0.2">
      <c r="A658" s="714"/>
      <c r="B658" s="21" t="s">
        <v>86</v>
      </c>
      <c r="C658" s="19" t="s">
        <v>2181</v>
      </c>
      <c r="D658" s="19"/>
    </row>
    <row r="659" spans="1:4" ht="12" thickBot="1" x14ac:dyDescent="0.2">
      <c r="A659" s="714"/>
      <c r="B659" s="21" t="s">
        <v>2137</v>
      </c>
      <c r="C659" s="19" t="s">
        <v>1765</v>
      </c>
      <c r="D659" s="19"/>
    </row>
    <row r="660" spans="1:4" ht="12" thickBot="1" x14ac:dyDescent="0.2">
      <c r="A660" s="714"/>
      <c r="B660" s="21" t="s">
        <v>2032</v>
      </c>
      <c r="C660" s="19" t="s">
        <v>6929</v>
      </c>
      <c r="D660" s="19"/>
    </row>
    <row r="661" spans="1:4" ht="12" thickBot="1" x14ac:dyDescent="0.2">
      <c r="A661" s="714"/>
      <c r="B661" s="21" t="s">
        <v>60</v>
      </c>
      <c r="C661" s="19" t="s">
        <v>6590</v>
      </c>
      <c r="D661" s="19"/>
    </row>
    <row r="662" spans="1:4" ht="12" thickBot="1" x14ac:dyDescent="0.2">
      <c r="A662" s="714"/>
      <c r="B662" s="715" t="s">
        <v>971</v>
      </c>
      <c r="C662" s="19" t="s">
        <v>1513</v>
      </c>
      <c r="D662" s="718"/>
    </row>
    <row r="663" spans="1:4" ht="12" thickBot="1" x14ac:dyDescent="0.2">
      <c r="A663" s="714"/>
      <c r="B663" s="716"/>
      <c r="C663" s="19" t="s">
        <v>1556</v>
      </c>
      <c r="D663" s="719"/>
    </row>
    <row r="664" spans="1:4" ht="12" thickBot="1" x14ac:dyDescent="0.2">
      <c r="A664" s="714"/>
      <c r="B664" s="716"/>
      <c r="C664" s="19" t="s">
        <v>1960</v>
      </c>
      <c r="D664" s="719"/>
    </row>
    <row r="665" spans="1:4" ht="12" thickBot="1" x14ac:dyDescent="0.2">
      <c r="A665" s="714"/>
      <c r="B665" s="716"/>
      <c r="C665" s="19" t="s">
        <v>2178</v>
      </c>
      <c r="D665" s="719"/>
    </row>
    <row r="666" spans="1:4" ht="12" thickBot="1" x14ac:dyDescent="0.2">
      <c r="A666" s="714"/>
      <c r="B666" s="21" t="s">
        <v>58</v>
      </c>
      <c r="C666" s="19" t="s">
        <v>6591</v>
      </c>
      <c r="D666" s="19"/>
    </row>
    <row r="667" spans="1:4" ht="12" thickBot="1" x14ac:dyDescent="0.2">
      <c r="A667" s="713">
        <v>3</v>
      </c>
      <c r="B667" s="21" t="s">
        <v>2176</v>
      </c>
      <c r="C667" s="19" t="s">
        <v>2126</v>
      </c>
      <c r="D667" s="19"/>
    </row>
    <row r="668" spans="1:4" ht="12" thickBot="1" x14ac:dyDescent="0.2">
      <c r="A668" s="714"/>
      <c r="B668" s="21" t="s">
        <v>859</v>
      </c>
      <c r="C668" s="19" t="s">
        <v>2177</v>
      </c>
      <c r="D668" s="19"/>
    </row>
    <row r="669" spans="1:4" ht="12" thickBot="1" x14ac:dyDescent="0.2">
      <c r="A669" s="714"/>
      <c r="B669" s="21" t="s">
        <v>991</v>
      </c>
      <c r="C669" s="19" t="s">
        <v>9625</v>
      </c>
      <c r="D669" s="19"/>
    </row>
    <row r="670" spans="1:4" ht="12" thickBot="1" x14ac:dyDescent="0.2">
      <c r="A670" s="714"/>
      <c r="B670" s="21" t="s">
        <v>872</v>
      </c>
      <c r="C670" s="19" t="s">
        <v>2174</v>
      </c>
      <c r="D670" s="19"/>
    </row>
    <row r="671" spans="1:4" ht="12" thickBot="1" x14ac:dyDescent="0.2">
      <c r="A671" s="714"/>
      <c r="B671" s="21" t="s">
        <v>23</v>
      </c>
      <c r="C671" s="19" t="s">
        <v>6602</v>
      </c>
      <c r="D671" s="19"/>
    </row>
    <row r="672" spans="1:4" ht="12" thickBot="1" x14ac:dyDescent="0.2">
      <c r="A672" s="714"/>
      <c r="B672" s="21" t="s">
        <v>965</v>
      </c>
      <c r="C672" s="19" t="s">
        <v>2173</v>
      </c>
      <c r="D672" s="19"/>
    </row>
    <row r="673" spans="1:4" ht="12" thickBot="1" x14ac:dyDescent="0.2">
      <c r="A673" s="714"/>
      <c r="B673" s="21" t="s">
        <v>1444</v>
      </c>
      <c r="C673" s="19" t="s">
        <v>2171</v>
      </c>
      <c r="D673" s="19"/>
    </row>
    <row r="674" spans="1:4" ht="12" thickBot="1" x14ac:dyDescent="0.2">
      <c r="A674" s="714"/>
      <c r="B674" s="22" t="s">
        <v>2135</v>
      </c>
      <c r="C674" s="19" t="s">
        <v>1768</v>
      </c>
      <c r="D674" s="19"/>
    </row>
    <row r="675" spans="1:4" ht="12" thickBot="1" x14ac:dyDescent="0.2">
      <c r="A675" s="714"/>
      <c r="B675" s="715" t="s">
        <v>682</v>
      </c>
      <c r="C675" s="19" t="s">
        <v>1689</v>
      </c>
      <c r="D675" s="718"/>
    </row>
    <row r="676" spans="1:4" ht="12" thickBot="1" x14ac:dyDescent="0.2">
      <c r="A676" s="714"/>
      <c r="B676" s="716"/>
      <c r="C676" s="19" t="s">
        <v>2083</v>
      </c>
      <c r="D676" s="719"/>
    </row>
    <row r="677" spans="1:4" ht="12" thickBot="1" x14ac:dyDescent="0.2">
      <c r="A677" s="713">
        <v>4</v>
      </c>
      <c r="B677" s="21" t="s">
        <v>956</v>
      </c>
      <c r="C677" s="19" t="s">
        <v>9626</v>
      </c>
      <c r="D677" s="19"/>
    </row>
    <row r="678" spans="1:4" ht="12" thickBot="1" x14ac:dyDescent="0.2">
      <c r="A678" s="714"/>
      <c r="B678" s="21" t="s">
        <v>2030</v>
      </c>
      <c r="C678" s="19" t="s">
        <v>1562</v>
      </c>
      <c r="D678" s="19"/>
    </row>
    <row r="679" spans="1:4" ht="12" thickBot="1" x14ac:dyDescent="0.2">
      <c r="A679" s="714"/>
      <c r="B679" s="21" t="s">
        <v>2029</v>
      </c>
      <c r="C679" s="19" t="s">
        <v>1802</v>
      </c>
      <c r="D679" s="19"/>
    </row>
    <row r="680" spans="1:4" ht="12" thickBot="1" x14ac:dyDescent="0.2">
      <c r="A680" s="714"/>
      <c r="B680" s="21" t="s">
        <v>2164</v>
      </c>
      <c r="C680" s="19" t="s">
        <v>1802</v>
      </c>
      <c r="D680" s="19"/>
    </row>
    <row r="681" spans="1:4" ht="12" thickBot="1" x14ac:dyDescent="0.2">
      <c r="A681" s="714"/>
      <c r="B681" s="21" t="s">
        <v>451</v>
      </c>
      <c r="C681" s="19" t="s">
        <v>1931</v>
      </c>
      <c r="D681" s="19"/>
    </row>
    <row r="682" spans="1:4" ht="12" thickBot="1" x14ac:dyDescent="0.2">
      <c r="A682" s="714"/>
      <c r="B682" s="21" t="s">
        <v>862</v>
      </c>
      <c r="C682" s="19" t="s">
        <v>2163</v>
      </c>
      <c r="D682" s="19"/>
    </row>
    <row r="683" spans="1:4" ht="12" thickBot="1" x14ac:dyDescent="0.2">
      <c r="A683" s="714"/>
      <c r="B683" s="715" t="s">
        <v>2162</v>
      </c>
      <c r="C683" s="19" t="s">
        <v>1500</v>
      </c>
      <c r="D683" s="718"/>
    </row>
    <row r="684" spans="1:4" ht="12" thickBot="1" x14ac:dyDescent="0.2">
      <c r="A684" s="714"/>
      <c r="B684" s="716"/>
      <c r="C684" s="19" t="s">
        <v>2161</v>
      </c>
      <c r="D684" s="719"/>
    </row>
    <row r="685" spans="1:4" ht="12" thickBot="1" x14ac:dyDescent="0.2">
      <c r="A685" s="714"/>
      <c r="B685" s="715" t="s">
        <v>2056</v>
      </c>
      <c r="C685" s="19" t="s">
        <v>2054</v>
      </c>
      <c r="D685" s="718"/>
    </row>
    <row r="686" spans="1:4" ht="12" thickBot="1" x14ac:dyDescent="0.2">
      <c r="A686" s="714"/>
      <c r="B686" s="716"/>
      <c r="C686" s="19" t="s">
        <v>9617</v>
      </c>
      <c r="D686" s="719"/>
    </row>
    <row r="687" spans="1:4" ht="12" thickBot="1" x14ac:dyDescent="0.2">
      <c r="A687" s="714"/>
      <c r="B687" s="21" t="s">
        <v>2158</v>
      </c>
      <c r="C687" s="19" t="s">
        <v>2157</v>
      </c>
      <c r="D687" s="19"/>
    </row>
    <row r="688" spans="1:4" ht="12" thickBot="1" x14ac:dyDescent="0.2">
      <c r="A688" s="713">
        <v>5</v>
      </c>
      <c r="B688" s="21" t="s">
        <v>2079</v>
      </c>
      <c r="C688" s="19" t="s">
        <v>1709</v>
      </c>
      <c r="D688" s="19"/>
    </row>
    <row r="689" spans="1:4" ht="12" thickBot="1" x14ac:dyDescent="0.2">
      <c r="A689" s="714"/>
      <c r="B689" s="21" t="s">
        <v>2156</v>
      </c>
      <c r="C689" s="19" t="s">
        <v>2155</v>
      </c>
      <c r="D689" s="19"/>
    </row>
    <row r="690" spans="1:4" ht="12" thickBot="1" x14ac:dyDescent="0.2">
      <c r="A690" s="714"/>
      <c r="B690" s="21" t="s">
        <v>2133</v>
      </c>
      <c r="C690" s="19" t="s">
        <v>1562</v>
      </c>
      <c r="D690" s="19"/>
    </row>
    <row r="691" spans="1:4" ht="12" thickBot="1" x14ac:dyDescent="0.2">
      <c r="A691" s="714"/>
      <c r="B691" s="21" t="s">
        <v>2028</v>
      </c>
      <c r="C691" s="19" t="s">
        <v>1559</v>
      </c>
      <c r="D691" s="19"/>
    </row>
    <row r="692" spans="1:4" ht="12" thickBot="1" x14ac:dyDescent="0.2">
      <c r="A692" s="714"/>
      <c r="B692" s="715" t="s">
        <v>1429</v>
      </c>
      <c r="C692" s="19" t="s">
        <v>2153</v>
      </c>
      <c r="D692" s="718"/>
    </row>
    <row r="693" spans="1:4" ht="12" thickBot="1" x14ac:dyDescent="0.2">
      <c r="A693" s="714"/>
      <c r="B693" s="716"/>
      <c r="C693" s="19" t="s">
        <v>2151</v>
      </c>
      <c r="D693" s="719"/>
    </row>
    <row r="694" spans="1:4" ht="12" thickBot="1" x14ac:dyDescent="0.2">
      <c r="A694" s="714"/>
      <c r="B694" s="21" t="s">
        <v>1405</v>
      </c>
      <c r="C694" s="19" t="s">
        <v>6584</v>
      </c>
      <c r="D694" s="19"/>
    </row>
    <row r="695" spans="1:4" ht="12" thickBot="1" x14ac:dyDescent="0.2">
      <c r="A695" s="714"/>
      <c r="B695" s="21" t="s">
        <v>1430</v>
      </c>
      <c r="C695" s="19" t="s">
        <v>1831</v>
      </c>
      <c r="D695" s="19"/>
    </row>
    <row r="696" spans="1:4" ht="12" thickBot="1" x14ac:dyDescent="0.2">
      <c r="A696" s="714"/>
      <c r="B696" s="21" t="s">
        <v>2150</v>
      </c>
      <c r="C696" s="19" t="s">
        <v>2149</v>
      </c>
      <c r="D696" s="19"/>
    </row>
    <row r="697" spans="1:4" ht="12" thickBot="1" x14ac:dyDescent="0.2">
      <c r="A697" s="714"/>
      <c r="B697" s="21" t="s">
        <v>2022</v>
      </c>
      <c r="C697" s="19" t="s">
        <v>2147</v>
      </c>
      <c r="D697" s="19"/>
    </row>
    <row r="698" spans="1:4" ht="12" thickBot="1" x14ac:dyDescent="0.2">
      <c r="A698" s="713">
        <v>6</v>
      </c>
      <c r="B698" s="21" t="s">
        <v>495</v>
      </c>
      <c r="C698" s="19" t="s">
        <v>1735</v>
      </c>
      <c r="D698" s="19"/>
    </row>
    <row r="699" spans="1:4" ht="12" thickBot="1" x14ac:dyDescent="0.2">
      <c r="A699" s="714"/>
      <c r="B699" s="21" t="s">
        <v>2027</v>
      </c>
      <c r="C699" s="19" t="s">
        <v>1922</v>
      </c>
      <c r="D699" s="19"/>
    </row>
    <row r="700" spans="1:4" ht="12" thickBot="1" x14ac:dyDescent="0.2">
      <c r="A700" s="714"/>
      <c r="B700" s="21" t="s">
        <v>734</v>
      </c>
      <c r="C700" s="19" t="s">
        <v>9627</v>
      </c>
      <c r="D700" s="19"/>
    </row>
    <row r="701" spans="1:4" ht="12" thickBot="1" x14ac:dyDescent="0.2">
      <c r="A701" s="714"/>
      <c r="B701" s="715" t="s">
        <v>4939</v>
      </c>
      <c r="C701" s="19" t="s">
        <v>1843</v>
      </c>
      <c r="D701" s="718"/>
    </row>
    <row r="702" spans="1:4" ht="12" thickBot="1" x14ac:dyDescent="0.2">
      <c r="A702" s="714"/>
      <c r="B702" s="716"/>
      <c r="C702" s="19" t="s">
        <v>2130</v>
      </c>
      <c r="D702" s="719"/>
    </row>
    <row r="703" spans="1:4" ht="12" thickBot="1" x14ac:dyDescent="0.2">
      <c r="A703" s="714"/>
      <c r="B703" s="21" t="s">
        <v>2026</v>
      </c>
      <c r="C703" s="19" t="s">
        <v>6929</v>
      </c>
      <c r="D703" s="19"/>
    </row>
    <row r="704" spans="1:4" ht="12" thickBot="1" x14ac:dyDescent="0.2">
      <c r="A704" s="714"/>
      <c r="B704" s="21" t="s">
        <v>2142</v>
      </c>
      <c r="C704" s="19" t="s">
        <v>2141</v>
      </c>
      <c r="D704" s="19"/>
    </row>
    <row r="705" spans="1:4" ht="12" thickBot="1" x14ac:dyDescent="0.2">
      <c r="A705" s="714"/>
      <c r="B705" s="21" t="s">
        <v>2139</v>
      </c>
      <c r="C705" s="19" t="s">
        <v>2138</v>
      </c>
      <c r="D705" s="19"/>
    </row>
    <row r="706" spans="1:4" ht="12" thickBot="1" x14ac:dyDescent="0.2">
      <c r="A706" s="714"/>
      <c r="B706" s="21" t="s">
        <v>2023</v>
      </c>
      <c r="C706" s="19" t="s">
        <v>2136</v>
      </c>
      <c r="D706" s="19"/>
    </row>
    <row r="707" spans="1:4" ht="12" thickBot="1" x14ac:dyDescent="0.2">
      <c r="A707" s="714"/>
      <c r="B707" s="21" t="s">
        <v>2075</v>
      </c>
      <c r="C707" s="19" t="s">
        <v>1500</v>
      </c>
      <c r="D707" s="19"/>
    </row>
    <row r="708" spans="1:4" ht="12" thickBot="1" x14ac:dyDescent="0.2">
      <c r="A708" s="713">
        <v>7</v>
      </c>
      <c r="B708" s="21" t="s">
        <v>436</v>
      </c>
      <c r="C708" s="19" t="s">
        <v>2132</v>
      </c>
      <c r="D708" s="19"/>
    </row>
    <row r="709" spans="1:4" ht="12" thickBot="1" x14ac:dyDescent="0.2">
      <c r="A709" s="714"/>
      <c r="B709" s="715" t="s">
        <v>9700</v>
      </c>
      <c r="C709" s="19" t="s">
        <v>1700</v>
      </c>
      <c r="D709" s="718"/>
    </row>
    <row r="710" spans="1:4" ht="12" thickBot="1" x14ac:dyDescent="0.2">
      <c r="A710" s="714"/>
      <c r="B710" s="716"/>
      <c r="C710" s="19" t="s">
        <v>2121</v>
      </c>
      <c r="D710" s="719"/>
    </row>
    <row r="711" spans="1:4" ht="12" thickBot="1" x14ac:dyDescent="0.2">
      <c r="A711" s="714"/>
      <c r="B711" s="715" t="s">
        <v>2131</v>
      </c>
      <c r="C711" s="19" t="s">
        <v>1814</v>
      </c>
      <c r="D711" s="718"/>
    </row>
    <row r="712" spans="1:4" ht="12" thickBot="1" x14ac:dyDescent="0.2">
      <c r="A712" s="714"/>
      <c r="B712" s="716"/>
      <c r="C712" s="19" t="s">
        <v>2129</v>
      </c>
      <c r="D712" s="719"/>
    </row>
    <row r="713" spans="1:4" ht="12" thickBot="1" x14ac:dyDescent="0.2">
      <c r="A713" s="714"/>
      <c r="B713" s="21" t="s">
        <v>1410</v>
      </c>
      <c r="C713" s="19" t="s">
        <v>1559</v>
      </c>
      <c r="D713" s="19"/>
    </row>
    <row r="714" spans="1:4" ht="12" thickBot="1" x14ac:dyDescent="0.2">
      <c r="A714" s="714"/>
      <c r="B714" s="715" t="s">
        <v>2128</v>
      </c>
      <c r="C714" s="19" t="s">
        <v>6390</v>
      </c>
      <c r="D714" s="718"/>
    </row>
    <row r="715" spans="1:4" ht="12" thickBot="1" x14ac:dyDescent="0.2">
      <c r="A715" s="714"/>
      <c r="B715" s="716"/>
      <c r="C715" s="19" t="s">
        <v>1556</v>
      </c>
      <c r="D715" s="719"/>
    </row>
    <row r="716" spans="1:4" ht="12" thickBot="1" x14ac:dyDescent="0.2">
      <c r="A716" s="714"/>
      <c r="B716" s="21" t="s">
        <v>2127</v>
      </c>
      <c r="C716" s="19" t="s">
        <v>2126</v>
      </c>
      <c r="D716" s="19"/>
    </row>
    <row r="717" spans="1:4" ht="12" thickBot="1" x14ac:dyDescent="0.2">
      <c r="A717" s="714"/>
      <c r="B717" s="715" t="s">
        <v>1379</v>
      </c>
      <c r="C717" s="19" t="s">
        <v>1661</v>
      </c>
      <c r="D717" s="718"/>
    </row>
    <row r="718" spans="1:4" ht="12" thickBot="1" x14ac:dyDescent="0.2">
      <c r="A718" s="714"/>
      <c r="B718" s="716"/>
      <c r="C718" s="19" t="s">
        <v>1688</v>
      </c>
      <c r="D718" s="719"/>
    </row>
    <row r="719" spans="1:4" ht="12" thickBot="1" x14ac:dyDescent="0.2">
      <c r="A719" s="714"/>
      <c r="B719" s="21" t="s">
        <v>2125</v>
      </c>
      <c r="C719" s="19" t="s">
        <v>2124</v>
      </c>
      <c r="D719" s="19"/>
    </row>
    <row r="720" spans="1:4" ht="12" thickBot="1" x14ac:dyDescent="0.2">
      <c r="A720" s="714"/>
      <c r="B720" s="21" t="s">
        <v>9698</v>
      </c>
      <c r="C720" s="19" t="s">
        <v>2123</v>
      </c>
      <c r="D720" s="19"/>
    </row>
    <row r="721" spans="1:4" ht="12" thickBot="1" x14ac:dyDescent="0.2">
      <c r="A721" s="713">
        <v>8</v>
      </c>
      <c r="B721" s="21" t="s">
        <v>1053</v>
      </c>
      <c r="C721" s="19" t="s">
        <v>1694</v>
      </c>
      <c r="D721" s="19"/>
    </row>
    <row r="722" spans="1:4" ht="12" thickBot="1" x14ac:dyDescent="0.2">
      <c r="A722" s="714"/>
      <c r="B722" s="21" t="s">
        <v>503</v>
      </c>
      <c r="C722" s="19" t="s">
        <v>2122</v>
      </c>
      <c r="D722" s="19"/>
    </row>
    <row r="723" spans="1:4" ht="12" thickBot="1" x14ac:dyDescent="0.2">
      <c r="A723" s="714"/>
      <c r="B723" s="21" t="s">
        <v>428</v>
      </c>
      <c r="C723" s="19" t="s">
        <v>1680</v>
      </c>
      <c r="D723" s="19"/>
    </row>
    <row r="724" spans="1:4" ht="12" thickBot="1" x14ac:dyDescent="0.2">
      <c r="A724" s="714"/>
      <c r="B724" s="21" t="s">
        <v>522</v>
      </c>
      <c r="C724" s="19" t="s">
        <v>2121</v>
      </c>
      <c r="D724" s="19"/>
    </row>
    <row r="725" spans="1:4" ht="12" thickBot="1" x14ac:dyDescent="0.2">
      <c r="A725" s="714"/>
      <c r="B725" s="21" t="s">
        <v>2018</v>
      </c>
      <c r="C725" s="19" t="s">
        <v>1689</v>
      </c>
      <c r="D725" s="19"/>
    </row>
    <row r="726" spans="1:4" ht="12" thickBot="1" x14ac:dyDescent="0.2">
      <c r="A726" s="714"/>
      <c r="B726" s="22" t="s">
        <v>2020</v>
      </c>
      <c r="C726" s="19" t="s">
        <v>1718</v>
      </c>
      <c r="D726" s="19"/>
    </row>
    <row r="727" spans="1:4" ht="12" thickBot="1" x14ac:dyDescent="0.2">
      <c r="A727" s="714"/>
      <c r="B727" s="21" t="s">
        <v>2120</v>
      </c>
      <c r="C727" s="19" t="s">
        <v>1718</v>
      </c>
      <c r="D727" s="19"/>
    </row>
    <row r="728" spans="1:4" ht="12" thickBot="1" x14ac:dyDescent="0.2">
      <c r="A728" s="714"/>
      <c r="B728" s="21" t="s">
        <v>2011</v>
      </c>
      <c r="C728" s="19" t="s">
        <v>2119</v>
      </c>
      <c r="D728" s="19"/>
    </row>
    <row r="729" spans="1:4" ht="12" thickBot="1" x14ac:dyDescent="0.2">
      <c r="A729" s="714"/>
      <c r="B729" s="715" t="s">
        <v>9695</v>
      </c>
      <c r="C729" s="19" t="s">
        <v>2118</v>
      </c>
      <c r="D729" s="718"/>
    </row>
    <row r="730" spans="1:4" ht="12" thickBot="1" x14ac:dyDescent="0.2">
      <c r="A730" s="714"/>
      <c r="B730" s="716"/>
      <c r="C730" s="19" t="s">
        <v>1988</v>
      </c>
      <c r="D730" s="719"/>
    </row>
    <row r="731" spans="1:4" ht="12" thickBot="1" x14ac:dyDescent="0.2">
      <c r="A731" s="714"/>
      <c r="B731" s="716"/>
      <c r="C731" s="19" t="s">
        <v>9628</v>
      </c>
      <c r="D731" s="719"/>
    </row>
    <row r="732" spans="1:4" ht="12" thickBot="1" x14ac:dyDescent="0.2">
      <c r="A732" s="713">
        <v>9</v>
      </c>
      <c r="B732" s="21" t="s">
        <v>417</v>
      </c>
      <c r="C732" s="19" t="s">
        <v>2090</v>
      </c>
      <c r="D732" s="19"/>
    </row>
    <row r="733" spans="1:4" ht="12" thickBot="1" x14ac:dyDescent="0.2">
      <c r="A733" s="714"/>
      <c r="B733" s="21" t="s">
        <v>2017</v>
      </c>
      <c r="C733" s="19" t="s">
        <v>1718</v>
      </c>
      <c r="D733" s="19"/>
    </row>
    <row r="734" spans="1:4" ht="12" thickBot="1" x14ac:dyDescent="0.2">
      <c r="A734" s="714"/>
      <c r="B734" s="21" t="s">
        <v>2049</v>
      </c>
      <c r="C734" s="19" t="s">
        <v>1500</v>
      </c>
      <c r="D734" s="19"/>
    </row>
    <row r="735" spans="1:4" ht="12" thickBot="1" x14ac:dyDescent="0.2">
      <c r="A735" s="714"/>
      <c r="B735" s="21" t="s">
        <v>2016</v>
      </c>
      <c r="C735" s="19" t="s">
        <v>2117</v>
      </c>
      <c r="D735" s="19"/>
    </row>
    <row r="736" spans="1:4" ht="12" thickBot="1" x14ac:dyDescent="0.2">
      <c r="A736" s="714"/>
      <c r="B736" s="715" t="s">
        <v>675</v>
      </c>
      <c r="C736" s="19" t="s">
        <v>2116</v>
      </c>
      <c r="D736" s="718"/>
    </row>
    <row r="737" spans="1:4" ht="12" thickBot="1" x14ac:dyDescent="0.2">
      <c r="A737" s="714"/>
      <c r="B737" s="716"/>
      <c r="C737" s="19" t="s">
        <v>1891</v>
      </c>
      <c r="D737" s="719"/>
    </row>
    <row r="738" spans="1:4" ht="12" thickBot="1" x14ac:dyDescent="0.2">
      <c r="A738" s="714"/>
      <c r="B738" s="21" t="s">
        <v>5129</v>
      </c>
      <c r="C738" s="19" t="s">
        <v>2115</v>
      </c>
      <c r="D738" s="19"/>
    </row>
    <row r="739" spans="1:4" ht="12" thickBot="1" x14ac:dyDescent="0.2">
      <c r="A739" s="714"/>
      <c r="B739" s="715" t="s">
        <v>645</v>
      </c>
      <c r="C739" s="19" t="s">
        <v>1500</v>
      </c>
      <c r="D739" s="718"/>
    </row>
    <row r="740" spans="1:4" ht="12" thickBot="1" x14ac:dyDescent="0.2">
      <c r="A740" s="714"/>
      <c r="B740" s="716"/>
      <c r="C740" s="19" t="s">
        <v>2114</v>
      </c>
      <c r="D740" s="719"/>
    </row>
    <row r="741" spans="1:4" ht="12" thickBot="1" x14ac:dyDescent="0.2">
      <c r="A741" s="714"/>
      <c r="B741" s="21" t="s">
        <v>2108</v>
      </c>
      <c r="C741" s="19" t="s">
        <v>1647</v>
      </c>
      <c r="D741" s="19"/>
    </row>
    <row r="742" spans="1:4" ht="12" thickBot="1" x14ac:dyDescent="0.2">
      <c r="A742" s="714"/>
      <c r="B742" s="21" t="s">
        <v>2013</v>
      </c>
      <c r="C742" s="19" t="s">
        <v>1500</v>
      </c>
      <c r="D742" s="19"/>
    </row>
    <row r="743" spans="1:4" ht="12" thickBot="1" x14ac:dyDescent="0.2">
      <c r="A743" s="713">
        <v>10</v>
      </c>
      <c r="B743" s="715" t="s">
        <v>658</v>
      </c>
      <c r="C743" s="19" t="s">
        <v>2113</v>
      </c>
      <c r="D743" s="718"/>
    </row>
    <row r="744" spans="1:4" ht="12" thickBot="1" x14ac:dyDescent="0.2">
      <c r="A744" s="714"/>
      <c r="B744" s="716"/>
      <c r="C744" s="19" t="s">
        <v>2112</v>
      </c>
      <c r="D744" s="719"/>
    </row>
    <row r="745" spans="1:4" ht="12" thickBot="1" x14ac:dyDescent="0.2">
      <c r="A745" s="714"/>
      <c r="B745" s="21" t="s">
        <v>519</v>
      </c>
      <c r="C745" s="19" t="s">
        <v>1714</v>
      </c>
      <c r="D745" s="19"/>
    </row>
    <row r="746" spans="1:4" ht="12" thickBot="1" x14ac:dyDescent="0.2">
      <c r="A746" s="714"/>
      <c r="B746" s="21" t="s">
        <v>1390</v>
      </c>
      <c r="C746" s="19" t="s">
        <v>1661</v>
      </c>
      <c r="D746" s="19"/>
    </row>
    <row r="747" spans="1:4" ht="12" thickBot="1" x14ac:dyDescent="0.2">
      <c r="A747" s="714"/>
      <c r="B747" s="21" t="s">
        <v>5158</v>
      </c>
      <c r="C747" s="19" t="s">
        <v>9629</v>
      </c>
      <c r="D747" s="19"/>
    </row>
    <row r="748" spans="1:4" ht="12" thickBot="1" x14ac:dyDescent="0.2">
      <c r="A748" s="714"/>
      <c r="B748" s="715" t="s">
        <v>2110</v>
      </c>
      <c r="C748" s="19" t="s">
        <v>1661</v>
      </c>
      <c r="D748" s="718"/>
    </row>
    <row r="749" spans="1:4" ht="12" thickBot="1" x14ac:dyDescent="0.2">
      <c r="A749" s="714"/>
      <c r="B749" s="716"/>
      <c r="C749" s="19" t="s">
        <v>2109</v>
      </c>
      <c r="D749" s="719"/>
    </row>
    <row r="750" spans="1:4" ht="12" thickBot="1" x14ac:dyDescent="0.2">
      <c r="A750" s="714"/>
      <c r="B750" s="21" t="s">
        <v>839</v>
      </c>
      <c r="C750" s="19" t="s">
        <v>1642</v>
      </c>
      <c r="D750" s="19"/>
    </row>
    <row r="751" spans="1:4" ht="12" thickBot="1" x14ac:dyDescent="0.2">
      <c r="A751" s="714"/>
      <c r="B751" s="715" t="s">
        <v>2009</v>
      </c>
      <c r="C751" s="19" t="s">
        <v>1475</v>
      </c>
      <c r="D751" s="718"/>
    </row>
    <row r="752" spans="1:4" ht="12" thickBot="1" x14ac:dyDescent="0.2">
      <c r="A752" s="714"/>
      <c r="B752" s="716"/>
      <c r="C752" s="19" t="s">
        <v>1474</v>
      </c>
      <c r="D752" s="719"/>
    </row>
    <row r="753" spans="1:4" ht="12" thickBot="1" x14ac:dyDescent="0.2">
      <c r="A753" s="714"/>
      <c r="B753" s="21" t="s">
        <v>422</v>
      </c>
      <c r="C753" s="19" t="s">
        <v>1616</v>
      </c>
      <c r="D753" s="19"/>
    </row>
    <row r="754" spans="1:4" ht="12" thickBot="1" x14ac:dyDescent="0.2">
      <c r="A754" s="714"/>
      <c r="B754" s="715" t="s">
        <v>2005</v>
      </c>
      <c r="C754" s="19" t="s">
        <v>2107</v>
      </c>
      <c r="D754" s="718"/>
    </row>
    <row r="755" spans="1:4" ht="12" thickBot="1" x14ac:dyDescent="0.2">
      <c r="A755" s="714"/>
      <c r="B755" s="716"/>
      <c r="C755" s="19" t="s">
        <v>2106</v>
      </c>
      <c r="D755" s="719"/>
    </row>
    <row r="756" spans="1:4" ht="12" thickBot="1" x14ac:dyDescent="0.2">
      <c r="A756" s="713">
        <v>11</v>
      </c>
      <c r="B756" s="21" t="s">
        <v>2004</v>
      </c>
      <c r="C756" s="19" t="s">
        <v>2105</v>
      </c>
      <c r="D756" s="19"/>
    </row>
    <row r="757" spans="1:4" ht="12" thickBot="1" x14ac:dyDescent="0.2">
      <c r="A757" s="714"/>
      <c r="B757" s="21" t="s">
        <v>2104</v>
      </c>
      <c r="C757" s="19" t="s">
        <v>2103</v>
      </c>
      <c r="D757" s="19"/>
    </row>
    <row r="758" spans="1:4" ht="12" thickBot="1" x14ac:dyDescent="0.2">
      <c r="A758" s="714"/>
      <c r="B758" s="21" t="s">
        <v>491</v>
      </c>
      <c r="C758" s="19" t="s">
        <v>1739</v>
      </c>
      <c r="D758" s="19"/>
    </row>
    <row r="759" spans="1:4" ht="12" thickBot="1" x14ac:dyDescent="0.2">
      <c r="A759" s="714"/>
      <c r="B759" s="715" t="s">
        <v>2003</v>
      </c>
      <c r="C759" s="19" t="s">
        <v>2082</v>
      </c>
      <c r="D759" s="718"/>
    </row>
    <row r="760" spans="1:4" ht="12" thickBot="1" x14ac:dyDescent="0.2">
      <c r="A760" s="714"/>
      <c r="B760" s="716"/>
      <c r="C760" s="19" t="s">
        <v>2002</v>
      </c>
      <c r="D760" s="719"/>
    </row>
    <row r="761" spans="1:4" ht="12" thickBot="1" x14ac:dyDescent="0.2">
      <c r="A761" s="714"/>
      <c r="B761" s="21" t="s">
        <v>2102</v>
      </c>
      <c r="C761" s="19" t="s">
        <v>1475</v>
      </c>
      <c r="D761" s="19"/>
    </row>
    <row r="762" spans="1:4" ht="12" thickBot="1" x14ac:dyDescent="0.2">
      <c r="A762" s="714"/>
      <c r="B762" s="715" t="s">
        <v>2101</v>
      </c>
      <c r="C762" s="19" t="s">
        <v>2100</v>
      </c>
      <c r="D762" s="718"/>
    </row>
    <row r="763" spans="1:4" ht="12" thickBot="1" x14ac:dyDescent="0.2">
      <c r="A763" s="714"/>
      <c r="B763" s="716"/>
      <c r="C763" s="19" t="s">
        <v>9616</v>
      </c>
      <c r="D763" s="719"/>
    </row>
    <row r="764" spans="1:4" ht="12" thickBot="1" x14ac:dyDescent="0.2">
      <c r="A764" s="714"/>
      <c r="B764" s="21" t="s">
        <v>2000</v>
      </c>
      <c r="C764" s="19" t="s">
        <v>1629</v>
      </c>
      <c r="D764" s="19"/>
    </row>
    <row r="765" spans="1:4" ht="12" thickBot="1" x14ac:dyDescent="0.2">
      <c r="A765" s="714"/>
      <c r="B765" s="715" t="s">
        <v>771</v>
      </c>
      <c r="C765" s="19" t="s">
        <v>2099</v>
      </c>
      <c r="D765" s="718"/>
    </row>
    <row r="766" spans="1:4" ht="12" thickBot="1" x14ac:dyDescent="0.2">
      <c r="A766" s="714"/>
      <c r="B766" s="716"/>
      <c r="C766" s="19" t="s">
        <v>2098</v>
      </c>
      <c r="D766" s="719"/>
    </row>
    <row r="767" spans="1:4" ht="12" thickBot="1" x14ac:dyDescent="0.2">
      <c r="A767" s="714"/>
      <c r="B767" s="21" t="s">
        <v>2042</v>
      </c>
      <c r="C767" s="19" t="s">
        <v>1472</v>
      </c>
      <c r="D767" s="19"/>
    </row>
    <row r="768" spans="1:4" ht="12" thickBot="1" x14ac:dyDescent="0.2">
      <c r="A768" s="713">
        <v>12</v>
      </c>
      <c r="B768" s="715" t="s">
        <v>1072</v>
      </c>
      <c r="C768" s="19" t="s">
        <v>2097</v>
      </c>
      <c r="D768" s="718"/>
    </row>
    <row r="769" spans="1:4" ht="12" thickBot="1" x14ac:dyDescent="0.2">
      <c r="A769" s="714"/>
      <c r="B769" s="716"/>
      <c r="C769" s="19" t="s">
        <v>2096</v>
      </c>
      <c r="D769" s="719"/>
    </row>
    <row r="770" spans="1:4" ht="12" thickBot="1" x14ac:dyDescent="0.2">
      <c r="A770" s="714"/>
      <c r="B770" s="716"/>
      <c r="C770" s="19" t="s">
        <v>1947</v>
      </c>
      <c r="D770" s="719"/>
    </row>
    <row r="771" spans="1:4" ht="12" thickBot="1" x14ac:dyDescent="0.2">
      <c r="A771" s="714"/>
      <c r="B771" s="716"/>
      <c r="C771" s="19" t="s">
        <v>2095</v>
      </c>
      <c r="D771" s="719"/>
    </row>
    <row r="772" spans="1:4" ht="12" thickBot="1" x14ac:dyDescent="0.2">
      <c r="A772" s="714"/>
      <c r="B772" s="21" t="s">
        <v>2039</v>
      </c>
      <c r="C772" s="19" t="s">
        <v>2094</v>
      </c>
      <c r="D772" s="19"/>
    </row>
    <row r="773" spans="1:4" ht="12" thickBot="1" x14ac:dyDescent="0.2">
      <c r="A773" s="714"/>
      <c r="B773" s="21" t="s">
        <v>2093</v>
      </c>
      <c r="C773" s="19" t="s">
        <v>2092</v>
      </c>
      <c r="D773" s="19"/>
    </row>
    <row r="774" spans="1:4" ht="12" thickBot="1" x14ac:dyDescent="0.2">
      <c r="A774" s="714"/>
      <c r="B774" s="21" t="s">
        <v>2091</v>
      </c>
      <c r="C774" s="19" t="s">
        <v>6929</v>
      </c>
      <c r="D774" s="19"/>
    </row>
    <row r="775" spans="1:4" ht="12" thickBot="1" x14ac:dyDescent="0.2">
      <c r="A775" s="714"/>
      <c r="B775" s="21" t="s">
        <v>455</v>
      </c>
      <c r="C775" s="19" t="s">
        <v>1613</v>
      </c>
      <c r="D775" s="19"/>
    </row>
    <row r="776" spans="1:4" ht="12" thickBot="1" x14ac:dyDescent="0.2">
      <c r="A776" s="714"/>
      <c r="B776" s="21" t="s">
        <v>418</v>
      </c>
      <c r="C776" s="19" t="s">
        <v>2090</v>
      </c>
      <c r="D776" s="19"/>
    </row>
    <row r="777" spans="1:4" ht="12" thickBot="1" x14ac:dyDescent="0.2">
      <c r="A777" s="714"/>
      <c r="B777" s="21" t="s">
        <v>487</v>
      </c>
      <c r="C777" s="19" t="s">
        <v>1622</v>
      </c>
      <c r="D777" s="19"/>
    </row>
    <row r="778" spans="1:4" ht="12" thickBot="1" x14ac:dyDescent="0.2">
      <c r="A778" s="714"/>
      <c r="B778" s="21" t="s">
        <v>280</v>
      </c>
      <c r="C778" s="19" t="s">
        <v>2089</v>
      </c>
      <c r="D778" s="19" t="s">
        <v>1288</v>
      </c>
    </row>
    <row r="779" spans="1:4" ht="12" thickBot="1" x14ac:dyDescent="0.2">
      <c r="A779" s="714"/>
      <c r="B779" s="21" t="s">
        <v>280</v>
      </c>
      <c r="C779" s="19" t="s">
        <v>2088</v>
      </c>
      <c r="D779" s="19" t="s">
        <v>2087</v>
      </c>
    </row>
    <row r="780" spans="1:4" ht="12" thickBot="1" x14ac:dyDescent="0.2">
      <c r="A780" s="713">
        <v>13</v>
      </c>
      <c r="B780" s="21" t="s">
        <v>280</v>
      </c>
      <c r="C780" s="19" t="s">
        <v>2086</v>
      </c>
      <c r="D780" s="19" t="s">
        <v>2085</v>
      </c>
    </row>
    <row r="781" spans="1:4" ht="12" thickBot="1" x14ac:dyDescent="0.2">
      <c r="A781" s="714"/>
      <c r="B781" s="21" t="s">
        <v>88</v>
      </c>
      <c r="C781" s="19" t="s">
        <v>2084</v>
      </c>
      <c r="D781" s="19"/>
    </row>
    <row r="782" spans="1:4" ht="12" thickBot="1" x14ac:dyDescent="0.2">
      <c r="A782" s="714"/>
      <c r="B782" s="21" t="s">
        <v>1982</v>
      </c>
      <c r="C782" s="19" t="s">
        <v>1559</v>
      </c>
      <c r="D782" s="19"/>
    </row>
    <row r="783" spans="1:4" ht="12" thickBot="1" x14ac:dyDescent="0.2">
      <c r="A783" s="714"/>
      <c r="B783" s="715" t="s">
        <v>1981</v>
      </c>
      <c r="C783" s="19" t="s">
        <v>2082</v>
      </c>
      <c r="D783" s="718"/>
    </row>
    <row r="784" spans="1:4" ht="12" thickBot="1" x14ac:dyDescent="0.2">
      <c r="A784" s="714"/>
      <c r="B784" s="716"/>
      <c r="C784" s="19" t="s">
        <v>2081</v>
      </c>
      <c r="D784" s="719"/>
    </row>
    <row r="785" spans="1:4" ht="12" thickBot="1" x14ac:dyDescent="0.2">
      <c r="A785" s="714"/>
      <c r="B785" s="715" t="s">
        <v>1385</v>
      </c>
      <c r="C785" s="19" t="s">
        <v>6393</v>
      </c>
      <c r="D785" s="718"/>
    </row>
    <row r="786" spans="1:4" ht="12" thickBot="1" x14ac:dyDescent="0.2">
      <c r="A786" s="714"/>
      <c r="B786" s="716"/>
      <c r="C786" s="19" t="s">
        <v>2080</v>
      </c>
      <c r="D786" s="719"/>
    </row>
    <row r="787" spans="1:4" ht="12" thickBot="1" x14ac:dyDescent="0.2">
      <c r="A787" s="714"/>
      <c r="B787" s="715" t="s">
        <v>1993</v>
      </c>
      <c r="C787" s="19" t="s">
        <v>1500</v>
      </c>
      <c r="D787" s="718"/>
    </row>
    <row r="788" spans="1:4" ht="12" thickBot="1" x14ac:dyDescent="0.2">
      <c r="A788" s="714"/>
      <c r="B788" s="716"/>
      <c r="C788" s="19" t="s">
        <v>2077</v>
      </c>
      <c r="D788" s="719"/>
    </row>
    <row r="789" spans="1:4" ht="12" thickBot="1" x14ac:dyDescent="0.2">
      <c r="A789" s="714"/>
      <c r="B789" s="21" t="s">
        <v>1361</v>
      </c>
      <c r="C789" s="19" t="s">
        <v>6599</v>
      </c>
      <c r="D789" s="19"/>
    </row>
    <row r="790" spans="1:4" ht="12" thickBot="1" x14ac:dyDescent="0.2">
      <c r="A790" s="714"/>
      <c r="B790" s="21" t="s">
        <v>1992</v>
      </c>
      <c r="C790" s="19" t="s">
        <v>1688</v>
      </c>
      <c r="D790" s="19"/>
    </row>
    <row r="791" spans="1:4" ht="12" thickBot="1" x14ac:dyDescent="0.2">
      <c r="A791" s="714"/>
      <c r="B791" s="21" t="s">
        <v>1995</v>
      </c>
      <c r="C791" s="19" t="s">
        <v>2076</v>
      </c>
      <c r="D791" s="19"/>
    </row>
    <row r="792" spans="1:4" ht="12" thickBot="1" x14ac:dyDescent="0.2">
      <c r="A792" s="713">
        <v>14</v>
      </c>
      <c r="B792" s="21" t="s">
        <v>85</v>
      </c>
      <c r="C792" s="19" t="s">
        <v>2074</v>
      </c>
      <c r="D792" s="19"/>
    </row>
    <row r="793" spans="1:4" ht="12" thickBot="1" x14ac:dyDescent="0.2">
      <c r="A793" s="714"/>
      <c r="B793" s="21" t="s">
        <v>1989</v>
      </c>
      <c r="C793" s="19" t="s">
        <v>1988</v>
      </c>
      <c r="D793" s="19"/>
    </row>
    <row r="794" spans="1:4" ht="12" thickBot="1" x14ac:dyDescent="0.2">
      <c r="A794" s="714"/>
      <c r="B794" s="21" t="s">
        <v>1985</v>
      </c>
      <c r="C794" s="19" t="s">
        <v>2073</v>
      </c>
      <c r="D794" s="19"/>
    </row>
    <row r="795" spans="1:4" ht="12" thickBot="1" x14ac:dyDescent="0.2">
      <c r="A795" s="714"/>
      <c r="B795" s="21" t="s">
        <v>415</v>
      </c>
      <c r="C795" s="19" t="s">
        <v>1609</v>
      </c>
      <c r="D795" s="19"/>
    </row>
    <row r="796" spans="1:4" ht="12" thickBot="1" x14ac:dyDescent="0.2">
      <c r="A796" s="714"/>
      <c r="B796" s="21" t="s">
        <v>280</v>
      </c>
      <c r="C796" s="19" t="s">
        <v>2072</v>
      </c>
      <c r="D796" s="19" t="s">
        <v>1976</v>
      </c>
    </row>
    <row r="797" spans="1:4" ht="12" thickBot="1" x14ac:dyDescent="0.2">
      <c r="A797" s="714"/>
      <c r="B797" s="21" t="s">
        <v>1987</v>
      </c>
      <c r="C797" s="19" t="s">
        <v>1843</v>
      </c>
      <c r="D797" s="19" t="s">
        <v>1479</v>
      </c>
    </row>
    <row r="798" spans="1:4" ht="12" thickBot="1" x14ac:dyDescent="0.2">
      <c r="A798" s="713" t="s">
        <v>103</v>
      </c>
      <c r="B798" s="21" t="s">
        <v>2070</v>
      </c>
      <c r="C798" s="19"/>
      <c r="D798" s="19" t="s">
        <v>1597</v>
      </c>
    </row>
    <row r="799" spans="1:4" ht="12" thickBot="1" x14ac:dyDescent="0.2">
      <c r="A799" s="714"/>
      <c r="B799" s="21" t="s">
        <v>2069</v>
      </c>
      <c r="C799" s="19"/>
      <c r="D799" s="19" t="s">
        <v>2068</v>
      </c>
    </row>
    <row r="800" spans="1:4" ht="12" thickBot="1" x14ac:dyDescent="0.2">
      <c r="A800" s="714"/>
      <c r="B800" s="21" t="s">
        <v>395</v>
      </c>
      <c r="C800" s="19" t="s">
        <v>2067</v>
      </c>
      <c r="D800" s="19" t="s">
        <v>2066</v>
      </c>
    </row>
    <row r="801" spans="1:4" ht="12" thickBot="1" x14ac:dyDescent="0.2">
      <c r="A801" s="714"/>
      <c r="B801" s="21" t="s">
        <v>2064</v>
      </c>
      <c r="C801" s="19" t="s">
        <v>2060</v>
      </c>
      <c r="D801" s="19" t="s">
        <v>322</v>
      </c>
    </row>
    <row r="802" spans="1:4" ht="12" thickBot="1" x14ac:dyDescent="0.2">
      <c r="A802" s="714"/>
      <c r="B802" s="21" t="s">
        <v>2014</v>
      </c>
      <c r="C802" s="19" t="s">
        <v>1533</v>
      </c>
      <c r="D802" s="19" t="s">
        <v>1486</v>
      </c>
    </row>
    <row r="803" spans="1:4" ht="12" thickBot="1" x14ac:dyDescent="0.2">
      <c r="A803" s="714"/>
      <c r="B803" s="21" t="s">
        <v>2062</v>
      </c>
      <c r="C803" s="19" t="s">
        <v>1533</v>
      </c>
      <c r="D803" s="19" t="s">
        <v>1486</v>
      </c>
    </row>
    <row r="804" spans="1:4" ht="12" thickBot="1" x14ac:dyDescent="0.2">
      <c r="A804" s="714"/>
      <c r="B804" s="21" t="s">
        <v>2061</v>
      </c>
      <c r="C804" s="19" t="s">
        <v>1533</v>
      </c>
      <c r="D804" s="19" t="s">
        <v>1486</v>
      </c>
    </row>
    <row r="805" spans="1:4" ht="12" thickBot="1" x14ac:dyDescent="0.2">
      <c r="A805" s="714"/>
      <c r="B805" s="21" t="s">
        <v>9701</v>
      </c>
      <c r="C805" s="19" t="s">
        <v>2060</v>
      </c>
      <c r="D805" s="19" t="s">
        <v>322</v>
      </c>
    </row>
    <row r="806" spans="1:4" ht="12" thickBot="1" x14ac:dyDescent="0.2">
      <c r="A806" s="714"/>
      <c r="B806" s="21" t="s">
        <v>2001</v>
      </c>
      <c r="C806" s="19" t="s">
        <v>1533</v>
      </c>
      <c r="D806" s="19" t="s">
        <v>1486</v>
      </c>
    </row>
    <row r="807" spans="1:4" ht="12" thickBot="1" x14ac:dyDescent="0.2">
      <c r="A807" s="714"/>
      <c r="B807" s="21" t="s">
        <v>389</v>
      </c>
      <c r="C807" s="19" t="s">
        <v>2059</v>
      </c>
      <c r="D807" s="19" t="s">
        <v>322</v>
      </c>
    </row>
    <row r="808" spans="1:4" ht="12" thickBot="1" x14ac:dyDescent="0.2">
      <c r="A808" s="714"/>
      <c r="B808" s="21" t="s">
        <v>388</v>
      </c>
      <c r="C808" s="19" t="s">
        <v>2059</v>
      </c>
      <c r="D808" s="19" t="s">
        <v>322</v>
      </c>
    </row>
    <row r="809" spans="1:4" ht="12" thickBot="1" x14ac:dyDescent="0.2">
      <c r="A809" s="714"/>
      <c r="B809" s="21" t="s">
        <v>336</v>
      </c>
      <c r="C809" s="19" t="s">
        <v>1841</v>
      </c>
      <c r="D809" s="19" t="s">
        <v>322</v>
      </c>
    </row>
    <row r="810" spans="1:4" ht="12" thickBot="1" x14ac:dyDescent="0.2">
      <c r="A810" s="714"/>
      <c r="B810" s="21" t="s">
        <v>332</v>
      </c>
      <c r="C810" s="19" t="s">
        <v>1575</v>
      </c>
      <c r="D810" s="19" t="s">
        <v>322</v>
      </c>
    </row>
    <row r="811" spans="1:4" ht="12" thickBot="1" x14ac:dyDescent="0.2">
      <c r="A811" s="714"/>
      <c r="B811" s="21" t="s">
        <v>330</v>
      </c>
      <c r="C811" s="19" t="s">
        <v>1566</v>
      </c>
      <c r="D811" s="19" t="s">
        <v>322</v>
      </c>
    </row>
    <row r="812" spans="1:4" ht="12" thickBot="1" x14ac:dyDescent="0.2">
      <c r="A812" s="714"/>
      <c r="B812" s="21" t="s">
        <v>1998</v>
      </c>
      <c r="C812" s="19" t="s">
        <v>2055</v>
      </c>
      <c r="D812" s="19" t="s">
        <v>322</v>
      </c>
    </row>
    <row r="813" spans="1:4" ht="12" thickBot="1" x14ac:dyDescent="0.2">
      <c r="A813" s="714"/>
      <c r="B813" s="21" t="s">
        <v>2053</v>
      </c>
      <c r="C813" s="19" t="s">
        <v>1837</v>
      </c>
      <c r="D813" s="19" t="s">
        <v>322</v>
      </c>
    </row>
    <row r="814" spans="1:4" ht="12" thickBot="1" x14ac:dyDescent="0.2">
      <c r="A814" s="714"/>
      <c r="B814" s="21" t="s">
        <v>324</v>
      </c>
      <c r="C814" s="19" t="s">
        <v>2052</v>
      </c>
      <c r="D814" s="19" t="s">
        <v>322</v>
      </c>
    </row>
    <row r="815" spans="1:4" ht="12" thickBot="1" x14ac:dyDescent="0.2">
      <c r="A815" s="714"/>
      <c r="B815" s="21" t="s">
        <v>323</v>
      </c>
      <c r="C815" s="19" t="s">
        <v>2052</v>
      </c>
      <c r="D815" s="523" t="s">
        <v>322</v>
      </c>
    </row>
  </sheetData>
  <mergeCells count="375">
    <mergeCell ref="D57:D59"/>
    <mergeCell ref="D60:D62"/>
    <mergeCell ref="D63:D64"/>
    <mergeCell ref="D65:D66"/>
    <mergeCell ref="D67:D68"/>
    <mergeCell ref="D75:D76"/>
    <mergeCell ref="D46:D47"/>
    <mergeCell ref="D48:D49"/>
    <mergeCell ref="B13:B14"/>
    <mergeCell ref="B23:B24"/>
    <mergeCell ref="B25:B27"/>
    <mergeCell ref="B28:B29"/>
    <mergeCell ref="B37:B38"/>
    <mergeCell ref="B44:B45"/>
    <mergeCell ref="D37:D38"/>
    <mergeCell ref="D44:D45"/>
    <mergeCell ref="B65:B66"/>
    <mergeCell ref="B67:B68"/>
    <mergeCell ref="B75:B76"/>
    <mergeCell ref="B48:B49"/>
    <mergeCell ref="B57:B59"/>
    <mergeCell ref="B46:B47"/>
    <mergeCell ref="B60:B62"/>
    <mergeCell ref="B63:B64"/>
    <mergeCell ref="D6:D7"/>
    <mergeCell ref="D8:D9"/>
    <mergeCell ref="D11:D12"/>
    <mergeCell ref="D13:D14"/>
    <mergeCell ref="D23:D24"/>
    <mergeCell ref="B32:B33"/>
    <mergeCell ref="D25:D27"/>
    <mergeCell ref="D28:D29"/>
    <mergeCell ref="D30:D31"/>
    <mergeCell ref="D32:D33"/>
    <mergeCell ref="B6:B7"/>
    <mergeCell ref="B8:B9"/>
    <mergeCell ref="B11:B12"/>
    <mergeCell ref="B30:B31"/>
    <mergeCell ref="A88:A93"/>
    <mergeCell ref="A94:A107"/>
    <mergeCell ref="A3:A15"/>
    <mergeCell ref="A16:A27"/>
    <mergeCell ref="A28:A40"/>
    <mergeCell ref="A41:A52"/>
    <mergeCell ref="A53:A68"/>
    <mergeCell ref="A69:A78"/>
    <mergeCell ref="A79:A87"/>
    <mergeCell ref="B345:B346"/>
    <mergeCell ref="C334:C335"/>
    <mergeCell ref="C337:C338"/>
    <mergeCell ref="C340:C344"/>
    <mergeCell ref="B220:B221"/>
    <mergeCell ref="D178:D184"/>
    <mergeCell ref="D185:D192"/>
    <mergeCell ref="D193:D194"/>
    <mergeCell ref="D195:D197"/>
    <mergeCell ref="D199:D205"/>
    <mergeCell ref="D206:D208"/>
    <mergeCell ref="C235:C237"/>
    <mergeCell ref="C259:C262"/>
    <mergeCell ref="D306:D314"/>
    <mergeCell ref="D315:D318"/>
    <mergeCell ref="D238:D247"/>
    <mergeCell ref="D249:D255"/>
    <mergeCell ref="D258:D262"/>
    <mergeCell ref="D265:D266"/>
    <mergeCell ref="D267:D274"/>
    <mergeCell ref="D275:D276"/>
    <mergeCell ref="D277:D282"/>
    <mergeCell ref="D285:D294"/>
    <mergeCell ref="C307:C313"/>
    <mergeCell ref="C331:C332"/>
    <mergeCell ref="C111:C113"/>
    <mergeCell ref="C116:C118"/>
    <mergeCell ref="C121:C123"/>
    <mergeCell ref="C127:C129"/>
    <mergeCell ref="C131:C132"/>
    <mergeCell ref="C155:C156"/>
    <mergeCell ref="D210:D216"/>
    <mergeCell ref="D217:D219"/>
    <mergeCell ref="D220:D222"/>
    <mergeCell ref="D223:D226"/>
    <mergeCell ref="D227:D230"/>
    <mergeCell ref="D130:D134"/>
    <mergeCell ref="D135:D142"/>
    <mergeCell ref="D143:D147"/>
    <mergeCell ref="D149:D153"/>
    <mergeCell ref="D154:D156"/>
    <mergeCell ref="D157:D165"/>
    <mergeCell ref="D167:D172"/>
    <mergeCell ref="D173:D177"/>
    <mergeCell ref="D110:D113"/>
    <mergeCell ref="D114:D118"/>
    <mergeCell ref="D119:D123"/>
    <mergeCell ref="D124:D129"/>
    <mergeCell ref="B141:B142"/>
    <mergeCell ref="B145:B146"/>
    <mergeCell ref="B149:B151"/>
    <mergeCell ref="B164:B165"/>
    <mergeCell ref="C158:C163"/>
    <mergeCell ref="B315:B316"/>
    <mergeCell ref="B242:B243"/>
    <mergeCell ref="B244:B245"/>
    <mergeCell ref="B246:B247"/>
    <mergeCell ref="B249:B250"/>
    <mergeCell ref="B251:B253"/>
    <mergeCell ref="B254:B255"/>
    <mergeCell ref="B193:B194"/>
    <mergeCell ref="B195:B197"/>
    <mergeCell ref="B200:B201"/>
    <mergeCell ref="B203:B205"/>
    <mergeCell ref="B211:B212"/>
    <mergeCell ref="B214:B216"/>
    <mergeCell ref="D302:D305"/>
    <mergeCell ref="B114:B115"/>
    <mergeCell ref="B119:B120"/>
    <mergeCell ref="B124:B126"/>
    <mergeCell ref="B133:B134"/>
    <mergeCell ref="B135:B136"/>
    <mergeCell ref="B137:B138"/>
    <mergeCell ref="B139:B140"/>
    <mergeCell ref="D231:D237"/>
    <mergeCell ref="C176:C177"/>
    <mergeCell ref="C189:C190"/>
    <mergeCell ref="B265:B266"/>
    <mergeCell ref="B273:B274"/>
    <mergeCell ref="B223:B225"/>
    <mergeCell ref="B227:B228"/>
    <mergeCell ref="B229:B230"/>
    <mergeCell ref="B231:B234"/>
    <mergeCell ref="B238:B239"/>
    <mergeCell ref="B285:B287"/>
    <mergeCell ref="B288:B289"/>
    <mergeCell ref="B290:B291"/>
    <mergeCell ref="C268:C272"/>
    <mergeCell ref="C278:C280"/>
    <mergeCell ref="C296:C297"/>
    <mergeCell ref="A167:A179"/>
    <mergeCell ref="B168:B169"/>
    <mergeCell ref="B171:B172"/>
    <mergeCell ref="B173:B175"/>
    <mergeCell ref="B180:B181"/>
    <mergeCell ref="B183:B184"/>
    <mergeCell ref="B185:B186"/>
    <mergeCell ref="B240:B241"/>
    <mergeCell ref="D298:D301"/>
    <mergeCell ref="B187:B188"/>
    <mergeCell ref="B191:B192"/>
    <mergeCell ref="A639:D639"/>
    <mergeCell ref="A326:A328"/>
    <mergeCell ref="A329:A348"/>
    <mergeCell ref="A2:D2"/>
    <mergeCell ref="A108:D108"/>
    <mergeCell ref="A349:D349"/>
    <mergeCell ref="A528:D528"/>
    <mergeCell ref="A265:A275"/>
    <mergeCell ref="A276:A284"/>
    <mergeCell ref="A285:A297"/>
    <mergeCell ref="A298:A306"/>
    <mergeCell ref="A307:A316"/>
    <mergeCell ref="A317:A325"/>
    <mergeCell ref="A180:A194"/>
    <mergeCell ref="A195:A208"/>
    <mergeCell ref="A209:A221"/>
    <mergeCell ref="A222:A237"/>
    <mergeCell ref="A238:A255"/>
    <mergeCell ref="A256:A264"/>
    <mergeCell ref="A109:A118"/>
    <mergeCell ref="A119:A130"/>
    <mergeCell ref="A131:A144"/>
    <mergeCell ref="A145:A156"/>
    <mergeCell ref="A157:A166"/>
    <mergeCell ref="D378:D379"/>
    <mergeCell ref="D380:D381"/>
    <mergeCell ref="D441:D442"/>
    <mergeCell ref="D443:D444"/>
    <mergeCell ref="D384:D385"/>
    <mergeCell ref="D396:D397"/>
    <mergeCell ref="D403:D404"/>
    <mergeCell ref="D406:D408"/>
    <mergeCell ref="D413:D414"/>
    <mergeCell ref="D415:D416"/>
    <mergeCell ref="B482:B483"/>
    <mergeCell ref="B355:B356"/>
    <mergeCell ref="B362:B363"/>
    <mergeCell ref="B373:B375"/>
    <mergeCell ref="B378:B379"/>
    <mergeCell ref="B380:B381"/>
    <mergeCell ref="B446:B447"/>
    <mergeCell ref="B450:B451"/>
    <mergeCell ref="B452:B453"/>
    <mergeCell ref="B460:B461"/>
    <mergeCell ref="B462:B463"/>
    <mergeCell ref="B464:B465"/>
    <mergeCell ref="B384:B385"/>
    <mergeCell ref="B396:B397"/>
    <mergeCell ref="B403:B404"/>
    <mergeCell ref="B406:B408"/>
    <mergeCell ref="B413:B414"/>
    <mergeCell ref="B415:B416"/>
    <mergeCell ref="B469:B470"/>
    <mergeCell ref="B472:B473"/>
    <mergeCell ref="B474:B475"/>
    <mergeCell ref="A482:A492"/>
    <mergeCell ref="A493:A501"/>
    <mergeCell ref="A502:A506"/>
    <mergeCell ref="A507:A527"/>
    <mergeCell ref="A383:A392"/>
    <mergeCell ref="A393:A402"/>
    <mergeCell ref="A403:A416"/>
    <mergeCell ref="A417:A429"/>
    <mergeCell ref="A430:A442"/>
    <mergeCell ref="A443:A455"/>
    <mergeCell ref="D450:D451"/>
    <mergeCell ref="D452:D453"/>
    <mergeCell ref="D460:D461"/>
    <mergeCell ref="D462:D463"/>
    <mergeCell ref="D464:D465"/>
    <mergeCell ref="D469:D470"/>
    <mergeCell ref="D472:D473"/>
    <mergeCell ref="A456:A467"/>
    <mergeCell ref="A468:A481"/>
    <mergeCell ref="B479:B481"/>
    <mergeCell ref="B614:B615"/>
    <mergeCell ref="B616:B617"/>
    <mergeCell ref="B490:B491"/>
    <mergeCell ref="D355:D356"/>
    <mergeCell ref="D362:D363"/>
    <mergeCell ref="D373:D375"/>
    <mergeCell ref="A350:A359"/>
    <mergeCell ref="A360:A369"/>
    <mergeCell ref="A370:A382"/>
    <mergeCell ref="D474:D475"/>
    <mergeCell ref="D421:D423"/>
    <mergeCell ref="D427:D429"/>
    <mergeCell ref="D432:D434"/>
    <mergeCell ref="D435:D436"/>
    <mergeCell ref="D479:D481"/>
    <mergeCell ref="B421:B423"/>
    <mergeCell ref="B427:B429"/>
    <mergeCell ref="B432:B434"/>
    <mergeCell ref="B435:B436"/>
    <mergeCell ref="B441:B442"/>
    <mergeCell ref="B443:B444"/>
    <mergeCell ref="D482:D483"/>
    <mergeCell ref="D490:D491"/>
    <mergeCell ref="D446:D447"/>
    <mergeCell ref="A529:A539"/>
    <mergeCell ref="A540:A553"/>
    <mergeCell ref="A554:A570"/>
    <mergeCell ref="A571:A583"/>
    <mergeCell ref="B595:B597"/>
    <mergeCell ref="D591:D592"/>
    <mergeCell ref="D595:D597"/>
    <mergeCell ref="D598:D600"/>
    <mergeCell ref="D603:D604"/>
    <mergeCell ref="D532:D533"/>
    <mergeCell ref="D537:D538"/>
    <mergeCell ref="D540:D541"/>
    <mergeCell ref="D542:D543"/>
    <mergeCell ref="D546:D548"/>
    <mergeCell ref="D550:D551"/>
    <mergeCell ref="B532:B533"/>
    <mergeCell ref="B537:B538"/>
    <mergeCell ref="B540:B541"/>
    <mergeCell ref="B542:B543"/>
    <mergeCell ref="B546:B548"/>
    <mergeCell ref="B550:B551"/>
    <mergeCell ref="B554:B556"/>
    <mergeCell ref="B558:B559"/>
    <mergeCell ref="B560:B561"/>
    <mergeCell ref="B562:B563"/>
    <mergeCell ref="B566:B567"/>
    <mergeCell ref="B568:B570"/>
    <mergeCell ref="D554:D556"/>
    <mergeCell ref="D558:D559"/>
    <mergeCell ref="D560:D561"/>
    <mergeCell ref="D562:D563"/>
    <mergeCell ref="D566:D567"/>
    <mergeCell ref="D568:D570"/>
    <mergeCell ref="B572:B573"/>
    <mergeCell ref="B576:B577"/>
    <mergeCell ref="A624:A626"/>
    <mergeCell ref="A627:A638"/>
    <mergeCell ref="A611:A623"/>
    <mergeCell ref="A584:A593"/>
    <mergeCell ref="A594:A610"/>
    <mergeCell ref="D572:D573"/>
    <mergeCell ref="D576:D577"/>
    <mergeCell ref="D579:D581"/>
    <mergeCell ref="B579:B581"/>
    <mergeCell ref="B603:B604"/>
    <mergeCell ref="B605:B607"/>
    <mergeCell ref="B608:B609"/>
    <mergeCell ref="B591:B592"/>
    <mergeCell ref="B598:B600"/>
    <mergeCell ref="D605:D607"/>
    <mergeCell ref="D608:D609"/>
    <mergeCell ref="D612:D613"/>
    <mergeCell ref="D614:D615"/>
    <mergeCell ref="D616:D617"/>
    <mergeCell ref="D621:D622"/>
    <mergeCell ref="B621:B622"/>
    <mergeCell ref="B612:B613"/>
    <mergeCell ref="D785:D786"/>
    <mergeCell ref="D787:D788"/>
    <mergeCell ref="B783:B784"/>
    <mergeCell ref="B785:B786"/>
    <mergeCell ref="B787:B788"/>
    <mergeCell ref="B751:B752"/>
    <mergeCell ref="B754:B755"/>
    <mergeCell ref="B759:B760"/>
    <mergeCell ref="B762:B763"/>
    <mergeCell ref="B765:B766"/>
    <mergeCell ref="D739:D740"/>
    <mergeCell ref="D743:D744"/>
    <mergeCell ref="D748:D749"/>
    <mergeCell ref="D783:D784"/>
    <mergeCell ref="B768:B771"/>
    <mergeCell ref="D751:D752"/>
    <mergeCell ref="D754:D755"/>
    <mergeCell ref="D759:D760"/>
    <mergeCell ref="D768:D771"/>
    <mergeCell ref="D762:D763"/>
    <mergeCell ref="D765:D766"/>
    <mergeCell ref="D683:D684"/>
    <mergeCell ref="D685:D686"/>
    <mergeCell ref="D692:D693"/>
    <mergeCell ref="D701:D702"/>
    <mergeCell ref="D709:D710"/>
    <mergeCell ref="D675:D676"/>
    <mergeCell ref="D717:D718"/>
    <mergeCell ref="D729:D731"/>
    <mergeCell ref="D736:D737"/>
    <mergeCell ref="D643:D645"/>
    <mergeCell ref="D646:D647"/>
    <mergeCell ref="D650:D652"/>
    <mergeCell ref="D654:D655"/>
    <mergeCell ref="D662:D665"/>
    <mergeCell ref="B743:B744"/>
    <mergeCell ref="B683:B684"/>
    <mergeCell ref="D711:D712"/>
    <mergeCell ref="D714:D715"/>
    <mergeCell ref="B685:B686"/>
    <mergeCell ref="B692:B693"/>
    <mergeCell ref="B701:B702"/>
    <mergeCell ref="B709:B710"/>
    <mergeCell ref="B711:B712"/>
    <mergeCell ref="B714:B715"/>
    <mergeCell ref="B717:B718"/>
    <mergeCell ref="B729:B731"/>
    <mergeCell ref="B736:B737"/>
    <mergeCell ref="B739:B740"/>
    <mergeCell ref="B643:B645"/>
    <mergeCell ref="B646:B647"/>
    <mergeCell ref="B650:B652"/>
    <mergeCell ref="B654:B655"/>
    <mergeCell ref="B662:B665"/>
    <mergeCell ref="A743:A755"/>
    <mergeCell ref="A756:A767"/>
    <mergeCell ref="A768:A779"/>
    <mergeCell ref="A780:A791"/>
    <mergeCell ref="A792:A797"/>
    <mergeCell ref="A798:A815"/>
    <mergeCell ref="B748:B749"/>
    <mergeCell ref="A640:A653"/>
    <mergeCell ref="A654:A666"/>
    <mergeCell ref="A667:A676"/>
    <mergeCell ref="A677:A687"/>
    <mergeCell ref="A688:A697"/>
    <mergeCell ref="A698:A707"/>
    <mergeCell ref="A708:A720"/>
    <mergeCell ref="A721:A731"/>
    <mergeCell ref="A732:A742"/>
    <mergeCell ref="B675:B676"/>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kcp">
    <tabColor theme="4" tint="-0.249977111117893"/>
  </sheetPr>
  <dimension ref="A1:Q513"/>
  <sheetViews>
    <sheetView workbookViewId="0">
      <pane xSplit="3" ySplit="1" topLeftCell="D2" activePane="bottomRight" state="frozen"/>
      <selection pane="topRight" activeCell="D1" sqref="D1"/>
      <selection pane="bottomLeft" activeCell="A2" sqref="A2"/>
      <selection pane="bottomRight" activeCell="K2" sqref="K2"/>
    </sheetView>
  </sheetViews>
  <sheetFormatPr defaultColWidth="12.1640625" defaultRowHeight="11.25" x14ac:dyDescent="0.15"/>
  <cols>
    <col min="1" max="3" width="9.83203125" style="10" bestFit="1" customWidth="1"/>
    <col min="4" max="4" width="15.6640625" style="3" bestFit="1" customWidth="1"/>
    <col min="5" max="6" width="8.6640625" style="3" bestFit="1" customWidth="1"/>
    <col min="7" max="8" width="10.83203125" style="3" bestFit="1" customWidth="1"/>
    <col min="9" max="10" width="8.6640625" style="3" bestFit="1" customWidth="1"/>
    <col min="11" max="11" width="10.83203125" style="10" bestFit="1" customWidth="1"/>
    <col min="12" max="12" width="6.5" style="10" bestFit="1" customWidth="1"/>
    <col min="13" max="13" width="10" style="3" bestFit="1" customWidth="1"/>
    <col min="14" max="14" width="12.1640625" style="10" bestFit="1" customWidth="1"/>
    <col min="15" max="15" width="79.6640625" style="3" customWidth="1"/>
    <col min="16" max="16" width="6.33203125" style="3" bestFit="1" customWidth="1"/>
    <col min="17" max="17" width="6" style="3" bestFit="1" customWidth="1"/>
    <col min="18" max="16384" width="12.1640625" style="3"/>
  </cols>
  <sheetData>
    <row r="1" spans="1:17" x14ac:dyDescent="0.15">
      <c r="A1" s="462" t="s">
        <v>1303</v>
      </c>
      <c r="B1" s="462" t="s">
        <v>1302</v>
      </c>
      <c r="C1" s="462" t="s">
        <v>1301</v>
      </c>
      <c r="D1" s="462" t="s">
        <v>1299</v>
      </c>
      <c r="E1" s="462" t="s">
        <v>1298</v>
      </c>
      <c r="F1" s="462" t="s">
        <v>1325</v>
      </c>
      <c r="G1" s="462" t="s">
        <v>1300</v>
      </c>
      <c r="H1" s="462" t="s">
        <v>1324</v>
      </c>
      <c r="I1" s="462" t="s">
        <v>10256</v>
      </c>
      <c r="J1" s="462" t="s">
        <v>6263</v>
      </c>
      <c r="K1" s="462" t="s">
        <v>10669</v>
      </c>
      <c r="L1" s="462" t="s">
        <v>10670</v>
      </c>
      <c r="M1" s="462" t="s">
        <v>10668</v>
      </c>
      <c r="N1" s="462" t="s">
        <v>10900</v>
      </c>
      <c r="O1" s="462" t="s">
        <v>10655</v>
      </c>
      <c r="P1" s="368"/>
      <c r="Q1" s="368"/>
    </row>
    <row r="2" spans="1:17" x14ac:dyDescent="0.15">
      <c r="A2" s="463" t="s">
        <v>1285</v>
      </c>
      <c r="B2" s="464" t="s">
        <v>1284</v>
      </c>
      <c r="C2" s="463" t="s">
        <v>1281</v>
      </c>
      <c r="D2" s="465" t="s">
        <v>1305</v>
      </c>
      <c r="E2" s="465" t="s">
        <v>10994</v>
      </c>
      <c r="F2" s="465" t="s">
        <v>1267</v>
      </c>
      <c r="G2" s="465">
        <v>570</v>
      </c>
      <c r="H2" s="465">
        <v>120</v>
      </c>
      <c r="I2" s="465">
        <v>7</v>
      </c>
      <c r="J2" s="465">
        <v>16</v>
      </c>
      <c r="K2" s="467">
        <f t="shared" ref="K2:K65" si="0">L2/24</f>
        <v>4.1666666666666664E-2</v>
      </c>
      <c r="L2" s="466">
        <v>1</v>
      </c>
      <c r="M2" s="471"/>
      <c r="N2" s="470">
        <v>10</v>
      </c>
      <c r="O2" s="468" t="s">
        <v>6254</v>
      </c>
    </row>
    <row r="3" spans="1:17" x14ac:dyDescent="0.15">
      <c r="A3" s="463" t="s">
        <v>1285</v>
      </c>
      <c r="B3" s="463" t="s">
        <v>1284</v>
      </c>
      <c r="C3" s="464" t="s">
        <v>1278</v>
      </c>
      <c r="D3" s="465" t="s">
        <v>1305</v>
      </c>
      <c r="E3" s="465" t="s">
        <v>10993</v>
      </c>
      <c r="F3" s="465" t="s">
        <v>1267</v>
      </c>
      <c r="G3" s="465">
        <v>660</v>
      </c>
      <c r="H3" s="465">
        <v>30</v>
      </c>
      <c r="I3" s="465">
        <v>10.8</v>
      </c>
      <c r="J3" s="465">
        <v>16</v>
      </c>
      <c r="K3" s="467">
        <f t="shared" si="0"/>
        <v>4.1666666666666664E-2</v>
      </c>
      <c r="L3" s="466">
        <v>1</v>
      </c>
      <c r="M3" s="471"/>
      <c r="N3" s="470">
        <v>10</v>
      </c>
      <c r="O3" s="468" t="s">
        <v>6254</v>
      </c>
    </row>
    <row r="4" spans="1:17" x14ac:dyDescent="0.15">
      <c r="A4" s="463" t="s">
        <v>1285</v>
      </c>
      <c r="B4" s="463" t="s">
        <v>1284</v>
      </c>
      <c r="C4" s="464" t="s">
        <v>1276</v>
      </c>
      <c r="D4" s="465" t="s">
        <v>1313</v>
      </c>
      <c r="E4" s="465" t="s">
        <v>1268</v>
      </c>
      <c r="F4" s="465" t="s">
        <v>1279</v>
      </c>
      <c r="G4" s="465">
        <v>600</v>
      </c>
      <c r="H4" s="465">
        <v>120</v>
      </c>
      <c r="I4" s="465">
        <v>5.8</v>
      </c>
      <c r="J4" s="465">
        <v>32</v>
      </c>
      <c r="K4" s="467">
        <f t="shared" si="0"/>
        <v>4.1666666666666664E-2</v>
      </c>
      <c r="L4" s="466">
        <v>1</v>
      </c>
      <c r="M4" s="471"/>
      <c r="N4" s="470">
        <v>5</v>
      </c>
      <c r="O4" s="468" t="s">
        <v>6252</v>
      </c>
    </row>
    <row r="5" spans="1:17" x14ac:dyDescent="0.15">
      <c r="A5" s="463" t="s">
        <v>1285</v>
      </c>
      <c r="B5" s="463" t="s">
        <v>1284</v>
      </c>
      <c r="C5" s="463" t="s">
        <v>9693</v>
      </c>
      <c r="D5" s="465" t="s">
        <v>1293</v>
      </c>
      <c r="E5" s="465" t="s">
        <v>1268</v>
      </c>
      <c r="F5" s="465" t="s">
        <v>1267</v>
      </c>
      <c r="G5" s="465">
        <v>650</v>
      </c>
      <c r="H5" s="465">
        <v>120</v>
      </c>
      <c r="I5" s="465">
        <v>6</v>
      </c>
      <c r="J5" s="465">
        <v>32</v>
      </c>
      <c r="K5" s="467">
        <f t="shared" si="0"/>
        <v>8.3333333333333329E-2</v>
      </c>
      <c r="L5" s="466">
        <v>2</v>
      </c>
      <c r="M5" s="471"/>
      <c r="N5" s="470">
        <v>5</v>
      </c>
      <c r="O5" s="468"/>
    </row>
    <row r="6" spans="1:17" x14ac:dyDescent="0.15">
      <c r="A6" s="463" t="s">
        <v>1285</v>
      </c>
      <c r="B6" s="463" t="s">
        <v>1284</v>
      </c>
      <c r="C6" s="464" t="s">
        <v>1272</v>
      </c>
      <c r="D6" s="465" t="s">
        <v>1293</v>
      </c>
      <c r="E6" s="465" t="s">
        <v>1268</v>
      </c>
      <c r="F6" s="465" t="s">
        <v>1267</v>
      </c>
      <c r="G6" s="465">
        <v>680</v>
      </c>
      <c r="H6" s="465">
        <v>120</v>
      </c>
      <c r="I6" s="465">
        <v>5.8</v>
      </c>
      <c r="J6" s="465">
        <v>64</v>
      </c>
      <c r="K6" s="467">
        <f t="shared" si="0"/>
        <v>8.3333333333333329E-2</v>
      </c>
      <c r="L6" s="466">
        <v>2</v>
      </c>
      <c r="M6" s="471"/>
      <c r="N6" s="470">
        <v>5</v>
      </c>
      <c r="O6" s="468"/>
    </row>
    <row r="7" spans="1:17" x14ac:dyDescent="0.15">
      <c r="A7" s="463" t="s">
        <v>1285</v>
      </c>
      <c r="B7" s="463" t="s">
        <v>1284</v>
      </c>
      <c r="C7" s="463" t="s">
        <v>1270</v>
      </c>
      <c r="D7" s="465" t="s">
        <v>1293</v>
      </c>
      <c r="E7" s="465" t="s">
        <v>1268</v>
      </c>
      <c r="F7" s="465" t="s">
        <v>1279</v>
      </c>
      <c r="G7" s="465">
        <v>780</v>
      </c>
      <c r="H7" s="465">
        <v>120</v>
      </c>
      <c r="I7" s="465">
        <v>6.8</v>
      </c>
      <c r="J7" s="465">
        <v>32</v>
      </c>
      <c r="K7" s="467">
        <f t="shared" si="0"/>
        <v>8.3333333333333329E-2</v>
      </c>
      <c r="L7" s="466">
        <v>2</v>
      </c>
      <c r="M7" s="471"/>
      <c r="N7" s="470">
        <v>5</v>
      </c>
      <c r="O7" s="468"/>
    </row>
    <row r="8" spans="1:17" x14ac:dyDescent="0.15">
      <c r="A8" s="463" t="s">
        <v>1285</v>
      </c>
      <c r="B8" s="463" t="s">
        <v>1281</v>
      </c>
      <c r="C8" s="463" t="s">
        <v>1284</v>
      </c>
      <c r="D8" s="465" t="s">
        <v>1293</v>
      </c>
      <c r="E8" s="465" t="s">
        <v>1268</v>
      </c>
      <c r="F8" s="465" t="s">
        <v>1267</v>
      </c>
      <c r="G8" s="465">
        <v>360</v>
      </c>
      <c r="H8" s="465">
        <v>120</v>
      </c>
      <c r="I8" s="465">
        <v>6</v>
      </c>
      <c r="J8" s="465">
        <v>64</v>
      </c>
      <c r="K8" s="467">
        <f t="shared" si="0"/>
        <v>8.3333333333333329E-2</v>
      </c>
      <c r="L8" s="466">
        <v>2</v>
      </c>
      <c r="M8" s="471"/>
      <c r="N8" s="470">
        <v>5</v>
      </c>
      <c r="O8" s="468"/>
    </row>
    <row r="9" spans="1:17" x14ac:dyDescent="0.15">
      <c r="A9" s="463" t="s">
        <v>1285</v>
      </c>
      <c r="B9" s="463" t="s">
        <v>1281</v>
      </c>
      <c r="C9" s="463" t="s">
        <v>1278</v>
      </c>
      <c r="D9" s="465" t="s">
        <v>1289</v>
      </c>
      <c r="E9" s="465" t="s">
        <v>1268</v>
      </c>
      <c r="F9" s="465" t="s">
        <v>1267</v>
      </c>
      <c r="G9" s="465">
        <v>500</v>
      </c>
      <c r="H9" s="465">
        <v>120</v>
      </c>
      <c r="I9" s="465">
        <v>6.6</v>
      </c>
      <c r="J9" s="465">
        <v>32</v>
      </c>
      <c r="K9" s="467">
        <f t="shared" si="0"/>
        <v>8.3333333333333329E-2</v>
      </c>
      <c r="L9" s="466">
        <v>2</v>
      </c>
      <c r="M9" s="471"/>
      <c r="N9" s="470">
        <v>5</v>
      </c>
      <c r="O9" s="468"/>
    </row>
    <row r="10" spans="1:17" x14ac:dyDescent="0.15">
      <c r="A10" s="463" t="s">
        <v>1285</v>
      </c>
      <c r="B10" s="463" t="s">
        <v>1281</v>
      </c>
      <c r="C10" s="463" t="s">
        <v>1276</v>
      </c>
      <c r="D10" s="465" t="s">
        <v>1313</v>
      </c>
      <c r="E10" s="465" t="s">
        <v>1268</v>
      </c>
      <c r="F10" s="465" t="s">
        <v>1282</v>
      </c>
      <c r="G10" s="465">
        <v>388</v>
      </c>
      <c r="H10" s="465">
        <v>120</v>
      </c>
      <c r="I10" s="465">
        <v>3.2</v>
      </c>
      <c r="J10" s="465" t="s">
        <v>1266</v>
      </c>
      <c r="K10" s="467">
        <f t="shared" si="0"/>
        <v>8.3333333333333329E-2</v>
      </c>
      <c r="L10" s="466">
        <v>2</v>
      </c>
      <c r="M10" s="471" t="s">
        <v>10665</v>
      </c>
      <c r="N10" s="470" t="s">
        <v>103</v>
      </c>
      <c r="O10" s="468" t="s">
        <v>10663</v>
      </c>
    </row>
    <row r="11" spans="1:17" x14ac:dyDescent="0.15">
      <c r="A11" s="463" t="s">
        <v>1285</v>
      </c>
      <c r="B11" s="463" t="s">
        <v>1281</v>
      </c>
      <c r="C11" s="463" t="s">
        <v>9693</v>
      </c>
      <c r="D11" s="465" t="s">
        <v>1293</v>
      </c>
      <c r="E11" s="465" t="s">
        <v>1268</v>
      </c>
      <c r="F11" s="465" t="s">
        <v>1267</v>
      </c>
      <c r="G11" s="465">
        <v>620</v>
      </c>
      <c r="H11" s="465">
        <v>120</v>
      </c>
      <c r="I11" s="465">
        <v>6.4</v>
      </c>
      <c r="J11" s="465">
        <v>48</v>
      </c>
      <c r="K11" s="467">
        <f t="shared" si="0"/>
        <v>0.125</v>
      </c>
      <c r="L11" s="466">
        <v>3</v>
      </c>
      <c r="M11" s="471"/>
      <c r="N11" s="470">
        <v>5</v>
      </c>
      <c r="O11" s="468"/>
    </row>
    <row r="12" spans="1:17" x14ac:dyDescent="0.15">
      <c r="A12" s="463" t="s">
        <v>1285</v>
      </c>
      <c r="B12" s="463" t="s">
        <v>1281</v>
      </c>
      <c r="C12" s="463" t="s">
        <v>1272</v>
      </c>
      <c r="D12" s="465" t="s">
        <v>1291</v>
      </c>
      <c r="E12" s="465" t="s">
        <v>1268</v>
      </c>
      <c r="F12" s="465" t="s">
        <v>1267</v>
      </c>
      <c r="G12" s="465">
        <v>943</v>
      </c>
      <c r="H12" s="465">
        <v>120</v>
      </c>
      <c r="I12" s="465">
        <v>13.2</v>
      </c>
      <c r="J12" s="465">
        <v>6</v>
      </c>
      <c r="K12" s="467">
        <f t="shared" si="0"/>
        <v>0.625</v>
      </c>
      <c r="L12" s="466">
        <v>15</v>
      </c>
      <c r="M12" s="471" t="s">
        <v>10648</v>
      </c>
      <c r="N12" s="470">
        <v>10</v>
      </c>
      <c r="O12" s="468" t="s">
        <v>10658</v>
      </c>
    </row>
    <row r="13" spans="1:17" x14ac:dyDescent="0.15">
      <c r="A13" s="463" t="s">
        <v>1285</v>
      </c>
      <c r="B13" s="463" t="s">
        <v>1281</v>
      </c>
      <c r="C13" s="463" t="s">
        <v>1270</v>
      </c>
      <c r="D13" s="465" t="s">
        <v>1293</v>
      </c>
      <c r="E13" s="465" t="s">
        <v>1268</v>
      </c>
      <c r="F13" s="465" t="s">
        <v>1267</v>
      </c>
      <c r="G13" s="465">
        <v>864</v>
      </c>
      <c r="H13" s="465">
        <v>120</v>
      </c>
      <c r="I13" s="465">
        <v>9.1999999999999993</v>
      </c>
      <c r="J13" s="465">
        <v>64</v>
      </c>
      <c r="K13" s="467">
        <f t="shared" si="0"/>
        <v>0.25</v>
      </c>
      <c r="L13" s="466">
        <v>6</v>
      </c>
      <c r="M13" s="471"/>
      <c r="N13" s="470">
        <v>5</v>
      </c>
      <c r="O13" s="468"/>
    </row>
    <row r="14" spans="1:17" x14ac:dyDescent="0.15">
      <c r="A14" s="463" t="s">
        <v>1285</v>
      </c>
      <c r="B14" s="463" t="s">
        <v>1278</v>
      </c>
      <c r="C14" s="463" t="s">
        <v>1284</v>
      </c>
      <c r="D14" s="465" t="s">
        <v>1289</v>
      </c>
      <c r="E14" s="465" t="s">
        <v>1268</v>
      </c>
      <c r="F14" s="465" t="s">
        <v>1267</v>
      </c>
      <c r="G14" s="465">
        <v>500</v>
      </c>
      <c r="H14" s="465">
        <v>100</v>
      </c>
      <c r="I14" s="465">
        <v>3.8</v>
      </c>
      <c r="J14" s="465">
        <v>24</v>
      </c>
      <c r="K14" s="467">
        <f t="shared" si="0"/>
        <v>4.1666666666666664E-2</v>
      </c>
      <c r="L14" s="466">
        <v>1</v>
      </c>
      <c r="M14" s="471"/>
      <c r="N14" s="470">
        <v>5</v>
      </c>
      <c r="O14" s="468"/>
    </row>
    <row r="15" spans="1:17" x14ac:dyDescent="0.15">
      <c r="A15" s="463" t="s">
        <v>1285</v>
      </c>
      <c r="B15" s="463" t="s">
        <v>1278</v>
      </c>
      <c r="C15" s="463" t="s">
        <v>1281</v>
      </c>
      <c r="D15" s="465" t="s">
        <v>1289</v>
      </c>
      <c r="E15" s="465" t="s">
        <v>1268</v>
      </c>
      <c r="F15" s="465" t="s">
        <v>1267</v>
      </c>
      <c r="G15" s="465">
        <v>480</v>
      </c>
      <c r="H15" s="465">
        <v>120</v>
      </c>
      <c r="I15" s="465">
        <v>6.6</v>
      </c>
      <c r="J15" s="465">
        <v>48</v>
      </c>
      <c r="K15" s="467">
        <f t="shared" si="0"/>
        <v>8.3333333333333329E-2</v>
      </c>
      <c r="L15" s="466">
        <v>2</v>
      </c>
      <c r="M15" s="471"/>
      <c r="N15" s="470">
        <v>5</v>
      </c>
      <c r="O15" s="468"/>
    </row>
    <row r="16" spans="1:17" x14ac:dyDescent="0.15">
      <c r="A16" s="463" t="s">
        <v>1285</v>
      </c>
      <c r="B16" s="463" t="s">
        <v>1278</v>
      </c>
      <c r="C16" s="463" t="s">
        <v>1276</v>
      </c>
      <c r="D16" s="465" t="s">
        <v>1289</v>
      </c>
      <c r="E16" s="465" t="s">
        <v>1268</v>
      </c>
      <c r="F16" s="465" t="s">
        <v>1279</v>
      </c>
      <c r="G16" s="465">
        <v>540</v>
      </c>
      <c r="H16" s="465">
        <v>120</v>
      </c>
      <c r="I16" s="465">
        <v>6.4</v>
      </c>
      <c r="J16" s="465">
        <v>24</v>
      </c>
      <c r="K16" s="467">
        <f t="shared" si="0"/>
        <v>4.1666666666666664E-2</v>
      </c>
      <c r="L16" s="466">
        <v>1</v>
      </c>
      <c r="M16" s="471"/>
      <c r="N16" s="470">
        <v>5</v>
      </c>
      <c r="O16" s="468"/>
    </row>
    <row r="17" spans="1:15" x14ac:dyDescent="0.15">
      <c r="A17" s="463" t="s">
        <v>1285</v>
      </c>
      <c r="B17" s="463" t="s">
        <v>1278</v>
      </c>
      <c r="C17" s="463" t="s">
        <v>9693</v>
      </c>
      <c r="D17" s="465" t="s">
        <v>1289</v>
      </c>
      <c r="E17" s="465" t="s">
        <v>1268</v>
      </c>
      <c r="F17" s="465" t="s">
        <v>1279</v>
      </c>
      <c r="G17" s="465">
        <v>650</v>
      </c>
      <c r="H17" s="465">
        <v>120</v>
      </c>
      <c r="I17" s="465">
        <v>6.6</v>
      </c>
      <c r="J17" s="465">
        <v>24</v>
      </c>
      <c r="K17" s="467">
        <f t="shared" si="0"/>
        <v>4.1666666666666664E-2</v>
      </c>
      <c r="L17" s="466">
        <v>1</v>
      </c>
      <c r="M17" s="471"/>
      <c r="N17" s="470">
        <v>5</v>
      </c>
      <c r="O17" s="468"/>
    </row>
    <row r="18" spans="1:15" x14ac:dyDescent="0.15">
      <c r="A18" s="463" t="s">
        <v>1285</v>
      </c>
      <c r="B18" s="463" t="s">
        <v>1278</v>
      </c>
      <c r="C18" s="463" t="s">
        <v>1272</v>
      </c>
      <c r="D18" s="465" t="s">
        <v>1289</v>
      </c>
      <c r="E18" s="465" t="s">
        <v>1268</v>
      </c>
      <c r="F18" s="465" t="s">
        <v>1267</v>
      </c>
      <c r="G18" s="465">
        <v>600</v>
      </c>
      <c r="H18" s="465">
        <v>120</v>
      </c>
      <c r="I18" s="465">
        <v>12.4</v>
      </c>
      <c r="J18" s="465" t="s">
        <v>1266</v>
      </c>
      <c r="K18" s="467">
        <f t="shared" si="0"/>
        <v>4.1666666666666664E-2</v>
      </c>
      <c r="L18" s="466">
        <v>1</v>
      </c>
      <c r="M18" s="471"/>
      <c r="N18" s="470" t="s">
        <v>103</v>
      </c>
      <c r="O18" s="468"/>
    </row>
    <row r="19" spans="1:15" x14ac:dyDescent="0.15">
      <c r="A19" s="463" t="s">
        <v>1285</v>
      </c>
      <c r="B19" s="463" t="s">
        <v>1278</v>
      </c>
      <c r="C19" s="463" t="s">
        <v>1270</v>
      </c>
      <c r="D19" s="465" t="s">
        <v>1289</v>
      </c>
      <c r="E19" s="465" t="s">
        <v>1268</v>
      </c>
      <c r="F19" s="465" t="s">
        <v>1267</v>
      </c>
      <c r="G19" s="465">
        <v>750</v>
      </c>
      <c r="H19" s="465">
        <v>120</v>
      </c>
      <c r="I19" s="465">
        <v>9.9</v>
      </c>
      <c r="J19" s="465">
        <v>32</v>
      </c>
      <c r="K19" s="467">
        <f t="shared" si="0"/>
        <v>4.1666666666666664E-2</v>
      </c>
      <c r="L19" s="466">
        <v>1</v>
      </c>
      <c r="M19" s="471"/>
      <c r="N19" s="470">
        <v>5</v>
      </c>
      <c r="O19" s="468"/>
    </row>
    <row r="20" spans="1:15" x14ac:dyDescent="0.15">
      <c r="A20" s="463" t="s">
        <v>1285</v>
      </c>
      <c r="B20" s="463" t="s">
        <v>1276</v>
      </c>
      <c r="C20" s="463" t="s">
        <v>1284</v>
      </c>
      <c r="D20" s="465" t="s">
        <v>1313</v>
      </c>
      <c r="E20" s="465" t="s">
        <v>1268</v>
      </c>
      <c r="F20" s="465" t="s">
        <v>1267</v>
      </c>
      <c r="G20" s="465">
        <v>580</v>
      </c>
      <c r="H20" s="465">
        <v>120</v>
      </c>
      <c r="I20" s="465">
        <v>5.8</v>
      </c>
      <c r="J20" s="465">
        <v>32</v>
      </c>
      <c r="K20" s="467">
        <f t="shared" si="0"/>
        <v>4.1666666666666664E-2</v>
      </c>
      <c r="L20" s="466">
        <v>1</v>
      </c>
      <c r="M20" s="471"/>
      <c r="N20" s="470">
        <v>5</v>
      </c>
      <c r="O20" s="468" t="s">
        <v>6252</v>
      </c>
    </row>
    <row r="21" spans="1:15" x14ac:dyDescent="0.15">
      <c r="A21" s="463" t="s">
        <v>1285</v>
      </c>
      <c r="B21" s="463" t="s">
        <v>1276</v>
      </c>
      <c r="C21" s="463" t="s">
        <v>1281</v>
      </c>
      <c r="D21" s="465" t="s">
        <v>1313</v>
      </c>
      <c r="E21" s="465" t="s">
        <v>1268</v>
      </c>
      <c r="F21" s="465" t="s">
        <v>1279</v>
      </c>
      <c r="G21" s="465">
        <v>648</v>
      </c>
      <c r="H21" s="465">
        <v>120</v>
      </c>
      <c r="I21" s="465">
        <v>10</v>
      </c>
      <c r="J21" s="465">
        <v>48</v>
      </c>
      <c r="K21" s="467">
        <f t="shared" si="0"/>
        <v>8.3333333333333329E-2</v>
      </c>
      <c r="L21" s="466">
        <v>2</v>
      </c>
      <c r="M21" s="471"/>
      <c r="N21" s="470">
        <v>5</v>
      </c>
      <c r="O21" s="468" t="s">
        <v>6252</v>
      </c>
    </row>
    <row r="22" spans="1:15" x14ac:dyDescent="0.15">
      <c r="A22" s="463" t="s">
        <v>1285</v>
      </c>
      <c r="B22" s="463" t="s">
        <v>1276</v>
      </c>
      <c r="C22" s="463" t="s">
        <v>1278</v>
      </c>
      <c r="D22" s="465" t="s">
        <v>1313</v>
      </c>
      <c r="E22" s="465" t="s">
        <v>1268</v>
      </c>
      <c r="F22" s="465" t="s">
        <v>1279</v>
      </c>
      <c r="G22" s="465">
        <v>560</v>
      </c>
      <c r="H22" s="465">
        <v>120</v>
      </c>
      <c r="I22" s="465">
        <v>6.4</v>
      </c>
      <c r="J22" s="465">
        <v>32</v>
      </c>
      <c r="K22" s="467">
        <f t="shared" si="0"/>
        <v>4.1666666666666664E-2</v>
      </c>
      <c r="L22" s="466">
        <v>1</v>
      </c>
      <c r="M22" s="471"/>
      <c r="N22" s="470">
        <v>5</v>
      </c>
      <c r="O22" s="468" t="s">
        <v>6252</v>
      </c>
    </row>
    <row r="23" spans="1:15" x14ac:dyDescent="0.15">
      <c r="A23" s="463" t="s">
        <v>1285</v>
      </c>
      <c r="B23" s="463" t="s">
        <v>1276</v>
      </c>
      <c r="C23" s="463" t="s">
        <v>9693</v>
      </c>
      <c r="D23" s="465" t="s">
        <v>1313</v>
      </c>
      <c r="E23" s="465" t="s">
        <v>1268</v>
      </c>
      <c r="F23" s="465" t="s">
        <v>1279</v>
      </c>
      <c r="G23" s="465">
        <v>780</v>
      </c>
      <c r="H23" s="465">
        <v>120</v>
      </c>
      <c r="I23" s="465">
        <v>9.1999999999999993</v>
      </c>
      <c r="J23" s="465">
        <v>32</v>
      </c>
      <c r="K23" s="467">
        <f t="shared" si="0"/>
        <v>4.1666666666666664E-2</v>
      </c>
      <c r="L23" s="466">
        <v>1</v>
      </c>
      <c r="M23" s="471"/>
      <c r="N23" s="470">
        <v>10</v>
      </c>
      <c r="O23" s="468" t="s">
        <v>10654</v>
      </c>
    </row>
    <row r="24" spans="1:15" x14ac:dyDescent="0.15">
      <c r="A24" s="463" t="s">
        <v>1285</v>
      </c>
      <c r="B24" s="463" t="s">
        <v>1276</v>
      </c>
      <c r="C24" s="463" t="s">
        <v>1272</v>
      </c>
      <c r="D24" s="465" t="s">
        <v>1313</v>
      </c>
      <c r="E24" s="465" t="s">
        <v>1268</v>
      </c>
      <c r="F24" s="465" t="s">
        <v>1267</v>
      </c>
      <c r="G24" s="465">
        <v>620</v>
      </c>
      <c r="H24" s="465">
        <v>120</v>
      </c>
      <c r="I24" s="465">
        <v>12</v>
      </c>
      <c r="J24" s="465" t="s">
        <v>1266</v>
      </c>
      <c r="K24" s="467">
        <f t="shared" si="0"/>
        <v>4.1666666666666664E-2</v>
      </c>
      <c r="L24" s="466">
        <v>1</v>
      </c>
      <c r="M24" s="471"/>
      <c r="N24" s="470" t="s">
        <v>103</v>
      </c>
      <c r="O24" s="468" t="s">
        <v>6252</v>
      </c>
    </row>
    <row r="25" spans="1:15" x14ac:dyDescent="0.15">
      <c r="A25" s="463" t="s">
        <v>1285</v>
      </c>
      <c r="B25" s="463" t="s">
        <v>1276</v>
      </c>
      <c r="C25" s="463" t="s">
        <v>1270</v>
      </c>
      <c r="D25" s="465" t="s">
        <v>1313</v>
      </c>
      <c r="E25" s="465" t="s">
        <v>1268</v>
      </c>
      <c r="F25" s="465" t="s">
        <v>1267</v>
      </c>
      <c r="G25" s="465">
        <v>700</v>
      </c>
      <c r="H25" s="465">
        <v>120</v>
      </c>
      <c r="I25" s="465">
        <v>7</v>
      </c>
      <c r="J25" s="465">
        <v>48</v>
      </c>
      <c r="K25" s="467">
        <f t="shared" si="0"/>
        <v>4.1666666666666664E-2</v>
      </c>
      <c r="L25" s="466">
        <v>1</v>
      </c>
      <c r="M25" s="471"/>
      <c r="N25" s="470">
        <v>5</v>
      </c>
      <c r="O25" s="468" t="s">
        <v>6252</v>
      </c>
    </row>
    <row r="26" spans="1:15" x14ac:dyDescent="0.15">
      <c r="A26" s="463" t="s">
        <v>1285</v>
      </c>
      <c r="B26" s="463" t="s">
        <v>9693</v>
      </c>
      <c r="C26" s="463" t="s">
        <v>1284</v>
      </c>
      <c r="D26" s="465" t="s">
        <v>1271</v>
      </c>
      <c r="E26" s="465" t="s">
        <v>1268</v>
      </c>
      <c r="F26" s="465" t="s">
        <v>1323</v>
      </c>
      <c r="G26" s="465">
        <v>666</v>
      </c>
      <c r="H26" s="465">
        <v>120</v>
      </c>
      <c r="I26" s="465">
        <v>6</v>
      </c>
      <c r="J26" s="465">
        <v>24</v>
      </c>
      <c r="K26" s="467">
        <f t="shared" si="0"/>
        <v>8.3333333333333329E-2</v>
      </c>
      <c r="L26" s="466">
        <v>2</v>
      </c>
      <c r="M26" s="471"/>
      <c r="N26" s="470">
        <v>5</v>
      </c>
      <c r="O26" s="468"/>
    </row>
    <row r="27" spans="1:15" x14ac:dyDescent="0.15">
      <c r="A27" s="463" t="s">
        <v>1285</v>
      </c>
      <c r="B27" s="463" t="s">
        <v>9693</v>
      </c>
      <c r="C27" s="463" t="s">
        <v>1281</v>
      </c>
      <c r="D27" s="465" t="s">
        <v>1271</v>
      </c>
      <c r="E27" s="465" t="s">
        <v>1268</v>
      </c>
      <c r="F27" s="465" t="s">
        <v>1267</v>
      </c>
      <c r="G27" s="465">
        <v>625</v>
      </c>
      <c r="H27" s="465">
        <v>120</v>
      </c>
      <c r="I27" s="465">
        <v>6.4</v>
      </c>
      <c r="J27" s="465">
        <v>32</v>
      </c>
      <c r="K27" s="467">
        <f t="shared" si="0"/>
        <v>0.125</v>
      </c>
      <c r="L27" s="466">
        <v>3</v>
      </c>
      <c r="M27" s="471"/>
      <c r="N27" s="470">
        <v>5</v>
      </c>
      <c r="O27" s="468"/>
    </row>
    <row r="28" spans="1:15" x14ac:dyDescent="0.15">
      <c r="A28" s="463" t="s">
        <v>1285</v>
      </c>
      <c r="B28" s="463" t="s">
        <v>9693</v>
      </c>
      <c r="C28" s="463" t="s">
        <v>1278</v>
      </c>
      <c r="D28" s="465" t="s">
        <v>1289</v>
      </c>
      <c r="E28" s="465" t="s">
        <v>1268</v>
      </c>
      <c r="F28" s="465" t="s">
        <v>1267</v>
      </c>
      <c r="G28" s="465">
        <v>704</v>
      </c>
      <c r="H28" s="465">
        <v>120</v>
      </c>
      <c r="I28" s="465">
        <v>7.7</v>
      </c>
      <c r="J28" s="465">
        <v>24</v>
      </c>
      <c r="K28" s="467">
        <f t="shared" si="0"/>
        <v>4.1666666666666664E-2</v>
      </c>
      <c r="L28" s="466">
        <v>1</v>
      </c>
      <c r="M28" s="471"/>
      <c r="N28" s="470">
        <v>5</v>
      </c>
      <c r="O28" s="468"/>
    </row>
    <row r="29" spans="1:15" x14ac:dyDescent="0.15">
      <c r="A29" s="463" t="s">
        <v>1285</v>
      </c>
      <c r="B29" s="463" t="s">
        <v>9693</v>
      </c>
      <c r="C29" s="463" t="s">
        <v>1276</v>
      </c>
      <c r="D29" s="465" t="s">
        <v>1313</v>
      </c>
      <c r="E29" s="465" t="s">
        <v>1268</v>
      </c>
      <c r="F29" s="465" t="s">
        <v>1267</v>
      </c>
      <c r="G29" s="465">
        <v>721</v>
      </c>
      <c r="H29" s="465">
        <v>120</v>
      </c>
      <c r="I29" s="465">
        <v>8.1999999999999993</v>
      </c>
      <c r="J29" s="465" t="s">
        <v>1266</v>
      </c>
      <c r="K29" s="467">
        <f t="shared" si="0"/>
        <v>4.1666666666666664E-2</v>
      </c>
      <c r="L29" s="466">
        <v>1</v>
      </c>
      <c r="M29" s="471"/>
      <c r="N29" s="470" t="s">
        <v>103</v>
      </c>
      <c r="O29" s="468" t="s">
        <v>6252</v>
      </c>
    </row>
    <row r="30" spans="1:15" x14ac:dyDescent="0.15">
      <c r="A30" s="463" t="s">
        <v>1285</v>
      </c>
      <c r="B30" s="463" t="s">
        <v>9693</v>
      </c>
      <c r="C30" s="463" t="s">
        <v>1272</v>
      </c>
      <c r="D30" s="465" t="s">
        <v>1271</v>
      </c>
      <c r="E30" s="465" t="s">
        <v>1268</v>
      </c>
      <c r="F30" s="465" t="s">
        <v>1282</v>
      </c>
      <c r="G30" s="465">
        <v>408</v>
      </c>
      <c r="H30" s="465">
        <v>120</v>
      </c>
      <c r="I30" s="465">
        <v>3.2</v>
      </c>
      <c r="J30" s="465" t="s">
        <v>1266</v>
      </c>
      <c r="K30" s="467">
        <f t="shared" si="0"/>
        <v>4.1666666666666664E-2</v>
      </c>
      <c r="L30" s="466">
        <v>1</v>
      </c>
      <c r="M30" s="471" t="s">
        <v>10666</v>
      </c>
      <c r="N30" s="470" t="s">
        <v>103</v>
      </c>
      <c r="O30" s="468" t="s">
        <v>10663</v>
      </c>
    </row>
    <row r="31" spans="1:15" x14ac:dyDescent="0.15">
      <c r="A31" s="463" t="s">
        <v>1285</v>
      </c>
      <c r="B31" s="463" t="s">
        <v>9693</v>
      </c>
      <c r="C31" s="463" t="s">
        <v>1270</v>
      </c>
      <c r="D31" s="465" t="s">
        <v>1271</v>
      </c>
      <c r="E31" s="465" t="s">
        <v>1268</v>
      </c>
      <c r="F31" s="465" t="s">
        <v>1267</v>
      </c>
      <c r="G31" s="465">
        <v>750</v>
      </c>
      <c r="H31" s="465">
        <v>120</v>
      </c>
      <c r="I31" s="465">
        <v>5.2</v>
      </c>
      <c r="J31" s="465">
        <v>32</v>
      </c>
      <c r="K31" s="467">
        <f t="shared" si="0"/>
        <v>8.3333333333333329E-2</v>
      </c>
      <c r="L31" s="466">
        <v>2</v>
      </c>
      <c r="M31" s="471"/>
      <c r="N31" s="470">
        <v>5</v>
      </c>
      <c r="O31" s="468"/>
    </row>
    <row r="32" spans="1:15" x14ac:dyDescent="0.15">
      <c r="A32" s="463" t="s">
        <v>1285</v>
      </c>
      <c r="B32" s="463" t="s">
        <v>1272</v>
      </c>
      <c r="C32" s="463" t="s">
        <v>1284</v>
      </c>
      <c r="D32" s="465" t="s">
        <v>1271</v>
      </c>
      <c r="E32" s="465" t="s">
        <v>1268</v>
      </c>
      <c r="F32" s="465" t="s">
        <v>1267</v>
      </c>
      <c r="G32" s="465">
        <v>685</v>
      </c>
      <c r="H32" s="465">
        <v>120</v>
      </c>
      <c r="I32" s="465">
        <v>11.8</v>
      </c>
      <c r="J32" s="465" t="s">
        <v>1266</v>
      </c>
      <c r="K32" s="467">
        <f t="shared" si="0"/>
        <v>8.3333333333333329E-2</v>
      </c>
      <c r="L32" s="466">
        <v>2</v>
      </c>
      <c r="M32" s="471"/>
      <c r="N32" s="470" t="s">
        <v>103</v>
      </c>
      <c r="O32" s="468"/>
    </row>
    <row r="33" spans="1:15" x14ac:dyDescent="0.15">
      <c r="A33" s="463" t="s">
        <v>1285</v>
      </c>
      <c r="B33" s="463" t="s">
        <v>1272</v>
      </c>
      <c r="C33" s="463" t="s">
        <v>1281</v>
      </c>
      <c r="D33" s="465" t="s">
        <v>1271</v>
      </c>
      <c r="E33" s="465" t="s">
        <v>1268</v>
      </c>
      <c r="F33" s="465" t="s">
        <v>1267</v>
      </c>
      <c r="G33" s="465">
        <v>786</v>
      </c>
      <c r="H33" s="465">
        <v>120</v>
      </c>
      <c r="I33" s="465">
        <v>8.1999999999999993</v>
      </c>
      <c r="J33" s="465">
        <v>48</v>
      </c>
      <c r="K33" s="467">
        <f t="shared" si="0"/>
        <v>8.3333333333333329E-2</v>
      </c>
      <c r="L33" s="466">
        <v>2</v>
      </c>
      <c r="M33" s="471"/>
      <c r="N33" s="470">
        <v>5</v>
      </c>
      <c r="O33" s="468"/>
    </row>
    <row r="34" spans="1:15" x14ac:dyDescent="0.15">
      <c r="A34" s="463" t="s">
        <v>1285</v>
      </c>
      <c r="B34" s="463" t="s">
        <v>1272</v>
      </c>
      <c r="C34" s="463" t="s">
        <v>1278</v>
      </c>
      <c r="D34" s="465" t="s">
        <v>1289</v>
      </c>
      <c r="E34" s="465" t="s">
        <v>1268</v>
      </c>
      <c r="F34" s="465" t="s">
        <v>1267</v>
      </c>
      <c r="G34" s="465">
        <v>705</v>
      </c>
      <c r="H34" s="465">
        <v>120</v>
      </c>
      <c r="I34" s="465">
        <v>8.4</v>
      </c>
      <c r="J34" s="465">
        <v>32</v>
      </c>
      <c r="K34" s="467">
        <f t="shared" si="0"/>
        <v>4.1666666666666664E-2</v>
      </c>
      <c r="L34" s="466">
        <v>1</v>
      </c>
      <c r="M34" s="471"/>
      <c r="N34" s="470">
        <v>5</v>
      </c>
      <c r="O34" s="468"/>
    </row>
    <row r="35" spans="1:15" x14ac:dyDescent="0.15">
      <c r="A35" s="463" t="s">
        <v>1285</v>
      </c>
      <c r="B35" s="463" t="s">
        <v>1272</v>
      </c>
      <c r="C35" s="463" t="s">
        <v>1276</v>
      </c>
      <c r="D35" s="465" t="s">
        <v>1313</v>
      </c>
      <c r="E35" s="465" t="s">
        <v>1268</v>
      </c>
      <c r="F35" s="465" t="s">
        <v>1267</v>
      </c>
      <c r="G35" s="465">
        <v>625</v>
      </c>
      <c r="H35" s="465">
        <v>120</v>
      </c>
      <c r="I35" s="465">
        <v>12</v>
      </c>
      <c r="J35" s="465" t="s">
        <v>1266</v>
      </c>
      <c r="K35" s="467">
        <f t="shared" si="0"/>
        <v>4.1666666666666664E-2</v>
      </c>
      <c r="L35" s="466">
        <v>1</v>
      </c>
      <c r="M35" s="471"/>
      <c r="N35" s="470" t="s">
        <v>103</v>
      </c>
      <c r="O35" s="468" t="s">
        <v>10789</v>
      </c>
    </row>
    <row r="36" spans="1:15" x14ac:dyDescent="0.15">
      <c r="A36" s="463" t="s">
        <v>1285</v>
      </c>
      <c r="B36" s="463" t="s">
        <v>1272</v>
      </c>
      <c r="C36" s="463" t="s">
        <v>9693</v>
      </c>
      <c r="D36" s="465" t="s">
        <v>1271</v>
      </c>
      <c r="E36" s="465" t="s">
        <v>1268</v>
      </c>
      <c r="F36" s="465" t="s">
        <v>1279</v>
      </c>
      <c r="G36" s="465">
        <v>685</v>
      </c>
      <c r="H36" s="465">
        <v>120</v>
      </c>
      <c r="I36" s="465">
        <v>6.2</v>
      </c>
      <c r="J36" s="465">
        <v>64</v>
      </c>
      <c r="K36" s="467">
        <f t="shared" si="0"/>
        <v>8.3333333333333329E-2</v>
      </c>
      <c r="L36" s="466">
        <v>2</v>
      </c>
      <c r="M36" s="471"/>
      <c r="N36" s="470">
        <v>5</v>
      </c>
      <c r="O36" s="468"/>
    </row>
    <row r="37" spans="1:15" x14ac:dyDescent="0.15">
      <c r="A37" s="463" t="s">
        <v>1285</v>
      </c>
      <c r="B37" s="463" t="s">
        <v>1272</v>
      </c>
      <c r="C37" s="463" t="s">
        <v>1270</v>
      </c>
      <c r="D37" s="465" t="s">
        <v>1271</v>
      </c>
      <c r="E37" s="465" t="s">
        <v>1268</v>
      </c>
      <c r="F37" s="465" t="s">
        <v>1277</v>
      </c>
      <c r="G37" s="465">
        <v>740</v>
      </c>
      <c r="H37" s="465">
        <v>120</v>
      </c>
      <c r="I37" s="465">
        <v>7.8</v>
      </c>
      <c r="J37" s="465" t="s">
        <v>1266</v>
      </c>
      <c r="K37" s="467">
        <f t="shared" si="0"/>
        <v>0.16666666666666666</v>
      </c>
      <c r="L37" s="466">
        <v>4</v>
      </c>
      <c r="M37" s="471" t="s">
        <v>6259</v>
      </c>
      <c r="N37" s="470" t="s">
        <v>103</v>
      </c>
      <c r="O37" s="468" t="s">
        <v>6259</v>
      </c>
    </row>
    <row r="38" spans="1:15" x14ac:dyDescent="0.15">
      <c r="A38" s="463" t="s">
        <v>1285</v>
      </c>
      <c r="B38" s="463" t="s">
        <v>1270</v>
      </c>
      <c r="C38" s="463" t="s">
        <v>1284</v>
      </c>
      <c r="D38" s="465" t="s">
        <v>1271</v>
      </c>
      <c r="E38" s="465" t="s">
        <v>1268</v>
      </c>
      <c r="F38" s="465" t="s">
        <v>1279</v>
      </c>
      <c r="G38" s="465">
        <v>1000</v>
      </c>
      <c r="H38" s="465">
        <v>120</v>
      </c>
      <c r="I38" s="465">
        <v>10</v>
      </c>
      <c r="J38" s="465">
        <v>48</v>
      </c>
      <c r="K38" s="467">
        <f t="shared" si="0"/>
        <v>0.125</v>
      </c>
      <c r="L38" s="466">
        <v>3</v>
      </c>
      <c r="M38" s="471"/>
      <c r="N38" s="470">
        <v>5</v>
      </c>
      <c r="O38" s="468" t="s">
        <v>1322</v>
      </c>
    </row>
    <row r="39" spans="1:15" x14ac:dyDescent="0.15">
      <c r="A39" s="463" t="s">
        <v>1285</v>
      </c>
      <c r="B39" s="463" t="s">
        <v>1270</v>
      </c>
      <c r="C39" s="463" t="s">
        <v>1281</v>
      </c>
      <c r="D39" s="465" t="s">
        <v>1271</v>
      </c>
      <c r="E39" s="465" t="s">
        <v>1268</v>
      </c>
      <c r="F39" s="465" t="s">
        <v>1323</v>
      </c>
      <c r="G39" s="465">
        <v>863</v>
      </c>
      <c r="H39" s="465">
        <v>120</v>
      </c>
      <c r="I39" s="465">
        <v>8.1999999999999993</v>
      </c>
      <c r="J39" s="465">
        <v>64</v>
      </c>
      <c r="K39" s="467">
        <f t="shared" si="0"/>
        <v>8.3333333333333329E-2</v>
      </c>
      <c r="L39" s="466">
        <v>2</v>
      </c>
      <c r="M39" s="471"/>
      <c r="N39" s="470">
        <v>5</v>
      </c>
      <c r="O39" s="468"/>
    </row>
    <row r="40" spans="1:15" x14ac:dyDescent="0.15">
      <c r="A40" s="463" t="s">
        <v>1285</v>
      </c>
      <c r="B40" s="463" t="s">
        <v>1270</v>
      </c>
      <c r="C40" s="463" t="s">
        <v>1278</v>
      </c>
      <c r="D40" s="465" t="s">
        <v>1289</v>
      </c>
      <c r="E40" s="465" t="s">
        <v>1268</v>
      </c>
      <c r="F40" s="465" t="s">
        <v>1267</v>
      </c>
      <c r="G40" s="465">
        <v>720</v>
      </c>
      <c r="H40" s="465">
        <v>120</v>
      </c>
      <c r="I40" s="465">
        <v>9.4</v>
      </c>
      <c r="J40" s="465">
        <v>48</v>
      </c>
      <c r="K40" s="467">
        <f t="shared" si="0"/>
        <v>4.1666666666666664E-2</v>
      </c>
      <c r="L40" s="466">
        <v>1</v>
      </c>
      <c r="M40" s="471"/>
      <c r="N40" s="470">
        <v>5</v>
      </c>
      <c r="O40" s="468"/>
    </row>
    <row r="41" spans="1:15" x14ac:dyDescent="0.15">
      <c r="A41" s="463" t="s">
        <v>1285</v>
      </c>
      <c r="B41" s="463" t="s">
        <v>1270</v>
      </c>
      <c r="C41" s="463" t="s">
        <v>1276</v>
      </c>
      <c r="D41" s="465" t="s">
        <v>1313</v>
      </c>
      <c r="E41" s="465" t="s">
        <v>1268</v>
      </c>
      <c r="F41" s="465" t="s">
        <v>1323</v>
      </c>
      <c r="G41" s="465">
        <v>777</v>
      </c>
      <c r="H41" s="465">
        <v>120</v>
      </c>
      <c r="I41" s="465">
        <v>12</v>
      </c>
      <c r="J41" s="465" t="s">
        <v>1266</v>
      </c>
      <c r="K41" s="467">
        <f t="shared" si="0"/>
        <v>4.1666666666666664E-2</v>
      </c>
      <c r="L41" s="466">
        <v>1</v>
      </c>
      <c r="M41" s="471"/>
      <c r="N41" s="470" t="s">
        <v>103</v>
      </c>
      <c r="O41" s="468" t="s">
        <v>6252</v>
      </c>
    </row>
    <row r="42" spans="1:15" x14ac:dyDescent="0.15">
      <c r="A42" s="463" t="s">
        <v>1285</v>
      </c>
      <c r="B42" s="463" t="s">
        <v>1270</v>
      </c>
      <c r="C42" s="463" t="s">
        <v>9693</v>
      </c>
      <c r="D42" s="465" t="s">
        <v>1271</v>
      </c>
      <c r="E42" s="465" t="s">
        <v>1268</v>
      </c>
      <c r="F42" s="465" t="s">
        <v>1267</v>
      </c>
      <c r="G42" s="465">
        <v>750</v>
      </c>
      <c r="H42" s="465">
        <v>120</v>
      </c>
      <c r="I42" s="465">
        <v>7.2</v>
      </c>
      <c r="J42" s="465">
        <v>48</v>
      </c>
      <c r="K42" s="467">
        <f t="shared" si="0"/>
        <v>8.3333333333333329E-2</v>
      </c>
      <c r="L42" s="466">
        <v>2</v>
      </c>
      <c r="M42" s="471"/>
      <c r="N42" s="470">
        <v>5</v>
      </c>
      <c r="O42" s="468"/>
    </row>
    <row r="43" spans="1:15" x14ac:dyDescent="0.15">
      <c r="A43" s="463" t="s">
        <v>1285</v>
      </c>
      <c r="B43" s="463" t="s">
        <v>1270</v>
      </c>
      <c r="C43" s="463" t="s">
        <v>1272</v>
      </c>
      <c r="D43" s="465" t="s">
        <v>1292</v>
      </c>
      <c r="E43" s="465" t="s">
        <v>1268</v>
      </c>
      <c r="F43" s="465" t="s">
        <v>1282</v>
      </c>
      <c r="G43" s="465">
        <v>395</v>
      </c>
      <c r="H43" s="465">
        <v>120</v>
      </c>
      <c r="I43" s="465">
        <v>4.8</v>
      </c>
      <c r="J43" s="465" t="s">
        <v>1266</v>
      </c>
      <c r="K43" s="467">
        <f t="shared" si="0"/>
        <v>4.1666666666666664E-2</v>
      </c>
      <c r="L43" s="466">
        <v>1</v>
      </c>
      <c r="M43" s="471" t="s">
        <v>10667</v>
      </c>
      <c r="N43" s="470" t="s">
        <v>103</v>
      </c>
      <c r="O43" s="468" t="s">
        <v>10788</v>
      </c>
    </row>
    <row r="44" spans="1:15" x14ac:dyDescent="0.15">
      <c r="A44" s="463" t="s">
        <v>1285</v>
      </c>
      <c r="B44" s="463" t="s">
        <v>1285</v>
      </c>
      <c r="C44" s="463" t="s">
        <v>1284</v>
      </c>
      <c r="D44" s="465" t="s">
        <v>1271</v>
      </c>
      <c r="E44" s="465" t="s">
        <v>1268</v>
      </c>
      <c r="F44" s="465" t="s">
        <v>1267</v>
      </c>
      <c r="G44" s="465">
        <v>820</v>
      </c>
      <c r="H44" s="465">
        <v>200</v>
      </c>
      <c r="I44" s="465">
        <v>13.8</v>
      </c>
      <c r="J44" s="465">
        <v>80</v>
      </c>
      <c r="K44" s="467">
        <f t="shared" si="0"/>
        <v>4.1666666666666664E-2</v>
      </c>
      <c r="L44" s="466">
        <v>1</v>
      </c>
      <c r="M44" s="471"/>
      <c r="N44" s="470">
        <v>5</v>
      </c>
      <c r="O44" s="468"/>
    </row>
    <row r="45" spans="1:15" x14ac:dyDescent="0.15">
      <c r="A45" s="463" t="s">
        <v>1285</v>
      </c>
      <c r="B45" s="463" t="s">
        <v>1285</v>
      </c>
      <c r="C45" s="463" t="s">
        <v>1281</v>
      </c>
      <c r="D45" s="465" t="s">
        <v>1271</v>
      </c>
      <c r="E45" s="465" t="s">
        <v>1268</v>
      </c>
      <c r="F45" s="465" t="s">
        <v>1279</v>
      </c>
      <c r="G45" s="465">
        <v>800</v>
      </c>
      <c r="H45" s="465">
        <v>200</v>
      </c>
      <c r="I45" s="465">
        <v>14.2</v>
      </c>
      <c r="J45" s="465">
        <v>88</v>
      </c>
      <c r="K45" s="467">
        <f t="shared" si="0"/>
        <v>4.1666666666666664E-2</v>
      </c>
      <c r="L45" s="466">
        <v>1</v>
      </c>
      <c r="M45" s="471"/>
      <c r="N45" s="470">
        <v>10</v>
      </c>
      <c r="O45" s="468"/>
    </row>
    <row r="46" spans="1:15" x14ac:dyDescent="0.15">
      <c r="A46" s="463" t="s">
        <v>1285</v>
      </c>
      <c r="B46" s="463" t="s">
        <v>1285</v>
      </c>
      <c r="C46" s="463" t="s">
        <v>1278</v>
      </c>
      <c r="D46" s="465" t="s">
        <v>1289</v>
      </c>
      <c r="E46" s="465" t="s">
        <v>1268</v>
      </c>
      <c r="F46" s="465" t="s">
        <v>1267</v>
      </c>
      <c r="G46" s="465">
        <v>700</v>
      </c>
      <c r="H46" s="465">
        <v>200</v>
      </c>
      <c r="I46" s="465">
        <v>16.399999999999999</v>
      </c>
      <c r="J46" s="465">
        <v>48</v>
      </c>
      <c r="K46" s="467">
        <f t="shared" si="0"/>
        <v>4.1666666666666664E-2</v>
      </c>
      <c r="L46" s="466">
        <v>1</v>
      </c>
      <c r="M46" s="471"/>
      <c r="N46" s="470">
        <v>5</v>
      </c>
      <c r="O46" s="468"/>
    </row>
    <row r="47" spans="1:15" x14ac:dyDescent="0.15">
      <c r="A47" s="463" t="s">
        <v>1285</v>
      </c>
      <c r="B47" s="463" t="s">
        <v>1285</v>
      </c>
      <c r="C47" s="463" t="s">
        <v>1276</v>
      </c>
      <c r="D47" s="465" t="s">
        <v>1313</v>
      </c>
      <c r="E47" s="465" t="s">
        <v>1268</v>
      </c>
      <c r="F47" s="465" t="s">
        <v>1267</v>
      </c>
      <c r="G47" s="465">
        <v>850</v>
      </c>
      <c r="H47" s="465">
        <v>200</v>
      </c>
      <c r="I47" s="465">
        <v>16</v>
      </c>
      <c r="J47" s="465">
        <v>48</v>
      </c>
      <c r="K47" s="467">
        <f t="shared" si="0"/>
        <v>4.1666666666666664E-2</v>
      </c>
      <c r="L47" s="466">
        <v>1</v>
      </c>
      <c r="M47" s="471"/>
      <c r="N47" s="470">
        <v>5</v>
      </c>
      <c r="O47" s="468" t="s">
        <v>6252</v>
      </c>
    </row>
    <row r="48" spans="1:15" x14ac:dyDescent="0.15">
      <c r="A48" s="463" t="s">
        <v>1285</v>
      </c>
      <c r="B48" s="463" t="s">
        <v>1285</v>
      </c>
      <c r="C48" s="463" t="s">
        <v>9693</v>
      </c>
      <c r="D48" s="465" t="s">
        <v>1271</v>
      </c>
      <c r="E48" s="465" t="s">
        <v>1268</v>
      </c>
      <c r="F48" s="465" t="s">
        <v>1267</v>
      </c>
      <c r="G48" s="465">
        <v>1200</v>
      </c>
      <c r="H48" s="465">
        <v>200</v>
      </c>
      <c r="I48" s="465">
        <v>16.2</v>
      </c>
      <c r="J48" s="465">
        <v>16</v>
      </c>
      <c r="K48" s="467">
        <f t="shared" si="0"/>
        <v>4.1666666666666664E-2</v>
      </c>
      <c r="L48" s="466">
        <v>1</v>
      </c>
      <c r="M48" s="471"/>
      <c r="N48" s="470">
        <v>5</v>
      </c>
      <c r="O48" s="468"/>
    </row>
    <row r="49" spans="1:15" x14ac:dyDescent="0.15">
      <c r="A49" s="463" t="s">
        <v>1285</v>
      </c>
      <c r="B49" s="463" t="s">
        <v>1285</v>
      </c>
      <c r="C49" s="463" t="s">
        <v>1272</v>
      </c>
      <c r="D49" s="465" t="s">
        <v>1271</v>
      </c>
      <c r="E49" s="465" t="s">
        <v>1268</v>
      </c>
      <c r="F49" s="465" t="s">
        <v>1279</v>
      </c>
      <c r="G49" s="465">
        <v>650</v>
      </c>
      <c r="H49" s="465">
        <v>200</v>
      </c>
      <c r="I49" s="465">
        <v>14.8</v>
      </c>
      <c r="J49" s="465" t="s">
        <v>1266</v>
      </c>
      <c r="K49" s="467">
        <f t="shared" si="0"/>
        <v>4.1666666666666664E-2</v>
      </c>
      <c r="L49" s="466">
        <v>1</v>
      </c>
      <c r="M49" s="471"/>
      <c r="N49" s="470" t="s">
        <v>103</v>
      </c>
      <c r="O49" s="468"/>
    </row>
    <row r="50" spans="1:15" x14ac:dyDescent="0.15">
      <c r="A50" s="463" t="s">
        <v>1285</v>
      </c>
      <c r="B50" s="463" t="s">
        <v>1285</v>
      </c>
      <c r="C50" s="463" t="s">
        <v>1270</v>
      </c>
      <c r="D50" s="465" t="s">
        <v>1271</v>
      </c>
      <c r="E50" s="465" t="s">
        <v>1268</v>
      </c>
      <c r="F50" s="465" t="s">
        <v>1267</v>
      </c>
      <c r="G50" s="465">
        <v>830</v>
      </c>
      <c r="H50" s="465">
        <v>200</v>
      </c>
      <c r="I50" s="465">
        <v>15</v>
      </c>
      <c r="J50" s="465">
        <v>64</v>
      </c>
      <c r="K50" s="467">
        <f t="shared" si="0"/>
        <v>0.16666666666666666</v>
      </c>
      <c r="L50" s="466">
        <v>4</v>
      </c>
      <c r="M50" s="471" t="s">
        <v>6259</v>
      </c>
      <c r="N50" s="470">
        <v>5</v>
      </c>
      <c r="O50" s="468"/>
    </row>
    <row r="51" spans="1:15" x14ac:dyDescent="0.15">
      <c r="A51" s="463" t="s">
        <v>1285</v>
      </c>
      <c r="B51" s="463" t="s">
        <v>1284</v>
      </c>
      <c r="C51" s="463" t="s">
        <v>1285</v>
      </c>
      <c r="D51" s="465" t="s">
        <v>1269</v>
      </c>
      <c r="E51" s="465" t="s">
        <v>1283</v>
      </c>
      <c r="F51" s="465" t="s">
        <v>1282</v>
      </c>
      <c r="G51" s="465">
        <v>808</v>
      </c>
      <c r="H51" s="465">
        <v>200</v>
      </c>
      <c r="I51" s="465">
        <v>13.8</v>
      </c>
      <c r="J51" s="465">
        <v>64</v>
      </c>
      <c r="K51" s="467">
        <f t="shared" si="0"/>
        <v>4.1666666666666664E-2</v>
      </c>
      <c r="L51" s="466">
        <v>1</v>
      </c>
      <c r="M51" s="471"/>
      <c r="N51" s="470">
        <v>5</v>
      </c>
      <c r="O51" s="468" t="s">
        <v>1308</v>
      </c>
    </row>
    <row r="52" spans="1:15" x14ac:dyDescent="0.15">
      <c r="A52" s="463" t="s">
        <v>1285</v>
      </c>
      <c r="B52" s="463" t="s">
        <v>1281</v>
      </c>
      <c r="C52" s="463" t="s">
        <v>1285</v>
      </c>
      <c r="D52" s="465" t="s">
        <v>1313</v>
      </c>
      <c r="E52" s="465" t="s">
        <v>1268</v>
      </c>
      <c r="F52" s="465" t="s">
        <v>1282</v>
      </c>
      <c r="G52" s="465">
        <v>850</v>
      </c>
      <c r="H52" s="465">
        <v>200</v>
      </c>
      <c r="I52" s="465">
        <v>14.2</v>
      </c>
      <c r="J52" s="465">
        <v>88</v>
      </c>
      <c r="K52" s="467">
        <f t="shared" si="0"/>
        <v>4.1666666666666664E-2</v>
      </c>
      <c r="L52" s="466">
        <v>1</v>
      </c>
      <c r="M52" s="471" t="s">
        <v>10659</v>
      </c>
      <c r="N52" s="470">
        <v>5</v>
      </c>
      <c r="O52" s="468" t="s">
        <v>6255</v>
      </c>
    </row>
    <row r="53" spans="1:15" x14ac:dyDescent="0.15">
      <c r="A53" s="463" t="s">
        <v>1285</v>
      </c>
      <c r="B53" s="463" t="s">
        <v>1278</v>
      </c>
      <c r="C53" s="463" t="s">
        <v>1285</v>
      </c>
      <c r="D53" s="465" t="s">
        <v>1289</v>
      </c>
      <c r="E53" s="465" t="s">
        <v>1268</v>
      </c>
      <c r="F53" s="465" t="s">
        <v>1267</v>
      </c>
      <c r="G53" s="465">
        <v>900</v>
      </c>
      <c r="H53" s="465">
        <v>200</v>
      </c>
      <c r="I53" s="465">
        <v>14.4</v>
      </c>
      <c r="J53" s="465">
        <v>48</v>
      </c>
      <c r="K53" s="467">
        <f t="shared" si="0"/>
        <v>4.1666666666666664E-2</v>
      </c>
      <c r="L53" s="466">
        <v>1</v>
      </c>
      <c r="M53" s="471" t="s">
        <v>10650</v>
      </c>
      <c r="N53" s="470">
        <v>5</v>
      </c>
      <c r="O53" s="468" t="s">
        <v>10664</v>
      </c>
    </row>
    <row r="54" spans="1:15" x14ac:dyDescent="0.15">
      <c r="A54" s="463" t="s">
        <v>1285</v>
      </c>
      <c r="B54" s="463" t="s">
        <v>1276</v>
      </c>
      <c r="C54" s="463" t="s">
        <v>1285</v>
      </c>
      <c r="D54" s="465" t="s">
        <v>1313</v>
      </c>
      <c r="E54" s="465" t="s">
        <v>1287</v>
      </c>
      <c r="F54" s="465" t="s">
        <v>1273</v>
      </c>
      <c r="G54" s="465">
        <v>950</v>
      </c>
      <c r="H54" s="465">
        <v>200</v>
      </c>
      <c r="I54" s="465">
        <v>14</v>
      </c>
      <c r="J54" s="465">
        <v>64</v>
      </c>
      <c r="K54" s="467">
        <f t="shared" si="0"/>
        <v>4.1666666666666664E-2</v>
      </c>
      <c r="L54" s="466">
        <v>1</v>
      </c>
      <c r="M54" s="471"/>
      <c r="N54" s="470">
        <v>5</v>
      </c>
      <c r="O54" s="468"/>
    </row>
    <row r="55" spans="1:15" x14ac:dyDescent="0.15">
      <c r="A55" s="463" t="s">
        <v>1285</v>
      </c>
      <c r="B55" s="463" t="s">
        <v>9693</v>
      </c>
      <c r="C55" s="463" t="s">
        <v>1285</v>
      </c>
      <c r="D55" s="465" t="s">
        <v>1306</v>
      </c>
      <c r="E55" s="465" t="s">
        <v>1274</v>
      </c>
      <c r="F55" s="465" t="s">
        <v>1282</v>
      </c>
      <c r="G55" s="465">
        <v>850</v>
      </c>
      <c r="H55" s="465">
        <v>200</v>
      </c>
      <c r="I55" s="465">
        <v>14.2</v>
      </c>
      <c r="J55" s="465">
        <v>64</v>
      </c>
      <c r="K55" s="467">
        <f t="shared" si="0"/>
        <v>4.1666666666666664E-2</v>
      </c>
      <c r="L55" s="466">
        <v>1</v>
      </c>
      <c r="M55" s="471"/>
      <c r="N55" s="470">
        <v>5</v>
      </c>
      <c r="O55" s="468"/>
    </row>
    <row r="56" spans="1:15" x14ac:dyDescent="0.15">
      <c r="A56" s="463" t="s">
        <v>1285</v>
      </c>
      <c r="B56" s="463" t="s">
        <v>1272</v>
      </c>
      <c r="C56" s="463" t="s">
        <v>1285</v>
      </c>
      <c r="D56" s="465" t="s">
        <v>1313</v>
      </c>
      <c r="E56" s="465" t="s">
        <v>1286</v>
      </c>
      <c r="F56" s="465" t="s">
        <v>1282</v>
      </c>
      <c r="G56" s="465">
        <v>950</v>
      </c>
      <c r="H56" s="465">
        <v>200</v>
      </c>
      <c r="I56" s="465">
        <v>16.8</v>
      </c>
      <c r="J56" s="465" t="s">
        <v>1266</v>
      </c>
      <c r="K56" s="467">
        <f t="shared" si="0"/>
        <v>4.1666666666666664E-2</v>
      </c>
      <c r="L56" s="466">
        <v>1</v>
      </c>
      <c r="M56" s="471"/>
      <c r="N56" s="470" t="s">
        <v>103</v>
      </c>
      <c r="O56" s="468"/>
    </row>
    <row r="57" spans="1:15" x14ac:dyDescent="0.15">
      <c r="A57" s="463" t="s">
        <v>1285</v>
      </c>
      <c r="B57" s="463" t="s">
        <v>1270</v>
      </c>
      <c r="C57" s="463" t="s">
        <v>1285</v>
      </c>
      <c r="D57" s="465" t="s">
        <v>1271</v>
      </c>
      <c r="E57" s="465" t="s">
        <v>1268</v>
      </c>
      <c r="F57" s="465" t="s">
        <v>1267</v>
      </c>
      <c r="G57" s="465">
        <v>900</v>
      </c>
      <c r="H57" s="465">
        <v>200</v>
      </c>
      <c r="I57" s="465">
        <v>17</v>
      </c>
      <c r="J57" s="465">
        <v>48</v>
      </c>
      <c r="K57" s="467">
        <f t="shared" si="0"/>
        <v>0.125</v>
      </c>
      <c r="L57" s="466">
        <v>3</v>
      </c>
      <c r="M57" s="471"/>
      <c r="N57" s="470">
        <v>5</v>
      </c>
      <c r="O57" s="468" t="s">
        <v>6262</v>
      </c>
    </row>
    <row r="58" spans="1:15" x14ac:dyDescent="0.15">
      <c r="A58" s="463" t="s">
        <v>1285</v>
      </c>
      <c r="B58" s="463" t="s">
        <v>1284</v>
      </c>
      <c r="C58" s="463" t="s">
        <v>1284</v>
      </c>
      <c r="D58" s="465" t="s">
        <v>1305</v>
      </c>
      <c r="E58" s="465" t="s">
        <v>1283</v>
      </c>
      <c r="F58" s="465" t="s">
        <v>1282</v>
      </c>
      <c r="G58" s="465">
        <v>880</v>
      </c>
      <c r="H58" s="465">
        <v>120</v>
      </c>
      <c r="I58" s="465">
        <v>14</v>
      </c>
      <c r="J58" s="465">
        <v>64</v>
      </c>
      <c r="K58" s="467">
        <f t="shared" si="0"/>
        <v>4.1666666666666664E-2</v>
      </c>
      <c r="L58" s="466">
        <v>1</v>
      </c>
      <c r="M58" s="471"/>
      <c r="N58" s="470">
        <v>5</v>
      </c>
      <c r="O58" s="468" t="s">
        <v>10791</v>
      </c>
    </row>
    <row r="59" spans="1:15" x14ac:dyDescent="0.15">
      <c r="A59" s="463" t="s">
        <v>1285</v>
      </c>
      <c r="B59" s="463" t="s">
        <v>1281</v>
      </c>
      <c r="C59" s="463" t="s">
        <v>1281</v>
      </c>
      <c r="D59" s="465" t="s">
        <v>1271</v>
      </c>
      <c r="E59" s="465" t="s">
        <v>1268</v>
      </c>
      <c r="F59" s="465" t="s">
        <v>1267</v>
      </c>
      <c r="G59" s="465">
        <v>880</v>
      </c>
      <c r="H59" s="465">
        <v>120</v>
      </c>
      <c r="I59" s="465">
        <v>14</v>
      </c>
      <c r="J59" s="465" t="s">
        <v>1266</v>
      </c>
      <c r="K59" s="467">
        <f t="shared" si="0"/>
        <v>0.125</v>
      </c>
      <c r="L59" s="466">
        <v>3</v>
      </c>
      <c r="M59" s="471" t="s">
        <v>10660</v>
      </c>
      <c r="N59" s="470" t="s">
        <v>103</v>
      </c>
      <c r="O59" s="468"/>
    </row>
    <row r="60" spans="1:15" x14ac:dyDescent="0.15">
      <c r="A60" s="463" t="s">
        <v>1285</v>
      </c>
      <c r="B60" s="463" t="s">
        <v>1278</v>
      </c>
      <c r="C60" s="463" t="s">
        <v>1278</v>
      </c>
      <c r="D60" s="465" t="s">
        <v>1269</v>
      </c>
      <c r="E60" s="465" t="s">
        <v>1268</v>
      </c>
      <c r="F60" s="465" t="s">
        <v>1279</v>
      </c>
      <c r="G60" s="465">
        <v>950</v>
      </c>
      <c r="H60" s="465">
        <v>120</v>
      </c>
      <c r="I60" s="465">
        <v>18</v>
      </c>
      <c r="J60" s="465">
        <v>48</v>
      </c>
      <c r="K60" s="467">
        <f t="shared" si="0"/>
        <v>4.1666666666666664E-2</v>
      </c>
      <c r="L60" s="466">
        <v>1</v>
      </c>
      <c r="M60" s="471"/>
      <c r="N60" s="470">
        <v>5</v>
      </c>
      <c r="O60" s="468" t="s">
        <v>1322</v>
      </c>
    </row>
    <row r="61" spans="1:15" x14ac:dyDescent="0.15">
      <c r="A61" s="463" t="s">
        <v>1285</v>
      </c>
      <c r="B61" s="463" t="s">
        <v>1276</v>
      </c>
      <c r="C61" s="463" t="s">
        <v>1276</v>
      </c>
      <c r="D61" s="465" t="s">
        <v>9419</v>
      </c>
      <c r="E61" s="465" t="s">
        <v>1268</v>
      </c>
      <c r="F61" s="465" t="s">
        <v>1267</v>
      </c>
      <c r="G61" s="465">
        <v>900</v>
      </c>
      <c r="H61" s="465">
        <v>120</v>
      </c>
      <c r="I61" s="465">
        <v>18</v>
      </c>
      <c r="J61" s="465">
        <v>48</v>
      </c>
      <c r="K61" s="467">
        <f t="shared" si="0"/>
        <v>4.1666666666666664E-2</v>
      </c>
      <c r="L61" s="466">
        <v>1</v>
      </c>
      <c r="M61" s="471"/>
      <c r="N61" s="470">
        <v>5</v>
      </c>
      <c r="O61" s="468" t="s">
        <v>6258</v>
      </c>
    </row>
    <row r="62" spans="1:15" x14ac:dyDescent="0.15">
      <c r="A62" s="463" t="s">
        <v>1285</v>
      </c>
      <c r="B62" s="463" t="s">
        <v>9693</v>
      </c>
      <c r="C62" s="463" t="s">
        <v>9693</v>
      </c>
      <c r="D62" s="465" t="s">
        <v>1271</v>
      </c>
      <c r="E62" s="465" t="s">
        <v>1268</v>
      </c>
      <c r="F62" s="465" t="s">
        <v>1267</v>
      </c>
      <c r="G62" s="465">
        <v>1000</v>
      </c>
      <c r="H62" s="465">
        <v>120</v>
      </c>
      <c r="I62" s="465">
        <v>14</v>
      </c>
      <c r="J62" s="465">
        <v>24</v>
      </c>
      <c r="K62" s="467">
        <f t="shared" si="0"/>
        <v>4.1666666666666664E-2</v>
      </c>
      <c r="L62" s="466">
        <v>1</v>
      </c>
      <c r="M62" s="471" t="s">
        <v>6261</v>
      </c>
      <c r="N62" s="470">
        <v>5</v>
      </c>
      <c r="O62" s="468" t="s">
        <v>10790</v>
      </c>
    </row>
    <row r="63" spans="1:15" x14ac:dyDescent="0.15">
      <c r="A63" s="463" t="s">
        <v>1285</v>
      </c>
      <c r="B63" s="463" t="s">
        <v>1272</v>
      </c>
      <c r="C63" s="463" t="s">
        <v>1272</v>
      </c>
      <c r="D63" s="465" t="s">
        <v>1271</v>
      </c>
      <c r="E63" s="465" t="s">
        <v>1268</v>
      </c>
      <c r="F63" s="465" t="s">
        <v>1267</v>
      </c>
      <c r="G63" s="465">
        <v>850</v>
      </c>
      <c r="H63" s="465">
        <v>120</v>
      </c>
      <c r="I63" s="465">
        <v>18</v>
      </c>
      <c r="J63" s="465" t="s">
        <v>1266</v>
      </c>
      <c r="K63" s="467">
        <f t="shared" si="0"/>
        <v>4.1666666666666664E-2</v>
      </c>
      <c r="L63" s="466">
        <v>1</v>
      </c>
      <c r="M63" s="471" t="s">
        <v>6545</v>
      </c>
      <c r="N63" s="470" t="s">
        <v>103</v>
      </c>
      <c r="O63" s="468"/>
    </row>
    <row r="64" spans="1:15" x14ac:dyDescent="0.15">
      <c r="A64" s="463" t="s">
        <v>1285</v>
      </c>
      <c r="B64" s="463" t="s">
        <v>1270</v>
      </c>
      <c r="C64" s="463" t="s">
        <v>1270</v>
      </c>
      <c r="D64" s="465" t="s">
        <v>1271</v>
      </c>
      <c r="E64" s="465" t="s">
        <v>1268</v>
      </c>
      <c r="F64" s="465" t="s">
        <v>1267</v>
      </c>
      <c r="G64" s="465">
        <v>1286</v>
      </c>
      <c r="H64" s="465">
        <v>120</v>
      </c>
      <c r="I64" s="465">
        <v>18</v>
      </c>
      <c r="J64" s="465" t="s">
        <v>1266</v>
      </c>
      <c r="K64" s="467">
        <f t="shared" si="0"/>
        <v>0.375</v>
      </c>
      <c r="L64" s="466">
        <v>9</v>
      </c>
      <c r="M64" s="471" t="s">
        <v>10661</v>
      </c>
      <c r="N64" s="470" t="s">
        <v>103</v>
      </c>
      <c r="O64" s="468" t="s">
        <v>10734</v>
      </c>
    </row>
    <row r="65" spans="1:15" x14ac:dyDescent="0.15">
      <c r="A65" s="463" t="s">
        <v>1285</v>
      </c>
      <c r="B65" s="463" t="s">
        <v>1285</v>
      </c>
      <c r="C65" s="463" t="s">
        <v>1285</v>
      </c>
      <c r="D65" s="465" t="s">
        <v>1313</v>
      </c>
      <c r="E65" s="465" t="s">
        <v>1268</v>
      </c>
      <c r="F65" s="465" t="s">
        <v>1267</v>
      </c>
      <c r="G65" s="465">
        <v>3993</v>
      </c>
      <c r="H65" s="465">
        <v>255</v>
      </c>
      <c r="I65" s="465">
        <v>30</v>
      </c>
      <c r="J65" s="465">
        <v>16</v>
      </c>
      <c r="K65" s="467">
        <f t="shared" si="0"/>
        <v>4.1666666666666664E-2</v>
      </c>
      <c r="L65" s="466">
        <v>1</v>
      </c>
      <c r="M65" s="471"/>
      <c r="N65" s="470">
        <v>5</v>
      </c>
      <c r="O65" s="468" t="s">
        <v>10656</v>
      </c>
    </row>
    <row r="66" spans="1:15" x14ac:dyDescent="0.15">
      <c r="A66" s="463" t="s">
        <v>1284</v>
      </c>
      <c r="B66" s="463" t="s">
        <v>1285</v>
      </c>
      <c r="C66" s="463" t="s">
        <v>1281</v>
      </c>
      <c r="D66" s="465" t="s">
        <v>1293</v>
      </c>
      <c r="E66" s="465" t="s">
        <v>1283</v>
      </c>
      <c r="F66" s="465" t="s">
        <v>1273</v>
      </c>
      <c r="G66" s="465">
        <v>355</v>
      </c>
      <c r="H66" s="465">
        <v>120</v>
      </c>
      <c r="I66" s="465">
        <v>6</v>
      </c>
      <c r="J66" s="465">
        <v>56</v>
      </c>
      <c r="K66" s="467">
        <f t="shared" ref="K66:K129" si="1">L66/24</f>
        <v>4.1666666666666664E-2</v>
      </c>
      <c r="L66" s="466">
        <v>1</v>
      </c>
      <c r="M66" s="471"/>
      <c r="N66" s="470">
        <v>5</v>
      </c>
      <c r="O66" s="468"/>
    </row>
    <row r="67" spans="1:15" x14ac:dyDescent="0.15">
      <c r="A67" s="463" t="s">
        <v>1284</v>
      </c>
      <c r="B67" s="463" t="s">
        <v>1285</v>
      </c>
      <c r="C67" s="463" t="s">
        <v>1278</v>
      </c>
      <c r="D67" s="465" t="s">
        <v>1289</v>
      </c>
      <c r="E67" s="465" t="s">
        <v>1283</v>
      </c>
      <c r="F67" s="465" t="s">
        <v>1282</v>
      </c>
      <c r="G67" s="465">
        <v>490</v>
      </c>
      <c r="H67" s="465">
        <v>120</v>
      </c>
      <c r="I67" s="465">
        <v>6.2</v>
      </c>
      <c r="J67" s="465">
        <v>40</v>
      </c>
      <c r="K67" s="467">
        <f t="shared" si="1"/>
        <v>4.1666666666666664E-2</v>
      </c>
      <c r="L67" s="466">
        <v>1</v>
      </c>
      <c r="M67" s="471"/>
      <c r="N67" s="470">
        <v>5</v>
      </c>
      <c r="O67" s="468"/>
    </row>
    <row r="68" spans="1:15" x14ac:dyDescent="0.15">
      <c r="A68" s="463" t="s">
        <v>1284</v>
      </c>
      <c r="B68" s="463" t="s">
        <v>1285</v>
      </c>
      <c r="C68" s="463" t="s">
        <v>1276</v>
      </c>
      <c r="D68" s="465" t="s">
        <v>1313</v>
      </c>
      <c r="E68" s="465" t="s">
        <v>1283</v>
      </c>
      <c r="F68" s="465" t="s">
        <v>1282</v>
      </c>
      <c r="G68" s="465">
        <v>580</v>
      </c>
      <c r="H68" s="465">
        <v>120</v>
      </c>
      <c r="I68" s="465">
        <v>5.8</v>
      </c>
      <c r="J68" s="465">
        <v>40</v>
      </c>
      <c r="K68" s="467">
        <f t="shared" si="1"/>
        <v>4.1666666666666664E-2</v>
      </c>
      <c r="L68" s="466">
        <v>1</v>
      </c>
      <c r="M68" s="471"/>
      <c r="N68" s="470">
        <v>5</v>
      </c>
      <c r="O68" s="468"/>
    </row>
    <row r="69" spans="1:15" x14ac:dyDescent="0.15">
      <c r="A69" s="463" t="s">
        <v>1284</v>
      </c>
      <c r="B69" s="463" t="s">
        <v>1285</v>
      </c>
      <c r="C69" s="463" t="s">
        <v>9693</v>
      </c>
      <c r="D69" s="465" t="s">
        <v>1315</v>
      </c>
      <c r="E69" s="465" t="s">
        <v>1283</v>
      </c>
      <c r="F69" s="465" t="s">
        <v>1282</v>
      </c>
      <c r="G69" s="465">
        <v>630</v>
      </c>
      <c r="H69" s="465">
        <v>120</v>
      </c>
      <c r="I69" s="465">
        <v>6</v>
      </c>
      <c r="J69" s="465">
        <v>40</v>
      </c>
      <c r="K69" s="467">
        <f t="shared" si="1"/>
        <v>4.1666666666666664E-2</v>
      </c>
      <c r="L69" s="466">
        <v>1</v>
      </c>
      <c r="M69" s="471"/>
      <c r="N69" s="470">
        <v>5</v>
      </c>
      <c r="O69" s="468"/>
    </row>
    <row r="70" spans="1:15" x14ac:dyDescent="0.15">
      <c r="A70" s="463" t="s">
        <v>1284</v>
      </c>
      <c r="B70" s="463" t="s">
        <v>1285</v>
      </c>
      <c r="C70" s="463" t="s">
        <v>1272</v>
      </c>
      <c r="D70" s="465" t="s">
        <v>1306</v>
      </c>
      <c r="E70" s="465" t="s">
        <v>1283</v>
      </c>
      <c r="F70" s="465" t="s">
        <v>1273</v>
      </c>
      <c r="G70" s="465">
        <v>650</v>
      </c>
      <c r="H70" s="465">
        <v>120</v>
      </c>
      <c r="I70" s="465">
        <v>11.8</v>
      </c>
      <c r="J70" s="465" t="s">
        <v>1266</v>
      </c>
      <c r="K70" s="467">
        <f t="shared" si="1"/>
        <v>4.1666666666666664E-2</v>
      </c>
      <c r="L70" s="466">
        <v>1</v>
      </c>
      <c r="M70" s="471"/>
      <c r="N70" s="470" t="s">
        <v>103</v>
      </c>
      <c r="O70" s="468"/>
    </row>
    <row r="71" spans="1:15" x14ac:dyDescent="0.15">
      <c r="A71" s="463" t="s">
        <v>1284</v>
      </c>
      <c r="B71" s="463" t="s">
        <v>1285</v>
      </c>
      <c r="C71" s="463" t="s">
        <v>1270</v>
      </c>
      <c r="D71" s="465" t="s">
        <v>1306</v>
      </c>
      <c r="E71" s="465" t="s">
        <v>1283</v>
      </c>
      <c r="F71" s="465" t="s">
        <v>1282</v>
      </c>
      <c r="G71" s="465">
        <v>700</v>
      </c>
      <c r="H71" s="465">
        <v>120</v>
      </c>
      <c r="I71" s="465">
        <v>12.8</v>
      </c>
      <c r="J71" s="465">
        <v>48</v>
      </c>
      <c r="K71" s="467">
        <f t="shared" si="1"/>
        <v>4.1666666666666664E-2</v>
      </c>
      <c r="L71" s="466">
        <v>1</v>
      </c>
      <c r="M71" s="471"/>
      <c r="N71" s="470">
        <v>5</v>
      </c>
      <c r="O71" s="468"/>
    </row>
    <row r="72" spans="1:15" x14ac:dyDescent="0.15">
      <c r="A72" s="463" t="s">
        <v>1284</v>
      </c>
      <c r="B72" s="463" t="s">
        <v>1281</v>
      </c>
      <c r="C72" s="463" t="s">
        <v>1285</v>
      </c>
      <c r="D72" s="465" t="s">
        <v>1293</v>
      </c>
      <c r="E72" s="465" t="s">
        <v>1283</v>
      </c>
      <c r="F72" s="465" t="s">
        <v>1282</v>
      </c>
      <c r="G72" s="465">
        <v>350</v>
      </c>
      <c r="H72" s="465">
        <v>120</v>
      </c>
      <c r="I72" s="465">
        <v>6</v>
      </c>
      <c r="J72" s="465">
        <v>64</v>
      </c>
      <c r="K72" s="467">
        <f t="shared" si="1"/>
        <v>4.1666666666666664E-2</v>
      </c>
      <c r="L72" s="466">
        <v>1</v>
      </c>
      <c r="M72" s="471"/>
      <c r="N72" s="470">
        <v>5</v>
      </c>
      <c r="O72" s="468"/>
    </row>
    <row r="73" spans="1:15" x14ac:dyDescent="0.15">
      <c r="A73" s="463" t="s">
        <v>1284</v>
      </c>
      <c r="B73" s="463" t="s">
        <v>1281</v>
      </c>
      <c r="C73" s="463" t="s">
        <v>1278</v>
      </c>
      <c r="D73" s="465" t="s">
        <v>1289</v>
      </c>
      <c r="E73" s="465" t="s">
        <v>1283</v>
      </c>
      <c r="F73" s="465" t="s">
        <v>1282</v>
      </c>
      <c r="G73" s="465">
        <v>500</v>
      </c>
      <c r="H73" s="465">
        <v>40</v>
      </c>
      <c r="I73" s="465">
        <v>6.4</v>
      </c>
      <c r="J73" s="465">
        <v>32</v>
      </c>
      <c r="K73" s="467">
        <f t="shared" si="1"/>
        <v>4.1666666666666664E-2</v>
      </c>
      <c r="L73" s="466">
        <v>1</v>
      </c>
      <c r="M73" s="471"/>
      <c r="N73" s="470">
        <v>5</v>
      </c>
      <c r="O73" s="468"/>
    </row>
    <row r="74" spans="1:15" x14ac:dyDescent="0.15">
      <c r="A74" s="463" t="s">
        <v>1284</v>
      </c>
      <c r="B74" s="463" t="s">
        <v>1281</v>
      </c>
      <c r="C74" s="463" t="s">
        <v>1276</v>
      </c>
      <c r="D74" s="465" t="s">
        <v>1313</v>
      </c>
      <c r="E74" s="465" t="s">
        <v>1283</v>
      </c>
      <c r="F74" s="465" t="s">
        <v>1282</v>
      </c>
      <c r="G74" s="465">
        <v>570</v>
      </c>
      <c r="H74" s="465">
        <v>40</v>
      </c>
      <c r="I74" s="465">
        <v>6</v>
      </c>
      <c r="J74" s="465">
        <v>32</v>
      </c>
      <c r="K74" s="467">
        <f t="shared" si="1"/>
        <v>4.1666666666666664E-2</v>
      </c>
      <c r="L74" s="466">
        <v>1</v>
      </c>
      <c r="M74" s="471"/>
      <c r="N74" s="470">
        <v>5</v>
      </c>
      <c r="O74" s="468"/>
    </row>
    <row r="75" spans="1:15" x14ac:dyDescent="0.15">
      <c r="A75" s="463" t="s">
        <v>1284</v>
      </c>
      <c r="B75" s="463" t="s">
        <v>1281</v>
      </c>
      <c r="C75" s="463" t="s">
        <v>9693</v>
      </c>
      <c r="D75" s="465" t="s">
        <v>1315</v>
      </c>
      <c r="E75" s="465" t="s">
        <v>1283</v>
      </c>
      <c r="F75" s="465" t="s">
        <v>1282</v>
      </c>
      <c r="G75" s="465">
        <v>610</v>
      </c>
      <c r="H75" s="465">
        <v>40</v>
      </c>
      <c r="I75" s="465">
        <v>6.2</v>
      </c>
      <c r="J75" s="465">
        <v>48</v>
      </c>
      <c r="K75" s="467">
        <f t="shared" si="1"/>
        <v>4.1666666666666664E-2</v>
      </c>
      <c r="L75" s="466">
        <v>1</v>
      </c>
      <c r="M75" s="471"/>
      <c r="N75" s="470">
        <v>5</v>
      </c>
      <c r="O75" s="468"/>
    </row>
    <row r="76" spans="1:15" x14ac:dyDescent="0.15">
      <c r="A76" s="463" t="s">
        <v>1284</v>
      </c>
      <c r="B76" s="463" t="s">
        <v>1281</v>
      </c>
      <c r="C76" s="463" t="s">
        <v>1272</v>
      </c>
      <c r="D76" s="465" t="s">
        <v>1306</v>
      </c>
      <c r="E76" s="465" t="s">
        <v>1283</v>
      </c>
      <c r="F76" s="465" t="s">
        <v>1282</v>
      </c>
      <c r="G76" s="465">
        <v>768</v>
      </c>
      <c r="H76" s="465">
        <v>40</v>
      </c>
      <c r="I76" s="465">
        <v>8</v>
      </c>
      <c r="J76" s="465">
        <v>24</v>
      </c>
      <c r="K76" s="467">
        <f t="shared" si="1"/>
        <v>4.1666666666666664E-2</v>
      </c>
      <c r="L76" s="466">
        <v>1</v>
      </c>
      <c r="M76" s="471"/>
      <c r="N76" s="470">
        <v>10</v>
      </c>
      <c r="O76" s="468" t="s">
        <v>10792</v>
      </c>
    </row>
    <row r="77" spans="1:15" x14ac:dyDescent="0.15">
      <c r="A77" s="463" t="s">
        <v>1284</v>
      </c>
      <c r="B77" s="463" t="s">
        <v>1281</v>
      </c>
      <c r="C77" s="463" t="s">
        <v>1270</v>
      </c>
      <c r="D77" s="465" t="s">
        <v>1306</v>
      </c>
      <c r="E77" s="465" t="s">
        <v>1283</v>
      </c>
      <c r="F77" s="465" t="s">
        <v>1282</v>
      </c>
      <c r="G77" s="465">
        <v>994</v>
      </c>
      <c r="H77" s="465">
        <v>40</v>
      </c>
      <c r="I77" s="465">
        <v>14</v>
      </c>
      <c r="J77" s="465">
        <v>16</v>
      </c>
      <c r="K77" s="467">
        <f t="shared" si="1"/>
        <v>4.1666666666666664E-2</v>
      </c>
      <c r="L77" s="466">
        <v>1</v>
      </c>
      <c r="M77" s="471" t="s">
        <v>10649</v>
      </c>
      <c r="N77" s="470">
        <v>5</v>
      </c>
      <c r="O77" s="468"/>
    </row>
    <row r="78" spans="1:15" x14ac:dyDescent="0.15">
      <c r="A78" s="463" t="s">
        <v>1284</v>
      </c>
      <c r="B78" s="463" t="s">
        <v>1278</v>
      </c>
      <c r="C78" s="463" t="s">
        <v>1285</v>
      </c>
      <c r="D78" s="465" t="s">
        <v>1269</v>
      </c>
      <c r="E78" s="465" t="s">
        <v>1283</v>
      </c>
      <c r="F78" s="465" t="s">
        <v>1282</v>
      </c>
      <c r="G78" s="465">
        <v>441</v>
      </c>
      <c r="H78" s="465">
        <v>120</v>
      </c>
      <c r="I78" s="465">
        <v>7.7</v>
      </c>
      <c r="J78" s="465">
        <v>24</v>
      </c>
      <c r="K78" s="467">
        <f t="shared" si="1"/>
        <v>4.1666666666666664E-2</v>
      </c>
      <c r="L78" s="466">
        <v>1</v>
      </c>
      <c r="M78" s="471"/>
      <c r="N78" s="470">
        <v>5</v>
      </c>
      <c r="O78" s="468"/>
    </row>
    <row r="79" spans="1:15" x14ac:dyDescent="0.15">
      <c r="A79" s="463" t="s">
        <v>1284</v>
      </c>
      <c r="B79" s="463" t="s">
        <v>1278</v>
      </c>
      <c r="C79" s="463" t="s">
        <v>1281</v>
      </c>
      <c r="D79" s="465" t="s">
        <v>1289</v>
      </c>
      <c r="E79" s="465" t="s">
        <v>1283</v>
      </c>
      <c r="F79" s="465" t="s">
        <v>1282</v>
      </c>
      <c r="G79" s="465">
        <v>480</v>
      </c>
      <c r="H79" s="465">
        <v>40</v>
      </c>
      <c r="I79" s="465">
        <v>6.4</v>
      </c>
      <c r="J79" s="465">
        <v>48</v>
      </c>
      <c r="K79" s="467">
        <f t="shared" si="1"/>
        <v>4.1666666666666664E-2</v>
      </c>
      <c r="L79" s="466">
        <v>1</v>
      </c>
      <c r="M79" s="471"/>
      <c r="N79" s="470">
        <v>5</v>
      </c>
      <c r="O79" s="468" t="s">
        <v>10244</v>
      </c>
    </row>
    <row r="80" spans="1:15" x14ac:dyDescent="0.15">
      <c r="A80" s="463" t="s">
        <v>1284</v>
      </c>
      <c r="B80" s="463" t="s">
        <v>1278</v>
      </c>
      <c r="C80" s="463" t="s">
        <v>1276</v>
      </c>
      <c r="D80" s="465" t="s">
        <v>1289</v>
      </c>
      <c r="E80" s="465" t="s">
        <v>1283</v>
      </c>
      <c r="F80" s="465" t="s">
        <v>1282</v>
      </c>
      <c r="G80" s="465">
        <v>540</v>
      </c>
      <c r="H80" s="465">
        <v>40</v>
      </c>
      <c r="I80" s="465">
        <v>6.2</v>
      </c>
      <c r="J80" s="465">
        <v>24</v>
      </c>
      <c r="K80" s="467">
        <f t="shared" si="1"/>
        <v>4.1666666666666664E-2</v>
      </c>
      <c r="L80" s="466">
        <v>1</v>
      </c>
      <c r="M80" s="471"/>
      <c r="N80" s="470">
        <v>5</v>
      </c>
      <c r="O80" s="468"/>
    </row>
    <row r="81" spans="1:15" x14ac:dyDescent="0.15">
      <c r="A81" s="463" t="s">
        <v>1284</v>
      </c>
      <c r="B81" s="463" t="s">
        <v>1278</v>
      </c>
      <c r="C81" s="463" t="s">
        <v>9693</v>
      </c>
      <c r="D81" s="465" t="s">
        <v>1289</v>
      </c>
      <c r="E81" s="465" t="s">
        <v>1283</v>
      </c>
      <c r="F81" s="465" t="s">
        <v>1282</v>
      </c>
      <c r="G81" s="465">
        <v>650</v>
      </c>
      <c r="H81" s="465">
        <v>40</v>
      </c>
      <c r="I81" s="465">
        <v>6.4</v>
      </c>
      <c r="J81" s="465">
        <v>24</v>
      </c>
      <c r="K81" s="467">
        <f t="shared" si="1"/>
        <v>4.1666666666666664E-2</v>
      </c>
      <c r="L81" s="466">
        <v>1</v>
      </c>
      <c r="M81" s="471"/>
      <c r="N81" s="470">
        <v>5</v>
      </c>
      <c r="O81" s="468"/>
    </row>
    <row r="82" spans="1:15" x14ac:dyDescent="0.15">
      <c r="A82" s="463" t="s">
        <v>1284</v>
      </c>
      <c r="B82" s="463" t="s">
        <v>1278</v>
      </c>
      <c r="C82" s="463" t="s">
        <v>1272</v>
      </c>
      <c r="D82" s="465" t="s">
        <v>1289</v>
      </c>
      <c r="E82" s="465" t="s">
        <v>1283</v>
      </c>
      <c r="F82" s="465" t="s">
        <v>1282</v>
      </c>
      <c r="G82" s="465">
        <v>600</v>
      </c>
      <c r="H82" s="465">
        <v>40</v>
      </c>
      <c r="I82" s="465">
        <v>12.2</v>
      </c>
      <c r="J82" s="465" t="s">
        <v>1266</v>
      </c>
      <c r="K82" s="467">
        <f t="shared" si="1"/>
        <v>4.1666666666666664E-2</v>
      </c>
      <c r="L82" s="466">
        <v>1</v>
      </c>
      <c r="M82" s="471"/>
      <c r="N82" s="470" t="s">
        <v>103</v>
      </c>
      <c r="O82" s="468"/>
    </row>
    <row r="83" spans="1:15" x14ac:dyDescent="0.15">
      <c r="A83" s="463" t="s">
        <v>1284</v>
      </c>
      <c r="B83" s="463" t="s">
        <v>1278</v>
      </c>
      <c r="C83" s="463" t="s">
        <v>1270</v>
      </c>
      <c r="D83" s="465" t="s">
        <v>1289</v>
      </c>
      <c r="E83" s="465" t="s">
        <v>1283</v>
      </c>
      <c r="F83" s="465" t="s">
        <v>1282</v>
      </c>
      <c r="G83" s="465">
        <v>750</v>
      </c>
      <c r="H83" s="465">
        <v>40</v>
      </c>
      <c r="I83" s="465">
        <v>5.2</v>
      </c>
      <c r="J83" s="465">
        <v>32</v>
      </c>
      <c r="K83" s="467">
        <f t="shared" si="1"/>
        <v>4.1666666666666664E-2</v>
      </c>
      <c r="L83" s="466">
        <v>1</v>
      </c>
      <c r="M83" s="471"/>
      <c r="N83" s="470">
        <v>5</v>
      </c>
      <c r="O83" s="468" t="s">
        <v>10245</v>
      </c>
    </row>
    <row r="84" spans="1:15" x14ac:dyDescent="0.15">
      <c r="A84" s="463" t="s">
        <v>1284</v>
      </c>
      <c r="B84" s="463" t="s">
        <v>1276</v>
      </c>
      <c r="C84" s="463" t="s">
        <v>1285</v>
      </c>
      <c r="D84" s="465" t="s">
        <v>1313</v>
      </c>
      <c r="E84" s="465" t="s">
        <v>1283</v>
      </c>
      <c r="F84" s="465" t="s">
        <v>1282</v>
      </c>
      <c r="G84" s="465">
        <v>560</v>
      </c>
      <c r="H84" s="465">
        <v>120</v>
      </c>
      <c r="I84" s="465">
        <v>5.8</v>
      </c>
      <c r="J84" s="465">
        <v>32</v>
      </c>
      <c r="K84" s="467">
        <f t="shared" si="1"/>
        <v>4.1666666666666664E-2</v>
      </c>
      <c r="L84" s="466">
        <v>1</v>
      </c>
      <c r="M84" s="471"/>
      <c r="N84" s="470">
        <v>5</v>
      </c>
      <c r="O84" s="468"/>
    </row>
    <row r="85" spans="1:15" x14ac:dyDescent="0.15">
      <c r="A85" s="463" t="s">
        <v>1284</v>
      </c>
      <c r="B85" s="463" t="s">
        <v>1276</v>
      </c>
      <c r="C85" s="463" t="s">
        <v>1281</v>
      </c>
      <c r="D85" s="465" t="s">
        <v>1313</v>
      </c>
      <c r="E85" s="465" t="s">
        <v>1283</v>
      </c>
      <c r="F85" s="465" t="s">
        <v>1282</v>
      </c>
      <c r="G85" s="465">
        <v>540</v>
      </c>
      <c r="H85" s="465">
        <v>40</v>
      </c>
      <c r="I85" s="465">
        <v>6</v>
      </c>
      <c r="J85" s="465">
        <v>48</v>
      </c>
      <c r="K85" s="467">
        <f t="shared" si="1"/>
        <v>4.1666666666666664E-2</v>
      </c>
      <c r="L85" s="466">
        <v>1</v>
      </c>
      <c r="M85" s="471"/>
      <c r="N85" s="470">
        <v>5</v>
      </c>
      <c r="O85" s="468" t="s">
        <v>10244</v>
      </c>
    </row>
    <row r="86" spans="1:15" x14ac:dyDescent="0.15">
      <c r="A86" s="463" t="s">
        <v>1284</v>
      </c>
      <c r="B86" s="463" t="s">
        <v>1276</v>
      </c>
      <c r="C86" s="463" t="s">
        <v>1278</v>
      </c>
      <c r="D86" s="465" t="s">
        <v>1313</v>
      </c>
      <c r="E86" s="465" t="s">
        <v>1283</v>
      </c>
      <c r="F86" s="465" t="s">
        <v>1282</v>
      </c>
      <c r="G86" s="465">
        <v>560</v>
      </c>
      <c r="H86" s="465">
        <v>40</v>
      </c>
      <c r="I86" s="465">
        <v>6.2</v>
      </c>
      <c r="J86" s="465">
        <v>32</v>
      </c>
      <c r="K86" s="467">
        <f t="shared" si="1"/>
        <v>4.1666666666666664E-2</v>
      </c>
      <c r="L86" s="466">
        <v>1</v>
      </c>
      <c r="M86" s="471"/>
      <c r="N86" s="470">
        <v>5</v>
      </c>
      <c r="O86" s="468"/>
    </row>
    <row r="87" spans="1:15" x14ac:dyDescent="0.15">
      <c r="A87" s="463" t="s">
        <v>1284</v>
      </c>
      <c r="B87" s="463" t="s">
        <v>1276</v>
      </c>
      <c r="C87" s="463" t="s">
        <v>9693</v>
      </c>
      <c r="D87" s="465" t="s">
        <v>1313</v>
      </c>
      <c r="E87" s="465" t="s">
        <v>1283</v>
      </c>
      <c r="F87" s="465" t="s">
        <v>1282</v>
      </c>
      <c r="G87" s="465">
        <v>650</v>
      </c>
      <c r="H87" s="465">
        <v>40</v>
      </c>
      <c r="I87" s="465">
        <v>6</v>
      </c>
      <c r="J87" s="465">
        <v>32</v>
      </c>
      <c r="K87" s="467">
        <f t="shared" si="1"/>
        <v>4.1666666666666664E-2</v>
      </c>
      <c r="L87" s="466">
        <v>1</v>
      </c>
      <c r="M87" s="471"/>
      <c r="N87" s="470">
        <v>5</v>
      </c>
      <c r="O87" s="468"/>
    </row>
    <row r="88" spans="1:15" x14ac:dyDescent="0.15">
      <c r="A88" s="463" t="s">
        <v>1284</v>
      </c>
      <c r="B88" s="463" t="s">
        <v>1276</v>
      </c>
      <c r="C88" s="463" t="s">
        <v>1272</v>
      </c>
      <c r="D88" s="465" t="s">
        <v>1313</v>
      </c>
      <c r="E88" s="465" t="s">
        <v>1283</v>
      </c>
      <c r="F88" s="465" t="s">
        <v>1282</v>
      </c>
      <c r="G88" s="465">
        <v>620</v>
      </c>
      <c r="H88" s="465">
        <v>40</v>
      </c>
      <c r="I88" s="465">
        <v>11.8</v>
      </c>
      <c r="J88" s="465" t="s">
        <v>1266</v>
      </c>
      <c r="K88" s="467">
        <f t="shared" si="1"/>
        <v>4.1666666666666664E-2</v>
      </c>
      <c r="L88" s="466">
        <v>1</v>
      </c>
      <c r="M88" s="471"/>
      <c r="N88" s="470" t="s">
        <v>103</v>
      </c>
      <c r="O88" s="468"/>
    </row>
    <row r="89" spans="1:15" x14ac:dyDescent="0.15">
      <c r="A89" s="463" t="s">
        <v>1284</v>
      </c>
      <c r="B89" s="463" t="s">
        <v>1276</v>
      </c>
      <c r="C89" s="463" t="s">
        <v>1270</v>
      </c>
      <c r="D89" s="465" t="s">
        <v>1313</v>
      </c>
      <c r="E89" s="465" t="s">
        <v>1283</v>
      </c>
      <c r="F89" s="465" t="s">
        <v>1282</v>
      </c>
      <c r="G89" s="465">
        <v>700</v>
      </c>
      <c r="H89" s="465">
        <v>40</v>
      </c>
      <c r="I89" s="465">
        <v>6.8</v>
      </c>
      <c r="J89" s="465">
        <v>48</v>
      </c>
      <c r="K89" s="467">
        <f t="shared" si="1"/>
        <v>4.1666666666666664E-2</v>
      </c>
      <c r="L89" s="466">
        <v>1</v>
      </c>
      <c r="M89" s="471"/>
      <c r="N89" s="470">
        <v>5</v>
      </c>
      <c r="O89" s="468"/>
    </row>
    <row r="90" spans="1:15" x14ac:dyDescent="0.15">
      <c r="A90" s="463" t="s">
        <v>1284</v>
      </c>
      <c r="B90" s="463" t="s">
        <v>9693</v>
      </c>
      <c r="C90" s="463" t="s">
        <v>1285</v>
      </c>
      <c r="D90" s="465" t="s">
        <v>1293</v>
      </c>
      <c r="E90" s="465" t="s">
        <v>1283</v>
      </c>
      <c r="F90" s="465" t="s">
        <v>1282</v>
      </c>
      <c r="G90" s="465">
        <v>888</v>
      </c>
      <c r="H90" s="465">
        <v>88</v>
      </c>
      <c r="I90" s="465">
        <v>8.8800000000000008</v>
      </c>
      <c r="J90" s="465">
        <v>8</v>
      </c>
      <c r="K90" s="467">
        <f t="shared" si="1"/>
        <v>4.1666666666666664E-2</v>
      </c>
      <c r="L90" s="466">
        <v>1</v>
      </c>
      <c r="M90" s="471"/>
      <c r="N90" s="470">
        <v>5</v>
      </c>
      <c r="O90" s="468"/>
    </row>
    <row r="91" spans="1:15" x14ac:dyDescent="0.15">
      <c r="A91" s="463" t="s">
        <v>1284</v>
      </c>
      <c r="B91" s="463" t="s">
        <v>9693</v>
      </c>
      <c r="C91" s="463" t="s">
        <v>1281</v>
      </c>
      <c r="D91" s="465" t="s">
        <v>1313</v>
      </c>
      <c r="E91" s="465" t="s">
        <v>1283</v>
      </c>
      <c r="F91" s="465" t="s">
        <v>1282</v>
      </c>
      <c r="G91" s="465">
        <v>844</v>
      </c>
      <c r="H91" s="465">
        <v>40</v>
      </c>
      <c r="I91" s="465">
        <v>7.2</v>
      </c>
      <c r="J91" s="465">
        <v>32</v>
      </c>
      <c r="K91" s="467">
        <f t="shared" si="1"/>
        <v>4.1666666666666664E-2</v>
      </c>
      <c r="L91" s="466">
        <v>1</v>
      </c>
      <c r="M91" s="471"/>
      <c r="N91" s="470">
        <v>10</v>
      </c>
      <c r="O91" s="468" t="s">
        <v>10246</v>
      </c>
    </row>
    <row r="92" spans="1:15" x14ac:dyDescent="0.15">
      <c r="A92" s="463" t="s">
        <v>1284</v>
      </c>
      <c r="B92" s="463" t="s">
        <v>9693</v>
      </c>
      <c r="C92" s="463" t="s">
        <v>1278</v>
      </c>
      <c r="D92" s="465" t="s">
        <v>1289</v>
      </c>
      <c r="E92" s="465" t="s">
        <v>1283</v>
      </c>
      <c r="F92" s="465" t="s">
        <v>1282</v>
      </c>
      <c r="G92" s="465">
        <v>670</v>
      </c>
      <c r="H92" s="465">
        <v>40</v>
      </c>
      <c r="I92" s="465">
        <v>6.4</v>
      </c>
      <c r="J92" s="465">
        <v>24</v>
      </c>
      <c r="K92" s="467">
        <f t="shared" si="1"/>
        <v>4.1666666666666664E-2</v>
      </c>
      <c r="L92" s="466">
        <v>1</v>
      </c>
      <c r="M92" s="471"/>
      <c r="N92" s="470">
        <v>5</v>
      </c>
      <c r="O92" s="468"/>
    </row>
    <row r="93" spans="1:15" x14ac:dyDescent="0.15">
      <c r="A93" s="463" t="s">
        <v>1284</v>
      </c>
      <c r="B93" s="463" t="s">
        <v>9693</v>
      </c>
      <c r="C93" s="463" t="s">
        <v>1276</v>
      </c>
      <c r="D93" s="465" t="s">
        <v>1313</v>
      </c>
      <c r="E93" s="465" t="s">
        <v>1283</v>
      </c>
      <c r="F93" s="465" t="s">
        <v>1273</v>
      </c>
      <c r="G93" s="465">
        <v>655</v>
      </c>
      <c r="H93" s="465">
        <v>40</v>
      </c>
      <c r="I93" s="465">
        <v>6</v>
      </c>
      <c r="J93" s="465">
        <v>24</v>
      </c>
      <c r="K93" s="467">
        <f t="shared" si="1"/>
        <v>4.1666666666666664E-2</v>
      </c>
      <c r="L93" s="466">
        <v>1</v>
      </c>
      <c r="M93" s="471"/>
      <c r="N93" s="470">
        <v>5</v>
      </c>
      <c r="O93" s="468"/>
    </row>
    <row r="94" spans="1:15" x14ac:dyDescent="0.15">
      <c r="A94" s="463" t="s">
        <v>1284</v>
      </c>
      <c r="B94" s="463" t="s">
        <v>9693</v>
      </c>
      <c r="C94" s="463" t="s">
        <v>1272</v>
      </c>
      <c r="D94" s="465" t="s">
        <v>1306</v>
      </c>
      <c r="E94" s="465" t="s">
        <v>1283</v>
      </c>
      <c r="F94" s="465" t="s">
        <v>1282</v>
      </c>
      <c r="G94" s="465">
        <v>408</v>
      </c>
      <c r="H94" s="465">
        <v>40</v>
      </c>
      <c r="I94" s="465">
        <v>4</v>
      </c>
      <c r="J94" s="465" t="s">
        <v>1266</v>
      </c>
      <c r="K94" s="467">
        <f t="shared" si="1"/>
        <v>4.1666666666666664E-2</v>
      </c>
      <c r="L94" s="466">
        <v>1</v>
      </c>
      <c r="M94" s="471"/>
      <c r="N94" s="470" t="s">
        <v>103</v>
      </c>
      <c r="O94" s="468"/>
    </row>
    <row r="95" spans="1:15" x14ac:dyDescent="0.15">
      <c r="A95" s="463" t="s">
        <v>1284</v>
      </c>
      <c r="B95" s="463" t="s">
        <v>9693</v>
      </c>
      <c r="C95" s="463" t="s">
        <v>1270</v>
      </c>
      <c r="D95" s="465" t="s">
        <v>1306</v>
      </c>
      <c r="E95" s="465" t="s">
        <v>1283</v>
      </c>
      <c r="F95" s="465" t="s">
        <v>1282</v>
      </c>
      <c r="G95" s="465">
        <v>750</v>
      </c>
      <c r="H95" s="465">
        <v>40</v>
      </c>
      <c r="I95" s="465">
        <v>7</v>
      </c>
      <c r="J95" s="465">
        <v>32</v>
      </c>
      <c r="K95" s="467">
        <f t="shared" si="1"/>
        <v>4.1666666666666664E-2</v>
      </c>
      <c r="L95" s="466">
        <v>1</v>
      </c>
      <c r="M95" s="471"/>
      <c r="N95" s="470">
        <v>5</v>
      </c>
      <c r="O95" s="468"/>
    </row>
    <row r="96" spans="1:15" x14ac:dyDescent="0.15">
      <c r="A96" s="463" t="s">
        <v>1284</v>
      </c>
      <c r="B96" s="463" t="s">
        <v>1272</v>
      </c>
      <c r="C96" s="463" t="s">
        <v>1285</v>
      </c>
      <c r="D96" s="465" t="s">
        <v>1306</v>
      </c>
      <c r="E96" s="465" t="s">
        <v>1283</v>
      </c>
      <c r="F96" s="465" t="s">
        <v>1273</v>
      </c>
      <c r="G96" s="465">
        <v>675</v>
      </c>
      <c r="H96" s="465">
        <v>120</v>
      </c>
      <c r="I96" s="465">
        <v>11.8</v>
      </c>
      <c r="J96" s="465" t="s">
        <v>1266</v>
      </c>
      <c r="K96" s="467">
        <f t="shared" si="1"/>
        <v>4.1666666666666664E-2</v>
      </c>
      <c r="L96" s="466">
        <v>1</v>
      </c>
      <c r="M96" s="471"/>
      <c r="N96" s="470" t="s">
        <v>103</v>
      </c>
      <c r="O96" s="468"/>
    </row>
    <row r="97" spans="1:15" x14ac:dyDescent="0.15">
      <c r="A97" s="463" t="s">
        <v>1284</v>
      </c>
      <c r="B97" s="463" t="s">
        <v>1272</v>
      </c>
      <c r="C97" s="463" t="s">
        <v>1281</v>
      </c>
      <c r="D97" s="465" t="s">
        <v>1293</v>
      </c>
      <c r="E97" s="465" t="s">
        <v>1283</v>
      </c>
      <c r="F97" s="465" t="s">
        <v>1282</v>
      </c>
      <c r="G97" s="465">
        <v>983</v>
      </c>
      <c r="H97" s="465">
        <v>40</v>
      </c>
      <c r="I97" s="465">
        <v>12</v>
      </c>
      <c r="J97" s="465">
        <v>4</v>
      </c>
      <c r="K97" s="467">
        <f t="shared" si="1"/>
        <v>4.1666666666666664E-2</v>
      </c>
      <c r="L97" s="466">
        <v>1</v>
      </c>
      <c r="M97" s="471"/>
      <c r="N97" s="470">
        <v>10</v>
      </c>
      <c r="O97" s="468" t="s">
        <v>10244</v>
      </c>
    </row>
    <row r="98" spans="1:15" x14ac:dyDescent="0.15">
      <c r="A98" s="463" t="s">
        <v>1284</v>
      </c>
      <c r="B98" s="463" t="s">
        <v>1272</v>
      </c>
      <c r="C98" s="463" t="s">
        <v>1278</v>
      </c>
      <c r="D98" s="465" t="s">
        <v>1289</v>
      </c>
      <c r="E98" s="465" t="s">
        <v>1283</v>
      </c>
      <c r="F98" s="465" t="s">
        <v>1273</v>
      </c>
      <c r="G98" s="465">
        <v>705</v>
      </c>
      <c r="H98" s="465">
        <v>40</v>
      </c>
      <c r="I98" s="465">
        <v>8.1999999999999993</v>
      </c>
      <c r="J98" s="465">
        <v>32</v>
      </c>
      <c r="K98" s="467">
        <f t="shared" si="1"/>
        <v>4.1666666666666664E-2</v>
      </c>
      <c r="L98" s="466">
        <v>1</v>
      </c>
      <c r="M98" s="471"/>
      <c r="N98" s="470">
        <v>5</v>
      </c>
      <c r="O98" s="468"/>
    </row>
    <row r="99" spans="1:15" x14ac:dyDescent="0.15">
      <c r="A99" s="463" t="s">
        <v>1284</v>
      </c>
      <c r="B99" s="463" t="s">
        <v>1272</v>
      </c>
      <c r="C99" s="463" t="s">
        <v>1276</v>
      </c>
      <c r="D99" s="465" t="s">
        <v>1313</v>
      </c>
      <c r="E99" s="465" t="s">
        <v>1283</v>
      </c>
      <c r="F99" s="465" t="s">
        <v>1282</v>
      </c>
      <c r="G99" s="465">
        <v>938</v>
      </c>
      <c r="H99" s="465">
        <v>40</v>
      </c>
      <c r="I99" s="465">
        <v>11.8</v>
      </c>
      <c r="J99" s="465">
        <v>16</v>
      </c>
      <c r="K99" s="467">
        <f t="shared" si="1"/>
        <v>4.1666666666666664E-2</v>
      </c>
      <c r="L99" s="466">
        <v>1</v>
      </c>
      <c r="M99" s="471"/>
      <c r="N99" s="470">
        <v>10</v>
      </c>
      <c r="O99" s="468"/>
    </row>
    <row r="100" spans="1:15" x14ac:dyDescent="0.15">
      <c r="A100" s="463" t="s">
        <v>1284</v>
      </c>
      <c r="B100" s="463" t="s">
        <v>1272</v>
      </c>
      <c r="C100" s="463" t="s">
        <v>9693</v>
      </c>
      <c r="D100" s="465" t="s">
        <v>1315</v>
      </c>
      <c r="E100" s="465" t="s">
        <v>1283</v>
      </c>
      <c r="F100" s="465" t="s">
        <v>1282</v>
      </c>
      <c r="G100" s="465">
        <v>685</v>
      </c>
      <c r="H100" s="465">
        <v>40</v>
      </c>
      <c r="I100" s="465">
        <v>9.5</v>
      </c>
      <c r="J100" s="465" t="s">
        <v>1266</v>
      </c>
      <c r="K100" s="467">
        <f t="shared" si="1"/>
        <v>4.1666666666666664E-2</v>
      </c>
      <c r="L100" s="466">
        <v>1</v>
      </c>
      <c r="M100" s="471"/>
      <c r="N100" s="470" t="s">
        <v>103</v>
      </c>
      <c r="O100" s="468"/>
    </row>
    <row r="101" spans="1:15" x14ac:dyDescent="0.15">
      <c r="A101" s="463" t="s">
        <v>1284</v>
      </c>
      <c r="B101" s="463" t="s">
        <v>1272</v>
      </c>
      <c r="C101" s="463" t="s">
        <v>1270</v>
      </c>
      <c r="D101" s="465" t="s">
        <v>1306</v>
      </c>
      <c r="E101" s="465" t="s">
        <v>1283</v>
      </c>
      <c r="F101" s="465" t="s">
        <v>1282</v>
      </c>
      <c r="G101" s="465">
        <v>444</v>
      </c>
      <c r="H101" s="465">
        <v>40</v>
      </c>
      <c r="I101" s="465">
        <v>4.5999999999999996</v>
      </c>
      <c r="J101" s="465" t="s">
        <v>1266</v>
      </c>
      <c r="K101" s="467">
        <f t="shared" si="1"/>
        <v>4.1666666666666664E-2</v>
      </c>
      <c r="L101" s="466">
        <v>1</v>
      </c>
      <c r="M101" s="471"/>
      <c r="N101" s="470" t="s">
        <v>103</v>
      </c>
      <c r="O101" s="468"/>
    </row>
    <row r="102" spans="1:15" x14ac:dyDescent="0.15">
      <c r="A102" s="463" t="s">
        <v>1284</v>
      </c>
      <c r="B102" s="463" t="s">
        <v>1270</v>
      </c>
      <c r="C102" s="463" t="s">
        <v>1285</v>
      </c>
      <c r="D102" s="465" t="s">
        <v>1293</v>
      </c>
      <c r="E102" s="465" t="s">
        <v>1283</v>
      </c>
      <c r="F102" s="465" t="s">
        <v>1273</v>
      </c>
      <c r="G102" s="465">
        <v>750</v>
      </c>
      <c r="H102" s="465">
        <v>120</v>
      </c>
      <c r="I102" s="465">
        <v>6.8</v>
      </c>
      <c r="J102" s="465">
        <v>48</v>
      </c>
      <c r="K102" s="467">
        <f t="shared" si="1"/>
        <v>4.1666666666666664E-2</v>
      </c>
      <c r="L102" s="466">
        <v>1</v>
      </c>
      <c r="M102" s="471"/>
      <c r="N102" s="470">
        <v>5</v>
      </c>
      <c r="O102" s="468"/>
    </row>
    <row r="103" spans="1:15" x14ac:dyDescent="0.15">
      <c r="A103" s="463" t="s">
        <v>1284</v>
      </c>
      <c r="B103" s="463" t="s">
        <v>1270</v>
      </c>
      <c r="C103" s="463" t="s">
        <v>1281</v>
      </c>
      <c r="D103" s="465" t="s">
        <v>1314</v>
      </c>
      <c r="E103" s="465" t="s">
        <v>1283</v>
      </c>
      <c r="F103" s="465" t="s">
        <v>1282</v>
      </c>
      <c r="G103" s="465">
        <v>760</v>
      </c>
      <c r="H103" s="465">
        <v>40</v>
      </c>
      <c r="I103" s="465">
        <v>5</v>
      </c>
      <c r="J103" s="465">
        <v>78</v>
      </c>
      <c r="K103" s="467">
        <f t="shared" si="1"/>
        <v>4.1666666666666664E-2</v>
      </c>
      <c r="L103" s="466">
        <v>1</v>
      </c>
      <c r="M103" s="471"/>
      <c r="N103" s="470">
        <v>5</v>
      </c>
      <c r="O103" s="468" t="s">
        <v>10245</v>
      </c>
    </row>
    <row r="104" spans="1:15" x14ac:dyDescent="0.15">
      <c r="A104" s="463" t="s">
        <v>1284</v>
      </c>
      <c r="B104" s="463" t="s">
        <v>1270</v>
      </c>
      <c r="C104" s="463" t="s">
        <v>1278</v>
      </c>
      <c r="D104" s="465" t="s">
        <v>1289</v>
      </c>
      <c r="E104" s="465" t="s">
        <v>1283</v>
      </c>
      <c r="F104" s="465" t="s">
        <v>1282</v>
      </c>
      <c r="G104" s="465">
        <v>720</v>
      </c>
      <c r="H104" s="465">
        <v>40</v>
      </c>
      <c r="I104" s="465">
        <v>7.2</v>
      </c>
      <c r="J104" s="465">
        <v>48</v>
      </c>
      <c r="K104" s="467">
        <f t="shared" si="1"/>
        <v>4.1666666666666664E-2</v>
      </c>
      <c r="L104" s="466">
        <v>1</v>
      </c>
      <c r="M104" s="471"/>
      <c r="N104" s="470">
        <v>5</v>
      </c>
      <c r="O104" s="468"/>
    </row>
    <row r="105" spans="1:15" x14ac:dyDescent="0.15">
      <c r="A105" s="463" t="s">
        <v>1284</v>
      </c>
      <c r="B105" s="463" t="s">
        <v>1270</v>
      </c>
      <c r="C105" s="463" t="s">
        <v>1276</v>
      </c>
      <c r="D105" s="465" t="s">
        <v>1313</v>
      </c>
      <c r="E105" s="465" t="s">
        <v>1283</v>
      </c>
      <c r="F105" s="465" t="s">
        <v>1282</v>
      </c>
      <c r="G105" s="465">
        <v>888</v>
      </c>
      <c r="H105" s="465">
        <v>40</v>
      </c>
      <c r="I105" s="465">
        <v>8.8800000000000008</v>
      </c>
      <c r="J105" s="465">
        <v>48</v>
      </c>
      <c r="K105" s="467">
        <f t="shared" si="1"/>
        <v>4.1666666666666664E-2</v>
      </c>
      <c r="L105" s="466">
        <v>1</v>
      </c>
      <c r="M105" s="471"/>
      <c r="N105" s="470">
        <v>5</v>
      </c>
      <c r="O105" s="468"/>
    </row>
    <row r="106" spans="1:15" x14ac:dyDescent="0.15">
      <c r="A106" s="463" t="s">
        <v>1284</v>
      </c>
      <c r="B106" s="463" t="s">
        <v>1270</v>
      </c>
      <c r="C106" s="463" t="s">
        <v>9693</v>
      </c>
      <c r="D106" s="465" t="s">
        <v>1313</v>
      </c>
      <c r="E106" s="465" t="s">
        <v>1283</v>
      </c>
      <c r="F106" s="465" t="s">
        <v>1273</v>
      </c>
      <c r="G106" s="465">
        <v>825</v>
      </c>
      <c r="H106" s="465">
        <v>40</v>
      </c>
      <c r="I106" s="465">
        <v>7</v>
      </c>
      <c r="J106" s="465">
        <v>48</v>
      </c>
      <c r="K106" s="467">
        <f t="shared" si="1"/>
        <v>4.1666666666666664E-2</v>
      </c>
      <c r="L106" s="466">
        <v>1</v>
      </c>
      <c r="M106" s="471"/>
      <c r="N106" s="470">
        <v>5</v>
      </c>
      <c r="O106" s="468" t="s">
        <v>10793</v>
      </c>
    </row>
    <row r="107" spans="1:15" x14ac:dyDescent="0.15">
      <c r="A107" s="463" t="s">
        <v>1284</v>
      </c>
      <c r="B107" s="463" t="s">
        <v>1270</v>
      </c>
      <c r="C107" s="463" t="s">
        <v>1272</v>
      </c>
      <c r="D107" s="465" t="s">
        <v>1306</v>
      </c>
      <c r="E107" s="465" t="s">
        <v>1283</v>
      </c>
      <c r="F107" s="465" t="s">
        <v>1282</v>
      </c>
      <c r="G107" s="465">
        <v>745</v>
      </c>
      <c r="H107" s="465">
        <v>40</v>
      </c>
      <c r="I107" s="465">
        <v>7.6</v>
      </c>
      <c r="J107" s="465" t="s">
        <v>1266</v>
      </c>
      <c r="K107" s="467">
        <f t="shared" si="1"/>
        <v>4.1666666666666664E-2</v>
      </c>
      <c r="L107" s="466">
        <v>1</v>
      </c>
      <c r="M107" s="471"/>
      <c r="N107" s="470" t="s">
        <v>103</v>
      </c>
      <c r="O107" s="468"/>
    </row>
    <row r="108" spans="1:15" x14ac:dyDescent="0.15">
      <c r="A108" s="463" t="s">
        <v>1284</v>
      </c>
      <c r="B108" s="463" t="s">
        <v>1284</v>
      </c>
      <c r="C108" s="463" t="s">
        <v>1285</v>
      </c>
      <c r="D108" s="465" t="s">
        <v>1269</v>
      </c>
      <c r="E108" s="465" t="s">
        <v>1283</v>
      </c>
      <c r="F108" s="465" t="s">
        <v>1282</v>
      </c>
      <c r="G108" s="465">
        <v>808</v>
      </c>
      <c r="H108" s="465">
        <v>120</v>
      </c>
      <c r="I108" s="465">
        <v>18</v>
      </c>
      <c r="J108" s="465">
        <v>80</v>
      </c>
      <c r="K108" s="467">
        <f t="shared" si="1"/>
        <v>4.1666666666666664E-2</v>
      </c>
      <c r="L108" s="466">
        <v>1</v>
      </c>
      <c r="M108" s="471"/>
      <c r="N108" s="470">
        <v>5</v>
      </c>
      <c r="O108" s="468"/>
    </row>
    <row r="109" spans="1:15" x14ac:dyDescent="0.15">
      <c r="A109" s="463" t="s">
        <v>1284</v>
      </c>
      <c r="B109" s="463" t="s">
        <v>1284</v>
      </c>
      <c r="C109" s="463" t="s">
        <v>1281</v>
      </c>
      <c r="D109" s="465" t="s">
        <v>1306</v>
      </c>
      <c r="E109" s="465" t="s">
        <v>1283</v>
      </c>
      <c r="F109" s="465" t="s">
        <v>1273</v>
      </c>
      <c r="G109" s="465">
        <v>980</v>
      </c>
      <c r="H109" s="465">
        <v>80</v>
      </c>
      <c r="I109" s="465">
        <v>13.2</v>
      </c>
      <c r="J109" s="465">
        <v>88</v>
      </c>
      <c r="K109" s="467">
        <f t="shared" si="1"/>
        <v>4.1666666666666664E-2</v>
      </c>
      <c r="L109" s="466">
        <v>1</v>
      </c>
      <c r="M109" s="471"/>
      <c r="N109" s="470">
        <v>5</v>
      </c>
      <c r="O109" s="468" t="s">
        <v>1308</v>
      </c>
    </row>
    <row r="110" spans="1:15" x14ac:dyDescent="0.15">
      <c r="A110" s="463" t="s">
        <v>1284</v>
      </c>
      <c r="B110" s="463" t="s">
        <v>1284</v>
      </c>
      <c r="C110" s="463" t="s">
        <v>1278</v>
      </c>
      <c r="D110" s="465" t="s">
        <v>1289</v>
      </c>
      <c r="E110" s="465" t="s">
        <v>1283</v>
      </c>
      <c r="F110" s="465" t="s">
        <v>1282</v>
      </c>
      <c r="G110" s="465">
        <v>850</v>
      </c>
      <c r="H110" s="465">
        <v>80</v>
      </c>
      <c r="I110" s="465">
        <v>16.399999999999999</v>
      </c>
      <c r="J110" s="465">
        <v>48</v>
      </c>
      <c r="K110" s="467">
        <f t="shared" si="1"/>
        <v>4.1666666666666664E-2</v>
      </c>
      <c r="L110" s="466">
        <v>1</v>
      </c>
      <c r="M110" s="471"/>
      <c r="N110" s="470">
        <v>5</v>
      </c>
      <c r="O110" s="468" t="s">
        <v>1308</v>
      </c>
    </row>
    <row r="111" spans="1:15" x14ac:dyDescent="0.15">
      <c r="A111" s="463" t="s">
        <v>1284</v>
      </c>
      <c r="B111" s="463" t="s">
        <v>1284</v>
      </c>
      <c r="C111" s="463" t="s">
        <v>1276</v>
      </c>
      <c r="D111" s="465" t="s">
        <v>1313</v>
      </c>
      <c r="E111" s="465" t="s">
        <v>1283</v>
      </c>
      <c r="F111" s="465" t="s">
        <v>1282</v>
      </c>
      <c r="G111" s="465">
        <v>900</v>
      </c>
      <c r="H111" s="465">
        <v>80</v>
      </c>
      <c r="I111" s="465">
        <v>15</v>
      </c>
      <c r="J111" s="465">
        <v>48</v>
      </c>
      <c r="K111" s="467">
        <f t="shared" si="1"/>
        <v>4.1666666666666664E-2</v>
      </c>
      <c r="L111" s="466">
        <v>1</v>
      </c>
      <c r="M111" s="471"/>
      <c r="N111" s="470">
        <v>5</v>
      </c>
      <c r="O111" s="468" t="s">
        <v>1308</v>
      </c>
    </row>
    <row r="112" spans="1:15" x14ac:dyDescent="0.15">
      <c r="A112" s="463" t="s">
        <v>1284</v>
      </c>
      <c r="B112" s="463" t="s">
        <v>1284</v>
      </c>
      <c r="C112" s="463" t="s">
        <v>9693</v>
      </c>
      <c r="D112" s="465" t="s">
        <v>1306</v>
      </c>
      <c r="E112" s="465" t="s">
        <v>1283</v>
      </c>
      <c r="F112" s="465" t="s">
        <v>1273</v>
      </c>
      <c r="G112" s="465">
        <v>900</v>
      </c>
      <c r="H112" s="465">
        <v>80</v>
      </c>
      <c r="I112" s="465">
        <v>9.1999999999999993</v>
      </c>
      <c r="J112" s="465">
        <v>72</v>
      </c>
      <c r="K112" s="467">
        <f t="shared" si="1"/>
        <v>4.1666666666666664E-2</v>
      </c>
      <c r="L112" s="466">
        <v>1</v>
      </c>
      <c r="M112" s="471"/>
      <c r="N112" s="470">
        <v>5</v>
      </c>
      <c r="O112" s="468" t="s">
        <v>1308</v>
      </c>
    </row>
    <row r="113" spans="1:15" x14ac:dyDescent="0.15">
      <c r="A113" s="463" t="s">
        <v>1284</v>
      </c>
      <c r="B113" s="463" t="s">
        <v>1284</v>
      </c>
      <c r="C113" s="463" t="s">
        <v>1272</v>
      </c>
      <c r="D113" s="465" t="s">
        <v>1306</v>
      </c>
      <c r="E113" s="465" t="s">
        <v>1283</v>
      </c>
      <c r="F113" s="465" t="s">
        <v>1282</v>
      </c>
      <c r="G113" s="465">
        <v>980</v>
      </c>
      <c r="H113" s="465">
        <v>80</v>
      </c>
      <c r="I113" s="465">
        <v>17.8</v>
      </c>
      <c r="J113" s="465" t="s">
        <v>1266</v>
      </c>
      <c r="K113" s="467">
        <f t="shared" si="1"/>
        <v>4.1666666666666664E-2</v>
      </c>
      <c r="L113" s="466">
        <v>1</v>
      </c>
      <c r="M113" s="471"/>
      <c r="N113" s="470" t="s">
        <v>103</v>
      </c>
      <c r="O113" s="468"/>
    </row>
    <row r="114" spans="1:15" x14ac:dyDescent="0.15">
      <c r="A114" s="463" t="s">
        <v>1284</v>
      </c>
      <c r="B114" s="463" t="s">
        <v>1284</v>
      </c>
      <c r="C114" s="463" t="s">
        <v>1270</v>
      </c>
      <c r="D114" s="465" t="s">
        <v>1306</v>
      </c>
      <c r="E114" s="465" t="s">
        <v>1283</v>
      </c>
      <c r="F114" s="465" t="s">
        <v>1282</v>
      </c>
      <c r="G114" s="465">
        <v>1530</v>
      </c>
      <c r="H114" s="465">
        <v>80</v>
      </c>
      <c r="I114" s="465">
        <v>17</v>
      </c>
      <c r="J114" s="465">
        <v>24</v>
      </c>
      <c r="K114" s="467">
        <f t="shared" si="1"/>
        <v>4.1666666666666664E-2</v>
      </c>
      <c r="L114" s="466">
        <v>1</v>
      </c>
      <c r="M114" s="471"/>
      <c r="N114" s="470">
        <v>5</v>
      </c>
      <c r="O114" s="468" t="s">
        <v>1308</v>
      </c>
    </row>
    <row r="115" spans="1:15" x14ac:dyDescent="0.15">
      <c r="A115" s="463" t="s">
        <v>1284</v>
      </c>
      <c r="B115" s="463" t="s">
        <v>1285</v>
      </c>
      <c r="C115" s="463" t="s">
        <v>1284</v>
      </c>
      <c r="D115" s="465" t="s">
        <v>1269</v>
      </c>
      <c r="E115" s="465" t="s">
        <v>1268</v>
      </c>
      <c r="F115" s="465" t="s">
        <v>1267</v>
      </c>
      <c r="G115" s="465">
        <v>808</v>
      </c>
      <c r="H115" s="465">
        <v>120</v>
      </c>
      <c r="I115" s="465">
        <v>14</v>
      </c>
      <c r="J115" s="465">
        <v>64</v>
      </c>
      <c r="K115" s="467">
        <f t="shared" si="1"/>
        <v>4.1666666666666664E-2</v>
      </c>
      <c r="L115" s="466">
        <v>1</v>
      </c>
      <c r="M115" s="471"/>
      <c r="N115" s="470">
        <v>5</v>
      </c>
      <c r="O115" s="468"/>
    </row>
    <row r="116" spans="1:15" x14ac:dyDescent="0.15">
      <c r="A116" s="463" t="s">
        <v>1284</v>
      </c>
      <c r="B116" s="463" t="s">
        <v>1281</v>
      </c>
      <c r="C116" s="463" t="s">
        <v>1284</v>
      </c>
      <c r="D116" s="465" t="s">
        <v>1280</v>
      </c>
      <c r="E116" s="465" t="s">
        <v>1290</v>
      </c>
      <c r="F116" s="465" t="s">
        <v>1282</v>
      </c>
      <c r="G116" s="465">
        <v>820</v>
      </c>
      <c r="H116" s="465">
        <v>80</v>
      </c>
      <c r="I116" s="465">
        <v>14</v>
      </c>
      <c r="J116" s="465">
        <v>88</v>
      </c>
      <c r="K116" s="467">
        <f t="shared" si="1"/>
        <v>0.125</v>
      </c>
      <c r="L116" s="466">
        <v>3</v>
      </c>
      <c r="M116" s="471"/>
      <c r="N116" s="470">
        <v>5</v>
      </c>
      <c r="O116" s="468"/>
    </row>
    <row r="117" spans="1:15" x14ac:dyDescent="0.15">
      <c r="A117" s="463" t="s">
        <v>1284</v>
      </c>
      <c r="B117" s="463" t="s">
        <v>1278</v>
      </c>
      <c r="C117" s="463" t="s">
        <v>1284</v>
      </c>
      <c r="D117" s="465" t="s">
        <v>1289</v>
      </c>
      <c r="E117" s="465" t="s">
        <v>1283</v>
      </c>
      <c r="F117" s="465" t="s">
        <v>1282</v>
      </c>
      <c r="G117" s="465">
        <v>980</v>
      </c>
      <c r="H117" s="465">
        <v>40</v>
      </c>
      <c r="I117" s="465">
        <v>14.4</v>
      </c>
      <c r="J117" s="465">
        <v>48</v>
      </c>
      <c r="K117" s="467">
        <f t="shared" si="1"/>
        <v>4.1666666666666664E-2</v>
      </c>
      <c r="L117" s="466">
        <v>1</v>
      </c>
      <c r="M117" s="471"/>
      <c r="N117" s="470">
        <v>5</v>
      </c>
      <c r="O117" s="468" t="s">
        <v>1308</v>
      </c>
    </row>
    <row r="118" spans="1:15" x14ac:dyDescent="0.15">
      <c r="A118" s="463" t="s">
        <v>1284</v>
      </c>
      <c r="B118" s="463" t="s">
        <v>1276</v>
      </c>
      <c r="C118" s="463" t="s">
        <v>1284</v>
      </c>
      <c r="D118" s="465" t="s">
        <v>1313</v>
      </c>
      <c r="E118" s="465" t="s">
        <v>1287</v>
      </c>
      <c r="F118" s="465" t="s">
        <v>1273</v>
      </c>
      <c r="G118" s="465">
        <v>880</v>
      </c>
      <c r="H118" s="465">
        <v>40</v>
      </c>
      <c r="I118" s="465">
        <v>14</v>
      </c>
      <c r="J118" s="465">
        <v>64</v>
      </c>
      <c r="K118" s="467">
        <f t="shared" si="1"/>
        <v>4.1666666666666664E-2</v>
      </c>
      <c r="L118" s="466">
        <v>1</v>
      </c>
      <c r="M118" s="471" t="s">
        <v>10649</v>
      </c>
      <c r="N118" s="470">
        <v>5</v>
      </c>
      <c r="O118" s="468" t="s">
        <v>1308</v>
      </c>
    </row>
    <row r="119" spans="1:15" x14ac:dyDescent="0.15">
      <c r="A119" s="463" t="s">
        <v>1284</v>
      </c>
      <c r="B119" s="463" t="s">
        <v>9693</v>
      </c>
      <c r="C119" s="463" t="s">
        <v>1284</v>
      </c>
      <c r="D119" s="465" t="s">
        <v>1306</v>
      </c>
      <c r="E119" s="465" t="s">
        <v>1274</v>
      </c>
      <c r="F119" s="465" t="s">
        <v>1282</v>
      </c>
      <c r="G119" s="465">
        <v>1030</v>
      </c>
      <c r="H119" s="465">
        <v>80</v>
      </c>
      <c r="I119" s="465">
        <v>14.2</v>
      </c>
      <c r="J119" s="465">
        <v>64</v>
      </c>
      <c r="K119" s="467">
        <f t="shared" si="1"/>
        <v>4.1666666666666664E-2</v>
      </c>
      <c r="L119" s="466">
        <v>1</v>
      </c>
      <c r="M119" s="471"/>
      <c r="N119" s="470">
        <v>5</v>
      </c>
      <c r="O119" s="468" t="s">
        <v>1304</v>
      </c>
    </row>
    <row r="120" spans="1:15" x14ac:dyDescent="0.15">
      <c r="A120" s="463" t="s">
        <v>1284</v>
      </c>
      <c r="B120" s="463" t="s">
        <v>1272</v>
      </c>
      <c r="C120" s="463" t="s">
        <v>1284</v>
      </c>
      <c r="D120" s="465" t="s">
        <v>1313</v>
      </c>
      <c r="E120" s="465" t="s">
        <v>1283</v>
      </c>
      <c r="F120" s="465" t="s">
        <v>1282</v>
      </c>
      <c r="G120" s="465">
        <v>950</v>
      </c>
      <c r="H120" s="465">
        <v>80</v>
      </c>
      <c r="I120" s="465">
        <v>14.8</v>
      </c>
      <c r="J120" s="465" t="s">
        <v>1266</v>
      </c>
      <c r="K120" s="467">
        <f t="shared" si="1"/>
        <v>4.1666666666666664E-2</v>
      </c>
      <c r="L120" s="466">
        <v>1</v>
      </c>
      <c r="M120" s="471" t="s">
        <v>10649</v>
      </c>
      <c r="N120" s="470" t="s">
        <v>103</v>
      </c>
      <c r="O120" s="468"/>
    </row>
    <row r="121" spans="1:15" x14ac:dyDescent="0.15">
      <c r="A121" s="463" t="s">
        <v>1284</v>
      </c>
      <c r="B121" s="463" t="s">
        <v>1270</v>
      </c>
      <c r="C121" s="463" t="s">
        <v>1284</v>
      </c>
      <c r="D121" s="465" t="s">
        <v>1271</v>
      </c>
      <c r="E121" s="465" t="s">
        <v>1283</v>
      </c>
      <c r="F121" s="465" t="s">
        <v>1273</v>
      </c>
      <c r="G121" s="465">
        <v>850</v>
      </c>
      <c r="H121" s="465">
        <v>80</v>
      </c>
      <c r="I121" s="465">
        <v>15</v>
      </c>
      <c r="J121" s="465" t="s">
        <v>1266</v>
      </c>
      <c r="K121" s="467">
        <f t="shared" si="1"/>
        <v>4.1666666666666664E-2</v>
      </c>
      <c r="L121" s="466">
        <v>1</v>
      </c>
      <c r="M121" s="471"/>
      <c r="N121" s="470" t="s">
        <v>103</v>
      </c>
      <c r="O121" s="468"/>
    </row>
    <row r="122" spans="1:15" x14ac:dyDescent="0.15">
      <c r="A122" s="463" t="s">
        <v>1284</v>
      </c>
      <c r="B122" s="463" t="s">
        <v>1285</v>
      </c>
      <c r="C122" s="463" t="s">
        <v>1285</v>
      </c>
      <c r="D122" s="465" t="s">
        <v>1306</v>
      </c>
      <c r="E122" s="465" t="s">
        <v>1283</v>
      </c>
      <c r="F122" s="465" t="s">
        <v>1282</v>
      </c>
      <c r="G122" s="465">
        <v>888</v>
      </c>
      <c r="H122" s="465">
        <v>120</v>
      </c>
      <c r="I122" s="465">
        <v>13.8</v>
      </c>
      <c r="J122" s="465">
        <v>64</v>
      </c>
      <c r="K122" s="467">
        <f t="shared" si="1"/>
        <v>4.1666666666666664E-2</v>
      </c>
      <c r="L122" s="466">
        <v>1</v>
      </c>
      <c r="M122" s="471"/>
      <c r="N122" s="470">
        <v>5</v>
      </c>
      <c r="O122" s="468"/>
    </row>
    <row r="123" spans="1:15" x14ac:dyDescent="0.15">
      <c r="A123" s="463" t="s">
        <v>1284</v>
      </c>
      <c r="B123" s="463" t="s">
        <v>1281</v>
      </c>
      <c r="C123" s="463" t="s">
        <v>1281</v>
      </c>
      <c r="D123" s="465" t="s">
        <v>1271</v>
      </c>
      <c r="E123" s="465" t="s">
        <v>1290</v>
      </c>
      <c r="F123" s="465" t="s">
        <v>1282</v>
      </c>
      <c r="G123" s="465">
        <v>880</v>
      </c>
      <c r="H123" s="465">
        <v>80</v>
      </c>
      <c r="I123" s="465">
        <v>13.8</v>
      </c>
      <c r="J123" s="465" t="s">
        <v>1266</v>
      </c>
      <c r="K123" s="467">
        <f t="shared" si="1"/>
        <v>4.1666666666666664E-2</v>
      </c>
      <c r="L123" s="466">
        <v>1</v>
      </c>
      <c r="M123" s="471" t="s">
        <v>10649</v>
      </c>
      <c r="N123" s="470" t="s">
        <v>103</v>
      </c>
      <c r="O123" s="468"/>
    </row>
    <row r="124" spans="1:15" x14ac:dyDescent="0.15">
      <c r="A124" s="463" t="s">
        <v>1284</v>
      </c>
      <c r="B124" s="463" t="s">
        <v>1278</v>
      </c>
      <c r="C124" s="463" t="s">
        <v>1278</v>
      </c>
      <c r="D124" s="465" t="s">
        <v>1269</v>
      </c>
      <c r="E124" s="465" t="s">
        <v>1283</v>
      </c>
      <c r="F124" s="465" t="s">
        <v>1282</v>
      </c>
      <c r="G124" s="465">
        <v>950</v>
      </c>
      <c r="H124" s="465">
        <v>40</v>
      </c>
      <c r="I124" s="465">
        <v>17.8</v>
      </c>
      <c r="J124" s="465">
        <v>48</v>
      </c>
      <c r="K124" s="467">
        <f t="shared" si="1"/>
        <v>4.1666666666666664E-2</v>
      </c>
      <c r="L124" s="466">
        <v>1</v>
      </c>
      <c r="M124" s="471"/>
      <c r="N124" s="470">
        <v>5</v>
      </c>
      <c r="O124" s="468"/>
    </row>
    <row r="125" spans="1:15" x14ac:dyDescent="0.15">
      <c r="A125" s="463" t="s">
        <v>1284</v>
      </c>
      <c r="B125" s="463" t="s">
        <v>1276</v>
      </c>
      <c r="C125" s="463" t="s">
        <v>1276</v>
      </c>
      <c r="D125" s="465" t="s">
        <v>9419</v>
      </c>
      <c r="E125" s="465" t="s">
        <v>1283</v>
      </c>
      <c r="F125" s="465" t="s">
        <v>1282</v>
      </c>
      <c r="G125" s="465">
        <v>900</v>
      </c>
      <c r="H125" s="465">
        <v>40</v>
      </c>
      <c r="I125" s="465">
        <v>13.8</v>
      </c>
      <c r="J125" s="465">
        <v>48</v>
      </c>
      <c r="K125" s="467">
        <f t="shared" si="1"/>
        <v>4.1666666666666664E-2</v>
      </c>
      <c r="L125" s="466">
        <v>1</v>
      </c>
      <c r="M125" s="471"/>
      <c r="N125" s="470">
        <v>5</v>
      </c>
      <c r="O125" s="468" t="s">
        <v>6257</v>
      </c>
    </row>
    <row r="126" spans="1:15" x14ac:dyDescent="0.15">
      <c r="A126" s="463" t="s">
        <v>1284</v>
      </c>
      <c r="B126" s="463" t="s">
        <v>9693</v>
      </c>
      <c r="C126" s="463" t="s">
        <v>9693</v>
      </c>
      <c r="D126" s="465" t="s">
        <v>1313</v>
      </c>
      <c r="E126" s="465" t="s">
        <v>1274</v>
      </c>
      <c r="F126" s="465" t="s">
        <v>1282</v>
      </c>
      <c r="G126" s="465">
        <v>950</v>
      </c>
      <c r="H126" s="465">
        <v>40</v>
      </c>
      <c r="I126" s="465">
        <v>13.8</v>
      </c>
      <c r="J126" s="465">
        <v>24</v>
      </c>
      <c r="K126" s="467">
        <f t="shared" si="1"/>
        <v>4.1666666666666664E-2</v>
      </c>
      <c r="L126" s="466">
        <v>1</v>
      </c>
      <c r="M126" s="471"/>
      <c r="N126" s="470">
        <v>5</v>
      </c>
      <c r="O126" s="468" t="s">
        <v>1304</v>
      </c>
    </row>
    <row r="127" spans="1:15" x14ac:dyDescent="0.15">
      <c r="A127" s="463" t="s">
        <v>1284</v>
      </c>
      <c r="B127" s="463" t="s">
        <v>1272</v>
      </c>
      <c r="C127" s="463" t="s">
        <v>1272</v>
      </c>
      <c r="D127" s="465" t="s">
        <v>1306</v>
      </c>
      <c r="E127" s="465" t="s">
        <v>1283</v>
      </c>
      <c r="F127" s="465" t="s">
        <v>1282</v>
      </c>
      <c r="G127" s="465">
        <v>900</v>
      </c>
      <c r="H127" s="465">
        <v>40</v>
      </c>
      <c r="I127" s="465">
        <v>17.8</v>
      </c>
      <c r="J127" s="465" t="s">
        <v>1266</v>
      </c>
      <c r="K127" s="467">
        <f t="shared" si="1"/>
        <v>4.1666666666666664E-2</v>
      </c>
      <c r="L127" s="466">
        <v>1</v>
      </c>
      <c r="M127" s="471"/>
      <c r="N127" s="470" t="s">
        <v>103</v>
      </c>
      <c r="O127" s="468"/>
    </row>
    <row r="128" spans="1:15" x14ac:dyDescent="0.15">
      <c r="A128" s="463" t="s">
        <v>1284</v>
      </c>
      <c r="B128" s="463" t="s">
        <v>1270</v>
      </c>
      <c r="C128" s="463" t="s">
        <v>1270</v>
      </c>
      <c r="D128" s="465" t="s">
        <v>1306</v>
      </c>
      <c r="E128" s="465" t="s">
        <v>1283</v>
      </c>
      <c r="F128" s="465" t="s">
        <v>1282</v>
      </c>
      <c r="G128" s="465">
        <v>999</v>
      </c>
      <c r="H128" s="465">
        <v>40</v>
      </c>
      <c r="I128" s="465">
        <v>17.8</v>
      </c>
      <c r="J128" s="465" t="s">
        <v>1266</v>
      </c>
      <c r="K128" s="467">
        <f t="shared" si="1"/>
        <v>4.1666666666666664E-2</v>
      </c>
      <c r="L128" s="466">
        <v>1</v>
      </c>
      <c r="M128" s="471"/>
      <c r="N128" s="470" t="s">
        <v>103</v>
      </c>
      <c r="O128" s="468"/>
    </row>
    <row r="129" spans="1:15" x14ac:dyDescent="0.15">
      <c r="A129" s="463" t="s">
        <v>1284</v>
      </c>
      <c r="B129" s="463" t="s">
        <v>1284</v>
      </c>
      <c r="C129" s="463" t="s">
        <v>1284</v>
      </c>
      <c r="D129" s="465" t="s">
        <v>1313</v>
      </c>
      <c r="E129" s="465" t="s">
        <v>1283</v>
      </c>
      <c r="F129" s="465" t="s">
        <v>1282</v>
      </c>
      <c r="G129" s="465">
        <v>1724</v>
      </c>
      <c r="H129" s="465">
        <v>100</v>
      </c>
      <c r="I129" s="465">
        <v>25</v>
      </c>
      <c r="J129" s="465">
        <v>99</v>
      </c>
      <c r="K129" s="467">
        <f t="shared" si="1"/>
        <v>4.1666666666666664E-2</v>
      </c>
      <c r="L129" s="466">
        <v>1</v>
      </c>
      <c r="M129" s="471"/>
      <c r="N129" s="470">
        <v>5</v>
      </c>
      <c r="O129" s="468" t="s">
        <v>1308</v>
      </c>
    </row>
    <row r="130" spans="1:15" x14ac:dyDescent="0.15">
      <c r="A130" s="463" t="s">
        <v>1281</v>
      </c>
      <c r="B130" s="463" t="s">
        <v>1285</v>
      </c>
      <c r="C130" s="463" t="s">
        <v>1284</v>
      </c>
      <c r="D130" s="465" t="s">
        <v>1311</v>
      </c>
      <c r="E130" s="465" t="s">
        <v>1290</v>
      </c>
      <c r="F130" s="465" t="s">
        <v>1282</v>
      </c>
      <c r="G130" s="465">
        <v>370</v>
      </c>
      <c r="H130" s="465">
        <v>120</v>
      </c>
      <c r="I130" s="465">
        <v>6</v>
      </c>
      <c r="J130" s="465">
        <v>56</v>
      </c>
      <c r="K130" s="467">
        <f t="shared" ref="K130:K193" si="2">L130/24</f>
        <v>8.3333333333333329E-2</v>
      </c>
      <c r="L130" s="466">
        <v>2</v>
      </c>
      <c r="M130" s="471"/>
      <c r="N130" s="470">
        <v>5</v>
      </c>
      <c r="O130" s="468"/>
    </row>
    <row r="131" spans="1:15" x14ac:dyDescent="0.15">
      <c r="A131" s="463" t="s">
        <v>1281</v>
      </c>
      <c r="B131" s="463" t="s">
        <v>1285</v>
      </c>
      <c r="C131" s="463" t="s">
        <v>1278</v>
      </c>
      <c r="D131" s="465" t="s">
        <v>1289</v>
      </c>
      <c r="E131" s="465" t="s">
        <v>1268</v>
      </c>
      <c r="F131" s="465" t="s">
        <v>1282</v>
      </c>
      <c r="G131" s="465">
        <v>539</v>
      </c>
      <c r="H131" s="465">
        <v>30</v>
      </c>
      <c r="I131" s="465">
        <v>8.8000000000000007</v>
      </c>
      <c r="J131" s="465">
        <v>40</v>
      </c>
      <c r="K131" s="467">
        <f t="shared" si="2"/>
        <v>4.1666666666666664E-2</v>
      </c>
      <c r="L131" s="466">
        <v>1</v>
      </c>
      <c r="M131" s="471" t="s">
        <v>10662</v>
      </c>
      <c r="N131" s="470">
        <v>5</v>
      </c>
      <c r="O131" s="468"/>
    </row>
    <row r="132" spans="1:15" x14ac:dyDescent="0.15">
      <c r="A132" s="463" t="s">
        <v>1281</v>
      </c>
      <c r="B132" s="463" t="s">
        <v>1285</v>
      </c>
      <c r="C132" s="463" t="s">
        <v>1276</v>
      </c>
      <c r="D132" s="465" t="s">
        <v>1313</v>
      </c>
      <c r="E132" s="465" t="s">
        <v>1268</v>
      </c>
      <c r="F132" s="465" t="s">
        <v>1282</v>
      </c>
      <c r="G132" s="465">
        <v>696</v>
      </c>
      <c r="H132" s="465">
        <v>120</v>
      </c>
      <c r="I132" s="465">
        <v>7.7</v>
      </c>
      <c r="J132" s="465">
        <v>40</v>
      </c>
      <c r="K132" s="467">
        <f t="shared" si="2"/>
        <v>4.1666666666666664E-2</v>
      </c>
      <c r="L132" s="466">
        <v>1</v>
      </c>
      <c r="M132" s="471" t="s">
        <v>10659</v>
      </c>
      <c r="N132" s="470">
        <v>5</v>
      </c>
      <c r="O132" s="468" t="s">
        <v>6255</v>
      </c>
    </row>
    <row r="133" spans="1:15" x14ac:dyDescent="0.15">
      <c r="A133" s="463" t="s">
        <v>1281</v>
      </c>
      <c r="B133" s="463" t="s">
        <v>1285</v>
      </c>
      <c r="C133" s="463" t="s">
        <v>9693</v>
      </c>
      <c r="D133" s="465" t="s">
        <v>1311</v>
      </c>
      <c r="E133" s="465" t="s">
        <v>1290</v>
      </c>
      <c r="F133" s="465" t="s">
        <v>1282</v>
      </c>
      <c r="G133" s="465">
        <v>630</v>
      </c>
      <c r="H133" s="465">
        <v>120</v>
      </c>
      <c r="I133" s="465">
        <v>9.4</v>
      </c>
      <c r="J133" s="465">
        <v>40</v>
      </c>
      <c r="K133" s="467">
        <f t="shared" si="2"/>
        <v>0.125</v>
      </c>
      <c r="L133" s="466">
        <v>3</v>
      </c>
      <c r="M133" s="471"/>
      <c r="N133" s="470">
        <v>5</v>
      </c>
      <c r="O133" s="468"/>
    </row>
    <row r="134" spans="1:15" x14ac:dyDescent="0.15">
      <c r="A134" s="463" t="s">
        <v>1281</v>
      </c>
      <c r="B134" s="463" t="s">
        <v>1285</v>
      </c>
      <c r="C134" s="463" t="s">
        <v>1272</v>
      </c>
      <c r="D134" s="465" t="s">
        <v>1321</v>
      </c>
      <c r="E134" s="465" t="s">
        <v>1290</v>
      </c>
      <c r="F134" s="465" t="s">
        <v>1282</v>
      </c>
      <c r="G134" s="465">
        <v>650</v>
      </c>
      <c r="H134" s="465">
        <v>120</v>
      </c>
      <c r="I134" s="465">
        <v>12.2</v>
      </c>
      <c r="J134" s="465" t="s">
        <v>1266</v>
      </c>
      <c r="K134" s="467">
        <f t="shared" si="2"/>
        <v>8.3333333333333329E-2</v>
      </c>
      <c r="L134" s="466">
        <v>2</v>
      </c>
      <c r="M134" s="471"/>
      <c r="N134" s="470" t="s">
        <v>103</v>
      </c>
      <c r="O134" s="468"/>
    </row>
    <row r="135" spans="1:15" x14ac:dyDescent="0.15">
      <c r="A135" s="463" t="s">
        <v>1281</v>
      </c>
      <c r="B135" s="463" t="s">
        <v>1285</v>
      </c>
      <c r="C135" s="463" t="s">
        <v>1270</v>
      </c>
      <c r="D135" s="465" t="s">
        <v>1280</v>
      </c>
      <c r="E135" s="465" t="s">
        <v>1290</v>
      </c>
      <c r="F135" s="465" t="s">
        <v>1273</v>
      </c>
      <c r="G135" s="465">
        <v>700</v>
      </c>
      <c r="H135" s="465">
        <v>120</v>
      </c>
      <c r="I135" s="465">
        <v>7.2</v>
      </c>
      <c r="J135" s="465">
        <v>48</v>
      </c>
      <c r="K135" s="467">
        <f t="shared" si="2"/>
        <v>0.125</v>
      </c>
      <c r="L135" s="466">
        <v>3</v>
      </c>
      <c r="M135" s="471"/>
      <c r="N135" s="470">
        <v>5</v>
      </c>
      <c r="O135" s="468"/>
    </row>
    <row r="136" spans="1:15" x14ac:dyDescent="0.15">
      <c r="A136" s="463" t="s">
        <v>1281</v>
      </c>
      <c r="B136" s="463" t="s">
        <v>1284</v>
      </c>
      <c r="C136" s="463" t="s">
        <v>1285</v>
      </c>
      <c r="D136" s="465" t="s">
        <v>1311</v>
      </c>
      <c r="E136" s="465" t="s">
        <v>1290</v>
      </c>
      <c r="F136" s="465" t="s">
        <v>1282</v>
      </c>
      <c r="G136" s="465">
        <v>234</v>
      </c>
      <c r="H136" s="465">
        <v>120</v>
      </c>
      <c r="I136" s="465">
        <v>3</v>
      </c>
      <c r="J136" s="465" t="s">
        <v>1266</v>
      </c>
      <c r="K136" s="467">
        <f t="shared" si="2"/>
        <v>8.3333333333333329E-2</v>
      </c>
      <c r="L136" s="466">
        <v>2</v>
      </c>
      <c r="M136" s="471"/>
      <c r="N136" s="470" t="s">
        <v>103</v>
      </c>
      <c r="O136" s="468"/>
    </row>
    <row r="137" spans="1:15" x14ac:dyDescent="0.15">
      <c r="A137" s="463" t="s">
        <v>1281</v>
      </c>
      <c r="B137" s="463" t="s">
        <v>1284</v>
      </c>
      <c r="C137" s="463" t="s">
        <v>1278</v>
      </c>
      <c r="D137" s="465" t="s">
        <v>1289</v>
      </c>
      <c r="E137" s="465" t="s">
        <v>1290</v>
      </c>
      <c r="F137" s="465" t="s">
        <v>1318</v>
      </c>
      <c r="G137" s="465">
        <v>550</v>
      </c>
      <c r="H137" s="465">
        <v>80</v>
      </c>
      <c r="I137" s="465">
        <v>12.4</v>
      </c>
      <c r="J137" s="465">
        <v>48</v>
      </c>
      <c r="K137" s="467">
        <f t="shared" si="2"/>
        <v>8.3333333333333329E-2</v>
      </c>
      <c r="L137" s="466">
        <v>2</v>
      </c>
      <c r="M137" s="471"/>
      <c r="N137" s="470">
        <v>5</v>
      </c>
      <c r="O137" s="468"/>
    </row>
    <row r="138" spans="1:15" x14ac:dyDescent="0.15">
      <c r="A138" s="463" t="s">
        <v>1281</v>
      </c>
      <c r="B138" s="463" t="s">
        <v>1284</v>
      </c>
      <c r="C138" s="463" t="s">
        <v>1276</v>
      </c>
      <c r="D138" s="465" t="s">
        <v>1313</v>
      </c>
      <c r="E138" s="465" t="s">
        <v>1290</v>
      </c>
      <c r="F138" s="465" t="s">
        <v>1282</v>
      </c>
      <c r="G138" s="465">
        <v>600</v>
      </c>
      <c r="H138" s="465">
        <v>80</v>
      </c>
      <c r="I138" s="465">
        <v>6</v>
      </c>
      <c r="J138" s="465">
        <v>48</v>
      </c>
      <c r="K138" s="467">
        <f t="shared" si="2"/>
        <v>8.3333333333333329E-2</v>
      </c>
      <c r="L138" s="466">
        <v>2</v>
      </c>
      <c r="M138" s="471"/>
      <c r="N138" s="470">
        <v>5</v>
      </c>
      <c r="O138" s="468"/>
    </row>
    <row r="139" spans="1:15" x14ac:dyDescent="0.15">
      <c r="A139" s="463" t="s">
        <v>1281</v>
      </c>
      <c r="B139" s="463" t="s">
        <v>1284</v>
      </c>
      <c r="C139" s="463" t="s">
        <v>9693</v>
      </c>
      <c r="D139" s="465" t="s">
        <v>1317</v>
      </c>
      <c r="E139" s="465" t="s">
        <v>1290</v>
      </c>
      <c r="F139" s="465" t="s">
        <v>1273</v>
      </c>
      <c r="G139" s="465">
        <v>650</v>
      </c>
      <c r="H139" s="465">
        <v>80</v>
      </c>
      <c r="I139" s="465">
        <v>6.2</v>
      </c>
      <c r="J139" s="465">
        <v>72</v>
      </c>
      <c r="K139" s="467">
        <f t="shared" si="2"/>
        <v>0.125</v>
      </c>
      <c r="L139" s="466">
        <v>3</v>
      </c>
      <c r="M139" s="471"/>
      <c r="N139" s="470">
        <v>5</v>
      </c>
      <c r="O139" s="468"/>
    </row>
    <row r="140" spans="1:15" x14ac:dyDescent="0.15">
      <c r="A140" s="463" t="s">
        <v>1281</v>
      </c>
      <c r="B140" s="463" t="s">
        <v>1284</v>
      </c>
      <c r="C140" s="463" t="s">
        <v>1272</v>
      </c>
      <c r="D140" s="465" t="s">
        <v>1311</v>
      </c>
      <c r="E140" s="465" t="s">
        <v>1290</v>
      </c>
      <c r="F140" s="465" t="s">
        <v>1282</v>
      </c>
      <c r="G140" s="465">
        <v>408</v>
      </c>
      <c r="H140" s="465">
        <v>80</v>
      </c>
      <c r="I140" s="465">
        <v>4.8</v>
      </c>
      <c r="J140" s="465" t="s">
        <v>1266</v>
      </c>
      <c r="K140" s="467">
        <f t="shared" si="2"/>
        <v>8.3333333333333329E-2</v>
      </c>
      <c r="L140" s="466">
        <v>2</v>
      </c>
      <c r="M140" s="471"/>
      <c r="N140" s="470" t="s">
        <v>103</v>
      </c>
      <c r="O140" s="468"/>
    </row>
    <row r="141" spans="1:15" x14ac:dyDescent="0.15">
      <c r="A141" s="463" t="s">
        <v>1281</v>
      </c>
      <c r="B141" s="463" t="s">
        <v>1284</v>
      </c>
      <c r="C141" s="463" t="s">
        <v>1270</v>
      </c>
      <c r="D141" s="465" t="s">
        <v>1280</v>
      </c>
      <c r="E141" s="465" t="s">
        <v>1290</v>
      </c>
      <c r="F141" s="465" t="s">
        <v>1273</v>
      </c>
      <c r="G141" s="465">
        <v>858</v>
      </c>
      <c r="H141" s="465">
        <v>80</v>
      </c>
      <c r="I141" s="465">
        <v>9</v>
      </c>
      <c r="J141" s="465">
        <v>64</v>
      </c>
      <c r="K141" s="467">
        <f t="shared" si="2"/>
        <v>0.16666666666666666</v>
      </c>
      <c r="L141" s="466">
        <v>4</v>
      </c>
      <c r="M141" s="471"/>
      <c r="N141" s="470">
        <v>5</v>
      </c>
      <c r="O141" s="468"/>
    </row>
    <row r="142" spans="1:15" x14ac:dyDescent="0.15">
      <c r="A142" s="463" t="s">
        <v>1281</v>
      </c>
      <c r="B142" s="463" t="s">
        <v>1278</v>
      </c>
      <c r="C142" s="463" t="s">
        <v>1285</v>
      </c>
      <c r="D142" s="465" t="s">
        <v>1269</v>
      </c>
      <c r="E142" s="465" t="s">
        <v>1290</v>
      </c>
      <c r="F142" s="465" t="s">
        <v>1273</v>
      </c>
      <c r="G142" s="465">
        <v>441</v>
      </c>
      <c r="H142" s="465">
        <v>120</v>
      </c>
      <c r="I142" s="465">
        <v>7.8</v>
      </c>
      <c r="J142" s="465">
        <v>24</v>
      </c>
      <c r="K142" s="467">
        <f t="shared" si="2"/>
        <v>8.3333333333333329E-2</v>
      </c>
      <c r="L142" s="466">
        <v>2</v>
      </c>
      <c r="M142" s="471"/>
      <c r="N142" s="470">
        <v>5</v>
      </c>
      <c r="O142" s="468"/>
    </row>
    <row r="143" spans="1:15" x14ac:dyDescent="0.15">
      <c r="A143" s="463" t="s">
        <v>1281</v>
      </c>
      <c r="B143" s="463" t="s">
        <v>1278</v>
      </c>
      <c r="C143" s="463" t="s">
        <v>1284</v>
      </c>
      <c r="D143" s="465" t="s">
        <v>1289</v>
      </c>
      <c r="E143" s="465" t="s">
        <v>1290</v>
      </c>
      <c r="F143" s="465" t="s">
        <v>1282</v>
      </c>
      <c r="G143" s="465">
        <v>480</v>
      </c>
      <c r="H143" s="465">
        <v>40</v>
      </c>
      <c r="I143" s="465">
        <v>6.4</v>
      </c>
      <c r="J143" s="465">
        <v>48</v>
      </c>
      <c r="K143" s="467">
        <f t="shared" si="2"/>
        <v>8.3333333333333329E-2</v>
      </c>
      <c r="L143" s="466">
        <v>2</v>
      </c>
      <c r="M143" s="471"/>
      <c r="N143" s="470">
        <v>5</v>
      </c>
      <c r="O143" s="468"/>
    </row>
    <row r="144" spans="1:15" x14ac:dyDescent="0.15">
      <c r="A144" s="463" t="s">
        <v>1281</v>
      </c>
      <c r="B144" s="463" t="s">
        <v>1278</v>
      </c>
      <c r="C144" s="463" t="s">
        <v>1276</v>
      </c>
      <c r="D144" s="465" t="s">
        <v>1289</v>
      </c>
      <c r="E144" s="465" t="s">
        <v>1290</v>
      </c>
      <c r="F144" s="465" t="s">
        <v>1282</v>
      </c>
      <c r="G144" s="465">
        <v>540</v>
      </c>
      <c r="H144" s="465">
        <v>40</v>
      </c>
      <c r="I144" s="465">
        <v>7.6</v>
      </c>
      <c r="J144" s="465">
        <v>24</v>
      </c>
      <c r="K144" s="467">
        <f t="shared" si="2"/>
        <v>8.3333333333333329E-2</v>
      </c>
      <c r="L144" s="466">
        <v>2</v>
      </c>
      <c r="M144" s="471"/>
      <c r="N144" s="470">
        <v>5</v>
      </c>
      <c r="O144" s="468"/>
    </row>
    <row r="145" spans="1:15" x14ac:dyDescent="0.15">
      <c r="A145" s="463" t="s">
        <v>1281</v>
      </c>
      <c r="B145" s="463" t="s">
        <v>1278</v>
      </c>
      <c r="C145" s="463" t="s">
        <v>9693</v>
      </c>
      <c r="D145" s="465" t="s">
        <v>1289</v>
      </c>
      <c r="E145" s="465" t="s">
        <v>1290</v>
      </c>
      <c r="F145" s="465" t="s">
        <v>1282</v>
      </c>
      <c r="G145" s="465">
        <v>715</v>
      </c>
      <c r="H145" s="465">
        <v>40</v>
      </c>
      <c r="I145" s="465">
        <v>7.8</v>
      </c>
      <c r="J145" s="465">
        <v>24</v>
      </c>
      <c r="K145" s="467">
        <f t="shared" si="2"/>
        <v>8.3333333333333329E-2</v>
      </c>
      <c r="L145" s="466">
        <v>2</v>
      </c>
      <c r="M145" s="471"/>
      <c r="N145" s="470">
        <v>5</v>
      </c>
      <c r="O145" s="468"/>
    </row>
    <row r="146" spans="1:15" x14ac:dyDescent="0.15">
      <c r="A146" s="463" t="s">
        <v>1281</v>
      </c>
      <c r="B146" s="463" t="s">
        <v>1278</v>
      </c>
      <c r="C146" s="463" t="s">
        <v>1272</v>
      </c>
      <c r="D146" s="465" t="s">
        <v>1289</v>
      </c>
      <c r="E146" s="465" t="s">
        <v>1290</v>
      </c>
      <c r="F146" s="465" t="s">
        <v>1282</v>
      </c>
      <c r="G146" s="465">
        <v>600</v>
      </c>
      <c r="H146" s="465">
        <v>40</v>
      </c>
      <c r="I146" s="465">
        <v>12.6</v>
      </c>
      <c r="J146" s="465" t="s">
        <v>1266</v>
      </c>
      <c r="K146" s="467">
        <f t="shared" si="2"/>
        <v>8.3333333333333329E-2</v>
      </c>
      <c r="L146" s="466">
        <v>2</v>
      </c>
      <c r="M146" s="471"/>
      <c r="N146" s="470" t="s">
        <v>103</v>
      </c>
      <c r="O146" s="468"/>
    </row>
    <row r="147" spans="1:15" x14ac:dyDescent="0.15">
      <c r="A147" s="463" t="s">
        <v>1281</v>
      </c>
      <c r="B147" s="463" t="s">
        <v>1278</v>
      </c>
      <c r="C147" s="463" t="s">
        <v>1270</v>
      </c>
      <c r="D147" s="465" t="s">
        <v>1289</v>
      </c>
      <c r="E147" s="465" t="s">
        <v>1290</v>
      </c>
      <c r="F147" s="465" t="s">
        <v>1282</v>
      </c>
      <c r="G147" s="465">
        <v>750</v>
      </c>
      <c r="H147" s="465">
        <v>40</v>
      </c>
      <c r="I147" s="465">
        <v>9.6</v>
      </c>
      <c r="J147" s="465">
        <v>32</v>
      </c>
      <c r="K147" s="467">
        <f t="shared" si="2"/>
        <v>8.3333333333333329E-2</v>
      </c>
      <c r="L147" s="466">
        <v>2</v>
      </c>
      <c r="M147" s="471"/>
      <c r="N147" s="470">
        <v>5</v>
      </c>
      <c r="O147" s="468"/>
    </row>
    <row r="148" spans="1:15" x14ac:dyDescent="0.15">
      <c r="A148" s="463" t="s">
        <v>1281</v>
      </c>
      <c r="B148" s="463" t="s">
        <v>1276</v>
      </c>
      <c r="C148" s="463" t="s">
        <v>1285</v>
      </c>
      <c r="D148" s="465" t="s">
        <v>1313</v>
      </c>
      <c r="E148" s="465" t="s">
        <v>1290</v>
      </c>
      <c r="F148" s="465" t="s">
        <v>1282</v>
      </c>
      <c r="G148" s="465">
        <v>560</v>
      </c>
      <c r="H148" s="465">
        <v>120</v>
      </c>
      <c r="I148" s="465">
        <v>6.2</v>
      </c>
      <c r="J148" s="465">
        <v>32</v>
      </c>
      <c r="K148" s="467">
        <f t="shared" si="2"/>
        <v>8.3333333333333329E-2</v>
      </c>
      <c r="L148" s="466">
        <v>2</v>
      </c>
      <c r="M148" s="471"/>
      <c r="N148" s="470">
        <v>5</v>
      </c>
      <c r="O148" s="468"/>
    </row>
    <row r="149" spans="1:15" x14ac:dyDescent="0.15">
      <c r="A149" s="463" t="s">
        <v>1281</v>
      </c>
      <c r="B149" s="463" t="s">
        <v>1276</v>
      </c>
      <c r="C149" s="463" t="s">
        <v>1284</v>
      </c>
      <c r="D149" s="465" t="s">
        <v>1313</v>
      </c>
      <c r="E149" s="465" t="s">
        <v>1290</v>
      </c>
      <c r="F149" s="465" t="s">
        <v>1282</v>
      </c>
      <c r="G149" s="465">
        <v>540</v>
      </c>
      <c r="H149" s="465">
        <v>40</v>
      </c>
      <c r="I149" s="465">
        <v>6</v>
      </c>
      <c r="J149" s="465">
        <v>48</v>
      </c>
      <c r="K149" s="467">
        <f t="shared" si="2"/>
        <v>8.3333333333333329E-2</v>
      </c>
      <c r="L149" s="466">
        <v>2</v>
      </c>
      <c r="M149" s="471"/>
      <c r="N149" s="470">
        <v>5</v>
      </c>
      <c r="O149" s="468"/>
    </row>
    <row r="150" spans="1:15" x14ac:dyDescent="0.15">
      <c r="A150" s="463" t="s">
        <v>1281</v>
      </c>
      <c r="B150" s="463" t="s">
        <v>1276</v>
      </c>
      <c r="C150" s="463" t="s">
        <v>1278</v>
      </c>
      <c r="D150" s="465" t="s">
        <v>1313</v>
      </c>
      <c r="E150" s="465" t="s">
        <v>1290</v>
      </c>
      <c r="F150" s="465" t="s">
        <v>1282</v>
      </c>
      <c r="G150" s="465">
        <v>700</v>
      </c>
      <c r="H150" s="465">
        <v>40</v>
      </c>
      <c r="I150" s="465">
        <v>9.1</v>
      </c>
      <c r="J150" s="465">
        <v>32</v>
      </c>
      <c r="K150" s="467">
        <f t="shared" si="2"/>
        <v>0.125</v>
      </c>
      <c r="L150" s="466">
        <v>3</v>
      </c>
      <c r="M150" s="471"/>
      <c r="N150" s="470">
        <v>10</v>
      </c>
      <c r="O150" s="468"/>
    </row>
    <row r="151" spans="1:15" x14ac:dyDescent="0.15">
      <c r="A151" s="463" t="s">
        <v>1281</v>
      </c>
      <c r="B151" s="463" t="s">
        <v>1276</v>
      </c>
      <c r="C151" s="463" t="s">
        <v>9693</v>
      </c>
      <c r="D151" s="465" t="s">
        <v>1313</v>
      </c>
      <c r="E151" s="465" t="s">
        <v>1290</v>
      </c>
      <c r="F151" s="465" t="s">
        <v>1273</v>
      </c>
      <c r="G151" s="465">
        <v>650</v>
      </c>
      <c r="H151" s="465">
        <v>40</v>
      </c>
      <c r="I151" s="465">
        <v>6.4</v>
      </c>
      <c r="J151" s="465">
        <v>32</v>
      </c>
      <c r="K151" s="467">
        <f t="shared" si="2"/>
        <v>8.3333333333333329E-2</v>
      </c>
      <c r="L151" s="466">
        <v>2</v>
      </c>
      <c r="M151" s="471"/>
      <c r="N151" s="470">
        <v>5</v>
      </c>
      <c r="O151" s="468"/>
    </row>
    <row r="152" spans="1:15" x14ac:dyDescent="0.15">
      <c r="A152" s="463" t="s">
        <v>1281</v>
      </c>
      <c r="B152" s="463" t="s">
        <v>1276</v>
      </c>
      <c r="C152" s="463" t="s">
        <v>1272</v>
      </c>
      <c r="D152" s="465" t="s">
        <v>1313</v>
      </c>
      <c r="E152" s="465" t="s">
        <v>1290</v>
      </c>
      <c r="F152" s="465" t="s">
        <v>1318</v>
      </c>
      <c r="G152" s="465">
        <v>930</v>
      </c>
      <c r="H152" s="465">
        <v>40</v>
      </c>
      <c r="I152" s="465">
        <v>14.2</v>
      </c>
      <c r="J152" s="465">
        <v>8</v>
      </c>
      <c r="K152" s="467">
        <f t="shared" si="2"/>
        <v>0.125</v>
      </c>
      <c r="L152" s="466">
        <v>3</v>
      </c>
      <c r="M152" s="471"/>
      <c r="N152" s="470">
        <v>10</v>
      </c>
      <c r="O152" s="468"/>
    </row>
    <row r="153" spans="1:15" x14ac:dyDescent="0.15">
      <c r="A153" s="463" t="s">
        <v>1281</v>
      </c>
      <c r="B153" s="463" t="s">
        <v>1276</v>
      </c>
      <c r="C153" s="463" t="s">
        <v>1270</v>
      </c>
      <c r="D153" s="465" t="s">
        <v>1313</v>
      </c>
      <c r="E153" s="465" t="s">
        <v>1290</v>
      </c>
      <c r="F153" s="465" t="s">
        <v>1282</v>
      </c>
      <c r="G153" s="465">
        <v>700</v>
      </c>
      <c r="H153" s="465">
        <v>40</v>
      </c>
      <c r="I153" s="465">
        <v>7.7</v>
      </c>
      <c r="J153" s="465">
        <v>48</v>
      </c>
      <c r="K153" s="467">
        <f t="shared" si="2"/>
        <v>8.3333333333333329E-2</v>
      </c>
      <c r="L153" s="466">
        <v>2</v>
      </c>
      <c r="M153" s="471"/>
      <c r="N153" s="470">
        <v>5</v>
      </c>
      <c r="O153" s="468"/>
    </row>
    <row r="154" spans="1:15" x14ac:dyDescent="0.15">
      <c r="A154" s="463" t="s">
        <v>1281</v>
      </c>
      <c r="B154" s="463" t="s">
        <v>9693</v>
      </c>
      <c r="C154" s="463" t="s">
        <v>1285</v>
      </c>
      <c r="D154" s="465" t="s">
        <v>1317</v>
      </c>
      <c r="E154" s="465" t="s">
        <v>1290</v>
      </c>
      <c r="F154" s="465" t="s">
        <v>1282</v>
      </c>
      <c r="G154" s="465">
        <v>625</v>
      </c>
      <c r="H154" s="465">
        <v>120</v>
      </c>
      <c r="I154" s="465">
        <v>6.4</v>
      </c>
      <c r="J154" s="465">
        <v>24</v>
      </c>
      <c r="K154" s="467">
        <f t="shared" si="2"/>
        <v>0.125</v>
      </c>
      <c r="L154" s="466">
        <v>3</v>
      </c>
      <c r="M154" s="471"/>
      <c r="N154" s="470">
        <v>5</v>
      </c>
      <c r="O154" s="468"/>
    </row>
    <row r="155" spans="1:15" x14ac:dyDescent="0.15">
      <c r="A155" s="463" t="s">
        <v>1281</v>
      </c>
      <c r="B155" s="463" t="s">
        <v>9693</v>
      </c>
      <c r="C155" s="463" t="s">
        <v>1284</v>
      </c>
      <c r="D155" s="465" t="s">
        <v>1320</v>
      </c>
      <c r="E155" s="465" t="s">
        <v>1290</v>
      </c>
      <c r="F155" s="465" t="s">
        <v>1282</v>
      </c>
      <c r="G155" s="465">
        <v>899</v>
      </c>
      <c r="H155" s="465">
        <v>30</v>
      </c>
      <c r="I155" s="465">
        <v>12.6</v>
      </c>
      <c r="J155" s="465">
        <v>8</v>
      </c>
      <c r="K155" s="467">
        <f t="shared" si="2"/>
        <v>0.16666666666666666</v>
      </c>
      <c r="L155" s="466">
        <v>4</v>
      </c>
      <c r="M155" s="471"/>
      <c r="N155" s="470">
        <v>10</v>
      </c>
      <c r="O155" s="468"/>
    </row>
    <row r="156" spans="1:15" x14ac:dyDescent="0.15">
      <c r="A156" s="463" t="s">
        <v>1281</v>
      </c>
      <c r="B156" s="463" t="s">
        <v>9693</v>
      </c>
      <c r="C156" s="463" t="s">
        <v>1278</v>
      </c>
      <c r="D156" s="465" t="s">
        <v>1289</v>
      </c>
      <c r="E156" s="465" t="s">
        <v>1290</v>
      </c>
      <c r="F156" s="465" t="s">
        <v>1319</v>
      </c>
      <c r="G156" s="465">
        <v>670</v>
      </c>
      <c r="H156" s="465">
        <v>40</v>
      </c>
      <c r="I156" s="465">
        <v>6.8</v>
      </c>
      <c r="J156" s="465">
        <v>24</v>
      </c>
      <c r="K156" s="467">
        <f t="shared" si="2"/>
        <v>0.125</v>
      </c>
      <c r="L156" s="466">
        <v>3</v>
      </c>
      <c r="M156" s="471"/>
      <c r="N156" s="470">
        <v>5</v>
      </c>
      <c r="O156" s="468"/>
    </row>
    <row r="157" spans="1:15" x14ac:dyDescent="0.15">
      <c r="A157" s="463" t="s">
        <v>1281</v>
      </c>
      <c r="B157" s="463" t="s">
        <v>9693</v>
      </c>
      <c r="C157" s="463" t="s">
        <v>1276</v>
      </c>
      <c r="D157" s="465" t="s">
        <v>1313</v>
      </c>
      <c r="E157" s="465" t="s">
        <v>1290</v>
      </c>
      <c r="F157" s="465" t="s">
        <v>1282</v>
      </c>
      <c r="G157" s="465">
        <v>786</v>
      </c>
      <c r="H157" s="465">
        <v>40</v>
      </c>
      <c r="I157" s="465">
        <v>6.4</v>
      </c>
      <c r="J157" s="465">
        <v>24</v>
      </c>
      <c r="K157" s="467">
        <f t="shared" si="2"/>
        <v>0.125</v>
      </c>
      <c r="L157" s="466">
        <v>3</v>
      </c>
      <c r="M157" s="471"/>
      <c r="N157" s="470">
        <v>5</v>
      </c>
      <c r="O157" s="468"/>
    </row>
    <row r="158" spans="1:15" x14ac:dyDescent="0.15">
      <c r="A158" s="463" t="s">
        <v>1281</v>
      </c>
      <c r="B158" s="463" t="s">
        <v>9693</v>
      </c>
      <c r="C158" s="463" t="s">
        <v>1272</v>
      </c>
      <c r="D158" s="465" t="s">
        <v>1280</v>
      </c>
      <c r="E158" s="465" t="s">
        <v>1290</v>
      </c>
      <c r="F158" s="465" t="s">
        <v>1282</v>
      </c>
      <c r="G158" s="465">
        <v>816</v>
      </c>
      <c r="H158" s="465">
        <v>40</v>
      </c>
      <c r="I158" s="465">
        <v>22.4</v>
      </c>
      <c r="J158" s="465" t="s">
        <v>1266</v>
      </c>
      <c r="K158" s="467">
        <f t="shared" si="2"/>
        <v>0.125</v>
      </c>
      <c r="L158" s="466">
        <v>3</v>
      </c>
      <c r="M158" s="471"/>
      <c r="N158" s="470" t="s">
        <v>103</v>
      </c>
      <c r="O158" s="468"/>
    </row>
    <row r="159" spans="1:15" x14ac:dyDescent="0.15">
      <c r="A159" s="463" t="s">
        <v>1281</v>
      </c>
      <c r="B159" s="463" t="s">
        <v>9693</v>
      </c>
      <c r="C159" s="463" t="s">
        <v>1270</v>
      </c>
      <c r="D159" s="465" t="s">
        <v>1317</v>
      </c>
      <c r="E159" s="465" t="s">
        <v>1290</v>
      </c>
      <c r="F159" s="465" t="s">
        <v>1282</v>
      </c>
      <c r="G159" s="465">
        <v>1050</v>
      </c>
      <c r="H159" s="465">
        <v>40</v>
      </c>
      <c r="I159" s="465">
        <v>15.4</v>
      </c>
      <c r="J159" s="465">
        <v>16</v>
      </c>
      <c r="K159" s="467">
        <f t="shared" si="2"/>
        <v>0.16666666666666666</v>
      </c>
      <c r="L159" s="466">
        <v>4</v>
      </c>
      <c r="M159" s="471"/>
      <c r="N159" s="470">
        <v>5</v>
      </c>
      <c r="O159" s="468"/>
    </row>
    <row r="160" spans="1:15" x14ac:dyDescent="0.15">
      <c r="A160" s="463" t="s">
        <v>1281</v>
      </c>
      <c r="B160" s="463" t="s">
        <v>1272</v>
      </c>
      <c r="C160" s="463" t="s">
        <v>1285</v>
      </c>
      <c r="D160" s="465" t="s">
        <v>1311</v>
      </c>
      <c r="E160" s="465" t="s">
        <v>1290</v>
      </c>
      <c r="F160" s="465" t="s">
        <v>1282</v>
      </c>
      <c r="G160" s="465">
        <v>675</v>
      </c>
      <c r="H160" s="465">
        <v>120</v>
      </c>
      <c r="I160" s="465">
        <v>12.2</v>
      </c>
      <c r="J160" s="465" t="s">
        <v>1266</v>
      </c>
      <c r="K160" s="467">
        <f t="shared" si="2"/>
        <v>8.3333333333333329E-2</v>
      </c>
      <c r="L160" s="466">
        <v>2</v>
      </c>
      <c r="M160" s="471"/>
      <c r="N160" s="470" t="s">
        <v>103</v>
      </c>
      <c r="O160" s="468"/>
    </row>
    <row r="161" spans="1:15" x14ac:dyDescent="0.15">
      <c r="A161" s="463" t="s">
        <v>1281</v>
      </c>
      <c r="B161" s="463" t="s">
        <v>1272</v>
      </c>
      <c r="C161" s="463" t="s">
        <v>1284</v>
      </c>
      <c r="D161" s="465" t="s">
        <v>1311</v>
      </c>
      <c r="E161" s="465" t="s">
        <v>1290</v>
      </c>
      <c r="F161" s="465" t="s">
        <v>1282</v>
      </c>
      <c r="G161" s="465">
        <v>655</v>
      </c>
      <c r="H161" s="465">
        <v>80</v>
      </c>
      <c r="I161" s="465">
        <v>12</v>
      </c>
      <c r="J161" s="465" t="s">
        <v>1266</v>
      </c>
      <c r="K161" s="467">
        <f t="shared" si="2"/>
        <v>8.3333333333333329E-2</v>
      </c>
      <c r="L161" s="466">
        <v>2</v>
      </c>
      <c r="M161" s="471"/>
      <c r="N161" s="470" t="s">
        <v>103</v>
      </c>
      <c r="O161" s="468"/>
    </row>
    <row r="162" spans="1:15" x14ac:dyDescent="0.15">
      <c r="A162" s="463" t="s">
        <v>1281</v>
      </c>
      <c r="B162" s="463" t="s">
        <v>1272</v>
      </c>
      <c r="C162" s="463" t="s">
        <v>1278</v>
      </c>
      <c r="D162" s="465" t="s">
        <v>1289</v>
      </c>
      <c r="E162" s="465" t="s">
        <v>1290</v>
      </c>
      <c r="F162" s="465" t="s">
        <v>1282</v>
      </c>
      <c r="G162" s="465">
        <v>705</v>
      </c>
      <c r="H162" s="465">
        <v>40</v>
      </c>
      <c r="I162" s="465">
        <v>9.8000000000000007</v>
      </c>
      <c r="J162" s="465">
        <v>32</v>
      </c>
      <c r="K162" s="467">
        <f t="shared" si="2"/>
        <v>8.3333333333333329E-2</v>
      </c>
      <c r="L162" s="466">
        <v>2</v>
      </c>
      <c r="M162" s="471"/>
      <c r="N162" s="470">
        <v>5</v>
      </c>
      <c r="O162" s="468"/>
    </row>
    <row r="163" spans="1:15" x14ac:dyDescent="0.15">
      <c r="A163" s="463" t="s">
        <v>1281</v>
      </c>
      <c r="B163" s="463" t="s">
        <v>1272</v>
      </c>
      <c r="C163" s="463" t="s">
        <v>1276</v>
      </c>
      <c r="D163" s="465" t="s">
        <v>1313</v>
      </c>
      <c r="E163" s="465" t="s">
        <v>1290</v>
      </c>
      <c r="F163" s="465" t="s">
        <v>1282</v>
      </c>
      <c r="G163" s="465">
        <v>750</v>
      </c>
      <c r="H163" s="465">
        <v>40</v>
      </c>
      <c r="I163" s="465">
        <v>12.2</v>
      </c>
      <c r="J163" s="465" t="s">
        <v>1266</v>
      </c>
      <c r="K163" s="467">
        <f t="shared" si="2"/>
        <v>8.3333333333333329E-2</v>
      </c>
      <c r="L163" s="466">
        <v>2</v>
      </c>
      <c r="M163" s="471"/>
      <c r="N163" s="470" t="s">
        <v>103</v>
      </c>
      <c r="O163" s="468"/>
    </row>
    <row r="164" spans="1:15" x14ac:dyDescent="0.15">
      <c r="A164" s="463" t="s">
        <v>1281</v>
      </c>
      <c r="B164" s="463" t="s">
        <v>1272</v>
      </c>
      <c r="C164" s="463" t="s">
        <v>9693</v>
      </c>
      <c r="D164" s="465" t="s">
        <v>1311</v>
      </c>
      <c r="E164" s="465" t="s">
        <v>1290</v>
      </c>
      <c r="F164" s="465" t="s">
        <v>1282</v>
      </c>
      <c r="G164" s="465">
        <v>822</v>
      </c>
      <c r="H164" s="465">
        <v>40</v>
      </c>
      <c r="I164" s="465">
        <v>9.4</v>
      </c>
      <c r="J164" s="465">
        <v>64</v>
      </c>
      <c r="K164" s="467">
        <f t="shared" si="2"/>
        <v>0.125</v>
      </c>
      <c r="L164" s="466">
        <v>3</v>
      </c>
      <c r="M164" s="471"/>
      <c r="N164" s="470">
        <v>5</v>
      </c>
      <c r="O164" s="468"/>
    </row>
    <row r="165" spans="1:15" x14ac:dyDescent="0.15">
      <c r="A165" s="463" t="s">
        <v>1281</v>
      </c>
      <c r="B165" s="463" t="s">
        <v>1272</v>
      </c>
      <c r="C165" s="463" t="s">
        <v>1270</v>
      </c>
      <c r="D165" s="465" t="s">
        <v>1311</v>
      </c>
      <c r="E165" s="465" t="s">
        <v>1290</v>
      </c>
      <c r="F165" s="465" t="s">
        <v>1282</v>
      </c>
      <c r="G165" s="465">
        <v>429</v>
      </c>
      <c r="H165" s="465">
        <v>40</v>
      </c>
      <c r="I165" s="465">
        <v>3</v>
      </c>
      <c r="J165" s="465" t="s">
        <v>1266</v>
      </c>
      <c r="K165" s="467">
        <f t="shared" si="2"/>
        <v>8.3333333333333329E-2</v>
      </c>
      <c r="L165" s="466">
        <v>2</v>
      </c>
      <c r="M165" s="471"/>
      <c r="N165" s="470" t="s">
        <v>103</v>
      </c>
      <c r="O165" s="468"/>
    </row>
    <row r="166" spans="1:15" x14ac:dyDescent="0.15">
      <c r="A166" s="463" t="s">
        <v>1281</v>
      </c>
      <c r="B166" s="463" t="s">
        <v>1270</v>
      </c>
      <c r="C166" s="463" t="s">
        <v>1285</v>
      </c>
      <c r="D166" s="465" t="s">
        <v>1280</v>
      </c>
      <c r="E166" s="465" t="s">
        <v>1290</v>
      </c>
      <c r="F166" s="465" t="s">
        <v>1282</v>
      </c>
      <c r="G166" s="465">
        <v>750</v>
      </c>
      <c r="H166" s="465">
        <v>120</v>
      </c>
      <c r="I166" s="465">
        <v>5.2</v>
      </c>
      <c r="J166" s="465">
        <v>48</v>
      </c>
      <c r="K166" s="467">
        <f t="shared" si="2"/>
        <v>0.125</v>
      </c>
      <c r="L166" s="466">
        <v>3</v>
      </c>
      <c r="M166" s="471"/>
      <c r="N166" s="470">
        <v>5</v>
      </c>
      <c r="O166" s="468"/>
    </row>
    <row r="167" spans="1:15" x14ac:dyDescent="0.15">
      <c r="A167" s="463" t="s">
        <v>1281</v>
      </c>
      <c r="B167" s="463" t="s">
        <v>1270</v>
      </c>
      <c r="C167" s="463" t="s">
        <v>1284</v>
      </c>
      <c r="D167" s="465" t="s">
        <v>1280</v>
      </c>
      <c r="E167" s="465" t="s">
        <v>1290</v>
      </c>
      <c r="F167" s="465" t="s">
        <v>1282</v>
      </c>
      <c r="G167" s="465">
        <v>760</v>
      </c>
      <c r="H167" s="465">
        <v>40</v>
      </c>
      <c r="I167" s="465">
        <v>7</v>
      </c>
      <c r="J167" s="465">
        <v>64</v>
      </c>
      <c r="K167" s="467">
        <f t="shared" si="2"/>
        <v>0.125</v>
      </c>
      <c r="L167" s="466">
        <v>3</v>
      </c>
      <c r="M167" s="471"/>
      <c r="N167" s="470">
        <v>5</v>
      </c>
      <c r="O167" s="468"/>
    </row>
    <row r="168" spans="1:15" x14ac:dyDescent="0.15">
      <c r="A168" s="463" t="s">
        <v>1281</v>
      </c>
      <c r="B168" s="463" t="s">
        <v>1270</v>
      </c>
      <c r="C168" s="463" t="s">
        <v>1278</v>
      </c>
      <c r="D168" s="465" t="s">
        <v>1289</v>
      </c>
      <c r="E168" s="465" t="s">
        <v>1290</v>
      </c>
      <c r="F168" s="465" t="s">
        <v>1282</v>
      </c>
      <c r="G168" s="465">
        <v>720</v>
      </c>
      <c r="H168" s="465">
        <v>40</v>
      </c>
      <c r="I168" s="465">
        <v>8.6</v>
      </c>
      <c r="J168" s="465">
        <v>48</v>
      </c>
      <c r="K168" s="467">
        <f t="shared" si="2"/>
        <v>0.125</v>
      </c>
      <c r="L168" s="466">
        <v>3</v>
      </c>
      <c r="M168" s="471"/>
      <c r="N168" s="470">
        <v>5</v>
      </c>
      <c r="O168" s="468"/>
    </row>
    <row r="169" spans="1:15" x14ac:dyDescent="0.15">
      <c r="A169" s="463" t="s">
        <v>1281</v>
      </c>
      <c r="B169" s="463" t="s">
        <v>1270</v>
      </c>
      <c r="C169" s="463" t="s">
        <v>1276</v>
      </c>
      <c r="D169" s="465" t="s">
        <v>1313</v>
      </c>
      <c r="E169" s="465" t="s">
        <v>1290</v>
      </c>
      <c r="F169" s="465" t="s">
        <v>1282</v>
      </c>
      <c r="G169" s="465">
        <v>777</v>
      </c>
      <c r="H169" s="465">
        <v>40</v>
      </c>
      <c r="I169" s="465">
        <v>11.2</v>
      </c>
      <c r="J169" s="465" t="s">
        <v>1266</v>
      </c>
      <c r="K169" s="467">
        <f t="shared" si="2"/>
        <v>0.125</v>
      </c>
      <c r="L169" s="466">
        <v>3</v>
      </c>
      <c r="M169" s="471"/>
      <c r="N169" s="470" t="s">
        <v>103</v>
      </c>
      <c r="O169" s="468"/>
    </row>
    <row r="170" spans="1:15" x14ac:dyDescent="0.15">
      <c r="A170" s="463" t="s">
        <v>1281</v>
      </c>
      <c r="B170" s="463" t="s">
        <v>1270</v>
      </c>
      <c r="C170" s="463" t="s">
        <v>9693</v>
      </c>
      <c r="D170" s="465" t="s">
        <v>1280</v>
      </c>
      <c r="E170" s="465" t="s">
        <v>1290</v>
      </c>
      <c r="F170" s="465" t="s">
        <v>1282</v>
      </c>
      <c r="G170" s="465">
        <v>788</v>
      </c>
      <c r="H170" s="465">
        <v>40</v>
      </c>
      <c r="I170" s="465">
        <v>7.4</v>
      </c>
      <c r="J170" s="465">
        <v>48</v>
      </c>
      <c r="K170" s="467">
        <f t="shared" si="2"/>
        <v>0.125</v>
      </c>
      <c r="L170" s="466">
        <v>3</v>
      </c>
      <c r="M170" s="471"/>
      <c r="N170" s="470">
        <v>5</v>
      </c>
      <c r="O170" s="468"/>
    </row>
    <row r="171" spans="1:15" x14ac:dyDescent="0.15">
      <c r="A171" s="463" t="s">
        <v>1281</v>
      </c>
      <c r="B171" s="463" t="s">
        <v>1270</v>
      </c>
      <c r="C171" s="463" t="s">
        <v>1272</v>
      </c>
      <c r="D171" s="465" t="s">
        <v>1280</v>
      </c>
      <c r="E171" s="465" t="s">
        <v>1290</v>
      </c>
      <c r="F171" s="465" t="s">
        <v>1282</v>
      </c>
      <c r="G171" s="465">
        <v>894</v>
      </c>
      <c r="H171" s="465">
        <v>40</v>
      </c>
      <c r="I171" s="465">
        <v>12</v>
      </c>
      <c r="J171" s="465" t="s">
        <v>1266</v>
      </c>
      <c r="K171" s="467">
        <f t="shared" si="2"/>
        <v>0.125</v>
      </c>
      <c r="L171" s="466">
        <v>3</v>
      </c>
      <c r="M171" s="471"/>
      <c r="N171" s="470" t="s">
        <v>103</v>
      </c>
      <c r="O171" s="468"/>
    </row>
    <row r="172" spans="1:15" x14ac:dyDescent="0.15">
      <c r="A172" s="463" t="s">
        <v>1281</v>
      </c>
      <c r="B172" s="463" t="s">
        <v>1281</v>
      </c>
      <c r="C172" s="463" t="s">
        <v>1285</v>
      </c>
      <c r="D172" s="465" t="s">
        <v>1280</v>
      </c>
      <c r="E172" s="465" t="s">
        <v>1290</v>
      </c>
      <c r="F172" s="465" t="s">
        <v>1282</v>
      </c>
      <c r="G172" s="465">
        <v>840</v>
      </c>
      <c r="H172" s="465">
        <v>120</v>
      </c>
      <c r="I172" s="465">
        <v>14</v>
      </c>
      <c r="J172" s="465">
        <v>88</v>
      </c>
      <c r="K172" s="467">
        <f t="shared" si="2"/>
        <v>0.20833333333333334</v>
      </c>
      <c r="L172" s="466">
        <v>5</v>
      </c>
      <c r="M172" s="471"/>
      <c r="N172" s="470">
        <v>5</v>
      </c>
      <c r="O172" s="468"/>
    </row>
    <row r="173" spans="1:15" x14ac:dyDescent="0.15">
      <c r="A173" s="463" t="s">
        <v>1281</v>
      </c>
      <c r="B173" s="463" t="s">
        <v>1281</v>
      </c>
      <c r="C173" s="463" t="s">
        <v>1284</v>
      </c>
      <c r="D173" s="465" t="s">
        <v>1280</v>
      </c>
      <c r="E173" s="465" t="s">
        <v>1290</v>
      </c>
      <c r="F173" s="465" t="s">
        <v>1282</v>
      </c>
      <c r="G173" s="465">
        <v>1780</v>
      </c>
      <c r="H173" s="465">
        <v>80</v>
      </c>
      <c r="I173" s="465">
        <v>16.8</v>
      </c>
      <c r="J173" s="465">
        <v>16</v>
      </c>
      <c r="K173" s="467">
        <f t="shared" si="2"/>
        <v>0.20833333333333334</v>
      </c>
      <c r="L173" s="466">
        <v>5</v>
      </c>
      <c r="M173" s="471"/>
      <c r="N173" s="470">
        <v>5</v>
      </c>
      <c r="O173" s="468"/>
    </row>
    <row r="174" spans="1:15" x14ac:dyDescent="0.15">
      <c r="A174" s="463" t="s">
        <v>1281</v>
      </c>
      <c r="B174" s="463" t="s">
        <v>1281</v>
      </c>
      <c r="C174" s="463" t="s">
        <v>1278</v>
      </c>
      <c r="D174" s="465" t="s">
        <v>1289</v>
      </c>
      <c r="E174" s="465" t="s">
        <v>1290</v>
      </c>
      <c r="F174" s="465" t="s">
        <v>1273</v>
      </c>
      <c r="G174" s="465">
        <v>940</v>
      </c>
      <c r="H174" s="465">
        <v>40</v>
      </c>
      <c r="I174" s="465">
        <v>16.399999999999999</v>
      </c>
      <c r="J174" s="465">
        <v>32</v>
      </c>
      <c r="K174" s="467">
        <f t="shared" si="2"/>
        <v>0.20833333333333334</v>
      </c>
      <c r="L174" s="466">
        <v>5</v>
      </c>
      <c r="M174" s="471"/>
      <c r="N174" s="470">
        <v>5</v>
      </c>
      <c r="O174" s="468"/>
    </row>
    <row r="175" spans="1:15" x14ac:dyDescent="0.15">
      <c r="A175" s="463" t="s">
        <v>1281</v>
      </c>
      <c r="B175" s="463" t="s">
        <v>1281</v>
      </c>
      <c r="C175" s="463" t="s">
        <v>1276</v>
      </c>
      <c r="D175" s="465" t="s">
        <v>1313</v>
      </c>
      <c r="E175" s="465" t="s">
        <v>1290</v>
      </c>
      <c r="F175" s="465" t="s">
        <v>1282</v>
      </c>
      <c r="G175" s="465">
        <v>890</v>
      </c>
      <c r="H175" s="465">
        <v>40</v>
      </c>
      <c r="I175" s="465">
        <v>15.5</v>
      </c>
      <c r="J175" s="465">
        <v>32</v>
      </c>
      <c r="K175" s="467">
        <f t="shared" si="2"/>
        <v>0.20833333333333334</v>
      </c>
      <c r="L175" s="466">
        <v>5</v>
      </c>
      <c r="M175" s="471"/>
      <c r="N175" s="470">
        <v>5</v>
      </c>
      <c r="O175" s="468"/>
    </row>
    <row r="176" spans="1:15" x14ac:dyDescent="0.15">
      <c r="A176" s="463" t="s">
        <v>1281</v>
      </c>
      <c r="B176" s="463" t="s">
        <v>1281</v>
      </c>
      <c r="C176" s="463" t="s">
        <v>9693</v>
      </c>
      <c r="D176" s="465" t="s">
        <v>1280</v>
      </c>
      <c r="E176" s="465" t="s">
        <v>1290</v>
      </c>
      <c r="F176" s="465" t="s">
        <v>1282</v>
      </c>
      <c r="G176" s="465">
        <v>880</v>
      </c>
      <c r="H176" s="465">
        <v>40</v>
      </c>
      <c r="I176" s="465">
        <v>14.2</v>
      </c>
      <c r="J176" s="465">
        <v>48</v>
      </c>
      <c r="K176" s="467">
        <f t="shared" si="2"/>
        <v>0.20833333333333334</v>
      </c>
      <c r="L176" s="466">
        <v>5</v>
      </c>
      <c r="M176" s="471"/>
      <c r="N176" s="470">
        <v>5</v>
      </c>
      <c r="O176" s="468"/>
    </row>
    <row r="177" spans="1:15" x14ac:dyDescent="0.15">
      <c r="A177" s="463" t="s">
        <v>1281</v>
      </c>
      <c r="B177" s="463" t="s">
        <v>1281</v>
      </c>
      <c r="C177" s="463" t="s">
        <v>1272</v>
      </c>
      <c r="D177" s="465" t="s">
        <v>1317</v>
      </c>
      <c r="E177" s="465" t="s">
        <v>1290</v>
      </c>
      <c r="F177" s="465" t="s">
        <v>1282</v>
      </c>
      <c r="G177" s="465">
        <v>880</v>
      </c>
      <c r="H177" s="465">
        <v>40</v>
      </c>
      <c r="I177" s="465">
        <v>14.8</v>
      </c>
      <c r="J177" s="465" t="s">
        <v>1266</v>
      </c>
      <c r="K177" s="467">
        <f t="shared" si="2"/>
        <v>0.20833333333333334</v>
      </c>
      <c r="L177" s="466">
        <v>5</v>
      </c>
      <c r="M177" s="471"/>
      <c r="N177" s="470" t="s">
        <v>103</v>
      </c>
      <c r="O177" s="468"/>
    </row>
    <row r="178" spans="1:15" x14ac:dyDescent="0.15">
      <c r="A178" s="463" t="s">
        <v>1281</v>
      </c>
      <c r="B178" s="463" t="s">
        <v>1281</v>
      </c>
      <c r="C178" s="463" t="s">
        <v>1270</v>
      </c>
      <c r="D178" s="465" t="s">
        <v>1280</v>
      </c>
      <c r="E178" s="465" t="s">
        <v>1290</v>
      </c>
      <c r="F178" s="465" t="s">
        <v>1282</v>
      </c>
      <c r="G178" s="465">
        <v>1020</v>
      </c>
      <c r="H178" s="465">
        <v>40</v>
      </c>
      <c r="I178" s="465">
        <v>15</v>
      </c>
      <c r="J178" s="465">
        <v>64</v>
      </c>
      <c r="K178" s="467">
        <f t="shared" si="2"/>
        <v>0.20833333333333334</v>
      </c>
      <c r="L178" s="466">
        <v>5</v>
      </c>
      <c r="M178" s="471"/>
      <c r="N178" s="470">
        <v>5</v>
      </c>
      <c r="O178" s="468"/>
    </row>
    <row r="179" spans="1:15" x14ac:dyDescent="0.15">
      <c r="A179" s="463" t="s">
        <v>1281</v>
      </c>
      <c r="B179" s="463" t="s">
        <v>1285</v>
      </c>
      <c r="C179" s="463" t="s">
        <v>1281</v>
      </c>
      <c r="D179" s="465" t="s">
        <v>1269</v>
      </c>
      <c r="E179" s="465" t="s">
        <v>1268</v>
      </c>
      <c r="F179" s="465" t="s">
        <v>1282</v>
      </c>
      <c r="G179" s="465">
        <v>850</v>
      </c>
      <c r="H179" s="465">
        <v>120</v>
      </c>
      <c r="I179" s="465">
        <v>14</v>
      </c>
      <c r="J179" s="465">
        <v>64</v>
      </c>
      <c r="K179" s="467">
        <f t="shared" si="2"/>
        <v>4.1666666666666664E-2</v>
      </c>
      <c r="L179" s="466">
        <v>1</v>
      </c>
      <c r="M179" s="471" t="s">
        <v>10659</v>
      </c>
      <c r="N179" s="470">
        <v>5</v>
      </c>
      <c r="O179" s="468"/>
    </row>
    <row r="180" spans="1:15" x14ac:dyDescent="0.15">
      <c r="A180" s="463" t="s">
        <v>1281</v>
      </c>
      <c r="B180" s="463" t="s">
        <v>1284</v>
      </c>
      <c r="C180" s="463" t="s">
        <v>1281</v>
      </c>
      <c r="D180" s="465" t="s">
        <v>1280</v>
      </c>
      <c r="E180" s="465" t="s">
        <v>1283</v>
      </c>
      <c r="F180" s="465" t="s">
        <v>1282</v>
      </c>
      <c r="G180" s="465">
        <v>808</v>
      </c>
      <c r="H180" s="465">
        <v>80</v>
      </c>
      <c r="I180" s="465">
        <v>13.8</v>
      </c>
      <c r="J180" s="465">
        <v>88</v>
      </c>
      <c r="K180" s="467">
        <f t="shared" si="2"/>
        <v>4.1666666666666664E-2</v>
      </c>
      <c r="L180" s="466">
        <v>1</v>
      </c>
      <c r="M180" s="471"/>
      <c r="N180" s="470">
        <v>5</v>
      </c>
      <c r="O180" s="468" t="s">
        <v>6271</v>
      </c>
    </row>
    <row r="181" spans="1:15" x14ac:dyDescent="0.15">
      <c r="A181" s="463" t="s">
        <v>1281</v>
      </c>
      <c r="B181" s="463" t="s">
        <v>1278</v>
      </c>
      <c r="C181" s="463" t="s">
        <v>1281</v>
      </c>
      <c r="D181" s="465" t="s">
        <v>1289</v>
      </c>
      <c r="E181" s="465" t="s">
        <v>1268</v>
      </c>
      <c r="F181" s="465" t="s">
        <v>1267</v>
      </c>
      <c r="G181" s="465">
        <v>950</v>
      </c>
      <c r="H181" s="465">
        <v>80</v>
      </c>
      <c r="I181" s="465">
        <v>14.4</v>
      </c>
      <c r="J181" s="465">
        <v>48</v>
      </c>
      <c r="K181" s="467">
        <f t="shared" si="2"/>
        <v>4.1666666666666664E-2</v>
      </c>
      <c r="L181" s="466">
        <v>1</v>
      </c>
      <c r="M181" s="471" t="s">
        <v>10652</v>
      </c>
      <c r="N181" s="470">
        <v>5</v>
      </c>
      <c r="O181" s="468" t="s">
        <v>10794</v>
      </c>
    </row>
    <row r="182" spans="1:15" x14ac:dyDescent="0.15">
      <c r="A182" s="463" t="s">
        <v>1281</v>
      </c>
      <c r="B182" s="463" t="s">
        <v>1276</v>
      </c>
      <c r="C182" s="463" t="s">
        <v>1281</v>
      </c>
      <c r="D182" s="465" t="s">
        <v>1313</v>
      </c>
      <c r="E182" s="465" t="s">
        <v>1287</v>
      </c>
      <c r="F182" s="465" t="s">
        <v>1282</v>
      </c>
      <c r="G182" s="465">
        <v>880</v>
      </c>
      <c r="H182" s="465">
        <v>40</v>
      </c>
      <c r="I182" s="465">
        <v>14</v>
      </c>
      <c r="J182" s="465">
        <v>64</v>
      </c>
      <c r="K182" s="467">
        <f t="shared" si="2"/>
        <v>4.1666666666666664E-2</v>
      </c>
      <c r="L182" s="466">
        <v>1</v>
      </c>
      <c r="M182" s="471" t="s">
        <v>10652</v>
      </c>
      <c r="N182" s="470">
        <v>5</v>
      </c>
      <c r="O182" s="468" t="s">
        <v>6272</v>
      </c>
    </row>
    <row r="183" spans="1:15" x14ac:dyDescent="0.15">
      <c r="A183" s="463" t="s">
        <v>1281</v>
      </c>
      <c r="B183" s="463" t="s">
        <v>9693</v>
      </c>
      <c r="C183" s="463" t="s">
        <v>1281</v>
      </c>
      <c r="D183" s="465" t="s">
        <v>1306</v>
      </c>
      <c r="E183" s="465" t="s">
        <v>1274</v>
      </c>
      <c r="F183" s="465" t="s">
        <v>1282</v>
      </c>
      <c r="G183" s="465">
        <v>850</v>
      </c>
      <c r="H183" s="465">
        <v>40</v>
      </c>
      <c r="I183" s="465">
        <v>14.2</v>
      </c>
      <c r="J183" s="465">
        <v>64</v>
      </c>
      <c r="K183" s="467">
        <f t="shared" si="2"/>
        <v>4.1666666666666664E-2</v>
      </c>
      <c r="L183" s="466">
        <v>1</v>
      </c>
      <c r="M183" s="471"/>
      <c r="N183" s="470">
        <v>5</v>
      </c>
      <c r="O183" s="468" t="s">
        <v>1304</v>
      </c>
    </row>
    <row r="184" spans="1:15" x14ac:dyDescent="0.15">
      <c r="A184" s="463" t="s">
        <v>1281</v>
      </c>
      <c r="B184" s="463" t="s">
        <v>1272</v>
      </c>
      <c r="C184" s="463" t="s">
        <v>1281</v>
      </c>
      <c r="D184" s="465" t="s">
        <v>1313</v>
      </c>
      <c r="E184" s="465" t="s">
        <v>1286</v>
      </c>
      <c r="F184" s="465" t="s">
        <v>1282</v>
      </c>
      <c r="G184" s="465">
        <v>950</v>
      </c>
      <c r="H184" s="465">
        <v>40</v>
      </c>
      <c r="I184" s="465">
        <v>14.8</v>
      </c>
      <c r="J184" s="465" t="s">
        <v>1266</v>
      </c>
      <c r="K184" s="467">
        <f t="shared" si="2"/>
        <v>4.1666666666666664E-2</v>
      </c>
      <c r="L184" s="466">
        <v>1</v>
      </c>
      <c r="M184" s="471" t="s">
        <v>10651</v>
      </c>
      <c r="N184" s="470" t="s">
        <v>103</v>
      </c>
      <c r="O184" s="468"/>
    </row>
    <row r="185" spans="1:15" x14ac:dyDescent="0.15">
      <c r="A185" s="463" t="s">
        <v>1281</v>
      </c>
      <c r="B185" s="463" t="s">
        <v>1270</v>
      </c>
      <c r="C185" s="463" t="s">
        <v>1281</v>
      </c>
      <c r="D185" s="465" t="s">
        <v>1317</v>
      </c>
      <c r="E185" s="465" t="s">
        <v>1268</v>
      </c>
      <c r="F185" s="465" t="s">
        <v>1267</v>
      </c>
      <c r="G185" s="465">
        <v>850</v>
      </c>
      <c r="H185" s="465">
        <v>40</v>
      </c>
      <c r="I185" s="465">
        <v>15</v>
      </c>
      <c r="J185" s="465" t="s">
        <v>1266</v>
      </c>
      <c r="K185" s="467">
        <f t="shared" si="2"/>
        <v>0.125</v>
      </c>
      <c r="L185" s="466">
        <v>3</v>
      </c>
      <c r="M185" s="471"/>
      <c r="N185" s="470" t="s">
        <v>103</v>
      </c>
      <c r="O185" s="468"/>
    </row>
    <row r="186" spans="1:15" x14ac:dyDescent="0.15">
      <c r="A186" s="463" t="s">
        <v>1281</v>
      </c>
      <c r="B186" s="463" t="s">
        <v>1285</v>
      </c>
      <c r="C186" s="463" t="s">
        <v>1285</v>
      </c>
      <c r="D186" s="465" t="s">
        <v>1280</v>
      </c>
      <c r="E186" s="465" t="s">
        <v>1290</v>
      </c>
      <c r="F186" s="465" t="s">
        <v>1273</v>
      </c>
      <c r="G186" s="465">
        <v>888</v>
      </c>
      <c r="H186" s="465">
        <v>120</v>
      </c>
      <c r="I186" s="465">
        <v>14.2</v>
      </c>
      <c r="J186" s="465">
        <v>88</v>
      </c>
      <c r="K186" s="467">
        <f t="shared" si="2"/>
        <v>0.125</v>
      </c>
      <c r="L186" s="466">
        <v>3</v>
      </c>
      <c r="M186" s="471"/>
      <c r="N186" s="470">
        <v>5</v>
      </c>
      <c r="O186" s="468"/>
    </row>
    <row r="187" spans="1:15" x14ac:dyDescent="0.15">
      <c r="A187" s="463" t="s">
        <v>1281</v>
      </c>
      <c r="B187" s="463" t="s">
        <v>1284</v>
      </c>
      <c r="C187" s="463" t="s">
        <v>1284</v>
      </c>
      <c r="D187" s="465" t="s">
        <v>1305</v>
      </c>
      <c r="E187" s="465" t="s">
        <v>1268</v>
      </c>
      <c r="F187" s="465" t="s">
        <v>1282</v>
      </c>
      <c r="G187" s="465">
        <v>849</v>
      </c>
      <c r="H187" s="465">
        <v>100</v>
      </c>
      <c r="I187" s="465">
        <v>14.2</v>
      </c>
      <c r="J187" s="465">
        <v>99</v>
      </c>
      <c r="K187" s="467">
        <f t="shared" si="2"/>
        <v>4.1666666666666664E-2</v>
      </c>
      <c r="L187" s="466">
        <v>1</v>
      </c>
      <c r="M187" s="471" t="s">
        <v>10659</v>
      </c>
      <c r="N187" s="470">
        <v>5</v>
      </c>
      <c r="O187" s="468"/>
    </row>
    <row r="188" spans="1:15" x14ac:dyDescent="0.15">
      <c r="A188" s="463" t="s">
        <v>1281</v>
      </c>
      <c r="B188" s="463" t="s">
        <v>1278</v>
      </c>
      <c r="C188" s="463" t="s">
        <v>1278</v>
      </c>
      <c r="D188" s="465" t="s">
        <v>1269</v>
      </c>
      <c r="E188" s="465" t="s">
        <v>1290</v>
      </c>
      <c r="F188" s="465" t="s">
        <v>1282</v>
      </c>
      <c r="G188" s="465">
        <v>950</v>
      </c>
      <c r="H188" s="465">
        <v>40</v>
      </c>
      <c r="I188" s="465">
        <v>18.2</v>
      </c>
      <c r="J188" s="465">
        <v>48</v>
      </c>
      <c r="K188" s="467">
        <f t="shared" si="2"/>
        <v>8.3333333333333329E-2</v>
      </c>
      <c r="L188" s="466">
        <v>2</v>
      </c>
      <c r="M188" s="471"/>
      <c r="N188" s="470">
        <v>5</v>
      </c>
      <c r="O188" s="468"/>
    </row>
    <row r="189" spans="1:15" x14ac:dyDescent="0.15">
      <c r="A189" s="463" t="s">
        <v>1281</v>
      </c>
      <c r="B189" s="463" t="s">
        <v>1276</v>
      </c>
      <c r="C189" s="463" t="s">
        <v>1276</v>
      </c>
      <c r="D189" s="465" t="s">
        <v>9419</v>
      </c>
      <c r="E189" s="465" t="s">
        <v>1290</v>
      </c>
      <c r="F189" s="465" t="s">
        <v>1282</v>
      </c>
      <c r="G189" s="465">
        <v>900</v>
      </c>
      <c r="H189" s="465">
        <v>40</v>
      </c>
      <c r="I189" s="465">
        <v>14.2</v>
      </c>
      <c r="J189" s="465">
        <v>48</v>
      </c>
      <c r="K189" s="467">
        <f t="shared" si="2"/>
        <v>8.3333333333333329E-2</v>
      </c>
      <c r="L189" s="466">
        <v>2</v>
      </c>
      <c r="M189" s="471"/>
      <c r="N189" s="470">
        <v>5</v>
      </c>
      <c r="O189" s="468" t="s">
        <v>6273</v>
      </c>
    </row>
    <row r="190" spans="1:15" x14ac:dyDescent="0.15">
      <c r="A190" s="463" t="s">
        <v>1281</v>
      </c>
      <c r="B190" s="463" t="s">
        <v>9693</v>
      </c>
      <c r="C190" s="463" t="s">
        <v>9693</v>
      </c>
      <c r="D190" s="465" t="s">
        <v>1280</v>
      </c>
      <c r="E190" s="465" t="s">
        <v>1290</v>
      </c>
      <c r="F190" s="465" t="s">
        <v>1282</v>
      </c>
      <c r="G190" s="465">
        <v>950</v>
      </c>
      <c r="H190" s="465">
        <v>40</v>
      </c>
      <c r="I190" s="465">
        <v>14.2</v>
      </c>
      <c r="J190" s="465">
        <v>24</v>
      </c>
      <c r="K190" s="467">
        <f t="shared" si="2"/>
        <v>4.1666666666666664E-2</v>
      </c>
      <c r="L190" s="466">
        <v>1</v>
      </c>
      <c r="M190" s="471" t="s">
        <v>6261</v>
      </c>
      <c r="N190" s="470">
        <v>5</v>
      </c>
      <c r="O190" s="468" t="s">
        <v>10795</v>
      </c>
    </row>
    <row r="191" spans="1:15" x14ac:dyDescent="0.15">
      <c r="A191" s="463" t="s">
        <v>1281</v>
      </c>
      <c r="B191" s="463" t="s">
        <v>1272</v>
      </c>
      <c r="C191" s="463" t="s">
        <v>1272</v>
      </c>
      <c r="D191" s="465" t="s">
        <v>1311</v>
      </c>
      <c r="E191" s="465" t="s">
        <v>1286</v>
      </c>
      <c r="F191" s="465" t="s">
        <v>1282</v>
      </c>
      <c r="G191" s="465">
        <v>900</v>
      </c>
      <c r="H191" s="465">
        <v>40</v>
      </c>
      <c r="I191" s="465">
        <v>18.2</v>
      </c>
      <c r="J191" s="465" t="s">
        <v>1266</v>
      </c>
      <c r="K191" s="467">
        <f t="shared" si="2"/>
        <v>4.1666666666666664E-2</v>
      </c>
      <c r="L191" s="466">
        <v>1</v>
      </c>
      <c r="M191" s="471" t="s">
        <v>10651</v>
      </c>
      <c r="N191" s="470" t="s">
        <v>103</v>
      </c>
      <c r="O191" s="468"/>
    </row>
    <row r="192" spans="1:15" x14ac:dyDescent="0.15">
      <c r="A192" s="463" t="s">
        <v>1281</v>
      </c>
      <c r="B192" s="463" t="s">
        <v>1270</v>
      </c>
      <c r="C192" s="463" t="s">
        <v>1270</v>
      </c>
      <c r="D192" s="465" t="s">
        <v>1280</v>
      </c>
      <c r="E192" s="465" t="s">
        <v>1268</v>
      </c>
      <c r="F192" s="465" t="s">
        <v>1279</v>
      </c>
      <c r="G192" s="465">
        <v>999</v>
      </c>
      <c r="H192" s="465">
        <v>40</v>
      </c>
      <c r="I192" s="465">
        <v>18.2</v>
      </c>
      <c r="J192" s="465" t="s">
        <v>1266</v>
      </c>
      <c r="K192" s="467">
        <f t="shared" si="2"/>
        <v>0.125</v>
      </c>
      <c r="L192" s="466">
        <v>3</v>
      </c>
      <c r="M192" s="471"/>
      <c r="N192" s="470" t="s">
        <v>103</v>
      </c>
      <c r="O192" s="468"/>
    </row>
    <row r="193" spans="1:15" x14ac:dyDescent="0.15">
      <c r="A193" s="463" t="s">
        <v>1281</v>
      </c>
      <c r="B193" s="463" t="s">
        <v>1281</v>
      </c>
      <c r="C193" s="463" t="s">
        <v>1281</v>
      </c>
      <c r="D193" s="465" t="s">
        <v>1313</v>
      </c>
      <c r="E193" s="465" t="s">
        <v>1290</v>
      </c>
      <c r="F193" s="465" t="s">
        <v>1282</v>
      </c>
      <c r="G193" s="465">
        <v>1439</v>
      </c>
      <c r="H193" s="465">
        <v>80</v>
      </c>
      <c r="I193" s="465">
        <v>24</v>
      </c>
      <c r="J193" s="465" t="s">
        <v>1266</v>
      </c>
      <c r="K193" s="467">
        <f t="shared" si="2"/>
        <v>0.20833333333333334</v>
      </c>
      <c r="L193" s="466">
        <v>5</v>
      </c>
      <c r="M193" s="471"/>
      <c r="N193" s="470" t="s">
        <v>103</v>
      </c>
      <c r="O193" s="468" t="s">
        <v>6270</v>
      </c>
    </row>
    <row r="194" spans="1:15" x14ac:dyDescent="0.15">
      <c r="A194" s="463" t="s">
        <v>1278</v>
      </c>
      <c r="B194" s="463" t="s">
        <v>1285</v>
      </c>
      <c r="C194" s="463" t="s">
        <v>1284</v>
      </c>
      <c r="D194" s="465" t="s">
        <v>1293</v>
      </c>
      <c r="E194" s="465" t="s">
        <v>1268</v>
      </c>
      <c r="F194" s="465" t="s">
        <v>1277</v>
      </c>
      <c r="G194" s="465">
        <v>353</v>
      </c>
      <c r="H194" s="465">
        <v>120</v>
      </c>
      <c r="I194" s="465">
        <v>2.2000000000000002</v>
      </c>
      <c r="J194" s="465" t="s">
        <v>1266</v>
      </c>
      <c r="K194" s="467">
        <f t="shared" ref="K194:K257" si="3">L194/24</f>
        <v>4.1666666666666664E-2</v>
      </c>
      <c r="L194" s="466">
        <v>1</v>
      </c>
      <c r="M194" s="471"/>
      <c r="N194" s="470" t="s">
        <v>103</v>
      </c>
      <c r="O194" s="468" t="s">
        <v>1312</v>
      </c>
    </row>
    <row r="195" spans="1:15" x14ac:dyDescent="0.15">
      <c r="A195" s="463" t="s">
        <v>1278</v>
      </c>
      <c r="B195" s="463" t="s">
        <v>1285</v>
      </c>
      <c r="C195" s="463" t="s">
        <v>1281</v>
      </c>
      <c r="D195" s="465" t="s">
        <v>1293</v>
      </c>
      <c r="E195" s="465" t="s">
        <v>1268</v>
      </c>
      <c r="F195" s="465" t="s">
        <v>1277</v>
      </c>
      <c r="G195" s="465">
        <v>490</v>
      </c>
      <c r="H195" s="465">
        <v>120</v>
      </c>
      <c r="I195" s="465">
        <v>6.6</v>
      </c>
      <c r="J195" s="465" t="s">
        <v>1266</v>
      </c>
      <c r="K195" s="467">
        <f t="shared" si="3"/>
        <v>0.125</v>
      </c>
      <c r="L195" s="466">
        <v>3</v>
      </c>
      <c r="M195" s="471"/>
      <c r="N195" s="470" t="s">
        <v>103</v>
      </c>
      <c r="O195" s="468" t="s">
        <v>1312</v>
      </c>
    </row>
    <row r="196" spans="1:15" x14ac:dyDescent="0.15">
      <c r="A196" s="463" t="s">
        <v>1278</v>
      </c>
      <c r="B196" s="463" t="s">
        <v>1285</v>
      </c>
      <c r="C196" s="463" t="s">
        <v>1276</v>
      </c>
      <c r="D196" s="465" t="s">
        <v>1293</v>
      </c>
      <c r="E196" s="465" t="s">
        <v>1268</v>
      </c>
      <c r="F196" s="465" t="s">
        <v>1294</v>
      </c>
      <c r="G196" s="465">
        <v>638</v>
      </c>
      <c r="H196" s="465">
        <v>120</v>
      </c>
      <c r="I196" s="465">
        <v>11</v>
      </c>
      <c r="J196" s="465" t="s">
        <v>1266</v>
      </c>
      <c r="K196" s="467">
        <f t="shared" si="3"/>
        <v>4.1666666666666664E-2</v>
      </c>
      <c r="L196" s="466">
        <v>1</v>
      </c>
      <c r="M196" s="471"/>
      <c r="N196" s="470" t="s">
        <v>103</v>
      </c>
      <c r="O196" s="468" t="s">
        <v>1312</v>
      </c>
    </row>
    <row r="197" spans="1:15" x14ac:dyDescent="0.15">
      <c r="A197" s="463" t="s">
        <v>1278</v>
      </c>
      <c r="B197" s="463" t="s">
        <v>1285</v>
      </c>
      <c r="C197" s="463" t="s">
        <v>9693</v>
      </c>
      <c r="D197" s="465" t="s">
        <v>1289</v>
      </c>
      <c r="E197" s="465" t="s">
        <v>1268</v>
      </c>
      <c r="F197" s="465" t="s">
        <v>1277</v>
      </c>
      <c r="G197" s="465">
        <v>630</v>
      </c>
      <c r="H197" s="465">
        <v>120</v>
      </c>
      <c r="I197" s="465">
        <v>8.6</v>
      </c>
      <c r="J197" s="465" t="s">
        <v>1266</v>
      </c>
      <c r="K197" s="467">
        <f t="shared" si="3"/>
        <v>4.1666666666666664E-2</v>
      </c>
      <c r="L197" s="466">
        <v>1</v>
      </c>
      <c r="M197" s="471"/>
      <c r="N197" s="470" t="s">
        <v>103</v>
      </c>
      <c r="O197" s="468"/>
    </row>
    <row r="198" spans="1:15" x14ac:dyDescent="0.15">
      <c r="A198" s="463" t="s">
        <v>1278</v>
      </c>
      <c r="B198" s="463" t="s">
        <v>1285</v>
      </c>
      <c r="C198" s="463" t="s">
        <v>1272</v>
      </c>
      <c r="D198" s="465" t="s">
        <v>1293</v>
      </c>
      <c r="E198" s="465" t="s">
        <v>1268</v>
      </c>
      <c r="F198" s="465" t="s">
        <v>1294</v>
      </c>
      <c r="G198" s="465">
        <v>650</v>
      </c>
      <c r="H198" s="465">
        <v>120</v>
      </c>
      <c r="I198" s="465">
        <v>10.4</v>
      </c>
      <c r="J198" s="465" t="s">
        <v>1266</v>
      </c>
      <c r="K198" s="467">
        <f t="shared" si="3"/>
        <v>4.1666666666666664E-2</v>
      </c>
      <c r="L198" s="466">
        <v>1</v>
      </c>
      <c r="M198" s="471"/>
      <c r="N198" s="470" t="s">
        <v>103</v>
      </c>
      <c r="O198" s="468"/>
    </row>
    <row r="199" spans="1:15" x14ac:dyDescent="0.15">
      <c r="A199" s="463" t="s">
        <v>1278</v>
      </c>
      <c r="B199" s="463" t="s">
        <v>1285</v>
      </c>
      <c r="C199" s="463" t="s">
        <v>1270</v>
      </c>
      <c r="D199" s="465" t="s">
        <v>1293</v>
      </c>
      <c r="E199" s="465" t="s">
        <v>1268</v>
      </c>
      <c r="F199" s="465" t="s">
        <v>1277</v>
      </c>
      <c r="G199" s="465">
        <v>700</v>
      </c>
      <c r="H199" s="465">
        <v>120</v>
      </c>
      <c r="I199" s="465">
        <v>10.4</v>
      </c>
      <c r="J199" s="465" t="s">
        <v>1266</v>
      </c>
      <c r="K199" s="467">
        <f t="shared" si="3"/>
        <v>0.125</v>
      </c>
      <c r="L199" s="466">
        <v>3</v>
      </c>
      <c r="M199" s="471"/>
      <c r="N199" s="470" t="s">
        <v>103</v>
      </c>
      <c r="O199" s="468"/>
    </row>
    <row r="200" spans="1:15" x14ac:dyDescent="0.15">
      <c r="A200" s="463" t="s">
        <v>1278</v>
      </c>
      <c r="B200" s="463" t="s">
        <v>1284</v>
      </c>
      <c r="C200" s="463" t="s">
        <v>1285</v>
      </c>
      <c r="D200" s="465" t="s">
        <v>1293</v>
      </c>
      <c r="E200" s="465" t="s">
        <v>1268</v>
      </c>
      <c r="F200" s="465" t="s">
        <v>1277</v>
      </c>
      <c r="G200" s="465">
        <v>490</v>
      </c>
      <c r="H200" s="465">
        <v>120</v>
      </c>
      <c r="I200" s="465">
        <v>6.2</v>
      </c>
      <c r="J200" s="465" t="s">
        <v>1266</v>
      </c>
      <c r="K200" s="467">
        <f t="shared" si="3"/>
        <v>4.1666666666666664E-2</v>
      </c>
      <c r="L200" s="466">
        <v>1</v>
      </c>
      <c r="M200" s="471"/>
      <c r="N200" s="470" t="s">
        <v>103</v>
      </c>
      <c r="O200" s="468"/>
    </row>
    <row r="201" spans="1:15" x14ac:dyDescent="0.15">
      <c r="A201" s="463" t="s">
        <v>1278</v>
      </c>
      <c r="B201" s="463" t="s">
        <v>1284</v>
      </c>
      <c r="C201" s="463" t="s">
        <v>1281</v>
      </c>
      <c r="D201" s="465" t="s">
        <v>1293</v>
      </c>
      <c r="E201" s="465" t="s">
        <v>1268</v>
      </c>
      <c r="F201" s="465" t="s">
        <v>1277</v>
      </c>
      <c r="G201" s="465">
        <v>550</v>
      </c>
      <c r="H201" s="465">
        <v>80</v>
      </c>
      <c r="I201" s="465">
        <v>9.8000000000000007</v>
      </c>
      <c r="J201" s="465" t="s">
        <v>1266</v>
      </c>
      <c r="K201" s="467">
        <f t="shared" si="3"/>
        <v>0.125</v>
      </c>
      <c r="L201" s="466">
        <v>3</v>
      </c>
      <c r="M201" s="471"/>
      <c r="N201" s="470" t="s">
        <v>103</v>
      </c>
      <c r="O201" s="468"/>
    </row>
    <row r="202" spans="1:15" x14ac:dyDescent="0.15">
      <c r="A202" s="463" t="s">
        <v>1278</v>
      </c>
      <c r="B202" s="463" t="s">
        <v>1284</v>
      </c>
      <c r="C202" s="463" t="s">
        <v>1276</v>
      </c>
      <c r="D202" s="465" t="s">
        <v>1313</v>
      </c>
      <c r="E202" s="465" t="s">
        <v>1307</v>
      </c>
      <c r="F202" s="465" t="s">
        <v>1282</v>
      </c>
      <c r="G202" s="465">
        <v>600</v>
      </c>
      <c r="H202" s="465">
        <v>80</v>
      </c>
      <c r="I202" s="465">
        <v>6.2</v>
      </c>
      <c r="J202" s="465">
        <v>48</v>
      </c>
      <c r="K202" s="467">
        <f t="shared" si="3"/>
        <v>4.1666666666666664E-2</v>
      </c>
      <c r="L202" s="466">
        <v>1</v>
      </c>
      <c r="M202" s="471"/>
      <c r="N202" s="470">
        <v>5</v>
      </c>
      <c r="O202" s="468"/>
    </row>
    <row r="203" spans="1:15" x14ac:dyDescent="0.15">
      <c r="A203" s="463" t="s">
        <v>1278</v>
      </c>
      <c r="B203" s="463" t="s">
        <v>1284</v>
      </c>
      <c r="C203" s="463" t="s">
        <v>9693</v>
      </c>
      <c r="D203" s="465" t="s">
        <v>1293</v>
      </c>
      <c r="E203" s="465" t="s">
        <v>1268</v>
      </c>
      <c r="F203" s="465" t="s">
        <v>1277</v>
      </c>
      <c r="G203" s="465">
        <v>650</v>
      </c>
      <c r="H203" s="465">
        <v>80</v>
      </c>
      <c r="I203" s="465">
        <v>6.4</v>
      </c>
      <c r="J203" s="465" t="s">
        <v>1266</v>
      </c>
      <c r="K203" s="467">
        <f t="shared" si="3"/>
        <v>0.16666666666666666</v>
      </c>
      <c r="L203" s="466">
        <v>4</v>
      </c>
      <c r="M203" s="471"/>
      <c r="N203" s="470" t="s">
        <v>103</v>
      </c>
      <c r="O203" s="468"/>
    </row>
    <row r="204" spans="1:15" x14ac:dyDescent="0.15">
      <c r="A204" s="463" t="s">
        <v>1278</v>
      </c>
      <c r="B204" s="463" t="s">
        <v>1284</v>
      </c>
      <c r="C204" s="463" t="s">
        <v>1272</v>
      </c>
      <c r="D204" s="465" t="s">
        <v>1293</v>
      </c>
      <c r="E204" s="465" t="s">
        <v>1268</v>
      </c>
      <c r="F204" s="465" t="s">
        <v>1277</v>
      </c>
      <c r="G204" s="465">
        <v>748</v>
      </c>
      <c r="H204" s="465">
        <v>80</v>
      </c>
      <c r="I204" s="465">
        <v>13.2</v>
      </c>
      <c r="J204" s="465" t="s">
        <v>1266</v>
      </c>
      <c r="K204" s="467">
        <f t="shared" si="3"/>
        <v>0.125</v>
      </c>
      <c r="L204" s="466">
        <v>3</v>
      </c>
      <c r="M204" s="471"/>
      <c r="N204" s="470" t="s">
        <v>103</v>
      </c>
      <c r="O204" s="468"/>
    </row>
    <row r="205" spans="1:15" x14ac:dyDescent="0.15">
      <c r="A205" s="463" t="s">
        <v>1278</v>
      </c>
      <c r="B205" s="463" t="s">
        <v>1284</v>
      </c>
      <c r="C205" s="463" t="s">
        <v>1270</v>
      </c>
      <c r="D205" s="465" t="s">
        <v>1293</v>
      </c>
      <c r="E205" s="465" t="s">
        <v>1268</v>
      </c>
      <c r="F205" s="465" t="s">
        <v>1267</v>
      </c>
      <c r="G205" s="465">
        <v>3900</v>
      </c>
      <c r="H205" s="465">
        <v>150</v>
      </c>
      <c r="I205" s="465">
        <v>28.2</v>
      </c>
      <c r="J205" s="465">
        <v>1</v>
      </c>
      <c r="K205" s="467">
        <f t="shared" si="3"/>
        <v>0.625</v>
      </c>
      <c r="L205" s="466">
        <v>15</v>
      </c>
      <c r="M205" s="471" t="s">
        <v>10648</v>
      </c>
      <c r="N205" s="470">
        <v>10</v>
      </c>
      <c r="O205" s="468" t="s">
        <v>1312</v>
      </c>
    </row>
    <row r="206" spans="1:15" x14ac:dyDescent="0.15">
      <c r="A206" s="463" t="s">
        <v>1278</v>
      </c>
      <c r="B206" s="463" t="s">
        <v>1281</v>
      </c>
      <c r="C206" s="463" t="s">
        <v>1285</v>
      </c>
      <c r="D206" s="465" t="s">
        <v>1293</v>
      </c>
      <c r="E206" s="465" t="s">
        <v>1268</v>
      </c>
      <c r="F206" s="465" t="s">
        <v>1277</v>
      </c>
      <c r="G206" s="465">
        <v>540</v>
      </c>
      <c r="H206" s="465">
        <v>120</v>
      </c>
      <c r="I206" s="465">
        <v>9.6</v>
      </c>
      <c r="J206" s="465" t="s">
        <v>1266</v>
      </c>
      <c r="K206" s="467">
        <f t="shared" si="3"/>
        <v>0.125</v>
      </c>
      <c r="L206" s="466">
        <v>3</v>
      </c>
      <c r="M206" s="471"/>
      <c r="N206" s="470" t="s">
        <v>103</v>
      </c>
      <c r="O206" s="468"/>
    </row>
    <row r="207" spans="1:15" x14ac:dyDescent="0.15">
      <c r="A207" s="463" t="s">
        <v>1278</v>
      </c>
      <c r="B207" s="463" t="s">
        <v>1281</v>
      </c>
      <c r="C207" s="463" t="s">
        <v>1284</v>
      </c>
      <c r="D207" s="465" t="s">
        <v>1293</v>
      </c>
      <c r="E207" s="465" t="s">
        <v>1268</v>
      </c>
      <c r="F207" s="465" t="s">
        <v>1277</v>
      </c>
      <c r="G207" s="465">
        <v>600</v>
      </c>
      <c r="H207" s="465">
        <v>80</v>
      </c>
      <c r="I207" s="465">
        <v>15</v>
      </c>
      <c r="J207" s="465" t="s">
        <v>1266</v>
      </c>
      <c r="K207" s="467">
        <f t="shared" si="3"/>
        <v>0.16666666666666666</v>
      </c>
      <c r="L207" s="466">
        <v>4</v>
      </c>
      <c r="M207" s="471"/>
      <c r="N207" s="470" t="s">
        <v>103</v>
      </c>
      <c r="O207" s="468" t="s">
        <v>1312</v>
      </c>
    </row>
    <row r="208" spans="1:15" x14ac:dyDescent="0.15">
      <c r="A208" s="463" t="s">
        <v>1278</v>
      </c>
      <c r="B208" s="463" t="s">
        <v>1281</v>
      </c>
      <c r="C208" s="463" t="s">
        <v>1276</v>
      </c>
      <c r="D208" s="465" t="s">
        <v>1313</v>
      </c>
      <c r="E208" s="465" t="s">
        <v>1307</v>
      </c>
      <c r="F208" s="465" t="s">
        <v>1273</v>
      </c>
      <c r="G208" s="465">
        <v>708</v>
      </c>
      <c r="H208" s="465">
        <v>40</v>
      </c>
      <c r="I208" s="465">
        <v>7</v>
      </c>
      <c r="J208" s="465">
        <v>32</v>
      </c>
      <c r="K208" s="467">
        <f t="shared" si="3"/>
        <v>4.1666666666666664E-2</v>
      </c>
      <c r="L208" s="466">
        <v>1</v>
      </c>
      <c r="M208" s="471"/>
      <c r="N208" s="470">
        <v>5</v>
      </c>
      <c r="O208" s="468" t="s">
        <v>6276</v>
      </c>
    </row>
    <row r="209" spans="1:15" x14ac:dyDescent="0.15">
      <c r="A209" s="463" t="s">
        <v>1278</v>
      </c>
      <c r="B209" s="463" t="s">
        <v>1281</v>
      </c>
      <c r="C209" s="463" t="s">
        <v>9693</v>
      </c>
      <c r="D209" s="465" t="s">
        <v>1293</v>
      </c>
      <c r="E209" s="465" t="s">
        <v>1268</v>
      </c>
      <c r="F209" s="465" t="s">
        <v>1277</v>
      </c>
      <c r="G209" s="465">
        <v>816</v>
      </c>
      <c r="H209" s="465">
        <v>140</v>
      </c>
      <c r="I209" s="465">
        <v>18.8</v>
      </c>
      <c r="J209" s="465" t="s">
        <v>1266</v>
      </c>
      <c r="K209" s="467">
        <f t="shared" si="3"/>
        <v>0.16666666666666666</v>
      </c>
      <c r="L209" s="466">
        <v>4</v>
      </c>
      <c r="M209" s="471"/>
      <c r="N209" s="470" t="s">
        <v>103</v>
      </c>
      <c r="O209" s="468"/>
    </row>
    <row r="210" spans="1:15" x14ac:dyDescent="0.15">
      <c r="A210" s="463" t="s">
        <v>1278</v>
      </c>
      <c r="B210" s="463" t="s">
        <v>1281</v>
      </c>
      <c r="C210" s="463" t="s">
        <v>1272</v>
      </c>
      <c r="D210" s="465" t="s">
        <v>1289</v>
      </c>
      <c r="E210" s="465" t="s">
        <v>1268</v>
      </c>
      <c r="F210" s="465" t="s">
        <v>1277</v>
      </c>
      <c r="G210" s="465">
        <v>680</v>
      </c>
      <c r="H210" s="465">
        <v>40</v>
      </c>
      <c r="I210" s="465">
        <v>15.6</v>
      </c>
      <c r="J210" s="465" t="s">
        <v>1266</v>
      </c>
      <c r="K210" s="467">
        <f t="shared" si="3"/>
        <v>0.125</v>
      </c>
      <c r="L210" s="466">
        <v>3</v>
      </c>
      <c r="M210" s="471"/>
      <c r="N210" s="470" t="s">
        <v>103</v>
      </c>
      <c r="O210" s="468"/>
    </row>
    <row r="211" spans="1:15" x14ac:dyDescent="0.15">
      <c r="A211" s="463" t="s">
        <v>1278</v>
      </c>
      <c r="B211" s="463" t="s">
        <v>1281</v>
      </c>
      <c r="C211" s="463" t="s">
        <v>1270</v>
      </c>
      <c r="D211" s="465" t="s">
        <v>1293</v>
      </c>
      <c r="E211" s="465" t="s">
        <v>1268</v>
      </c>
      <c r="F211" s="465" t="s">
        <v>1294</v>
      </c>
      <c r="G211" s="465">
        <v>770</v>
      </c>
      <c r="H211" s="465">
        <v>40</v>
      </c>
      <c r="I211" s="465">
        <v>12.6</v>
      </c>
      <c r="J211" s="465" t="s">
        <v>1266</v>
      </c>
      <c r="K211" s="467">
        <f t="shared" si="3"/>
        <v>0.125</v>
      </c>
      <c r="L211" s="466">
        <v>3</v>
      </c>
      <c r="M211" s="471"/>
      <c r="N211" s="470" t="s">
        <v>103</v>
      </c>
      <c r="O211" s="468"/>
    </row>
    <row r="212" spans="1:15" x14ac:dyDescent="0.15">
      <c r="A212" s="463" t="s">
        <v>1278</v>
      </c>
      <c r="B212" s="463" t="s">
        <v>1276</v>
      </c>
      <c r="C212" s="463" t="s">
        <v>1285</v>
      </c>
      <c r="D212" s="465" t="s">
        <v>1313</v>
      </c>
      <c r="E212" s="465" t="s">
        <v>1307</v>
      </c>
      <c r="F212" s="465" t="s">
        <v>1282</v>
      </c>
      <c r="G212" s="465">
        <v>560</v>
      </c>
      <c r="H212" s="465">
        <v>120</v>
      </c>
      <c r="I212" s="465">
        <v>6.4</v>
      </c>
      <c r="J212" s="465">
        <v>32</v>
      </c>
      <c r="K212" s="467">
        <f t="shared" si="3"/>
        <v>4.1666666666666664E-2</v>
      </c>
      <c r="L212" s="466">
        <v>1</v>
      </c>
      <c r="M212" s="471"/>
      <c r="N212" s="470">
        <v>5</v>
      </c>
      <c r="O212" s="468"/>
    </row>
    <row r="213" spans="1:15" x14ac:dyDescent="0.15">
      <c r="A213" s="463" t="s">
        <v>1278</v>
      </c>
      <c r="B213" s="463" t="s">
        <v>1276</v>
      </c>
      <c r="C213" s="463" t="s">
        <v>1284</v>
      </c>
      <c r="D213" s="465" t="s">
        <v>1313</v>
      </c>
      <c r="E213" s="465" t="s">
        <v>1307</v>
      </c>
      <c r="F213" s="465" t="s">
        <v>1282</v>
      </c>
      <c r="G213" s="465">
        <v>378</v>
      </c>
      <c r="H213" s="465">
        <v>40</v>
      </c>
      <c r="I213" s="465">
        <v>3.2</v>
      </c>
      <c r="J213" s="465" t="s">
        <v>1266</v>
      </c>
      <c r="K213" s="467">
        <f t="shared" si="3"/>
        <v>4.1666666666666664E-2</v>
      </c>
      <c r="L213" s="466">
        <v>1</v>
      </c>
      <c r="M213" s="471"/>
      <c r="N213" s="470" t="s">
        <v>103</v>
      </c>
      <c r="O213" s="468"/>
    </row>
    <row r="214" spans="1:15" x14ac:dyDescent="0.15">
      <c r="A214" s="463" t="s">
        <v>1278</v>
      </c>
      <c r="B214" s="463" t="s">
        <v>1276</v>
      </c>
      <c r="C214" s="463" t="s">
        <v>1281</v>
      </c>
      <c r="D214" s="465" t="s">
        <v>1313</v>
      </c>
      <c r="E214" s="465" t="s">
        <v>1307</v>
      </c>
      <c r="F214" s="465" t="s">
        <v>1273</v>
      </c>
      <c r="G214" s="465">
        <v>560</v>
      </c>
      <c r="H214" s="465">
        <v>40</v>
      </c>
      <c r="I214" s="465">
        <v>6.6</v>
      </c>
      <c r="J214" s="465">
        <v>64</v>
      </c>
      <c r="K214" s="467">
        <f t="shared" si="3"/>
        <v>4.1666666666666664E-2</v>
      </c>
      <c r="L214" s="466">
        <v>1</v>
      </c>
      <c r="M214" s="471"/>
      <c r="N214" s="470">
        <v>5</v>
      </c>
      <c r="O214" s="468"/>
    </row>
    <row r="215" spans="1:15" x14ac:dyDescent="0.15">
      <c r="A215" s="463" t="s">
        <v>1278</v>
      </c>
      <c r="B215" s="463" t="s">
        <v>1276</v>
      </c>
      <c r="C215" s="463" t="s">
        <v>9693</v>
      </c>
      <c r="D215" s="465" t="s">
        <v>1313</v>
      </c>
      <c r="E215" s="465" t="s">
        <v>1307</v>
      </c>
      <c r="F215" s="465" t="s">
        <v>1282</v>
      </c>
      <c r="G215" s="465">
        <v>390</v>
      </c>
      <c r="H215" s="465">
        <v>40</v>
      </c>
      <c r="I215" s="465">
        <v>3.6</v>
      </c>
      <c r="J215" s="465" t="s">
        <v>1266</v>
      </c>
      <c r="K215" s="467">
        <f t="shared" si="3"/>
        <v>4.1666666666666664E-2</v>
      </c>
      <c r="L215" s="466">
        <v>1</v>
      </c>
      <c r="M215" s="471"/>
      <c r="N215" s="470" t="s">
        <v>103</v>
      </c>
      <c r="O215" s="468"/>
    </row>
    <row r="216" spans="1:15" x14ac:dyDescent="0.15">
      <c r="A216" s="463" t="s">
        <v>1278</v>
      </c>
      <c r="B216" s="463" t="s">
        <v>1276</v>
      </c>
      <c r="C216" s="463" t="s">
        <v>1272</v>
      </c>
      <c r="D216" s="465" t="s">
        <v>1313</v>
      </c>
      <c r="E216" s="465" t="s">
        <v>1307</v>
      </c>
      <c r="F216" s="465" t="s">
        <v>1273</v>
      </c>
      <c r="G216" s="465">
        <v>930</v>
      </c>
      <c r="H216" s="465">
        <v>40</v>
      </c>
      <c r="I216" s="465">
        <v>8.4</v>
      </c>
      <c r="J216" s="465">
        <v>8</v>
      </c>
      <c r="K216" s="467">
        <f t="shared" si="3"/>
        <v>4.1666666666666664E-2</v>
      </c>
      <c r="L216" s="466">
        <v>1</v>
      </c>
      <c r="M216" s="471"/>
      <c r="N216" s="470">
        <v>10</v>
      </c>
      <c r="O216" s="468"/>
    </row>
    <row r="217" spans="1:15" x14ac:dyDescent="0.15">
      <c r="A217" s="463" t="s">
        <v>1278</v>
      </c>
      <c r="B217" s="463" t="s">
        <v>1276</v>
      </c>
      <c r="C217" s="463" t="s">
        <v>1270</v>
      </c>
      <c r="D217" s="465" t="s">
        <v>1313</v>
      </c>
      <c r="E217" s="465" t="s">
        <v>1307</v>
      </c>
      <c r="F217" s="465" t="s">
        <v>1282</v>
      </c>
      <c r="G217" s="465">
        <v>700</v>
      </c>
      <c r="H217" s="465">
        <v>40</v>
      </c>
      <c r="I217" s="465">
        <v>12.4</v>
      </c>
      <c r="J217" s="465">
        <v>48</v>
      </c>
      <c r="K217" s="467">
        <f t="shared" si="3"/>
        <v>4.1666666666666664E-2</v>
      </c>
      <c r="L217" s="466">
        <v>1</v>
      </c>
      <c r="M217" s="471"/>
      <c r="N217" s="470">
        <v>5</v>
      </c>
      <c r="O217" s="468"/>
    </row>
    <row r="218" spans="1:15" x14ac:dyDescent="0.15">
      <c r="A218" s="463" t="s">
        <v>1278</v>
      </c>
      <c r="B218" s="463" t="s">
        <v>9693</v>
      </c>
      <c r="C218" s="463" t="s">
        <v>1285</v>
      </c>
      <c r="D218" s="465" t="s">
        <v>1293</v>
      </c>
      <c r="E218" s="465" t="s">
        <v>1268</v>
      </c>
      <c r="F218" s="465" t="s">
        <v>1277</v>
      </c>
      <c r="G218" s="465">
        <v>625</v>
      </c>
      <c r="H218" s="465">
        <v>120</v>
      </c>
      <c r="I218" s="465">
        <v>6.6</v>
      </c>
      <c r="J218" s="465" t="s">
        <v>1266</v>
      </c>
      <c r="K218" s="467">
        <f t="shared" si="3"/>
        <v>0.125</v>
      </c>
      <c r="L218" s="466">
        <v>3</v>
      </c>
      <c r="M218" s="471"/>
      <c r="N218" s="470" t="s">
        <v>103</v>
      </c>
      <c r="O218" s="468"/>
    </row>
    <row r="219" spans="1:15" x14ac:dyDescent="0.15">
      <c r="A219" s="463" t="s">
        <v>1278</v>
      </c>
      <c r="B219" s="463" t="s">
        <v>9693</v>
      </c>
      <c r="C219" s="463" t="s">
        <v>1284</v>
      </c>
      <c r="D219" s="465" t="s">
        <v>1293</v>
      </c>
      <c r="E219" s="465" t="s">
        <v>1268</v>
      </c>
      <c r="F219" s="465" t="s">
        <v>1277</v>
      </c>
      <c r="G219" s="465">
        <v>666</v>
      </c>
      <c r="H219" s="465">
        <v>80</v>
      </c>
      <c r="I219" s="465">
        <v>6.4</v>
      </c>
      <c r="J219" s="465" t="s">
        <v>1266</v>
      </c>
      <c r="K219" s="467">
        <f t="shared" si="3"/>
        <v>0.16666666666666666</v>
      </c>
      <c r="L219" s="466">
        <v>4</v>
      </c>
      <c r="M219" s="471"/>
      <c r="N219" s="470" t="s">
        <v>103</v>
      </c>
      <c r="O219" s="468"/>
    </row>
    <row r="220" spans="1:15" x14ac:dyDescent="0.15">
      <c r="A220" s="463" t="s">
        <v>1278</v>
      </c>
      <c r="B220" s="463" t="s">
        <v>9693</v>
      </c>
      <c r="C220" s="463" t="s">
        <v>1281</v>
      </c>
      <c r="D220" s="465" t="s">
        <v>1293</v>
      </c>
      <c r="E220" s="465" t="s">
        <v>1268</v>
      </c>
      <c r="F220" s="465" t="s">
        <v>1294</v>
      </c>
      <c r="G220" s="465">
        <v>670</v>
      </c>
      <c r="H220" s="465">
        <v>40</v>
      </c>
      <c r="I220" s="465">
        <v>6.8</v>
      </c>
      <c r="J220" s="465" t="s">
        <v>1266</v>
      </c>
      <c r="K220" s="467">
        <f t="shared" si="3"/>
        <v>0.125</v>
      </c>
      <c r="L220" s="466">
        <v>3</v>
      </c>
      <c r="M220" s="471"/>
      <c r="N220" s="470" t="s">
        <v>103</v>
      </c>
      <c r="O220" s="468"/>
    </row>
    <row r="221" spans="1:15" x14ac:dyDescent="0.15">
      <c r="A221" s="463" t="s">
        <v>1278</v>
      </c>
      <c r="B221" s="463" t="s">
        <v>9693</v>
      </c>
      <c r="C221" s="463" t="s">
        <v>1276</v>
      </c>
      <c r="D221" s="465" t="s">
        <v>1313</v>
      </c>
      <c r="E221" s="465" t="s">
        <v>1307</v>
      </c>
      <c r="F221" s="465" t="s">
        <v>1282</v>
      </c>
      <c r="G221" s="465">
        <v>655</v>
      </c>
      <c r="H221" s="465">
        <v>40</v>
      </c>
      <c r="I221" s="465">
        <v>6.6</v>
      </c>
      <c r="J221" s="465">
        <v>24</v>
      </c>
      <c r="K221" s="467">
        <f t="shared" si="3"/>
        <v>4.1666666666666664E-2</v>
      </c>
      <c r="L221" s="466">
        <v>1</v>
      </c>
      <c r="M221" s="471"/>
      <c r="N221" s="470">
        <v>5</v>
      </c>
      <c r="O221" s="468"/>
    </row>
    <row r="222" spans="1:15" x14ac:dyDescent="0.15">
      <c r="A222" s="463" t="s">
        <v>1278</v>
      </c>
      <c r="B222" s="463" t="s">
        <v>9693</v>
      </c>
      <c r="C222" s="463" t="s">
        <v>1272</v>
      </c>
      <c r="D222" s="465" t="s">
        <v>1293</v>
      </c>
      <c r="E222" s="465" t="s">
        <v>1268</v>
      </c>
      <c r="F222" s="465" t="s">
        <v>1277</v>
      </c>
      <c r="G222" s="465">
        <v>680</v>
      </c>
      <c r="H222" s="465">
        <v>40</v>
      </c>
      <c r="I222" s="465">
        <v>12.6</v>
      </c>
      <c r="J222" s="465" t="s">
        <v>1266</v>
      </c>
      <c r="K222" s="467">
        <f t="shared" si="3"/>
        <v>0.125</v>
      </c>
      <c r="L222" s="466">
        <v>3</v>
      </c>
      <c r="M222" s="471"/>
      <c r="N222" s="470" t="s">
        <v>103</v>
      </c>
      <c r="O222" s="468"/>
    </row>
    <row r="223" spans="1:15" x14ac:dyDescent="0.15">
      <c r="A223" s="463" t="s">
        <v>1278</v>
      </c>
      <c r="B223" s="463" t="s">
        <v>9693</v>
      </c>
      <c r="C223" s="463" t="s">
        <v>1270</v>
      </c>
      <c r="D223" s="465" t="s">
        <v>1293</v>
      </c>
      <c r="E223" s="465" t="s">
        <v>1268</v>
      </c>
      <c r="F223" s="465" t="s">
        <v>1277</v>
      </c>
      <c r="G223" s="465">
        <v>1125</v>
      </c>
      <c r="H223" s="465">
        <v>140</v>
      </c>
      <c r="I223" s="465">
        <v>32.6</v>
      </c>
      <c r="J223" s="465" t="s">
        <v>1266</v>
      </c>
      <c r="K223" s="467">
        <f t="shared" si="3"/>
        <v>0.16666666666666666</v>
      </c>
      <c r="L223" s="466">
        <v>4</v>
      </c>
      <c r="M223" s="471"/>
      <c r="N223" s="470" t="s">
        <v>103</v>
      </c>
      <c r="O223" s="468" t="s">
        <v>1312</v>
      </c>
    </row>
    <row r="224" spans="1:15" x14ac:dyDescent="0.15">
      <c r="A224" s="463" t="s">
        <v>1278</v>
      </c>
      <c r="B224" s="463" t="s">
        <v>1272</v>
      </c>
      <c r="C224" s="463" t="s">
        <v>1285</v>
      </c>
      <c r="D224" s="465" t="s">
        <v>1293</v>
      </c>
      <c r="E224" s="465" t="s">
        <v>1268</v>
      </c>
      <c r="F224" s="465" t="s">
        <v>1294</v>
      </c>
      <c r="G224" s="465">
        <v>675</v>
      </c>
      <c r="H224" s="465">
        <v>120</v>
      </c>
      <c r="I224" s="465">
        <v>12.4</v>
      </c>
      <c r="J224" s="465" t="s">
        <v>1266</v>
      </c>
      <c r="K224" s="467">
        <f t="shared" si="3"/>
        <v>4.1666666666666664E-2</v>
      </c>
      <c r="L224" s="466">
        <v>1</v>
      </c>
      <c r="M224" s="471"/>
      <c r="N224" s="470" t="s">
        <v>103</v>
      </c>
      <c r="O224" s="468"/>
    </row>
    <row r="225" spans="1:15" x14ac:dyDescent="0.15">
      <c r="A225" s="463" t="s">
        <v>1278</v>
      </c>
      <c r="B225" s="463" t="s">
        <v>1272</v>
      </c>
      <c r="C225" s="463" t="s">
        <v>1284</v>
      </c>
      <c r="D225" s="465" t="s">
        <v>1293</v>
      </c>
      <c r="E225" s="465" t="s">
        <v>1268</v>
      </c>
      <c r="F225" s="465" t="s">
        <v>1277</v>
      </c>
      <c r="G225" s="465">
        <v>426</v>
      </c>
      <c r="H225" s="465">
        <v>80</v>
      </c>
      <c r="I225" s="465">
        <v>4.2</v>
      </c>
      <c r="J225" s="465" t="s">
        <v>1266</v>
      </c>
      <c r="K225" s="467">
        <f t="shared" si="3"/>
        <v>4.1666666666666664E-2</v>
      </c>
      <c r="L225" s="466">
        <v>1</v>
      </c>
      <c r="M225" s="471"/>
      <c r="N225" s="470" t="s">
        <v>103</v>
      </c>
      <c r="O225" s="468"/>
    </row>
    <row r="226" spans="1:15" x14ac:dyDescent="0.15">
      <c r="A226" s="463" t="s">
        <v>1278</v>
      </c>
      <c r="B226" s="463" t="s">
        <v>1272</v>
      </c>
      <c r="C226" s="463" t="s">
        <v>1281</v>
      </c>
      <c r="D226" s="465" t="s">
        <v>1311</v>
      </c>
      <c r="E226" s="465" t="s">
        <v>1268</v>
      </c>
      <c r="F226" s="465" t="s">
        <v>1277</v>
      </c>
      <c r="G226" s="465">
        <v>748</v>
      </c>
      <c r="H226" s="465">
        <v>40</v>
      </c>
      <c r="I226" s="465">
        <v>10.6</v>
      </c>
      <c r="J226" s="465" t="s">
        <v>1266</v>
      </c>
      <c r="K226" s="467">
        <f t="shared" si="3"/>
        <v>4.1666666666666664E-2</v>
      </c>
      <c r="L226" s="466">
        <v>1</v>
      </c>
      <c r="M226" s="471"/>
      <c r="N226" s="470" t="s">
        <v>103</v>
      </c>
      <c r="O226" s="468"/>
    </row>
    <row r="227" spans="1:15" x14ac:dyDescent="0.15">
      <c r="A227" s="463" t="s">
        <v>1278</v>
      </c>
      <c r="B227" s="463" t="s">
        <v>1272</v>
      </c>
      <c r="C227" s="463" t="s">
        <v>1276</v>
      </c>
      <c r="D227" s="465" t="s">
        <v>1313</v>
      </c>
      <c r="E227" s="465" t="s">
        <v>1307</v>
      </c>
      <c r="F227" s="465" t="s">
        <v>1273</v>
      </c>
      <c r="G227" s="465">
        <v>625</v>
      </c>
      <c r="H227" s="465">
        <v>40</v>
      </c>
      <c r="I227" s="465">
        <v>8.4</v>
      </c>
      <c r="J227" s="465" t="s">
        <v>1266</v>
      </c>
      <c r="K227" s="467">
        <f t="shared" si="3"/>
        <v>4.1666666666666664E-2</v>
      </c>
      <c r="L227" s="466">
        <v>1</v>
      </c>
      <c r="M227" s="471"/>
      <c r="N227" s="470" t="s">
        <v>103</v>
      </c>
      <c r="O227" s="468"/>
    </row>
    <row r="228" spans="1:15" x14ac:dyDescent="0.15">
      <c r="A228" s="463" t="s">
        <v>1278</v>
      </c>
      <c r="B228" s="463" t="s">
        <v>1272</v>
      </c>
      <c r="C228" s="463" t="s">
        <v>9693</v>
      </c>
      <c r="D228" s="465" t="s">
        <v>1293</v>
      </c>
      <c r="E228" s="465" t="s">
        <v>1268</v>
      </c>
      <c r="F228" s="465" t="s">
        <v>1277</v>
      </c>
      <c r="G228" s="465">
        <v>822</v>
      </c>
      <c r="H228" s="465">
        <v>120</v>
      </c>
      <c r="I228" s="465">
        <v>24.6</v>
      </c>
      <c r="J228" s="465" t="s">
        <v>1266</v>
      </c>
      <c r="K228" s="467">
        <f t="shared" si="3"/>
        <v>0.16666666666666666</v>
      </c>
      <c r="L228" s="466">
        <v>4</v>
      </c>
      <c r="M228" s="471"/>
      <c r="N228" s="470" t="s">
        <v>103</v>
      </c>
      <c r="O228" s="468"/>
    </row>
    <row r="229" spans="1:15" x14ac:dyDescent="0.15">
      <c r="A229" s="463" t="s">
        <v>1278</v>
      </c>
      <c r="B229" s="463" t="s">
        <v>1272</v>
      </c>
      <c r="C229" s="463" t="s">
        <v>1270</v>
      </c>
      <c r="D229" s="465" t="s">
        <v>1293</v>
      </c>
      <c r="E229" s="465" t="s">
        <v>1268</v>
      </c>
      <c r="F229" s="465" t="s">
        <v>1277</v>
      </c>
      <c r="G229" s="465">
        <v>814</v>
      </c>
      <c r="H229" s="465">
        <v>40</v>
      </c>
      <c r="I229" s="465">
        <v>13.2</v>
      </c>
      <c r="J229" s="465" t="s">
        <v>1266</v>
      </c>
      <c r="K229" s="467">
        <f t="shared" si="3"/>
        <v>0.16666666666666666</v>
      </c>
      <c r="L229" s="466">
        <v>4</v>
      </c>
      <c r="M229" s="471"/>
      <c r="N229" s="470" t="s">
        <v>103</v>
      </c>
      <c r="O229" s="468"/>
    </row>
    <row r="230" spans="1:15" x14ac:dyDescent="0.15">
      <c r="A230" s="463" t="s">
        <v>1278</v>
      </c>
      <c r="B230" s="463" t="s">
        <v>1270</v>
      </c>
      <c r="C230" s="463" t="s">
        <v>1285</v>
      </c>
      <c r="D230" s="465" t="s">
        <v>1293</v>
      </c>
      <c r="E230" s="465" t="s">
        <v>1268</v>
      </c>
      <c r="F230" s="465" t="s">
        <v>1294</v>
      </c>
      <c r="G230" s="465">
        <v>900</v>
      </c>
      <c r="H230" s="465">
        <v>120</v>
      </c>
      <c r="I230" s="465">
        <v>16.399999999999999</v>
      </c>
      <c r="J230" s="465" t="s">
        <v>1266</v>
      </c>
      <c r="K230" s="467">
        <f t="shared" si="3"/>
        <v>0.125</v>
      </c>
      <c r="L230" s="466">
        <v>3</v>
      </c>
      <c r="M230" s="471"/>
      <c r="N230" s="470" t="s">
        <v>103</v>
      </c>
      <c r="O230" s="468"/>
    </row>
    <row r="231" spans="1:15" x14ac:dyDescent="0.15">
      <c r="A231" s="463" t="s">
        <v>1278</v>
      </c>
      <c r="B231" s="463" t="s">
        <v>1270</v>
      </c>
      <c r="C231" s="463" t="s">
        <v>1284</v>
      </c>
      <c r="D231" s="465" t="s">
        <v>1293</v>
      </c>
      <c r="E231" s="465" t="s">
        <v>1283</v>
      </c>
      <c r="F231" s="465" t="s">
        <v>1282</v>
      </c>
      <c r="G231" s="465">
        <v>760</v>
      </c>
      <c r="H231" s="465">
        <v>40</v>
      </c>
      <c r="I231" s="465">
        <v>12.2</v>
      </c>
      <c r="J231" s="465" t="s">
        <v>1266</v>
      </c>
      <c r="K231" s="467">
        <f t="shared" si="3"/>
        <v>4.1666666666666664E-2</v>
      </c>
      <c r="L231" s="466">
        <v>1</v>
      </c>
      <c r="M231" s="471"/>
      <c r="N231" s="470" t="s">
        <v>103</v>
      </c>
      <c r="O231" s="468"/>
    </row>
    <row r="232" spans="1:15" x14ac:dyDescent="0.15">
      <c r="A232" s="463" t="s">
        <v>1278</v>
      </c>
      <c r="B232" s="463" t="s">
        <v>1270</v>
      </c>
      <c r="C232" s="463" t="s">
        <v>1281</v>
      </c>
      <c r="D232" s="465" t="s">
        <v>1293</v>
      </c>
      <c r="E232" s="465" t="s">
        <v>1268</v>
      </c>
      <c r="F232" s="465" t="s">
        <v>1277</v>
      </c>
      <c r="G232" s="465">
        <v>780</v>
      </c>
      <c r="H232" s="465">
        <v>40</v>
      </c>
      <c r="I232" s="465">
        <v>7.6</v>
      </c>
      <c r="J232" s="465" t="s">
        <v>1266</v>
      </c>
      <c r="K232" s="467">
        <f t="shared" si="3"/>
        <v>0.16666666666666666</v>
      </c>
      <c r="L232" s="466">
        <v>4</v>
      </c>
      <c r="M232" s="471"/>
      <c r="N232" s="470" t="s">
        <v>103</v>
      </c>
      <c r="O232" s="468"/>
    </row>
    <row r="233" spans="1:15" x14ac:dyDescent="0.15">
      <c r="A233" s="463" t="s">
        <v>1278</v>
      </c>
      <c r="B233" s="463" t="s">
        <v>1270</v>
      </c>
      <c r="C233" s="463" t="s">
        <v>1276</v>
      </c>
      <c r="D233" s="465" t="s">
        <v>1313</v>
      </c>
      <c r="E233" s="465" t="s">
        <v>1268</v>
      </c>
      <c r="F233" s="465" t="s">
        <v>1277</v>
      </c>
      <c r="G233" s="465">
        <v>740</v>
      </c>
      <c r="H233" s="465">
        <v>40</v>
      </c>
      <c r="I233" s="465">
        <v>8.4</v>
      </c>
      <c r="J233" s="465" t="s">
        <v>1266</v>
      </c>
      <c r="K233" s="467">
        <f t="shared" si="3"/>
        <v>4.1666666666666664E-2</v>
      </c>
      <c r="L233" s="466">
        <v>1</v>
      </c>
      <c r="M233" s="471"/>
      <c r="N233" s="470" t="s">
        <v>103</v>
      </c>
      <c r="O233" s="468"/>
    </row>
    <row r="234" spans="1:15" x14ac:dyDescent="0.15">
      <c r="A234" s="463" t="s">
        <v>1278</v>
      </c>
      <c r="B234" s="463" t="s">
        <v>1270</v>
      </c>
      <c r="C234" s="463" t="s">
        <v>9693</v>
      </c>
      <c r="D234" s="465" t="s">
        <v>1293</v>
      </c>
      <c r="E234" s="465" t="s">
        <v>1268</v>
      </c>
      <c r="F234" s="465" t="s">
        <v>1277</v>
      </c>
      <c r="G234" s="465">
        <v>750</v>
      </c>
      <c r="H234" s="465">
        <v>40</v>
      </c>
      <c r="I234" s="465">
        <v>12.6</v>
      </c>
      <c r="J234" s="465" t="s">
        <v>1266</v>
      </c>
      <c r="K234" s="467">
        <f t="shared" si="3"/>
        <v>4.1666666666666664E-2</v>
      </c>
      <c r="L234" s="466">
        <v>1</v>
      </c>
      <c r="M234" s="471"/>
      <c r="N234" s="470" t="s">
        <v>103</v>
      </c>
      <c r="O234" s="468"/>
    </row>
    <row r="235" spans="1:15" x14ac:dyDescent="0.15">
      <c r="A235" s="463" t="s">
        <v>1278</v>
      </c>
      <c r="B235" s="463" t="s">
        <v>1270</v>
      </c>
      <c r="C235" s="463" t="s">
        <v>1272</v>
      </c>
      <c r="D235" s="465" t="s">
        <v>1293</v>
      </c>
      <c r="E235" s="465" t="s">
        <v>1286</v>
      </c>
      <c r="F235" s="465" t="s">
        <v>1282</v>
      </c>
      <c r="G235" s="465">
        <v>745</v>
      </c>
      <c r="H235" s="465">
        <v>40</v>
      </c>
      <c r="I235" s="465">
        <v>13.2</v>
      </c>
      <c r="J235" s="465" t="s">
        <v>1266</v>
      </c>
      <c r="K235" s="467">
        <f t="shared" si="3"/>
        <v>4.1666666666666664E-2</v>
      </c>
      <c r="L235" s="466">
        <v>1</v>
      </c>
      <c r="M235" s="471"/>
      <c r="N235" s="470" t="s">
        <v>103</v>
      </c>
      <c r="O235" s="468"/>
    </row>
    <row r="236" spans="1:15" x14ac:dyDescent="0.15">
      <c r="A236" s="463" t="s">
        <v>1278</v>
      </c>
      <c r="B236" s="463" t="s">
        <v>1278</v>
      </c>
      <c r="C236" s="463" t="s">
        <v>1285</v>
      </c>
      <c r="D236" s="465" t="s">
        <v>1269</v>
      </c>
      <c r="E236" s="465" t="s">
        <v>1268</v>
      </c>
      <c r="F236" s="465" t="s">
        <v>1294</v>
      </c>
      <c r="G236" s="465">
        <v>1045</v>
      </c>
      <c r="H236" s="465">
        <v>120</v>
      </c>
      <c r="I236" s="465">
        <v>22</v>
      </c>
      <c r="J236" s="465" t="s">
        <v>1266</v>
      </c>
      <c r="K236" s="467">
        <f t="shared" si="3"/>
        <v>4.1666666666666664E-2</v>
      </c>
      <c r="L236" s="466">
        <v>1</v>
      </c>
      <c r="M236" s="471"/>
      <c r="N236" s="470" t="s">
        <v>103</v>
      </c>
      <c r="O236" s="468"/>
    </row>
    <row r="237" spans="1:15" x14ac:dyDescent="0.15">
      <c r="A237" s="463" t="s">
        <v>1278</v>
      </c>
      <c r="B237" s="463" t="s">
        <v>1278</v>
      </c>
      <c r="C237" s="463" t="s">
        <v>1284</v>
      </c>
      <c r="D237" s="465" t="s">
        <v>1269</v>
      </c>
      <c r="E237" s="465" t="s">
        <v>1283</v>
      </c>
      <c r="F237" s="465" t="s">
        <v>1282</v>
      </c>
      <c r="G237" s="465">
        <v>1000</v>
      </c>
      <c r="H237" s="465">
        <v>40</v>
      </c>
      <c r="I237" s="465">
        <v>19.8</v>
      </c>
      <c r="J237" s="465" t="s">
        <v>1266</v>
      </c>
      <c r="K237" s="467">
        <f t="shared" si="3"/>
        <v>4.1666666666666664E-2</v>
      </c>
      <c r="L237" s="466">
        <v>1</v>
      </c>
      <c r="M237" s="471"/>
      <c r="N237" s="470" t="s">
        <v>103</v>
      </c>
      <c r="O237" s="468"/>
    </row>
    <row r="238" spans="1:15" x14ac:dyDescent="0.15">
      <c r="A238" s="463" t="s">
        <v>1278</v>
      </c>
      <c r="B238" s="463" t="s">
        <v>1278</v>
      </c>
      <c r="C238" s="463" t="s">
        <v>1281</v>
      </c>
      <c r="D238" s="465" t="s">
        <v>1269</v>
      </c>
      <c r="E238" s="465" t="s">
        <v>1268</v>
      </c>
      <c r="F238" s="465" t="s">
        <v>1294</v>
      </c>
      <c r="G238" s="465">
        <v>950</v>
      </c>
      <c r="H238" s="465">
        <v>80</v>
      </c>
      <c r="I238" s="465">
        <v>20.2</v>
      </c>
      <c r="J238" s="465" t="s">
        <v>1266</v>
      </c>
      <c r="K238" s="467">
        <f t="shared" si="3"/>
        <v>0.125</v>
      </c>
      <c r="L238" s="466">
        <v>3</v>
      </c>
      <c r="M238" s="471"/>
      <c r="N238" s="470" t="s">
        <v>103</v>
      </c>
      <c r="O238" s="468"/>
    </row>
    <row r="239" spans="1:15" x14ac:dyDescent="0.15">
      <c r="A239" s="463" t="s">
        <v>1278</v>
      </c>
      <c r="B239" s="463" t="s">
        <v>1278</v>
      </c>
      <c r="C239" s="463" t="s">
        <v>1276</v>
      </c>
      <c r="D239" s="465" t="s">
        <v>1269</v>
      </c>
      <c r="E239" s="465" t="s">
        <v>1268</v>
      </c>
      <c r="F239" s="465" t="s">
        <v>1277</v>
      </c>
      <c r="G239" s="465">
        <v>950</v>
      </c>
      <c r="H239" s="465">
        <v>40</v>
      </c>
      <c r="I239" s="465">
        <v>16</v>
      </c>
      <c r="J239" s="465" t="s">
        <v>1266</v>
      </c>
      <c r="K239" s="467">
        <f t="shared" si="3"/>
        <v>4.1666666666666664E-2</v>
      </c>
      <c r="L239" s="466">
        <v>1</v>
      </c>
      <c r="M239" s="471"/>
      <c r="N239" s="470" t="s">
        <v>103</v>
      </c>
      <c r="O239" s="468"/>
    </row>
    <row r="240" spans="1:15" x14ac:dyDescent="0.15">
      <c r="A240" s="463" t="s">
        <v>1278</v>
      </c>
      <c r="B240" s="463" t="s">
        <v>1278</v>
      </c>
      <c r="C240" s="463" t="s">
        <v>9693</v>
      </c>
      <c r="D240" s="465" t="s">
        <v>1269</v>
      </c>
      <c r="E240" s="465" t="s">
        <v>1268</v>
      </c>
      <c r="F240" s="465" t="s">
        <v>1277</v>
      </c>
      <c r="G240" s="465">
        <v>950</v>
      </c>
      <c r="H240" s="465">
        <v>40</v>
      </c>
      <c r="I240" s="465">
        <v>20.2</v>
      </c>
      <c r="J240" s="465" t="s">
        <v>1266</v>
      </c>
      <c r="K240" s="467">
        <f t="shared" si="3"/>
        <v>4.1666666666666664E-2</v>
      </c>
      <c r="L240" s="466">
        <v>1</v>
      </c>
      <c r="M240" s="471"/>
      <c r="N240" s="470" t="s">
        <v>103</v>
      </c>
      <c r="O240" s="468"/>
    </row>
    <row r="241" spans="1:15" x14ac:dyDescent="0.15">
      <c r="A241" s="463" t="s">
        <v>1278</v>
      </c>
      <c r="B241" s="463" t="s">
        <v>1278</v>
      </c>
      <c r="C241" s="463" t="s">
        <v>1272</v>
      </c>
      <c r="D241" s="465" t="s">
        <v>1269</v>
      </c>
      <c r="E241" s="465" t="s">
        <v>1286</v>
      </c>
      <c r="F241" s="465" t="s">
        <v>1282</v>
      </c>
      <c r="G241" s="465">
        <v>950</v>
      </c>
      <c r="H241" s="465">
        <v>40</v>
      </c>
      <c r="I241" s="465">
        <v>20.8</v>
      </c>
      <c r="J241" s="465" t="s">
        <v>1266</v>
      </c>
      <c r="K241" s="467">
        <f t="shared" si="3"/>
        <v>4.1666666666666664E-2</v>
      </c>
      <c r="L241" s="466">
        <v>1</v>
      </c>
      <c r="M241" s="471"/>
      <c r="N241" s="470" t="s">
        <v>103</v>
      </c>
      <c r="O241" s="468"/>
    </row>
    <row r="242" spans="1:15" x14ac:dyDescent="0.15">
      <c r="A242" s="463" t="s">
        <v>1278</v>
      </c>
      <c r="B242" s="463" t="s">
        <v>1278</v>
      </c>
      <c r="C242" s="463" t="s">
        <v>1270</v>
      </c>
      <c r="D242" s="465" t="s">
        <v>1269</v>
      </c>
      <c r="E242" s="465" t="s">
        <v>1268</v>
      </c>
      <c r="F242" s="465" t="s">
        <v>1277</v>
      </c>
      <c r="G242" s="465">
        <v>1568</v>
      </c>
      <c r="H242" s="465">
        <v>140</v>
      </c>
      <c r="I242" s="465">
        <v>40</v>
      </c>
      <c r="J242" s="465" t="s">
        <v>1266</v>
      </c>
      <c r="K242" s="467">
        <f t="shared" si="3"/>
        <v>4.1666666666666664E-2</v>
      </c>
      <c r="L242" s="466">
        <v>1</v>
      </c>
      <c r="M242" s="471"/>
      <c r="N242" s="470" t="s">
        <v>103</v>
      </c>
      <c r="O242" s="468" t="s">
        <v>1309</v>
      </c>
    </row>
    <row r="243" spans="1:15" x14ac:dyDescent="0.15">
      <c r="A243" s="463" t="s">
        <v>1278</v>
      </c>
      <c r="B243" s="463" t="s">
        <v>1285</v>
      </c>
      <c r="C243" s="463" t="s">
        <v>1278</v>
      </c>
      <c r="D243" s="465" t="s">
        <v>1292</v>
      </c>
      <c r="E243" s="465" t="s">
        <v>1268</v>
      </c>
      <c r="F243" s="465" t="s">
        <v>1279</v>
      </c>
      <c r="G243" s="465">
        <v>950</v>
      </c>
      <c r="H243" s="465">
        <v>120</v>
      </c>
      <c r="I243" s="465">
        <v>26</v>
      </c>
      <c r="J243" s="465">
        <v>40</v>
      </c>
      <c r="K243" s="467">
        <f t="shared" si="3"/>
        <v>4.1666666666666664E-2</v>
      </c>
      <c r="L243" s="466">
        <v>1</v>
      </c>
      <c r="M243" s="471"/>
      <c r="N243" s="470">
        <v>5</v>
      </c>
      <c r="O243" s="468"/>
    </row>
    <row r="244" spans="1:15" x14ac:dyDescent="0.15">
      <c r="A244" s="463" t="s">
        <v>1278</v>
      </c>
      <c r="B244" s="463" t="s">
        <v>1284</v>
      </c>
      <c r="C244" s="463" t="s">
        <v>1278</v>
      </c>
      <c r="D244" s="465" t="s">
        <v>1292</v>
      </c>
      <c r="E244" s="465" t="s">
        <v>1283</v>
      </c>
      <c r="F244" s="465" t="s">
        <v>1273</v>
      </c>
      <c r="G244" s="465">
        <v>859</v>
      </c>
      <c r="H244" s="465">
        <v>80</v>
      </c>
      <c r="I244" s="465">
        <v>25.8</v>
      </c>
      <c r="J244" s="465">
        <v>48</v>
      </c>
      <c r="K244" s="467">
        <f t="shared" si="3"/>
        <v>4.1666666666666664E-2</v>
      </c>
      <c r="L244" s="466">
        <v>1</v>
      </c>
      <c r="M244" s="471"/>
      <c r="N244" s="470">
        <v>5</v>
      </c>
      <c r="O244" s="468"/>
    </row>
    <row r="245" spans="1:15" x14ac:dyDescent="0.15">
      <c r="A245" s="463" t="s">
        <v>1278</v>
      </c>
      <c r="B245" s="463" t="s">
        <v>1281</v>
      </c>
      <c r="C245" s="463" t="s">
        <v>1278</v>
      </c>
      <c r="D245" s="465" t="s">
        <v>1292</v>
      </c>
      <c r="E245" s="465" t="s">
        <v>1290</v>
      </c>
      <c r="F245" s="465" t="s">
        <v>1282</v>
      </c>
      <c r="G245" s="465">
        <v>999</v>
      </c>
      <c r="H245" s="465">
        <v>40</v>
      </c>
      <c r="I245" s="465">
        <v>26.2</v>
      </c>
      <c r="J245" s="465">
        <v>32</v>
      </c>
      <c r="K245" s="467">
        <f t="shared" si="3"/>
        <v>8.3333333333333329E-2</v>
      </c>
      <c r="L245" s="466">
        <v>2</v>
      </c>
      <c r="M245" s="471"/>
      <c r="N245" s="470">
        <v>5</v>
      </c>
      <c r="O245" s="468"/>
    </row>
    <row r="246" spans="1:15" x14ac:dyDescent="0.15">
      <c r="A246" s="463" t="s">
        <v>1278</v>
      </c>
      <c r="B246" s="463" t="s">
        <v>1276</v>
      </c>
      <c r="C246" s="463" t="s">
        <v>1278</v>
      </c>
      <c r="D246" s="465" t="s">
        <v>1292</v>
      </c>
      <c r="E246" s="465" t="s">
        <v>1287</v>
      </c>
      <c r="F246" s="465" t="s">
        <v>1282</v>
      </c>
      <c r="G246" s="465">
        <v>950</v>
      </c>
      <c r="H246" s="465">
        <v>40</v>
      </c>
      <c r="I246" s="465">
        <v>27</v>
      </c>
      <c r="J246" s="465">
        <v>32</v>
      </c>
      <c r="K246" s="467">
        <f t="shared" si="3"/>
        <v>4.1666666666666664E-2</v>
      </c>
      <c r="L246" s="466">
        <v>1</v>
      </c>
      <c r="M246" s="471"/>
      <c r="N246" s="470">
        <v>5</v>
      </c>
      <c r="O246" s="468"/>
    </row>
    <row r="247" spans="1:15" x14ac:dyDescent="0.15">
      <c r="A247" s="463" t="s">
        <v>1278</v>
      </c>
      <c r="B247" s="463" t="s">
        <v>9693</v>
      </c>
      <c r="C247" s="463" t="s">
        <v>1278</v>
      </c>
      <c r="D247" s="465" t="s">
        <v>1292</v>
      </c>
      <c r="E247" s="465" t="s">
        <v>1268</v>
      </c>
      <c r="F247" s="465" t="s">
        <v>1279</v>
      </c>
      <c r="G247" s="465">
        <v>950</v>
      </c>
      <c r="H247" s="465">
        <v>40</v>
      </c>
      <c r="I247" s="465">
        <v>26.2</v>
      </c>
      <c r="J247" s="465">
        <v>24</v>
      </c>
      <c r="K247" s="467">
        <f t="shared" si="3"/>
        <v>4.1666666666666664E-2</v>
      </c>
      <c r="L247" s="466">
        <v>1</v>
      </c>
      <c r="M247" s="471" t="s">
        <v>6261</v>
      </c>
      <c r="N247" s="470">
        <v>5</v>
      </c>
      <c r="O247" s="468" t="s">
        <v>10796</v>
      </c>
    </row>
    <row r="248" spans="1:15" x14ac:dyDescent="0.15">
      <c r="A248" s="463" t="s">
        <v>1278</v>
      </c>
      <c r="B248" s="463" t="s">
        <v>1272</v>
      </c>
      <c r="C248" s="463" t="s">
        <v>1278</v>
      </c>
      <c r="D248" s="465" t="s">
        <v>1292</v>
      </c>
      <c r="E248" s="465" t="s">
        <v>1268</v>
      </c>
      <c r="F248" s="465" t="s">
        <v>1277</v>
      </c>
      <c r="G248" s="465">
        <v>950</v>
      </c>
      <c r="H248" s="465">
        <v>40</v>
      </c>
      <c r="I248" s="465">
        <v>29.8</v>
      </c>
      <c r="J248" s="465" t="s">
        <v>1266</v>
      </c>
      <c r="K248" s="467">
        <f t="shared" si="3"/>
        <v>4.1666666666666664E-2</v>
      </c>
      <c r="L248" s="466">
        <v>1</v>
      </c>
      <c r="M248" s="471" t="s">
        <v>6259</v>
      </c>
      <c r="N248" s="470" t="s">
        <v>103</v>
      </c>
      <c r="O248" s="468"/>
    </row>
    <row r="249" spans="1:15" x14ac:dyDescent="0.15">
      <c r="A249" s="463" t="s">
        <v>1278</v>
      </c>
      <c r="B249" s="463" t="s">
        <v>1270</v>
      </c>
      <c r="C249" s="463" t="s">
        <v>1278</v>
      </c>
      <c r="D249" s="465" t="s">
        <v>1292</v>
      </c>
      <c r="E249" s="465" t="s">
        <v>1268</v>
      </c>
      <c r="F249" s="465" t="s">
        <v>1294</v>
      </c>
      <c r="G249" s="465">
        <v>950</v>
      </c>
      <c r="H249" s="465">
        <v>40</v>
      </c>
      <c r="I249" s="465">
        <v>27</v>
      </c>
      <c r="J249" s="465" t="s">
        <v>1266</v>
      </c>
      <c r="K249" s="467">
        <f t="shared" si="3"/>
        <v>4.1666666666666664E-2</v>
      </c>
      <c r="L249" s="466">
        <v>1</v>
      </c>
      <c r="M249" s="471"/>
      <c r="N249" s="470" t="s">
        <v>103</v>
      </c>
      <c r="O249" s="468"/>
    </row>
    <row r="250" spans="1:15" x14ac:dyDescent="0.15">
      <c r="A250" s="463" t="s">
        <v>1278</v>
      </c>
      <c r="B250" s="463" t="s">
        <v>1285</v>
      </c>
      <c r="C250" s="463" t="s">
        <v>1285</v>
      </c>
      <c r="D250" s="465" t="s">
        <v>1271</v>
      </c>
      <c r="E250" s="465" t="s">
        <v>1268</v>
      </c>
      <c r="F250" s="465" t="s">
        <v>1267</v>
      </c>
      <c r="G250" s="465">
        <v>888</v>
      </c>
      <c r="H250" s="465">
        <v>120</v>
      </c>
      <c r="I250" s="465">
        <v>14.4</v>
      </c>
      <c r="J250" s="465" t="s">
        <v>1266</v>
      </c>
      <c r="K250" s="467">
        <f t="shared" si="3"/>
        <v>0.375</v>
      </c>
      <c r="L250" s="466">
        <v>9</v>
      </c>
      <c r="M250" s="471" t="s">
        <v>10661</v>
      </c>
      <c r="N250" s="470" t="s">
        <v>103</v>
      </c>
      <c r="O250" s="468"/>
    </row>
    <row r="251" spans="1:15" x14ac:dyDescent="0.15">
      <c r="A251" s="463" t="s">
        <v>1278</v>
      </c>
      <c r="B251" s="463" t="s">
        <v>1284</v>
      </c>
      <c r="C251" s="463" t="s">
        <v>1284</v>
      </c>
      <c r="D251" s="465" t="s">
        <v>1271</v>
      </c>
      <c r="E251" s="465" t="s">
        <v>1283</v>
      </c>
      <c r="F251" s="465" t="s">
        <v>1282</v>
      </c>
      <c r="G251" s="465">
        <v>849</v>
      </c>
      <c r="H251" s="465">
        <v>100</v>
      </c>
      <c r="I251" s="465">
        <v>14.4</v>
      </c>
      <c r="J251" s="465" t="s">
        <v>1266</v>
      </c>
      <c r="K251" s="467">
        <f t="shared" si="3"/>
        <v>4.1666666666666664E-2</v>
      </c>
      <c r="L251" s="466">
        <v>1</v>
      </c>
      <c r="M251" s="471"/>
      <c r="N251" s="470" t="s">
        <v>103</v>
      </c>
      <c r="O251" s="468"/>
    </row>
    <row r="252" spans="1:15" x14ac:dyDescent="0.15">
      <c r="A252" s="463" t="s">
        <v>1278</v>
      </c>
      <c r="B252" s="463" t="s">
        <v>1281</v>
      </c>
      <c r="C252" s="463" t="s">
        <v>1281</v>
      </c>
      <c r="D252" s="465" t="s">
        <v>1280</v>
      </c>
      <c r="E252" s="465" t="s">
        <v>1268</v>
      </c>
      <c r="F252" s="465" t="s">
        <v>1267</v>
      </c>
      <c r="G252" s="465">
        <v>940</v>
      </c>
      <c r="H252" s="465">
        <v>80</v>
      </c>
      <c r="I252" s="465">
        <v>14.4</v>
      </c>
      <c r="J252" s="465" t="s">
        <v>1266</v>
      </c>
      <c r="K252" s="467">
        <f t="shared" si="3"/>
        <v>0.125</v>
      </c>
      <c r="L252" s="466">
        <v>3</v>
      </c>
      <c r="M252" s="471"/>
      <c r="N252" s="470" t="s">
        <v>103</v>
      </c>
      <c r="O252" s="468"/>
    </row>
    <row r="253" spans="1:15" x14ac:dyDescent="0.15">
      <c r="A253" s="463" t="s">
        <v>1278</v>
      </c>
      <c r="B253" s="463" t="s">
        <v>1276</v>
      </c>
      <c r="C253" s="463" t="s">
        <v>1276</v>
      </c>
      <c r="D253" s="465" t="s">
        <v>9419</v>
      </c>
      <c r="E253" s="465" t="s">
        <v>1307</v>
      </c>
      <c r="F253" s="465" t="s">
        <v>1282</v>
      </c>
      <c r="G253" s="465">
        <v>900</v>
      </c>
      <c r="H253" s="465">
        <v>40</v>
      </c>
      <c r="I253" s="465">
        <v>14.4</v>
      </c>
      <c r="J253" s="465">
        <v>48</v>
      </c>
      <c r="K253" s="467">
        <f t="shared" si="3"/>
        <v>4.1666666666666664E-2</v>
      </c>
      <c r="L253" s="466">
        <v>1</v>
      </c>
      <c r="M253" s="471"/>
      <c r="N253" s="470">
        <v>5</v>
      </c>
      <c r="O253" s="468" t="s">
        <v>6257</v>
      </c>
    </row>
    <row r="254" spans="1:15" x14ac:dyDescent="0.15">
      <c r="A254" s="463" t="s">
        <v>1278</v>
      </c>
      <c r="B254" s="463" t="s">
        <v>9693</v>
      </c>
      <c r="C254" s="463" t="s">
        <v>9693</v>
      </c>
      <c r="D254" s="465" t="s">
        <v>1305</v>
      </c>
      <c r="E254" s="465" t="s">
        <v>1274</v>
      </c>
      <c r="F254" s="465" t="s">
        <v>1282</v>
      </c>
      <c r="G254" s="465">
        <v>1000</v>
      </c>
      <c r="H254" s="465">
        <v>40</v>
      </c>
      <c r="I254" s="465">
        <v>14.4</v>
      </c>
      <c r="J254" s="465">
        <v>24</v>
      </c>
      <c r="K254" s="467">
        <f t="shared" si="3"/>
        <v>4.1666666666666664E-2</v>
      </c>
      <c r="L254" s="466">
        <v>1</v>
      </c>
      <c r="M254" s="471"/>
      <c r="N254" s="470">
        <v>5</v>
      </c>
      <c r="O254" s="468" t="s">
        <v>10797</v>
      </c>
    </row>
    <row r="255" spans="1:15" x14ac:dyDescent="0.15">
      <c r="A255" s="463" t="s">
        <v>1278</v>
      </c>
      <c r="B255" s="463" t="s">
        <v>1272</v>
      </c>
      <c r="C255" s="463" t="s">
        <v>1272</v>
      </c>
      <c r="D255" s="465" t="s">
        <v>1271</v>
      </c>
      <c r="E255" s="465" t="s">
        <v>1286</v>
      </c>
      <c r="F255" s="465" t="s">
        <v>1282</v>
      </c>
      <c r="G255" s="465">
        <v>900</v>
      </c>
      <c r="H255" s="465">
        <v>40</v>
      </c>
      <c r="I255" s="465">
        <v>18.399999999999999</v>
      </c>
      <c r="J255" s="465" t="s">
        <v>1266</v>
      </c>
      <c r="K255" s="467">
        <f t="shared" si="3"/>
        <v>4.1666666666666664E-2</v>
      </c>
      <c r="L255" s="466">
        <v>1</v>
      </c>
      <c r="M255" s="471"/>
      <c r="N255" s="470" t="s">
        <v>103</v>
      </c>
      <c r="O255" s="468"/>
    </row>
    <row r="256" spans="1:15" x14ac:dyDescent="0.15">
      <c r="A256" s="463" t="s">
        <v>1278</v>
      </c>
      <c r="B256" s="463" t="s">
        <v>1270</v>
      </c>
      <c r="C256" s="463" t="s">
        <v>1270</v>
      </c>
      <c r="D256" s="465" t="s">
        <v>1280</v>
      </c>
      <c r="E256" s="465" t="s">
        <v>1268</v>
      </c>
      <c r="F256" s="465" t="s">
        <v>1267</v>
      </c>
      <c r="G256" s="465">
        <v>999</v>
      </c>
      <c r="H256" s="465">
        <v>40</v>
      </c>
      <c r="I256" s="465">
        <v>18.399999999999999</v>
      </c>
      <c r="J256" s="465" t="s">
        <v>1266</v>
      </c>
      <c r="K256" s="467">
        <f t="shared" si="3"/>
        <v>0.125</v>
      </c>
      <c r="L256" s="466">
        <v>3</v>
      </c>
      <c r="M256" s="471"/>
      <c r="N256" s="470" t="s">
        <v>103</v>
      </c>
      <c r="O256" s="468"/>
    </row>
    <row r="257" spans="1:15" x14ac:dyDescent="0.15">
      <c r="A257" s="463" t="s">
        <v>1278</v>
      </c>
      <c r="B257" s="463" t="s">
        <v>1278</v>
      </c>
      <c r="C257" s="463" t="s">
        <v>1278</v>
      </c>
      <c r="D257" s="465" t="s">
        <v>1310</v>
      </c>
      <c r="E257" s="465" t="s">
        <v>1268</v>
      </c>
      <c r="F257" s="465" t="s">
        <v>1277</v>
      </c>
      <c r="G257" s="465">
        <v>800</v>
      </c>
      <c r="H257" s="465">
        <v>40</v>
      </c>
      <c r="I257" s="465">
        <v>32</v>
      </c>
      <c r="J257" s="465" t="s">
        <v>1266</v>
      </c>
      <c r="K257" s="467">
        <f t="shared" si="3"/>
        <v>4.1666666666666664E-2</v>
      </c>
      <c r="L257" s="466">
        <v>1</v>
      </c>
      <c r="M257" s="471"/>
      <c r="N257" s="470" t="s">
        <v>103</v>
      </c>
      <c r="O257" s="468" t="s">
        <v>1309</v>
      </c>
    </row>
    <row r="258" spans="1:15" x14ac:dyDescent="0.15">
      <c r="A258" s="463" t="s">
        <v>1276</v>
      </c>
      <c r="B258" s="463" t="s">
        <v>1285</v>
      </c>
      <c r="C258" s="463" t="s">
        <v>1284</v>
      </c>
      <c r="D258" s="465" t="s">
        <v>1313</v>
      </c>
      <c r="E258" s="465" t="s">
        <v>1287</v>
      </c>
      <c r="F258" s="465" t="s">
        <v>1282</v>
      </c>
      <c r="G258" s="465">
        <v>470</v>
      </c>
      <c r="H258" s="465">
        <v>120</v>
      </c>
      <c r="I258" s="465">
        <v>5.8</v>
      </c>
      <c r="J258" s="465">
        <v>72</v>
      </c>
      <c r="K258" s="467">
        <f t="shared" ref="K258:K321" si="4">L258/24</f>
        <v>4.1666666666666664E-2</v>
      </c>
      <c r="L258" s="466">
        <v>1</v>
      </c>
      <c r="M258" s="471"/>
      <c r="N258" s="470">
        <v>5</v>
      </c>
      <c r="O258" s="468"/>
    </row>
    <row r="259" spans="1:15" x14ac:dyDescent="0.15">
      <c r="A259" s="463" t="s">
        <v>1276</v>
      </c>
      <c r="B259" s="463" t="s">
        <v>1285</v>
      </c>
      <c r="C259" s="463" t="s">
        <v>1281</v>
      </c>
      <c r="D259" s="465" t="s">
        <v>1313</v>
      </c>
      <c r="E259" s="465" t="s">
        <v>1287</v>
      </c>
      <c r="F259" s="465" t="s">
        <v>1282</v>
      </c>
      <c r="G259" s="465">
        <v>540</v>
      </c>
      <c r="H259" s="465">
        <v>120</v>
      </c>
      <c r="I259" s="465">
        <v>6.2</v>
      </c>
      <c r="J259" s="465">
        <v>64</v>
      </c>
      <c r="K259" s="467">
        <f t="shared" si="4"/>
        <v>8.3333333333333329E-2</v>
      </c>
      <c r="L259" s="466">
        <v>2</v>
      </c>
      <c r="M259" s="471"/>
      <c r="N259" s="470">
        <v>5</v>
      </c>
      <c r="O259" s="468"/>
    </row>
    <row r="260" spans="1:15" x14ac:dyDescent="0.15">
      <c r="A260" s="463" t="s">
        <v>1276</v>
      </c>
      <c r="B260" s="463" t="s">
        <v>1285</v>
      </c>
      <c r="C260" s="463" t="s">
        <v>1278</v>
      </c>
      <c r="D260" s="465" t="s">
        <v>1313</v>
      </c>
      <c r="E260" s="465" t="s">
        <v>1287</v>
      </c>
      <c r="F260" s="465" t="s">
        <v>1273</v>
      </c>
      <c r="G260" s="465">
        <v>696</v>
      </c>
      <c r="H260" s="465">
        <v>120</v>
      </c>
      <c r="I260" s="465">
        <v>6.4</v>
      </c>
      <c r="J260" s="465">
        <v>40</v>
      </c>
      <c r="K260" s="467">
        <f t="shared" si="4"/>
        <v>4.1666666666666664E-2</v>
      </c>
      <c r="L260" s="466">
        <v>1</v>
      </c>
      <c r="M260" s="471"/>
      <c r="N260" s="470">
        <v>5</v>
      </c>
      <c r="O260" s="468"/>
    </row>
    <row r="261" spans="1:15" x14ac:dyDescent="0.15">
      <c r="A261" s="463" t="s">
        <v>1276</v>
      </c>
      <c r="B261" s="463" t="s">
        <v>1285</v>
      </c>
      <c r="C261" s="463" t="s">
        <v>9693</v>
      </c>
      <c r="D261" s="465" t="s">
        <v>1313</v>
      </c>
      <c r="E261" s="465" t="s">
        <v>1287</v>
      </c>
      <c r="F261" s="465" t="s">
        <v>1282</v>
      </c>
      <c r="G261" s="465">
        <v>630</v>
      </c>
      <c r="H261" s="465">
        <v>120</v>
      </c>
      <c r="I261" s="465">
        <v>6.2</v>
      </c>
      <c r="J261" s="465">
        <v>40</v>
      </c>
      <c r="K261" s="467">
        <f t="shared" si="4"/>
        <v>4.1666666666666664E-2</v>
      </c>
      <c r="L261" s="466">
        <v>1</v>
      </c>
      <c r="M261" s="471"/>
      <c r="N261" s="470">
        <v>5</v>
      </c>
      <c r="O261" s="468"/>
    </row>
    <row r="262" spans="1:15" x14ac:dyDescent="0.15">
      <c r="A262" s="463" t="s">
        <v>1276</v>
      </c>
      <c r="B262" s="463" t="s">
        <v>1285</v>
      </c>
      <c r="C262" s="463" t="s">
        <v>1272</v>
      </c>
      <c r="D262" s="465" t="s">
        <v>1313</v>
      </c>
      <c r="E262" s="465" t="s">
        <v>1287</v>
      </c>
      <c r="F262" s="465" t="s">
        <v>1282</v>
      </c>
      <c r="G262" s="465">
        <v>910</v>
      </c>
      <c r="H262" s="465">
        <v>120</v>
      </c>
      <c r="I262" s="465">
        <v>13</v>
      </c>
      <c r="J262" s="465">
        <v>8</v>
      </c>
      <c r="K262" s="467">
        <f t="shared" si="4"/>
        <v>8.3333333333333329E-2</v>
      </c>
      <c r="L262" s="466">
        <v>2</v>
      </c>
      <c r="M262" s="471"/>
      <c r="N262" s="470">
        <v>10</v>
      </c>
      <c r="O262" s="468"/>
    </row>
    <row r="263" spans="1:15" x14ac:dyDescent="0.15">
      <c r="A263" s="463" t="s">
        <v>1276</v>
      </c>
      <c r="B263" s="463" t="s">
        <v>1285</v>
      </c>
      <c r="C263" s="463" t="s">
        <v>1270</v>
      </c>
      <c r="D263" s="465" t="s">
        <v>1313</v>
      </c>
      <c r="E263" s="465" t="s">
        <v>1287</v>
      </c>
      <c r="F263" s="465" t="s">
        <v>1282</v>
      </c>
      <c r="G263" s="465">
        <v>700</v>
      </c>
      <c r="H263" s="465">
        <v>120</v>
      </c>
      <c r="I263" s="465">
        <v>5</v>
      </c>
      <c r="J263" s="465">
        <v>48</v>
      </c>
      <c r="K263" s="467">
        <f t="shared" si="4"/>
        <v>4.1666666666666664E-2</v>
      </c>
      <c r="L263" s="466">
        <v>1</v>
      </c>
      <c r="M263" s="471"/>
      <c r="N263" s="470">
        <v>5</v>
      </c>
      <c r="O263" s="468"/>
    </row>
    <row r="264" spans="1:15" x14ac:dyDescent="0.15">
      <c r="A264" s="463" t="s">
        <v>1276</v>
      </c>
      <c r="B264" s="463" t="s">
        <v>1284</v>
      </c>
      <c r="C264" s="463" t="s">
        <v>1285</v>
      </c>
      <c r="D264" s="465" t="s">
        <v>1313</v>
      </c>
      <c r="E264" s="465" t="s">
        <v>1287</v>
      </c>
      <c r="F264" s="465" t="s">
        <v>1319</v>
      </c>
      <c r="G264" s="465">
        <v>540</v>
      </c>
      <c r="H264" s="465">
        <v>120</v>
      </c>
      <c r="I264" s="465">
        <v>5.8</v>
      </c>
      <c r="J264" s="465">
        <v>48</v>
      </c>
      <c r="K264" s="467">
        <f t="shared" si="4"/>
        <v>4.1666666666666664E-2</v>
      </c>
      <c r="L264" s="466">
        <v>1</v>
      </c>
      <c r="M264" s="471"/>
      <c r="N264" s="470">
        <v>5</v>
      </c>
      <c r="O264" s="468"/>
    </row>
    <row r="265" spans="1:15" x14ac:dyDescent="0.15">
      <c r="A265" s="463" t="s">
        <v>1276</v>
      </c>
      <c r="B265" s="463" t="s">
        <v>1284</v>
      </c>
      <c r="C265" s="463" t="s">
        <v>1281</v>
      </c>
      <c r="D265" s="465" t="s">
        <v>1313</v>
      </c>
      <c r="E265" s="465" t="s">
        <v>1287</v>
      </c>
      <c r="F265" s="465" t="s">
        <v>1282</v>
      </c>
      <c r="G265" s="465">
        <v>360</v>
      </c>
      <c r="H265" s="465">
        <v>80</v>
      </c>
      <c r="I265" s="465">
        <v>3</v>
      </c>
      <c r="J265" s="465" t="s">
        <v>1266</v>
      </c>
      <c r="K265" s="467">
        <f t="shared" si="4"/>
        <v>8.3333333333333329E-2</v>
      </c>
      <c r="L265" s="466">
        <v>2</v>
      </c>
      <c r="M265" s="471"/>
      <c r="N265" s="470" t="s">
        <v>103</v>
      </c>
      <c r="O265" s="468"/>
    </row>
    <row r="266" spans="1:15" x14ac:dyDescent="0.15">
      <c r="A266" s="463" t="s">
        <v>1276</v>
      </c>
      <c r="B266" s="463" t="s">
        <v>1284</v>
      </c>
      <c r="C266" s="463" t="s">
        <v>1278</v>
      </c>
      <c r="D266" s="465" t="s">
        <v>1313</v>
      </c>
      <c r="E266" s="465" t="s">
        <v>1287</v>
      </c>
      <c r="F266" s="465" t="s">
        <v>1282</v>
      </c>
      <c r="G266" s="465">
        <v>683</v>
      </c>
      <c r="H266" s="465">
        <v>80</v>
      </c>
      <c r="I266" s="465">
        <v>8.1999999999999993</v>
      </c>
      <c r="J266" s="465">
        <v>24</v>
      </c>
      <c r="K266" s="467">
        <f t="shared" si="4"/>
        <v>4.1666666666666664E-2</v>
      </c>
      <c r="L266" s="466">
        <v>1</v>
      </c>
      <c r="M266" s="471"/>
      <c r="N266" s="470">
        <v>5</v>
      </c>
      <c r="O266" s="468"/>
    </row>
    <row r="267" spans="1:15" x14ac:dyDescent="0.15">
      <c r="A267" s="463" t="s">
        <v>1276</v>
      </c>
      <c r="B267" s="463" t="s">
        <v>1284</v>
      </c>
      <c r="C267" s="463" t="s">
        <v>9693</v>
      </c>
      <c r="D267" s="465" t="s">
        <v>1313</v>
      </c>
      <c r="E267" s="465" t="s">
        <v>1287</v>
      </c>
      <c r="F267" s="465" t="s">
        <v>1273</v>
      </c>
      <c r="G267" s="465">
        <v>845</v>
      </c>
      <c r="H267" s="465">
        <v>80</v>
      </c>
      <c r="I267" s="465">
        <v>20</v>
      </c>
      <c r="J267" s="465" t="s">
        <v>1266</v>
      </c>
      <c r="K267" s="467">
        <f t="shared" si="4"/>
        <v>0.125</v>
      </c>
      <c r="L267" s="466">
        <v>3</v>
      </c>
      <c r="M267" s="471"/>
      <c r="N267" s="470" t="s">
        <v>103</v>
      </c>
      <c r="O267" s="468"/>
    </row>
    <row r="268" spans="1:15" x14ac:dyDescent="0.15">
      <c r="A268" s="463" t="s">
        <v>1276</v>
      </c>
      <c r="B268" s="463" t="s">
        <v>1284</v>
      </c>
      <c r="C268" s="463" t="s">
        <v>1272</v>
      </c>
      <c r="D268" s="465" t="s">
        <v>1313</v>
      </c>
      <c r="E268" s="465" t="s">
        <v>1287</v>
      </c>
      <c r="F268" s="465" t="s">
        <v>1273</v>
      </c>
      <c r="G268" s="465">
        <v>680</v>
      </c>
      <c r="H268" s="465">
        <v>80</v>
      </c>
      <c r="I268" s="465">
        <v>11.8</v>
      </c>
      <c r="J268" s="465" t="s">
        <v>1266</v>
      </c>
      <c r="K268" s="467">
        <f t="shared" si="4"/>
        <v>8.3333333333333329E-2</v>
      </c>
      <c r="L268" s="466">
        <v>2</v>
      </c>
      <c r="M268" s="471"/>
      <c r="N268" s="470" t="s">
        <v>103</v>
      </c>
      <c r="O268" s="468"/>
    </row>
    <row r="269" spans="1:15" x14ac:dyDescent="0.15">
      <c r="A269" s="463" t="s">
        <v>1276</v>
      </c>
      <c r="B269" s="463" t="s">
        <v>1284</v>
      </c>
      <c r="C269" s="463" t="s">
        <v>1270</v>
      </c>
      <c r="D269" s="465" t="s">
        <v>1313</v>
      </c>
      <c r="E269" s="465" t="s">
        <v>1287</v>
      </c>
      <c r="F269" s="465" t="s">
        <v>1282</v>
      </c>
      <c r="G269" s="465">
        <v>936</v>
      </c>
      <c r="H269" s="465">
        <v>80</v>
      </c>
      <c r="I269" s="465">
        <v>8.8000000000000007</v>
      </c>
      <c r="J269" s="465">
        <v>16</v>
      </c>
      <c r="K269" s="467">
        <f t="shared" si="4"/>
        <v>0.125</v>
      </c>
      <c r="L269" s="466">
        <v>3</v>
      </c>
      <c r="M269" s="471"/>
      <c r="N269" s="470">
        <v>5</v>
      </c>
      <c r="O269" s="468"/>
    </row>
    <row r="270" spans="1:15" x14ac:dyDescent="0.15">
      <c r="A270" s="463" t="s">
        <v>1276</v>
      </c>
      <c r="B270" s="463" t="s">
        <v>1281</v>
      </c>
      <c r="C270" s="463" t="s">
        <v>1285</v>
      </c>
      <c r="D270" s="465" t="s">
        <v>1313</v>
      </c>
      <c r="E270" s="465" t="s">
        <v>1287</v>
      </c>
      <c r="F270" s="465" t="s">
        <v>1282</v>
      </c>
      <c r="G270" s="465">
        <v>560</v>
      </c>
      <c r="H270" s="465">
        <v>120</v>
      </c>
      <c r="I270" s="465">
        <v>6.2</v>
      </c>
      <c r="J270" s="465">
        <v>88</v>
      </c>
      <c r="K270" s="467">
        <f t="shared" si="4"/>
        <v>8.3333333333333329E-2</v>
      </c>
      <c r="L270" s="466">
        <v>2</v>
      </c>
      <c r="M270" s="471"/>
      <c r="N270" s="470">
        <v>5</v>
      </c>
      <c r="O270" s="468"/>
    </row>
    <row r="271" spans="1:15" x14ac:dyDescent="0.15">
      <c r="A271" s="463" t="s">
        <v>1276</v>
      </c>
      <c r="B271" s="463" t="s">
        <v>1281</v>
      </c>
      <c r="C271" s="463" t="s">
        <v>1284</v>
      </c>
      <c r="D271" s="465" t="s">
        <v>1313</v>
      </c>
      <c r="E271" s="465" t="s">
        <v>1287</v>
      </c>
      <c r="F271" s="465" t="s">
        <v>1282</v>
      </c>
      <c r="G271" s="465">
        <v>590</v>
      </c>
      <c r="H271" s="465">
        <v>80</v>
      </c>
      <c r="I271" s="465">
        <v>6</v>
      </c>
      <c r="J271" s="465">
        <v>64</v>
      </c>
      <c r="K271" s="467">
        <f t="shared" si="4"/>
        <v>8.3333333333333329E-2</v>
      </c>
      <c r="L271" s="466">
        <v>2</v>
      </c>
      <c r="M271" s="471"/>
      <c r="N271" s="470">
        <v>5</v>
      </c>
      <c r="O271" s="468"/>
    </row>
    <row r="272" spans="1:15" x14ac:dyDescent="0.15">
      <c r="A272" s="463" t="s">
        <v>1276</v>
      </c>
      <c r="B272" s="463" t="s">
        <v>1281</v>
      </c>
      <c r="C272" s="463" t="s">
        <v>1278</v>
      </c>
      <c r="D272" s="465" t="s">
        <v>1313</v>
      </c>
      <c r="E272" s="465" t="s">
        <v>1287</v>
      </c>
      <c r="F272" s="465" t="s">
        <v>1282</v>
      </c>
      <c r="G272" s="465">
        <v>590</v>
      </c>
      <c r="H272" s="465">
        <v>40</v>
      </c>
      <c r="I272" s="465">
        <v>1.6</v>
      </c>
      <c r="J272" s="465">
        <v>16</v>
      </c>
      <c r="K272" s="467">
        <f t="shared" si="4"/>
        <v>4.1666666666666664E-2</v>
      </c>
      <c r="L272" s="466">
        <v>1</v>
      </c>
      <c r="M272" s="471"/>
      <c r="N272" s="470">
        <v>5</v>
      </c>
      <c r="O272" s="468"/>
    </row>
    <row r="273" spans="1:15" x14ac:dyDescent="0.15">
      <c r="A273" s="463" t="s">
        <v>1276</v>
      </c>
      <c r="B273" s="463" t="s">
        <v>1281</v>
      </c>
      <c r="C273" s="463" t="s">
        <v>9693</v>
      </c>
      <c r="D273" s="465" t="s">
        <v>1313</v>
      </c>
      <c r="E273" s="465" t="s">
        <v>1287</v>
      </c>
      <c r="F273" s="465" t="s">
        <v>1282</v>
      </c>
      <c r="G273" s="465">
        <v>680</v>
      </c>
      <c r="H273" s="465">
        <v>40</v>
      </c>
      <c r="I273" s="465">
        <v>6.4</v>
      </c>
      <c r="J273" s="465">
        <v>48</v>
      </c>
      <c r="K273" s="467">
        <f t="shared" si="4"/>
        <v>4.1666666666666664E-2</v>
      </c>
      <c r="L273" s="466">
        <v>1</v>
      </c>
      <c r="M273" s="471"/>
      <c r="N273" s="470">
        <v>5</v>
      </c>
      <c r="O273" s="468"/>
    </row>
    <row r="274" spans="1:15" x14ac:dyDescent="0.15">
      <c r="A274" s="463" t="s">
        <v>1276</v>
      </c>
      <c r="B274" s="463" t="s">
        <v>1281</v>
      </c>
      <c r="C274" s="463" t="s">
        <v>1272</v>
      </c>
      <c r="D274" s="465" t="s">
        <v>1313</v>
      </c>
      <c r="E274" s="465" t="s">
        <v>1287</v>
      </c>
      <c r="F274" s="465" t="s">
        <v>1282</v>
      </c>
      <c r="G274" s="465">
        <v>714</v>
      </c>
      <c r="H274" s="465">
        <v>40</v>
      </c>
      <c r="I274" s="465">
        <v>12.2</v>
      </c>
      <c r="J274" s="465" t="s">
        <v>1266</v>
      </c>
      <c r="K274" s="467">
        <f t="shared" si="4"/>
        <v>4.1666666666666664E-2</v>
      </c>
      <c r="L274" s="466">
        <v>1</v>
      </c>
      <c r="M274" s="471"/>
      <c r="N274" s="470" t="s">
        <v>103</v>
      </c>
      <c r="O274" s="468"/>
    </row>
    <row r="275" spans="1:15" x14ac:dyDescent="0.15">
      <c r="A275" s="463" t="s">
        <v>1276</v>
      </c>
      <c r="B275" s="463" t="s">
        <v>1281</v>
      </c>
      <c r="C275" s="463" t="s">
        <v>1270</v>
      </c>
      <c r="D275" s="465" t="s">
        <v>1313</v>
      </c>
      <c r="E275" s="465" t="s">
        <v>1287</v>
      </c>
      <c r="F275" s="465" t="s">
        <v>1282</v>
      </c>
      <c r="G275" s="465">
        <v>770</v>
      </c>
      <c r="H275" s="465">
        <v>40</v>
      </c>
      <c r="I275" s="465">
        <v>7.2</v>
      </c>
      <c r="J275" s="465">
        <v>64</v>
      </c>
      <c r="K275" s="467">
        <f t="shared" si="4"/>
        <v>4.1666666666666664E-2</v>
      </c>
      <c r="L275" s="466">
        <v>1</v>
      </c>
      <c r="M275" s="471"/>
      <c r="N275" s="470">
        <v>5</v>
      </c>
      <c r="O275" s="468"/>
    </row>
    <row r="276" spans="1:15" x14ac:dyDescent="0.15">
      <c r="A276" s="463" t="s">
        <v>1276</v>
      </c>
      <c r="B276" s="463" t="s">
        <v>1278</v>
      </c>
      <c r="C276" s="463" t="s">
        <v>1285</v>
      </c>
      <c r="D276" s="465" t="s">
        <v>1289</v>
      </c>
      <c r="E276" s="465" t="s">
        <v>1287</v>
      </c>
      <c r="F276" s="465" t="s">
        <v>1282</v>
      </c>
      <c r="G276" s="465">
        <v>490</v>
      </c>
      <c r="H276" s="465">
        <v>120</v>
      </c>
      <c r="I276" s="465">
        <v>6.4</v>
      </c>
      <c r="J276" s="465">
        <v>48</v>
      </c>
      <c r="K276" s="467">
        <f t="shared" si="4"/>
        <v>4.1666666666666664E-2</v>
      </c>
      <c r="L276" s="466">
        <v>1</v>
      </c>
      <c r="M276" s="471"/>
      <c r="N276" s="470">
        <v>5</v>
      </c>
      <c r="O276" s="468"/>
    </row>
    <row r="277" spans="1:15" x14ac:dyDescent="0.15">
      <c r="A277" s="463" t="s">
        <v>1276</v>
      </c>
      <c r="B277" s="463" t="s">
        <v>1278</v>
      </c>
      <c r="C277" s="463" t="s">
        <v>1284</v>
      </c>
      <c r="D277" s="465" t="s">
        <v>1289</v>
      </c>
      <c r="E277" s="465" t="s">
        <v>1287</v>
      </c>
      <c r="F277" s="465" t="s">
        <v>1282</v>
      </c>
      <c r="G277" s="465">
        <v>480</v>
      </c>
      <c r="H277" s="465">
        <v>40</v>
      </c>
      <c r="I277" s="465">
        <v>4.7</v>
      </c>
      <c r="J277" s="465">
        <v>48</v>
      </c>
      <c r="K277" s="467">
        <f t="shared" si="4"/>
        <v>4.1666666666666664E-2</v>
      </c>
      <c r="L277" s="466">
        <v>1</v>
      </c>
      <c r="M277" s="471"/>
      <c r="N277" s="470">
        <v>5</v>
      </c>
      <c r="O277" s="468"/>
    </row>
    <row r="278" spans="1:15" x14ac:dyDescent="0.15">
      <c r="A278" s="463" t="s">
        <v>1276</v>
      </c>
      <c r="B278" s="463" t="s">
        <v>1278</v>
      </c>
      <c r="C278" s="463" t="s">
        <v>1281</v>
      </c>
      <c r="D278" s="465" t="s">
        <v>1289</v>
      </c>
      <c r="E278" s="465" t="s">
        <v>1287</v>
      </c>
      <c r="F278" s="465" t="s">
        <v>1282</v>
      </c>
      <c r="G278" s="465">
        <v>550</v>
      </c>
      <c r="H278" s="465">
        <v>80</v>
      </c>
      <c r="I278" s="465">
        <v>6.6</v>
      </c>
      <c r="J278" s="465">
        <v>24</v>
      </c>
      <c r="K278" s="467">
        <f t="shared" si="4"/>
        <v>4.1666666666666664E-2</v>
      </c>
      <c r="L278" s="466">
        <v>1</v>
      </c>
      <c r="M278" s="471"/>
      <c r="N278" s="470">
        <v>5</v>
      </c>
      <c r="O278" s="468"/>
    </row>
    <row r="279" spans="1:15" x14ac:dyDescent="0.15">
      <c r="A279" s="463" t="s">
        <v>1276</v>
      </c>
      <c r="B279" s="463" t="s">
        <v>1278</v>
      </c>
      <c r="C279" s="463" t="s">
        <v>9693</v>
      </c>
      <c r="D279" s="465" t="s">
        <v>1289</v>
      </c>
      <c r="E279" s="465" t="s">
        <v>1287</v>
      </c>
      <c r="F279" s="465" t="s">
        <v>1282</v>
      </c>
      <c r="G279" s="465">
        <v>780</v>
      </c>
      <c r="H279" s="465">
        <v>40</v>
      </c>
      <c r="I279" s="465">
        <v>8.6</v>
      </c>
      <c r="J279" s="465">
        <v>24</v>
      </c>
      <c r="K279" s="467">
        <f t="shared" si="4"/>
        <v>4.1666666666666664E-2</v>
      </c>
      <c r="L279" s="466">
        <v>1</v>
      </c>
      <c r="M279" s="471"/>
      <c r="N279" s="470">
        <v>5</v>
      </c>
      <c r="O279" s="468"/>
    </row>
    <row r="280" spans="1:15" x14ac:dyDescent="0.15">
      <c r="A280" s="463" t="s">
        <v>1276</v>
      </c>
      <c r="B280" s="463" t="s">
        <v>1278</v>
      </c>
      <c r="C280" s="463" t="s">
        <v>1272</v>
      </c>
      <c r="D280" s="465" t="s">
        <v>1289</v>
      </c>
      <c r="E280" s="465" t="s">
        <v>1287</v>
      </c>
      <c r="F280" s="465" t="s">
        <v>1282</v>
      </c>
      <c r="G280" s="465">
        <v>600</v>
      </c>
      <c r="H280" s="465">
        <v>40</v>
      </c>
      <c r="I280" s="465">
        <v>12.4</v>
      </c>
      <c r="J280" s="465">
        <v>48</v>
      </c>
      <c r="K280" s="467">
        <f t="shared" si="4"/>
        <v>4.1666666666666664E-2</v>
      </c>
      <c r="L280" s="466">
        <v>1</v>
      </c>
      <c r="M280" s="471"/>
      <c r="N280" s="470">
        <v>5</v>
      </c>
      <c r="O280" s="468"/>
    </row>
    <row r="281" spans="1:15" x14ac:dyDescent="0.15">
      <c r="A281" s="463" t="s">
        <v>1276</v>
      </c>
      <c r="B281" s="463" t="s">
        <v>1278</v>
      </c>
      <c r="C281" s="463" t="s">
        <v>1270</v>
      </c>
      <c r="D281" s="465" t="s">
        <v>1289</v>
      </c>
      <c r="E281" s="465" t="s">
        <v>1287</v>
      </c>
      <c r="F281" s="465" t="s">
        <v>1282</v>
      </c>
      <c r="G281" s="465">
        <v>750</v>
      </c>
      <c r="H281" s="465">
        <v>40</v>
      </c>
      <c r="I281" s="465">
        <v>7.4</v>
      </c>
      <c r="J281" s="465">
        <v>32</v>
      </c>
      <c r="K281" s="467">
        <f t="shared" si="4"/>
        <v>4.1666666666666664E-2</v>
      </c>
      <c r="L281" s="466">
        <v>1</v>
      </c>
      <c r="M281" s="471"/>
      <c r="N281" s="470">
        <v>5</v>
      </c>
      <c r="O281" s="468"/>
    </row>
    <row r="282" spans="1:15" x14ac:dyDescent="0.15">
      <c r="A282" s="463" t="s">
        <v>1276</v>
      </c>
      <c r="B282" s="463" t="s">
        <v>9693</v>
      </c>
      <c r="C282" s="463" t="s">
        <v>1285</v>
      </c>
      <c r="D282" s="465" t="s">
        <v>1313</v>
      </c>
      <c r="E282" s="465" t="s">
        <v>1287</v>
      </c>
      <c r="F282" s="465" t="s">
        <v>1282</v>
      </c>
      <c r="G282" s="465">
        <v>387</v>
      </c>
      <c r="H282" s="465">
        <v>120</v>
      </c>
      <c r="I282" s="465">
        <v>2.2000000000000002</v>
      </c>
      <c r="J282" s="465" t="s">
        <v>1266</v>
      </c>
      <c r="K282" s="467">
        <f t="shared" si="4"/>
        <v>4.1666666666666664E-2</v>
      </c>
      <c r="L282" s="466">
        <v>1</v>
      </c>
      <c r="M282" s="471"/>
      <c r="N282" s="470" t="s">
        <v>103</v>
      </c>
      <c r="O282" s="468"/>
    </row>
    <row r="283" spans="1:15" x14ac:dyDescent="0.15">
      <c r="A283" s="463" t="s">
        <v>1276</v>
      </c>
      <c r="B283" s="463" t="s">
        <v>9693</v>
      </c>
      <c r="C283" s="463" t="s">
        <v>1284</v>
      </c>
      <c r="D283" s="465" t="s">
        <v>1313</v>
      </c>
      <c r="E283" s="465" t="s">
        <v>1287</v>
      </c>
      <c r="F283" s="465" t="s">
        <v>1282</v>
      </c>
      <c r="G283" s="465">
        <v>666</v>
      </c>
      <c r="H283" s="465">
        <v>80</v>
      </c>
      <c r="I283" s="465">
        <v>6</v>
      </c>
      <c r="J283" s="465">
        <v>32</v>
      </c>
      <c r="K283" s="467">
        <f t="shared" si="4"/>
        <v>4.1666666666666664E-2</v>
      </c>
      <c r="L283" s="466">
        <v>1</v>
      </c>
      <c r="M283" s="471"/>
      <c r="N283" s="470">
        <v>5</v>
      </c>
      <c r="O283" s="468"/>
    </row>
    <row r="284" spans="1:15" x14ac:dyDescent="0.15">
      <c r="A284" s="463" t="s">
        <v>1276</v>
      </c>
      <c r="B284" s="463" t="s">
        <v>9693</v>
      </c>
      <c r="C284" s="463" t="s">
        <v>1281</v>
      </c>
      <c r="D284" s="465" t="s">
        <v>1313</v>
      </c>
      <c r="E284" s="465" t="s">
        <v>1287</v>
      </c>
      <c r="F284" s="465" t="s">
        <v>1282</v>
      </c>
      <c r="G284" s="465">
        <v>670</v>
      </c>
      <c r="H284" s="465">
        <v>40</v>
      </c>
      <c r="I284" s="465">
        <v>6.4</v>
      </c>
      <c r="J284" s="465">
        <v>64</v>
      </c>
      <c r="K284" s="467">
        <f t="shared" si="4"/>
        <v>4.1666666666666664E-2</v>
      </c>
      <c r="L284" s="466">
        <v>1</v>
      </c>
      <c r="M284" s="471"/>
      <c r="N284" s="470">
        <v>5</v>
      </c>
      <c r="O284" s="468"/>
    </row>
    <row r="285" spans="1:15" x14ac:dyDescent="0.15">
      <c r="A285" s="463" t="s">
        <v>1276</v>
      </c>
      <c r="B285" s="463" t="s">
        <v>9693</v>
      </c>
      <c r="C285" s="463" t="s">
        <v>1278</v>
      </c>
      <c r="D285" s="465" t="s">
        <v>1313</v>
      </c>
      <c r="E285" s="465" t="s">
        <v>1287</v>
      </c>
      <c r="F285" s="465" t="s">
        <v>1282</v>
      </c>
      <c r="G285" s="465">
        <v>655</v>
      </c>
      <c r="H285" s="465">
        <v>40</v>
      </c>
      <c r="I285" s="465">
        <v>6.6</v>
      </c>
      <c r="J285" s="465">
        <v>24</v>
      </c>
      <c r="K285" s="467">
        <f t="shared" si="4"/>
        <v>4.1666666666666664E-2</v>
      </c>
      <c r="L285" s="466">
        <v>1</v>
      </c>
      <c r="M285" s="471"/>
      <c r="N285" s="470">
        <v>5</v>
      </c>
      <c r="O285" s="468"/>
    </row>
    <row r="286" spans="1:15" x14ac:dyDescent="0.15">
      <c r="A286" s="463" t="s">
        <v>1276</v>
      </c>
      <c r="B286" s="463" t="s">
        <v>9693</v>
      </c>
      <c r="C286" s="463" t="s">
        <v>1272</v>
      </c>
      <c r="D286" s="465" t="s">
        <v>1313</v>
      </c>
      <c r="E286" s="465" t="s">
        <v>1287</v>
      </c>
      <c r="F286" s="465" t="s">
        <v>1282</v>
      </c>
      <c r="G286" s="465">
        <v>748</v>
      </c>
      <c r="H286" s="465">
        <v>40</v>
      </c>
      <c r="I286" s="465">
        <v>14.2</v>
      </c>
      <c r="J286" s="465" t="s">
        <v>1266</v>
      </c>
      <c r="K286" s="467">
        <f t="shared" si="4"/>
        <v>4.1666666666666664E-2</v>
      </c>
      <c r="L286" s="466">
        <v>1</v>
      </c>
      <c r="M286" s="471"/>
      <c r="N286" s="470" t="s">
        <v>103</v>
      </c>
      <c r="O286" s="468"/>
    </row>
    <row r="287" spans="1:15" x14ac:dyDescent="0.15">
      <c r="A287" s="463" t="s">
        <v>1276</v>
      </c>
      <c r="B287" s="463" t="s">
        <v>9693</v>
      </c>
      <c r="C287" s="463" t="s">
        <v>1270</v>
      </c>
      <c r="D287" s="465" t="s">
        <v>1313</v>
      </c>
      <c r="E287" s="465" t="s">
        <v>1287</v>
      </c>
      <c r="F287" s="465" t="s">
        <v>1282</v>
      </c>
      <c r="G287" s="465">
        <v>975</v>
      </c>
      <c r="H287" s="465">
        <v>40</v>
      </c>
      <c r="I287" s="465">
        <v>15.2</v>
      </c>
      <c r="J287" s="465">
        <v>32</v>
      </c>
      <c r="K287" s="467">
        <f t="shared" si="4"/>
        <v>4.1666666666666664E-2</v>
      </c>
      <c r="L287" s="466">
        <v>1</v>
      </c>
      <c r="M287" s="471"/>
      <c r="N287" s="470">
        <v>5</v>
      </c>
      <c r="O287" s="468"/>
    </row>
    <row r="288" spans="1:15" x14ac:dyDescent="0.15">
      <c r="A288" s="463" t="s">
        <v>1276</v>
      </c>
      <c r="B288" s="463" t="s">
        <v>1272</v>
      </c>
      <c r="C288" s="463" t="s">
        <v>1285</v>
      </c>
      <c r="D288" s="465" t="s">
        <v>1313</v>
      </c>
      <c r="E288" s="465" t="s">
        <v>1287</v>
      </c>
      <c r="F288" s="465" t="s">
        <v>1282</v>
      </c>
      <c r="G288" s="465">
        <v>675</v>
      </c>
      <c r="H288" s="465">
        <v>120</v>
      </c>
      <c r="I288" s="465">
        <v>12</v>
      </c>
      <c r="J288" s="465" t="s">
        <v>1266</v>
      </c>
      <c r="K288" s="467">
        <f t="shared" si="4"/>
        <v>4.1666666666666664E-2</v>
      </c>
      <c r="L288" s="466">
        <v>1</v>
      </c>
      <c r="M288" s="471"/>
      <c r="N288" s="470" t="s">
        <v>103</v>
      </c>
      <c r="O288" s="468"/>
    </row>
    <row r="289" spans="1:15" x14ac:dyDescent="0.15">
      <c r="A289" s="463" t="s">
        <v>1276</v>
      </c>
      <c r="B289" s="463" t="s">
        <v>1272</v>
      </c>
      <c r="C289" s="463" t="s">
        <v>1284</v>
      </c>
      <c r="D289" s="465" t="s">
        <v>1313</v>
      </c>
      <c r="E289" s="465" t="s">
        <v>1287</v>
      </c>
      <c r="F289" s="465" t="s">
        <v>1282</v>
      </c>
      <c r="G289" s="465">
        <v>655</v>
      </c>
      <c r="H289" s="465">
        <v>80</v>
      </c>
      <c r="I289" s="465">
        <v>9.8000000000000007</v>
      </c>
      <c r="J289" s="465" t="s">
        <v>1266</v>
      </c>
      <c r="K289" s="467">
        <f t="shared" si="4"/>
        <v>4.1666666666666664E-2</v>
      </c>
      <c r="L289" s="466">
        <v>1</v>
      </c>
      <c r="M289" s="471"/>
      <c r="N289" s="470" t="s">
        <v>103</v>
      </c>
      <c r="O289" s="468"/>
    </row>
    <row r="290" spans="1:15" x14ac:dyDescent="0.15">
      <c r="A290" s="463" t="s">
        <v>1276</v>
      </c>
      <c r="B290" s="463" t="s">
        <v>1272</v>
      </c>
      <c r="C290" s="463" t="s">
        <v>1281</v>
      </c>
      <c r="D290" s="465" t="s">
        <v>1313</v>
      </c>
      <c r="E290" s="465" t="s">
        <v>1287</v>
      </c>
      <c r="F290" s="465" t="s">
        <v>1282</v>
      </c>
      <c r="G290" s="465">
        <v>782</v>
      </c>
      <c r="H290" s="465">
        <v>40</v>
      </c>
      <c r="I290" s="465">
        <v>10.199999999999999</v>
      </c>
      <c r="J290" s="465">
        <v>64</v>
      </c>
      <c r="K290" s="467">
        <f t="shared" si="4"/>
        <v>4.1666666666666664E-2</v>
      </c>
      <c r="L290" s="466">
        <v>1</v>
      </c>
      <c r="M290" s="471"/>
      <c r="N290" s="470">
        <v>5</v>
      </c>
      <c r="O290" s="468"/>
    </row>
    <row r="291" spans="1:15" x14ac:dyDescent="0.15">
      <c r="A291" s="463" t="s">
        <v>1276</v>
      </c>
      <c r="B291" s="463" t="s">
        <v>1272</v>
      </c>
      <c r="C291" s="463" t="s">
        <v>1278</v>
      </c>
      <c r="D291" s="465" t="s">
        <v>1313</v>
      </c>
      <c r="E291" s="465" t="s">
        <v>1287</v>
      </c>
      <c r="F291" s="465" t="s">
        <v>1282</v>
      </c>
      <c r="G291" s="465">
        <v>406</v>
      </c>
      <c r="H291" s="465">
        <v>40</v>
      </c>
      <c r="I291" s="465">
        <v>4.4000000000000004</v>
      </c>
      <c r="J291" s="465" t="s">
        <v>1266</v>
      </c>
      <c r="K291" s="467">
        <f t="shared" si="4"/>
        <v>4.1666666666666664E-2</v>
      </c>
      <c r="L291" s="466">
        <v>1</v>
      </c>
      <c r="M291" s="471"/>
      <c r="N291" s="470" t="s">
        <v>103</v>
      </c>
      <c r="O291" s="468"/>
    </row>
    <row r="292" spans="1:15" x14ac:dyDescent="0.15">
      <c r="A292" s="463" t="s">
        <v>1276</v>
      </c>
      <c r="B292" s="463" t="s">
        <v>1272</v>
      </c>
      <c r="C292" s="463" t="s">
        <v>9693</v>
      </c>
      <c r="D292" s="465" t="s">
        <v>1313</v>
      </c>
      <c r="E292" s="465" t="s">
        <v>1287</v>
      </c>
      <c r="F292" s="465" t="s">
        <v>1282</v>
      </c>
      <c r="G292" s="465">
        <v>685</v>
      </c>
      <c r="H292" s="465">
        <v>40</v>
      </c>
      <c r="I292" s="465">
        <v>12.2</v>
      </c>
      <c r="J292" s="465" t="s">
        <v>1266</v>
      </c>
      <c r="K292" s="467">
        <f t="shared" si="4"/>
        <v>4.1666666666666664E-2</v>
      </c>
      <c r="L292" s="466">
        <v>1</v>
      </c>
      <c r="M292" s="471"/>
      <c r="N292" s="470" t="s">
        <v>103</v>
      </c>
      <c r="O292" s="468"/>
    </row>
    <row r="293" spans="1:15" x14ac:dyDescent="0.15">
      <c r="A293" s="463" t="s">
        <v>1276</v>
      </c>
      <c r="B293" s="463" t="s">
        <v>1272</v>
      </c>
      <c r="C293" s="463" t="s">
        <v>1270</v>
      </c>
      <c r="D293" s="465" t="s">
        <v>1313</v>
      </c>
      <c r="E293" s="465" t="s">
        <v>1287</v>
      </c>
      <c r="F293" s="465" t="s">
        <v>1282</v>
      </c>
      <c r="G293" s="465">
        <v>444</v>
      </c>
      <c r="H293" s="465">
        <v>40</v>
      </c>
      <c r="I293" s="465">
        <v>5.8</v>
      </c>
      <c r="J293" s="465" t="s">
        <v>1266</v>
      </c>
      <c r="K293" s="467">
        <f t="shared" si="4"/>
        <v>4.1666666666666664E-2</v>
      </c>
      <c r="L293" s="466">
        <v>1</v>
      </c>
      <c r="M293" s="471"/>
      <c r="N293" s="470" t="s">
        <v>103</v>
      </c>
      <c r="O293" s="468"/>
    </row>
    <row r="294" spans="1:15" x14ac:dyDescent="0.15">
      <c r="A294" s="463" t="s">
        <v>1276</v>
      </c>
      <c r="B294" s="463" t="s">
        <v>1270</v>
      </c>
      <c r="C294" s="463" t="s">
        <v>1285</v>
      </c>
      <c r="D294" s="465" t="s">
        <v>1313</v>
      </c>
      <c r="E294" s="465" t="s">
        <v>1287</v>
      </c>
      <c r="F294" s="465" t="s">
        <v>1282</v>
      </c>
      <c r="G294" s="465">
        <v>750</v>
      </c>
      <c r="H294" s="465">
        <v>120</v>
      </c>
      <c r="I294" s="465">
        <v>7</v>
      </c>
      <c r="J294" s="465">
        <v>48</v>
      </c>
      <c r="K294" s="467">
        <f t="shared" si="4"/>
        <v>4.1666666666666664E-2</v>
      </c>
      <c r="L294" s="466">
        <v>1</v>
      </c>
      <c r="M294" s="471"/>
      <c r="N294" s="470">
        <v>5</v>
      </c>
      <c r="O294" s="468"/>
    </row>
    <row r="295" spans="1:15" x14ac:dyDescent="0.15">
      <c r="A295" s="463" t="s">
        <v>1276</v>
      </c>
      <c r="B295" s="463" t="s">
        <v>1270</v>
      </c>
      <c r="C295" s="463" t="s">
        <v>1284</v>
      </c>
      <c r="D295" s="465" t="s">
        <v>1313</v>
      </c>
      <c r="E295" s="465" t="s">
        <v>1287</v>
      </c>
      <c r="F295" s="465" t="s">
        <v>1273</v>
      </c>
      <c r="G295" s="465">
        <v>760</v>
      </c>
      <c r="H295" s="465">
        <v>40</v>
      </c>
      <c r="I295" s="465">
        <v>6.8</v>
      </c>
      <c r="J295" s="465">
        <v>88</v>
      </c>
      <c r="K295" s="467">
        <f t="shared" si="4"/>
        <v>4.1666666666666664E-2</v>
      </c>
      <c r="L295" s="466">
        <v>1</v>
      </c>
      <c r="M295" s="471"/>
      <c r="N295" s="470">
        <v>5</v>
      </c>
      <c r="O295" s="468"/>
    </row>
    <row r="296" spans="1:15" x14ac:dyDescent="0.15">
      <c r="A296" s="463" t="s">
        <v>1276</v>
      </c>
      <c r="B296" s="463" t="s">
        <v>1270</v>
      </c>
      <c r="C296" s="463" t="s">
        <v>1281</v>
      </c>
      <c r="D296" s="465" t="s">
        <v>1313</v>
      </c>
      <c r="E296" s="465" t="s">
        <v>1287</v>
      </c>
      <c r="F296" s="465" t="s">
        <v>1282</v>
      </c>
      <c r="G296" s="465">
        <v>780</v>
      </c>
      <c r="H296" s="465">
        <v>40</v>
      </c>
      <c r="I296" s="465">
        <v>7.2</v>
      </c>
      <c r="J296" s="465">
        <v>48</v>
      </c>
      <c r="K296" s="467">
        <f t="shared" si="4"/>
        <v>4.1666666666666664E-2</v>
      </c>
      <c r="L296" s="466">
        <v>1</v>
      </c>
      <c r="M296" s="471"/>
      <c r="N296" s="470">
        <v>5</v>
      </c>
      <c r="O296" s="468"/>
    </row>
    <row r="297" spans="1:15" x14ac:dyDescent="0.15">
      <c r="A297" s="463" t="s">
        <v>1276</v>
      </c>
      <c r="B297" s="463" t="s">
        <v>1270</v>
      </c>
      <c r="C297" s="463" t="s">
        <v>1278</v>
      </c>
      <c r="D297" s="465" t="s">
        <v>1313</v>
      </c>
      <c r="E297" s="465" t="s">
        <v>1287</v>
      </c>
      <c r="F297" s="465" t="s">
        <v>1282</v>
      </c>
      <c r="G297" s="465">
        <v>814</v>
      </c>
      <c r="H297" s="465">
        <v>40</v>
      </c>
      <c r="I297" s="465">
        <v>7.4</v>
      </c>
      <c r="J297" s="465">
        <v>48</v>
      </c>
      <c r="K297" s="467">
        <f t="shared" si="4"/>
        <v>4.1666666666666664E-2</v>
      </c>
      <c r="L297" s="466">
        <v>1</v>
      </c>
      <c r="M297" s="471"/>
      <c r="N297" s="470">
        <v>5</v>
      </c>
      <c r="O297" s="468"/>
    </row>
    <row r="298" spans="1:15" x14ac:dyDescent="0.15">
      <c r="A298" s="463" t="s">
        <v>1276</v>
      </c>
      <c r="B298" s="463" t="s">
        <v>1270</v>
      </c>
      <c r="C298" s="463" t="s">
        <v>9693</v>
      </c>
      <c r="D298" s="465" t="s">
        <v>1313</v>
      </c>
      <c r="E298" s="465" t="s">
        <v>1287</v>
      </c>
      <c r="F298" s="465" t="s">
        <v>1273</v>
      </c>
      <c r="G298" s="465">
        <v>713</v>
      </c>
      <c r="H298" s="465">
        <v>40</v>
      </c>
      <c r="I298" s="465">
        <v>3.2</v>
      </c>
      <c r="J298" s="465">
        <v>48</v>
      </c>
      <c r="K298" s="467">
        <f t="shared" si="4"/>
        <v>4.1666666666666664E-2</v>
      </c>
      <c r="L298" s="466">
        <v>1</v>
      </c>
      <c r="M298" s="471"/>
      <c r="N298" s="470">
        <v>5</v>
      </c>
      <c r="O298" s="468"/>
    </row>
    <row r="299" spans="1:15" x14ac:dyDescent="0.15">
      <c r="A299" s="463" t="s">
        <v>1276</v>
      </c>
      <c r="B299" s="463" t="s">
        <v>1270</v>
      </c>
      <c r="C299" s="463" t="s">
        <v>1272</v>
      </c>
      <c r="D299" s="465" t="s">
        <v>1313</v>
      </c>
      <c r="E299" s="465" t="s">
        <v>1287</v>
      </c>
      <c r="F299" s="465" t="s">
        <v>1282</v>
      </c>
      <c r="G299" s="465">
        <v>745</v>
      </c>
      <c r="H299" s="465">
        <v>40</v>
      </c>
      <c r="I299" s="465">
        <v>7.8</v>
      </c>
      <c r="J299" s="465" t="s">
        <v>1266</v>
      </c>
      <c r="K299" s="467">
        <f t="shared" si="4"/>
        <v>4.1666666666666664E-2</v>
      </c>
      <c r="L299" s="466">
        <v>1</v>
      </c>
      <c r="M299" s="471"/>
      <c r="N299" s="470" t="s">
        <v>103</v>
      </c>
      <c r="O299" s="468"/>
    </row>
    <row r="300" spans="1:15" x14ac:dyDescent="0.15">
      <c r="A300" s="463" t="s">
        <v>1276</v>
      </c>
      <c r="B300" s="463" t="s">
        <v>1276</v>
      </c>
      <c r="C300" s="463" t="s">
        <v>1285</v>
      </c>
      <c r="D300" s="465" t="s">
        <v>9419</v>
      </c>
      <c r="E300" s="465" t="s">
        <v>1287</v>
      </c>
      <c r="F300" s="465" t="s">
        <v>1273</v>
      </c>
      <c r="G300" s="465">
        <v>1035</v>
      </c>
      <c r="H300" s="465">
        <v>120</v>
      </c>
      <c r="I300" s="465">
        <v>16</v>
      </c>
      <c r="J300" s="465">
        <v>32</v>
      </c>
      <c r="K300" s="467">
        <f t="shared" si="4"/>
        <v>4.1666666666666664E-2</v>
      </c>
      <c r="L300" s="466">
        <v>1</v>
      </c>
      <c r="M300" s="471"/>
      <c r="N300" s="470">
        <v>5</v>
      </c>
      <c r="O300" s="468" t="s">
        <v>6257</v>
      </c>
    </row>
    <row r="301" spans="1:15" x14ac:dyDescent="0.15">
      <c r="A301" s="463" t="s">
        <v>1276</v>
      </c>
      <c r="B301" s="463" t="s">
        <v>1276</v>
      </c>
      <c r="C301" s="463" t="s">
        <v>1284</v>
      </c>
      <c r="D301" s="465" t="s">
        <v>9419</v>
      </c>
      <c r="E301" s="465" t="s">
        <v>1287</v>
      </c>
      <c r="F301" s="465" t="s">
        <v>1282</v>
      </c>
      <c r="G301" s="465">
        <v>900</v>
      </c>
      <c r="H301" s="465">
        <v>40</v>
      </c>
      <c r="I301" s="465">
        <v>13.8</v>
      </c>
      <c r="J301" s="465">
        <v>48</v>
      </c>
      <c r="K301" s="467">
        <f t="shared" si="4"/>
        <v>4.1666666666666664E-2</v>
      </c>
      <c r="L301" s="466">
        <v>1</v>
      </c>
      <c r="M301" s="471" t="s">
        <v>10649</v>
      </c>
      <c r="N301" s="470">
        <v>5</v>
      </c>
      <c r="O301" s="468" t="s">
        <v>10798</v>
      </c>
    </row>
    <row r="302" spans="1:15" x14ac:dyDescent="0.15">
      <c r="A302" s="463" t="s">
        <v>1276</v>
      </c>
      <c r="B302" s="463" t="s">
        <v>1276</v>
      </c>
      <c r="C302" s="463" t="s">
        <v>1281</v>
      </c>
      <c r="D302" s="465" t="s">
        <v>9419</v>
      </c>
      <c r="E302" s="465" t="s">
        <v>1287</v>
      </c>
      <c r="F302" s="465" t="s">
        <v>1282</v>
      </c>
      <c r="G302" s="465">
        <v>900</v>
      </c>
      <c r="H302" s="465">
        <v>40</v>
      </c>
      <c r="I302" s="465">
        <v>14.2</v>
      </c>
      <c r="J302" s="465">
        <v>64</v>
      </c>
      <c r="K302" s="467">
        <f t="shared" si="4"/>
        <v>4.1666666666666664E-2</v>
      </c>
      <c r="L302" s="466">
        <v>1</v>
      </c>
      <c r="M302" s="471"/>
      <c r="N302" s="470">
        <v>5</v>
      </c>
      <c r="O302" s="468" t="s">
        <v>6257</v>
      </c>
    </row>
    <row r="303" spans="1:15" x14ac:dyDescent="0.15">
      <c r="A303" s="463" t="s">
        <v>1276</v>
      </c>
      <c r="B303" s="463" t="s">
        <v>1276</v>
      </c>
      <c r="C303" s="463" t="s">
        <v>1278</v>
      </c>
      <c r="D303" s="465" t="s">
        <v>9419</v>
      </c>
      <c r="E303" s="465" t="s">
        <v>1287</v>
      </c>
      <c r="F303" s="465" t="s">
        <v>1273</v>
      </c>
      <c r="G303" s="465">
        <v>1350</v>
      </c>
      <c r="H303" s="465">
        <v>40</v>
      </c>
      <c r="I303" s="465">
        <v>12.4</v>
      </c>
      <c r="J303" s="465">
        <v>16</v>
      </c>
      <c r="K303" s="467">
        <f t="shared" si="4"/>
        <v>4.1666666666666664E-2</v>
      </c>
      <c r="L303" s="466">
        <v>1</v>
      </c>
      <c r="M303" s="471"/>
      <c r="N303" s="470">
        <v>5</v>
      </c>
      <c r="O303" s="468" t="s">
        <v>6257</v>
      </c>
    </row>
    <row r="304" spans="1:15" x14ac:dyDescent="0.15">
      <c r="A304" s="463" t="s">
        <v>1276</v>
      </c>
      <c r="B304" s="463" t="s">
        <v>1276</v>
      </c>
      <c r="C304" s="463" t="s">
        <v>9693</v>
      </c>
      <c r="D304" s="465" t="s">
        <v>9419</v>
      </c>
      <c r="E304" s="465" t="s">
        <v>1287</v>
      </c>
      <c r="F304" s="465" t="s">
        <v>1282</v>
      </c>
      <c r="G304" s="465">
        <v>950</v>
      </c>
      <c r="H304" s="465">
        <v>40</v>
      </c>
      <c r="I304" s="465">
        <v>14.2</v>
      </c>
      <c r="J304" s="465">
        <v>32</v>
      </c>
      <c r="K304" s="467">
        <f t="shared" si="4"/>
        <v>4.1666666666666664E-2</v>
      </c>
      <c r="L304" s="466">
        <v>1</v>
      </c>
      <c r="M304" s="471" t="s">
        <v>6261</v>
      </c>
      <c r="N304" s="470">
        <v>5</v>
      </c>
      <c r="O304" s="468" t="s">
        <v>10799</v>
      </c>
    </row>
    <row r="305" spans="1:15" x14ac:dyDescent="0.15">
      <c r="A305" s="463" t="s">
        <v>1276</v>
      </c>
      <c r="B305" s="463" t="s">
        <v>1276</v>
      </c>
      <c r="C305" s="463" t="s">
        <v>1272</v>
      </c>
      <c r="D305" s="465" t="s">
        <v>9419</v>
      </c>
      <c r="E305" s="465" t="s">
        <v>1287</v>
      </c>
      <c r="F305" s="465" t="s">
        <v>1282</v>
      </c>
      <c r="G305" s="465">
        <v>950</v>
      </c>
      <c r="H305" s="465">
        <v>40</v>
      </c>
      <c r="I305" s="465">
        <v>18.8</v>
      </c>
      <c r="J305" s="465" t="s">
        <v>1266</v>
      </c>
      <c r="K305" s="467">
        <f t="shared" si="4"/>
        <v>4.1666666666666664E-2</v>
      </c>
      <c r="L305" s="466">
        <v>1</v>
      </c>
      <c r="M305" s="471"/>
      <c r="N305" s="470" t="s">
        <v>103</v>
      </c>
      <c r="O305" s="468" t="s">
        <v>6257</v>
      </c>
    </row>
    <row r="306" spans="1:15" x14ac:dyDescent="0.15">
      <c r="A306" s="463" t="s">
        <v>1276</v>
      </c>
      <c r="B306" s="463" t="s">
        <v>1276</v>
      </c>
      <c r="C306" s="463" t="s">
        <v>1270</v>
      </c>
      <c r="D306" s="465" t="s">
        <v>9419</v>
      </c>
      <c r="E306" s="465" t="s">
        <v>1287</v>
      </c>
      <c r="F306" s="465" t="s">
        <v>1282</v>
      </c>
      <c r="G306" s="465">
        <v>980</v>
      </c>
      <c r="H306" s="465">
        <v>40</v>
      </c>
      <c r="I306" s="465">
        <v>15</v>
      </c>
      <c r="J306" s="465">
        <v>48</v>
      </c>
      <c r="K306" s="467">
        <f t="shared" si="4"/>
        <v>4.1666666666666664E-2</v>
      </c>
      <c r="L306" s="466">
        <v>1</v>
      </c>
      <c r="M306" s="471"/>
      <c r="N306" s="470">
        <v>5</v>
      </c>
      <c r="O306" s="468" t="s">
        <v>6257</v>
      </c>
    </row>
    <row r="307" spans="1:15" x14ac:dyDescent="0.15">
      <c r="A307" s="463" t="s">
        <v>1276</v>
      </c>
      <c r="B307" s="463" t="s">
        <v>1285</v>
      </c>
      <c r="C307" s="463" t="s">
        <v>1276</v>
      </c>
      <c r="D307" s="465" t="s">
        <v>9419</v>
      </c>
      <c r="E307" s="465" t="s">
        <v>1268</v>
      </c>
      <c r="F307" s="465" t="s">
        <v>1267</v>
      </c>
      <c r="G307" s="465">
        <v>950</v>
      </c>
      <c r="H307" s="465">
        <v>120</v>
      </c>
      <c r="I307" s="465">
        <v>14</v>
      </c>
      <c r="J307" s="465">
        <v>40</v>
      </c>
      <c r="K307" s="467">
        <f t="shared" si="4"/>
        <v>4.1666666666666664E-2</v>
      </c>
      <c r="L307" s="466">
        <v>1</v>
      </c>
      <c r="M307" s="471"/>
      <c r="N307" s="470">
        <v>5</v>
      </c>
      <c r="O307" s="468" t="s">
        <v>6257</v>
      </c>
    </row>
    <row r="308" spans="1:15" x14ac:dyDescent="0.15">
      <c r="A308" s="463" t="s">
        <v>1276</v>
      </c>
      <c r="B308" s="463" t="s">
        <v>1284</v>
      </c>
      <c r="C308" s="463" t="s">
        <v>1276</v>
      </c>
      <c r="D308" s="465" t="s">
        <v>9419</v>
      </c>
      <c r="E308" s="465" t="s">
        <v>1283</v>
      </c>
      <c r="F308" s="465" t="s">
        <v>1273</v>
      </c>
      <c r="G308" s="465">
        <v>909</v>
      </c>
      <c r="H308" s="465">
        <v>80</v>
      </c>
      <c r="I308" s="465">
        <v>13.8</v>
      </c>
      <c r="J308" s="465">
        <v>48</v>
      </c>
      <c r="K308" s="467">
        <f t="shared" si="4"/>
        <v>4.1666666666666664E-2</v>
      </c>
      <c r="L308" s="466">
        <v>1</v>
      </c>
      <c r="M308" s="471"/>
      <c r="N308" s="470">
        <v>5</v>
      </c>
      <c r="O308" s="468" t="s">
        <v>6257</v>
      </c>
    </row>
    <row r="309" spans="1:15" x14ac:dyDescent="0.15">
      <c r="A309" s="463" t="s">
        <v>1276</v>
      </c>
      <c r="B309" s="463" t="s">
        <v>1281</v>
      </c>
      <c r="C309" s="463" t="s">
        <v>1276</v>
      </c>
      <c r="D309" s="465" t="s">
        <v>9419</v>
      </c>
      <c r="E309" s="465" t="s">
        <v>1268</v>
      </c>
      <c r="F309" s="465" t="s">
        <v>1282</v>
      </c>
      <c r="G309" s="465">
        <v>999</v>
      </c>
      <c r="H309" s="465">
        <v>40</v>
      </c>
      <c r="I309" s="465">
        <v>14.2</v>
      </c>
      <c r="J309" s="465">
        <v>32</v>
      </c>
      <c r="K309" s="467">
        <f t="shared" si="4"/>
        <v>4.1666666666666664E-2</v>
      </c>
      <c r="L309" s="466">
        <v>1</v>
      </c>
      <c r="M309" s="471" t="s">
        <v>10659</v>
      </c>
      <c r="N309" s="470">
        <v>5</v>
      </c>
      <c r="O309" s="468" t="s">
        <v>10999</v>
      </c>
    </row>
    <row r="310" spans="1:15" x14ac:dyDescent="0.15">
      <c r="A310" s="463" t="s">
        <v>1276</v>
      </c>
      <c r="B310" s="463" t="s">
        <v>1278</v>
      </c>
      <c r="C310" s="463" t="s">
        <v>1276</v>
      </c>
      <c r="D310" s="465" t="s">
        <v>9419</v>
      </c>
      <c r="E310" s="465" t="s">
        <v>1307</v>
      </c>
      <c r="F310" s="465" t="s">
        <v>1273</v>
      </c>
      <c r="G310" s="465">
        <v>950</v>
      </c>
      <c r="H310" s="465">
        <v>40</v>
      </c>
      <c r="I310" s="465">
        <v>14.4</v>
      </c>
      <c r="J310" s="465">
        <v>48</v>
      </c>
      <c r="K310" s="467">
        <f t="shared" si="4"/>
        <v>4.1666666666666664E-2</v>
      </c>
      <c r="L310" s="466">
        <v>1</v>
      </c>
      <c r="M310" s="471"/>
      <c r="N310" s="470">
        <v>5</v>
      </c>
      <c r="O310" s="468" t="s">
        <v>6257</v>
      </c>
    </row>
    <row r="311" spans="1:15" x14ac:dyDescent="0.15">
      <c r="A311" s="463" t="s">
        <v>1276</v>
      </c>
      <c r="B311" s="463" t="s">
        <v>9693</v>
      </c>
      <c r="C311" s="463" t="s">
        <v>1276</v>
      </c>
      <c r="D311" s="465" t="s">
        <v>9419</v>
      </c>
      <c r="E311" s="465" t="s">
        <v>1274</v>
      </c>
      <c r="F311" s="465" t="s">
        <v>1282</v>
      </c>
      <c r="G311" s="465">
        <v>950</v>
      </c>
      <c r="H311" s="465">
        <v>40</v>
      </c>
      <c r="I311" s="465">
        <v>14.2</v>
      </c>
      <c r="J311" s="465">
        <v>24</v>
      </c>
      <c r="K311" s="467">
        <f t="shared" si="4"/>
        <v>4.1666666666666664E-2</v>
      </c>
      <c r="L311" s="466">
        <v>1</v>
      </c>
      <c r="M311" s="471"/>
      <c r="N311" s="470">
        <v>5</v>
      </c>
      <c r="O311" s="468" t="s">
        <v>10800</v>
      </c>
    </row>
    <row r="312" spans="1:15" x14ac:dyDescent="0.15">
      <c r="A312" s="463" t="s">
        <v>1276</v>
      </c>
      <c r="B312" s="463" t="s">
        <v>1272</v>
      </c>
      <c r="C312" s="463" t="s">
        <v>1276</v>
      </c>
      <c r="D312" s="465" t="s">
        <v>9419</v>
      </c>
      <c r="E312" s="465" t="s">
        <v>1286</v>
      </c>
      <c r="F312" s="465" t="s">
        <v>1282</v>
      </c>
      <c r="G312" s="465">
        <v>950</v>
      </c>
      <c r="H312" s="465">
        <v>40</v>
      </c>
      <c r="I312" s="465">
        <v>14.8</v>
      </c>
      <c r="J312" s="465" t="s">
        <v>1266</v>
      </c>
      <c r="K312" s="467">
        <f t="shared" si="4"/>
        <v>4.1666666666666664E-2</v>
      </c>
      <c r="L312" s="466">
        <v>1</v>
      </c>
      <c r="M312" s="471"/>
      <c r="N312" s="470" t="s">
        <v>103</v>
      </c>
      <c r="O312" s="468" t="s">
        <v>6257</v>
      </c>
    </row>
    <row r="313" spans="1:15" x14ac:dyDescent="0.15">
      <c r="A313" s="463" t="s">
        <v>1276</v>
      </c>
      <c r="B313" s="463" t="s">
        <v>1270</v>
      </c>
      <c r="C313" s="463" t="s">
        <v>1276</v>
      </c>
      <c r="D313" s="465" t="s">
        <v>1275</v>
      </c>
      <c r="E313" s="465" t="s">
        <v>1268</v>
      </c>
      <c r="F313" s="465" t="s">
        <v>1267</v>
      </c>
      <c r="G313" s="465">
        <v>950</v>
      </c>
      <c r="H313" s="465">
        <v>40</v>
      </c>
      <c r="I313" s="465">
        <v>15</v>
      </c>
      <c r="J313" s="465" t="s">
        <v>1266</v>
      </c>
      <c r="K313" s="467">
        <f t="shared" si="4"/>
        <v>0.625</v>
      </c>
      <c r="L313" s="466">
        <v>15</v>
      </c>
      <c r="M313" s="471" t="s">
        <v>10648</v>
      </c>
      <c r="N313" s="470" t="s">
        <v>103</v>
      </c>
      <c r="O313" s="468" t="s">
        <v>6257</v>
      </c>
    </row>
    <row r="314" spans="1:15" x14ac:dyDescent="0.15">
      <c r="A314" s="463" t="s">
        <v>1276</v>
      </c>
      <c r="B314" s="463" t="s">
        <v>1285</v>
      </c>
      <c r="C314" s="463" t="s">
        <v>1285</v>
      </c>
      <c r="D314" s="465" t="s">
        <v>1311</v>
      </c>
      <c r="E314" s="465" t="s">
        <v>1268</v>
      </c>
      <c r="F314" s="465" t="s">
        <v>1267</v>
      </c>
      <c r="G314" s="465">
        <v>888</v>
      </c>
      <c r="H314" s="465">
        <v>120</v>
      </c>
      <c r="I314" s="465">
        <v>14</v>
      </c>
      <c r="J314" s="465">
        <v>88</v>
      </c>
      <c r="K314" s="467">
        <f t="shared" si="4"/>
        <v>0.375</v>
      </c>
      <c r="L314" s="466">
        <v>9</v>
      </c>
      <c r="M314" s="471" t="s">
        <v>10661</v>
      </c>
      <c r="N314" s="470">
        <v>5</v>
      </c>
      <c r="O314" s="468"/>
    </row>
    <row r="315" spans="1:15" x14ac:dyDescent="0.15">
      <c r="A315" s="463" t="s">
        <v>1276</v>
      </c>
      <c r="B315" s="463" t="s">
        <v>1284</v>
      </c>
      <c r="C315" s="463" t="s">
        <v>1284</v>
      </c>
      <c r="D315" s="465" t="s">
        <v>1313</v>
      </c>
      <c r="E315" s="465" t="s">
        <v>1287</v>
      </c>
      <c r="F315" s="465" t="s">
        <v>1318</v>
      </c>
      <c r="G315" s="465">
        <v>849</v>
      </c>
      <c r="H315" s="465">
        <v>100</v>
      </c>
      <c r="I315" s="465">
        <v>14</v>
      </c>
      <c r="J315" s="465">
        <v>99</v>
      </c>
      <c r="K315" s="467">
        <f t="shared" si="4"/>
        <v>4.1666666666666664E-2</v>
      </c>
      <c r="L315" s="466">
        <v>1</v>
      </c>
      <c r="M315" s="471" t="s">
        <v>10649</v>
      </c>
      <c r="N315" s="470">
        <v>5</v>
      </c>
      <c r="O315" s="468" t="s">
        <v>1308</v>
      </c>
    </row>
    <row r="316" spans="1:15" x14ac:dyDescent="0.15">
      <c r="A316" s="463" t="s">
        <v>1276</v>
      </c>
      <c r="B316" s="463" t="s">
        <v>1281</v>
      </c>
      <c r="C316" s="463" t="s">
        <v>1281</v>
      </c>
      <c r="D316" s="465" t="s">
        <v>1317</v>
      </c>
      <c r="E316" s="465" t="s">
        <v>1287</v>
      </c>
      <c r="F316" s="465" t="s">
        <v>1282</v>
      </c>
      <c r="G316" s="465">
        <v>890</v>
      </c>
      <c r="H316" s="465">
        <v>80</v>
      </c>
      <c r="I316" s="465">
        <v>14</v>
      </c>
      <c r="J316" s="465" t="s">
        <v>1266</v>
      </c>
      <c r="K316" s="467">
        <f t="shared" si="4"/>
        <v>0.125</v>
      </c>
      <c r="L316" s="466">
        <v>3</v>
      </c>
      <c r="M316" s="471"/>
      <c r="N316" s="470" t="s">
        <v>103</v>
      </c>
      <c r="O316" s="468"/>
    </row>
    <row r="317" spans="1:15" x14ac:dyDescent="0.15">
      <c r="A317" s="463" t="s">
        <v>1276</v>
      </c>
      <c r="B317" s="463" t="s">
        <v>1278</v>
      </c>
      <c r="C317" s="463" t="s">
        <v>1278</v>
      </c>
      <c r="D317" s="465" t="s">
        <v>1269</v>
      </c>
      <c r="E317" s="465" t="s">
        <v>1268</v>
      </c>
      <c r="F317" s="465" t="s">
        <v>1267</v>
      </c>
      <c r="G317" s="465">
        <v>840</v>
      </c>
      <c r="H317" s="465">
        <v>40</v>
      </c>
      <c r="I317" s="465">
        <v>26</v>
      </c>
      <c r="J317" s="465">
        <v>24</v>
      </c>
      <c r="K317" s="467">
        <f t="shared" si="4"/>
        <v>4.1666666666666664E-2</v>
      </c>
      <c r="L317" s="466">
        <v>1</v>
      </c>
      <c r="M317" s="471" t="s">
        <v>10653</v>
      </c>
      <c r="N317" s="470">
        <v>5</v>
      </c>
      <c r="O317" s="468" t="s">
        <v>10801</v>
      </c>
    </row>
    <row r="318" spans="1:15" x14ac:dyDescent="0.15">
      <c r="A318" s="463" t="s">
        <v>1276</v>
      </c>
      <c r="B318" s="463" t="s">
        <v>9693</v>
      </c>
      <c r="C318" s="463" t="s">
        <v>9693</v>
      </c>
      <c r="D318" s="465" t="s">
        <v>1313</v>
      </c>
      <c r="E318" s="465" t="s">
        <v>1287</v>
      </c>
      <c r="F318" s="465" t="s">
        <v>1273</v>
      </c>
      <c r="G318" s="465">
        <v>950</v>
      </c>
      <c r="H318" s="465">
        <v>40</v>
      </c>
      <c r="I318" s="465">
        <v>14</v>
      </c>
      <c r="J318" s="465">
        <v>24</v>
      </c>
      <c r="K318" s="467">
        <f t="shared" si="4"/>
        <v>4.1666666666666664E-2</v>
      </c>
      <c r="L318" s="466">
        <v>1</v>
      </c>
      <c r="M318" s="471" t="s">
        <v>6261</v>
      </c>
      <c r="N318" s="470">
        <v>5</v>
      </c>
      <c r="O318" s="468" t="s">
        <v>1304</v>
      </c>
    </row>
    <row r="319" spans="1:15" x14ac:dyDescent="0.15">
      <c r="A319" s="463" t="s">
        <v>1276</v>
      </c>
      <c r="B319" s="463" t="s">
        <v>1272</v>
      </c>
      <c r="C319" s="463" t="s">
        <v>1272</v>
      </c>
      <c r="D319" s="465" t="s">
        <v>1313</v>
      </c>
      <c r="E319" s="465" t="s">
        <v>1287</v>
      </c>
      <c r="F319" s="465" t="s">
        <v>1282</v>
      </c>
      <c r="G319" s="465">
        <v>900</v>
      </c>
      <c r="H319" s="465">
        <v>40</v>
      </c>
      <c r="I319" s="465">
        <v>18</v>
      </c>
      <c r="J319" s="465" t="s">
        <v>1266</v>
      </c>
      <c r="K319" s="467">
        <f t="shared" si="4"/>
        <v>4.1666666666666664E-2</v>
      </c>
      <c r="L319" s="466">
        <v>1</v>
      </c>
      <c r="M319" s="471" t="s">
        <v>10652</v>
      </c>
      <c r="N319" s="470" t="s">
        <v>103</v>
      </c>
      <c r="O319" s="468"/>
    </row>
    <row r="320" spans="1:15" x14ac:dyDescent="0.15">
      <c r="A320" s="463" t="s">
        <v>1276</v>
      </c>
      <c r="B320" s="463" t="s">
        <v>1270</v>
      </c>
      <c r="C320" s="463" t="s">
        <v>1270</v>
      </c>
      <c r="D320" s="465" t="s">
        <v>1291</v>
      </c>
      <c r="E320" s="465" t="s">
        <v>1268</v>
      </c>
      <c r="F320" s="465" t="s">
        <v>1267</v>
      </c>
      <c r="G320" s="465">
        <v>1099</v>
      </c>
      <c r="H320" s="465">
        <v>40</v>
      </c>
      <c r="I320" s="465">
        <v>18</v>
      </c>
      <c r="J320" s="465" t="s">
        <v>1266</v>
      </c>
      <c r="K320" s="467">
        <f t="shared" si="4"/>
        <v>0.625</v>
      </c>
      <c r="L320" s="466">
        <v>15</v>
      </c>
      <c r="M320" s="471" t="s">
        <v>10648</v>
      </c>
      <c r="N320" s="470" t="s">
        <v>103</v>
      </c>
      <c r="O320" s="468"/>
    </row>
    <row r="321" spans="1:15" x14ac:dyDescent="0.15">
      <c r="A321" s="463" t="s">
        <v>1276</v>
      </c>
      <c r="B321" s="463" t="s">
        <v>1276</v>
      </c>
      <c r="C321" s="463" t="s">
        <v>1276</v>
      </c>
      <c r="D321" s="465" t="s">
        <v>1316</v>
      </c>
      <c r="E321" s="465" t="s">
        <v>1287</v>
      </c>
      <c r="F321" s="465" t="s">
        <v>1282</v>
      </c>
      <c r="G321" s="465">
        <v>1799</v>
      </c>
      <c r="H321" s="465">
        <v>40</v>
      </c>
      <c r="I321" s="465">
        <v>25</v>
      </c>
      <c r="J321" s="465">
        <v>48</v>
      </c>
      <c r="K321" s="467">
        <f t="shared" si="4"/>
        <v>4.1666666666666664E-2</v>
      </c>
      <c r="L321" s="466">
        <v>1</v>
      </c>
      <c r="M321" s="471"/>
      <c r="N321" s="470">
        <v>5</v>
      </c>
      <c r="O321" s="469" t="s">
        <v>6274</v>
      </c>
    </row>
    <row r="322" spans="1:15" x14ac:dyDescent="0.15">
      <c r="A322" s="463" t="s">
        <v>9693</v>
      </c>
      <c r="B322" s="463" t="s">
        <v>1285</v>
      </c>
      <c r="C322" s="463" t="s">
        <v>1284</v>
      </c>
      <c r="D322" s="465" t="s">
        <v>1306</v>
      </c>
      <c r="E322" s="465" t="s">
        <v>1274</v>
      </c>
      <c r="F322" s="465" t="s">
        <v>1282</v>
      </c>
      <c r="G322" s="465">
        <v>470</v>
      </c>
      <c r="H322" s="465">
        <v>120</v>
      </c>
      <c r="I322" s="465">
        <v>4.5</v>
      </c>
      <c r="J322" s="465">
        <v>56</v>
      </c>
      <c r="K322" s="467">
        <f t="shared" ref="K322:K385" si="5">L322/24</f>
        <v>4.1666666666666664E-2</v>
      </c>
      <c r="L322" s="466">
        <v>1</v>
      </c>
      <c r="M322" s="471"/>
      <c r="N322" s="470">
        <v>5</v>
      </c>
      <c r="O322" s="468"/>
    </row>
    <row r="323" spans="1:15" x14ac:dyDescent="0.15">
      <c r="A323" s="463" t="s">
        <v>9693</v>
      </c>
      <c r="B323" s="463" t="s">
        <v>1285</v>
      </c>
      <c r="C323" s="463" t="s">
        <v>1281</v>
      </c>
      <c r="D323" s="465" t="s">
        <v>1306</v>
      </c>
      <c r="E323" s="465" t="s">
        <v>1274</v>
      </c>
      <c r="F323" s="465" t="s">
        <v>1282</v>
      </c>
      <c r="G323" s="465">
        <v>615</v>
      </c>
      <c r="H323" s="465">
        <v>120</v>
      </c>
      <c r="I323" s="465">
        <v>6.4</v>
      </c>
      <c r="J323" s="465">
        <v>64</v>
      </c>
      <c r="K323" s="467">
        <f t="shared" si="5"/>
        <v>4.1666666666666664E-2</v>
      </c>
      <c r="L323" s="466">
        <v>1</v>
      </c>
      <c r="M323" s="471"/>
      <c r="N323" s="470">
        <v>5</v>
      </c>
      <c r="O323" s="468"/>
    </row>
    <row r="324" spans="1:15" x14ac:dyDescent="0.15">
      <c r="A324" s="463" t="s">
        <v>9693</v>
      </c>
      <c r="B324" s="463" t="s">
        <v>1285</v>
      </c>
      <c r="C324" s="463" t="s">
        <v>1278</v>
      </c>
      <c r="D324" s="465" t="s">
        <v>1289</v>
      </c>
      <c r="E324" s="465" t="s">
        <v>1274</v>
      </c>
      <c r="F324" s="465" t="s">
        <v>1282</v>
      </c>
      <c r="G324" s="465">
        <v>630</v>
      </c>
      <c r="H324" s="465">
        <v>120</v>
      </c>
      <c r="I324" s="465">
        <v>6.6</v>
      </c>
      <c r="J324" s="465">
        <v>40</v>
      </c>
      <c r="K324" s="467">
        <f t="shared" si="5"/>
        <v>4.1666666666666664E-2</v>
      </c>
      <c r="L324" s="466">
        <v>1</v>
      </c>
      <c r="M324" s="471"/>
      <c r="N324" s="470">
        <v>5</v>
      </c>
      <c r="O324" s="468" t="s">
        <v>10995</v>
      </c>
    </row>
    <row r="325" spans="1:15" x14ac:dyDescent="0.15">
      <c r="A325" s="463" t="s">
        <v>9693</v>
      </c>
      <c r="B325" s="463" t="s">
        <v>1285</v>
      </c>
      <c r="C325" s="463" t="s">
        <v>1276</v>
      </c>
      <c r="D325" s="465" t="s">
        <v>1313</v>
      </c>
      <c r="E325" s="465" t="s">
        <v>1274</v>
      </c>
      <c r="F325" s="465" t="s">
        <v>1282</v>
      </c>
      <c r="G325" s="465">
        <v>580</v>
      </c>
      <c r="H325" s="465">
        <v>120</v>
      </c>
      <c r="I325" s="465">
        <v>6.2</v>
      </c>
      <c r="J325" s="465">
        <v>40</v>
      </c>
      <c r="K325" s="467">
        <f t="shared" si="5"/>
        <v>4.1666666666666664E-2</v>
      </c>
      <c r="L325" s="466">
        <v>1</v>
      </c>
      <c r="M325" s="471"/>
      <c r="N325" s="470">
        <v>5</v>
      </c>
      <c r="O325" s="468"/>
    </row>
    <row r="326" spans="1:15" x14ac:dyDescent="0.15">
      <c r="A326" s="463" t="s">
        <v>9693</v>
      </c>
      <c r="B326" s="463" t="s">
        <v>1285</v>
      </c>
      <c r="C326" s="463" t="s">
        <v>1272</v>
      </c>
      <c r="D326" s="465" t="s">
        <v>1306</v>
      </c>
      <c r="E326" s="465" t="s">
        <v>1274</v>
      </c>
      <c r="F326" s="465" t="s">
        <v>1282</v>
      </c>
      <c r="G326" s="465">
        <v>640</v>
      </c>
      <c r="H326" s="465">
        <v>120</v>
      </c>
      <c r="I326" s="465">
        <v>11.2</v>
      </c>
      <c r="J326" s="465" t="s">
        <v>1266</v>
      </c>
      <c r="K326" s="467">
        <f t="shared" si="5"/>
        <v>4.1666666666666664E-2</v>
      </c>
      <c r="L326" s="466">
        <v>1</v>
      </c>
      <c r="M326" s="471"/>
      <c r="N326" s="470" t="s">
        <v>103</v>
      </c>
      <c r="O326" s="468"/>
    </row>
    <row r="327" spans="1:15" x14ac:dyDescent="0.15">
      <c r="A327" s="463" t="s">
        <v>9693</v>
      </c>
      <c r="B327" s="463" t="s">
        <v>1285</v>
      </c>
      <c r="C327" s="463" t="s">
        <v>1270</v>
      </c>
      <c r="D327" s="465" t="s">
        <v>1306</v>
      </c>
      <c r="E327" s="465" t="s">
        <v>1274</v>
      </c>
      <c r="F327" s="465" t="s">
        <v>1282</v>
      </c>
      <c r="G327" s="465">
        <v>700</v>
      </c>
      <c r="H327" s="465">
        <v>120</v>
      </c>
      <c r="I327" s="465">
        <v>5.2</v>
      </c>
      <c r="J327" s="465">
        <v>48</v>
      </c>
      <c r="K327" s="467">
        <f t="shared" si="5"/>
        <v>4.1666666666666664E-2</v>
      </c>
      <c r="L327" s="466">
        <v>1</v>
      </c>
      <c r="M327" s="471"/>
      <c r="N327" s="470">
        <v>5</v>
      </c>
      <c r="O327" s="468"/>
    </row>
    <row r="328" spans="1:15" x14ac:dyDescent="0.15">
      <c r="A328" s="463" t="s">
        <v>9693</v>
      </c>
      <c r="B328" s="463" t="s">
        <v>1284</v>
      </c>
      <c r="C328" s="463" t="s">
        <v>1285</v>
      </c>
      <c r="D328" s="465" t="s">
        <v>1306</v>
      </c>
      <c r="E328" s="465" t="s">
        <v>1274</v>
      </c>
      <c r="F328" s="465" t="s">
        <v>1282</v>
      </c>
      <c r="G328" s="465">
        <v>565</v>
      </c>
      <c r="H328" s="465">
        <v>120</v>
      </c>
      <c r="I328" s="465">
        <v>4</v>
      </c>
      <c r="J328" s="465">
        <v>48</v>
      </c>
      <c r="K328" s="467">
        <f t="shared" si="5"/>
        <v>4.1666666666666664E-2</v>
      </c>
      <c r="L328" s="466">
        <v>1</v>
      </c>
      <c r="M328" s="471"/>
      <c r="N328" s="470">
        <v>5</v>
      </c>
      <c r="O328" s="468"/>
    </row>
    <row r="329" spans="1:15" x14ac:dyDescent="0.15">
      <c r="A329" s="463" t="s">
        <v>9693</v>
      </c>
      <c r="B329" s="463" t="s">
        <v>1284</v>
      </c>
      <c r="C329" s="463" t="s">
        <v>10767</v>
      </c>
      <c r="D329" s="465" t="s">
        <v>1306</v>
      </c>
      <c r="E329" s="465" t="s">
        <v>1274</v>
      </c>
      <c r="F329" s="465" t="s">
        <v>1273</v>
      </c>
      <c r="G329" s="465">
        <v>375</v>
      </c>
      <c r="H329" s="465">
        <v>80</v>
      </c>
      <c r="I329" s="465">
        <v>2.2000000000000002</v>
      </c>
      <c r="J329" s="465" t="s">
        <v>1266</v>
      </c>
      <c r="K329" s="467">
        <f t="shared" si="5"/>
        <v>0</v>
      </c>
      <c r="L329" s="466"/>
      <c r="M329" s="471"/>
      <c r="N329" s="470" t="s">
        <v>103</v>
      </c>
      <c r="O329" s="468"/>
    </row>
    <row r="330" spans="1:15" x14ac:dyDescent="0.15">
      <c r="A330" s="463" t="s">
        <v>9693</v>
      </c>
      <c r="B330" s="463" t="s">
        <v>1284</v>
      </c>
      <c r="C330" s="463" t="s">
        <v>1278</v>
      </c>
      <c r="D330" s="465" t="s">
        <v>1289</v>
      </c>
      <c r="E330" s="465" t="s">
        <v>1274</v>
      </c>
      <c r="F330" s="465" t="s">
        <v>1282</v>
      </c>
      <c r="G330" s="465">
        <v>675</v>
      </c>
      <c r="H330" s="465">
        <v>80</v>
      </c>
      <c r="I330" s="465">
        <v>6.4</v>
      </c>
      <c r="J330" s="465">
        <v>48</v>
      </c>
      <c r="K330" s="467">
        <f t="shared" si="5"/>
        <v>4.1666666666666664E-2</v>
      </c>
      <c r="L330" s="466">
        <v>1</v>
      </c>
      <c r="M330" s="471"/>
      <c r="N330" s="470">
        <v>5</v>
      </c>
      <c r="O330" s="468" t="s">
        <v>10802</v>
      </c>
    </row>
    <row r="331" spans="1:15" x14ac:dyDescent="0.15">
      <c r="A331" s="463" t="s">
        <v>9693</v>
      </c>
      <c r="B331" s="463" t="s">
        <v>1284</v>
      </c>
      <c r="C331" s="463" t="s">
        <v>1276</v>
      </c>
      <c r="D331" s="465" t="s">
        <v>1313</v>
      </c>
      <c r="E331" s="465" t="s">
        <v>1274</v>
      </c>
      <c r="F331" s="465" t="s">
        <v>1282</v>
      </c>
      <c r="G331" s="465">
        <v>675</v>
      </c>
      <c r="H331" s="465">
        <v>80</v>
      </c>
      <c r="I331" s="465">
        <v>6</v>
      </c>
      <c r="J331" s="465">
        <v>48</v>
      </c>
      <c r="K331" s="467">
        <f t="shared" si="5"/>
        <v>4.1666666666666664E-2</v>
      </c>
      <c r="L331" s="466">
        <v>1</v>
      </c>
      <c r="M331" s="471"/>
      <c r="N331" s="470">
        <v>5</v>
      </c>
      <c r="O331" s="468"/>
    </row>
    <row r="332" spans="1:15" x14ac:dyDescent="0.15">
      <c r="A332" s="463" t="s">
        <v>9693</v>
      </c>
      <c r="B332" s="463" t="s">
        <v>1284</v>
      </c>
      <c r="C332" s="463" t="s">
        <v>1272</v>
      </c>
      <c r="D332" s="465" t="s">
        <v>1306</v>
      </c>
      <c r="E332" s="465" t="s">
        <v>1274</v>
      </c>
      <c r="F332" s="465" t="s">
        <v>1282</v>
      </c>
      <c r="G332" s="465">
        <v>680</v>
      </c>
      <c r="H332" s="465">
        <v>80</v>
      </c>
      <c r="I332" s="465">
        <v>8</v>
      </c>
      <c r="J332" s="465">
        <v>64</v>
      </c>
      <c r="K332" s="467">
        <f t="shared" si="5"/>
        <v>4.1666666666666664E-2</v>
      </c>
      <c r="L332" s="466">
        <v>1</v>
      </c>
      <c r="M332" s="471"/>
      <c r="N332" s="470">
        <v>5</v>
      </c>
      <c r="O332" s="468"/>
    </row>
    <row r="333" spans="1:15" x14ac:dyDescent="0.15">
      <c r="A333" s="463" t="s">
        <v>9693</v>
      </c>
      <c r="B333" s="463" t="s">
        <v>1284</v>
      </c>
      <c r="C333" s="463" t="s">
        <v>1270</v>
      </c>
      <c r="D333" s="465" t="s">
        <v>1306</v>
      </c>
      <c r="E333" s="465" t="s">
        <v>1274</v>
      </c>
      <c r="F333" s="465" t="s">
        <v>1282</v>
      </c>
      <c r="G333" s="465">
        <v>1170</v>
      </c>
      <c r="H333" s="465">
        <v>80</v>
      </c>
      <c r="I333" s="465">
        <v>23</v>
      </c>
      <c r="J333" s="465">
        <v>64</v>
      </c>
      <c r="K333" s="467">
        <f t="shared" si="5"/>
        <v>4.1666666666666664E-2</v>
      </c>
      <c r="L333" s="466">
        <v>1</v>
      </c>
      <c r="M333" s="471"/>
      <c r="N333" s="470">
        <v>5</v>
      </c>
      <c r="O333" s="468"/>
    </row>
    <row r="334" spans="1:15" x14ac:dyDescent="0.15">
      <c r="A334" s="463" t="s">
        <v>9693</v>
      </c>
      <c r="B334" s="463" t="s">
        <v>1281</v>
      </c>
      <c r="C334" s="463" t="s">
        <v>1285</v>
      </c>
      <c r="D334" s="465" t="s">
        <v>1313</v>
      </c>
      <c r="E334" s="465" t="s">
        <v>1274</v>
      </c>
      <c r="F334" s="465" t="s">
        <v>1282</v>
      </c>
      <c r="G334" s="465">
        <v>682</v>
      </c>
      <c r="H334" s="465">
        <v>120</v>
      </c>
      <c r="I334" s="465">
        <v>5.8</v>
      </c>
      <c r="J334" s="465" t="s">
        <v>1266</v>
      </c>
      <c r="K334" s="467">
        <f t="shared" si="5"/>
        <v>4.1666666666666664E-2</v>
      </c>
      <c r="L334" s="466">
        <v>1</v>
      </c>
      <c r="M334" s="471"/>
      <c r="N334" s="470" t="s">
        <v>103</v>
      </c>
      <c r="O334" s="468"/>
    </row>
    <row r="335" spans="1:15" x14ac:dyDescent="0.15">
      <c r="A335" s="463" t="s">
        <v>9693</v>
      </c>
      <c r="B335" s="463" t="s">
        <v>1281</v>
      </c>
      <c r="C335" s="463" t="s">
        <v>1284</v>
      </c>
      <c r="D335" s="465" t="s">
        <v>1306</v>
      </c>
      <c r="E335" s="465" t="s">
        <v>1274</v>
      </c>
      <c r="F335" s="465" t="s">
        <v>1282</v>
      </c>
      <c r="G335" s="465">
        <v>640</v>
      </c>
      <c r="H335" s="465">
        <v>80</v>
      </c>
      <c r="I335" s="465">
        <v>6.2</v>
      </c>
      <c r="J335" s="465">
        <v>64</v>
      </c>
      <c r="K335" s="467">
        <f t="shared" si="5"/>
        <v>4.1666666666666664E-2</v>
      </c>
      <c r="L335" s="466">
        <v>1</v>
      </c>
      <c r="M335" s="471"/>
      <c r="N335" s="470">
        <v>5</v>
      </c>
      <c r="O335" s="468"/>
    </row>
    <row r="336" spans="1:15" x14ac:dyDescent="0.15">
      <c r="A336" s="463" t="s">
        <v>9693</v>
      </c>
      <c r="B336" s="463" t="s">
        <v>1281</v>
      </c>
      <c r="C336" s="463" t="s">
        <v>1278</v>
      </c>
      <c r="D336" s="465" t="s">
        <v>1289</v>
      </c>
      <c r="E336" s="465" t="s">
        <v>1274</v>
      </c>
      <c r="F336" s="465" t="s">
        <v>1282</v>
      </c>
      <c r="G336" s="465">
        <v>704</v>
      </c>
      <c r="H336" s="465">
        <v>40</v>
      </c>
      <c r="I336" s="465">
        <v>5.8</v>
      </c>
      <c r="J336" s="465">
        <v>32</v>
      </c>
      <c r="K336" s="467">
        <f t="shared" si="5"/>
        <v>4.1666666666666664E-2</v>
      </c>
      <c r="L336" s="466">
        <v>1</v>
      </c>
      <c r="M336" s="471"/>
      <c r="N336" s="470">
        <v>5</v>
      </c>
      <c r="O336" s="468" t="s">
        <v>10802</v>
      </c>
    </row>
    <row r="337" spans="1:15" x14ac:dyDescent="0.15">
      <c r="A337" s="463" t="s">
        <v>9693</v>
      </c>
      <c r="B337" s="463" t="s">
        <v>1281</v>
      </c>
      <c r="C337" s="463" t="s">
        <v>1276</v>
      </c>
      <c r="D337" s="465" t="s">
        <v>1313</v>
      </c>
      <c r="E337" s="465" t="s">
        <v>1274</v>
      </c>
      <c r="F337" s="465" t="s">
        <v>1282</v>
      </c>
      <c r="G337" s="465">
        <v>609</v>
      </c>
      <c r="H337" s="465">
        <v>40</v>
      </c>
      <c r="I337" s="465">
        <v>8.4</v>
      </c>
      <c r="J337" s="465">
        <v>32</v>
      </c>
      <c r="K337" s="467">
        <f t="shared" si="5"/>
        <v>4.1666666666666664E-2</v>
      </c>
      <c r="L337" s="466">
        <v>1</v>
      </c>
      <c r="M337" s="471"/>
      <c r="N337" s="470">
        <v>5</v>
      </c>
      <c r="O337" s="468" t="s">
        <v>1304</v>
      </c>
    </row>
    <row r="338" spans="1:15" x14ac:dyDescent="0.15">
      <c r="A338" s="463" t="s">
        <v>9693</v>
      </c>
      <c r="B338" s="463" t="s">
        <v>1281</v>
      </c>
      <c r="C338" s="463" t="s">
        <v>1272</v>
      </c>
      <c r="D338" s="465" t="s">
        <v>1306</v>
      </c>
      <c r="E338" s="465" t="s">
        <v>1274</v>
      </c>
      <c r="F338" s="465" t="s">
        <v>1282</v>
      </c>
      <c r="G338" s="465">
        <v>680</v>
      </c>
      <c r="H338" s="465">
        <v>40</v>
      </c>
      <c r="I338" s="465">
        <v>12.4</v>
      </c>
      <c r="J338" s="465" t="s">
        <v>1266</v>
      </c>
      <c r="K338" s="467">
        <f t="shared" si="5"/>
        <v>4.1666666666666664E-2</v>
      </c>
      <c r="L338" s="466">
        <v>1</v>
      </c>
      <c r="M338" s="471"/>
      <c r="N338" s="470" t="s">
        <v>103</v>
      </c>
      <c r="O338" s="468"/>
    </row>
    <row r="339" spans="1:15" x14ac:dyDescent="0.15">
      <c r="A339" s="463" t="s">
        <v>9693</v>
      </c>
      <c r="B339" s="463" t="s">
        <v>1281</v>
      </c>
      <c r="C339" s="463" t="s">
        <v>1270</v>
      </c>
      <c r="D339" s="465" t="s">
        <v>1306</v>
      </c>
      <c r="E339" s="465" t="s">
        <v>1274</v>
      </c>
      <c r="F339" s="465" t="s">
        <v>1282</v>
      </c>
      <c r="G339" s="465">
        <v>770</v>
      </c>
      <c r="H339" s="465">
        <v>40</v>
      </c>
      <c r="I339" s="465">
        <v>7.4</v>
      </c>
      <c r="J339" s="465">
        <v>64</v>
      </c>
      <c r="K339" s="467">
        <f t="shared" si="5"/>
        <v>4.1666666666666664E-2</v>
      </c>
      <c r="L339" s="466">
        <v>1</v>
      </c>
      <c r="M339" s="471"/>
      <c r="N339" s="470">
        <v>5</v>
      </c>
      <c r="O339" s="468"/>
    </row>
    <row r="340" spans="1:15" x14ac:dyDescent="0.15">
      <c r="A340" s="463" t="s">
        <v>9693</v>
      </c>
      <c r="B340" s="463" t="s">
        <v>1278</v>
      </c>
      <c r="C340" s="463" t="s">
        <v>1285</v>
      </c>
      <c r="D340" s="465" t="s">
        <v>1289</v>
      </c>
      <c r="E340" s="465" t="s">
        <v>1274</v>
      </c>
      <c r="F340" s="465" t="s">
        <v>1282</v>
      </c>
      <c r="G340" s="465">
        <v>490</v>
      </c>
      <c r="H340" s="465">
        <v>120</v>
      </c>
      <c r="I340" s="465">
        <v>4.8</v>
      </c>
      <c r="J340" s="465">
        <v>24</v>
      </c>
      <c r="K340" s="467">
        <f t="shared" si="5"/>
        <v>4.1666666666666664E-2</v>
      </c>
      <c r="L340" s="466">
        <v>1</v>
      </c>
      <c r="M340" s="471"/>
      <c r="N340" s="470">
        <v>5</v>
      </c>
      <c r="O340" s="468" t="s">
        <v>10996</v>
      </c>
    </row>
    <row r="341" spans="1:15" x14ac:dyDescent="0.15">
      <c r="A341" s="463" t="s">
        <v>9693</v>
      </c>
      <c r="B341" s="463" t="s">
        <v>1278</v>
      </c>
      <c r="C341" s="463" t="s">
        <v>1284</v>
      </c>
      <c r="D341" s="465" t="s">
        <v>1289</v>
      </c>
      <c r="E341" s="465" t="s">
        <v>1274</v>
      </c>
      <c r="F341" s="465" t="s">
        <v>1273</v>
      </c>
      <c r="G341" s="465">
        <v>480</v>
      </c>
      <c r="H341" s="465">
        <v>40</v>
      </c>
      <c r="I341" s="465">
        <v>3.4</v>
      </c>
      <c r="J341" s="465">
        <v>64</v>
      </c>
      <c r="K341" s="467">
        <f t="shared" si="5"/>
        <v>4.1666666666666664E-2</v>
      </c>
      <c r="L341" s="466">
        <v>1</v>
      </c>
      <c r="M341" s="471"/>
      <c r="N341" s="470">
        <v>5</v>
      </c>
      <c r="O341" s="468" t="s">
        <v>10997</v>
      </c>
    </row>
    <row r="342" spans="1:15" x14ac:dyDescent="0.15">
      <c r="A342" s="463" t="s">
        <v>9693</v>
      </c>
      <c r="B342" s="463" t="s">
        <v>1278</v>
      </c>
      <c r="C342" s="463" t="s">
        <v>1281</v>
      </c>
      <c r="D342" s="465" t="s">
        <v>1289</v>
      </c>
      <c r="E342" s="465" t="s">
        <v>1274</v>
      </c>
      <c r="F342" s="465" t="s">
        <v>1282</v>
      </c>
      <c r="G342" s="465">
        <v>650</v>
      </c>
      <c r="H342" s="465">
        <v>80</v>
      </c>
      <c r="I342" s="465">
        <v>6.8</v>
      </c>
      <c r="J342" s="465">
        <v>48</v>
      </c>
      <c r="K342" s="467">
        <f t="shared" si="5"/>
        <v>4.1666666666666664E-2</v>
      </c>
      <c r="L342" s="466">
        <v>1</v>
      </c>
      <c r="M342" s="471"/>
      <c r="N342" s="470">
        <v>5</v>
      </c>
      <c r="O342" s="468" t="s">
        <v>10996</v>
      </c>
    </row>
    <row r="343" spans="1:15" x14ac:dyDescent="0.15">
      <c r="A343" s="463" t="s">
        <v>9693</v>
      </c>
      <c r="B343" s="463" t="s">
        <v>1278</v>
      </c>
      <c r="C343" s="463" t="s">
        <v>1276</v>
      </c>
      <c r="D343" s="465" t="s">
        <v>1305</v>
      </c>
      <c r="E343" s="465" t="s">
        <v>1274</v>
      </c>
      <c r="F343" s="465" t="s">
        <v>1282</v>
      </c>
      <c r="G343" s="465">
        <v>832</v>
      </c>
      <c r="H343" s="465">
        <v>40</v>
      </c>
      <c r="I343" s="465">
        <v>12.6</v>
      </c>
      <c r="J343" s="465">
        <v>24</v>
      </c>
      <c r="K343" s="467">
        <f t="shared" si="5"/>
        <v>4.1666666666666664E-2</v>
      </c>
      <c r="L343" s="466">
        <v>1</v>
      </c>
      <c r="M343" s="471"/>
      <c r="N343" s="470">
        <v>5</v>
      </c>
      <c r="O343" s="468" t="s">
        <v>10998</v>
      </c>
    </row>
    <row r="344" spans="1:15" x14ac:dyDescent="0.15">
      <c r="A344" s="463" t="s">
        <v>9693</v>
      </c>
      <c r="B344" s="463" t="s">
        <v>1278</v>
      </c>
      <c r="C344" s="463" t="s">
        <v>1272</v>
      </c>
      <c r="D344" s="465" t="s">
        <v>1289</v>
      </c>
      <c r="E344" s="465" t="s">
        <v>1274</v>
      </c>
      <c r="F344" s="465" t="s">
        <v>1282</v>
      </c>
      <c r="G344" s="465">
        <v>720</v>
      </c>
      <c r="H344" s="465">
        <v>40</v>
      </c>
      <c r="I344" s="465">
        <v>8.6</v>
      </c>
      <c r="J344" s="465">
        <v>32</v>
      </c>
      <c r="K344" s="467">
        <f t="shared" si="5"/>
        <v>4.1666666666666664E-2</v>
      </c>
      <c r="L344" s="466">
        <v>1</v>
      </c>
      <c r="M344" s="471"/>
      <c r="N344" s="470">
        <v>5</v>
      </c>
      <c r="O344" s="468" t="s">
        <v>10996</v>
      </c>
    </row>
    <row r="345" spans="1:15" x14ac:dyDescent="0.15">
      <c r="A345" s="463" t="s">
        <v>9693</v>
      </c>
      <c r="B345" s="463" t="s">
        <v>1278</v>
      </c>
      <c r="C345" s="463" t="s">
        <v>1270</v>
      </c>
      <c r="D345" s="465" t="s">
        <v>1289</v>
      </c>
      <c r="E345" s="465" t="s">
        <v>1274</v>
      </c>
      <c r="F345" s="465" t="s">
        <v>1282</v>
      </c>
      <c r="G345" s="465">
        <v>900</v>
      </c>
      <c r="H345" s="465">
        <v>40</v>
      </c>
      <c r="I345" s="465">
        <v>15.6</v>
      </c>
      <c r="J345" s="465">
        <v>32</v>
      </c>
      <c r="K345" s="467">
        <f t="shared" si="5"/>
        <v>4.1666666666666664E-2</v>
      </c>
      <c r="L345" s="466">
        <v>1</v>
      </c>
      <c r="M345" s="471"/>
      <c r="N345" s="470">
        <v>5</v>
      </c>
      <c r="O345" s="468" t="s">
        <v>10996</v>
      </c>
    </row>
    <row r="346" spans="1:15" x14ac:dyDescent="0.15">
      <c r="A346" s="463" t="s">
        <v>9693</v>
      </c>
      <c r="B346" s="463" t="s">
        <v>1276</v>
      </c>
      <c r="C346" s="463" t="s">
        <v>1285</v>
      </c>
      <c r="D346" s="465" t="s">
        <v>1313</v>
      </c>
      <c r="E346" s="465" t="s">
        <v>1274</v>
      </c>
      <c r="F346" s="465" t="s">
        <v>1273</v>
      </c>
      <c r="G346" s="465">
        <v>551</v>
      </c>
      <c r="H346" s="465">
        <v>120</v>
      </c>
      <c r="I346" s="465">
        <v>4.2</v>
      </c>
      <c r="J346" s="465">
        <v>32</v>
      </c>
      <c r="K346" s="467">
        <f t="shared" si="5"/>
        <v>4.1666666666666664E-2</v>
      </c>
      <c r="L346" s="466">
        <v>1</v>
      </c>
      <c r="M346" s="471"/>
      <c r="N346" s="470">
        <v>5</v>
      </c>
      <c r="O346" s="468"/>
    </row>
    <row r="347" spans="1:15" x14ac:dyDescent="0.15">
      <c r="A347" s="463" t="s">
        <v>9693</v>
      </c>
      <c r="B347" s="463" t="s">
        <v>1276</v>
      </c>
      <c r="C347" s="463" t="s">
        <v>1284</v>
      </c>
      <c r="D347" s="465" t="s">
        <v>1313</v>
      </c>
      <c r="E347" s="465" t="s">
        <v>1274</v>
      </c>
      <c r="F347" s="465" t="s">
        <v>1282</v>
      </c>
      <c r="G347" s="465">
        <v>650</v>
      </c>
      <c r="H347" s="465">
        <v>40</v>
      </c>
      <c r="I347" s="465">
        <v>6</v>
      </c>
      <c r="J347" s="465">
        <v>48</v>
      </c>
      <c r="K347" s="467">
        <f t="shared" si="5"/>
        <v>4.1666666666666664E-2</v>
      </c>
      <c r="L347" s="466">
        <v>1</v>
      </c>
      <c r="M347" s="471"/>
      <c r="N347" s="470">
        <v>5</v>
      </c>
      <c r="O347" s="468"/>
    </row>
    <row r="348" spans="1:15" x14ac:dyDescent="0.15">
      <c r="A348" s="463" t="s">
        <v>9693</v>
      </c>
      <c r="B348" s="463" t="s">
        <v>1276</v>
      </c>
      <c r="C348" s="463" t="s">
        <v>1281</v>
      </c>
      <c r="D348" s="465" t="s">
        <v>1313</v>
      </c>
      <c r="E348" s="465" t="s">
        <v>1274</v>
      </c>
      <c r="F348" s="465" t="s">
        <v>1282</v>
      </c>
      <c r="G348" s="465">
        <v>580</v>
      </c>
      <c r="H348" s="465">
        <v>40</v>
      </c>
      <c r="I348" s="465">
        <v>7.4</v>
      </c>
      <c r="J348" s="465">
        <v>64</v>
      </c>
      <c r="K348" s="467">
        <f t="shared" si="5"/>
        <v>4.1666666666666664E-2</v>
      </c>
      <c r="L348" s="466">
        <v>1</v>
      </c>
      <c r="M348" s="471"/>
      <c r="N348" s="470">
        <v>5</v>
      </c>
      <c r="O348" s="468"/>
    </row>
    <row r="349" spans="1:15" x14ac:dyDescent="0.15">
      <c r="A349" s="463" t="s">
        <v>9693</v>
      </c>
      <c r="B349" s="463" t="s">
        <v>1276</v>
      </c>
      <c r="C349" s="463" t="s">
        <v>1278</v>
      </c>
      <c r="D349" s="465" t="s">
        <v>1313</v>
      </c>
      <c r="E349" s="465" t="s">
        <v>1274</v>
      </c>
      <c r="F349" s="465" t="s">
        <v>1282</v>
      </c>
      <c r="G349" s="465">
        <v>840</v>
      </c>
      <c r="H349" s="465">
        <v>40</v>
      </c>
      <c r="I349" s="465">
        <v>9.6</v>
      </c>
      <c r="J349" s="465">
        <v>32</v>
      </c>
      <c r="K349" s="467">
        <f t="shared" si="5"/>
        <v>4.1666666666666664E-2</v>
      </c>
      <c r="L349" s="466">
        <v>1</v>
      </c>
      <c r="M349" s="471"/>
      <c r="N349" s="470">
        <v>10</v>
      </c>
      <c r="O349" s="468"/>
    </row>
    <row r="350" spans="1:15" x14ac:dyDescent="0.15">
      <c r="A350" s="463" t="s">
        <v>9693</v>
      </c>
      <c r="B350" s="463" t="s">
        <v>1276</v>
      </c>
      <c r="C350" s="463" t="s">
        <v>1272</v>
      </c>
      <c r="D350" s="465" t="s">
        <v>1313</v>
      </c>
      <c r="E350" s="465" t="s">
        <v>1274</v>
      </c>
      <c r="F350" s="465" t="s">
        <v>1282</v>
      </c>
      <c r="G350" s="465">
        <v>670</v>
      </c>
      <c r="H350" s="465">
        <v>40</v>
      </c>
      <c r="I350" s="465">
        <v>12.2</v>
      </c>
      <c r="J350" s="465" t="s">
        <v>1266</v>
      </c>
      <c r="K350" s="467">
        <f t="shared" si="5"/>
        <v>4.1666666666666664E-2</v>
      </c>
      <c r="L350" s="466">
        <v>1</v>
      </c>
      <c r="M350" s="471"/>
      <c r="N350" s="470" t="s">
        <v>103</v>
      </c>
      <c r="O350" s="468"/>
    </row>
    <row r="351" spans="1:15" x14ac:dyDescent="0.15">
      <c r="A351" s="463" t="s">
        <v>9693</v>
      </c>
      <c r="B351" s="463" t="s">
        <v>1276</v>
      </c>
      <c r="C351" s="463" t="s">
        <v>1270</v>
      </c>
      <c r="D351" s="465" t="s">
        <v>1313</v>
      </c>
      <c r="E351" s="465" t="s">
        <v>1274</v>
      </c>
      <c r="F351" s="465" t="s">
        <v>1282</v>
      </c>
      <c r="G351" s="465">
        <v>780</v>
      </c>
      <c r="H351" s="465">
        <v>40</v>
      </c>
      <c r="I351" s="465">
        <v>12.2</v>
      </c>
      <c r="J351" s="465" t="s">
        <v>1266</v>
      </c>
      <c r="K351" s="467">
        <f t="shared" si="5"/>
        <v>4.1666666666666664E-2</v>
      </c>
      <c r="L351" s="466">
        <v>1</v>
      </c>
      <c r="M351" s="471"/>
      <c r="N351" s="470" t="s">
        <v>103</v>
      </c>
      <c r="O351" s="468"/>
    </row>
    <row r="352" spans="1:15" x14ac:dyDescent="0.15">
      <c r="A352" s="463" t="s">
        <v>9693</v>
      </c>
      <c r="B352" s="463" t="s">
        <v>1272</v>
      </c>
      <c r="C352" s="463" t="s">
        <v>1285</v>
      </c>
      <c r="D352" s="465" t="s">
        <v>1313</v>
      </c>
      <c r="E352" s="465" t="s">
        <v>1274</v>
      </c>
      <c r="F352" s="465" t="s">
        <v>1273</v>
      </c>
      <c r="G352" s="465">
        <v>878</v>
      </c>
      <c r="H352" s="465">
        <v>120</v>
      </c>
      <c r="I352" s="465">
        <v>19.2</v>
      </c>
      <c r="J352" s="465" t="s">
        <v>1266</v>
      </c>
      <c r="K352" s="467">
        <f t="shared" si="5"/>
        <v>4.1666666666666664E-2</v>
      </c>
      <c r="L352" s="466">
        <v>1</v>
      </c>
      <c r="M352" s="471"/>
      <c r="N352" s="470" t="s">
        <v>103</v>
      </c>
      <c r="O352" s="468"/>
    </row>
    <row r="353" spans="1:15" x14ac:dyDescent="0.15">
      <c r="A353" s="463" t="s">
        <v>9693</v>
      </c>
      <c r="B353" s="463" t="s">
        <v>1272</v>
      </c>
      <c r="C353" s="463" t="s">
        <v>1284</v>
      </c>
      <c r="D353" s="465" t="s">
        <v>1306</v>
      </c>
      <c r="E353" s="465" t="s">
        <v>1274</v>
      </c>
      <c r="F353" s="465" t="s">
        <v>1282</v>
      </c>
      <c r="G353" s="465">
        <v>917</v>
      </c>
      <c r="H353" s="465">
        <v>80</v>
      </c>
      <c r="I353" s="465">
        <v>16</v>
      </c>
      <c r="J353" s="465">
        <v>8</v>
      </c>
      <c r="K353" s="467">
        <f t="shared" si="5"/>
        <v>4.1666666666666664E-2</v>
      </c>
      <c r="L353" s="466">
        <v>1</v>
      </c>
      <c r="M353" s="471"/>
      <c r="N353" s="470">
        <v>10</v>
      </c>
      <c r="O353" s="468"/>
    </row>
    <row r="354" spans="1:15" x14ac:dyDescent="0.15">
      <c r="A354" s="463" t="s">
        <v>9693</v>
      </c>
      <c r="B354" s="463" t="s">
        <v>1272</v>
      </c>
      <c r="C354" s="463" t="s">
        <v>1281</v>
      </c>
      <c r="D354" s="465" t="s">
        <v>1306</v>
      </c>
      <c r="E354" s="465" t="s">
        <v>1274</v>
      </c>
      <c r="F354" s="465" t="s">
        <v>1273</v>
      </c>
      <c r="G354" s="465">
        <v>680</v>
      </c>
      <c r="H354" s="465">
        <v>40</v>
      </c>
      <c r="I354" s="465">
        <v>9.4</v>
      </c>
      <c r="J354" s="465">
        <v>72</v>
      </c>
      <c r="K354" s="467">
        <f t="shared" si="5"/>
        <v>4.1666666666666664E-2</v>
      </c>
      <c r="L354" s="466">
        <v>1</v>
      </c>
      <c r="M354" s="471"/>
      <c r="N354" s="470">
        <v>5</v>
      </c>
      <c r="O354" s="468"/>
    </row>
    <row r="355" spans="1:15" x14ac:dyDescent="0.15">
      <c r="A355" s="463" t="s">
        <v>9693</v>
      </c>
      <c r="B355" s="463" t="s">
        <v>1272</v>
      </c>
      <c r="C355" s="463" t="s">
        <v>1278</v>
      </c>
      <c r="D355" s="465" t="s">
        <v>1289</v>
      </c>
      <c r="E355" s="465" t="s">
        <v>1274</v>
      </c>
      <c r="F355" s="465" t="s">
        <v>1282</v>
      </c>
      <c r="G355" s="465">
        <v>625</v>
      </c>
      <c r="H355" s="465">
        <v>40</v>
      </c>
      <c r="I355" s="465">
        <v>12.6</v>
      </c>
      <c r="J355" s="465" t="s">
        <v>1266</v>
      </c>
      <c r="K355" s="467">
        <f t="shared" si="5"/>
        <v>4.1666666666666664E-2</v>
      </c>
      <c r="L355" s="466">
        <v>1</v>
      </c>
      <c r="M355" s="471"/>
      <c r="N355" s="470" t="s">
        <v>103</v>
      </c>
      <c r="O355" s="468" t="s">
        <v>6278</v>
      </c>
    </row>
    <row r="356" spans="1:15" x14ac:dyDescent="0.15">
      <c r="A356" s="463" t="s">
        <v>9693</v>
      </c>
      <c r="B356" s="463" t="s">
        <v>1272</v>
      </c>
      <c r="C356" s="463" t="s">
        <v>1276</v>
      </c>
      <c r="D356" s="465" t="s">
        <v>1313</v>
      </c>
      <c r="E356" s="465" t="s">
        <v>1274</v>
      </c>
      <c r="F356" s="465" t="s">
        <v>1282</v>
      </c>
      <c r="G356" s="465">
        <v>406</v>
      </c>
      <c r="H356" s="465">
        <v>40</v>
      </c>
      <c r="I356" s="465">
        <v>4.2</v>
      </c>
      <c r="J356" s="465" t="s">
        <v>1266</v>
      </c>
      <c r="K356" s="467">
        <f t="shared" si="5"/>
        <v>4.1666666666666664E-2</v>
      </c>
      <c r="L356" s="466">
        <v>1</v>
      </c>
      <c r="M356" s="471"/>
      <c r="N356" s="470" t="s">
        <v>103</v>
      </c>
      <c r="O356" s="468"/>
    </row>
    <row r="357" spans="1:15" x14ac:dyDescent="0.15">
      <c r="A357" s="463" t="s">
        <v>9693</v>
      </c>
      <c r="B357" s="463" t="s">
        <v>1272</v>
      </c>
      <c r="C357" s="463" t="s">
        <v>1270</v>
      </c>
      <c r="D357" s="465" t="s">
        <v>1306</v>
      </c>
      <c r="E357" s="465" t="s">
        <v>1274</v>
      </c>
      <c r="F357" s="465" t="s">
        <v>1282</v>
      </c>
      <c r="G357" s="465">
        <v>740</v>
      </c>
      <c r="H357" s="465">
        <v>40</v>
      </c>
      <c r="I357" s="465">
        <v>10</v>
      </c>
      <c r="J357" s="465" t="s">
        <v>1266</v>
      </c>
      <c r="K357" s="467">
        <f t="shared" si="5"/>
        <v>4.1666666666666664E-2</v>
      </c>
      <c r="L357" s="466">
        <v>1</v>
      </c>
      <c r="M357" s="471"/>
      <c r="N357" s="470" t="s">
        <v>103</v>
      </c>
      <c r="O357" s="468"/>
    </row>
    <row r="358" spans="1:15" x14ac:dyDescent="0.15">
      <c r="A358" s="463" t="s">
        <v>9693</v>
      </c>
      <c r="B358" s="463" t="s">
        <v>1270</v>
      </c>
      <c r="C358" s="463" t="s">
        <v>1285</v>
      </c>
      <c r="D358" s="465" t="s">
        <v>1306</v>
      </c>
      <c r="E358" s="465" t="s">
        <v>1274</v>
      </c>
      <c r="F358" s="465" t="s">
        <v>1282</v>
      </c>
      <c r="G358" s="465">
        <v>750</v>
      </c>
      <c r="H358" s="465">
        <v>120</v>
      </c>
      <c r="I358" s="465">
        <v>7.2</v>
      </c>
      <c r="J358" s="465">
        <v>48</v>
      </c>
      <c r="K358" s="467">
        <f t="shared" si="5"/>
        <v>4.1666666666666664E-2</v>
      </c>
      <c r="L358" s="466">
        <v>1</v>
      </c>
      <c r="M358" s="471"/>
      <c r="N358" s="470">
        <v>5</v>
      </c>
      <c r="O358" s="468"/>
    </row>
    <row r="359" spans="1:15" x14ac:dyDescent="0.15">
      <c r="A359" s="463" t="s">
        <v>9693</v>
      </c>
      <c r="B359" s="463" t="s">
        <v>1270</v>
      </c>
      <c r="C359" s="463" t="s">
        <v>1284</v>
      </c>
      <c r="D359" s="465" t="s">
        <v>1306</v>
      </c>
      <c r="E359" s="465" t="s">
        <v>1274</v>
      </c>
      <c r="F359" s="465" t="s">
        <v>1273</v>
      </c>
      <c r="G359" s="465">
        <v>760</v>
      </c>
      <c r="H359" s="465">
        <v>40</v>
      </c>
      <c r="I359" s="465">
        <v>7.8</v>
      </c>
      <c r="J359" s="465">
        <v>64</v>
      </c>
      <c r="K359" s="467">
        <f t="shared" si="5"/>
        <v>4.1666666666666664E-2</v>
      </c>
      <c r="L359" s="466">
        <v>1</v>
      </c>
      <c r="M359" s="471"/>
      <c r="N359" s="470">
        <v>5</v>
      </c>
      <c r="O359" s="468"/>
    </row>
    <row r="360" spans="1:15" x14ac:dyDescent="0.15">
      <c r="A360" s="463" t="s">
        <v>9693</v>
      </c>
      <c r="B360" s="463" t="s">
        <v>1270</v>
      </c>
      <c r="C360" s="463" t="s">
        <v>1281</v>
      </c>
      <c r="D360" s="465" t="s">
        <v>1306</v>
      </c>
      <c r="E360" s="465" t="s">
        <v>1274</v>
      </c>
      <c r="F360" s="465" t="s">
        <v>1273</v>
      </c>
      <c r="G360" s="465">
        <v>936</v>
      </c>
      <c r="H360" s="465">
        <v>40</v>
      </c>
      <c r="I360" s="465">
        <v>9.4</v>
      </c>
      <c r="J360" s="465">
        <v>24</v>
      </c>
      <c r="K360" s="467">
        <f t="shared" si="5"/>
        <v>4.1666666666666664E-2</v>
      </c>
      <c r="L360" s="466">
        <v>1</v>
      </c>
      <c r="M360" s="471"/>
      <c r="N360" s="470">
        <v>5</v>
      </c>
      <c r="O360" s="468"/>
    </row>
    <row r="361" spans="1:15" x14ac:dyDescent="0.15">
      <c r="A361" s="463" t="s">
        <v>9693</v>
      </c>
      <c r="B361" s="463" t="s">
        <v>1270</v>
      </c>
      <c r="C361" s="463" t="s">
        <v>1278</v>
      </c>
      <c r="D361" s="465" t="s">
        <v>1289</v>
      </c>
      <c r="E361" s="465" t="s">
        <v>1274</v>
      </c>
      <c r="F361" s="465" t="s">
        <v>1282</v>
      </c>
      <c r="G361" s="465">
        <v>740</v>
      </c>
      <c r="H361" s="465">
        <v>40</v>
      </c>
      <c r="I361" s="465">
        <v>9.6</v>
      </c>
      <c r="J361" s="465">
        <v>48</v>
      </c>
      <c r="K361" s="467">
        <f t="shared" si="5"/>
        <v>4.1666666666666664E-2</v>
      </c>
      <c r="L361" s="466">
        <v>1</v>
      </c>
      <c r="M361" s="471"/>
      <c r="N361" s="470">
        <v>5</v>
      </c>
      <c r="O361" s="468" t="s">
        <v>10803</v>
      </c>
    </row>
    <row r="362" spans="1:15" x14ac:dyDescent="0.15">
      <c r="A362" s="463" t="s">
        <v>9693</v>
      </c>
      <c r="B362" s="463" t="s">
        <v>1270</v>
      </c>
      <c r="C362" s="463" t="s">
        <v>1276</v>
      </c>
      <c r="D362" s="465" t="s">
        <v>1313</v>
      </c>
      <c r="E362" s="465" t="s">
        <v>1274</v>
      </c>
      <c r="F362" s="465" t="s">
        <v>1282</v>
      </c>
      <c r="G362" s="465">
        <v>740</v>
      </c>
      <c r="H362" s="465">
        <v>40</v>
      </c>
      <c r="I362" s="465">
        <v>8.1999999999999993</v>
      </c>
      <c r="J362" s="465">
        <v>48</v>
      </c>
      <c r="K362" s="467">
        <f t="shared" si="5"/>
        <v>4.1666666666666664E-2</v>
      </c>
      <c r="L362" s="466">
        <v>1</v>
      </c>
      <c r="M362" s="471"/>
      <c r="N362" s="470">
        <v>5</v>
      </c>
      <c r="O362" s="468"/>
    </row>
    <row r="363" spans="1:15" x14ac:dyDescent="0.15">
      <c r="A363" s="463" t="s">
        <v>9693</v>
      </c>
      <c r="B363" s="463" t="s">
        <v>1270</v>
      </c>
      <c r="C363" s="463" t="s">
        <v>1272</v>
      </c>
      <c r="D363" s="465" t="s">
        <v>1306</v>
      </c>
      <c r="E363" s="465" t="s">
        <v>1274</v>
      </c>
      <c r="F363" s="465" t="s">
        <v>1282</v>
      </c>
      <c r="G363" s="465">
        <v>447</v>
      </c>
      <c r="H363" s="465">
        <v>40</v>
      </c>
      <c r="I363" s="465">
        <v>4</v>
      </c>
      <c r="J363" s="465" t="s">
        <v>1266</v>
      </c>
      <c r="K363" s="467">
        <f t="shared" si="5"/>
        <v>4.1666666666666664E-2</v>
      </c>
      <c r="L363" s="466">
        <v>1</v>
      </c>
      <c r="M363" s="471"/>
      <c r="N363" s="470" t="s">
        <v>103</v>
      </c>
      <c r="O363" s="468"/>
    </row>
    <row r="364" spans="1:15" x14ac:dyDescent="0.15">
      <c r="A364" s="463" t="s">
        <v>9693</v>
      </c>
      <c r="B364" s="463" t="s">
        <v>9693</v>
      </c>
      <c r="C364" s="463" t="s">
        <v>1285</v>
      </c>
      <c r="D364" s="465" t="s">
        <v>1306</v>
      </c>
      <c r="E364" s="465" t="s">
        <v>1274</v>
      </c>
      <c r="F364" s="465" t="s">
        <v>1282</v>
      </c>
      <c r="G364" s="465">
        <v>924</v>
      </c>
      <c r="H364" s="465">
        <v>120</v>
      </c>
      <c r="I364" s="465">
        <v>14</v>
      </c>
      <c r="J364" s="465">
        <v>24</v>
      </c>
      <c r="K364" s="467">
        <f t="shared" si="5"/>
        <v>4.1666666666666664E-2</v>
      </c>
      <c r="L364" s="466">
        <v>1</v>
      </c>
      <c r="M364" s="471"/>
      <c r="N364" s="470">
        <v>5</v>
      </c>
      <c r="O364" s="468" t="s">
        <v>6277</v>
      </c>
    </row>
    <row r="365" spans="1:15" x14ac:dyDescent="0.15">
      <c r="A365" s="463" t="s">
        <v>9693</v>
      </c>
      <c r="B365" s="463" t="s">
        <v>9693</v>
      </c>
      <c r="C365" s="463" t="s">
        <v>1284</v>
      </c>
      <c r="D365" s="465" t="s">
        <v>1306</v>
      </c>
      <c r="E365" s="465" t="s">
        <v>1274</v>
      </c>
      <c r="F365" s="465" t="s">
        <v>1282</v>
      </c>
      <c r="G365" s="465">
        <v>1016</v>
      </c>
      <c r="H365" s="465">
        <v>80</v>
      </c>
      <c r="I365" s="465">
        <v>13.8</v>
      </c>
      <c r="J365" s="465">
        <v>32</v>
      </c>
      <c r="K365" s="467">
        <f t="shared" si="5"/>
        <v>4.1666666666666664E-2</v>
      </c>
      <c r="L365" s="466">
        <v>1</v>
      </c>
      <c r="M365" s="471"/>
      <c r="N365" s="470">
        <v>5</v>
      </c>
      <c r="O365" s="468" t="s">
        <v>6277</v>
      </c>
    </row>
    <row r="366" spans="1:15" x14ac:dyDescent="0.15">
      <c r="A366" s="463" t="s">
        <v>9693</v>
      </c>
      <c r="B366" s="463" t="s">
        <v>9693</v>
      </c>
      <c r="C366" s="463" t="s">
        <v>1281</v>
      </c>
      <c r="D366" s="465" t="s">
        <v>1306</v>
      </c>
      <c r="E366" s="465" t="s">
        <v>1274</v>
      </c>
      <c r="F366" s="465" t="s">
        <v>1282</v>
      </c>
      <c r="G366" s="465">
        <v>970</v>
      </c>
      <c r="H366" s="465">
        <v>40</v>
      </c>
      <c r="I366" s="465">
        <v>14.2</v>
      </c>
      <c r="J366" s="465">
        <v>64</v>
      </c>
      <c r="K366" s="467">
        <f t="shared" si="5"/>
        <v>4.1666666666666664E-2</v>
      </c>
      <c r="L366" s="466">
        <v>1</v>
      </c>
      <c r="M366" s="471"/>
      <c r="N366" s="470">
        <v>5</v>
      </c>
      <c r="O366" s="468" t="s">
        <v>6277</v>
      </c>
    </row>
    <row r="367" spans="1:15" x14ac:dyDescent="0.15">
      <c r="A367" s="463" t="s">
        <v>9693</v>
      </c>
      <c r="B367" s="463" t="s">
        <v>9693</v>
      </c>
      <c r="C367" s="463" t="s">
        <v>1278</v>
      </c>
      <c r="D367" s="465" t="s">
        <v>1275</v>
      </c>
      <c r="E367" s="465" t="s">
        <v>1274</v>
      </c>
      <c r="F367" s="465" t="s">
        <v>1282</v>
      </c>
      <c r="G367" s="465">
        <v>950</v>
      </c>
      <c r="H367" s="465">
        <v>40</v>
      </c>
      <c r="I367" s="465">
        <v>14.4</v>
      </c>
      <c r="J367" s="465">
        <v>24</v>
      </c>
      <c r="K367" s="467">
        <f t="shared" si="5"/>
        <v>4.1666666666666664E-2</v>
      </c>
      <c r="L367" s="466">
        <v>1</v>
      </c>
      <c r="M367" s="471"/>
      <c r="N367" s="470">
        <v>5</v>
      </c>
      <c r="O367" s="468" t="s">
        <v>10804</v>
      </c>
    </row>
    <row r="368" spans="1:15" x14ac:dyDescent="0.15">
      <c r="A368" s="463" t="s">
        <v>9693</v>
      </c>
      <c r="B368" s="463" t="s">
        <v>9693</v>
      </c>
      <c r="C368" s="463" t="s">
        <v>1276</v>
      </c>
      <c r="D368" s="465" t="s">
        <v>1313</v>
      </c>
      <c r="E368" s="465" t="s">
        <v>1274</v>
      </c>
      <c r="F368" s="465" t="s">
        <v>1282</v>
      </c>
      <c r="G368" s="465">
        <v>1080</v>
      </c>
      <c r="H368" s="465">
        <v>40</v>
      </c>
      <c r="I368" s="465">
        <v>14</v>
      </c>
      <c r="J368" s="465">
        <v>24</v>
      </c>
      <c r="K368" s="467">
        <f t="shared" si="5"/>
        <v>4.1666666666666664E-2</v>
      </c>
      <c r="L368" s="466">
        <v>1</v>
      </c>
      <c r="M368" s="471"/>
      <c r="N368" s="470">
        <v>5</v>
      </c>
      <c r="O368" s="468" t="s">
        <v>6277</v>
      </c>
    </row>
    <row r="369" spans="1:15" x14ac:dyDescent="0.15">
      <c r="A369" s="463" t="s">
        <v>9693</v>
      </c>
      <c r="B369" s="463" t="s">
        <v>9693</v>
      </c>
      <c r="C369" s="463" t="s">
        <v>1272</v>
      </c>
      <c r="D369" s="465" t="s">
        <v>1306</v>
      </c>
      <c r="E369" s="465" t="s">
        <v>1274</v>
      </c>
      <c r="F369" s="465" t="s">
        <v>1282</v>
      </c>
      <c r="G369" s="465">
        <v>730</v>
      </c>
      <c r="H369" s="465">
        <v>40</v>
      </c>
      <c r="I369" s="465">
        <v>14.8</v>
      </c>
      <c r="J369" s="465" t="s">
        <v>1266</v>
      </c>
      <c r="K369" s="467">
        <f t="shared" si="5"/>
        <v>4.1666666666666664E-2</v>
      </c>
      <c r="L369" s="466">
        <v>1</v>
      </c>
      <c r="M369" s="471"/>
      <c r="N369" s="470" t="s">
        <v>103</v>
      </c>
      <c r="O369" s="468"/>
    </row>
    <row r="370" spans="1:15" x14ac:dyDescent="0.15">
      <c r="A370" s="463" t="s">
        <v>9693</v>
      </c>
      <c r="B370" s="463" t="s">
        <v>9693</v>
      </c>
      <c r="C370" s="463" t="s">
        <v>1270</v>
      </c>
      <c r="D370" s="465" t="s">
        <v>1306</v>
      </c>
      <c r="E370" s="465" t="s">
        <v>1274</v>
      </c>
      <c r="F370" s="465" t="s">
        <v>1273</v>
      </c>
      <c r="G370" s="465">
        <v>1150</v>
      </c>
      <c r="H370" s="465">
        <v>40</v>
      </c>
      <c r="I370" s="465">
        <v>15</v>
      </c>
      <c r="J370" s="465">
        <v>32</v>
      </c>
      <c r="K370" s="467">
        <f t="shared" si="5"/>
        <v>4.1666666666666664E-2</v>
      </c>
      <c r="L370" s="466">
        <v>1</v>
      </c>
      <c r="M370" s="471"/>
      <c r="N370" s="470">
        <v>5</v>
      </c>
      <c r="O370" s="468" t="s">
        <v>6277</v>
      </c>
    </row>
    <row r="371" spans="1:15" x14ac:dyDescent="0.15">
      <c r="A371" s="463" t="s">
        <v>9693</v>
      </c>
      <c r="B371" s="463" t="s">
        <v>1285</v>
      </c>
      <c r="C371" s="463" t="s">
        <v>9693</v>
      </c>
      <c r="D371" s="465" t="s">
        <v>1306</v>
      </c>
      <c r="E371" s="465" t="s">
        <v>1274</v>
      </c>
      <c r="F371" s="465" t="s">
        <v>1282</v>
      </c>
      <c r="G371" s="465">
        <v>950</v>
      </c>
      <c r="H371" s="465">
        <v>120</v>
      </c>
      <c r="I371" s="465">
        <v>14</v>
      </c>
      <c r="J371" s="465">
        <v>40</v>
      </c>
      <c r="K371" s="467">
        <f t="shared" si="5"/>
        <v>4.1666666666666664E-2</v>
      </c>
      <c r="L371" s="466">
        <v>1</v>
      </c>
      <c r="M371" s="471"/>
      <c r="N371" s="470">
        <v>5</v>
      </c>
      <c r="O371" s="468"/>
    </row>
    <row r="372" spans="1:15" x14ac:dyDescent="0.15">
      <c r="A372" s="463" t="s">
        <v>9693</v>
      </c>
      <c r="B372" s="463" t="s">
        <v>1284</v>
      </c>
      <c r="C372" s="463" t="s">
        <v>9693</v>
      </c>
      <c r="D372" s="465" t="s">
        <v>1306</v>
      </c>
      <c r="E372" s="465" t="s">
        <v>1283</v>
      </c>
      <c r="F372" s="465" t="s">
        <v>1282</v>
      </c>
      <c r="G372" s="465">
        <v>999</v>
      </c>
      <c r="H372" s="465">
        <v>80</v>
      </c>
      <c r="I372" s="465">
        <v>13.8</v>
      </c>
      <c r="J372" s="465">
        <v>72</v>
      </c>
      <c r="K372" s="467">
        <f t="shared" si="5"/>
        <v>4.1666666666666664E-2</v>
      </c>
      <c r="L372" s="466">
        <v>1</v>
      </c>
      <c r="M372" s="471"/>
      <c r="N372" s="470">
        <v>5</v>
      </c>
      <c r="O372" s="468" t="s">
        <v>10246</v>
      </c>
    </row>
    <row r="373" spans="1:15" x14ac:dyDescent="0.15">
      <c r="A373" s="463" t="s">
        <v>9693</v>
      </c>
      <c r="B373" s="463" t="s">
        <v>1281</v>
      </c>
      <c r="C373" s="463" t="s">
        <v>9693</v>
      </c>
      <c r="D373" s="465" t="s">
        <v>1280</v>
      </c>
      <c r="E373" s="465" t="s">
        <v>1290</v>
      </c>
      <c r="F373" s="465" t="s">
        <v>1282</v>
      </c>
      <c r="G373" s="465">
        <v>999</v>
      </c>
      <c r="H373" s="465">
        <v>40</v>
      </c>
      <c r="I373" s="465">
        <v>14.2</v>
      </c>
      <c r="J373" s="465">
        <v>48</v>
      </c>
      <c r="K373" s="467">
        <f t="shared" si="5"/>
        <v>0.125</v>
      </c>
      <c r="L373" s="466">
        <v>3</v>
      </c>
      <c r="M373" s="471"/>
      <c r="N373" s="470">
        <v>5</v>
      </c>
      <c r="O373" s="468"/>
    </row>
    <row r="374" spans="1:15" x14ac:dyDescent="0.15">
      <c r="A374" s="463" t="s">
        <v>9693</v>
      </c>
      <c r="B374" s="463" t="s">
        <v>1278</v>
      </c>
      <c r="C374" s="463" t="s">
        <v>9693</v>
      </c>
      <c r="D374" s="465" t="s">
        <v>1289</v>
      </c>
      <c r="E374" s="465" t="s">
        <v>1307</v>
      </c>
      <c r="F374" s="465" t="s">
        <v>1282</v>
      </c>
      <c r="G374" s="465">
        <v>777</v>
      </c>
      <c r="H374" s="465">
        <v>40</v>
      </c>
      <c r="I374" s="465">
        <v>14.4</v>
      </c>
      <c r="J374" s="465">
        <v>48</v>
      </c>
      <c r="K374" s="467">
        <f t="shared" si="5"/>
        <v>4.1666666666666664E-2</v>
      </c>
      <c r="L374" s="466">
        <v>1</v>
      </c>
      <c r="M374" s="471"/>
      <c r="N374" s="470">
        <v>5</v>
      </c>
      <c r="O374" s="468"/>
    </row>
    <row r="375" spans="1:15" x14ac:dyDescent="0.15">
      <c r="A375" s="463" t="s">
        <v>9693</v>
      </c>
      <c r="B375" s="463" t="s">
        <v>1276</v>
      </c>
      <c r="C375" s="463" t="s">
        <v>9693</v>
      </c>
      <c r="D375" s="465" t="s">
        <v>1313</v>
      </c>
      <c r="E375" s="465" t="s">
        <v>1287</v>
      </c>
      <c r="F375" s="465" t="s">
        <v>1282</v>
      </c>
      <c r="G375" s="465">
        <v>1100</v>
      </c>
      <c r="H375" s="465">
        <v>40</v>
      </c>
      <c r="I375" s="465">
        <v>14</v>
      </c>
      <c r="J375" s="465">
        <v>32</v>
      </c>
      <c r="K375" s="467">
        <f t="shared" si="5"/>
        <v>4.1666666666666664E-2</v>
      </c>
      <c r="L375" s="466">
        <v>1</v>
      </c>
      <c r="M375" s="471" t="s">
        <v>6261</v>
      </c>
      <c r="N375" s="470">
        <v>5</v>
      </c>
      <c r="O375" s="468" t="s">
        <v>1304</v>
      </c>
    </row>
    <row r="376" spans="1:15" x14ac:dyDescent="0.15">
      <c r="A376" s="463" t="s">
        <v>9693</v>
      </c>
      <c r="B376" s="463" t="s">
        <v>1272</v>
      </c>
      <c r="C376" s="463" t="s">
        <v>9693</v>
      </c>
      <c r="D376" s="465" t="s">
        <v>1306</v>
      </c>
      <c r="E376" s="465" t="s">
        <v>1286</v>
      </c>
      <c r="F376" s="465" t="s">
        <v>1282</v>
      </c>
      <c r="G376" s="465">
        <v>1080</v>
      </c>
      <c r="H376" s="465">
        <v>40</v>
      </c>
      <c r="I376" s="465">
        <v>14.8</v>
      </c>
      <c r="J376" s="465" t="s">
        <v>1266</v>
      </c>
      <c r="K376" s="467">
        <f t="shared" si="5"/>
        <v>4.1666666666666664E-2</v>
      </c>
      <c r="L376" s="466">
        <v>1</v>
      </c>
      <c r="M376" s="471"/>
      <c r="N376" s="470" t="s">
        <v>103</v>
      </c>
      <c r="O376" s="468"/>
    </row>
    <row r="377" spans="1:15" x14ac:dyDescent="0.15">
      <c r="A377" s="463" t="s">
        <v>9693</v>
      </c>
      <c r="B377" s="463" t="s">
        <v>1270</v>
      </c>
      <c r="C377" s="463" t="s">
        <v>9693</v>
      </c>
      <c r="D377" s="465" t="s">
        <v>1271</v>
      </c>
      <c r="E377" s="465" t="s">
        <v>1268</v>
      </c>
      <c r="F377" s="465" t="s">
        <v>1267</v>
      </c>
      <c r="G377" s="465">
        <v>1080</v>
      </c>
      <c r="H377" s="465">
        <v>40</v>
      </c>
      <c r="I377" s="465">
        <v>15</v>
      </c>
      <c r="J377" s="465" t="s">
        <v>1266</v>
      </c>
      <c r="K377" s="467">
        <f t="shared" si="5"/>
        <v>0.125</v>
      </c>
      <c r="L377" s="466">
        <v>3</v>
      </c>
      <c r="M377" s="471"/>
      <c r="N377" s="470" t="s">
        <v>103</v>
      </c>
      <c r="O377" s="468"/>
    </row>
    <row r="378" spans="1:15" x14ac:dyDescent="0.15">
      <c r="A378" s="463" t="s">
        <v>9693</v>
      </c>
      <c r="B378" s="463" t="s">
        <v>1285</v>
      </c>
      <c r="C378" s="463" t="s">
        <v>1285</v>
      </c>
      <c r="D378" s="465" t="s">
        <v>1306</v>
      </c>
      <c r="E378" s="465" t="s">
        <v>1268</v>
      </c>
      <c r="F378" s="465" t="s">
        <v>1267</v>
      </c>
      <c r="G378" s="465">
        <v>888</v>
      </c>
      <c r="H378" s="465">
        <v>120</v>
      </c>
      <c r="I378" s="465">
        <v>14.2</v>
      </c>
      <c r="J378" s="465">
        <v>88</v>
      </c>
      <c r="K378" s="467">
        <f t="shared" si="5"/>
        <v>4.1666666666666664E-2</v>
      </c>
      <c r="L378" s="466">
        <v>1</v>
      </c>
      <c r="M378" s="471" t="s">
        <v>6261</v>
      </c>
      <c r="N378" s="470">
        <v>5</v>
      </c>
      <c r="O378" s="468" t="s">
        <v>10796</v>
      </c>
    </row>
    <row r="379" spans="1:15" x14ac:dyDescent="0.15">
      <c r="A379" s="463" t="s">
        <v>9693</v>
      </c>
      <c r="B379" s="463" t="s">
        <v>1284</v>
      </c>
      <c r="C379" s="463" t="s">
        <v>1284</v>
      </c>
      <c r="D379" s="465" t="s">
        <v>1305</v>
      </c>
      <c r="E379" s="465" t="s">
        <v>1274</v>
      </c>
      <c r="F379" s="465" t="s">
        <v>1282</v>
      </c>
      <c r="G379" s="465">
        <v>849</v>
      </c>
      <c r="H379" s="465">
        <v>100</v>
      </c>
      <c r="I379" s="465">
        <v>14.2</v>
      </c>
      <c r="J379" s="465">
        <v>99</v>
      </c>
      <c r="K379" s="467">
        <f t="shared" si="5"/>
        <v>4.1666666666666664E-2</v>
      </c>
      <c r="L379" s="466">
        <v>1</v>
      </c>
      <c r="M379" s="471"/>
      <c r="N379" s="470">
        <v>5</v>
      </c>
      <c r="O379" s="468" t="s">
        <v>10797</v>
      </c>
    </row>
    <row r="380" spans="1:15" x14ac:dyDescent="0.15">
      <c r="A380" s="463" t="s">
        <v>9693</v>
      </c>
      <c r="B380" s="463" t="s">
        <v>1281</v>
      </c>
      <c r="C380" s="463" t="s">
        <v>1281</v>
      </c>
      <c r="D380" s="465" t="s">
        <v>1271</v>
      </c>
      <c r="E380" s="465" t="s">
        <v>1290</v>
      </c>
      <c r="F380" s="465" t="s">
        <v>1282</v>
      </c>
      <c r="G380" s="465">
        <v>840</v>
      </c>
      <c r="H380" s="465">
        <v>80</v>
      </c>
      <c r="I380" s="465">
        <v>14.2</v>
      </c>
      <c r="J380" s="465" t="s">
        <v>1266</v>
      </c>
      <c r="K380" s="467">
        <f t="shared" si="5"/>
        <v>4.1666666666666664E-2</v>
      </c>
      <c r="L380" s="466">
        <v>1</v>
      </c>
      <c r="M380" s="471" t="s">
        <v>6261</v>
      </c>
      <c r="N380" s="470" t="s">
        <v>103</v>
      </c>
      <c r="O380" s="468" t="s">
        <v>1304</v>
      </c>
    </row>
    <row r="381" spans="1:15" x14ac:dyDescent="0.15">
      <c r="A381" s="463" t="s">
        <v>9693</v>
      </c>
      <c r="B381" s="463" t="s">
        <v>1278</v>
      </c>
      <c r="C381" s="463" t="s">
        <v>1278</v>
      </c>
      <c r="D381" s="465" t="s">
        <v>1269</v>
      </c>
      <c r="E381" s="465" t="s">
        <v>1268</v>
      </c>
      <c r="F381" s="465" t="s">
        <v>1267</v>
      </c>
      <c r="G381" s="465">
        <v>692</v>
      </c>
      <c r="H381" s="465">
        <v>40</v>
      </c>
      <c r="I381" s="465">
        <v>26.2</v>
      </c>
      <c r="J381" s="465">
        <v>24</v>
      </c>
      <c r="K381" s="467">
        <f t="shared" si="5"/>
        <v>4.1666666666666664E-2</v>
      </c>
      <c r="L381" s="466">
        <v>1</v>
      </c>
      <c r="M381" s="471" t="s">
        <v>6261</v>
      </c>
      <c r="N381" s="470">
        <v>5</v>
      </c>
      <c r="O381" s="468" t="s">
        <v>10796</v>
      </c>
    </row>
    <row r="382" spans="1:15" x14ac:dyDescent="0.15">
      <c r="A382" s="463" t="s">
        <v>9693</v>
      </c>
      <c r="B382" s="463" t="s">
        <v>1276</v>
      </c>
      <c r="C382" s="463" t="s">
        <v>1276</v>
      </c>
      <c r="D382" s="465" t="s">
        <v>9419</v>
      </c>
      <c r="E382" s="465" t="s">
        <v>1274</v>
      </c>
      <c r="F382" s="465" t="s">
        <v>1282</v>
      </c>
      <c r="G382" s="465">
        <v>940</v>
      </c>
      <c r="H382" s="465">
        <v>40</v>
      </c>
      <c r="I382" s="465">
        <v>14.2</v>
      </c>
      <c r="J382" s="465">
        <v>48</v>
      </c>
      <c r="K382" s="467">
        <f t="shared" si="5"/>
        <v>4.1666666666666664E-2</v>
      </c>
      <c r="L382" s="466">
        <v>1</v>
      </c>
      <c r="M382" s="471"/>
      <c r="N382" s="470">
        <v>5</v>
      </c>
      <c r="O382" s="468" t="s">
        <v>6257</v>
      </c>
    </row>
    <row r="383" spans="1:15" x14ac:dyDescent="0.15">
      <c r="A383" s="463" t="s">
        <v>9693</v>
      </c>
      <c r="B383" s="463" t="s">
        <v>1272</v>
      </c>
      <c r="C383" s="463" t="s">
        <v>1272</v>
      </c>
      <c r="D383" s="465" t="s">
        <v>1271</v>
      </c>
      <c r="E383" s="465" t="s">
        <v>1274</v>
      </c>
      <c r="F383" s="465" t="s">
        <v>1282</v>
      </c>
      <c r="G383" s="465">
        <v>900</v>
      </c>
      <c r="H383" s="465">
        <v>40</v>
      </c>
      <c r="I383" s="465">
        <v>18.2</v>
      </c>
      <c r="J383" s="465" t="s">
        <v>1266</v>
      </c>
      <c r="K383" s="467">
        <f t="shared" si="5"/>
        <v>4.1666666666666664E-2</v>
      </c>
      <c r="L383" s="466">
        <v>1</v>
      </c>
      <c r="M383" s="471"/>
      <c r="N383" s="470" t="s">
        <v>103</v>
      </c>
      <c r="O383" s="468"/>
    </row>
    <row r="384" spans="1:15" x14ac:dyDescent="0.15">
      <c r="A384" s="463" t="s">
        <v>9693</v>
      </c>
      <c r="B384" s="463" t="s">
        <v>1270</v>
      </c>
      <c r="C384" s="463" t="s">
        <v>1270</v>
      </c>
      <c r="D384" s="465" t="s">
        <v>1271</v>
      </c>
      <c r="E384" s="465" t="s">
        <v>1274</v>
      </c>
      <c r="F384" s="465" t="s">
        <v>1282</v>
      </c>
      <c r="G384" s="465">
        <v>1099</v>
      </c>
      <c r="H384" s="465">
        <v>40</v>
      </c>
      <c r="I384" s="465">
        <v>18.2</v>
      </c>
      <c r="J384" s="465" t="s">
        <v>1266</v>
      </c>
      <c r="K384" s="467">
        <f t="shared" si="5"/>
        <v>4.1666666666666664E-2</v>
      </c>
      <c r="L384" s="466">
        <v>1</v>
      </c>
      <c r="M384" s="471"/>
      <c r="N384" s="470" t="s">
        <v>103</v>
      </c>
      <c r="O384" s="468"/>
    </row>
    <row r="385" spans="1:15" x14ac:dyDescent="0.15">
      <c r="A385" s="463" t="s">
        <v>9693</v>
      </c>
      <c r="B385" s="463" t="s">
        <v>9693</v>
      </c>
      <c r="C385" s="463" t="s">
        <v>9693</v>
      </c>
      <c r="D385" s="465" t="s">
        <v>1313</v>
      </c>
      <c r="E385" s="465" t="s">
        <v>1274</v>
      </c>
      <c r="F385" s="465" t="s">
        <v>1282</v>
      </c>
      <c r="G385" s="465">
        <v>1800</v>
      </c>
      <c r="H385" s="465">
        <v>40</v>
      </c>
      <c r="I385" s="465">
        <v>25</v>
      </c>
      <c r="J385" s="465">
        <v>99</v>
      </c>
      <c r="K385" s="467">
        <f t="shared" si="5"/>
        <v>4.1666666666666664E-2</v>
      </c>
      <c r="L385" s="466">
        <v>1</v>
      </c>
      <c r="M385" s="471"/>
      <c r="N385" s="470">
        <v>5</v>
      </c>
      <c r="O385" s="468" t="s">
        <v>10805</v>
      </c>
    </row>
    <row r="386" spans="1:15" x14ac:dyDescent="0.15">
      <c r="A386" s="463" t="s">
        <v>1272</v>
      </c>
      <c r="B386" s="463" t="s">
        <v>1285</v>
      </c>
      <c r="C386" s="463" t="s">
        <v>1284</v>
      </c>
      <c r="D386" s="465" t="s">
        <v>1293</v>
      </c>
      <c r="E386" s="465" t="s">
        <v>1268</v>
      </c>
      <c r="F386" s="465" t="s">
        <v>1277</v>
      </c>
      <c r="G386" s="465">
        <v>470</v>
      </c>
      <c r="H386" s="465">
        <v>120</v>
      </c>
      <c r="I386" s="465">
        <v>7.8</v>
      </c>
      <c r="J386" s="465" t="s">
        <v>1266</v>
      </c>
      <c r="K386" s="467">
        <f t="shared" ref="K386:K449" si="6">L386/24</f>
        <v>4.1666666666666664E-2</v>
      </c>
      <c r="L386" s="466">
        <v>1</v>
      </c>
      <c r="M386" s="471" t="s">
        <v>6259</v>
      </c>
      <c r="N386" s="470" t="s">
        <v>103</v>
      </c>
      <c r="O386" s="468"/>
    </row>
    <row r="387" spans="1:15" x14ac:dyDescent="0.15">
      <c r="A387" s="463" t="s">
        <v>1272</v>
      </c>
      <c r="B387" s="463" t="s">
        <v>1285</v>
      </c>
      <c r="C387" s="463" t="s">
        <v>1281</v>
      </c>
      <c r="D387" s="465" t="s">
        <v>1293</v>
      </c>
      <c r="E387" s="465" t="s">
        <v>1268</v>
      </c>
      <c r="F387" s="465" t="s">
        <v>1294</v>
      </c>
      <c r="G387" s="465">
        <v>768</v>
      </c>
      <c r="H387" s="465">
        <v>120</v>
      </c>
      <c r="I387" s="465">
        <v>14.2</v>
      </c>
      <c r="J387" s="465" t="s">
        <v>1266</v>
      </c>
      <c r="K387" s="467">
        <f t="shared" si="6"/>
        <v>0.125</v>
      </c>
      <c r="L387" s="466">
        <v>3</v>
      </c>
      <c r="M387" s="471" t="s">
        <v>6259</v>
      </c>
      <c r="N387" s="470" t="s">
        <v>103</v>
      </c>
      <c r="O387" s="468"/>
    </row>
    <row r="388" spans="1:15" x14ac:dyDescent="0.15">
      <c r="A388" s="463" t="s">
        <v>1272</v>
      </c>
      <c r="B388" s="463" t="s">
        <v>1285</v>
      </c>
      <c r="C388" s="463" t="s">
        <v>1278</v>
      </c>
      <c r="D388" s="465" t="s">
        <v>1289</v>
      </c>
      <c r="E388" s="465" t="s">
        <v>1268</v>
      </c>
      <c r="F388" s="465" t="s">
        <v>1294</v>
      </c>
      <c r="G388" s="465">
        <v>680</v>
      </c>
      <c r="H388" s="465">
        <v>120</v>
      </c>
      <c r="I388" s="465">
        <v>16.399999999999999</v>
      </c>
      <c r="J388" s="465" t="s">
        <v>1266</v>
      </c>
      <c r="K388" s="467">
        <f t="shared" si="6"/>
        <v>4.1666666666666664E-2</v>
      </c>
      <c r="L388" s="466">
        <v>1</v>
      </c>
      <c r="M388" s="471" t="s">
        <v>6259</v>
      </c>
      <c r="N388" s="470" t="s">
        <v>103</v>
      </c>
      <c r="O388" s="468"/>
    </row>
    <row r="389" spans="1:15" x14ac:dyDescent="0.15">
      <c r="A389" s="463" t="s">
        <v>1272</v>
      </c>
      <c r="B389" s="463" t="s">
        <v>1285</v>
      </c>
      <c r="C389" s="463" t="s">
        <v>1276</v>
      </c>
      <c r="D389" s="465" t="s">
        <v>1313</v>
      </c>
      <c r="E389" s="465" t="s">
        <v>1286</v>
      </c>
      <c r="F389" s="465" t="s">
        <v>1282</v>
      </c>
      <c r="G389" s="465">
        <v>680</v>
      </c>
      <c r="H389" s="465">
        <v>120</v>
      </c>
      <c r="I389" s="465">
        <v>12</v>
      </c>
      <c r="J389" s="465" t="s">
        <v>1266</v>
      </c>
      <c r="K389" s="467">
        <f t="shared" si="6"/>
        <v>4.1666666666666664E-2</v>
      </c>
      <c r="L389" s="466">
        <v>1</v>
      </c>
      <c r="M389" s="471"/>
      <c r="N389" s="470" t="s">
        <v>103</v>
      </c>
      <c r="O389" s="468"/>
    </row>
    <row r="390" spans="1:15" x14ac:dyDescent="0.15">
      <c r="A390" s="463" t="s">
        <v>1272</v>
      </c>
      <c r="B390" s="463" t="s">
        <v>1285</v>
      </c>
      <c r="C390" s="463" t="s">
        <v>9693</v>
      </c>
      <c r="D390" s="465" t="s">
        <v>1293</v>
      </c>
      <c r="E390" s="465" t="s">
        <v>1268</v>
      </c>
      <c r="F390" s="465" t="s">
        <v>1277</v>
      </c>
      <c r="G390" s="465">
        <v>680</v>
      </c>
      <c r="H390" s="465">
        <v>120</v>
      </c>
      <c r="I390" s="465">
        <v>12.2</v>
      </c>
      <c r="J390" s="465" t="s">
        <v>1266</v>
      </c>
      <c r="K390" s="467">
        <f t="shared" si="6"/>
        <v>4.1666666666666664E-2</v>
      </c>
      <c r="L390" s="466">
        <v>1</v>
      </c>
      <c r="M390" s="471" t="s">
        <v>6259</v>
      </c>
      <c r="N390" s="470" t="s">
        <v>103</v>
      </c>
      <c r="O390" s="468"/>
    </row>
    <row r="391" spans="1:15" x14ac:dyDescent="0.15">
      <c r="A391" s="463" t="s">
        <v>1272</v>
      </c>
      <c r="B391" s="463" t="s">
        <v>1285</v>
      </c>
      <c r="C391" s="463" t="s">
        <v>1270</v>
      </c>
      <c r="D391" s="465" t="s">
        <v>1293</v>
      </c>
      <c r="E391" s="465" t="s">
        <v>1268</v>
      </c>
      <c r="F391" s="465" t="s">
        <v>1277</v>
      </c>
      <c r="G391" s="465">
        <v>700</v>
      </c>
      <c r="H391" s="465">
        <v>120</v>
      </c>
      <c r="I391" s="465">
        <v>10.8</v>
      </c>
      <c r="J391" s="465" t="s">
        <v>1266</v>
      </c>
      <c r="K391" s="467">
        <f t="shared" si="6"/>
        <v>4.1666666666666664E-2</v>
      </c>
      <c r="L391" s="466">
        <v>1</v>
      </c>
      <c r="M391" s="471" t="s">
        <v>6259</v>
      </c>
      <c r="N391" s="470" t="s">
        <v>103</v>
      </c>
      <c r="O391" s="468"/>
    </row>
    <row r="392" spans="1:15" x14ac:dyDescent="0.15">
      <c r="A392" s="463" t="s">
        <v>1272</v>
      </c>
      <c r="B392" s="463" t="s">
        <v>1284</v>
      </c>
      <c r="C392" s="463" t="s">
        <v>1285</v>
      </c>
      <c r="D392" s="465" t="s">
        <v>1293</v>
      </c>
      <c r="E392" s="465" t="s">
        <v>1268</v>
      </c>
      <c r="F392" s="465" t="s">
        <v>1277</v>
      </c>
      <c r="G392" s="465">
        <v>590</v>
      </c>
      <c r="H392" s="465">
        <v>120</v>
      </c>
      <c r="I392" s="465">
        <v>11.8</v>
      </c>
      <c r="J392" s="465" t="s">
        <v>1266</v>
      </c>
      <c r="K392" s="467">
        <f t="shared" si="6"/>
        <v>4.1666666666666664E-2</v>
      </c>
      <c r="L392" s="466">
        <v>1</v>
      </c>
      <c r="M392" s="471" t="s">
        <v>6259</v>
      </c>
      <c r="N392" s="470" t="s">
        <v>103</v>
      </c>
      <c r="O392" s="468"/>
    </row>
    <row r="393" spans="1:15" x14ac:dyDescent="0.15">
      <c r="A393" s="463" t="s">
        <v>1272</v>
      </c>
      <c r="B393" s="463" t="s">
        <v>1284</v>
      </c>
      <c r="C393" s="463" t="s">
        <v>1281</v>
      </c>
      <c r="D393" s="465" t="s">
        <v>1293</v>
      </c>
      <c r="E393" s="465" t="s">
        <v>1283</v>
      </c>
      <c r="F393" s="465" t="s">
        <v>1282</v>
      </c>
      <c r="G393" s="465">
        <v>780</v>
      </c>
      <c r="H393" s="465">
        <v>80</v>
      </c>
      <c r="I393" s="465">
        <v>13</v>
      </c>
      <c r="J393" s="465" t="s">
        <v>1266</v>
      </c>
      <c r="K393" s="467">
        <f t="shared" si="6"/>
        <v>4.1666666666666664E-2</v>
      </c>
      <c r="L393" s="466">
        <v>1</v>
      </c>
      <c r="M393" s="471"/>
      <c r="N393" s="470" t="s">
        <v>103</v>
      </c>
      <c r="O393" s="468"/>
    </row>
    <row r="394" spans="1:15" x14ac:dyDescent="0.15">
      <c r="A394" s="463" t="s">
        <v>1272</v>
      </c>
      <c r="B394" s="463" t="s">
        <v>1284</v>
      </c>
      <c r="C394" s="463" t="s">
        <v>1278</v>
      </c>
      <c r="D394" s="465" t="s">
        <v>1289</v>
      </c>
      <c r="E394" s="465" t="s">
        <v>1268</v>
      </c>
      <c r="F394" s="465" t="s">
        <v>1277</v>
      </c>
      <c r="G394" s="465">
        <v>700</v>
      </c>
      <c r="H394" s="465">
        <v>80</v>
      </c>
      <c r="I394" s="465">
        <v>12.2</v>
      </c>
      <c r="J394" s="465" t="s">
        <v>1266</v>
      </c>
      <c r="K394" s="467">
        <f t="shared" si="6"/>
        <v>4.1666666666666664E-2</v>
      </c>
      <c r="L394" s="466">
        <v>1</v>
      </c>
      <c r="M394" s="471" t="s">
        <v>6259</v>
      </c>
      <c r="N394" s="470" t="s">
        <v>103</v>
      </c>
      <c r="O394" s="468"/>
    </row>
    <row r="395" spans="1:15" x14ac:dyDescent="0.15">
      <c r="A395" s="463" t="s">
        <v>1272</v>
      </c>
      <c r="B395" s="463" t="s">
        <v>1284</v>
      </c>
      <c r="C395" s="463" t="s">
        <v>1276</v>
      </c>
      <c r="D395" s="465" t="s">
        <v>1313</v>
      </c>
      <c r="E395" s="465" t="s">
        <v>1286</v>
      </c>
      <c r="F395" s="465" t="s">
        <v>1282</v>
      </c>
      <c r="G395" s="465">
        <v>700</v>
      </c>
      <c r="H395" s="465">
        <v>80</v>
      </c>
      <c r="I395" s="465">
        <v>11.8</v>
      </c>
      <c r="J395" s="465" t="s">
        <v>1266</v>
      </c>
      <c r="K395" s="467">
        <f t="shared" si="6"/>
        <v>4.1666666666666664E-2</v>
      </c>
      <c r="L395" s="466">
        <v>1</v>
      </c>
      <c r="M395" s="471"/>
      <c r="N395" s="470" t="s">
        <v>103</v>
      </c>
      <c r="O395" s="468"/>
    </row>
    <row r="396" spans="1:15" x14ac:dyDescent="0.15">
      <c r="A396" s="463" t="s">
        <v>1272</v>
      </c>
      <c r="B396" s="463" t="s">
        <v>1284</v>
      </c>
      <c r="C396" s="463" t="s">
        <v>9693</v>
      </c>
      <c r="D396" s="465" t="s">
        <v>1293</v>
      </c>
      <c r="E396" s="465" t="s">
        <v>1268</v>
      </c>
      <c r="F396" s="465" t="s">
        <v>1277</v>
      </c>
      <c r="G396" s="465">
        <v>650</v>
      </c>
      <c r="H396" s="465">
        <v>80</v>
      </c>
      <c r="I396" s="465">
        <v>12</v>
      </c>
      <c r="J396" s="465" t="s">
        <v>1266</v>
      </c>
      <c r="K396" s="467">
        <f t="shared" si="6"/>
        <v>4.1666666666666664E-2</v>
      </c>
      <c r="L396" s="466">
        <v>1</v>
      </c>
      <c r="M396" s="471" t="s">
        <v>6259</v>
      </c>
      <c r="N396" s="470" t="s">
        <v>103</v>
      </c>
      <c r="O396" s="468"/>
    </row>
    <row r="397" spans="1:15" x14ac:dyDescent="0.15">
      <c r="A397" s="463" t="s">
        <v>1272</v>
      </c>
      <c r="B397" s="463" t="s">
        <v>1284</v>
      </c>
      <c r="C397" s="463" t="s">
        <v>1270</v>
      </c>
      <c r="D397" s="465" t="s">
        <v>1293</v>
      </c>
      <c r="E397" s="465" t="s">
        <v>1283</v>
      </c>
      <c r="F397" s="465" t="s">
        <v>1282</v>
      </c>
      <c r="G397" s="465">
        <v>819</v>
      </c>
      <c r="H397" s="465">
        <v>80</v>
      </c>
      <c r="I397" s="465">
        <v>14.6</v>
      </c>
      <c r="J397" s="465" t="s">
        <v>1266</v>
      </c>
      <c r="K397" s="467">
        <f t="shared" si="6"/>
        <v>4.1666666666666664E-2</v>
      </c>
      <c r="L397" s="466">
        <v>1</v>
      </c>
      <c r="M397" s="471"/>
      <c r="N397" s="470" t="s">
        <v>103</v>
      </c>
      <c r="O397" s="468"/>
    </row>
    <row r="398" spans="1:15" x14ac:dyDescent="0.15">
      <c r="A398" s="463" t="s">
        <v>1272</v>
      </c>
      <c r="B398" s="463" t="s">
        <v>1281</v>
      </c>
      <c r="C398" s="463" t="s">
        <v>1285</v>
      </c>
      <c r="D398" s="465" t="s">
        <v>1293</v>
      </c>
      <c r="E398" s="465" t="s">
        <v>1268</v>
      </c>
      <c r="F398" s="465" t="s">
        <v>1277</v>
      </c>
      <c r="G398" s="465">
        <v>768</v>
      </c>
      <c r="H398" s="465">
        <v>120</v>
      </c>
      <c r="I398" s="465">
        <v>18.2</v>
      </c>
      <c r="J398" s="465" t="s">
        <v>1266</v>
      </c>
      <c r="K398" s="467">
        <f t="shared" si="6"/>
        <v>0.125</v>
      </c>
      <c r="L398" s="466">
        <v>3</v>
      </c>
      <c r="M398" s="471" t="s">
        <v>6259</v>
      </c>
      <c r="N398" s="470" t="s">
        <v>103</v>
      </c>
      <c r="O398" s="468"/>
    </row>
    <row r="399" spans="1:15" x14ac:dyDescent="0.15">
      <c r="A399" s="463" t="s">
        <v>1272</v>
      </c>
      <c r="B399" s="463" t="s">
        <v>1281</v>
      </c>
      <c r="C399" s="463" t="s">
        <v>1284</v>
      </c>
      <c r="D399" s="465" t="s">
        <v>1293</v>
      </c>
      <c r="E399" s="465" t="s">
        <v>1268</v>
      </c>
      <c r="F399" s="465" t="s">
        <v>1277</v>
      </c>
      <c r="G399" s="465">
        <v>704</v>
      </c>
      <c r="H399" s="465">
        <v>80</v>
      </c>
      <c r="I399" s="465">
        <v>14</v>
      </c>
      <c r="J399" s="465" t="s">
        <v>1266</v>
      </c>
      <c r="K399" s="467">
        <f t="shared" si="6"/>
        <v>0.125</v>
      </c>
      <c r="L399" s="466">
        <v>3</v>
      </c>
      <c r="M399" s="471" t="s">
        <v>6259</v>
      </c>
      <c r="N399" s="470" t="s">
        <v>103</v>
      </c>
      <c r="O399" s="468"/>
    </row>
    <row r="400" spans="1:15" x14ac:dyDescent="0.15">
      <c r="A400" s="463" t="s">
        <v>1272</v>
      </c>
      <c r="B400" s="463" t="s">
        <v>1281</v>
      </c>
      <c r="C400" s="463" t="s">
        <v>1278</v>
      </c>
      <c r="D400" s="465" t="s">
        <v>1289</v>
      </c>
      <c r="E400" s="465" t="s">
        <v>1268</v>
      </c>
      <c r="F400" s="465" t="s">
        <v>1277</v>
      </c>
      <c r="G400" s="465">
        <v>640</v>
      </c>
      <c r="H400" s="465">
        <v>40</v>
      </c>
      <c r="I400" s="465">
        <v>13.6</v>
      </c>
      <c r="J400" s="465" t="s">
        <v>1266</v>
      </c>
      <c r="K400" s="467">
        <f t="shared" si="6"/>
        <v>4.1666666666666664E-2</v>
      </c>
      <c r="L400" s="466">
        <v>1</v>
      </c>
      <c r="M400" s="471" t="s">
        <v>6259</v>
      </c>
      <c r="N400" s="470" t="s">
        <v>103</v>
      </c>
      <c r="O400" s="468"/>
    </row>
    <row r="401" spans="1:15" x14ac:dyDescent="0.15">
      <c r="A401" s="463" t="s">
        <v>1272</v>
      </c>
      <c r="B401" s="463" t="s">
        <v>1281</v>
      </c>
      <c r="C401" s="463" t="s">
        <v>1276</v>
      </c>
      <c r="D401" s="465" t="s">
        <v>1313</v>
      </c>
      <c r="E401" s="465" t="s">
        <v>1286</v>
      </c>
      <c r="F401" s="465" t="s">
        <v>1282</v>
      </c>
      <c r="G401" s="465">
        <v>408</v>
      </c>
      <c r="H401" s="465">
        <v>40</v>
      </c>
      <c r="I401" s="465">
        <v>4.2</v>
      </c>
      <c r="J401" s="465" t="s">
        <v>1266</v>
      </c>
      <c r="K401" s="467">
        <f t="shared" si="6"/>
        <v>4.1666666666666664E-2</v>
      </c>
      <c r="L401" s="466">
        <v>1</v>
      </c>
      <c r="M401" s="471"/>
      <c r="N401" s="470" t="s">
        <v>103</v>
      </c>
      <c r="O401" s="468"/>
    </row>
    <row r="402" spans="1:15" x14ac:dyDescent="0.15">
      <c r="A402" s="463" t="s">
        <v>1272</v>
      </c>
      <c r="B402" s="463" t="s">
        <v>1281</v>
      </c>
      <c r="C402" s="463" t="s">
        <v>9693</v>
      </c>
      <c r="D402" s="465" t="s">
        <v>1293</v>
      </c>
      <c r="E402" s="465" t="s">
        <v>1268</v>
      </c>
      <c r="F402" s="465" t="s">
        <v>1277</v>
      </c>
      <c r="G402" s="465">
        <v>600</v>
      </c>
      <c r="H402" s="465">
        <v>40</v>
      </c>
      <c r="I402" s="465">
        <v>10.4</v>
      </c>
      <c r="J402" s="465" t="s">
        <v>1266</v>
      </c>
      <c r="K402" s="467">
        <f t="shared" si="6"/>
        <v>4.1666666666666664E-2</v>
      </c>
      <c r="L402" s="466">
        <v>1</v>
      </c>
      <c r="M402" s="471" t="s">
        <v>6259</v>
      </c>
      <c r="N402" s="470" t="s">
        <v>103</v>
      </c>
      <c r="O402" s="468"/>
    </row>
    <row r="403" spans="1:15" x14ac:dyDescent="0.15">
      <c r="A403" s="463" t="s">
        <v>1272</v>
      </c>
      <c r="B403" s="463" t="s">
        <v>1281</v>
      </c>
      <c r="C403" s="463" t="s">
        <v>1270</v>
      </c>
      <c r="D403" s="465" t="s">
        <v>1293</v>
      </c>
      <c r="E403" s="465" t="s">
        <v>1268</v>
      </c>
      <c r="F403" s="465" t="s">
        <v>1277</v>
      </c>
      <c r="G403" s="465">
        <v>770</v>
      </c>
      <c r="H403" s="465">
        <v>40</v>
      </c>
      <c r="I403" s="465">
        <v>11</v>
      </c>
      <c r="J403" s="465" t="s">
        <v>1266</v>
      </c>
      <c r="K403" s="467">
        <f t="shared" si="6"/>
        <v>0.125</v>
      </c>
      <c r="L403" s="466">
        <v>3</v>
      </c>
      <c r="M403" s="471" t="s">
        <v>6259</v>
      </c>
      <c r="N403" s="470" t="s">
        <v>103</v>
      </c>
      <c r="O403" s="468"/>
    </row>
    <row r="404" spans="1:15" x14ac:dyDescent="0.15">
      <c r="A404" s="463" t="s">
        <v>1272</v>
      </c>
      <c r="B404" s="463" t="s">
        <v>1278</v>
      </c>
      <c r="C404" s="463" t="s">
        <v>1285</v>
      </c>
      <c r="D404" s="465" t="s">
        <v>1289</v>
      </c>
      <c r="E404" s="465" t="s">
        <v>1286</v>
      </c>
      <c r="F404" s="465" t="s">
        <v>1282</v>
      </c>
      <c r="G404" s="465">
        <v>490</v>
      </c>
      <c r="H404" s="465">
        <v>120</v>
      </c>
      <c r="I404" s="465">
        <v>6.4</v>
      </c>
      <c r="J404" s="465" t="s">
        <v>1266</v>
      </c>
      <c r="K404" s="467">
        <f t="shared" si="6"/>
        <v>4.1666666666666664E-2</v>
      </c>
      <c r="L404" s="466">
        <v>1</v>
      </c>
      <c r="M404" s="471"/>
      <c r="N404" s="470" t="s">
        <v>103</v>
      </c>
      <c r="O404" s="468"/>
    </row>
    <row r="405" spans="1:15" x14ac:dyDescent="0.15">
      <c r="A405" s="463" t="s">
        <v>1272</v>
      </c>
      <c r="B405" s="463" t="s">
        <v>1278</v>
      </c>
      <c r="C405" s="463" t="s">
        <v>1284</v>
      </c>
      <c r="D405" s="465" t="s">
        <v>1289</v>
      </c>
      <c r="E405" s="465" t="s">
        <v>1268</v>
      </c>
      <c r="F405" s="465" t="s">
        <v>1277</v>
      </c>
      <c r="G405" s="465">
        <v>480</v>
      </c>
      <c r="H405" s="465">
        <v>40</v>
      </c>
      <c r="I405" s="465">
        <v>4.8</v>
      </c>
      <c r="J405" s="465" t="s">
        <v>1266</v>
      </c>
      <c r="K405" s="467">
        <f t="shared" si="6"/>
        <v>4.1666666666666664E-2</v>
      </c>
      <c r="L405" s="466">
        <v>1</v>
      </c>
      <c r="M405" s="471" t="s">
        <v>6259</v>
      </c>
      <c r="N405" s="470" t="s">
        <v>103</v>
      </c>
      <c r="O405" s="468"/>
    </row>
    <row r="406" spans="1:15" x14ac:dyDescent="0.15">
      <c r="A406" s="463" t="s">
        <v>1272</v>
      </c>
      <c r="B406" s="463" t="s">
        <v>1278</v>
      </c>
      <c r="C406" s="463" t="s">
        <v>1281</v>
      </c>
      <c r="D406" s="465" t="s">
        <v>1289</v>
      </c>
      <c r="E406" s="465" t="s">
        <v>1268</v>
      </c>
      <c r="F406" s="465" t="s">
        <v>1277</v>
      </c>
      <c r="G406" s="465">
        <v>650</v>
      </c>
      <c r="H406" s="465">
        <v>80</v>
      </c>
      <c r="I406" s="465">
        <v>12.6</v>
      </c>
      <c r="J406" s="465" t="s">
        <v>1266</v>
      </c>
      <c r="K406" s="467">
        <f t="shared" si="6"/>
        <v>0.125</v>
      </c>
      <c r="L406" s="466">
        <v>3</v>
      </c>
      <c r="M406" s="471" t="s">
        <v>6259</v>
      </c>
      <c r="N406" s="470" t="s">
        <v>103</v>
      </c>
      <c r="O406" s="468"/>
    </row>
    <row r="407" spans="1:15" x14ac:dyDescent="0.15">
      <c r="A407" s="463" t="s">
        <v>1272</v>
      </c>
      <c r="B407" s="463" t="s">
        <v>1278</v>
      </c>
      <c r="C407" s="463" t="s">
        <v>1276</v>
      </c>
      <c r="D407" s="465" t="s">
        <v>1289</v>
      </c>
      <c r="E407" s="465" t="s">
        <v>1283</v>
      </c>
      <c r="F407" s="465" t="s">
        <v>1282</v>
      </c>
      <c r="G407" s="465">
        <v>640</v>
      </c>
      <c r="H407" s="465">
        <v>40</v>
      </c>
      <c r="I407" s="465">
        <v>8.4</v>
      </c>
      <c r="J407" s="465" t="s">
        <v>1266</v>
      </c>
      <c r="K407" s="467">
        <f t="shared" si="6"/>
        <v>4.1666666666666664E-2</v>
      </c>
      <c r="L407" s="466">
        <v>1</v>
      </c>
      <c r="M407" s="471"/>
      <c r="N407" s="470" t="s">
        <v>103</v>
      </c>
      <c r="O407" s="468"/>
    </row>
    <row r="408" spans="1:15" x14ac:dyDescent="0.15">
      <c r="A408" s="463" t="s">
        <v>1272</v>
      </c>
      <c r="B408" s="463" t="s">
        <v>1278</v>
      </c>
      <c r="C408" s="463" t="s">
        <v>9693</v>
      </c>
      <c r="D408" s="465" t="s">
        <v>1289</v>
      </c>
      <c r="E408" s="465" t="s">
        <v>1268</v>
      </c>
      <c r="F408" s="465" t="s">
        <v>1277</v>
      </c>
      <c r="G408" s="465">
        <v>715</v>
      </c>
      <c r="H408" s="465">
        <v>40</v>
      </c>
      <c r="I408" s="465">
        <v>12.6</v>
      </c>
      <c r="J408" s="465" t="s">
        <v>1266</v>
      </c>
      <c r="K408" s="467">
        <f t="shared" si="6"/>
        <v>4.1666666666666664E-2</v>
      </c>
      <c r="L408" s="466">
        <v>1</v>
      </c>
      <c r="M408" s="471" t="s">
        <v>6259</v>
      </c>
      <c r="N408" s="470" t="s">
        <v>103</v>
      </c>
      <c r="O408" s="468" t="s">
        <v>6259</v>
      </c>
    </row>
    <row r="409" spans="1:15" x14ac:dyDescent="0.15">
      <c r="A409" s="463" t="s">
        <v>1272</v>
      </c>
      <c r="B409" s="463" t="s">
        <v>1278</v>
      </c>
      <c r="C409" s="463" t="s">
        <v>1270</v>
      </c>
      <c r="D409" s="465" t="s">
        <v>1289</v>
      </c>
      <c r="E409" s="465" t="s">
        <v>1286</v>
      </c>
      <c r="F409" s="465" t="s">
        <v>1282</v>
      </c>
      <c r="G409" s="465">
        <v>750</v>
      </c>
      <c r="H409" s="465">
        <v>40</v>
      </c>
      <c r="I409" s="465">
        <v>15.7</v>
      </c>
      <c r="J409" s="465" t="s">
        <v>1266</v>
      </c>
      <c r="K409" s="467">
        <f t="shared" si="6"/>
        <v>4.1666666666666664E-2</v>
      </c>
      <c r="L409" s="466">
        <v>1</v>
      </c>
      <c r="M409" s="471"/>
      <c r="N409" s="470" t="s">
        <v>103</v>
      </c>
      <c r="O409" s="468"/>
    </row>
    <row r="410" spans="1:15" x14ac:dyDescent="0.15">
      <c r="A410" s="463" t="s">
        <v>1272</v>
      </c>
      <c r="B410" s="463" t="s">
        <v>1276</v>
      </c>
      <c r="C410" s="463" t="s">
        <v>1285</v>
      </c>
      <c r="D410" s="465" t="s">
        <v>1313</v>
      </c>
      <c r="E410" s="465" t="s">
        <v>1286</v>
      </c>
      <c r="F410" s="465" t="s">
        <v>1282</v>
      </c>
      <c r="G410" s="465">
        <v>600</v>
      </c>
      <c r="H410" s="465">
        <v>120</v>
      </c>
      <c r="I410" s="465">
        <v>12</v>
      </c>
      <c r="J410" s="465" t="s">
        <v>1266</v>
      </c>
      <c r="K410" s="467">
        <f t="shared" si="6"/>
        <v>4.1666666666666664E-2</v>
      </c>
      <c r="L410" s="466">
        <v>1</v>
      </c>
      <c r="M410" s="471"/>
      <c r="N410" s="470" t="s">
        <v>103</v>
      </c>
      <c r="O410" s="468"/>
    </row>
    <row r="411" spans="1:15" x14ac:dyDescent="0.15">
      <c r="A411" s="463" t="s">
        <v>1272</v>
      </c>
      <c r="B411" s="463" t="s">
        <v>1276</v>
      </c>
      <c r="C411" s="463" t="s">
        <v>1284</v>
      </c>
      <c r="D411" s="465" t="s">
        <v>1313</v>
      </c>
      <c r="E411" s="465" t="s">
        <v>1286</v>
      </c>
      <c r="F411" s="465" t="s">
        <v>1282</v>
      </c>
      <c r="G411" s="465">
        <v>650</v>
      </c>
      <c r="H411" s="465">
        <v>40</v>
      </c>
      <c r="I411" s="465">
        <v>11.8</v>
      </c>
      <c r="J411" s="465" t="s">
        <v>1266</v>
      </c>
      <c r="K411" s="467">
        <f t="shared" si="6"/>
        <v>4.1666666666666664E-2</v>
      </c>
      <c r="L411" s="466">
        <v>1</v>
      </c>
      <c r="M411" s="471"/>
      <c r="N411" s="470" t="s">
        <v>103</v>
      </c>
      <c r="O411" s="468"/>
    </row>
    <row r="412" spans="1:15" x14ac:dyDescent="0.15">
      <c r="A412" s="463" t="s">
        <v>1272</v>
      </c>
      <c r="B412" s="463" t="s">
        <v>1276</v>
      </c>
      <c r="C412" s="463" t="s">
        <v>1281</v>
      </c>
      <c r="D412" s="465" t="s">
        <v>1313</v>
      </c>
      <c r="E412" s="465" t="s">
        <v>1286</v>
      </c>
      <c r="F412" s="465" t="s">
        <v>1282</v>
      </c>
      <c r="G412" s="465">
        <v>600</v>
      </c>
      <c r="H412" s="465">
        <v>40</v>
      </c>
      <c r="I412" s="465">
        <v>12.2</v>
      </c>
      <c r="J412" s="465" t="s">
        <v>1266</v>
      </c>
      <c r="K412" s="467">
        <f t="shared" si="6"/>
        <v>4.1666666666666664E-2</v>
      </c>
      <c r="L412" s="466">
        <v>1</v>
      </c>
      <c r="M412" s="471"/>
      <c r="N412" s="470" t="s">
        <v>103</v>
      </c>
      <c r="O412" s="468"/>
    </row>
    <row r="413" spans="1:15" x14ac:dyDescent="0.15">
      <c r="A413" s="463" t="s">
        <v>1272</v>
      </c>
      <c r="B413" s="463" t="s">
        <v>1276</v>
      </c>
      <c r="C413" s="463" t="s">
        <v>1278</v>
      </c>
      <c r="D413" s="465" t="s">
        <v>1313</v>
      </c>
      <c r="E413" s="465" t="s">
        <v>1286</v>
      </c>
      <c r="F413" s="465" t="s">
        <v>1282</v>
      </c>
      <c r="G413" s="465">
        <v>700</v>
      </c>
      <c r="H413" s="465">
        <v>40</v>
      </c>
      <c r="I413" s="465">
        <v>8.4</v>
      </c>
      <c r="J413" s="465">
        <v>64</v>
      </c>
      <c r="K413" s="467">
        <f t="shared" si="6"/>
        <v>4.1666666666666664E-2</v>
      </c>
      <c r="L413" s="466">
        <v>1</v>
      </c>
      <c r="M413" s="471"/>
      <c r="N413" s="470">
        <v>5</v>
      </c>
      <c r="O413" s="468"/>
    </row>
    <row r="414" spans="1:15" x14ac:dyDescent="0.15">
      <c r="A414" s="463" t="s">
        <v>1272</v>
      </c>
      <c r="B414" s="463" t="s">
        <v>1276</v>
      </c>
      <c r="C414" s="463" t="s">
        <v>9693</v>
      </c>
      <c r="D414" s="465" t="s">
        <v>1313</v>
      </c>
      <c r="E414" s="465" t="s">
        <v>1286</v>
      </c>
      <c r="F414" s="465" t="s">
        <v>1282</v>
      </c>
      <c r="G414" s="465">
        <v>995</v>
      </c>
      <c r="H414" s="465">
        <v>40</v>
      </c>
      <c r="I414" s="465">
        <v>12.2</v>
      </c>
      <c r="J414" s="465">
        <v>4</v>
      </c>
      <c r="K414" s="467">
        <f t="shared" si="6"/>
        <v>4.1666666666666664E-2</v>
      </c>
      <c r="L414" s="466">
        <v>1</v>
      </c>
      <c r="M414" s="471"/>
      <c r="N414" s="470">
        <v>10</v>
      </c>
      <c r="O414" s="468"/>
    </row>
    <row r="415" spans="1:15" x14ac:dyDescent="0.15">
      <c r="A415" s="463" t="s">
        <v>1272</v>
      </c>
      <c r="B415" s="463" t="s">
        <v>1276</v>
      </c>
      <c r="C415" s="463" t="s">
        <v>1270</v>
      </c>
      <c r="D415" s="465" t="s">
        <v>1313</v>
      </c>
      <c r="E415" s="465" t="s">
        <v>1286</v>
      </c>
      <c r="F415" s="465" t="s">
        <v>1273</v>
      </c>
      <c r="G415" s="465">
        <v>780</v>
      </c>
      <c r="H415" s="465">
        <v>40</v>
      </c>
      <c r="I415" s="465">
        <v>12.8</v>
      </c>
      <c r="J415" s="465" t="s">
        <v>1266</v>
      </c>
      <c r="K415" s="467">
        <f t="shared" si="6"/>
        <v>4.1666666666666664E-2</v>
      </c>
      <c r="L415" s="466">
        <v>1</v>
      </c>
      <c r="M415" s="471"/>
      <c r="N415" s="470" t="s">
        <v>103</v>
      </c>
      <c r="O415" s="468"/>
    </row>
    <row r="416" spans="1:15" x14ac:dyDescent="0.15">
      <c r="A416" s="463" t="s">
        <v>1272</v>
      </c>
      <c r="B416" s="463" t="s">
        <v>9693</v>
      </c>
      <c r="C416" s="463" t="s">
        <v>1285</v>
      </c>
      <c r="D416" s="465" t="s">
        <v>1293</v>
      </c>
      <c r="E416" s="465" t="s">
        <v>1268</v>
      </c>
      <c r="F416" s="465" t="s">
        <v>1277</v>
      </c>
      <c r="G416" s="465">
        <v>625</v>
      </c>
      <c r="H416" s="465">
        <v>120</v>
      </c>
      <c r="I416" s="465">
        <v>12.2</v>
      </c>
      <c r="J416" s="465" t="s">
        <v>1266</v>
      </c>
      <c r="K416" s="467">
        <f t="shared" si="6"/>
        <v>4.1666666666666664E-2</v>
      </c>
      <c r="L416" s="466">
        <v>1</v>
      </c>
      <c r="M416" s="471" t="s">
        <v>6259</v>
      </c>
      <c r="N416" s="470" t="s">
        <v>103</v>
      </c>
      <c r="O416" s="468"/>
    </row>
    <row r="417" spans="1:15" x14ac:dyDescent="0.15">
      <c r="A417" s="463" t="s">
        <v>1272</v>
      </c>
      <c r="B417" s="463" t="s">
        <v>9693</v>
      </c>
      <c r="C417" s="463" t="s">
        <v>1284</v>
      </c>
      <c r="D417" s="465" t="s">
        <v>1293</v>
      </c>
      <c r="E417" s="465" t="s">
        <v>1286</v>
      </c>
      <c r="F417" s="465" t="s">
        <v>1282</v>
      </c>
      <c r="G417" s="465">
        <v>666</v>
      </c>
      <c r="H417" s="465">
        <v>80</v>
      </c>
      <c r="I417" s="465">
        <v>8</v>
      </c>
      <c r="J417" s="465" t="s">
        <v>1266</v>
      </c>
      <c r="K417" s="467">
        <f t="shared" si="6"/>
        <v>4.1666666666666664E-2</v>
      </c>
      <c r="L417" s="466">
        <v>1</v>
      </c>
      <c r="M417" s="471"/>
      <c r="N417" s="470" t="s">
        <v>103</v>
      </c>
      <c r="O417" s="468"/>
    </row>
    <row r="418" spans="1:15" x14ac:dyDescent="0.15">
      <c r="A418" s="463" t="s">
        <v>1272</v>
      </c>
      <c r="B418" s="463" t="s">
        <v>9693</v>
      </c>
      <c r="C418" s="463" t="s">
        <v>1281</v>
      </c>
      <c r="D418" s="465" t="s">
        <v>1293</v>
      </c>
      <c r="E418" s="465" t="s">
        <v>1268</v>
      </c>
      <c r="F418" s="465" t="s">
        <v>1294</v>
      </c>
      <c r="G418" s="465">
        <v>780</v>
      </c>
      <c r="H418" s="465">
        <v>40</v>
      </c>
      <c r="I418" s="465">
        <v>10.4</v>
      </c>
      <c r="J418" s="465" t="s">
        <v>1266</v>
      </c>
      <c r="K418" s="467">
        <f t="shared" si="6"/>
        <v>4.1666666666666664E-2</v>
      </c>
      <c r="L418" s="466">
        <v>1</v>
      </c>
      <c r="M418" s="471" t="s">
        <v>6259</v>
      </c>
      <c r="N418" s="470" t="s">
        <v>103</v>
      </c>
      <c r="O418" s="468"/>
    </row>
    <row r="419" spans="1:15" x14ac:dyDescent="0.15">
      <c r="A419" s="463" t="s">
        <v>1272</v>
      </c>
      <c r="B419" s="463" t="s">
        <v>9693</v>
      </c>
      <c r="C419" s="463" t="s">
        <v>1278</v>
      </c>
      <c r="D419" s="465" t="s">
        <v>1289</v>
      </c>
      <c r="E419" s="465" t="s">
        <v>1268</v>
      </c>
      <c r="F419" s="465" t="s">
        <v>1277</v>
      </c>
      <c r="G419" s="465">
        <v>695</v>
      </c>
      <c r="H419" s="465">
        <v>40</v>
      </c>
      <c r="I419" s="465">
        <v>12.6</v>
      </c>
      <c r="J419" s="465" t="s">
        <v>1266</v>
      </c>
      <c r="K419" s="467">
        <f t="shared" si="6"/>
        <v>4.1666666666666664E-2</v>
      </c>
      <c r="L419" s="466">
        <v>1</v>
      </c>
      <c r="M419" s="471" t="s">
        <v>6259</v>
      </c>
      <c r="N419" s="470" t="s">
        <v>103</v>
      </c>
      <c r="O419" s="468"/>
    </row>
    <row r="420" spans="1:15" x14ac:dyDescent="0.15">
      <c r="A420" s="463" t="s">
        <v>1272</v>
      </c>
      <c r="B420" s="463" t="s">
        <v>9693</v>
      </c>
      <c r="C420" s="463" t="s">
        <v>1276</v>
      </c>
      <c r="D420" s="465" t="s">
        <v>1313</v>
      </c>
      <c r="E420" s="465" t="s">
        <v>1286</v>
      </c>
      <c r="F420" s="465" t="s">
        <v>1273</v>
      </c>
      <c r="G420" s="465">
        <v>705</v>
      </c>
      <c r="H420" s="465">
        <v>40</v>
      </c>
      <c r="I420" s="465">
        <v>12.2</v>
      </c>
      <c r="J420" s="465" t="s">
        <v>1266</v>
      </c>
      <c r="K420" s="467">
        <f t="shared" si="6"/>
        <v>4.1666666666666664E-2</v>
      </c>
      <c r="L420" s="466">
        <v>1</v>
      </c>
      <c r="M420" s="471"/>
      <c r="N420" s="470" t="s">
        <v>103</v>
      </c>
      <c r="O420" s="468"/>
    </row>
    <row r="421" spans="1:15" x14ac:dyDescent="0.15">
      <c r="A421" s="463" t="s">
        <v>1272</v>
      </c>
      <c r="B421" s="463" t="s">
        <v>9693</v>
      </c>
      <c r="C421" s="463" t="s">
        <v>1270</v>
      </c>
      <c r="D421" s="465" t="s">
        <v>1293</v>
      </c>
      <c r="E421" s="465" t="s">
        <v>1274</v>
      </c>
      <c r="F421" s="465" t="s">
        <v>1282</v>
      </c>
      <c r="G421" s="465">
        <v>750</v>
      </c>
      <c r="H421" s="465">
        <v>40</v>
      </c>
      <c r="I421" s="465">
        <v>13</v>
      </c>
      <c r="J421" s="465" t="s">
        <v>1266</v>
      </c>
      <c r="K421" s="467">
        <f t="shared" si="6"/>
        <v>4.1666666666666664E-2</v>
      </c>
      <c r="L421" s="466">
        <v>1</v>
      </c>
      <c r="M421" s="471"/>
      <c r="N421" s="470" t="s">
        <v>103</v>
      </c>
      <c r="O421" s="468"/>
    </row>
    <row r="422" spans="1:15" x14ac:dyDescent="0.15">
      <c r="A422" s="463" t="s">
        <v>1272</v>
      </c>
      <c r="B422" s="463" t="s">
        <v>1270</v>
      </c>
      <c r="C422" s="463" t="s">
        <v>1285</v>
      </c>
      <c r="D422" s="465" t="s">
        <v>1293</v>
      </c>
      <c r="E422" s="465" t="s">
        <v>1286</v>
      </c>
      <c r="F422" s="465" t="s">
        <v>1282</v>
      </c>
      <c r="G422" s="465">
        <v>788</v>
      </c>
      <c r="H422" s="465">
        <v>120</v>
      </c>
      <c r="I422" s="465">
        <v>12.8</v>
      </c>
      <c r="J422" s="465" t="s">
        <v>1266</v>
      </c>
      <c r="K422" s="467">
        <f t="shared" si="6"/>
        <v>4.1666666666666664E-2</v>
      </c>
      <c r="L422" s="466">
        <v>1</v>
      </c>
      <c r="M422" s="471"/>
      <c r="N422" s="470" t="s">
        <v>103</v>
      </c>
      <c r="O422" s="468"/>
    </row>
    <row r="423" spans="1:15" x14ac:dyDescent="0.15">
      <c r="A423" s="463" t="s">
        <v>1272</v>
      </c>
      <c r="B423" s="463" t="s">
        <v>1270</v>
      </c>
      <c r="C423" s="463" t="s">
        <v>1284</v>
      </c>
      <c r="D423" s="465" t="s">
        <v>1293</v>
      </c>
      <c r="E423" s="465" t="s">
        <v>1283</v>
      </c>
      <c r="F423" s="465" t="s">
        <v>1282</v>
      </c>
      <c r="G423" s="465">
        <v>760</v>
      </c>
      <c r="H423" s="465">
        <v>40</v>
      </c>
      <c r="I423" s="465">
        <v>12.6</v>
      </c>
      <c r="J423" s="465" t="s">
        <v>1266</v>
      </c>
      <c r="K423" s="467">
        <f t="shared" si="6"/>
        <v>4.1666666666666664E-2</v>
      </c>
      <c r="L423" s="466">
        <v>1</v>
      </c>
      <c r="M423" s="471"/>
      <c r="N423" s="470" t="s">
        <v>103</v>
      </c>
      <c r="O423" s="468"/>
    </row>
    <row r="424" spans="1:15" x14ac:dyDescent="0.15">
      <c r="A424" s="463" t="s">
        <v>1272</v>
      </c>
      <c r="B424" s="463" t="s">
        <v>1270</v>
      </c>
      <c r="C424" s="463" t="s">
        <v>1281</v>
      </c>
      <c r="D424" s="465" t="s">
        <v>1293</v>
      </c>
      <c r="E424" s="465" t="s">
        <v>1268</v>
      </c>
      <c r="F424" s="465" t="s">
        <v>1294</v>
      </c>
      <c r="G424" s="465">
        <v>780</v>
      </c>
      <c r="H424" s="465">
        <v>40</v>
      </c>
      <c r="I424" s="465">
        <v>13</v>
      </c>
      <c r="J424" s="465" t="s">
        <v>1266</v>
      </c>
      <c r="K424" s="467">
        <f t="shared" si="6"/>
        <v>0.125</v>
      </c>
      <c r="L424" s="466">
        <v>3</v>
      </c>
      <c r="M424" s="471" t="s">
        <v>6259</v>
      </c>
      <c r="N424" s="470" t="s">
        <v>103</v>
      </c>
      <c r="O424" s="468"/>
    </row>
    <row r="425" spans="1:15" x14ac:dyDescent="0.15">
      <c r="A425" s="463" t="s">
        <v>1272</v>
      </c>
      <c r="B425" s="463" t="s">
        <v>1270</v>
      </c>
      <c r="C425" s="463" t="s">
        <v>1278</v>
      </c>
      <c r="D425" s="465" t="s">
        <v>1289</v>
      </c>
      <c r="E425" s="465" t="s">
        <v>1268</v>
      </c>
      <c r="F425" s="465" t="s">
        <v>1277</v>
      </c>
      <c r="G425" s="465">
        <v>740</v>
      </c>
      <c r="H425" s="465">
        <v>40</v>
      </c>
      <c r="I425" s="465">
        <v>15.2</v>
      </c>
      <c r="J425" s="465" t="s">
        <v>1266</v>
      </c>
      <c r="K425" s="467">
        <f t="shared" si="6"/>
        <v>4.1666666666666664E-2</v>
      </c>
      <c r="L425" s="466">
        <v>1</v>
      </c>
      <c r="M425" s="471" t="s">
        <v>6259</v>
      </c>
      <c r="N425" s="470" t="s">
        <v>103</v>
      </c>
      <c r="O425" s="468"/>
    </row>
    <row r="426" spans="1:15" x14ac:dyDescent="0.15">
      <c r="A426" s="463" t="s">
        <v>1272</v>
      </c>
      <c r="B426" s="463" t="s">
        <v>1270</v>
      </c>
      <c r="C426" s="463" t="s">
        <v>1276</v>
      </c>
      <c r="D426" s="465" t="s">
        <v>1313</v>
      </c>
      <c r="E426" s="465" t="s">
        <v>1286</v>
      </c>
      <c r="F426" s="465" t="s">
        <v>1282</v>
      </c>
      <c r="G426" s="465">
        <v>444</v>
      </c>
      <c r="H426" s="465">
        <v>40</v>
      </c>
      <c r="I426" s="465">
        <v>4.8</v>
      </c>
      <c r="J426" s="465" t="s">
        <v>1266</v>
      </c>
      <c r="K426" s="467">
        <f t="shared" si="6"/>
        <v>4.1666666666666664E-2</v>
      </c>
      <c r="L426" s="466">
        <v>1</v>
      </c>
      <c r="M426" s="471"/>
      <c r="N426" s="470" t="s">
        <v>103</v>
      </c>
      <c r="O426" s="468"/>
    </row>
    <row r="427" spans="1:15" x14ac:dyDescent="0.15">
      <c r="A427" s="463" t="s">
        <v>1272</v>
      </c>
      <c r="B427" s="463" t="s">
        <v>1270</v>
      </c>
      <c r="C427" s="463" t="s">
        <v>9693</v>
      </c>
      <c r="D427" s="465" t="s">
        <v>1293</v>
      </c>
      <c r="E427" s="465" t="s">
        <v>1274</v>
      </c>
      <c r="F427" s="465" t="s">
        <v>1282</v>
      </c>
      <c r="G427" s="465">
        <v>819</v>
      </c>
      <c r="H427" s="465">
        <v>40</v>
      </c>
      <c r="I427" s="465">
        <v>15</v>
      </c>
      <c r="J427" s="465" t="s">
        <v>1266</v>
      </c>
      <c r="K427" s="467">
        <f t="shared" si="6"/>
        <v>4.1666666666666664E-2</v>
      </c>
      <c r="L427" s="466">
        <v>1</v>
      </c>
      <c r="M427" s="471"/>
      <c r="N427" s="470" t="s">
        <v>103</v>
      </c>
      <c r="O427" s="468"/>
    </row>
    <row r="428" spans="1:15" x14ac:dyDescent="0.15">
      <c r="A428" s="463" t="s">
        <v>1272</v>
      </c>
      <c r="B428" s="463" t="s">
        <v>1272</v>
      </c>
      <c r="C428" s="463" t="s">
        <v>1285</v>
      </c>
      <c r="D428" s="465" t="s">
        <v>1289</v>
      </c>
      <c r="E428" s="465" t="s">
        <v>1268</v>
      </c>
      <c r="F428" s="465" t="s">
        <v>1294</v>
      </c>
      <c r="G428" s="465">
        <v>1075</v>
      </c>
      <c r="H428" s="465">
        <v>120</v>
      </c>
      <c r="I428" s="465">
        <v>18</v>
      </c>
      <c r="J428" s="465" t="s">
        <v>1266</v>
      </c>
      <c r="K428" s="467">
        <f t="shared" si="6"/>
        <v>4.1666666666666664E-2</v>
      </c>
      <c r="L428" s="466">
        <v>1</v>
      </c>
      <c r="M428" s="471" t="s">
        <v>6259</v>
      </c>
      <c r="N428" s="470" t="s">
        <v>103</v>
      </c>
      <c r="O428" s="468"/>
    </row>
    <row r="429" spans="1:15" x14ac:dyDescent="0.15">
      <c r="A429" s="463" t="s">
        <v>1272</v>
      </c>
      <c r="B429" s="463" t="s">
        <v>1272</v>
      </c>
      <c r="C429" s="463" t="s">
        <v>1284</v>
      </c>
      <c r="D429" s="465" t="s">
        <v>1289</v>
      </c>
      <c r="E429" s="465" t="s">
        <v>1268</v>
      </c>
      <c r="F429" s="465" t="s">
        <v>1277</v>
      </c>
      <c r="G429" s="465">
        <v>1055</v>
      </c>
      <c r="H429" s="465">
        <v>80</v>
      </c>
      <c r="I429" s="465">
        <v>17.8</v>
      </c>
      <c r="J429" s="465" t="s">
        <v>1266</v>
      </c>
      <c r="K429" s="467">
        <f t="shared" si="6"/>
        <v>4.1666666666666664E-2</v>
      </c>
      <c r="L429" s="466">
        <v>1</v>
      </c>
      <c r="M429" s="471" t="s">
        <v>6259</v>
      </c>
      <c r="N429" s="470" t="s">
        <v>103</v>
      </c>
      <c r="O429" s="468"/>
    </row>
    <row r="430" spans="1:15" x14ac:dyDescent="0.15">
      <c r="A430" s="463" t="s">
        <v>1272</v>
      </c>
      <c r="B430" s="463" t="s">
        <v>1272</v>
      </c>
      <c r="C430" s="463" t="s">
        <v>1281</v>
      </c>
      <c r="D430" s="465" t="s">
        <v>1289</v>
      </c>
      <c r="E430" s="465" t="s">
        <v>1268</v>
      </c>
      <c r="F430" s="465" t="s">
        <v>1277</v>
      </c>
      <c r="G430" s="465">
        <v>1080</v>
      </c>
      <c r="H430" s="465">
        <v>40</v>
      </c>
      <c r="I430" s="465">
        <v>18.2</v>
      </c>
      <c r="J430" s="465" t="s">
        <v>1266</v>
      </c>
      <c r="K430" s="467">
        <f t="shared" si="6"/>
        <v>4.1666666666666664E-2</v>
      </c>
      <c r="L430" s="466">
        <v>1</v>
      </c>
      <c r="M430" s="471" t="s">
        <v>6259</v>
      </c>
      <c r="N430" s="470" t="s">
        <v>103</v>
      </c>
      <c r="O430" s="468"/>
    </row>
    <row r="431" spans="1:15" x14ac:dyDescent="0.15">
      <c r="A431" s="463" t="s">
        <v>1272</v>
      </c>
      <c r="B431" s="463" t="s">
        <v>1272</v>
      </c>
      <c r="C431" s="463" t="s">
        <v>1278</v>
      </c>
      <c r="D431" s="465" t="s">
        <v>1292</v>
      </c>
      <c r="E431" s="465" t="s">
        <v>1268</v>
      </c>
      <c r="F431" s="465" t="s">
        <v>1294</v>
      </c>
      <c r="G431" s="465">
        <v>925</v>
      </c>
      <c r="H431" s="465">
        <v>40</v>
      </c>
      <c r="I431" s="465">
        <v>20.399999999999999</v>
      </c>
      <c r="J431" s="465" t="s">
        <v>1266</v>
      </c>
      <c r="K431" s="467">
        <f t="shared" si="6"/>
        <v>4.1666666666666664E-2</v>
      </c>
      <c r="L431" s="466">
        <v>1</v>
      </c>
      <c r="M431" s="471" t="s">
        <v>6259</v>
      </c>
      <c r="N431" s="470" t="s">
        <v>103</v>
      </c>
      <c r="O431" s="468"/>
    </row>
    <row r="432" spans="1:15" x14ac:dyDescent="0.15">
      <c r="A432" s="463" t="s">
        <v>1272</v>
      </c>
      <c r="B432" s="463" t="s">
        <v>1272</v>
      </c>
      <c r="C432" s="463" t="s">
        <v>1276</v>
      </c>
      <c r="D432" s="465" t="s">
        <v>1313</v>
      </c>
      <c r="E432" s="465" t="s">
        <v>1268</v>
      </c>
      <c r="F432" s="465" t="s">
        <v>1277</v>
      </c>
      <c r="G432" s="465">
        <v>925</v>
      </c>
      <c r="H432" s="465">
        <v>40</v>
      </c>
      <c r="I432" s="465">
        <v>18</v>
      </c>
      <c r="J432" s="465" t="s">
        <v>1266</v>
      </c>
      <c r="K432" s="467">
        <f t="shared" si="6"/>
        <v>4.1666666666666664E-2</v>
      </c>
      <c r="L432" s="466">
        <v>1</v>
      </c>
      <c r="M432" s="471" t="s">
        <v>6259</v>
      </c>
      <c r="N432" s="470" t="s">
        <v>103</v>
      </c>
      <c r="O432" s="468" t="s">
        <v>6259</v>
      </c>
    </row>
    <row r="433" spans="1:15" x14ac:dyDescent="0.15">
      <c r="A433" s="463" t="s">
        <v>1272</v>
      </c>
      <c r="B433" s="463" t="s">
        <v>1272</v>
      </c>
      <c r="C433" s="463" t="s">
        <v>9693</v>
      </c>
      <c r="D433" s="465" t="s">
        <v>1271</v>
      </c>
      <c r="E433" s="465" t="s">
        <v>1268</v>
      </c>
      <c r="F433" s="465" t="s">
        <v>1277</v>
      </c>
      <c r="G433" s="465">
        <v>950</v>
      </c>
      <c r="H433" s="465">
        <v>40</v>
      </c>
      <c r="I433" s="465">
        <v>18.2</v>
      </c>
      <c r="J433" s="465" t="s">
        <v>1266</v>
      </c>
      <c r="K433" s="467">
        <f t="shared" si="6"/>
        <v>4.1666666666666664E-2</v>
      </c>
      <c r="L433" s="466">
        <v>1</v>
      </c>
      <c r="M433" s="471" t="s">
        <v>6259</v>
      </c>
      <c r="N433" s="470" t="s">
        <v>103</v>
      </c>
      <c r="O433" s="468"/>
    </row>
    <row r="434" spans="1:15" x14ac:dyDescent="0.15">
      <c r="A434" s="463" t="s">
        <v>1272</v>
      </c>
      <c r="B434" s="463" t="s">
        <v>1272</v>
      </c>
      <c r="C434" s="463" t="s">
        <v>1270</v>
      </c>
      <c r="D434" s="465" t="s">
        <v>1271</v>
      </c>
      <c r="E434" s="465" t="s">
        <v>1268</v>
      </c>
      <c r="F434" s="465" t="s">
        <v>1277</v>
      </c>
      <c r="G434" s="465">
        <v>1090</v>
      </c>
      <c r="H434" s="465">
        <v>40</v>
      </c>
      <c r="I434" s="465">
        <v>19</v>
      </c>
      <c r="J434" s="465" t="s">
        <v>1266</v>
      </c>
      <c r="K434" s="467">
        <f t="shared" si="6"/>
        <v>4.1666666666666664E-2</v>
      </c>
      <c r="L434" s="466">
        <v>1</v>
      </c>
      <c r="M434" s="471" t="s">
        <v>6259</v>
      </c>
      <c r="N434" s="470" t="s">
        <v>103</v>
      </c>
      <c r="O434" s="468"/>
    </row>
    <row r="435" spans="1:15" x14ac:dyDescent="0.15">
      <c r="A435" s="463" t="s">
        <v>1272</v>
      </c>
      <c r="B435" s="463" t="s">
        <v>1285</v>
      </c>
      <c r="C435" s="463" t="s">
        <v>1272</v>
      </c>
      <c r="D435" s="465" t="s">
        <v>1271</v>
      </c>
      <c r="E435" s="465" t="s">
        <v>1268</v>
      </c>
      <c r="F435" s="465" t="s">
        <v>1277</v>
      </c>
      <c r="G435" s="465">
        <v>950</v>
      </c>
      <c r="H435" s="465">
        <v>120</v>
      </c>
      <c r="I435" s="465">
        <v>18</v>
      </c>
      <c r="J435" s="465" t="s">
        <v>1266</v>
      </c>
      <c r="K435" s="467">
        <f t="shared" si="6"/>
        <v>4.1666666666666664E-2</v>
      </c>
      <c r="L435" s="466">
        <v>1</v>
      </c>
      <c r="M435" s="471" t="s">
        <v>6259</v>
      </c>
      <c r="N435" s="470" t="s">
        <v>103</v>
      </c>
      <c r="O435" s="468"/>
    </row>
    <row r="436" spans="1:15" x14ac:dyDescent="0.15">
      <c r="A436" s="463" t="s">
        <v>1272</v>
      </c>
      <c r="B436" s="463" t="s">
        <v>1284</v>
      </c>
      <c r="C436" s="463" t="s">
        <v>1272</v>
      </c>
      <c r="D436" s="465" t="s">
        <v>1306</v>
      </c>
      <c r="E436" s="465" t="s">
        <v>1283</v>
      </c>
      <c r="F436" s="465" t="s">
        <v>1282</v>
      </c>
      <c r="G436" s="465">
        <v>1099</v>
      </c>
      <c r="H436" s="465">
        <v>80</v>
      </c>
      <c r="I436" s="465">
        <v>17.8</v>
      </c>
      <c r="J436" s="465" t="s">
        <v>1266</v>
      </c>
      <c r="K436" s="467">
        <f t="shared" si="6"/>
        <v>4.1666666666666664E-2</v>
      </c>
      <c r="L436" s="466">
        <v>1</v>
      </c>
      <c r="M436" s="471"/>
      <c r="N436" s="470" t="s">
        <v>103</v>
      </c>
      <c r="O436" s="468"/>
    </row>
    <row r="437" spans="1:15" x14ac:dyDescent="0.15">
      <c r="A437" s="463" t="s">
        <v>1272</v>
      </c>
      <c r="B437" s="463" t="s">
        <v>1281</v>
      </c>
      <c r="C437" s="463" t="s">
        <v>1272</v>
      </c>
      <c r="D437" s="465" t="s">
        <v>1280</v>
      </c>
      <c r="E437" s="465" t="s">
        <v>1290</v>
      </c>
      <c r="F437" s="465" t="s">
        <v>1282</v>
      </c>
      <c r="G437" s="465">
        <v>1080</v>
      </c>
      <c r="H437" s="465">
        <v>40</v>
      </c>
      <c r="I437" s="465">
        <v>18.2</v>
      </c>
      <c r="J437" s="465" t="s">
        <v>1266</v>
      </c>
      <c r="K437" s="467">
        <f t="shared" si="6"/>
        <v>0.16666666666666666</v>
      </c>
      <c r="L437" s="466">
        <v>4</v>
      </c>
      <c r="M437" s="471"/>
      <c r="N437" s="470" t="s">
        <v>103</v>
      </c>
      <c r="O437" s="468"/>
    </row>
    <row r="438" spans="1:15" x14ac:dyDescent="0.15">
      <c r="A438" s="463" t="s">
        <v>1272</v>
      </c>
      <c r="B438" s="463" t="s">
        <v>1278</v>
      </c>
      <c r="C438" s="463" t="s">
        <v>1272</v>
      </c>
      <c r="D438" s="465" t="s">
        <v>1313</v>
      </c>
      <c r="E438" s="465" t="s">
        <v>1307</v>
      </c>
      <c r="F438" s="465" t="s">
        <v>1282</v>
      </c>
      <c r="G438" s="465">
        <v>950</v>
      </c>
      <c r="H438" s="465">
        <v>40</v>
      </c>
      <c r="I438" s="465">
        <v>18.399999999999999</v>
      </c>
      <c r="J438" s="465" t="s">
        <v>1266</v>
      </c>
      <c r="K438" s="467">
        <f t="shared" si="6"/>
        <v>4.1666666666666664E-2</v>
      </c>
      <c r="L438" s="466">
        <v>1</v>
      </c>
      <c r="M438" s="471"/>
      <c r="N438" s="470" t="s">
        <v>103</v>
      </c>
      <c r="O438" s="468"/>
    </row>
    <row r="439" spans="1:15" x14ac:dyDescent="0.15">
      <c r="A439" s="463" t="s">
        <v>1272</v>
      </c>
      <c r="B439" s="463" t="s">
        <v>1276</v>
      </c>
      <c r="C439" s="463" t="s">
        <v>1272</v>
      </c>
      <c r="D439" s="465" t="s">
        <v>1313</v>
      </c>
      <c r="E439" s="465" t="s">
        <v>1287</v>
      </c>
      <c r="F439" s="465" t="s">
        <v>1282</v>
      </c>
      <c r="G439" s="465">
        <v>980</v>
      </c>
      <c r="H439" s="465">
        <v>40</v>
      </c>
      <c r="I439" s="465">
        <v>18</v>
      </c>
      <c r="J439" s="465" t="s">
        <v>1266</v>
      </c>
      <c r="K439" s="467">
        <f t="shared" si="6"/>
        <v>4.1666666666666664E-2</v>
      </c>
      <c r="L439" s="466">
        <v>1</v>
      </c>
      <c r="M439" s="471"/>
      <c r="N439" s="470" t="s">
        <v>103</v>
      </c>
      <c r="O439" s="468"/>
    </row>
    <row r="440" spans="1:15" x14ac:dyDescent="0.15">
      <c r="A440" s="463" t="s">
        <v>1272</v>
      </c>
      <c r="B440" s="463" t="s">
        <v>9693</v>
      </c>
      <c r="C440" s="463" t="s">
        <v>1272</v>
      </c>
      <c r="D440" s="465" t="s">
        <v>1271</v>
      </c>
      <c r="E440" s="465" t="s">
        <v>1274</v>
      </c>
      <c r="F440" s="465" t="s">
        <v>1273</v>
      </c>
      <c r="G440" s="465">
        <v>1099</v>
      </c>
      <c r="H440" s="465">
        <v>40</v>
      </c>
      <c r="I440" s="465">
        <v>18.2</v>
      </c>
      <c r="J440" s="465" t="s">
        <v>1266</v>
      </c>
      <c r="K440" s="467">
        <f t="shared" si="6"/>
        <v>4.1666666666666664E-2</v>
      </c>
      <c r="L440" s="466">
        <v>1</v>
      </c>
      <c r="M440" s="471"/>
      <c r="N440" s="470" t="s">
        <v>103</v>
      </c>
      <c r="O440" s="468"/>
    </row>
    <row r="441" spans="1:15" x14ac:dyDescent="0.15">
      <c r="A441" s="463" t="s">
        <v>1272</v>
      </c>
      <c r="B441" s="463" t="s">
        <v>1270</v>
      </c>
      <c r="C441" s="463" t="s">
        <v>1272</v>
      </c>
      <c r="D441" s="465" t="s">
        <v>1271</v>
      </c>
      <c r="E441" s="465" t="s">
        <v>1268</v>
      </c>
      <c r="F441" s="465" t="s">
        <v>1267</v>
      </c>
      <c r="G441" s="465">
        <v>1100</v>
      </c>
      <c r="H441" s="465">
        <v>40</v>
      </c>
      <c r="I441" s="465">
        <v>19</v>
      </c>
      <c r="J441" s="465" t="s">
        <v>1266</v>
      </c>
      <c r="K441" s="467">
        <f t="shared" si="6"/>
        <v>0.125</v>
      </c>
      <c r="L441" s="466">
        <v>3</v>
      </c>
      <c r="M441" s="471"/>
      <c r="N441" s="470" t="s">
        <v>103</v>
      </c>
      <c r="O441" s="468"/>
    </row>
    <row r="442" spans="1:15" x14ac:dyDescent="0.15">
      <c r="A442" s="463" t="s">
        <v>1272</v>
      </c>
      <c r="B442" s="463" t="s">
        <v>1285</v>
      </c>
      <c r="C442" s="463" t="s">
        <v>1285</v>
      </c>
      <c r="D442" s="465" t="s">
        <v>1271</v>
      </c>
      <c r="E442" s="465" t="s">
        <v>1286</v>
      </c>
      <c r="F442" s="465" t="s">
        <v>1273</v>
      </c>
      <c r="G442" s="465">
        <v>888</v>
      </c>
      <c r="H442" s="465">
        <v>120</v>
      </c>
      <c r="I442" s="465">
        <v>14.8</v>
      </c>
      <c r="J442" s="465" t="s">
        <v>1266</v>
      </c>
      <c r="K442" s="467">
        <f t="shared" si="6"/>
        <v>4.1666666666666664E-2</v>
      </c>
      <c r="L442" s="466">
        <v>1</v>
      </c>
      <c r="M442" s="471"/>
      <c r="N442" s="470" t="s">
        <v>103</v>
      </c>
      <c r="O442" s="468"/>
    </row>
    <row r="443" spans="1:15" x14ac:dyDescent="0.15">
      <c r="A443" s="463" t="s">
        <v>1272</v>
      </c>
      <c r="B443" s="463" t="s">
        <v>1284</v>
      </c>
      <c r="C443" s="463" t="s">
        <v>1284</v>
      </c>
      <c r="D443" s="465" t="s">
        <v>1271</v>
      </c>
      <c r="E443" s="465" t="s">
        <v>1283</v>
      </c>
      <c r="F443" s="465" t="s">
        <v>1282</v>
      </c>
      <c r="G443" s="465">
        <v>849</v>
      </c>
      <c r="H443" s="465">
        <v>100</v>
      </c>
      <c r="I443" s="465">
        <v>14.8</v>
      </c>
      <c r="J443" s="465" t="s">
        <v>1266</v>
      </c>
      <c r="K443" s="467">
        <f t="shared" si="6"/>
        <v>4.1666666666666664E-2</v>
      </c>
      <c r="L443" s="466">
        <v>1</v>
      </c>
      <c r="M443" s="471"/>
      <c r="N443" s="470" t="s">
        <v>103</v>
      </c>
      <c r="O443" s="468"/>
    </row>
    <row r="444" spans="1:15" x14ac:dyDescent="0.15">
      <c r="A444" s="463" t="s">
        <v>1272</v>
      </c>
      <c r="B444" s="463" t="s">
        <v>1281</v>
      </c>
      <c r="C444" s="463" t="s">
        <v>1281</v>
      </c>
      <c r="D444" s="465" t="s">
        <v>1280</v>
      </c>
      <c r="E444" s="465" t="s">
        <v>1268</v>
      </c>
      <c r="F444" s="465" t="s">
        <v>1277</v>
      </c>
      <c r="G444" s="465">
        <v>890</v>
      </c>
      <c r="H444" s="465">
        <v>80</v>
      </c>
      <c r="I444" s="465">
        <v>14.8</v>
      </c>
      <c r="J444" s="465" t="s">
        <v>1266</v>
      </c>
      <c r="K444" s="467">
        <f t="shared" si="6"/>
        <v>0.16666666666666666</v>
      </c>
      <c r="L444" s="466">
        <v>4</v>
      </c>
      <c r="M444" s="471" t="s">
        <v>6259</v>
      </c>
      <c r="N444" s="470" t="s">
        <v>103</v>
      </c>
      <c r="O444" s="468"/>
    </row>
    <row r="445" spans="1:15" x14ac:dyDescent="0.15">
      <c r="A445" s="463" t="s">
        <v>1272</v>
      </c>
      <c r="B445" s="463" t="s">
        <v>1278</v>
      </c>
      <c r="C445" s="463" t="s">
        <v>1278</v>
      </c>
      <c r="D445" s="465" t="s">
        <v>1269</v>
      </c>
      <c r="E445" s="465" t="s">
        <v>1268</v>
      </c>
      <c r="F445" s="465" t="s">
        <v>1277</v>
      </c>
      <c r="G445" s="465">
        <v>940</v>
      </c>
      <c r="H445" s="465">
        <v>40</v>
      </c>
      <c r="I445" s="465">
        <v>26.8</v>
      </c>
      <c r="J445" s="465" t="s">
        <v>1266</v>
      </c>
      <c r="K445" s="467">
        <f t="shared" si="6"/>
        <v>4.1666666666666664E-2</v>
      </c>
      <c r="L445" s="466">
        <v>1</v>
      </c>
      <c r="M445" s="471" t="s">
        <v>6259</v>
      </c>
      <c r="N445" s="470" t="s">
        <v>103</v>
      </c>
      <c r="O445" s="468"/>
    </row>
    <row r="446" spans="1:15" x14ac:dyDescent="0.15">
      <c r="A446" s="463" t="s">
        <v>1272</v>
      </c>
      <c r="B446" s="463" t="s">
        <v>1276</v>
      </c>
      <c r="C446" s="463" t="s">
        <v>1276</v>
      </c>
      <c r="D446" s="465" t="s">
        <v>9419</v>
      </c>
      <c r="E446" s="465" t="s">
        <v>1286</v>
      </c>
      <c r="F446" s="465" t="s">
        <v>1282</v>
      </c>
      <c r="G446" s="465">
        <v>940</v>
      </c>
      <c r="H446" s="465">
        <v>40</v>
      </c>
      <c r="I446" s="465">
        <v>14.8</v>
      </c>
      <c r="J446" s="465" t="s">
        <v>1266</v>
      </c>
      <c r="K446" s="467">
        <f t="shared" si="6"/>
        <v>4.1666666666666664E-2</v>
      </c>
      <c r="L446" s="466">
        <v>1</v>
      </c>
      <c r="M446" s="471"/>
      <c r="N446" s="470" t="s">
        <v>103</v>
      </c>
      <c r="O446" s="468" t="s">
        <v>10806</v>
      </c>
    </row>
    <row r="447" spans="1:15" x14ac:dyDescent="0.15">
      <c r="A447" s="463" t="s">
        <v>1272</v>
      </c>
      <c r="B447" s="463" t="s">
        <v>9693</v>
      </c>
      <c r="C447" s="463" t="s">
        <v>9693</v>
      </c>
      <c r="D447" s="465" t="s">
        <v>1271</v>
      </c>
      <c r="E447" s="465" t="s">
        <v>1274</v>
      </c>
      <c r="F447" s="465" t="s">
        <v>1273</v>
      </c>
      <c r="G447" s="465">
        <v>950</v>
      </c>
      <c r="H447" s="465">
        <v>40</v>
      </c>
      <c r="I447" s="465">
        <v>14.8</v>
      </c>
      <c r="J447" s="465" t="s">
        <v>1266</v>
      </c>
      <c r="K447" s="467">
        <f t="shared" si="6"/>
        <v>4.1666666666666664E-2</v>
      </c>
      <c r="L447" s="466">
        <v>1</v>
      </c>
      <c r="M447" s="471"/>
      <c r="N447" s="470" t="s">
        <v>103</v>
      </c>
      <c r="O447" s="468"/>
    </row>
    <row r="448" spans="1:15" x14ac:dyDescent="0.15">
      <c r="A448" s="463" t="s">
        <v>1272</v>
      </c>
      <c r="B448" s="463" t="s">
        <v>1270</v>
      </c>
      <c r="C448" s="463" t="s">
        <v>1270</v>
      </c>
      <c r="D448" s="465" t="s">
        <v>1271</v>
      </c>
      <c r="E448" s="465" t="s">
        <v>1268</v>
      </c>
      <c r="F448" s="465" t="s">
        <v>1267</v>
      </c>
      <c r="G448" s="465">
        <v>1150</v>
      </c>
      <c r="H448" s="465">
        <v>40</v>
      </c>
      <c r="I448" s="465">
        <v>22.8</v>
      </c>
      <c r="J448" s="465" t="s">
        <v>1266</v>
      </c>
      <c r="K448" s="467">
        <f t="shared" si="6"/>
        <v>0.125</v>
      </c>
      <c r="L448" s="466">
        <v>3</v>
      </c>
      <c r="M448" s="471"/>
      <c r="N448" s="470" t="s">
        <v>103</v>
      </c>
      <c r="O448" s="468"/>
    </row>
    <row r="449" spans="1:15" x14ac:dyDescent="0.15">
      <c r="A449" s="463" t="s">
        <v>1272</v>
      </c>
      <c r="B449" s="463" t="s">
        <v>1272</v>
      </c>
      <c r="C449" s="463" t="s">
        <v>1272</v>
      </c>
      <c r="D449" s="465" t="s">
        <v>1269</v>
      </c>
      <c r="E449" s="465" t="s">
        <v>1286</v>
      </c>
      <c r="F449" s="465" t="s">
        <v>1282</v>
      </c>
      <c r="G449" s="465">
        <v>1249</v>
      </c>
      <c r="H449" s="465">
        <v>40</v>
      </c>
      <c r="I449" s="465">
        <v>26</v>
      </c>
      <c r="J449" s="465" t="s">
        <v>1266</v>
      </c>
      <c r="K449" s="467">
        <f t="shared" si="6"/>
        <v>4.1666666666666664E-2</v>
      </c>
      <c r="L449" s="466">
        <v>1</v>
      </c>
      <c r="M449" s="471"/>
      <c r="N449" s="470" t="s">
        <v>103</v>
      </c>
      <c r="O449" s="468"/>
    </row>
    <row r="450" spans="1:15" x14ac:dyDescent="0.15">
      <c r="A450" s="463" t="s">
        <v>1270</v>
      </c>
      <c r="B450" s="463" t="s">
        <v>1285</v>
      </c>
      <c r="C450" s="463" t="s">
        <v>1284</v>
      </c>
      <c r="D450" s="465" t="s">
        <v>1293</v>
      </c>
      <c r="E450" s="465" t="s">
        <v>1268</v>
      </c>
      <c r="F450" s="465" t="s">
        <v>1277</v>
      </c>
      <c r="G450" s="465">
        <v>436</v>
      </c>
      <c r="H450" s="465">
        <v>120</v>
      </c>
      <c r="I450" s="465">
        <v>5.8</v>
      </c>
      <c r="J450" s="465" t="s">
        <v>1266</v>
      </c>
      <c r="K450" s="467">
        <f t="shared" ref="K450:K513" si="7">L450/24</f>
        <v>4.1666666666666664E-2</v>
      </c>
      <c r="L450" s="466">
        <v>1</v>
      </c>
      <c r="M450" s="471"/>
      <c r="N450" s="470" t="s">
        <v>103</v>
      </c>
      <c r="O450" s="468"/>
    </row>
    <row r="451" spans="1:15" x14ac:dyDescent="0.15">
      <c r="A451" s="463" t="s">
        <v>1270</v>
      </c>
      <c r="B451" s="463" t="s">
        <v>1285</v>
      </c>
      <c r="C451" s="463" t="s">
        <v>1281</v>
      </c>
      <c r="D451" s="465" t="s">
        <v>1293</v>
      </c>
      <c r="E451" s="465" t="s">
        <v>1268</v>
      </c>
      <c r="F451" s="465" t="s">
        <v>1277</v>
      </c>
      <c r="G451" s="465">
        <v>777</v>
      </c>
      <c r="H451" s="465">
        <v>120</v>
      </c>
      <c r="I451" s="465">
        <v>15.2</v>
      </c>
      <c r="J451" s="465" t="s">
        <v>1266</v>
      </c>
      <c r="K451" s="467">
        <f t="shared" si="7"/>
        <v>8.3333333333333329E-2</v>
      </c>
      <c r="L451" s="466">
        <v>2</v>
      </c>
      <c r="M451" s="471"/>
      <c r="N451" s="470" t="s">
        <v>103</v>
      </c>
      <c r="O451" s="468"/>
    </row>
    <row r="452" spans="1:15" x14ac:dyDescent="0.15">
      <c r="A452" s="463" t="s">
        <v>1270</v>
      </c>
      <c r="B452" s="463" t="s">
        <v>1285</v>
      </c>
      <c r="C452" s="463" t="s">
        <v>1278</v>
      </c>
      <c r="D452" s="465" t="s">
        <v>1289</v>
      </c>
      <c r="E452" s="465" t="s">
        <v>1268</v>
      </c>
      <c r="F452" s="465" t="s">
        <v>1277</v>
      </c>
      <c r="G452" s="465">
        <v>750</v>
      </c>
      <c r="H452" s="465">
        <v>120</v>
      </c>
      <c r="I452" s="465">
        <v>13.4</v>
      </c>
      <c r="J452" s="465" t="s">
        <v>1266</v>
      </c>
      <c r="K452" s="467">
        <f t="shared" si="7"/>
        <v>4.1666666666666664E-2</v>
      </c>
      <c r="L452" s="466">
        <v>1</v>
      </c>
      <c r="M452" s="471"/>
      <c r="N452" s="470" t="s">
        <v>103</v>
      </c>
      <c r="O452" s="468"/>
    </row>
    <row r="453" spans="1:15" x14ac:dyDescent="0.15">
      <c r="A453" s="463" t="s">
        <v>1270</v>
      </c>
      <c r="B453" s="463" t="s">
        <v>1285</v>
      </c>
      <c r="C453" s="463" t="s">
        <v>1276</v>
      </c>
      <c r="D453" s="465" t="s">
        <v>1313</v>
      </c>
      <c r="E453" s="465" t="s">
        <v>1268</v>
      </c>
      <c r="F453" s="465" t="s">
        <v>1277</v>
      </c>
      <c r="G453" s="465">
        <v>816</v>
      </c>
      <c r="H453" s="465">
        <v>120</v>
      </c>
      <c r="I453" s="465">
        <v>19</v>
      </c>
      <c r="J453" s="465" t="s">
        <v>1266</v>
      </c>
      <c r="K453" s="467">
        <f t="shared" si="7"/>
        <v>4.1666666666666664E-2</v>
      </c>
      <c r="L453" s="466">
        <v>1</v>
      </c>
      <c r="M453" s="471"/>
      <c r="N453" s="470" t="s">
        <v>103</v>
      </c>
      <c r="O453" s="468" t="s">
        <v>6262</v>
      </c>
    </row>
    <row r="454" spans="1:15" x14ac:dyDescent="0.15">
      <c r="A454" s="463" t="s">
        <v>1270</v>
      </c>
      <c r="B454" s="463" t="s">
        <v>1285</v>
      </c>
      <c r="C454" s="463" t="s">
        <v>9693</v>
      </c>
      <c r="D454" s="465" t="s">
        <v>1293</v>
      </c>
      <c r="E454" s="465" t="s">
        <v>1268</v>
      </c>
      <c r="F454" s="465" t="s">
        <v>1277</v>
      </c>
      <c r="G454" s="465">
        <v>730</v>
      </c>
      <c r="H454" s="465">
        <v>120</v>
      </c>
      <c r="I454" s="465">
        <v>14.4</v>
      </c>
      <c r="J454" s="465" t="s">
        <v>1266</v>
      </c>
      <c r="K454" s="467">
        <f t="shared" si="7"/>
        <v>4.1666666666666664E-2</v>
      </c>
      <c r="L454" s="466">
        <v>1</v>
      </c>
      <c r="M454" s="471"/>
      <c r="N454" s="470" t="s">
        <v>103</v>
      </c>
      <c r="O454" s="468"/>
    </row>
    <row r="455" spans="1:15" x14ac:dyDescent="0.15">
      <c r="A455" s="463" t="s">
        <v>1270</v>
      </c>
      <c r="B455" s="463" t="s">
        <v>1285</v>
      </c>
      <c r="C455" s="463" t="s">
        <v>1272</v>
      </c>
      <c r="D455" s="465" t="s">
        <v>1293</v>
      </c>
      <c r="E455" s="465" t="s">
        <v>1268</v>
      </c>
      <c r="F455" s="465" t="s">
        <v>1277</v>
      </c>
      <c r="G455" s="465">
        <v>650</v>
      </c>
      <c r="H455" s="465">
        <v>120</v>
      </c>
      <c r="I455" s="465">
        <v>9.8000000000000007</v>
      </c>
      <c r="J455" s="465" t="s">
        <v>1266</v>
      </c>
      <c r="K455" s="467">
        <f t="shared" si="7"/>
        <v>4.1666666666666664E-2</v>
      </c>
      <c r="L455" s="466">
        <v>1</v>
      </c>
      <c r="M455" s="471"/>
      <c r="N455" s="470" t="s">
        <v>103</v>
      </c>
      <c r="O455" s="468"/>
    </row>
    <row r="456" spans="1:15" x14ac:dyDescent="0.15">
      <c r="A456" s="463" t="s">
        <v>1270</v>
      </c>
      <c r="B456" s="463" t="s">
        <v>1284</v>
      </c>
      <c r="C456" s="463" t="s">
        <v>1285</v>
      </c>
      <c r="D456" s="465" t="s">
        <v>1293</v>
      </c>
      <c r="E456" s="465" t="s">
        <v>1268</v>
      </c>
      <c r="F456" s="465" t="s">
        <v>1277</v>
      </c>
      <c r="G456" s="465">
        <v>690</v>
      </c>
      <c r="H456" s="465">
        <v>120</v>
      </c>
      <c r="I456" s="465">
        <v>11.8</v>
      </c>
      <c r="J456" s="465" t="s">
        <v>1266</v>
      </c>
      <c r="K456" s="467">
        <f t="shared" si="7"/>
        <v>4.1666666666666664E-2</v>
      </c>
      <c r="L456" s="466">
        <v>1</v>
      </c>
      <c r="M456" s="471"/>
      <c r="N456" s="470" t="s">
        <v>103</v>
      </c>
      <c r="O456" s="468"/>
    </row>
    <row r="457" spans="1:15" x14ac:dyDescent="0.15">
      <c r="A457" s="463" t="s">
        <v>1270</v>
      </c>
      <c r="B457" s="463" t="s">
        <v>1284</v>
      </c>
      <c r="C457" s="463" t="s">
        <v>1281</v>
      </c>
      <c r="D457" s="465" t="s">
        <v>1293</v>
      </c>
      <c r="E457" s="465" t="s">
        <v>1268</v>
      </c>
      <c r="F457" s="465" t="s">
        <v>1277</v>
      </c>
      <c r="G457" s="465">
        <v>700</v>
      </c>
      <c r="H457" s="465">
        <v>80</v>
      </c>
      <c r="I457" s="465">
        <v>8</v>
      </c>
      <c r="J457" s="465" t="s">
        <v>1266</v>
      </c>
      <c r="K457" s="467">
        <f t="shared" si="7"/>
        <v>8.3333333333333329E-2</v>
      </c>
      <c r="L457" s="466">
        <v>2</v>
      </c>
      <c r="M457" s="471"/>
      <c r="N457" s="470" t="s">
        <v>103</v>
      </c>
      <c r="O457" s="468"/>
    </row>
    <row r="458" spans="1:15" x14ac:dyDescent="0.15">
      <c r="A458" s="463" t="s">
        <v>1270</v>
      </c>
      <c r="B458" s="463" t="s">
        <v>1284</v>
      </c>
      <c r="C458" s="463" t="s">
        <v>1278</v>
      </c>
      <c r="D458" s="465" t="s">
        <v>1289</v>
      </c>
      <c r="E458" s="465" t="s">
        <v>1283</v>
      </c>
      <c r="F458" s="465" t="s">
        <v>1282</v>
      </c>
      <c r="G458" s="465">
        <v>759</v>
      </c>
      <c r="H458" s="465">
        <v>80</v>
      </c>
      <c r="I458" s="465">
        <v>13.2</v>
      </c>
      <c r="J458" s="465" t="s">
        <v>1266</v>
      </c>
      <c r="K458" s="467">
        <f t="shared" si="7"/>
        <v>4.1666666666666664E-2</v>
      </c>
      <c r="L458" s="466">
        <v>1</v>
      </c>
      <c r="M458" s="471"/>
      <c r="N458" s="470" t="s">
        <v>103</v>
      </c>
      <c r="O458" s="468"/>
    </row>
    <row r="459" spans="1:15" x14ac:dyDescent="0.15">
      <c r="A459" s="463" t="s">
        <v>1270</v>
      </c>
      <c r="B459" s="463" t="s">
        <v>1284</v>
      </c>
      <c r="C459" s="463" t="s">
        <v>1276</v>
      </c>
      <c r="D459" s="465" t="s">
        <v>1313</v>
      </c>
      <c r="E459" s="465" t="s">
        <v>1283</v>
      </c>
      <c r="F459" s="465" t="s">
        <v>1273</v>
      </c>
      <c r="G459" s="465">
        <v>750</v>
      </c>
      <c r="H459" s="465">
        <v>80</v>
      </c>
      <c r="I459" s="465">
        <v>14.8</v>
      </c>
      <c r="J459" s="465" t="s">
        <v>1266</v>
      </c>
      <c r="K459" s="467">
        <f t="shared" si="7"/>
        <v>4.1666666666666664E-2</v>
      </c>
      <c r="L459" s="466">
        <v>1</v>
      </c>
      <c r="M459" s="471"/>
      <c r="N459" s="470" t="s">
        <v>103</v>
      </c>
      <c r="O459" s="468"/>
    </row>
    <row r="460" spans="1:15" x14ac:dyDescent="0.15">
      <c r="A460" s="463" t="s">
        <v>1270</v>
      </c>
      <c r="B460" s="463" t="s">
        <v>1284</v>
      </c>
      <c r="C460" s="463" t="s">
        <v>9693</v>
      </c>
      <c r="D460" s="465" t="s">
        <v>1293</v>
      </c>
      <c r="E460" s="465" t="s">
        <v>1268</v>
      </c>
      <c r="F460" s="465" t="s">
        <v>1277</v>
      </c>
      <c r="G460" s="465">
        <v>650</v>
      </c>
      <c r="H460" s="465">
        <v>80</v>
      </c>
      <c r="I460" s="465">
        <v>12</v>
      </c>
      <c r="J460" s="465" t="s">
        <v>1266</v>
      </c>
      <c r="K460" s="467">
        <f t="shared" si="7"/>
        <v>4.1666666666666664E-2</v>
      </c>
      <c r="L460" s="466">
        <v>1</v>
      </c>
      <c r="M460" s="471"/>
      <c r="N460" s="470" t="s">
        <v>103</v>
      </c>
      <c r="O460" s="468"/>
    </row>
    <row r="461" spans="1:15" x14ac:dyDescent="0.15">
      <c r="A461" s="463" t="s">
        <v>1270</v>
      </c>
      <c r="B461" s="463" t="s">
        <v>1284</v>
      </c>
      <c r="C461" s="463" t="s">
        <v>1272</v>
      </c>
      <c r="D461" s="465" t="s">
        <v>1293</v>
      </c>
      <c r="E461" s="465" t="s">
        <v>1268</v>
      </c>
      <c r="F461" s="465" t="s">
        <v>1277</v>
      </c>
      <c r="G461" s="465">
        <v>685</v>
      </c>
      <c r="H461" s="465">
        <v>80</v>
      </c>
      <c r="I461" s="465">
        <v>14.2</v>
      </c>
      <c r="J461" s="465" t="s">
        <v>1266</v>
      </c>
      <c r="K461" s="467">
        <f t="shared" si="7"/>
        <v>4.1666666666666664E-2</v>
      </c>
      <c r="L461" s="466">
        <v>1</v>
      </c>
      <c r="M461" s="471"/>
      <c r="N461" s="470" t="s">
        <v>103</v>
      </c>
      <c r="O461" s="468"/>
    </row>
    <row r="462" spans="1:15" x14ac:dyDescent="0.15">
      <c r="A462" s="463" t="s">
        <v>1270</v>
      </c>
      <c r="B462" s="463" t="s">
        <v>1281</v>
      </c>
      <c r="C462" s="463" t="s">
        <v>1285</v>
      </c>
      <c r="D462" s="465" t="s">
        <v>1293</v>
      </c>
      <c r="E462" s="465" t="s">
        <v>1268</v>
      </c>
      <c r="F462" s="465" t="s">
        <v>1277</v>
      </c>
      <c r="G462" s="465">
        <v>888</v>
      </c>
      <c r="H462" s="465">
        <v>120</v>
      </c>
      <c r="I462" s="465">
        <v>11.2</v>
      </c>
      <c r="J462" s="465">
        <v>16</v>
      </c>
      <c r="K462" s="467">
        <f t="shared" si="7"/>
        <v>8.3333333333333329E-2</v>
      </c>
      <c r="L462" s="466">
        <v>2</v>
      </c>
      <c r="M462" s="471"/>
      <c r="N462" s="470">
        <v>10</v>
      </c>
      <c r="O462" s="468" t="s">
        <v>6262</v>
      </c>
    </row>
    <row r="463" spans="1:15" x14ac:dyDescent="0.15">
      <c r="A463" s="463" t="s">
        <v>1270</v>
      </c>
      <c r="B463" s="463" t="s">
        <v>1281</v>
      </c>
      <c r="C463" s="463" t="s">
        <v>1284</v>
      </c>
      <c r="D463" s="465" t="s">
        <v>1293</v>
      </c>
      <c r="E463" s="465" t="s">
        <v>1268</v>
      </c>
      <c r="F463" s="465" t="s">
        <v>1294</v>
      </c>
      <c r="G463" s="465">
        <v>740</v>
      </c>
      <c r="H463" s="465">
        <v>80</v>
      </c>
      <c r="I463" s="465">
        <v>15</v>
      </c>
      <c r="J463" s="465" t="s">
        <v>1266</v>
      </c>
      <c r="K463" s="467">
        <f t="shared" si="7"/>
        <v>8.3333333333333329E-2</v>
      </c>
      <c r="L463" s="466">
        <v>2</v>
      </c>
      <c r="M463" s="471"/>
      <c r="N463" s="470" t="s">
        <v>103</v>
      </c>
      <c r="O463" s="468"/>
    </row>
    <row r="464" spans="1:15" x14ac:dyDescent="0.15">
      <c r="A464" s="463" t="s">
        <v>1270</v>
      </c>
      <c r="B464" s="463" t="s">
        <v>1281</v>
      </c>
      <c r="C464" s="463" t="s">
        <v>1278</v>
      </c>
      <c r="D464" s="465" t="s">
        <v>1289</v>
      </c>
      <c r="E464" s="465" t="s">
        <v>1268</v>
      </c>
      <c r="F464" s="465" t="s">
        <v>1277</v>
      </c>
      <c r="G464" s="465">
        <v>759</v>
      </c>
      <c r="H464" s="465">
        <v>40</v>
      </c>
      <c r="I464" s="465">
        <v>13.6</v>
      </c>
      <c r="J464" s="465" t="s">
        <v>1266</v>
      </c>
      <c r="K464" s="467">
        <f t="shared" si="7"/>
        <v>0.125</v>
      </c>
      <c r="L464" s="466">
        <v>3</v>
      </c>
      <c r="M464" s="471"/>
      <c r="N464" s="470" t="s">
        <v>103</v>
      </c>
      <c r="O464" s="468"/>
    </row>
    <row r="465" spans="1:15" x14ac:dyDescent="0.15">
      <c r="A465" s="463" t="s">
        <v>1270</v>
      </c>
      <c r="B465" s="463" t="s">
        <v>1281</v>
      </c>
      <c r="C465" s="463" t="s">
        <v>1276</v>
      </c>
      <c r="D465" s="465" t="s">
        <v>1313</v>
      </c>
      <c r="E465" s="465" t="s">
        <v>1268</v>
      </c>
      <c r="F465" s="465" t="s">
        <v>1277</v>
      </c>
      <c r="G465" s="465">
        <v>790</v>
      </c>
      <c r="H465" s="465">
        <v>40</v>
      </c>
      <c r="I465" s="465">
        <v>14.2</v>
      </c>
      <c r="J465" s="465" t="s">
        <v>1266</v>
      </c>
      <c r="K465" s="467">
        <f t="shared" si="7"/>
        <v>8.3333333333333329E-2</v>
      </c>
      <c r="L465" s="466">
        <v>2</v>
      </c>
      <c r="M465" s="471"/>
      <c r="N465" s="470" t="s">
        <v>103</v>
      </c>
      <c r="O465" s="468"/>
    </row>
    <row r="466" spans="1:15" x14ac:dyDescent="0.15">
      <c r="A466" s="463" t="s">
        <v>1270</v>
      </c>
      <c r="B466" s="463" t="s">
        <v>1281</v>
      </c>
      <c r="C466" s="463" t="s">
        <v>9693</v>
      </c>
      <c r="D466" s="465" t="s">
        <v>1293</v>
      </c>
      <c r="E466" s="465" t="s">
        <v>1268</v>
      </c>
      <c r="F466" s="465" t="s">
        <v>1294</v>
      </c>
      <c r="G466" s="465">
        <v>936</v>
      </c>
      <c r="H466" s="465">
        <v>40</v>
      </c>
      <c r="I466" s="465">
        <v>17.399999999999999</v>
      </c>
      <c r="J466" s="465" t="s">
        <v>1266</v>
      </c>
      <c r="K466" s="467">
        <f t="shared" si="7"/>
        <v>8.3333333333333329E-2</v>
      </c>
      <c r="L466" s="466">
        <v>2</v>
      </c>
      <c r="M466" s="471"/>
      <c r="N466" s="470" t="s">
        <v>103</v>
      </c>
      <c r="O466" s="468"/>
    </row>
    <row r="467" spans="1:15" x14ac:dyDescent="0.15">
      <c r="A467" s="463" t="s">
        <v>1270</v>
      </c>
      <c r="B467" s="463" t="s">
        <v>1281</v>
      </c>
      <c r="C467" s="463" t="s">
        <v>1272</v>
      </c>
      <c r="D467" s="465" t="s">
        <v>1293</v>
      </c>
      <c r="E467" s="465" t="s">
        <v>1268</v>
      </c>
      <c r="F467" s="465" t="s">
        <v>1294</v>
      </c>
      <c r="G467" s="465">
        <v>730</v>
      </c>
      <c r="H467" s="465">
        <v>40</v>
      </c>
      <c r="I467" s="465">
        <v>10</v>
      </c>
      <c r="J467" s="465" t="s">
        <v>1266</v>
      </c>
      <c r="K467" s="467">
        <f t="shared" si="7"/>
        <v>8.3333333333333329E-2</v>
      </c>
      <c r="L467" s="466">
        <v>2</v>
      </c>
      <c r="M467" s="471"/>
      <c r="N467" s="470" t="s">
        <v>103</v>
      </c>
      <c r="O467" s="468"/>
    </row>
    <row r="468" spans="1:15" x14ac:dyDescent="0.15">
      <c r="A468" s="463" t="s">
        <v>1270</v>
      </c>
      <c r="B468" s="463" t="s">
        <v>1278</v>
      </c>
      <c r="C468" s="463" t="s">
        <v>1285</v>
      </c>
      <c r="D468" s="465" t="s">
        <v>1289</v>
      </c>
      <c r="E468" s="465" t="s">
        <v>1268</v>
      </c>
      <c r="F468" s="465" t="s">
        <v>1277</v>
      </c>
      <c r="G468" s="465">
        <v>900</v>
      </c>
      <c r="H468" s="465">
        <v>120</v>
      </c>
      <c r="I468" s="465">
        <v>15</v>
      </c>
      <c r="J468" s="465" t="s">
        <v>1266</v>
      </c>
      <c r="K468" s="467">
        <f t="shared" si="7"/>
        <v>4.1666666666666664E-2</v>
      </c>
      <c r="L468" s="466">
        <v>1</v>
      </c>
      <c r="M468" s="471"/>
      <c r="N468" s="470" t="s">
        <v>103</v>
      </c>
      <c r="O468" s="468"/>
    </row>
    <row r="469" spans="1:15" x14ac:dyDescent="0.15">
      <c r="A469" s="463" t="s">
        <v>1270</v>
      </c>
      <c r="B469" s="463" t="s">
        <v>1278</v>
      </c>
      <c r="C469" s="463" t="s">
        <v>1284</v>
      </c>
      <c r="D469" s="465" t="s">
        <v>1289</v>
      </c>
      <c r="E469" s="465" t="s">
        <v>1283</v>
      </c>
      <c r="F469" s="465" t="s">
        <v>1282</v>
      </c>
      <c r="G469" s="465">
        <v>700</v>
      </c>
      <c r="H469" s="465">
        <v>40</v>
      </c>
      <c r="I469" s="465">
        <v>13.2</v>
      </c>
      <c r="J469" s="465" t="s">
        <v>1266</v>
      </c>
      <c r="K469" s="467">
        <f t="shared" si="7"/>
        <v>4.1666666666666664E-2</v>
      </c>
      <c r="L469" s="466">
        <v>1</v>
      </c>
      <c r="M469" s="471"/>
      <c r="N469" s="470" t="s">
        <v>103</v>
      </c>
      <c r="O469" s="468"/>
    </row>
    <row r="470" spans="1:15" x14ac:dyDescent="0.15">
      <c r="A470" s="463" t="s">
        <v>1270</v>
      </c>
      <c r="B470" s="463" t="s">
        <v>1278</v>
      </c>
      <c r="C470" s="463" t="s">
        <v>1281</v>
      </c>
      <c r="D470" s="465" t="s">
        <v>1289</v>
      </c>
      <c r="E470" s="465" t="s">
        <v>1268</v>
      </c>
      <c r="F470" s="465" t="s">
        <v>1277</v>
      </c>
      <c r="G470" s="465">
        <v>750</v>
      </c>
      <c r="H470" s="465">
        <v>80</v>
      </c>
      <c r="I470" s="465">
        <v>13.6</v>
      </c>
      <c r="J470" s="465" t="s">
        <v>1266</v>
      </c>
      <c r="K470" s="467">
        <f t="shared" si="7"/>
        <v>8.3333333333333329E-2</v>
      </c>
      <c r="L470" s="466">
        <v>2</v>
      </c>
      <c r="M470" s="471"/>
      <c r="N470" s="470" t="s">
        <v>103</v>
      </c>
      <c r="O470" s="468"/>
    </row>
    <row r="471" spans="1:15" x14ac:dyDescent="0.15">
      <c r="A471" s="463" t="s">
        <v>1270</v>
      </c>
      <c r="B471" s="463" t="s">
        <v>1278</v>
      </c>
      <c r="C471" s="463" t="s">
        <v>1276</v>
      </c>
      <c r="D471" s="465" t="s">
        <v>1289</v>
      </c>
      <c r="E471" s="465" t="s">
        <v>1268</v>
      </c>
      <c r="F471" s="465" t="s">
        <v>1277</v>
      </c>
      <c r="G471" s="465">
        <v>825</v>
      </c>
      <c r="H471" s="465">
        <v>40</v>
      </c>
      <c r="I471" s="465">
        <v>16.399999999999999</v>
      </c>
      <c r="J471" s="465" t="s">
        <v>1266</v>
      </c>
      <c r="K471" s="467">
        <f t="shared" si="7"/>
        <v>4.1666666666666664E-2</v>
      </c>
      <c r="L471" s="466">
        <v>1</v>
      </c>
      <c r="M471" s="471"/>
      <c r="N471" s="470" t="s">
        <v>103</v>
      </c>
      <c r="O471" s="468"/>
    </row>
    <row r="472" spans="1:15" x14ac:dyDescent="0.15">
      <c r="A472" s="463" t="s">
        <v>1270</v>
      </c>
      <c r="B472" s="463" t="s">
        <v>1278</v>
      </c>
      <c r="C472" s="463" t="s">
        <v>9693</v>
      </c>
      <c r="D472" s="465" t="s">
        <v>1289</v>
      </c>
      <c r="E472" s="465" t="s">
        <v>1274</v>
      </c>
      <c r="F472" s="465" t="s">
        <v>1282</v>
      </c>
      <c r="G472" s="465">
        <v>750</v>
      </c>
      <c r="H472" s="465">
        <v>40</v>
      </c>
      <c r="I472" s="465">
        <v>13.6</v>
      </c>
      <c r="J472" s="465" t="s">
        <v>1266</v>
      </c>
      <c r="K472" s="467">
        <f t="shared" si="7"/>
        <v>4.1666666666666664E-2</v>
      </c>
      <c r="L472" s="466">
        <v>1</v>
      </c>
      <c r="M472" s="471"/>
      <c r="N472" s="470" t="s">
        <v>103</v>
      </c>
      <c r="O472" s="468"/>
    </row>
    <row r="473" spans="1:15" x14ac:dyDescent="0.15">
      <c r="A473" s="463" t="s">
        <v>1270</v>
      </c>
      <c r="B473" s="463" t="s">
        <v>1278</v>
      </c>
      <c r="C473" s="463" t="s">
        <v>1272</v>
      </c>
      <c r="D473" s="465" t="s">
        <v>1291</v>
      </c>
      <c r="E473" s="465" t="s">
        <v>1268</v>
      </c>
      <c r="F473" s="465" t="s">
        <v>1267</v>
      </c>
      <c r="G473" s="465">
        <v>750</v>
      </c>
      <c r="H473" s="465">
        <v>40</v>
      </c>
      <c r="I473" s="465">
        <v>14.2</v>
      </c>
      <c r="J473" s="465" t="s">
        <v>1266</v>
      </c>
      <c r="K473" s="467">
        <f t="shared" si="7"/>
        <v>0.625</v>
      </c>
      <c r="L473" s="466">
        <v>15</v>
      </c>
      <c r="M473" s="471" t="s">
        <v>10648</v>
      </c>
      <c r="N473" s="470" t="s">
        <v>103</v>
      </c>
      <c r="O473" s="468"/>
    </row>
    <row r="474" spans="1:15" x14ac:dyDescent="0.15">
      <c r="A474" s="463" t="s">
        <v>1270</v>
      </c>
      <c r="B474" s="463" t="s">
        <v>1276</v>
      </c>
      <c r="C474" s="463" t="s">
        <v>1285</v>
      </c>
      <c r="D474" s="465" t="s">
        <v>1291</v>
      </c>
      <c r="E474" s="465" t="s">
        <v>1268</v>
      </c>
      <c r="F474" s="465" t="s">
        <v>1267</v>
      </c>
      <c r="G474" s="465">
        <v>660</v>
      </c>
      <c r="H474" s="465">
        <v>120</v>
      </c>
      <c r="I474" s="465">
        <v>13</v>
      </c>
      <c r="J474" s="465" t="s">
        <v>1266</v>
      </c>
      <c r="K474" s="467">
        <f t="shared" si="7"/>
        <v>0.625</v>
      </c>
      <c r="L474" s="466">
        <v>15</v>
      </c>
      <c r="M474" s="471" t="s">
        <v>10648</v>
      </c>
      <c r="N474" s="470" t="s">
        <v>103</v>
      </c>
      <c r="O474" s="468"/>
    </row>
    <row r="475" spans="1:15" x14ac:dyDescent="0.15">
      <c r="A475" s="463" t="s">
        <v>1270</v>
      </c>
      <c r="B475" s="463" t="s">
        <v>1276</v>
      </c>
      <c r="C475" s="463" t="s">
        <v>1284</v>
      </c>
      <c r="D475" s="465" t="s">
        <v>1313</v>
      </c>
      <c r="E475" s="465" t="s">
        <v>1283</v>
      </c>
      <c r="F475" s="465" t="s">
        <v>1282</v>
      </c>
      <c r="G475" s="465">
        <v>740</v>
      </c>
      <c r="H475" s="465">
        <v>40</v>
      </c>
      <c r="I475" s="465">
        <v>12.8</v>
      </c>
      <c r="J475" s="465" t="s">
        <v>1266</v>
      </c>
      <c r="K475" s="467">
        <f t="shared" si="7"/>
        <v>4.1666666666666664E-2</v>
      </c>
      <c r="L475" s="466">
        <v>1</v>
      </c>
      <c r="M475" s="471"/>
      <c r="N475" s="470" t="s">
        <v>103</v>
      </c>
      <c r="O475" s="468"/>
    </row>
    <row r="476" spans="1:15" x14ac:dyDescent="0.15">
      <c r="A476" s="463" t="s">
        <v>1270</v>
      </c>
      <c r="B476" s="463" t="s">
        <v>1276</v>
      </c>
      <c r="C476" s="463" t="s">
        <v>1281</v>
      </c>
      <c r="D476" s="465" t="s">
        <v>1313</v>
      </c>
      <c r="E476" s="465" t="s">
        <v>1268</v>
      </c>
      <c r="F476" s="465" t="s">
        <v>1277</v>
      </c>
      <c r="G476" s="465">
        <v>660</v>
      </c>
      <c r="H476" s="465">
        <v>40</v>
      </c>
      <c r="I476" s="465">
        <v>13.2</v>
      </c>
      <c r="J476" s="465" t="s">
        <v>1266</v>
      </c>
      <c r="K476" s="467">
        <f t="shared" si="7"/>
        <v>8.3333333333333329E-2</v>
      </c>
      <c r="L476" s="466">
        <v>2</v>
      </c>
      <c r="M476" s="471"/>
      <c r="N476" s="470" t="s">
        <v>103</v>
      </c>
      <c r="O476" s="468"/>
    </row>
    <row r="477" spans="1:15" x14ac:dyDescent="0.15">
      <c r="A477" s="463" t="s">
        <v>1270</v>
      </c>
      <c r="B477" s="463" t="s">
        <v>1276</v>
      </c>
      <c r="C477" s="463" t="s">
        <v>1278</v>
      </c>
      <c r="D477" s="465" t="s">
        <v>1291</v>
      </c>
      <c r="E477" s="465" t="s">
        <v>1268</v>
      </c>
      <c r="F477" s="465" t="s">
        <v>1267</v>
      </c>
      <c r="G477" s="465">
        <v>1125</v>
      </c>
      <c r="H477" s="465">
        <v>40</v>
      </c>
      <c r="I477" s="465">
        <v>19.399999999999999</v>
      </c>
      <c r="J477" s="465">
        <v>4</v>
      </c>
      <c r="K477" s="467">
        <f t="shared" si="7"/>
        <v>0.625</v>
      </c>
      <c r="L477" s="466">
        <v>15</v>
      </c>
      <c r="M477" s="471" t="s">
        <v>10648</v>
      </c>
      <c r="N477" s="470">
        <v>10</v>
      </c>
      <c r="O477" s="468"/>
    </row>
    <row r="478" spans="1:15" x14ac:dyDescent="0.15">
      <c r="A478" s="463" t="s">
        <v>1270</v>
      </c>
      <c r="B478" s="463" t="s">
        <v>1276</v>
      </c>
      <c r="C478" s="463" t="s">
        <v>9693</v>
      </c>
      <c r="D478" s="465" t="s">
        <v>1313</v>
      </c>
      <c r="E478" s="465" t="s">
        <v>1274</v>
      </c>
      <c r="F478" s="465" t="s">
        <v>1282</v>
      </c>
      <c r="G478" s="465">
        <v>750</v>
      </c>
      <c r="H478" s="465">
        <v>40</v>
      </c>
      <c r="I478" s="465">
        <v>13.2</v>
      </c>
      <c r="J478" s="465" t="s">
        <v>1266</v>
      </c>
      <c r="K478" s="467">
        <f t="shared" si="7"/>
        <v>4.1666666666666664E-2</v>
      </c>
      <c r="L478" s="466">
        <v>1</v>
      </c>
      <c r="M478" s="471"/>
      <c r="N478" s="470" t="s">
        <v>103</v>
      </c>
      <c r="O478" s="468"/>
    </row>
    <row r="479" spans="1:15" x14ac:dyDescent="0.15">
      <c r="A479" s="463" t="s">
        <v>1270</v>
      </c>
      <c r="B479" s="463" t="s">
        <v>1276</v>
      </c>
      <c r="C479" s="463" t="s">
        <v>1272</v>
      </c>
      <c r="D479" s="465" t="s">
        <v>1291</v>
      </c>
      <c r="E479" s="465" t="s">
        <v>1268</v>
      </c>
      <c r="F479" s="465" t="s">
        <v>1267</v>
      </c>
      <c r="G479" s="465">
        <v>1426</v>
      </c>
      <c r="H479" s="465">
        <v>100</v>
      </c>
      <c r="I479" s="465">
        <v>33.799999999999997</v>
      </c>
      <c r="J479" s="465" t="s">
        <v>1266</v>
      </c>
      <c r="K479" s="467">
        <f t="shared" si="7"/>
        <v>0.625</v>
      </c>
      <c r="L479" s="466">
        <v>15</v>
      </c>
      <c r="M479" s="471" t="s">
        <v>10648</v>
      </c>
      <c r="N479" s="470" t="s">
        <v>103</v>
      </c>
      <c r="O479" s="468"/>
    </row>
    <row r="480" spans="1:15" x14ac:dyDescent="0.15">
      <c r="A480" s="463" t="s">
        <v>1270</v>
      </c>
      <c r="B480" s="463" t="s">
        <v>9693</v>
      </c>
      <c r="C480" s="463" t="s">
        <v>1285</v>
      </c>
      <c r="D480" s="465" t="s">
        <v>1293</v>
      </c>
      <c r="E480" s="465" t="s">
        <v>1268</v>
      </c>
      <c r="F480" s="465" t="s">
        <v>1277</v>
      </c>
      <c r="G480" s="465">
        <v>406</v>
      </c>
      <c r="H480" s="465">
        <v>120</v>
      </c>
      <c r="I480" s="465">
        <v>4.7</v>
      </c>
      <c r="J480" s="465" t="s">
        <v>1266</v>
      </c>
      <c r="K480" s="467">
        <f t="shared" si="7"/>
        <v>4.1666666666666664E-2</v>
      </c>
      <c r="L480" s="466">
        <v>1</v>
      </c>
      <c r="M480" s="471"/>
      <c r="N480" s="470" t="s">
        <v>103</v>
      </c>
      <c r="O480" s="468"/>
    </row>
    <row r="481" spans="1:15" x14ac:dyDescent="0.15">
      <c r="A481" s="463" t="s">
        <v>1270</v>
      </c>
      <c r="B481" s="463" t="s">
        <v>9693</v>
      </c>
      <c r="C481" s="463" t="s">
        <v>1284</v>
      </c>
      <c r="D481" s="465" t="s">
        <v>1293</v>
      </c>
      <c r="E481" s="465" t="s">
        <v>1268</v>
      </c>
      <c r="F481" s="465" t="s">
        <v>1277</v>
      </c>
      <c r="G481" s="465">
        <v>666</v>
      </c>
      <c r="H481" s="465">
        <v>80</v>
      </c>
      <c r="I481" s="465">
        <v>13</v>
      </c>
      <c r="J481" s="465" t="s">
        <v>1266</v>
      </c>
      <c r="K481" s="467">
        <f t="shared" si="7"/>
        <v>4.1666666666666664E-2</v>
      </c>
      <c r="L481" s="466">
        <v>1</v>
      </c>
      <c r="M481" s="471"/>
      <c r="N481" s="470" t="s">
        <v>103</v>
      </c>
      <c r="O481" s="468"/>
    </row>
    <row r="482" spans="1:15" x14ac:dyDescent="0.15">
      <c r="A482" s="463" t="s">
        <v>1270</v>
      </c>
      <c r="B482" s="463" t="s">
        <v>9693</v>
      </c>
      <c r="C482" s="463" t="s">
        <v>1281</v>
      </c>
      <c r="D482" s="465" t="s">
        <v>1293</v>
      </c>
      <c r="E482" s="465" t="s">
        <v>1268</v>
      </c>
      <c r="F482" s="465" t="s">
        <v>1277</v>
      </c>
      <c r="G482" s="465">
        <v>1080</v>
      </c>
      <c r="H482" s="465">
        <v>40</v>
      </c>
      <c r="I482" s="465">
        <v>18.399999999999999</v>
      </c>
      <c r="J482" s="465">
        <v>6</v>
      </c>
      <c r="K482" s="467">
        <f t="shared" si="7"/>
        <v>8.3333333333333329E-2</v>
      </c>
      <c r="L482" s="466">
        <v>2</v>
      </c>
      <c r="M482" s="471"/>
      <c r="N482" s="470">
        <v>10</v>
      </c>
      <c r="O482" s="468"/>
    </row>
    <row r="483" spans="1:15" x14ac:dyDescent="0.15">
      <c r="A483" s="463" t="s">
        <v>1270</v>
      </c>
      <c r="B483" s="463" t="s">
        <v>9693</v>
      </c>
      <c r="C483" s="463" t="s">
        <v>1278</v>
      </c>
      <c r="D483" s="465" t="s">
        <v>1289</v>
      </c>
      <c r="E483" s="465" t="s">
        <v>1274</v>
      </c>
      <c r="F483" s="465" t="s">
        <v>1273</v>
      </c>
      <c r="G483" s="465">
        <v>770</v>
      </c>
      <c r="H483" s="465">
        <v>40</v>
      </c>
      <c r="I483" s="465">
        <v>13.6</v>
      </c>
      <c r="J483" s="465" t="s">
        <v>1266</v>
      </c>
      <c r="K483" s="467">
        <f t="shared" si="7"/>
        <v>4.1666666666666664E-2</v>
      </c>
      <c r="L483" s="466">
        <v>1</v>
      </c>
      <c r="M483" s="471"/>
      <c r="N483" s="470" t="s">
        <v>103</v>
      </c>
      <c r="O483" s="468"/>
    </row>
    <row r="484" spans="1:15" x14ac:dyDescent="0.15">
      <c r="A484" s="463" t="s">
        <v>1270</v>
      </c>
      <c r="B484" s="463" t="s">
        <v>9693</v>
      </c>
      <c r="C484" s="463" t="s">
        <v>1276</v>
      </c>
      <c r="D484" s="465" t="s">
        <v>1313</v>
      </c>
      <c r="E484" s="465" t="s">
        <v>1274</v>
      </c>
      <c r="F484" s="465" t="s">
        <v>1282</v>
      </c>
      <c r="G484" s="465">
        <v>655</v>
      </c>
      <c r="H484" s="465">
        <v>40</v>
      </c>
      <c r="I484" s="465">
        <v>13.2</v>
      </c>
      <c r="J484" s="465" t="s">
        <v>1266</v>
      </c>
      <c r="K484" s="467">
        <f t="shared" si="7"/>
        <v>4.1666666666666664E-2</v>
      </c>
      <c r="L484" s="466">
        <v>1</v>
      </c>
      <c r="M484" s="471"/>
      <c r="N484" s="470" t="s">
        <v>103</v>
      </c>
      <c r="O484" s="468"/>
    </row>
    <row r="485" spans="1:15" x14ac:dyDescent="0.15">
      <c r="A485" s="463" t="s">
        <v>1270</v>
      </c>
      <c r="B485" s="463" t="s">
        <v>9693</v>
      </c>
      <c r="C485" s="463" t="s">
        <v>1272</v>
      </c>
      <c r="D485" s="465" t="s">
        <v>1293</v>
      </c>
      <c r="E485" s="465" t="s">
        <v>1268</v>
      </c>
      <c r="F485" s="465" t="s">
        <v>1277</v>
      </c>
      <c r="G485" s="465">
        <v>1020</v>
      </c>
      <c r="H485" s="465">
        <v>40</v>
      </c>
      <c r="I485" s="465">
        <v>24</v>
      </c>
      <c r="J485" s="465" t="s">
        <v>1266</v>
      </c>
      <c r="K485" s="467">
        <f t="shared" si="7"/>
        <v>4.1666666666666664E-2</v>
      </c>
      <c r="L485" s="466">
        <v>1</v>
      </c>
      <c r="M485" s="471"/>
      <c r="N485" s="470" t="s">
        <v>103</v>
      </c>
      <c r="O485" s="468"/>
    </row>
    <row r="486" spans="1:15" x14ac:dyDescent="0.15">
      <c r="A486" s="463" t="s">
        <v>1270</v>
      </c>
      <c r="B486" s="463" t="s">
        <v>1272</v>
      </c>
      <c r="C486" s="463" t="s">
        <v>1285</v>
      </c>
      <c r="D486" s="465" t="s">
        <v>1293</v>
      </c>
      <c r="E486" s="465" t="s">
        <v>1268</v>
      </c>
      <c r="F486" s="465" t="s">
        <v>1277</v>
      </c>
      <c r="G486" s="465">
        <v>675</v>
      </c>
      <c r="H486" s="465">
        <v>120</v>
      </c>
      <c r="I486" s="465">
        <v>13.8</v>
      </c>
      <c r="J486" s="465" t="s">
        <v>1266</v>
      </c>
      <c r="K486" s="467">
        <f t="shared" si="7"/>
        <v>4.1666666666666664E-2</v>
      </c>
      <c r="L486" s="466">
        <v>1</v>
      </c>
      <c r="M486" s="471"/>
      <c r="N486" s="470" t="s">
        <v>103</v>
      </c>
      <c r="O486" s="468"/>
    </row>
    <row r="487" spans="1:15" x14ac:dyDescent="0.15">
      <c r="A487" s="463" t="s">
        <v>1270</v>
      </c>
      <c r="B487" s="463" t="s">
        <v>1272</v>
      </c>
      <c r="C487" s="463" t="s">
        <v>1284</v>
      </c>
      <c r="D487" s="465" t="s">
        <v>1291</v>
      </c>
      <c r="E487" s="465" t="s">
        <v>1268</v>
      </c>
      <c r="F487" s="465" t="s">
        <v>1267</v>
      </c>
      <c r="G487" s="465">
        <v>2620</v>
      </c>
      <c r="H487" s="465">
        <v>30</v>
      </c>
      <c r="I487" s="465">
        <v>21.6</v>
      </c>
      <c r="J487" s="465">
        <v>1</v>
      </c>
      <c r="K487" s="467">
        <f t="shared" si="7"/>
        <v>0.625</v>
      </c>
      <c r="L487" s="466">
        <v>15</v>
      </c>
      <c r="M487" s="471" t="s">
        <v>10648</v>
      </c>
      <c r="N487" s="470">
        <v>10</v>
      </c>
      <c r="O487" s="468"/>
    </row>
    <row r="488" spans="1:15" x14ac:dyDescent="0.15">
      <c r="A488" s="463" t="s">
        <v>1270</v>
      </c>
      <c r="B488" s="463" t="s">
        <v>1272</v>
      </c>
      <c r="C488" s="463" t="s">
        <v>1281</v>
      </c>
      <c r="D488" s="465" t="s">
        <v>1293</v>
      </c>
      <c r="E488" s="465" t="s">
        <v>1268</v>
      </c>
      <c r="F488" s="465" t="s">
        <v>1294</v>
      </c>
      <c r="G488" s="465">
        <v>680</v>
      </c>
      <c r="H488" s="465">
        <v>40</v>
      </c>
      <c r="I488" s="465">
        <v>14</v>
      </c>
      <c r="J488" s="465" t="s">
        <v>1266</v>
      </c>
      <c r="K488" s="467">
        <f t="shared" si="7"/>
        <v>4.1666666666666664E-2</v>
      </c>
      <c r="L488" s="466">
        <v>1</v>
      </c>
      <c r="M488" s="471"/>
      <c r="N488" s="470" t="s">
        <v>103</v>
      </c>
      <c r="O488" s="468"/>
    </row>
    <row r="489" spans="1:15" x14ac:dyDescent="0.15">
      <c r="A489" s="463" t="s">
        <v>1270</v>
      </c>
      <c r="B489" s="463" t="s">
        <v>1272</v>
      </c>
      <c r="C489" s="463" t="s">
        <v>1278</v>
      </c>
      <c r="D489" s="465" t="s">
        <v>1289</v>
      </c>
      <c r="E489" s="465" t="s">
        <v>1268</v>
      </c>
      <c r="F489" s="465" t="s">
        <v>1277</v>
      </c>
      <c r="G489" s="465">
        <v>1950</v>
      </c>
      <c r="H489" s="465">
        <v>40</v>
      </c>
      <c r="I489" s="465">
        <v>22.2</v>
      </c>
      <c r="J489" s="465">
        <v>4</v>
      </c>
      <c r="K489" s="467">
        <f t="shared" si="7"/>
        <v>4.1666666666666664E-2</v>
      </c>
      <c r="L489" s="466">
        <v>1</v>
      </c>
      <c r="M489" s="471"/>
      <c r="N489" s="470">
        <v>10</v>
      </c>
      <c r="O489" s="468" t="s">
        <v>6262</v>
      </c>
    </row>
    <row r="490" spans="1:15" x14ac:dyDescent="0.15">
      <c r="A490" s="463" t="s">
        <v>1270</v>
      </c>
      <c r="B490" s="463" t="s">
        <v>1272</v>
      </c>
      <c r="C490" s="463" t="s">
        <v>1276</v>
      </c>
      <c r="D490" s="465" t="s">
        <v>1291</v>
      </c>
      <c r="E490" s="465" t="s">
        <v>1268</v>
      </c>
      <c r="F490" s="465" t="s">
        <v>1267</v>
      </c>
      <c r="G490" s="465">
        <v>748</v>
      </c>
      <c r="H490" s="465">
        <v>48</v>
      </c>
      <c r="I490" s="465">
        <v>14.8</v>
      </c>
      <c r="J490" s="465">
        <v>48</v>
      </c>
      <c r="K490" s="467">
        <f t="shared" si="7"/>
        <v>0.625</v>
      </c>
      <c r="L490" s="466">
        <v>15</v>
      </c>
      <c r="M490" s="471" t="s">
        <v>10648</v>
      </c>
      <c r="N490" s="470">
        <v>10</v>
      </c>
      <c r="O490" s="468"/>
    </row>
    <row r="491" spans="1:15" x14ac:dyDescent="0.15">
      <c r="A491" s="463" t="s">
        <v>1270</v>
      </c>
      <c r="B491" s="463" t="s">
        <v>1272</v>
      </c>
      <c r="C491" s="463" t="s">
        <v>9693</v>
      </c>
      <c r="D491" s="465" t="s">
        <v>1293</v>
      </c>
      <c r="E491" s="465" t="s">
        <v>1268</v>
      </c>
      <c r="F491" s="465" t="s">
        <v>1277</v>
      </c>
      <c r="G491" s="465">
        <v>735</v>
      </c>
      <c r="H491" s="465">
        <v>40</v>
      </c>
      <c r="I491" s="465">
        <v>15.5</v>
      </c>
      <c r="J491" s="465" t="s">
        <v>1266</v>
      </c>
      <c r="K491" s="467">
        <f t="shared" si="7"/>
        <v>4.1666666666666664E-2</v>
      </c>
      <c r="L491" s="466">
        <v>1</v>
      </c>
      <c r="M491" s="471"/>
      <c r="N491" s="470" t="s">
        <v>103</v>
      </c>
      <c r="O491" s="468"/>
    </row>
    <row r="492" spans="1:15" x14ac:dyDescent="0.15">
      <c r="A492" s="463" t="s">
        <v>1270</v>
      </c>
      <c r="B492" s="463" t="s">
        <v>1270</v>
      </c>
      <c r="C492" s="463" t="s">
        <v>1285</v>
      </c>
      <c r="D492" s="465" t="s">
        <v>1289</v>
      </c>
      <c r="E492" s="465" t="s">
        <v>1268</v>
      </c>
      <c r="F492" s="465" t="s">
        <v>1277</v>
      </c>
      <c r="G492" s="465">
        <v>1150</v>
      </c>
      <c r="H492" s="465">
        <v>120</v>
      </c>
      <c r="I492" s="465">
        <v>18</v>
      </c>
      <c r="J492" s="465" t="s">
        <v>1266</v>
      </c>
      <c r="K492" s="467">
        <f t="shared" si="7"/>
        <v>4.1666666666666664E-2</v>
      </c>
      <c r="L492" s="466">
        <v>1</v>
      </c>
      <c r="M492" s="471"/>
      <c r="N492" s="470" t="s">
        <v>103</v>
      </c>
      <c r="O492" s="468"/>
    </row>
    <row r="493" spans="1:15" x14ac:dyDescent="0.15">
      <c r="A493" s="463" t="s">
        <v>1270</v>
      </c>
      <c r="B493" s="463" t="s">
        <v>1270</v>
      </c>
      <c r="C493" s="463" t="s">
        <v>1284</v>
      </c>
      <c r="D493" s="465" t="s">
        <v>1289</v>
      </c>
      <c r="E493" s="465" t="s">
        <v>1268</v>
      </c>
      <c r="F493" s="465" t="s">
        <v>1277</v>
      </c>
      <c r="G493" s="465">
        <v>1160</v>
      </c>
      <c r="H493" s="465">
        <v>40</v>
      </c>
      <c r="I493" s="465">
        <v>17.8</v>
      </c>
      <c r="J493" s="465" t="s">
        <v>1266</v>
      </c>
      <c r="K493" s="467">
        <f t="shared" si="7"/>
        <v>4.1666666666666664E-2</v>
      </c>
      <c r="L493" s="466">
        <v>1</v>
      </c>
      <c r="M493" s="471"/>
      <c r="N493" s="470" t="s">
        <v>103</v>
      </c>
      <c r="O493" s="468"/>
    </row>
    <row r="494" spans="1:15" x14ac:dyDescent="0.15">
      <c r="A494" s="463" t="s">
        <v>1270</v>
      </c>
      <c r="B494" s="463" t="s">
        <v>1270</v>
      </c>
      <c r="C494" s="463" t="s">
        <v>1281</v>
      </c>
      <c r="D494" s="465" t="s">
        <v>1289</v>
      </c>
      <c r="E494" s="465" t="s">
        <v>1268</v>
      </c>
      <c r="F494" s="465" t="s">
        <v>1277</v>
      </c>
      <c r="G494" s="465">
        <v>1180</v>
      </c>
      <c r="H494" s="465">
        <v>40</v>
      </c>
      <c r="I494" s="465">
        <v>18.2</v>
      </c>
      <c r="J494" s="465" t="s">
        <v>1266</v>
      </c>
      <c r="K494" s="467">
        <f t="shared" si="7"/>
        <v>4.1666666666666664E-2</v>
      </c>
      <c r="L494" s="466">
        <v>1</v>
      </c>
      <c r="M494" s="471"/>
      <c r="N494" s="470" t="s">
        <v>103</v>
      </c>
      <c r="O494" s="468"/>
    </row>
    <row r="495" spans="1:15" x14ac:dyDescent="0.15">
      <c r="A495" s="463" t="s">
        <v>1270</v>
      </c>
      <c r="B495" s="463" t="s">
        <v>1270</v>
      </c>
      <c r="C495" s="463" t="s">
        <v>1278</v>
      </c>
      <c r="D495" s="465" t="s">
        <v>1292</v>
      </c>
      <c r="E495" s="465" t="s">
        <v>1268</v>
      </c>
      <c r="F495" s="465" t="s">
        <v>1277</v>
      </c>
      <c r="G495" s="465">
        <v>1150</v>
      </c>
      <c r="H495" s="465">
        <v>40</v>
      </c>
      <c r="I495" s="465">
        <v>18.399999999999999</v>
      </c>
      <c r="J495" s="465" t="s">
        <v>1266</v>
      </c>
      <c r="K495" s="467">
        <f t="shared" si="7"/>
        <v>4.1666666666666664E-2</v>
      </c>
      <c r="L495" s="466">
        <v>1</v>
      </c>
      <c r="M495" s="471"/>
      <c r="N495" s="470" t="s">
        <v>103</v>
      </c>
      <c r="O495" s="468" t="s">
        <v>6262</v>
      </c>
    </row>
    <row r="496" spans="1:15" x14ac:dyDescent="0.15">
      <c r="A496" s="463" t="s">
        <v>1270</v>
      </c>
      <c r="B496" s="463" t="s">
        <v>1270</v>
      </c>
      <c r="C496" s="463" t="s">
        <v>1276</v>
      </c>
      <c r="D496" s="465" t="s">
        <v>1291</v>
      </c>
      <c r="E496" s="465" t="s">
        <v>1268</v>
      </c>
      <c r="F496" s="465" t="s">
        <v>1279</v>
      </c>
      <c r="G496" s="465">
        <v>1140</v>
      </c>
      <c r="H496" s="465">
        <v>40</v>
      </c>
      <c r="I496" s="465">
        <v>18</v>
      </c>
      <c r="J496" s="465" t="s">
        <v>1266</v>
      </c>
      <c r="K496" s="467">
        <f t="shared" si="7"/>
        <v>0.625</v>
      </c>
      <c r="L496" s="466">
        <v>15</v>
      </c>
      <c r="M496" s="471" t="s">
        <v>10648</v>
      </c>
      <c r="N496" s="470" t="s">
        <v>103</v>
      </c>
      <c r="O496" s="468"/>
    </row>
    <row r="497" spans="1:15" x14ac:dyDescent="0.15">
      <c r="A497" s="463" t="s">
        <v>1270</v>
      </c>
      <c r="B497" s="463" t="s">
        <v>1270</v>
      </c>
      <c r="C497" s="463" t="s">
        <v>9693</v>
      </c>
      <c r="D497" s="465" t="s">
        <v>1289</v>
      </c>
      <c r="E497" s="465" t="s">
        <v>1268</v>
      </c>
      <c r="F497" s="465" t="s">
        <v>1277</v>
      </c>
      <c r="G497" s="465">
        <v>1100</v>
      </c>
      <c r="H497" s="465">
        <v>40</v>
      </c>
      <c r="I497" s="465">
        <v>18.2</v>
      </c>
      <c r="J497" s="465" t="s">
        <v>1266</v>
      </c>
      <c r="K497" s="467">
        <f t="shared" si="7"/>
        <v>4.1666666666666664E-2</v>
      </c>
      <c r="L497" s="466">
        <v>1</v>
      </c>
      <c r="M497" s="471"/>
      <c r="N497" s="470" t="s">
        <v>103</v>
      </c>
      <c r="O497" s="468"/>
    </row>
    <row r="498" spans="1:15" x14ac:dyDescent="0.15">
      <c r="A498" s="463" t="s">
        <v>1270</v>
      </c>
      <c r="B498" s="463" t="s">
        <v>1270</v>
      </c>
      <c r="C498" s="463" t="s">
        <v>1272</v>
      </c>
      <c r="D498" s="465" t="s">
        <v>1289</v>
      </c>
      <c r="E498" s="465" t="s">
        <v>1268</v>
      </c>
      <c r="F498" s="465" t="s">
        <v>1277</v>
      </c>
      <c r="G498" s="465">
        <v>1145</v>
      </c>
      <c r="H498" s="465">
        <v>40</v>
      </c>
      <c r="I498" s="465">
        <v>18.8</v>
      </c>
      <c r="J498" s="465" t="s">
        <v>1266</v>
      </c>
      <c r="K498" s="467">
        <f t="shared" si="7"/>
        <v>4.1666666666666664E-2</v>
      </c>
      <c r="L498" s="466">
        <v>1</v>
      </c>
      <c r="M498" s="471"/>
      <c r="N498" s="470" t="s">
        <v>103</v>
      </c>
      <c r="O498" s="468"/>
    </row>
    <row r="499" spans="1:15" x14ac:dyDescent="0.15">
      <c r="A499" s="463" t="s">
        <v>1270</v>
      </c>
      <c r="B499" s="463" t="s">
        <v>1285</v>
      </c>
      <c r="C499" s="463" t="s">
        <v>1270</v>
      </c>
      <c r="D499" s="465" t="s">
        <v>1271</v>
      </c>
      <c r="E499" s="465" t="s">
        <v>1268</v>
      </c>
      <c r="F499" s="465" t="s">
        <v>1267</v>
      </c>
      <c r="G499" s="465">
        <v>1000</v>
      </c>
      <c r="H499" s="465">
        <v>120</v>
      </c>
      <c r="I499" s="465">
        <v>18</v>
      </c>
      <c r="J499" s="465">
        <v>48</v>
      </c>
      <c r="K499" s="467">
        <f t="shared" si="7"/>
        <v>0.375</v>
      </c>
      <c r="L499" s="466">
        <v>9</v>
      </c>
      <c r="M499" s="471" t="s">
        <v>10661</v>
      </c>
      <c r="N499" s="470">
        <v>5</v>
      </c>
      <c r="O499" s="468"/>
    </row>
    <row r="500" spans="1:15" x14ac:dyDescent="0.15">
      <c r="A500" s="463" t="s">
        <v>1270</v>
      </c>
      <c r="B500" s="463" t="s">
        <v>1284</v>
      </c>
      <c r="C500" s="463" t="s">
        <v>1270</v>
      </c>
      <c r="D500" s="465" t="s">
        <v>1280</v>
      </c>
      <c r="E500" s="465" t="s">
        <v>1283</v>
      </c>
      <c r="F500" s="465" t="s">
        <v>1282</v>
      </c>
      <c r="G500" s="465">
        <v>1050</v>
      </c>
      <c r="H500" s="465">
        <v>80</v>
      </c>
      <c r="I500" s="465">
        <v>17.8</v>
      </c>
      <c r="J500" s="465">
        <v>64</v>
      </c>
      <c r="K500" s="467">
        <f t="shared" si="7"/>
        <v>4.1666666666666664E-2</v>
      </c>
      <c r="L500" s="466">
        <v>1</v>
      </c>
      <c r="M500" s="471"/>
      <c r="N500" s="470">
        <v>5</v>
      </c>
      <c r="O500" s="468" t="s">
        <v>6271</v>
      </c>
    </row>
    <row r="501" spans="1:15" x14ac:dyDescent="0.15">
      <c r="A501" s="463" t="s">
        <v>1270</v>
      </c>
      <c r="B501" s="463" t="s">
        <v>1281</v>
      </c>
      <c r="C501" s="463" t="s">
        <v>1270</v>
      </c>
      <c r="D501" s="465" t="s">
        <v>1280</v>
      </c>
      <c r="E501" s="465" t="s">
        <v>1290</v>
      </c>
      <c r="F501" s="465" t="s">
        <v>1282</v>
      </c>
      <c r="G501" s="465">
        <v>1020</v>
      </c>
      <c r="H501" s="465">
        <v>40</v>
      </c>
      <c r="I501" s="465">
        <v>18.2</v>
      </c>
      <c r="J501" s="465">
        <v>64</v>
      </c>
      <c r="K501" s="467">
        <f t="shared" si="7"/>
        <v>0.16666666666666666</v>
      </c>
      <c r="L501" s="466">
        <v>4</v>
      </c>
      <c r="M501" s="471"/>
      <c r="N501" s="470">
        <v>5</v>
      </c>
      <c r="O501" s="468"/>
    </row>
    <row r="502" spans="1:15" x14ac:dyDescent="0.15">
      <c r="A502" s="463" t="s">
        <v>1270</v>
      </c>
      <c r="B502" s="463" t="s">
        <v>1278</v>
      </c>
      <c r="C502" s="463" t="s">
        <v>1270</v>
      </c>
      <c r="D502" s="465" t="s">
        <v>1289</v>
      </c>
      <c r="E502" s="465" t="s">
        <v>1268</v>
      </c>
      <c r="F502" s="465" t="s">
        <v>1267</v>
      </c>
      <c r="G502" s="465">
        <v>1180</v>
      </c>
      <c r="H502" s="465">
        <v>40</v>
      </c>
      <c r="I502" s="465">
        <v>18.399999999999999</v>
      </c>
      <c r="J502" s="465" t="s">
        <v>1266</v>
      </c>
      <c r="K502" s="467">
        <f t="shared" si="7"/>
        <v>0.125</v>
      </c>
      <c r="L502" s="466">
        <v>3</v>
      </c>
      <c r="M502" s="471"/>
      <c r="N502" s="470" t="s">
        <v>103</v>
      </c>
      <c r="O502" s="468"/>
    </row>
    <row r="503" spans="1:15" x14ac:dyDescent="0.15">
      <c r="A503" s="463" t="s">
        <v>1270</v>
      </c>
      <c r="B503" s="463" t="s">
        <v>1276</v>
      </c>
      <c r="C503" s="463" t="s">
        <v>1270</v>
      </c>
      <c r="D503" s="465" t="s">
        <v>1313</v>
      </c>
      <c r="E503" s="465" t="s">
        <v>1287</v>
      </c>
      <c r="F503" s="465" t="s">
        <v>1273</v>
      </c>
      <c r="G503" s="465">
        <v>1000</v>
      </c>
      <c r="H503" s="465">
        <v>40</v>
      </c>
      <c r="I503" s="465">
        <v>18</v>
      </c>
      <c r="J503" s="465">
        <v>48</v>
      </c>
      <c r="K503" s="467">
        <f t="shared" si="7"/>
        <v>4.1666666666666664E-2</v>
      </c>
      <c r="L503" s="466">
        <v>1</v>
      </c>
      <c r="M503" s="471"/>
      <c r="N503" s="470">
        <v>5</v>
      </c>
      <c r="O503" s="468"/>
    </row>
    <row r="504" spans="1:15" x14ac:dyDescent="0.15">
      <c r="A504" s="463" t="s">
        <v>1270</v>
      </c>
      <c r="B504" s="463" t="s">
        <v>9693</v>
      </c>
      <c r="C504" s="463" t="s">
        <v>1270</v>
      </c>
      <c r="D504" s="465" t="s">
        <v>1271</v>
      </c>
      <c r="E504" s="465" t="s">
        <v>1274</v>
      </c>
      <c r="F504" s="465" t="s">
        <v>1282</v>
      </c>
      <c r="G504" s="465">
        <v>1100</v>
      </c>
      <c r="H504" s="465">
        <v>40</v>
      </c>
      <c r="I504" s="465">
        <v>18.2</v>
      </c>
      <c r="J504" s="465">
        <v>32</v>
      </c>
      <c r="K504" s="467">
        <f t="shared" si="7"/>
        <v>4.1666666666666664E-2</v>
      </c>
      <c r="L504" s="466">
        <v>1</v>
      </c>
      <c r="M504" s="471"/>
      <c r="N504" s="470">
        <v>5</v>
      </c>
      <c r="O504" s="468"/>
    </row>
    <row r="505" spans="1:15" x14ac:dyDescent="0.15">
      <c r="A505" s="463" t="s">
        <v>1270</v>
      </c>
      <c r="B505" s="463" t="s">
        <v>1272</v>
      </c>
      <c r="C505" s="463" t="s">
        <v>1270</v>
      </c>
      <c r="D505" s="465" t="s">
        <v>1271</v>
      </c>
      <c r="E505" s="465" t="s">
        <v>1286</v>
      </c>
      <c r="F505" s="465" t="s">
        <v>1282</v>
      </c>
      <c r="G505" s="465">
        <v>1140</v>
      </c>
      <c r="H505" s="465">
        <v>40</v>
      </c>
      <c r="I505" s="465">
        <v>18.8</v>
      </c>
      <c r="J505" s="465" t="s">
        <v>1266</v>
      </c>
      <c r="K505" s="467">
        <f t="shared" si="7"/>
        <v>4.1666666666666664E-2</v>
      </c>
      <c r="L505" s="466">
        <v>1</v>
      </c>
      <c r="M505" s="471"/>
      <c r="N505" s="470" t="s">
        <v>103</v>
      </c>
      <c r="O505" s="468"/>
    </row>
    <row r="506" spans="1:15" x14ac:dyDescent="0.15">
      <c r="A506" s="463" t="s">
        <v>1270</v>
      </c>
      <c r="B506" s="463" t="s">
        <v>1285</v>
      </c>
      <c r="C506" s="463" t="s">
        <v>1285</v>
      </c>
      <c r="D506" s="465" t="s">
        <v>1271</v>
      </c>
      <c r="E506" s="465" t="s">
        <v>1268</v>
      </c>
      <c r="F506" s="465" t="s">
        <v>1267</v>
      </c>
      <c r="G506" s="465">
        <v>888</v>
      </c>
      <c r="H506" s="465">
        <v>120</v>
      </c>
      <c r="I506" s="465">
        <v>15</v>
      </c>
      <c r="J506" s="465" t="s">
        <v>1266</v>
      </c>
      <c r="K506" s="467">
        <f t="shared" si="7"/>
        <v>0.375</v>
      </c>
      <c r="L506" s="466">
        <v>9</v>
      </c>
      <c r="M506" s="471" t="s">
        <v>10661</v>
      </c>
      <c r="N506" s="470" t="s">
        <v>103</v>
      </c>
      <c r="O506" s="468"/>
    </row>
    <row r="507" spans="1:15" x14ac:dyDescent="0.15">
      <c r="A507" s="463" t="s">
        <v>1270</v>
      </c>
      <c r="B507" s="463" t="s">
        <v>1284</v>
      </c>
      <c r="C507" s="463" t="s">
        <v>1284</v>
      </c>
      <c r="D507" s="465" t="s">
        <v>1271</v>
      </c>
      <c r="E507" s="465" t="s">
        <v>1283</v>
      </c>
      <c r="F507" s="465" t="s">
        <v>1282</v>
      </c>
      <c r="G507" s="465">
        <v>849</v>
      </c>
      <c r="H507" s="465">
        <v>100</v>
      </c>
      <c r="I507" s="465">
        <v>15</v>
      </c>
      <c r="J507" s="465" t="s">
        <v>1266</v>
      </c>
      <c r="K507" s="467">
        <f t="shared" si="7"/>
        <v>4.1666666666666664E-2</v>
      </c>
      <c r="L507" s="466">
        <v>1</v>
      </c>
      <c r="M507" s="471"/>
      <c r="N507" s="470" t="s">
        <v>103</v>
      </c>
      <c r="O507" s="468"/>
    </row>
    <row r="508" spans="1:15" x14ac:dyDescent="0.15">
      <c r="A508" s="463" t="s">
        <v>1270</v>
      </c>
      <c r="B508" s="463" t="s">
        <v>1281</v>
      </c>
      <c r="C508" s="463" t="s">
        <v>1281</v>
      </c>
      <c r="D508" s="465" t="s">
        <v>1280</v>
      </c>
      <c r="E508" s="465" t="s">
        <v>1268</v>
      </c>
      <c r="F508" s="465" t="s">
        <v>1279</v>
      </c>
      <c r="G508" s="465">
        <v>940</v>
      </c>
      <c r="H508" s="465">
        <v>80</v>
      </c>
      <c r="I508" s="465">
        <v>21</v>
      </c>
      <c r="J508" s="465" t="s">
        <v>1266</v>
      </c>
      <c r="K508" s="467">
        <f t="shared" si="7"/>
        <v>0.125</v>
      </c>
      <c r="L508" s="466">
        <v>3</v>
      </c>
      <c r="M508" s="471"/>
      <c r="N508" s="470" t="s">
        <v>103</v>
      </c>
      <c r="O508" s="468"/>
    </row>
    <row r="509" spans="1:15" x14ac:dyDescent="0.15">
      <c r="A509" s="463" t="s">
        <v>1270</v>
      </c>
      <c r="B509" s="463" t="s">
        <v>1278</v>
      </c>
      <c r="C509" s="463" t="s">
        <v>1278</v>
      </c>
      <c r="D509" s="465" t="s">
        <v>1269</v>
      </c>
      <c r="E509" s="465" t="s">
        <v>1268</v>
      </c>
      <c r="F509" s="465" t="s">
        <v>1277</v>
      </c>
      <c r="G509" s="465">
        <v>900</v>
      </c>
      <c r="H509" s="465">
        <v>40</v>
      </c>
      <c r="I509" s="465">
        <v>27</v>
      </c>
      <c r="J509" s="465" t="s">
        <v>1266</v>
      </c>
      <c r="K509" s="467">
        <f t="shared" si="7"/>
        <v>4.1666666666666664E-2</v>
      </c>
      <c r="L509" s="466">
        <v>1</v>
      </c>
      <c r="M509" s="471"/>
      <c r="N509" s="470" t="s">
        <v>103</v>
      </c>
      <c r="O509" s="468"/>
    </row>
    <row r="510" spans="1:15" x14ac:dyDescent="0.15">
      <c r="A510" s="463" t="s">
        <v>1270</v>
      </c>
      <c r="B510" s="463" t="s">
        <v>1276</v>
      </c>
      <c r="C510" s="463" t="s">
        <v>1276</v>
      </c>
      <c r="D510" s="465" t="s">
        <v>1275</v>
      </c>
      <c r="E510" s="465" t="s">
        <v>1268</v>
      </c>
      <c r="F510" s="465" t="s">
        <v>1267</v>
      </c>
      <c r="G510" s="465">
        <v>950</v>
      </c>
      <c r="H510" s="465">
        <v>40</v>
      </c>
      <c r="I510" s="465">
        <v>15</v>
      </c>
      <c r="J510" s="465" t="s">
        <v>1266</v>
      </c>
      <c r="K510" s="467">
        <f t="shared" si="7"/>
        <v>0.625</v>
      </c>
      <c r="L510" s="466">
        <v>15</v>
      </c>
      <c r="M510" s="471" t="s">
        <v>10648</v>
      </c>
      <c r="N510" s="470" t="s">
        <v>103</v>
      </c>
      <c r="O510" s="468" t="s">
        <v>6258</v>
      </c>
    </row>
    <row r="511" spans="1:15" x14ac:dyDescent="0.15">
      <c r="A511" s="463" t="s">
        <v>1270</v>
      </c>
      <c r="B511" s="463" t="s">
        <v>9693</v>
      </c>
      <c r="C511" s="463" t="s">
        <v>9693</v>
      </c>
      <c r="D511" s="465" t="s">
        <v>1271</v>
      </c>
      <c r="E511" s="465" t="s">
        <v>1274</v>
      </c>
      <c r="F511" s="465" t="s">
        <v>1273</v>
      </c>
      <c r="G511" s="465">
        <v>1000</v>
      </c>
      <c r="H511" s="465">
        <v>40</v>
      </c>
      <c r="I511" s="465">
        <v>15</v>
      </c>
      <c r="J511" s="465" t="s">
        <v>1266</v>
      </c>
      <c r="K511" s="467">
        <f t="shared" si="7"/>
        <v>4.1666666666666664E-2</v>
      </c>
      <c r="L511" s="466">
        <v>1</v>
      </c>
      <c r="M511" s="471"/>
      <c r="N511" s="470" t="s">
        <v>103</v>
      </c>
      <c r="O511" s="468"/>
    </row>
    <row r="512" spans="1:15" x14ac:dyDescent="0.15">
      <c r="A512" s="463" t="s">
        <v>1270</v>
      </c>
      <c r="B512" s="463" t="s">
        <v>1272</v>
      </c>
      <c r="C512" s="463" t="s">
        <v>1272</v>
      </c>
      <c r="D512" s="465" t="s">
        <v>1271</v>
      </c>
      <c r="E512" s="465" t="s">
        <v>1268</v>
      </c>
      <c r="F512" s="465" t="s">
        <v>1267</v>
      </c>
      <c r="G512" s="465">
        <v>1000</v>
      </c>
      <c r="H512" s="465">
        <v>40</v>
      </c>
      <c r="I512" s="465">
        <v>19</v>
      </c>
      <c r="J512" s="465" t="s">
        <v>1266</v>
      </c>
      <c r="K512" s="467">
        <f t="shared" si="7"/>
        <v>0.125</v>
      </c>
      <c r="L512" s="466">
        <v>3</v>
      </c>
      <c r="M512" s="471"/>
      <c r="N512" s="470" t="s">
        <v>103</v>
      </c>
      <c r="O512" s="468"/>
    </row>
    <row r="513" spans="1:15" x14ac:dyDescent="0.15">
      <c r="A513" s="463" t="s">
        <v>1270</v>
      </c>
      <c r="B513" s="463" t="s">
        <v>1270</v>
      </c>
      <c r="C513" s="463" t="s">
        <v>1270</v>
      </c>
      <c r="D513" s="465" t="s">
        <v>1269</v>
      </c>
      <c r="E513" s="465" t="s">
        <v>1268</v>
      </c>
      <c r="F513" s="465" t="s">
        <v>1267</v>
      </c>
      <c r="G513" s="465">
        <v>1250</v>
      </c>
      <c r="H513" s="465">
        <v>40</v>
      </c>
      <c r="I513" s="465">
        <v>24</v>
      </c>
      <c r="J513" s="465" t="s">
        <v>1266</v>
      </c>
      <c r="K513" s="467">
        <f t="shared" si="7"/>
        <v>0.125</v>
      </c>
      <c r="L513" s="466">
        <v>3</v>
      </c>
      <c r="M513" s="471"/>
      <c r="N513" s="470" t="s">
        <v>103</v>
      </c>
      <c r="O513" s="468" t="s">
        <v>10247</v>
      </c>
    </row>
  </sheetData>
  <autoFilter ref="A1:O513" xr:uid="{00000000-0009-0000-0000-000020000000}"/>
  <phoneticPr fontId="1" type="noConversion"/>
  <conditionalFormatting sqref="G1:G1048576">
    <cfRule type="dataBar" priority="20">
      <dataBar>
        <cfvo type="min"/>
        <cfvo type="max"/>
        <color rgb="FFFF555A"/>
      </dataBar>
      <extLst>
        <ext xmlns:x14="http://schemas.microsoft.com/office/spreadsheetml/2009/9/main" uri="{B025F937-C7B1-47D3-B67F-A62EFF666E3E}">
          <x14:id>{F444AB8F-C922-4BD2-9538-82ABF13EEAC6}</x14:id>
        </ext>
      </extLst>
    </cfRule>
  </conditionalFormatting>
  <conditionalFormatting sqref="H1:H1048576">
    <cfRule type="dataBar" priority="19">
      <dataBar>
        <cfvo type="min"/>
        <cfvo type="max"/>
        <color rgb="FF638EC6"/>
      </dataBar>
      <extLst>
        <ext xmlns:x14="http://schemas.microsoft.com/office/spreadsheetml/2009/9/main" uri="{B025F937-C7B1-47D3-B67F-A62EFF666E3E}">
          <x14:id>{2FA281F3-67BC-4AF3-B821-2EDF28EDABD4}</x14:id>
        </ext>
      </extLst>
    </cfRule>
  </conditionalFormatting>
  <conditionalFormatting sqref="I1:I1048576">
    <cfRule type="dataBar" priority="18">
      <dataBar>
        <cfvo type="min"/>
        <cfvo type="max"/>
        <color rgb="FF63C384"/>
      </dataBar>
      <extLst>
        <ext xmlns:x14="http://schemas.microsoft.com/office/spreadsheetml/2009/9/main" uri="{B025F937-C7B1-47D3-B67F-A62EFF666E3E}">
          <x14:id>{194033D3-2256-444B-9E70-9ED9407F9DBC}</x14:id>
        </ext>
      </extLst>
    </cfRule>
  </conditionalFormatting>
  <conditionalFormatting sqref="J1:J1048576">
    <cfRule type="dataBar" priority="17">
      <dataBar>
        <cfvo type="min"/>
        <cfvo type="max"/>
        <color rgb="FFFFB628"/>
      </dataBar>
      <extLst>
        <ext xmlns:x14="http://schemas.microsoft.com/office/spreadsheetml/2009/9/main" uri="{B025F937-C7B1-47D3-B67F-A62EFF666E3E}">
          <x14:id>{89B6FDF2-8315-4FF4-B5E4-834EE4F74E05}</x14:id>
        </ext>
      </extLst>
    </cfRule>
  </conditionalFormatting>
  <conditionalFormatting sqref="A2:C513">
    <cfRule type="cellIs" dxfId="78" priority="9" operator="equal">
      <formula>"青椒"</formula>
    </cfRule>
    <cfRule type="cellIs" dxfId="77" priority="10" operator="equal">
      <formula>"魔芋"</formula>
    </cfRule>
    <cfRule type="cellIs" dxfId="76" priority="11" operator="equal">
      <formula>"番茄"</formula>
    </cfRule>
    <cfRule type="cellIs" dxfId="75" priority="12" operator="equal">
      <formula>"香菇"</formula>
    </cfRule>
    <cfRule type="cellIs" dxfId="74" priority="13" operator="equal">
      <formula>"丸子"</formula>
    </cfRule>
    <cfRule type="cellIs" dxfId="73" priority="14" operator="equal">
      <formula>"鸡蛋"</formula>
    </cfRule>
    <cfRule type="cellIs" dxfId="72" priority="15" operator="equal">
      <formula>"大葱"</formula>
    </cfRule>
    <cfRule type="cellIs" dxfId="71" priority="16" operator="equal">
      <formula>"烧鸟"</formula>
    </cfRule>
  </conditionalFormatting>
  <conditionalFormatting sqref="L2:L513">
    <cfRule type="dataBar" priority="8">
      <dataBar>
        <cfvo type="min"/>
        <cfvo type="max"/>
        <color rgb="FF008AEF"/>
      </dataBar>
      <extLst>
        <ext xmlns:x14="http://schemas.microsoft.com/office/spreadsheetml/2009/9/main" uri="{B025F937-C7B1-47D3-B67F-A62EFF666E3E}">
          <x14:id>{47E959A7-F856-4838-A55E-E4FA762B62FD}</x14:id>
        </ext>
      </extLst>
    </cfRule>
  </conditionalFormatting>
  <conditionalFormatting sqref="E1:E1048576">
    <cfRule type="cellIs" dxfId="70" priority="1" operator="equal">
      <formula>"激光"</formula>
    </cfRule>
    <cfRule type="cellIs" dxfId="69" priority="2" operator="equal">
      <formula>"瓦斯"</formula>
    </cfRule>
    <cfRule type="cellIs" dxfId="68" priority="3" operator="equal">
      <formula>"通常"</formula>
    </cfRule>
    <cfRule type="cellIs" dxfId="67" priority="4" operator="equal">
      <formula>"音波"</formula>
    </cfRule>
    <cfRule type="cellIs" dxfId="66" priority="5" operator="equal">
      <formula>"冷气"</formula>
    </cfRule>
    <cfRule type="cellIs" dxfId="65" priority="6" operator="equal">
      <formula>"电气"</formula>
    </cfRule>
    <cfRule type="cellIs" dxfId="64" priority="7" operator="equal">
      <formula>"火炎"</formula>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F444AB8F-C922-4BD2-9538-82ABF13EEAC6}">
            <x14:dataBar minLength="0" maxLength="100" gradient="0" negativeBarColorSameAsPositive="1" axisPosition="none">
              <x14:cfvo type="min"/>
              <x14:cfvo type="max"/>
            </x14:dataBar>
          </x14:cfRule>
          <xm:sqref>G1:G1048576</xm:sqref>
        </x14:conditionalFormatting>
        <x14:conditionalFormatting xmlns:xm="http://schemas.microsoft.com/office/excel/2006/main">
          <x14:cfRule type="dataBar" id="{2FA281F3-67BC-4AF3-B821-2EDF28EDABD4}">
            <x14:dataBar minLength="0" maxLength="100" gradient="0" negativeBarColorSameAsPositive="1" axisPosition="none">
              <x14:cfvo type="min"/>
              <x14:cfvo type="max"/>
            </x14:dataBar>
          </x14:cfRule>
          <xm:sqref>H1:H1048576</xm:sqref>
        </x14:conditionalFormatting>
        <x14:conditionalFormatting xmlns:xm="http://schemas.microsoft.com/office/excel/2006/main">
          <x14:cfRule type="dataBar" id="{194033D3-2256-444B-9E70-9ED9407F9DBC}">
            <x14:dataBar minLength="0" maxLength="100" gradient="0" negativeBarColorSameAsPositive="1" axisPosition="none">
              <x14:cfvo type="min"/>
              <x14:cfvo type="max"/>
            </x14:dataBar>
          </x14:cfRule>
          <xm:sqref>I1:I1048576</xm:sqref>
        </x14:conditionalFormatting>
        <x14:conditionalFormatting xmlns:xm="http://schemas.microsoft.com/office/excel/2006/main">
          <x14:cfRule type="dataBar" id="{89B6FDF2-8315-4FF4-B5E4-834EE4F74E05}">
            <x14:dataBar minLength="0" maxLength="100" gradient="0" negativeBarColorSameAsPositive="1" axisPosition="none">
              <x14:cfvo type="min"/>
              <x14:cfvo type="max"/>
            </x14:dataBar>
          </x14:cfRule>
          <xm:sqref>J1:J1048576</xm:sqref>
        </x14:conditionalFormatting>
        <x14:conditionalFormatting xmlns:xm="http://schemas.microsoft.com/office/excel/2006/main">
          <x14:cfRule type="dataBar" id="{47E959A7-F856-4838-A55E-E4FA762B62FD}">
            <x14:dataBar minLength="0" maxLength="100" gradient="0">
              <x14:cfvo type="autoMin"/>
              <x14:cfvo type="autoMax"/>
              <x14:negativeFillColor rgb="FFFF0000"/>
              <x14:axisColor rgb="FF000000"/>
            </x14:dataBar>
          </x14:cfRule>
          <xm:sqref>L2:L513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0">
    <tabColor theme="4" tint="-0.249977111117893"/>
  </sheetPr>
  <dimension ref="A1"/>
  <sheetViews>
    <sheetView workbookViewId="0"/>
  </sheetViews>
  <sheetFormatPr defaultRowHeight="11.25" x14ac:dyDescent="0.15"/>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rgb="FF002060"/>
  </sheetPr>
  <dimension ref="A1:AJ178"/>
  <sheetViews>
    <sheetView workbookViewId="0">
      <selection sqref="A1:A2"/>
    </sheetView>
  </sheetViews>
  <sheetFormatPr defaultColWidth="24.6640625" defaultRowHeight="11.25" x14ac:dyDescent="0.15"/>
  <cols>
    <col min="1" max="1" width="8.5" style="3" bestFit="1" customWidth="1"/>
    <col min="2" max="2" width="18" style="3" bestFit="1" customWidth="1"/>
    <col min="3" max="7" width="7" style="3" bestFit="1" customWidth="1"/>
    <col min="8" max="8" width="12.1640625" style="3" bestFit="1" customWidth="1"/>
    <col min="9" max="10" width="6.33203125" style="3" bestFit="1" customWidth="1"/>
    <col min="11" max="11" width="8.5" style="3" bestFit="1" customWidth="1"/>
    <col min="12" max="12" width="8.6640625" style="3" bestFit="1" customWidth="1"/>
    <col min="13" max="14" width="6.33203125" style="3" bestFit="1" customWidth="1"/>
    <col min="15" max="15" width="8" style="3" bestFit="1" customWidth="1"/>
    <col min="16" max="16" width="9" style="3" bestFit="1" customWidth="1"/>
    <col min="17" max="17" width="10" style="3" bestFit="1" customWidth="1"/>
    <col min="18" max="18" width="2.33203125" style="3" customWidth="1"/>
    <col min="19" max="19" width="7.6640625" style="3" bestFit="1" customWidth="1"/>
    <col min="20" max="20" width="16.83203125" style="3" bestFit="1" customWidth="1"/>
    <col min="21" max="21" width="6.33203125" style="3" bestFit="1" customWidth="1"/>
    <col min="22" max="22" width="13.33203125" style="3" bestFit="1" customWidth="1"/>
    <col min="23" max="23" width="6.33203125" style="3" bestFit="1" customWidth="1"/>
    <col min="24" max="24" width="8" style="3" bestFit="1" customWidth="1"/>
    <col min="25" max="32" width="6.33203125" style="3" bestFit="1" customWidth="1"/>
    <col min="33" max="33" width="7" style="3" bestFit="1" customWidth="1"/>
    <col min="34" max="34" width="8.5" style="3" bestFit="1" customWidth="1"/>
    <col min="35" max="35" width="6.33203125" style="3" bestFit="1" customWidth="1"/>
    <col min="36" max="36" width="30.5" style="3" bestFit="1" customWidth="1"/>
    <col min="37" max="16384" width="24.6640625" style="3"/>
  </cols>
  <sheetData>
    <row r="1" spans="1:36" ht="12" thickBot="1" x14ac:dyDescent="0.2">
      <c r="A1" s="737" t="s">
        <v>4457</v>
      </c>
      <c r="B1" s="737" t="s">
        <v>4456</v>
      </c>
      <c r="C1" s="737" t="s">
        <v>4455</v>
      </c>
      <c r="D1" s="737" t="s">
        <v>4454</v>
      </c>
      <c r="E1" s="737" t="s">
        <v>4453</v>
      </c>
      <c r="F1" s="737" t="s">
        <v>4452</v>
      </c>
      <c r="G1" s="737" t="s">
        <v>4451</v>
      </c>
      <c r="H1" s="737" t="s">
        <v>2700</v>
      </c>
      <c r="I1" s="737" t="s">
        <v>1324</v>
      </c>
      <c r="J1" s="740"/>
      <c r="K1" s="737" t="s">
        <v>1296</v>
      </c>
      <c r="L1" s="381" t="s">
        <v>4450</v>
      </c>
      <c r="M1" s="381" t="s">
        <v>4449</v>
      </c>
      <c r="N1" s="737" t="s">
        <v>81</v>
      </c>
      <c r="O1" s="88" t="s">
        <v>2430</v>
      </c>
      <c r="P1" s="88" t="s">
        <v>4448</v>
      </c>
      <c r="Q1" s="88" t="s">
        <v>4447</v>
      </c>
      <c r="S1" s="737" t="s">
        <v>1462</v>
      </c>
      <c r="T1" s="737" t="s">
        <v>1151</v>
      </c>
      <c r="U1" s="737" t="s">
        <v>4437</v>
      </c>
      <c r="V1" s="737" t="s">
        <v>1299</v>
      </c>
      <c r="W1" s="737" t="s">
        <v>1298</v>
      </c>
      <c r="X1" s="737" t="s">
        <v>1325</v>
      </c>
      <c r="Y1" s="737" t="s">
        <v>1854</v>
      </c>
      <c r="Z1" s="737" t="s">
        <v>1300</v>
      </c>
      <c r="AA1" s="740"/>
      <c r="AB1" s="737" t="s">
        <v>6263</v>
      </c>
      <c r="AC1" s="740"/>
      <c r="AD1" s="737" t="s">
        <v>1324</v>
      </c>
      <c r="AE1" s="740"/>
      <c r="AF1" s="737" t="s">
        <v>1296</v>
      </c>
      <c r="AG1" s="737"/>
      <c r="AH1" s="381" t="s">
        <v>4436</v>
      </c>
      <c r="AI1" s="381" t="s">
        <v>10899</v>
      </c>
      <c r="AJ1" s="737" t="s">
        <v>6810</v>
      </c>
    </row>
    <row r="2" spans="1:36" ht="12" thickBot="1" x14ac:dyDescent="0.2">
      <c r="A2" s="740"/>
      <c r="B2" s="740"/>
      <c r="C2" s="740"/>
      <c r="D2" s="740"/>
      <c r="E2" s="740"/>
      <c r="F2" s="740"/>
      <c r="G2" s="740"/>
      <c r="H2" s="740"/>
      <c r="I2" s="381" t="s">
        <v>1518</v>
      </c>
      <c r="J2" s="381" t="s">
        <v>1517</v>
      </c>
      <c r="K2" s="740"/>
      <c r="L2" s="381" t="s">
        <v>4446</v>
      </c>
      <c r="M2" s="381" t="s">
        <v>4445</v>
      </c>
      <c r="N2" s="740"/>
      <c r="O2" s="88" t="s">
        <v>4444</v>
      </c>
      <c r="P2" s="88">
        <v>36</v>
      </c>
      <c r="Q2" s="88">
        <v>72</v>
      </c>
      <c r="S2" s="740"/>
      <c r="T2" s="740"/>
      <c r="U2" s="740"/>
      <c r="V2" s="740"/>
      <c r="W2" s="740"/>
      <c r="X2" s="740"/>
      <c r="Y2" s="740"/>
      <c r="Z2" s="381" t="s">
        <v>1518</v>
      </c>
      <c r="AA2" s="381" t="s">
        <v>1517</v>
      </c>
      <c r="AB2" s="381" t="s">
        <v>1518</v>
      </c>
      <c r="AC2" s="381" t="s">
        <v>1517</v>
      </c>
      <c r="AD2" s="381" t="s">
        <v>1518</v>
      </c>
      <c r="AE2" s="381" t="s">
        <v>1517</v>
      </c>
      <c r="AF2" s="381" t="s">
        <v>1518</v>
      </c>
      <c r="AG2" s="381" t="s">
        <v>1517</v>
      </c>
      <c r="AH2" s="381" t="s">
        <v>1516</v>
      </c>
      <c r="AI2" s="381" t="s">
        <v>1516</v>
      </c>
      <c r="AJ2" s="740"/>
    </row>
    <row r="3" spans="1:36" ht="12" thickBot="1" x14ac:dyDescent="0.2">
      <c r="A3" s="756" t="s">
        <v>4443</v>
      </c>
      <c r="B3" s="389" t="s">
        <v>7319</v>
      </c>
      <c r="C3" s="374" t="s">
        <v>4435</v>
      </c>
      <c r="D3" s="374" t="s">
        <v>1209</v>
      </c>
      <c r="E3" s="374" t="s">
        <v>1209</v>
      </c>
      <c r="F3" s="374" t="s">
        <v>1209</v>
      </c>
      <c r="G3" s="374" t="s">
        <v>1209</v>
      </c>
      <c r="H3" s="741" t="s">
        <v>1249</v>
      </c>
      <c r="I3" s="741">
        <v>50</v>
      </c>
      <c r="J3" s="742"/>
      <c r="K3" s="378">
        <v>8.8000000000000007</v>
      </c>
      <c r="L3" s="378">
        <v>6</v>
      </c>
      <c r="M3" s="741">
        <v>4</v>
      </c>
      <c r="N3" s="738"/>
      <c r="O3" s="738"/>
      <c r="P3" s="738"/>
      <c r="Q3" s="738"/>
      <c r="S3" s="89" t="s">
        <v>4435</v>
      </c>
      <c r="T3" s="389" t="s">
        <v>2238</v>
      </c>
      <c r="U3" s="746" t="s">
        <v>9360</v>
      </c>
      <c r="V3" s="746" t="s">
        <v>1271</v>
      </c>
      <c r="W3" s="746" t="s">
        <v>1268</v>
      </c>
      <c r="X3" s="746" t="s">
        <v>1267</v>
      </c>
      <c r="Y3" s="752" t="s">
        <v>1978</v>
      </c>
      <c r="Z3" s="376">
        <v>370</v>
      </c>
      <c r="AA3" s="376">
        <v>444</v>
      </c>
      <c r="AB3" s="750">
        <v>32</v>
      </c>
      <c r="AC3" s="750">
        <v>64</v>
      </c>
      <c r="AD3" s="376">
        <v>60</v>
      </c>
      <c r="AE3" s="376">
        <v>90</v>
      </c>
      <c r="AF3" s="376">
        <v>3.2</v>
      </c>
      <c r="AG3" s="376">
        <v>3.2</v>
      </c>
      <c r="AH3" s="375"/>
      <c r="AI3" s="758">
        <v>5</v>
      </c>
      <c r="AJ3" s="375"/>
    </row>
    <row r="4" spans="1:36" ht="12" thickBot="1" x14ac:dyDescent="0.2">
      <c r="A4" s="757"/>
      <c r="B4" s="389" t="s">
        <v>7320</v>
      </c>
      <c r="C4" s="374" t="s">
        <v>4434</v>
      </c>
      <c r="D4" s="746" t="s">
        <v>4406</v>
      </c>
      <c r="E4" s="374" t="s">
        <v>1209</v>
      </c>
      <c r="F4" s="374" t="s">
        <v>1209</v>
      </c>
      <c r="G4" s="374" t="s">
        <v>1209</v>
      </c>
      <c r="H4" s="742"/>
      <c r="I4" s="742"/>
      <c r="J4" s="742"/>
      <c r="K4" s="378">
        <v>9.6</v>
      </c>
      <c r="L4" s="378">
        <v>8</v>
      </c>
      <c r="M4" s="742"/>
      <c r="N4" s="738"/>
      <c r="O4" s="738"/>
      <c r="P4" s="738"/>
      <c r="Q4" s="738"/>
      <c r="S4" s="89" t="s">
        <v>4434</v>
      </c>
      <c r="T4" s="389" t="s">
        <v>7345</v>
      </c>
      <c r="U4" s="747"/>
      <c r="V4" s="747"/>
      <c r="W4" s="747"/>
      <c r="X4" s="747"/>
      <c r="Y4" s="747"/>
      <c r="Z4" s="376">
        <v>462</v>
      </c>
      <c r="AA4" s="376">
        <v>554</v>
      </c>
      <c r="AB4" s="751"/>
      <c r="AC4" s="751"/>
      <c r="AD4" s="376">
        <v>63</v>
      </c>
      <c r="AE4" s="376">
        <v>94</v>
      </c>
      <c r="AF4" s="376">
        <v>3.36</v>
      </c>
      <c r="AG4" s="376">
        <v>3.36</v>
      </c>
      <c r="AH4" s="375"/>
      <c r="AI4" s="759"/>
      <c r="AJ4" s="375"/>
    </row>
    <row r="5" spans="1:36" ht="12" thickBot="1" x14ac:dyDescent="0.2">
      <c r="A5" s="757"/>
      <c r="B5" s="389" t="s">
        <v>7321</v>
      </c>
      <c r="C5" s="374" t="s">
        <v>4433</v>
      </c>
      <c r="D5" s="747"/>
      <c r="E5" s="746" t="s">
        <v>4405</v>
      </c>
      <c r="F5" s="374" t="s">
        <v>1209</v>
      </c>
      <c r="G5" s="374" t="s">
        <v>1209</v>
      </c>
      <c r="H5" s="742"/>
      <c r="I5" s="742"/>
      <c r="J5" s="742"/>
      <c r="K5" s="378">
        <v>10.4</v>
      </c>
      <c r="L5" s="378">
        <v>10</v>
      </c>
      <c r="M5" s="742"/>
      <c r="N5" s="738"/>
      <c r="O5" s="738"/>
      <c r="P5" s="738"/>
      <c r="Q5" s="738"/>
      <c r="S5" s="89" t="s">
        <v>4433</v>
      </c>
      <c r="T5" s="389" t="s">
        <v>7346</v>
      </c>
      <c r="U5" s="747"/>
      <c r="V5" s="747"/>
      <c r="W5" s="747"/>
      <c r="X5" s="747"/>
      <c r="Y5" s="747"/>
      <c r="Z5" s="376">
        <v>554</v>
      </c>
      <c r="AA5" s="376">
        <v>665</v>
      </c>
      <c r="AB5" s="751"/>
      <c r="AC5" s="751"/>
      <c r="AD5" s="376">
        <v>73</v>
      </c>
      <c r="AE5" s="376">
        <v>110</v>
      </c>
      <c r="AF5" s="376">
        <v>3.36</v>
      </c>
      <c r="AG5" s="376">
        <v>3.36</v>
      </c>
      <c r="AH5" s="375"/>
      <c r="AI5" s="759"/>
      <c r="AJ5" s="375"/>
    </row>
    <row r="6" spans="1:36" ht="12" thickBot="1" x14ac:dyDescent="0.2">
      <c r="A6" s="757"/>
      <c r="B6" s="389" t="s">
        <v>7322</v>
      </c>
      <c r="C6" s="374" t="s">
        <v>4432</v>
      </c>
      <c r="D6" s="747"/>
      <c r="E6" s="747"/>
      <c r="F6" s="374" t="s">
        <v>4403</v>
      </c>
      <c r="G6" s="374" t="s">
        <v>1209</v>
      </c>
      <c r="H6" s="742"/>
      <c r="I6" s="742"/>
      <c r="J6" s="742"/>
      <c r="K6" s="378">
        <v>11.2</v>
      </c>
      <c r="L6" s="378">
        <v>12</v>
      </c>
      <c r="M6" s="742"/>
      <c r="N6" s="738"/>
      <c r="O6" s="738"/>
      <c r="P6" s="738"/>
      <c r="Q6" s="738"/>
      <c r="S6" s="89" t="s">
        <v>4432</v>
      </c>
      <c r="T6" s="389" t="s">
        <v>7347</v>
      </c>
      <c r="U6" s="747"/>
      <c r="V6" s="747"/>
      <c r="W6" s="747"/>
      <c r="X6" s="747"/>
      <c r="Y6" s="747"/>
      <c r="Z6" s="376">
        <v>682</v>
      </c>
      <c r="AA6" s="376">
        <v>819</v>
      </c>
      <c r="AB6" s="751"/>
      <c r="AC6" s="751"/>
      <c r="AD6" s="376">
        <v>78</v>
      </c>
      <c r="AE6" s="376">
        <v>118</v>
      </c>
      <c r="AF6" s="376">
        <v>3.36</v>
      </c>
      <c r="AG6" s="376">
        <v>3.36</v>
      </c>
      <c r="AH6" s="375"/>
      <c r="AI6" s="759"/>
      <c r="AJ6" s="375"/>
    </row>
    <row r="7" spans="1:36" ht="12" thickBot="1" x14ac:dyDescent="0.2">
      <c r="A7" s="757"/>
      <c r="B7" s="389" t="s">
        <v>7323</v>
      </c>
      <c r="C7" s="374" t="s">
        <v>4431</v>
      </c>
      <c r="D7" s="747"/>
      <c r="E7" s="747"/>
      <c r="F7" s="374" t="s">
        <v>4402</v>
      </c>
      <c r="G7" s="746" t="s">
        <v>4399</v>
      </c>
      <c r="H7" s="742"/>
      <c r="I7" s="742"/>
      <c r="J7" s="742"/>
      <c r="K7" s="378">
        <v>12</v>
      </c>
      <c r="L7" s="378">
        <v>14</v>
      </c>
      <c r="M7" s="742"/>
      <c r="N7" s="738"/>
      <c r="O7" s="738"/>
      <c r="P7" s="738"/>
      <c r="Q7" s="738"/>
      <c r="S7" s="89" t="s">
        <v>4431</v>
      </c>
      <c r="T7" s="389" t="s">
        <v>7348</v>
      </c>
      <c r="U7" s="747"/>
      <c r="V7" s="747"/>
      <c r="W7" s="747"/>
      <c r="X7" s="747"/>
      <c r="Y7" s="747"/>
      <c r="Z7" s="376">
        <v>852</v>
      </c>
      <c r="AA7" s="376">
        <v>1022</v>
      </c>
      <c r="AB7" s="751"/>
      <c r="AC7" s="751"/>
      <c r="AD7" s="376">
        <v>84</v>
      </c>
      <c r="AE7" s="376">
        <v>126</v>
      </c>
      <c r="AF7" s="376">
        <v>3.36</v>
      </c>
      <c r="AG7" s="376">
        <v>3.36</v>
      </c>
      <c r="AH7" s="375"/>
      <c r="AI7" s="759"/>
      <c r="AJ7" s="375"/>
    </row>
    <row r="8" spans="1:36" ht="12" thickBot="1" x14ac:dyDescent="0.2">
      <c r="A8" s="757"/>
      <c r="B8" s="389" t="s">
        <v>7324</v>
      </c>
      <c r="C8" s="374" t="s">
        <v>4430</v>
      </c>
      <c r="D8" s="747"/>
      <c r="E8" s="747"/>
      <c r="F8" s="374" t="s">
        <v>4401</v>
      </c>
      <c r="G8" s="747"/>
      <c r="H8" s="742"/>
      <c r="I8" s="742"/>
      <c r="J8" s="742"/>
      <c r="K8" s="378">
        <v>12</v>
      </c>
      <c r="L8" s="378">
        <v>16</v>
      </c>
      <c r="M8" s="742"/>
      <c r="N8" s="738"/>
      <c r="O8" s="738"/>
      <c r="P8" s="738"/>
      <c r="Q8" s="738"/>
      <c r="S8" s="89" t="s">
        <v>4430</v>
      </c>
      <c r="T8" s="389" t="s">
        <v>7349</v>
      </c>
      <c r="U8" s="747"/>
      <c r="V8" s="747"/>
      <c r="W8" s="747"/>
      <c r="X8" s="747"/>
      <c r="Y8" s="747"/>
      <c r="Z8" s="376">
        <v>1071</v>
      </c>
      <c r="AA8" s="376">
        <v>1285</v>
      </c>
      <c r="AB8" s="751"/>
      <c r="AC8" s="751"/>
      <c r="AD8" s="376">
        <v>89</v>
      </c>
      <c r="AE8" s="376">
        <v>134</v>
      </c>
      <c r="AF8" s="376">
        <v>3.36</v>
      </c>
      <c r="AG8" s="376">
        <v>3.36</v>
      </c>
      <c r="AH8" s="375"/>
      <c r="AI8" s="759"/>
      <c r="AJ8" s="375"/>
    </row>
    <row r="9" spans="1:36" ht="12" thickBot="1" x14ac:dyDescent="0.2">
      <c r="A9" s="757"/>
      <c r="B9" s="389" t="s">
        <v>4442</v>
      </c>
      <c r="C9" s="374" t="s">
        <v>4429</v>
      </c>
      <c r="D9" s="747"/>
      <c r="E9" s="747"/>
      <c r="F9" s="374" t="s">
        <v>4400</v>
      </c>
      <c r="G9" s="747"/>
      <c r="H9" s="742"/>
      <c r="I9" s="742"/>
      <c r="J9" s="742"/>
      <c r="K9" s="378">
        <v>12</v>
      </c>
      <c r="L9" s="378">
        <v>18</v>
      </c>
      <c r="M9" s="742"/>
      <c r="N9" s="738"/>
      <c r="O9" s="738"/>
      <c r="P9" s="738"/>
      <c r="Q9" s="738"/>
      <c r="S9" s="89" t="s">
        <v>4429</v>
      </c>
      <c r="T9" s="389" t="s">
        <v>7350</v>
      </c>
      <c r="U9" s="747"/>
      <c r="V9" s="747"/>
      <c r="W9" s="747"/>
      <c r="X9" s="747"/>
      <c r="Y9" s="747"/>
      <c r="Z9" s="376">
        <v>1344</v>
      </c>
      <c r="AA9" s="376">
        <v>1612</v>
      </c>
      <c r="AB9" s="751"/>
      <c r="AC9" s="751"/>
      <c r="AD9" s="376">
        <v>89</v>
      </c>
      <c r="AE9" s="376">
        <v>134</v>
      </c>
      <c r="AF9" s="376">
        <v>3.36</v>
      </c>
      <c r="AG9" s="376">
        <v>3.36</v>
      </c>
      <c r="AH9" s="375"/>
      <c r="AI9" s="760"/>
      <c r="AJ9" s="375"/>
    </row>
    <row r="10" spans="1:36" ht="12" thickBot="1" x14ac:dyDescent="0.2">
      <c r="A10" s="756" t="s">
        <v>4441</v>
      </c>
      <c r="B10" s="389" t="s">
        <v>7325</v>
      </c>
      <c r="C10" s="374" t="s">
        <v>4428</v>
      </c>
      <c r="D10" s="374" t="s">
        <v>1209</v>
      </c>
      <c r="E10" s="374" t="s">
        <v>1209</v>
      </c>
      <c r="F10" s="374" t="s">
        <v>1209</v>
      </c>
      <c r="G10" s="374" t="s">
        <v>1209</v>
      </c>
      <c r="H10" s="741" t="s">
        <v>1249</v>
      </c>
      <c r="I10" s="741">
        <v>50</v>
      </c>
      <c r="J10" s="742"/>
      <c r="K10" s="378">
        <v>8.8000000000000007</v>
      </c>
      <c r="L10" s="378">
        <v>6</v>
      </c>
      <c r="M10" s="741">
        <v>4</v>
      </c>
      <c r="N10" s="738"/>
      <c r="O10" s="738"/>
      <c r="P10" s="738"/>
      <c r="Q10" s="738"/>
      <c r="S10" s="89" t="s">
        <v>4428</v>
      </c>
      <c r="T10" s="389" t="s">
        <v>7351</v>
      </c>
      <c r="U10" s="746" t="s">
        <v>9360</v>
      </c>
      <c r="V10" s="746" t="s">
        <v>1271</v>
      </c>
      <c r="W10" s="746" t="s">
        <v>1268</v>
      </c>
      <c r="X10" s="746" t="s">
        <v>1277</v>
      </c>
      <c r="Y10" s="752" t="s">
        <v>1978</v>
      </c>
      <c r="Z10" s="376">
        <v>388</v>
      </c>
      <c r="AA10" s="376">
        <v>466</v>
      </c>
      <c r="AB10" s="743" t="s">
        <v>1266</v>
      </c>
      <c r="AC10" s="743" t="s">
        <v>1266</v>
      </c>
      <c r="AD10" s="376">
        <v>63</v>
      </c>
      <c r="AE10" s="376">
        <v>94</v>
      </c>
      <c r="AF10" s="376">
        <v>6.72</v>
      </c>
      <c r="AG10" s="376">
        <v>6.72</v>
      </c>
      <c r="AH10" s="375"/>
      <c r="AI10" s="758" t="s">
        <v>103</v>
      </c>
      <c r="AJ10" s="375"/>
    </row>
    <row r="11" spans="1:36" ht="12" thickBot="1" x14ac:dyDescent="0.2">
      <c r="A11" s="757"/>
      <c r="B11" s="389" t="s">
        <v>7326</v>
      </c>
      <c r="C11" s="374" t="s">
        <v>4427</v>
      </c>
      <c r="D11" s="746" t="s">
        <v>4405</v>
      </c>
      <c r="E11" s="374" t="s">
        <v>1209</v>
      </c>
      <c r="F11" s="374" t="s">
        <v>1209</v>
      </c>
      <c r="G11" s="374" t="s">
        <v>1209</v>
      </c>
      <c r="H11" s="742"/>
      <c r="I11" s="742"/>
      <c r="J11" s="742"/>
      <c r="K11" s="378">
        <v>9.6</v>
      </c>
      <c r="L11" s="378">
        <v>8</v>
      </c>
      <c r="M11" s="742"/>
      <c r="N11" s="738"/>
      <c r="O11" s="738"/>
      <c r="P11" s="738"/>
      <c r="Q11" s="738"/>
      <c r="S11" s="89" t="s">
        <v>4427</v>
      </c>
      <c r="T11" s="389" t="s">
        <v>7352</v>
      </c>
      <c r="U11" s="747"/>
      <c r="V11" s="747"/>
      <c r="W11" s="747"/>
      <c r="X11" s="747"/>
      <c r="Y11" s="747"/>
      <c r="Z11" s="376">
        <v>462</v>
      </c>
      <c r="AA11" s="376">
        <v>554</v>
      </c>
      <c r="AB11" s="744"/>
      <c r="AC11" s="744"/>
      <c r="AD11" s="376">
        <v>63</v>
      </c>
      <c r="AE11" s="376">
        <v>94</v>
      </c>
      <c r="AF11" s="376">
        <v>6.72</v>
      </c>
      <c r="AG11" s="376">
        <v>6.72</v>
      </c>
      <c r="AH11" s="375"/>
      <c r="AI11" s="759"/>
      <c r="AJ11" s="375"/>
    </row>
    <row r="12" spans="1:36" ht="12" thickBot="1" x14ac:dyDescent="0.2">
      <c r="A12" s="757"/>
      <c r="B12" s="389" t="s">
        <v>7327</v>
      </c>
      <c r="C12" s="374" t="s">
        <v>4426</v>
      </c>
      <c r="D12" s="747"/>
      <c r="E12" s="746" t="s">
        <v>4405</v>
      </c>
      <c r="F12" s="374" t="s">
        <v>1209</v>
      </c>
      <c r="G12" s="374" t="s">
        <v>1209</v>
      </c>
      <c r="H12" s="742"/>
      <c r="I12" s="742"/>
      <c r="J12" s="742"/>
      <c r="K12" s="378">
        <v>10.4</v>
      </c>
      <c r="L12" s="378">
        <v>10</v>
      </c>
      <c r="M12" s="742"/>
      <c r="N12" s="738"/>
      <c r="O12" s="738"/>
      <c r="P12" s="738"/>
      <c r="Q12" s="738"/>
      <c r="S12" s="89" t="s">
        <v>4426</v>
      </c>
      <c r="T12" s="389" t="s">
        <v>7353</v>
      </c>
      <c r="U12" s="747"/>
      <c r="V12" s="747"/>
      <c r="W12" s="747"/>
      <c r="X12" s="747"/>
      <c r="Y12" s="747"/>
      <c r="Z12" s="376">
        <v>508</v>
      </c>
      <c r="AA12" s="376">
        <v>610</v>
      </c>
      <c r="AB12" s="744"/>
      <c r="AC12" s="744"/>
      <c r="AD12" s="376">
        <v>73</v>
      </c>
      <c r="AE12" s="376">
        <v>110</v>
      </c>
      <c r="AF12" s="376">
        <v>6.72</v>
      </c>
      <c r="AG12" s="376">
        <v>6.72</v>
      </c>
      <c r="AH12" s="375"/>
      <c r="AI12" s="759"/>
      <c r="AJ12" s="375"/>
    </row>
    <row r="13" spans="1:36" ht="12" thickBot="1" x14ac:dyDescent="0.2">
      <c r="A13" s="757"/>
      <c r="B13" s="389" t="s">
        <v>7328</v>
      </c>
      <c r="C13" s="374" t="s">
        <v>4425</v>
      </c>
      <c r="D13" s="747"/>
      <c r="E13" s="747"/>
      <c r="F13" s="374" t="s">
        <v>4403</v>
      </c>
      <c r="G13" s="374" t="s">
        <v>1209</v>
      </c>
      <c r="H13" s="742"/>
      <c r="I13" s="742"/>
      <c r="J13" s="742"/>
      <c r="K13" s="378">
        <v>11.2</v>
      </c>
      <c r="L13" s="378">
        <v>12</v>
      </c>
      <c r="M13" s="742"/>
      <c r="N13" s="738"/>
      <c r="O13" s="738"/>
      <c r="P13" s="738"/>
      <c r="Q13" s="738"/>
      <c r="S13" s="89" t="s">
        <v>4425</v>
      </c>
      <c r="T13" s="389" t="s">
        <v>7354</v>
      </c>
      <c r="U13" s="747"/>
      <c r="V13" s="747"/>
      <c r="W13" s="747"/>
      <c r="X13" s="747"/>
      <c r="Y13" s="747"/>
      <c r="Z13" s="376">
        <v>577</v>
      </c>
      <c r="AA13" s="376">
        <v>693</v>
      </c>
      <c r="AB13" s="744"/>
      <c r="AC13" s="744"/>
      <c r="AD13" s="376">
        <v>78</v>
      </c>
      <c r="AE13" s="376">
        <v>118</v>
      </c>
      <c r="AF13" s="376">
        <v>6.72</v>
      </c>
      <c r="AG13" s="376">
        <v>6.72</v>
      </c>
      <c r="AH13" s="375"/>
      <c r="AI13" s="759"/>
      <c r="AJ13" s="375"/>
    </row>
    <row r="14" spans="1:36" ht="12" thickBot="1" x14ac:dyDescent="0.2">
      <c r="A14" s="757"/>
      <c r="B14" s="389" t="s">
        <v>7329</v>
      </c>
      <c r="C14" s="374" t="s">
        <v>4424</v>
      </c>
      <c r="D14" s="747"/>
      <c r="E14" s="747"/>
      <c r="F14" s="374" t="s">
        <v>4402</v>
      </c>
      <c r="G14" s="746" t="s">
        <v>4405</v>
      </c>
      <c r="H14" s="742"/>
      <c r="I14" s="742"/>
      <c r="J14" s="742"/>
      <c r="K14" s="378">
        <v>12</v>
      </c>
      <c r="L14" s="378">
        <v>14</v>
      </c>
      <c r="M14" s="742"/>
      <c r="N14" s="738"/>
      <c r="O14" s="738"/>
      <c r="P14" s="738"/>
      <c r="Q14" s="738"/>
      <c r="S14" s="89" t="s">
        <v>4424</v>
      </c>
      <c r="T14" s="389" t="s">
        <v>7355</v>
      </c>
      <c r="U14" s="747"/>
      <c r="V14" s="747"/>
      <c r="W14" s="747"/>
      <c r="X14" s="747"/>
      <c r="Y14" s="747"/>
      <c r="Z14" s="376">
        <v>669</v>
      </c>
      <c r="AA14" s="376">
        <v>804</v>
      </c>
      <c r="AB14" s="744"/>
      <c r="AC14" s="744"/>
      <c r="AD14" s="376">
        <v>84</v>
      </c>
      <c r="AE14" s="376">
        <v>126</v>
      </c>
      <c r="AF14" s="376">
        <v>6.72</v>
      </c>
      <c r="AG14" s="376">
        <v>6.72</v>
      </c>
      <c r="AH14" s="375"/>
      <c r="AI14" s="759"/>
      <c r="AJ14" s="375"/>
    </row>
    <row r="15" spans="1:36" ht="12" thickBot="1" x14ac:dyDescent="0.2">
      <c r="A15" s="757"/>
      <c r="B15" s="389" t="s">
        <v>7330</v>
      </c>
      <c r="C15" s="374" t="s">
        <v>4423</v>
      </c>
      <c r="D15" s="747"/>
      <c r="E15" s="747"/>
      <c r="F15" s="374" t="s">
        <v>4401</v>
      </c>
      <c r="G15" s="747"/>
      <c r="H15" s="742"/>
      <c r="I15" s="742"/>
      <c r="J15" s="742"/>
      <c r="K15" s="378">
        <v>12</v>
      </c>
      <c r="L15" s="378">
        <v>16</v>
      </c>
      <c r="M15" s="742"/>
      <c r="N15" s="738"/>
      <c r="O15" s="738"/>
      <c r="P15" s="738"/>
      <c r="Q15" s="738"/>
      <c r="S15" s="89" t="s">
        <v>4423</v>
      </c>
      <c r="T15" s="389" t="s">
        <v>7356</v>
      </c>
      <c r="U15" s="747"/>
      <c r="V15" s="747"/>
      <c r="W15" s="747"/>
      <c r="X15" s="747"/>
      <c r="Y15" s="747"/>
      <c r="Z15" s="376">
        <v>785</v>
      </c>
      <c r="AA15" s="376">
        <v>942</v>
      </c>
      <c r="AB15" s="744"/>
      <c r="AC15" s="744"/>
      <c r="AD15" s="376">
        <v>89</v>
      </c>
      <c r="AE15" s="376">
        <v>134</v>
      </c>
      <c r="AF15" s="376">
        <v>6.72</v>
      </c>
      <c r="AG15" s="376">
        <v>6.72</v>
      </c>
      <c r="AH15" s="375"/>
      <c r="AI15" s="759"/>
      <c r="AJ15" s="375"/>
    </row>
    <row r="16" spans="1:36" ht="12" thickBot="1" x14ac:dyDescent="0.2">
      <c r="A16" s="757"/>
      <c r="B16" s="389" t="s">
        <v>4440</v>
      </c>
      <c r="C16" s="374" t="s">
        <v>4422</v>
      </c>
      <c r="D16" s="747"/>
      <c r="E16" s="747"/>
      <c r="F16" s="374" t="s">
        <v>4400</v>
      </c>
      <c r="G16" s="747"/>
      <c r="H16" s="742"/>
      <c r="I16" s="742"/>
      <c r="J16" s="742"/>
      <c r="K16" s="378">
        <v>12</v>
      </c>
      <c r="L16" s="378">
        <v>18</v>
      </c>
      <c r="M16" s="742"/>
      <c r="N16" s="738"/>
      <c r="O16" s="738"/>
      <c r="P16" s="738"/>
      <c r="Q16" s="738"/>
      <c r="S16" s="89" t="s">
        <v>4422</v>
      </c>
      <c r="T16" s="389" t="s">
        <v>7357</v>
      </c>
      <c r="U16" s="747"/>
      <c r="V16" s="747"/>
      <c r="W16" s="747"/>
      <c r="X16" s="747"/>
      <c r="Y16" s="747"/>
      <c r="Z16" s="376">
        <v>924</v>
      </c>
      <c r="AA16" s="376">
        <v>1108</v>
      </c>
      <c r="AB16" s="745"/>
      <c r="AC16" s="745"/>
      <c r="AD16" s="376">
        <v>89</v>
      </c>
      <c r="AE16" s="376">
        <v>134</v>
      </c>
      <c r="AF16" s="376">
        <v>6.72</v>
      </c>
      <c r="AG16" s="376">
        <v>6.72</v>
      </c>
      <c r="AH16" s="375"/>
      <c r="AI16" s="760"/>
      <c r="AJ16" s="375"/>
    </row>
    <row r="17" spans="1:36" ht="12" thickBot="1" x14ac:dyDescent="0.2">
      <c r="A17" s="756" t="s">
        <v>4439</v>
      </c>
      <c r="B17" s="389" t="s">
        <v>7331</v>
      </c>
      <c r="C17" s="374" t="s">
        <v>4421</v>
      </c>
      <c r="D17" s="374" t="s">
        <v>103</v>
      </c>
      <c r="E17" s="374" t="s">
        <v>103</v>
      </c>
      <c r="F17" s="374" t="s">
        <v>103</v>
      </c>
      <c r="G17" s="374" t="s">
        <v>103</v>
      </c>
      <c r="H17" s="741" t="s">
        <v>1249</v>
      </c>
      <c r="I17" s="741">
        <v>50</v>
      </c>
      <c r="J17" s="742"/>
      <c r="K17" s="378">
        <v>8.8000000000000007</v>
      </c>
      <c r="L17" s="378">
        <v>6</v>
      </c>
      <c r="M17" s="741">
        <v>4</v>
      </c>
      <c r="N17" s="738"/>
      <c r="O17" s="738"/>
      <c r="P17" s="738"/>
      <c r="Q17" s="738"/>
      <c r="S17" s="89" t="s">
        <v>4421</v>
      </c>
      <c r="T17" s="389" t="s">
        <v>7358</v>
      </c>
      <c r="U17" s="746" t="s">
        <v>9360</v>
      </c>
      <c r="V17" s="746" t="s">
        <v>1315</v>
      </c>
      <c r="W17" s="746" t="s">
        <v>1274</v>
      </c>
      <c r="X17" s="746" t="s">
        <v>1803</v>
      </c>
      <c r="Y17" s="752" t="s">
        <v>1978</v>
      </c>
      <c r="Z17" s="376">
        <v>388</v>
      </c>
      <c r="AA17" s="376">
        <v>466</v>
      </c>
      <c r="AB17" s="750">
        <v>24</v>
      </c>
      <c r="AC17" s="750">
        <v>48</v>
      </c>
      <c r="AD17" s="376">
        <v>63</v>
      </c>
      <c r="AE17" s="376">
        <v>94</v>
      </c>
      <c r="AF17" s="376">
        <v>3.36</v>
      </c>
      <c r="AG17" s="376">
        <v>3.36</v>
      </c>
      <c r="AH17" s="375"/>
      <c r="AI17" s="758">
        <v>5</v>
      </c>
      <c r="AJ17" s="375"/>
    </row>
    <row r="18" spans="1:36" ht="12" thickBot="1" x14ac:dyDescent="0.2">
      <c r="A18" s="757"/>
      <c r="B18" s="389" t="s">
        <v>7332</v>
      </c>
      <c r="C18" s="374" t="s">
        <v>4420</v>
      </c>
      <c r="D18" s="746" t="s">
        <v>4406</v>
      </c>
      <c r="E18" s="374" t="s">
        <v>103</v>
      </c>
      <c r="F18" s="374" t="s">
        <v>103</v>
      </c>
      <c r="G18" s="374" t="s">
        <v>103</v>
      </c>
      <c r="H18" s="742"/>
      <c r="I18" s="742"/>
      <c r="J18" s="742"/>
      <c r="K18" s="378">
        <v>9.6</v>
      </c>
      <c r="L18" s="378">
        <v>8</v>
      </c>
      <c r="M18" s="742"/>
      <c r="N18" s="738"/>
      <c r="O18" s="738"/>
      <c r="P18" s="738"/>
      <c r="Q18" s="738"/>
      <c r="S18" s="89" t="s">
        <v>4420</v>
      </c>
      <c r="T18" s="389" t="s">
        <v>7359</v>
      </c>
      <c r="U18" s="747"/>
      <c r="V18" s="747"/>
      <c r="W18" s="747"/>
      <c r="X18" s="747"/>
      <c r="Y18" s="747"/>
      <c r="Z18" s="376">
        <v>462</v>
      </c>
      <c r="AA18" s="376">
        <v>554</v>
      </c>
      <c r="AB18" s="751"/>
      <c r="AC18" s="751"/>
      <c r="AD18" s="376">
        <v>63</v>
      </c>
      <c r="AE18" s="376">
        <v>94</v>
      </c>
      <c r="AF18" s="376">
        <v>3.36</v>
      </c>
      <c r="AG18" s="376">
        <v>3.36</v>
      </c>
      <c r="AH18" s="375"/>
      <c r="AI18" s="759"/>
      <c r="AJ18" s="375"/>
    </row>
    <row r="19" spans="1:36" ht="12" thickBot="1" x14ac:dyDescent="0.2">
      <c r="A19" s="757"/>
      <c r="B19" s="389" t="s">
        <v>7333</v>
      </c>
      <c r="C19" s="374" t="s">
        <v>4419</v>
      </c>
      <c r="D19" s="747"/>
      <c r="E19" s="746" t="s">
        <v>4406</v>
      </c>
      <c r="F19" s="374" t="s">
        <v>103</v>
      </c>
      <c r="G19" s="374" t="s">
        <v>103</v>
      </c>
      <c r="H19" s="742"/>
      <c r="I19" s="742"/>
      <c r="J19" s="742"/>
      <c r="K19" s="378">
        <v>10.4</v>
      </c>
      <c r="L19" s="378">
        <v>10</v>
      </c>
      <c r="M19" s="742"/>
      <c r="N19" s="738"/>
      <c r="O19" s="738"/>
      <c r="P19" s="738"/>
      <c r="Q19" s="738"/>
      <c r="S19" s="89" t="s">
        <v>4419</v>
      </c>
      <c r="T19" s="389" t="s">
        <v>7360</v>
      </c>
      <c r="U19" s="747"/>
      <c r="V19" s="747"/>
      <c r="W19" s="747"/>
      <c r="X19" s="747"/>
      <c r="Y19" s="747"/>
      <c r="Z19" s="376">
        <v>554</v>
      </c>
      <c r="AA19" s="376">
        <v>665</v>
      </c>
      <c r="AB19" s="751"/>
      <c r="AC19" s="751"/>
      <c r="AD19" s="376">
        <v>73</v>
      </c>
      <c r="AE19" s="376">
        <v>110</v>
      </c>
      <c r="AF19" s="376">
        <v>3.36</v>
      </c>
      <c r="AG19" s="376">
        <v>3.36</v>
      </c>
      <c r="AH19" s="375"/>
      <c r="AI19" s="759"/>
      <c r="AJ19" s="375"/>
    </row>
    <row r="20" spans="1:36" ht="12" thickBot="1" x14ac:dyDescent="0.2">
      <c r="A20" s="757"/>
      <c r="B20" s="389" t="s">
        <v>7334</v>
      </c>
      <c r="C20" s="374" t="s">
        <v>4418</v>
      </c>
      <c r="D20" s="747"/>
      <c r="E20" s="747"/>
      <c r="F20" s="746" t="s">
        <v>4406</v>
      </c>
      <c r="G20" s="374" t="s">
        <v>103</v>
      </c>
      <c r="H20" s="742"/>
      <c r="I20" s="742"/>
      <c r="J20" s="742"/>
      <c r="K20" s="378">
        <v>11.2</v>
      </c>
      <c r="L20" s="378">
        <v>12</v>
      </c>
      <c r="M20" s="742"/>
      <c r="N20" s="738"/>
      <c r="O20" s="738"/>
      <c r="P20" s="738"/>
      <c r="Q20" s="738"/>
      <c r="S20" s="89" t="s">
        <v>4418</v>
      </c>
      <c r="T20" s="389" t="s">
        <v>7361</v>
      </c>
      <c r="U20" s="747"/>
      <c r="V20" s="746" t="s">
        <v>1306</v>
      </c>
      <c r="W20" s="747"/>
      <c r="X20" s="747"/>
      <c r="Y20" s="747"/>
      <c r="Z20" s="376">
        <v>682</v>
      </c>
      <c r="AA20" s="376">
        <v>819</v>
      </c>
      <c r="AB20" s="751"/>
      <c r="AC20" s="751"/>
      <c r="AD20" s="376">
        <v>78</v>
      </c>
      <c r="AE20" s="376">
        <v>118</v>
      </c>
      <c r="AF20" s="376">
        <v>3.36</v>
      </c>
      <c r="AG20" s="376">
        <v>3.36</v>
      </c>
      <c r="AH20" s="375"/>
      <c r="AI20" s="759"/>
      <c r="AJ20" s="375"/>
    </row>
    <row r="21" spans="1:36" ht="12" thickBot="1" x14ac:dyDescent="0.2">
      <c r="A21" s="757"/>
      <c r="B21" s="389" t="s">
        <v>7335</v>
      </c>
      <c r="C21" s="374" t="s">
        <v>4417</v>
      </c>
      <c r="D21" s="747"/>
      <c r="E21" s="747"/>
      <c r="F21" s="747"/>
      <c r="G21" s="746" t="s">
        <v>4399</v>
      </c>
      <c r="H21" s="742"/>
      <c r="I21" s="742"/>
      <c r="J21" s="742"/>
      <c r="K21" s="378">
        <v>12</v>
      </c>
      <c r="L21" s="378">
        <v>14</v>
      </c>
      <c r="M21" s="742"/>
      <c r="N21" s="738"/>
      <c r="O21" s="738"/>
      <c r="P21" s="738"/>
      <c r="Q21" s="738"/>
      <c r="S21" s="89" t="s">
        <v>4417</v>
      </c>
      <c r="T21" s="389" t="s">
        <v>7362</v>
      </c>
      <c r="U21" s="747"/>
      <c r="V21" s="747"/>
      <c r="W21" s="747"/>
      <c r="X21" s="747"/>
      <c r="Y21" s="747"/>
      <c r="Z21" s="376">
        <v>852</v>
      </c>
      <c r="AA21" s="376">
        <v>1022</v>
      </c>
      <c r="AB21" s="751"/>
      <c r="AC21" s="751"/>
      <c r="AD21" s="376">
        <v>84</v>
      </c>
      <c r="AE21" s="376">
        <v>126</v>
      </c>
      <c r="AF21" s="376">
        <v>3.36</v>
      </c>
      <c r="AG21" s="376">
        <v>3.36</v>
      </c>
      <c r="AH21" s="375"/>
      <c r="AI21" s="759"/>
      <c r="AJ21" s="375"/>
    </row>
    <row r="22" spans="1:36" ht="12" thickBot="1" x14ac:dyDescent="0.2">
      <c r="A22" s="757"/>
      <c r="B22" s="389" t="s">
        <v>7336</v>
      </c>
      <c r="C22" s="374" t="s">
        <v>4416</v>
      </c>
      <c r="D22" s="747"/>
      <c r="E22" s="747"/>
      <c r="F22" s="747"/>
      <c r="G22" s="747"/>
      <c r="H22" s="742"/>
      <c r="I22" s="742"/>
      <c r="J22" s="742"/>
      <c r="K22" s="378">
        <v>12</v>
      </c>
      <c r="L22" s="378">
        <v>16</v>
      </c>
      <c r="M22" s="742"/>
      <c r="N22" s="738"/>
      <c r="O22" s="738"/>
      <c r="P22" s="738"/>
      <c r="Q22" s="738"/>
      <c r="S22" s="89" t="s">
        <v>4416</v>
      </c>
      <c r="T22" s="389" t="s">
        <v>7363</v>
      </c>
      <c r="U22" s="747"/>
      <c r="V22" s="746" t="s">
        <v>1288</v>
      </c>
      <c r="W22" s="747"/>
      <c r="X22" s="747"/>
      <c r="Y22" s="747"/>
      <c r="Z22" s="376">
        <v>1071</v>
      </c>
      <c r="AA22" s="376">
        <v>1285</v>
      </c>
      <c r="AB22" s="751"/>
      <c r="AC22" s="751"/>
      <c r="AD22" s="376">
        <v>89</v>
      </c>
      <c r="AE22" s="376">
        <v>134</v>
      </c>
      <c r="AF22" s="376">
        <v>3.36</v>
      </c>
      <c r="AG22" s="376">
        <v>3.36</v>
      </c>
      <c r="AH22" s="375"/>
      <c r="AI22" s="759"/>
      <c r="AJ22" s="375"/>
    </row>
    <row r="23" spans="1:36" ht="12" thickBot="1" x14ac:dyDescent="0.2">
      <c r="A23" s="757"/>
      <c r="B23" s="389" t="s">
        <v>7337</v>
      </c>
      <c r="C23" s="374" t="s">
        <v>4415</v>
      </c>
      <c r="D23" s="747"/>
      <c r="E23" s="747"/>
      <c r="F23" s="747"/>
      <c r="G23" s="747"/>
      <c r="H23" s="742"/>
      <c r="I23" s="742"/>
      <c r="J23" s="742"/>
      <c r="K23" s="378">
        <v>12</v>
      </c>
      <c r="L23" s="378">
        <v>18</v>
      </c>
      <c r="M23" s="742"/>
      <c r="N23" s="738"/>
      <c r="O23" s="738"/>
      <c r="P23" s="738"/>
      <c r="Q23" s="738"/>
      <c r="S23" s="89" t="s">
        <v>4415</v>
      </c>
      <c r="T23" s="389" t="s">
        <v>7364</v>
      </c>
      <c r="U23" s="747"/>
      <c r="V23" s="747"/>
      <c r="W23" s="747"/>
      <c r="X23" s="747"/>
      <c r="Y23" s="747"/>
      <c r="Z23" s="376">
        <v>1344</v>
      </c>
      <c r="AA23" s="376">
        <v>1612</v>
      </c>
      <c r="AB23" s="751"/>
      <c r="AC23" s="751"/>
      <c r="AD23" s="376">
        <v>89</v>
      </c>
      <c r="AE23" s="376">
        <v>134</v>
      </c>
      <c r="AF23" s="376">
        <v>3.36</v>
      </c>
      <c r="AG23" s="376">
        <v>3.36</v>
      </c>
      <c r="AH23" s="375"/>
      <c r="AI23" s="760"/>
      <c r="AJ23" s="375"/>
    </row>
    <row r="24" spans="1:36" ht="12" thickBot="1" x14ac:dyDescent="0.2">
      <c r="A24" s="737" t="s">
        <v>4438</v>
      </c>
      <c r="B24" s="389" t="s">
        <v>7338</v>
      </c>
      <c r="C24" s="374" t="s">
        <v>4414</v>
      </c>
      <c r="D24" s="374" t="s">
        <v>1209</v>
      </c>
      <c r="E24" s="374" t="s">
        <v>1209</v>
      </c>
      <c r="F24" s="374" t="s">
        <v>1209</v>
      </c>
      <c r="G24" s="374" t="s">
        <v>1209</v>
      </c>
      <c r="H24" s="741" t="s">
        <v>1249</v>
      </c>
      <c r="I24" s="741">
        <v>50</v>
      </c>
      <c r="J24" s="742"/>
      <c r="K24" s="378">
        <v>8.8000000000000007</v>
      </c>
      <c r="L24" s="378">
        <v>6</v>
      </c>
      <c r="M24" s="741">
        <v>4</v>
      </c>
      <c r="N24" s="738"/>
      <c r="O24" s="738"/>
      <c r="P24" s="738"/>
      <c r="Q24" s="738"/>
      <c r="S24" s="89" t="s">
        <v>4414</v>
      </c>
      <c r="T24" s="389" t="s">
        <v>7365</v>
      </c>
      <c r="U24" s="746" t="s">
        <v>9360</v>
      </c>
      <c r="V24" s="746" t="s">
        <v>1315</v>
      </c>
      <c r="W24" s="746" t="s">
        <v>1307</v>
      </c>
      <c r="X24" s="746" t="s">
        <v>1997</v>
      </c>
      <c r="Y24" s="752" t="s">
        <v>1978</v>
      </c>
      <c r="Z24" s="376">
        <v>388</v>
      </c>
      <c r="AA24" s="376">
        <v>466</v>
      </c>
      <c r="AB24" s="750">
        <v>24</v>
      </c>
      <c r="AC24" s="750">
        <v>48</v>
      </c>
      <c r="AD24" s="376">
        <v>63</v>
      </c>
      <c r="AE24" s="376">
        <v>94</v>
      </c>
      <c r="AF24" s="376">
        <v>3.36</v>
      </c>
      <c r="AG24" s="376">
        <v>3.36</v>
      </c>
      <c r="AH24" s="375"/>
      <c r="AI24" s="758">
        <v>5</v>
      </c>
      <c r="AJ24" s="375"/>
    </row>
    <row r="25" spans="1:36" ht="12" thickBot="1" x14ac:dyDescent="0.2">
      <c r="A25" s="737"/>
      <c r="B25" s="389" t="s">
        <v>7339</v>
      </c>
      <c r="C25" s="374" t="s">
        <v>4413</v>
      </c>
      <c r="D25" s="746" t="s">
        <v>4407</v>
      </c>
      <c r="E25" s="374" t="s">
        <v>1209</v>
      </c>
      <c r="F25" s="374" t="s">
        <v>1209</v>
      </c>
      <c r="G25" s="374" t="s">
        <v>1209</v>
      </c>
      <c r="H25" s="742"/>
      <c r="I25" s="742"/>
      <c r="J25" s="742"/>
      <c r="K25" s="378">
        <v>9.6</v>
      </c>
      <c r="L25" s="378">
        <v>8</v>
      </c>
      <c r="M25" s="742"/>
      <c r="N25" s="738"/>
      <c r="O25" s="738"/>
      <c r="P25" s="738"/>
      <c r="Q25" s="738"/>
      <c r="S25" s="89" t="s">
        <v>4413</v>
      </c>
      <c r="T25" s="389" t="s">
        <v>7366</v>
      </c>
      <c r="U25" s="747"/>
      <c r="V25" s="747"/>
      <c r="W25" s="747"/>
      <c r="X25" s="747"/>
      <c r="Y25" s="747"/>
      <c r="Z25" s="376">
        <v>462</v>
      </c>
      <c r="AA25" s="376">
        <v>554</v>
      </c>
      <c r="AB25" s="751"/>
      <c r="AC25" s="751"/>
      <c r="AD25" s="376">
        <v>63</v>
      </c>
      <c r="AE25" s="376">
        <v>94</v>
      </c>
      <c r="AF25" s="376">
        <v>3.36</v>
      </c>
      <c r="AG25" s="376">
        <v>3.36</v>
      </c>
      <c r="AH25" s="375"/>
      <c r="AI25" s="759"/>
      <c r="AJ25" s="375"/>
    </row>
    <row r="26" spans="1:36" ht="12" thickBot="1" x14ac:dyDescent="0.2">
      <c r="A26" s="737"/>
      <c r="B26" s="389" t="s">
        <v>7340</v>
      </c>
      <c r="C26" s="374" t="s">
        <v>4412</v>
      </c>
      <c r="D26" s="747"/>
      <c r="E26" s="746" t="s">
        <v>4407</v>
      </c>
      <c r="F26" s="374" t="s">
        <v>1209</v>
      </c>
      <c r="G26" s="374" t="s">
        <v>1209</v>
      </c>
      <c r="H26" s="742"/>
      <c r="I26" s="742"/>
      <c r="J26" s="742"/>
      <c r="K26" s="378">
        <v>10.4</v>
      </c>
      <c r="L26" s="378">
        <v>10</v>
      </c>
      <c r="M26" s="742"/>
      <c r="N26" s="738"/>
      <c r="O26" s="738"/>
      <c r="P26" s="738"/>
      <c r="Q26" s="738"/>
      <c r="S26" s="89" t="s">
        <v>4412</v>
      </c>
      <c r="T26" s="389" t="s">
        <v>7367</v>
      </c>
      <c r="U26" s="747"/>
      <c r="V26" s="747"/>
      <c r="W26" s="747"/>
      <c r="X26" s="747"/>
      <c r="Y26" s="747"/>
      <c r="Z26" s="376">
        <v>554</v>
      </c>
      <c r="AA26" s="376">
        <v>665</v>
      </c>
      <c r="AB26" s="751"/>
      <c r="AC26" s="751"/>
      <c r="AD26" s="376">
        <v>73</v>
      </c>
      <c r="AE26" s="376">
        <v>110</v>
      </c>
      <c r="AF26" s="376">
        <v>3.36</v>
      </c>
      <c r="AG26" s="376">
        <v>3.36</v>
      </c>
      <c r="AH26" s="375"/>
      <c r="AI26" s="759"/>
      <c r="AJ26" s="375"/>
    </row>
    <row r="27" spans="1:36" ht="12" thickBot="1" x14ac:dyDescent="0.2">
      <c r="A27" s="737"/>
      <c r="B27" s="389" t="s">
        <v>7341</v>
      </c>
      <c r="C27" s="374" t="s">
        <v>4411</v>
      </c>
      <c r="D27" s="747"/>
      <c r="E27" s="747"/>
      <c r="F27" s="746" t="s">
        <v>4407</v>
      </c>
      <c r="G27" s="374" t="s">
        <v>1209</v>
      </c>
      <c r="H27" s="742"/>
      <c r="I27" s="742"/>
      <c r="J27" s="742"/>
      <c r="K27" s="378">
        <v>11.2</v>
      </c>
      <c r="L27" s="378">
        <v>12</v>
      </c>
      <c r="M27" s="742"/>
      <c r="N27" s="738"/>
      <c r="O27" s="738"/>
      <c r="P27" s="738"/>
      <c r="Q27" s="738"/>
      <c r="S27" s="89" t="s">
        <v>4411</v>
      </c>
      <c r="T27" s="389" t="s">
        <v>7368</v>
      </c>
      <c r="U27" s="747"/>
      <c r="V27" s="746" t="s">
        <v>1306</v>
      </c>
      <c r="W27" s="747"/>
      <c r="X27" s="747"/>
      <c r="Y27" s="747"/>
      <c r="Z27" s="376">
        <v>682</v>
      </c>
      <c r="AA27" s="376">
        <v>819</v>
      </c>
      <c r="AB27" s="751"/>
      <c r="AC27" s="751"/>
      <c r="AD27" s="376">
        <v>78</v>
      </c>
      <c r="AE27" s="376">
        <v>118</v>
      </c>
      <c r="AF27" s="376">
        <v>3.36</v>
      </c>
      <c r="AG27" s="376">
        <v>3.36</v>
      </c>
      <c r="AH27" s="375"/>
      <c r="AI27" s="759"/>
      <c r="AJ27" s="375"/>
    </row>
    <row r="28" spans="1:36" ht="12" thickBot="1" x14ac:dyDescent="0.2">
      <c r="A28" s="737"/>
      <c r="B28" s="389" t="s">
        <v>7342</v>
      </c>
      <c r="C28" s="374" t="s">
        <v>4410</v>
      </c>
      <c r="D28" s="747"/>
      <c r="E28" s="747"/>
      <c r="F28" s="747"/>
      <c r="G28" s="746" t="s">
        <v>4407</v>
      </c>
      <c r="H28" s="742"/>
      <c r="I28" s="742"/>
      <c r="J28" s="742"/>
      <c r="K28" s="378">
        <v>12</v>
      </c>
      <c r="L28" s="378">
        <v>14</v>
      </c>
      <c r="M28" s="742"/>
      <c r="N28" s="738"/>
      <c r="O28" s="738"/>
      <c r="P28" s="738"/>
      <c r="Q28" s="738"/>
      <c r="S28" s="89" t="s">
        <v>4410</v>
      </c>
      <c r="T28" s="389" t="s">
        <v>7369</v>
      </c>
      <c r="U28" s="747"/>
      <c r="V28" s="747"/>
      <c r="W28" s="747"/>
      <c r="X28" s="747"/>
      <c r="Y28" s="747"/>
      <c r="Z28" s="376">
        <v>852</v>
      </c>
      <c r="AA28" s="376">
        <v>1022</v>
      </c>
      <c r="AB28" s="751"/>
      <c r="AC28" s="751"/>
      <c r="AD28" s="376">
        <v>84</v>
      </c>
      <c r="AE28" s="376">
        <v>126</v>
      </c>
      <c r="AF28" s="376">
        <v>3.36</v>
      </c>
      <c r="AG28" s="376">
        <v>3.36</v>
      </c>
      <c r="AH28" s="375"/>
      <c r="AI28" s="759"/>
      <c r="AJ28" s="375"/>
    </row>
    <row r="29" spans="1:36" ht="12" thickBot="1" x14ac:dyDescent="0.2">
      <c r="A29" s="737"/>
      <c r="B29" s="389" t="s">
        <v>7343</v>
      </c>
      <c r="C29" s="374" t="s">
        <v>4409</v>
      </c>
      <c r="D29" s="747"/>
      <c r="E29" s="747"/>
      <c r="F29" s="747"/>
      <c r="G29" s="747"/>
      <c r="H29" s="742"/>
      <c r="I29" s="742"/>
      <c r="J29" s="742"/>
      <c r="K29" s="378">
        <v>12</v>
      </c>
      <c r="L29" s="378">
        <v>16</v>
      </c>
      <c r="M29" s="742"/>
      <c r="N29" s="738"/>
      <c r="O29" s="738"/>
      <c r="P29" s="738"/>
      <c r="Q29" s="738"/>
      <c r="S29" s="89" t="s">
        <v>4409</v>
      </c>
      <c r="T29" s="389" t="s">
        <v>7370</v>
      </c>
      <c r="U29" s="747"/>
      <c r="V29" s="746" t="s">
        <v>1313</v>
      </c>
      <c r="W29" s="747"/>
      <c r="X29" s="747"/>
      <c r="Y29" s="747"/>
      <c r="Z29" s="376">
        <v>1071</v>
      </c>
      <c r="AA29" s="376">
        <v>1285</v>
      </c>
      <c r="AB29" s="751"/>
      <c r="AC29" s="751"/>
      <c r="AD29" s="376">
        <v>89</v>
      </c>
      <c r="AE29" s="376">
        <v>134</v>
      </c>
      <c r="AF29" s="376">
        <v>3.36</v>
      </c>
      <c r="AG29" s="376">
        <v>3.36</v>
      </c>
      <c r="AH29" s="375"/>
      <c r="AI29" s="759"/>
      <c r="AJ29" s="375"/>
    </row>
    <row r="30" spans="1:36" ht="12" thickBot="1" x14ac:dyDescent="0.2">
      <c r="A30" s="737"/>
      <c r="B30" s="389" t="s">
        <v>7344</v>
      </c>
      <c r="C30" s="374" t="s">
        <v>4408</v>
      </c>
      <c r="D30" s="747"/>
      <c r="E30" s="747"/>
      <c r="F30" s="747"/>
      <c r="G30" s="747"/>
      <c r="H30" s="742"/>
      <c r="I30" s="742"/>
      <c r="J30" s="742"/>
      <c r="K30" s="378">
        <v>12</v>
      </c>
      <c r="L30" s="378">
        <v>18</v>
      </c>
      <c r="M30" s="742"/>
      <c r="N30" s="748"/>
      <c r="O30" s="748"/>
      <c r="P30" s="748"/>
      <c r="Q30" s="748"/>
      <c r="S30" s="89" t="s">
        <v>4408</v>
      </c>
      <c r="T30" s="389" t="s">
        <v>7371</v>
      </c>
      <c r="U30" s="747"/>
      <c r="V30" s="747"/>
      <c r="W30" s="747"/>
      <c r="X30" s="747"/>
      <c r="Y30" s="747"/>
      <c r="Z30" s="376">
        <v>1344</v>
      </c>
      <c r="AA30" s="376">
        <v>1612</v>
      </c>
      <c r="AB30" s="751"/>
      <c r="AC30" s="751"/>
      <c r="AD30" s="376">
        <v>89</v>
      </c>
      <c r="AE30" s="376">
        <v>134</v>
      </c>
      <c r="AF30" s="376">
        <v>3.36</v>
      </c>
      <c r="AG30" s="376">
        <v>3.36</v>
      </c>
      <c r="AH30" s="375"/>
      <c r="AI30" s="760"/>
      <c r="AJ30" s="375"/>
    </row>
    <row r="31" spans="1:36" ht="12" thickBot="1" x14ac:dyDescent="0.2">
      <c r="S31" s="89" t="s">
        <v>4407</v>
      </c>
      <c r="T31" s="389" t="s">
        <v>2242</v>
      </c>
      <c r="U31" s="374" t="s">
        <v>9360</v>
      </c>
      <c r="V31" s="374" t="s">
        <v>1271</v>
      </c>
      <c r="W31" s="374" t="s">
        <v>1268</v>
      </c>
      <c r="X31" s="374" t="s">
        <v>1267</v>
      </c>
      <c r="Y31" s="374" t="s">
        <v>103</v>
      </c>
      <c r="Z31" s="376">
        <v>500</v>
      </c>
      <c r="AA31" s="376">
        <v>999</v>
      </c>
      <c r="AB31" s="376">
        <v>48</v>
      </c>
      <c r="AC31" s="376">
        <v>99</v>
      </c>
      <c r="AD31" s="376">
        <v>80</v>
      </c>
      <c r="AE31" s="376">
        <v>120</v>
      </c>
      <c r="AF31" s="376">
        <v>2.5</v>
      </c>
      <c r="AG31" s="376">
        <v>2.5</v>
      </c>
      <c r="AH31" s="375"/>
      <c r="AI31" s="375">
        <v>5</v>
      </c>
      <c r="AJ31" s="375"/>
    </row>
    <row r="32" spans="1:36" ht="12" thickBot="1" x14ac:dyDescent="0.2">
      <c r="A32" s="753" t="s">
        <v>7441</v>
      </c>
      <c r="B32" s="257" t="s">
        <v>7446</v>
      </c>
      <c r="S32" s="89" t="s">
        <v>4406</v>
      </c>
      <c r="T32" s="389" t="s">
        <v>2241</v>
      </c>
      <c r="U32" s="374" t="s">
        <v>9368</v>
      </c>
      <c r="V32" s="374" t="s">
        <v>1313</v>
      </c>
      <c r="W32" s="374" t="s">
        <v>1268</v>
      </c>
      <c r="X32" s="374" t="s">
        <v>1803</v>
      </c>
      <c r="Y32" s="374" t="s">
        <v>103</v>
      </c>
      <c r="Z32" s="376">
        <v>285</v>
      </c>
      <c r="AA32" s="376">
        <v>500</v>
      </c>
      <c r="AB32" s="376" t="s">
        <v>1266</v>
      </c>
      <c r="AC32" s="376" t="s">
        <v>1266</v>
      </c>
      <c r="AD32" s="376">
        <v>70</v>
      </c>
      <c r="AE32" s="376">
        <v>105</v>
      </c>
      <c r="AF32" s="376">
        <v>1.4</v>
      </c>
      <c r="AG32" s="376">
        <v>1.4</v>
      </c>
      <c r="AH32" s="375"/>
      <c r="AI32" s="375" t="s">
        <v>103</v>
      </c>
      <c r="AJ32" s="375"/>
    </row>
    <row r="33" spans="1:36" ht="12" thickBot="1" x14ac:dyDescent="0.2">
      <c r="A33" s="754"/>
      <c r="B33" s="257" t="s">
        <v>7447</v>
      </c>
      <c r="S33" s="89" t="s">
        <v>4405</v>
      </c>
      <c r="T33" s="389" t="s">
        <v>2240</v>
      </c>
      <c r="U33" s="374" t="s">
        <v>96</v>
      </c>
      <c r="V33" s="374" t="s">
        <v>4404</v>
      </c>
      <c r="W33" s="374" t="s">
        <v>1268</v>
      </c>
      <c r="X33" s="374" t="s">
        <v>1267</v>
      </c>
      <c r="Y33" s="374" t="s">
        <v>103</v>
      </c>
      <c r="Z33" s="376">
        <v>680</v>
      </c>
      <c r="AA33" s="376">
        <v>1200</v>
      </c>
      <c r="AB33" s="376">
        <v>16</v>
      </c>
      <c r="AC33" s="376">
        <v>16</v>
      </c>
      <c r="AD33" s="376">
        <v>80</v>
      </c>
      <c r="AE33" s="376">
        <v>120</v>
      </c>
      <c r="AF33" s="376">
        <v>4.5</v>
      </c>
      <c r="AG33" s="376">
        <v>4.5</v>
      </c>
      <c r="AH33" s="375"/>
      <c r="AI33" s="375">
        <v>10</v>
      </c>
      <c r="AJ33" s="375"/>
    </row>
    <row r="34" spans="1:36" ht="12" thickBot="1" x14ac:dyDescent="0.2">
      <c r="A34" s="754"/>
      <c r="B34" s="257" t="s">
        <v>7448</v>
      </c>
      <c r="S34" s="89" t="s">
        <v>4403</v>
      </c>
      <c r="T34" s="389" t="s">
        <v>2237</v>
      </c>
      <c r="U34" s="746" t="s">
        <v>96</v>
      </c>
      <c r="V34" s="746" t="s">
        <v>3222</v>
      </c>
      <c r="W34" s="746" t="s">
        <v>1268</v>
      </c>
      <c r="X34" s="746" t="s">
        <v>1267</v>
      </c>
      <c r="Y34" s="752" t="s">
        <v>1978</v>
      </c>
      <c r="Z34" s="376">
        <v>525</v>
      </c>
      <c r="AA34" s="376">
        <v>630</v>
      </c>
      <c r="AB34" s="743">
        <v>24</v>
      </c>
      <c r="AC34" s="743">
        <v>24</v>
      </c>
      <c r="AD34" s="376">
        <v>52</v>
      </c>
      <c r="AE34" s="376">
        <v>78</v>
      </c>
      <c r="AF34" s="376">
        <v>0.84</v>
      </c>
      <c r="AG34" s="376">
        <v>0.84</v>
      </c>
      <c r="AH34" s="375"/>
      <c r="AI34" s="375">
        <v>10</v>
      </c>
      <c r="AJ34" s="758" t="s">
        <v>7379</v>
      </c>
    </row>
    <row r="35" spans="1:36" ht="12" thickBot="1" x14ac:dyDescent="0.2">
      <c r="A35" s="755"/>
      <c r="B35" s="257" t="s">
        <v>7449</v>
      </c>
      <c r="S35" s="89" t="s">
        <v>4402</v>
      </c>
      <c r="T35" s="389" t="s">
        <v>7372</v>
      </c>
      <c r="U35" s="747"/>
      <c r="V35" s="747"/>
      <c r="W35" s="747"/>
      <c r="X35" s="747"/>
      <c r="Y35" s="747"/>
      <c r="Z35" s="376">
        <v>630</v>
      </c>
      <c r="AA35" s="376">
        <v>756</v>
      </c>
      <c r="AB35" s="744"/>
      <c r="AC35" s="744"/>
      <c r="AD35" s="376">
        <v>57</v>
      </c>
      <c r="AE35" s="376">
        <v>87</v>
      </c>
      <c r="AF35" s="376">
        <v>0.84</v>
      </c>
      <c r="AG35" s="376">
        <v>0.84</v>
      </c>
      <c r="AH35" s="375"/>
      <c r="AI35" s="375">
        <v>25</v>
      </c>
      <c r="AJ35" s="759"/>
    </row>
    <row r="36" spans="1:36" ht="12" thickBot="1" x14ac:dyDescent="0.2">
      <c r="S36" s="89" t="s">
        <v>4401</v>
      </c>
      <c r="T36" s="389" t="s">
        <v>7373</v>
      </c>
      <c r="U36" s="747"/>
      <c r="V36" s="747"/>
      <c r="W36" s="747"/>
      <c r="X36" s="747"/>
      <c r="Y36" s="747"/>
      <c r="Z36" s="376">
        <v>787</v>
      </c>
      <c r="AA36" s="376">
        <v>945</v>
      </c>
      <c r="AB36" s="744"/>
      <c r="AC36" s="744"/>
      <c r="AD36" s="376">
        <v>63</v>
      </c>
      <c r="AE36" s="376">
        <v>94</v>
      </c>
      <c r="AF36" s="376">
        <v>0.84</v>
      </c>
      <c r="AG36" s="376">
        <v>0.84</v>
      </c>
      <c r="AH36" s="375"/>
      <c r="AI36" s="375">
        <v>50</v>
      </c>
      <c r="AJ36" s="759"/>
    </row>
    <row r="37" spans="1:36" ht="12" thickBot="1" x14ac:dyDescent="0.2">
      <c r="S37" s="89" t="s">
        <v>4400</v>
      </c>
      <c r="T37" s="389" t="s">
        <v>7374</v>
      </c>
      <c r="U37" s="747"/>
      <c r="V37" s="747"/>
      <c r="W37" s="747"/>
      <c r="X37" s="747"/>
      <c r="Y37" s="747"/>
      <c r="Z37" s="376">
        <v>840</v>
      </c>
      <c r="AA37" s="376">
        <v>1008</v>
      </c>
      <c r="AB37" s="745"/>
      <c r="AC37" s="745"/>
      <c r="AD37" s="376">
        <v>73</v>
      </c>
      <c r="AE37" s="376">
        <v>110</v>
      </c>
      <c r="AF37" s="376">
        <v>0.84</v>
      </c>
      <c r="AG37" s="376">
        <v>0.84</v>
      </c>
      <c r="AH37" s="375"/>
      <c r="AI37" s="375">
        <v>75</v>
      </c>
      <c r="AJ37" s="760"/>
    </row>
    <row r="38" spans="1:36" ht="12" thickBot="1" x14ac:dyDescent="0.2">
      <c r="S38" s="89" t="s">
        <v>4399</v>
      </c>
      <c r="T38" s="389" t="s">
        <v>7375</v>
      </c>
      <c r="U38" s="374" t="s">
        <v>9368</v>
      </c>
      <c r="V38" s="374" t="s">
        <v>3222</v>
      </c>
      <c r="W38" s="374" t="s">
        <v>1290</v>
      </c>
      <c r="X38" s="374" t="s">
        <v>1803</v>
      </c>
      <c r="Y38" s="382" t="s">
        <v>1978</v>
      </c>
      <c r="Z38" s="376">
        <v>378</v>
      </c>
      <c r="AA38" s="376">
        <v>682</v>
      </c>
      <c r="AB38" s="376" t="s">
        <v>1266</v>
      </c>
      <c r="AC38" s="376" t="s">
        <v>1266</v>
      </c>
      <c r="AD38" s="376">
        <v>84</v>
      </c>
      <c r="AE38" s="376">
        <v>126</v>
      </c>
      <c r="AF38" s="376">
        <v>0.21</v>
      </c>
      <c r="AG38" s="376">
        <v>0.21</v>
      </c>
      <c r="AH38" s="375"/>
      <c r="AI38" s="375" t="s">
        <v>103</v>
      </c>
      <c r="AJ38" s="375" t="s">
        <v>7378</v>
      </c>
    </row>
    <row r="39" spans="1:36" ht="12" thickBot="1" x14ac:dyDescent="0.2">
      <c r="S39" s="89" t="s">
        <v>4398</v>
      </c>
      <c r="T39" s="389" t="s">
        <v>2243</v>
      </c>
      <c r="U39" s="746" t="s">
        <v>96</v>
      </c>
      <c r="V39" s="746" t="s">
        <v>1305</v>
      </c>
      <c r="W39" s="746" t="s">
        <v>1268</v>
      </c>
      <c r="X39" s="746" t="s">
        <v>1267</v>
      </c>
      <c r="Y39" s="746" t="s">
        <v>103</v>
      </c>
      <c r="Z39" s="376">
        <v>550</v>
      </c>
      <c r="AA39" s="376">
        <v>660</v>
      </c>
      <c r="AB39" s="376">
        <v>8</v>
      </c>
      <c r="AC39" s="376">
        <v>8</v>
      </c>
      <c r="AD39" s="376">
        <v>45</v>
      </c>
      <c r="AE39" s="376">
        <v>54</v>
      </c>
      <c r="AF39" s="376">
        <v>0.8</v>
      </c>
      <c r="AG39" s="376">
        <v>0.8</v>
      </c>
      <c r="AH39" s="373">
        <v>5400</v>
      </c>
      <c r="AI39" s="375">
        <v>10</v>
      </c>
      <c r="AJ39" s="375"/>
    </row>
    <row r="40" spans="1:36" ht="12" thickBot="1" x14ac:dyDescent="0.2">
      <c r="S40" s="89" t="s">
        <v>4397</v>
      </c>
      <c r="T40" s="389" t="s">
        <v>7376</v>
      </c>
      <c r="U40" s="747"/>
      <c r="V40" s="747"/>
      <c r="W40" s="747"/>
      <c r="X40" s="747"/>
      <c r="Y40" s="747"/>
      <c r="Z40" s="376">
        <v>800</v>
      </c>
      <c r="AA40" s="376">
        <v>960</v>
      </c>
      <c r="AB40" s="376">
        <v>12</v>
      </c>
      <c r="AC40" s="376">
        <v>12</v>
      </c>
      <c r="AD40" s="376">
        <v>55</v>
      </c>
      <c r="AE40" s="376">
        <v>66</v>
      </c>
      <c r="AF40" s="376">
        <v>2</v>
      </c>
      <c r="AG40" s="376">
        <v>2</v>
      </c>
      <c r="AH40" s="373">
        <v>19200</v>
      </c>
      <c r="AI40" s="375">
        <v>50</v>
      </c>
      <c r="AJ40" s="375"/>
    </row>
    <row r="41" spans="1:36" ht="12" thickBot="1" x14ac:dyDescent="0.2">
      <c r="S41" s="89" t="s">
        <v>4396</v>
      </c>
      <c r="T41" s="389" t="s">
        <v>7377</v>
      </c>
      <c r="U41" s="374" t="s">
        <v>96</v>
      </c>
      <c r="V41" s="374" t="s">
        <v>1271</v>
      </c>
      <c r="W41" s="374" t="s">
        <v>1268</v>
      </c>
      <c r="X41" s="374" t="s">
        <v>1277</v>
      </c>
      <c r="Y41" s="382" t="s">
        <v>1978</v>
      </c>
      <c r="Z41" s="376">
        <v>630</v>
      </c>
      <c r="AA41" s="376">
        <v>945</v>
      </c>
      <c r="AB41" s="376" t="s">
        <v>1266</v>
      </c>
      <c r="AC41" s="376" t="s">
        <v>1266</v>
      </c>
      <c r="AD41" s="376">
        <v>126</v>
      </c>
      <c r="AE41" s="376">
        <v>151</v>
      </c>
      <c r="AF41" s="376">
        <v>2.62</v>
      </c>
      <c r="AG41" s="376">
        <v>2.62</v>
      </c>
      <c r="AH41" s="373">
        <v>2001</v>
      </c>
      <c r="AI41" s="375" t="s">
        <v>103</v>
      </c>
      <c r="AJ41" s="375"/>
    </row>
    <row r="42" spans="1:36" ht="12" thickBot="1" x14ac:dyDescent="0.2"/>
    <row r="43" spans="1:36" ht="12" thickBot="1" x14ac:dyDescent="0.2">
      <c r="A43" s="737" t="s">
        <v>4457</v>
      </c>
      <c r="B43" s="737" t="s">
        <v>4456</v>
      </c>
      <c r="C43" s="737" t="s">
        <v>4455</v>
      </c>
      <c r="D43" s="737" t="s">
        <v>4454</v>
      </c>
      <c r="E43" s="737" t="s">
        <v>4453</v>
      </c>
      <c r="F43" s="737" t="s">
        <v>4452</v>
      </c>
      <c r="G43" s="737" t="s">
        <v>4451</v>
      </c>
      <c r="H43" s="737" t="s">
        <v>2700</v>
      </c>
      <c r="I43" s="737" t="s">
        <v>4485</v>
      </c>
      <c r="J43" s="740"/>
      <c r="K43" s="737" t="s">
        <v>1296</v>
      </c>
      <c r="L43" s="87" t="s">
        <v>4450</v>
      </c>
      <c r="M43" s="87" t="s">
        <v>4449</v>
      </c>
      <c r="N43" s="737" t="s">
        <v>81</v>
      </c>
      <c r="O43" s="88" t="s">
        <v>2430</v>
      </c>
      <c r="P43" s="88" t="s">
        <v>4448</v>
      </c>
      <c r="Q43" s="88" t="s">
        <v>4484</v>
      </c>
      <c r="S43" s="737" t="s">
        <v>1462</v>
      </c>
      <c r="T43" s="737" t="s">
        <v>1151</v>
      </c>
      <c r="U43" s="737" t="s">
        <v>4478</v>
      </c>
      <c r="V43" s="737" t="s">
        <v>1299</v>
      </c>
      <c r="W43" s="737" t="s">
        <v>1298</v>
      </c>
      <c r="X43" s="737" t="s">
        <v>2200</v>
      </c>
      <c r="Y43" s="737" t="s">
        <v>1854</v>
      </c>
      <c r="Z43" s="737" t="s">
        <v>1300</v>
      </c>
      <c r="AA43" s="737"/>
      <c r="AB43" s="737" t="s">
        <v>6263</v>
      </c>
      <c r="AC43" s="737"/>
      <c r="AD43" s="737" t="s">
        <v>4477</v>
      </c>
      <c r="AE43" s="737"/>
      <c r="AF43" s="737" t="s">
        <v>1296</v>
      </c>
      <c r="AG43" s="737"/>
      <c r="AH43" s="87" t="s">
        <v>4436</v>
      </c>
      <c r="AI43" s="87" t="s">
        <v>10899</v>
      </c>
      <c r="AJ43" s="737" t="s">
        <v>6810</v>
      </c>
    </row>
    <row r="44" spans="1:36" ht="12" thickBot="1" x14ac:dyDescent="0.2">
      <c r="A44" s="740"/>
      <c r="B44" s="740"/>
      <c r="C44" s="740"/>
      <c r="D44" s="740"/>
      <c r="E44" s="740"/>
      <c r="F44" s="740"/>
      <c r="G44" s="740"/>
      <c r="H44" s="740"/>
      <c r="I44" s="87" t="s">
        <v>1518</v>
      </c>
      <c r="J44" s="87" t="s">
        <v>1517</v>
      </c>
      <c r="K44" s="740"/>
      <c r="L44" s="87" t="s">
        <v>4446</v>
      </c>
      <c r="M44" s="87" t="s">
        <v>4445</v>
      </c>
      <c r="N44" s="740"/>
      <c r="O44" s="90" t="s">
        <v>2208</v>
      </c>
      <c r="P44" s="88">
        <v>60</v>
      </c>
      <c r="Q44" s="88">
        <v>30</v>
      </c>
      <c r="S44" s="737"/>
      <c r="T44" s="737"/>
      <c r="U44" s="737"/>
      <c r="V44" s="737"/>
      <c r="W44" s="737"/>
      <c r="X44" s="737"/>
      <c r="Y44" s="737"/>
      <c r="Z44" s="87" t="s">
        <v>1518</v>
      </c>
      <c r="AA44" s="87" t="s">
        <v>1517</v>
      </c>
      <c r="AB44" s="87" t="s">
        <v>1518</v>
      </c>
      <c r="AC44" s="87" t="s">
        <v>1517</v>
      </c>
      <c r="AD44" s="87" t="s">
        <v>1518</v>
      </c>
      <c r="AE44" s="87" t="s">
        <v>1517</v>
      </c>
      <c r="AF44" s="87" t="s">
        <v>1518</v>
      </c>
      <c r="AG44" s="87" t="s">
        <v>1517</v>
      </c>
      <c r="AH44" s="87" t="s">
        <v>1516</v>
      </c>
      <c r="AI44" s="87" t="s">
        <v>1516</v>
      </c>
      <c r="AJ44" s="740"/>
    </row>
    <row r="45" spans="1:36" ht="12" thickBot="1" x14ac:dyDescent="0.2">
      <c r="A45" s="756" t="s">
        <v>4483</v>
      </c>
      <c r="B45" s="70" t="s">
        <v>7380</v>
      </c>
      <c r="C45" s="54" t="s">
        <v>4435</v>
      </c>
      <c r="D45" s="54" t="s">
        <v>1209</v>
      </c>
      <c r="E45" s="54" t="s">
        <v>1209</v>
      </c>
      <c r="F45" s="54" t="s">
        <v>1209</v>
      </c>
      <c r="G45" s="54" t="s">
        <v>1209</v>
      </c>
      <c r="H45" s="741" t="s">
        <v>1241</v>
      </c>
      <c r="I45" s="741">
        <v>50</v>
      </c>
      <c r="J45" s="742"/>
      <c r="K45" s="67">
        <v>8.8000000000000007</v>
      </c>
      <c r="L45" s="67">
        <v>6</v>
      </c>
      <c r="M45" s="741">
        <v>4</v>
      </c>
      <c r="N45" s="738"/>
      <c r="O45" s="738"/>
      <c r="P45" s="738"/>
      <c r="Q45" s="738"/>
      <c r="S45" s="89" t="s">
        <v>4435</v>
      </c>
      <c r="T45" s="70" t="s">
        <v>2209</v>
      </c>
      <c r="U45" s="746" t="s">
        <v>9360</v>
      </c>
      <c r="V45" s="746" t="s">
        <v>1315</v>
      </c>
      <c r="W45" s="746" t="s">
        <v>1287</v>
      </c>
      <c r="X45" s="746" t="s">
        <v>2010</v>
      </c>
      <c r="Y45" s="752" t="s">
        <v>1978</v>
      </c>
      <c r="Z45" s="139">
        <v>388</v>
      </c>
      <c r="AA45" s="139">
        <v>466</v>
      </c>
      <c r="AB45" s="750">
        <v>24</v>
      </c>
      <c r="AC45" s="750">
        <v>48</v>
      </c>
      <c r="AD45" s="139">
        <v>63</v>
      </c>
      <c r="AE45" s="139">
        <v>94</v>
      </c>
      <c r="AF45" s="139">
        <v>3.36</v>
      </c>
      <c r="AG45" s="139">
        <v>5.16</v>
      </c>
      <c r="AH45" s="53"/>
      <c r="AI45" s="738">
        <v>5</v>
      </c>
      <c r="AJ45" s="53"/>
    </row>
    <row r="46" spans="1:36" ht="12" thickBot="1" x14ac:dyDescent="0.2">
      <c r="A46" s="757"/>
      <c r="B46" s="70" t="s">
        <v>7381</v>
      </c>
      <c r="C46" s="54" t="s">
        <v>4434</v>
      </c>
      <c r="D46" s="54" t="s">
        <v>4403</v>
      </c>
      <c r="E46" s="54" t="s">
        <v>1209</v>
      </c>
      <c r="F46" s="54" t="s">
        <v>1209</v>
      </c>
      <c r="G46" s="54" t="s">
        <v>1209</v>
      </c>
      <c r="H46" s="742"/>
      <c r="I46" s="742"/>
      <c r="J46" s="742"/>
      <c r="K46" s="67">
        <v>9.6</v>
      </c>
      <c r="L46" s="67">
        <v>8</v>
      </c>
      <c r="M46" s="742"/>
      <c r="N46" s="738"/>
      <c r="O46" s="738"/>
      <c r="P46" s="738"/>
      <c r="Q46" s="738"/>
      <c r="S46" s="89" t="s">
        <v>4434</v>
      </c>
      <c r="T46" s="70" t="s">
        <v>7407</v>
      </c>
      <c r="U46" s="747"/>
      <c r="V46" s="747"/>
      <c r="W46" s="747"/>
      <c r="X46" s="747"/>
      <c r="Y46" s="747"/>
      <c r="Z46" s="139">
        <v>462</v>
      </c>
      <c r="AA46" s="139">
        <v>554</v>
      </c>
      <c r="AB46" s="751"/>
      <c r="AC46" s="751"/>
      <c r="AD46" s="139">
        <v>63</v>
      </c>
      <c r="AE46" s="139">
        <v>94</v>
      </c>
      <c r="AF46" s="139">
        <v>3.36</v>
      </c>
      <c r="AG46" s="139">
        <v>5.0599999999999996</v>
      </c>
      <c r="AH46" s="53"/>
      <c r="AI46" s="739"/>
      <c r="AJ46" s="53"/>
    </row>
    <row r="47" spans="1:36" ht="12" thickBot="1" x14ac:dyDescent="0.2">
      <c r="A47" s="757"/>
      <c r="B47" s="70" t="s">
        <v>7382</v>
      </c>
      <c r="C47" s="54" t="s">
        <v>4433</v>
      </c>
      <c r="D47" s="54" t="s">
        <v>4402</v>
      </c>
      <c r="E47" s="746" t="s">
        <v>4473</v>
      </c>
      <c r="F47" s="54" t="s">
        <v>1209</v>
      </c>
      <c r="G47" s="54" t="s">
        <v>1209</v>
      </c>
      <c r="H47" s="742"/>
      <c r="I47" s="742"/>
      <c r="J47" s="742"/>
      <c r="K47" s="67">
        <v>10.4</v>
      </c>
      <c r="L47" s="67">
        <v>10</v>
      </c>
      <c r="M47" s="742"/>
      <c r="N47" s="738"/>
      <c r="O47" s="738"/>
      <c r="P47" s="738"/>
      <c r="Q47" s="738"/>
      <c r="S47" s="89" t="s">
        <v>4433</v>
      </c>
      <c r="T47" s="70" t="s">
        <v>7408</v>
      </c>
      <c r="U47" s="747"/>
      <c r="V47" s="747"/>
      <c r="W47" s="747"/>
      <c r="X47" s="747"/>
      <c r="Y47" s="747"/>
      <c r="Z47" s="139">
        <v>554</v>
      </c>
      <c r="AA47" s="139">
        <v>665</v>
      </c>
      <c r="AB47" s="751"/>
      <c r="AC47" s="751"/>
      <c r="AD47" s="139">
        <v>73</v>
      </c>
      <c r="AE47" s="139">
        <v>110</v>
      </c>
      <c r="AF47" s="139">
        <v>3.36</v>
      </c>
      <c r="AG47" s="139">
        <v>5.26</v>
      </c>
      <c r="AH47" s="53"/>
      <c r="AI47" s="739"/>
      <c r="AJ47" s="53"/>
    </row>
    <row r="48" spans="1:36" ht="12" thickBot="1" x14ac:dyDescent="0.2">
      <c r="A48" s="757"/>
      <c r="B48" s="70" t="s">
        <v>7383</v>
      </c>
      <c r="C48" s="54" t="s">
        <v>4432</v>
      </c>
      <c r="D48" s="54" t="s">
        <v>4401</v>
      </c>
      <c r="E48" s="747"/>
      <c r="F48" s="746" t="s">
        <v>4473</v>
      </c>
      <c r="G48" s="54" t="s">
        <v>1209</v>
      </c>
      <c r="H48" s="742"/>
      <c r="I48" s="742"/>
      <c r="J48" s="742"/>
      <c r="K48" s="67">
        <v>11.2</v>
      </c>
      <c r="L48" s="67">
        <v>12</v>
      </c>
      <c r="M48" s="742"/>
      <c r="N48" s="738"/>
      <c r="O48" s="738"/>
      <c r="P48" s="738"/>
      <c r="Q48" s="738"/>
      <c r="S48" s="89" t="s">
        <v>4432</v>
      </c>
      <c r="T48" s="70" t="s">
        <v>7409</v>
      </c>
      <c r="U48" s="747"/>
      <c r="V48" s="746" t="s">
        <v>1306</v>
      </c>
      <c r="W48" s="747"/>
      <c r="X48" s="747"/>
      <c r="Y48" s="747"/>
      <c r="Z48" s="139">
        <v>682</v>
      </c>
      <c r="AA48" s="139">
        <v>819</v>
      </c>
      <c r="AB48" s="751"/>
      <c r="AC48" s="751"/>
      <c r="AD48" s="139">
        <v>78</v>
      </c>
      <c r="AE48" s="139">
        <v>118</v>
      </c>
      <c r="AF48" s="139">
        <v>3.36</v>
      </c>
      <c r="AG48" s="139">
        <v>5.26</v>
      </c>
      <c r="AH48" s="53"/>
      <c r="AI48" s="739"/>
      <c r="AJ48" s="53"/>
    </row>
    <row r="49" spans="1:36" ht="12" thickBot="1" x14ac:dyDescent="0.2">
      <c r="A49" s="757"/>
      <c r="B49" s="70" t="s">
        <v>7384</v>
      </c>
      <c r="C49" s="54" t="s">
        <v>4431</v>
      </c>
      <c r="D49" s="54" t="s">
        <v>4400</v>
      </c>
      <c r="E49" s="747"/>
      <c r="F49" s="747"/>
      <c r="G49" s="746" t="s">
        <v>4472</v>
      </c>
      <c r="H49" s="742"/>
      <c r="I49" s="742"/>
      <c r="J49" s="742"/>
      <c r="K49" s="67">
        <v>12</v>
      </c>
      <c r="L49" s="67">
        <v>14</v>
      </c>
      <c r="M49" s="742"/>
      <c r="N49" s="738"/>
      <c r="O49" s="738"/>
      <c r="P49" s="738"/>
      <c r="Q49" s="738"/>
      <c r="S49" s="89" t="s">
        <v>4431</v>
      </c>
      <c r="T49" s="70" t="s">
        <v>7410</v>
      </c>
      <c r="U49" s="747"/>
      <c r="V49" s="747"/>
      <c r="W49" s="747"/>
      <c r="X49" s="747"/>
      <c r="Y49" s="747"/>
      <c r="Z49" s="139">
        <v>852</v>
      </c>
      <c r="AA49" s="139">
        <v>1022</v>
      </c>
      <c r="AB49" s="751"/>
      <c r="AC49" s="751"/>
      <c r="AD49" s="139">
        <v>84</v>
      </c>
      <c r="AE49" s="139">
        <v>126</v>
      </c>
      <c r="AF49" s="139">
        <v>3.36</v>
      </c>
      <c r="AG49" s="139">
        <v>5.0599999999999996</v>
      </c>
      <c r="AH49" s="53"/>
      <c r="AI49" s="739"/>
      <c r="AJ49" s="53"/>
    </row>
    <row r="50" spans="1:36" ht="12" thickBot="1" x14ac:dyDescent="0.2">
      <c r="A50" s="757"/>
      <c r="B50" s="70" t="s">
        <v>7385</v>
      </c>
      <c r="C50" s="54" t="s">
        <v>4430</v>
      </c>
      <c r="D50" s="54" t="s">
        <v>4470</v>
      </c>
      <c r="E50" s="747"/>
      <c r="F50" s="747"/>
      <c r="G50" s="747"/>
      <c r="H50" s="742"/>
      <c r="I50" s="742"/>
      <c r="J50" s="742"/>
      <c r="K50" s="67">
        <v>12</v>
      </c>
      <c r="L50" s="67">
        <v>16</v>
      </c>
      <c r="M50" s="742"/>
      <c r="N50" s="738"/>
      <c r="O50" s="738"/>
      <c r="P50" s="738"/>
      <c r="Q50" s="738"/>
      <c r="S50" s="89" t="s">
        <v>4430</v>
      </c>
      <c r="T50" s="70" t="s">
        <v>7411</v>
      </c>
      <c r="U50" s="747"/>
      <c r="V50" s="746" t="s">
        <v>1313</v>
      </c>
      <c r="W50" s="747"/>
      <c r="X50" s="747"/>
      <c r="Y50" s="747"/>
      <c r="Z50" s="139">
        <v>1071</v>
      </c>
      <c r="AA50" s="139">
        <v>1285</v>
      </c>
      <c r="AB50" s="751"/>
      <c r="AC50" s="751"/>
      <c r="AD50" s="139">
        <v>89</v>
      </c>
      <c r="AE50" s="139">
        <v>134</v>
      </c>
      <c r="AF50" s="139">
        <v>3.36</v>
      </c>
      <c r="AG50" s="139">
        <v>5.16</v>
      </c>
      <c r="AH50" s="53"/>
      <c r="AI50" s="739"/>
      <c r="AJ50" s="53"/>
    </row>
    <row r="51" spans="1:36" ht="12" thickBot="1" x14ac:dyDescent="0.2">
      <c r="A51" s="757"/>
      <c r="B51" s="70" t="s">
        <v>7386</v>
      </c>
      <c r="C51" s="54" t="s">
        <v>4429</v>
      </c>
      <c r="D51" s="54" t="s">
        <v>4469</v>
      </c>
      <c r="E51" s="747"/>
      <c r="F51" s="747"/>
      <c r="G51" s="747"/>
      <c r="H51" s="742"/>
      <c r="I51" s="742"/>
      <c r="J51" s="742"/>
      <c r="K51" s="67">
        <v>12</v>
      </c>
      <c r="L51" s="67">
        <v>18</v>
      </c>
      <c r="M51" s="742"/>
      <c r="N51" s="738"/>
      <c r="O51" s="738"/>
      <c r="P51" s="738"/>
      <c r="Q51" s="738"/>
      <c r="S51" s="89" t="s">
        <v>4429</v>
      </c>
      <c r="T51" s="70" t="s">
        <v>7412</v>
      </c>
      <c r="U51" s="747"/>
      <c r="V51" s="747"/>
      <c r="W51" s="747"/>
      <c r="X51" s="747"/>
      <c r="Y51" s="747"/>
      <c r="Z51" s="139">
        <v>1344</v>
      </c>
      <c r="AA51" s="139">
        <v>1612</v>
      </c>
      <c r="AB51" s="751"/>
      <c r="AC51" s="751"/>
      <c r="AD51" s="139">
        <v>89</v>
      </c>
      <c r="AE51" s="139">
        <v>134</v>
      </c>
      <c r="AF51" s="139">
        <v>3.36</v>
      </c>
      <c r="AG51" s="139">
        <v>5.16</v>
      </c>
      <c r="AH51" s="53"/>
      <c r="AI51" s="739"/>
      <c r="AJ51" s="53"/>
    </row>
    <row r="52" spans="1:36" ht="12" thickBot="1" x14ac:dyDescent="0.2">
      <c r="A52" s="756" t="s">
        <v>4441</v>
      </c>
      <c r="B52" s="70" t="s">
        <v>7387</v>
      </c>
      <c r="C52" s="54" t="s">
        <v>4428</v>
      </c>
      <c r="D52" s="54" t="s">
        <v>1209</v>
      </c>
      <c r="E52" s="54" t="s">
        <v>1209</v>
      </c>
      <c r="F52" s="54" t="s">
        <v>1209</v>
      </c>
      <c r="G52" s="54" t="s">
        <v>1209</v>
      </c>
      <c r="H52" s="741" t="s">
        <v>1241</v>
      </c>
      <c r="I52" s="741">
        <v>50</v>
      </c>
      <c r="J52" s="742"/>
      <c r="K52" s="67">
        <v>8.8000000000000007</v>
      </c>
      <c r="L52" s="67">
        <v>6</v>
      </c>
      <c r="M52" s="741">
        <v>4</v>
      </c>
      <c r="N52" s="738"/>
      <c r="O52" s="738"/>
      <c r="P52" s="738"/>
      <c r="Q52" s="738"/>
      <c r="S52" s="89" t="s">
        <v>4428</v>
      </c>
      <c r="T52" s="70" t="s">
        <v>7413</v>
      </c>
      <c r="U52" s="746" t="s">
        <v>9360</v>
      </c>
      <c r="V52" s="746" t="s">
        <v>1271</v>
      </c>
      <c r="W52" s="746" t="s">
        <v>1268</v>
      </c>
      <c r="X52" s="746" t="s">
        <v>3019</v>
      </c>
      <c r="Y52" s="752" t="s">
        <v>1978</v>
      </c>
      <c r="Z52" s="139">
        <v>388</v>
      </c>
      <c r="AA52" s="139">
        <v>466</v>
      </c>
      <c r="AB52" s="743" t="s">
        <v>1266</v>
      </c>
      <c r="AC52" s="743" t="s">
        <v>1266</v>
      </c>
      <c r="AD52" s="139">
        <v>63</v>
      </c>
      <c r="AE52" s="139">
        <v>94</v>
      </c>
      <c r="AF52" s="139">
        <v>6.72</v>
      </c>
      <c r="AG52" s="139">
        <v>9.57</v>
      </c>
      <c r="AH52" s="53"/>
      <c r="AI52" s="738" t="s">
        <v>103</v>
      </c>
      <c r="AJ52" s="53"/>
    </row>
    <row r="53" spans="1:36" ht="12" thickBot="1" x14ac:dyDescent="0.2">
      <c r="A53" s="757"/>
      <c r="B53" s="70" t="s">
        <v>7388</v>
      </c>
      <c r="C53" s="54" t="s">
        <v>4427</v>
      </c>
      <c r="D53" s="54" t="s">
        <v>4403</v>
      </c>
      <c r="E53" s="54" t="s">
        <v>1209</v>
      </c>
      <c r="F53" s="54" t="s">
        <v>1209</v>
      </c>
      <c r="G53" s="54" t="s">
        <v>1209</v>
      </c>
      <c r="H53" s="742"/>
      <c r="I53" s="742"/>
      <c r="J53" s="742"/>
      <c r="K53" s="67">
        <v>9.6</v>
      </c>
      <c r="L53" s="67">
        <v>8</v>
      </c>
      <c r="M53" s="742"/>
      <c r="N53" s="738"/>
      <c r="O53" s="738"/>
      <c r="P53" s="738"/>
      <c r="Q53" s="738"/>
      <c r="S53" s="89" t="s">
        <v>4427</v>
      </c>
      <c r="T53" s="70" t="s">
        <v>7414</v>
      </c>
      <c r="U53" s="747"/>
      <c r="V53" s="747"/>
      <c r="W53" s="747"/>
      <c r="X53" s="747"/>
      <c r="Y53" s="747"/>
      <c r="Z53" s="139">
        <v>462</v>
      </c>
      <c r="AA53" s="139">
        <v>554</v>
      </c>
      <c r="AB53" s="744"/>
      <c r="AC53" s="744"/>
      <c r="AD53" s="139">
        <v>63</v>
      </c>
      <c r="AE53" s="139">
        <v>94</v>
      </c>
      <c r="AF53" s="139">
        <v>6.72</v>
      </c>
      <c r="AG53" s="139">
        <v>9.3800000000000008</v>
      </c>
      <c r="AH53" s="53"/>
      <c r="AI53" s="739"/>
      <c r="AJ53" s="53"/>
    </row>
    <row r="54" spans="1:36" ht="12" thickBot="1" x14ac:dyDescent="0.2">
      <c r="A54" s="757"/>
      <c r="B54" s="70" t="s">
        <v>7389</v>
      </c>
      <c r="C54" s="54" t="s">
        <v>4426</v>
      </c>
      <c r="D54" s="54" t="s">
        <v>4402</v>
      </c>
      <c r="E54" s="746" t="s">
        <v>4472</v>
      </c>
      <c r="F54" s="54" t="s">
        <v>1209</v>
      </c>
      <c r="G54" s="54" t="s">
        <v>1209</v>
      </c>
      <c r="H54" s="742"/>
      <c r="I54" s="742"/>
      <c r="J54" s="742"/>
      <c r="K54" s="67">
        <v>10.4</v>
      </c>
      <c r="L54" s="67">
        <v>10</v>
      </c>
      <c r="M54" s="742"/>
      <c r="N54" s="738"/>
      <c r="O54" s="738"/>
      <c r="P54" s="738"/>
      <c r="Q54" s="738"/>
      <c r="S54" s="89" t="s">
        <v>4426</v>
      </c>
      <c r="T54" s="70" t="s">
        <v>7415</v>
      </c>
      <c r="U54" s="747"/>
      <c r="V54" s="747"/>
      <c r="W54" s="747"/>
      <c r="X54" s="747"/>
      <c r="Y54" s="747"/>
      <c r="Z54" s="139">
        <v>508</v>
      </c>
      <c r="AA54" s="139">
        <v>610</v>
      </c>
      <c r="AB54" s="744"/>
      <c r="AC54" s="744"/>
      <c r="AD54" s="139">
        <v>73</v>
      </c>
      <c r="AE54" s="139">
        <v>110</v>
      </c>
      <c r="AF54" s="139">
        <v>6.72</v>
      </c>
      <c r="AG54" s="139">
        <v>9.76</v>
      </c>
      <c r="AH54" s="53"/>
      <c r="AI54" s="739"/>
      <c r="AJ54" s="53"/>
    </row>
    <row r="55" spans="1:36" ht="12" thickBot="1" x14ac:dyDescent="0.2">
      <c r="A55" s="757"/>
      <c r="B55" s="70" t="s">
        <v>7390</v>
      </c>
      <c r="C55" s="54" t="s">
        <v>4425</v>
      </c>
      <c r="D55" s="54" t="s">
        <v>4401</v>
      </c>
      <c r="E55" s="747"/>
      <c r="F55" s="746" t="s">
        <v>4472</v>
      </c>
      <c r="G55" s="54" t="s">
        <v>1209</v>
      </c>
      <c r="H55" s="742"/>
      <c r="I55" s="742"/>
      <c r="J55" s="742"/>
      <c r="K55" s="67">
        <v>11.2</v>
      </c>
      <c r="L55" s="67">
        <v>12</v>
      </c>
      <c r="M55" s="742"/>
      <c r="N55" s="738"/>
      <c r="O55" s="738"/>
      <c r="P55" s="738"/>
      <c r="Q55" s="738"/>
      <c r="S55" s="89" t="s">
        <v>4425</v>
      </c>
      <c r="T55" s="70" t="s">
        <v>7416</v>
      </c>
      <c r="U55" s="747"/>
      <c r="V55" s="747"/>
      <c r="W55" s="747"/>
      <c r="X55" s="747"/>
      <c r="Y55" s="747"/>
      <c r="Z55" s="139">
        <v>577</v>
      </c>
      <c r="AA55" s="139">
        <v>693</v>
      </c>
      <c r="AB55" s="744"/>
      <c r="AC55" s="744"/>
      <c r="AD55" s="139">
        <v>78</v>
      </c>
      <c r="AE55" s="139">
        <v>118</v>
      </c>
      <c r="AF55" s="139">
        <v>6.72</v>
      </c>
      <c r="AG55" s="139">
        <v>9.76</v>
      </c>
      <c r="AH55" s="53"/>
      <c r="AI55" s="739"/>
      <c r="AJ55" s="53"/>
    </row>
    <row r="56" spans="1:36" ht="12" thickBot="1" x14ac:dyDescent="0.2">
      <c r="A56" s="757"/>
      <c r="B56" s="70" t="s">
        <v>7391</v>
      </c>
      <c r="C56" s="54" t="s">
        <v>4424</v>
      </c>
      <c r="D56" s="54" t="s">
        <v>4400</v>
      </c>
      <c r="E56" s="747"/>
      <c r="F56" s="747"/>
      <c r="G56" s="746" t="s">
        <v>4472</v>
      </c>
      <c r="H56" s="742"/>
      <c r="I56" s="742"/>
      <c r="J56" s="742"/>
      <c r="K56" s="67">
        <v>12</v>
      </c>
      <c r="L56" s="67">
        <v>14</v>
      </c>
      <c r="M56" s="742"/>
      <c r="N56" s="738"/>
      <c r="O56" s="738"/>
      <c r="P56" s="738"/>
      <c r="Q56" s="738"/>
      <c r="S56" s="89" t="s">
        <v>4424</v>
      </c>
      <c r="T56" s="70" t="s">
        <v>7417</v>
      </c>
      <c r="U56" s="747"/>
      <c r="V56" s="747"/>
      <c r="W56" s="747"/>
      <c r="X56" s="747"/>
      <c r="Y56" s="747"/>
      <c r="Z56" s="139">
        <v>669</v>
      </c>
      <c r="AA56" s="139">
        <v>804</v>
      </c>
      <c r="AB56" s="744"/>
      <c r="AC56" s="744"/>
      <c r="AD56" s="139">
        <v>84</v>
      </c>
      <c r="AE56" s="139">
        <v>126</v>
      </c>
      <c r="AF56" s="139">
        <v>6.72</v>
      </c>
      <c r="AG56" s="139">
        <v>9.57</v>
      </c>
      <c r="AH56" s="53"/>
      <c r="AI56" s="739"/>
      <c r="AJ56" s="53"/>
    </row>
    <row r="57" spans="1:36" ht="12" thickBot="1" x14ac:dyDescent="0.2">
      <c r="A57" s="757"/>
      <c r="B57" s="70" t="s">
        <v>7392</v>
      </c>
      <c r="C57" s="54" t="s">
        <v>4423</v>
      </c>
      <c r="D57" s="54" t="s">
        <v>4470</v>
      </c>
      <c r="E57" s="747"/>
      <c r="F57" s="747"/>
      <c r="G57" s="747"/>
      <c r="H57" s="742"/>
      <c r="I57" s="742"/>
      <c r="J57" s="742"/>
      <c r="K57" s="67">
        <v>12</v>
      </c>
      <c r="L57" s="67">
        <v>16</v>
      </c>
      <c r="M57" s="742"/>
      <c r="N57" s="738"/>
      <c r="O57" s="738"/>
      <c r="P57" s="738"/>
      <c r="Q57" s="738"/>
      <c r="S57" s="89" t="s">
        <v>4423</v>
      </c>
      <c r="T57" s="70" t="s">
        <v>7418</v>
      </c>
      <c r="U57" s="747"/>
      <c r="V57" s="747"/>
      <c r="W57" s="747"/>
      <c r="X57" s="747"/>
      <c r="Y57" s="747"/>
      <c r="Z57" s="139">
        <v>785</v>
      </c>
      <c r="AA57" s="139">
        <v>942</v>
      </c>
      <c r="AB57" s="744"/>
      <c r="AC57" s="744"/>
      <c r="AD57" s="139">
        <v>89</v>
      </c>
      <c r="AE57" s="139">
        <v>134</v>
      </c>
      <c r="AF57" s="139">
        <v>6.72</v>
      </c>
      <c r="AG57" s="139">
        <v>10.62</v>
      </c>
      <c r="AH57" s="53"/>
      <c r="AI57" s="739"/>
      <c r="AJ57" s="53"/>
    </row>
    <row r="58" spans="1:36" ht="12" thickBot="1" x14ac:dyDescent="0.2">
      <c r="A58" s="757"/>
      <c r="B58" s="70" t="s">
        <v>7393</v>
      </c>
      <c r="C58" s="54" t="s">
        <v>4422</v>
      </c>
      <c r="D58" s="54" t="s">
        <v>4469</v>
      </c>
      <c r="E58" s="747"/>
      <c r="F58" s="747"/>
      <c r="G58" s="747"/>
      <c r="H58" s="742"/>
      <c r="I58" s="742"/>
      <c r="J58" s="742"/>
      <c r="K58" s="67">
        <v>12</v>
      </c>
      <c r="L58" s="67">
        <v>18</v>
      </c>
      <c r="M58" s="742"/>
      <c r="N58" s="738"/>
      <c r="O58" s="738"/>
      <c r="P58" s="738"/>
      <c r="Q58" s="738"/>
      <c r="S58" s="89" t="s">
        <v>4422</v>
      </c>
      <c r="T58" s="70" t="s">
        <v>7419</v>
      </c>
      <c r="U58" s="747"/>
      <c r="V58" s="747"/>
      <c r="W58" s="747"/>
      <c r="X58" s="747"/>
      <c r="Y58" s="747"/>
      <c r="Z58" s="139">
        <v>924</v>
      </c>
      <c r="AA58" s="139">
        <v>1108</v>
      </c>
      <c r="AB58" s="745"/>
      <c r="AC58" s="745"/>
      <c r="AD58" s="139">
        <v>89</v>
      </c>
      <c r="AE58" s="139">
        <v>134</v>
      </c>
      <c r="AF58" s="139">
        <v>6.72</v>
      </c>
      <c r="AG58" s="139">
        <v>11.07</v>
      </c>
      <c r="AH58" s="53"/>
      <c r="AI58" s="739"/>
      <c r="AJ58" s="53"/>
    </row>
    <row r="59" spans="1:36" ht="12" thickBot="1" x14ac:dyDescent="0.2">
      <c r="A59" s="756" t="s">
        <v>4482</v>
      </c>
      <c r="B59" s="70" t="s">
        <v>7394</v>
      </c>
      <c r="C59" s="54" t="s">
        <v>4421</v>
      </c>
      <c r="D59" s="54" t="s">
        <v>1209</v>
      </c>
      <c r="E59" s="54" t="s">
        <v>1209</v>
      </c>
      <c r="F59" s="54" t="s">
        <v>1209</v>
      </c>
      <c r="G59" s="54" t="s">
        <v>1209</v>
      </c>
      <c r="H59" s="741" t="s">
        <v>1241</v>
      </c>
      <c r="I59" s="741">
        <v>50</v>
      </c>
      <c r="J59" s="742"/>
      <c r="K59" s="67">
        <v>8.8000000000000007</v>
      </c>
      <c r="L59" s="67">
        <v>6</v>
      </c>
      <c r="M59" s="741">
        <v>4</v>
      </c>
      <c r="N59" s="738"/>
      <c r="O59" s="738"/>
      <c r="P59" s="738"/>
      <c r="Q59" s="738"/>
      <c r="S59" s="89" t="s">
        <v>4421</v>
      </c>
      <c r="T59" s="70" t="s">
        <v>7420</v>
      </c>
      <c r="U59" s="746" t="s">
        <v>9360</v>
      </c>
      <c r="V59" s="746" t="s">
        <v>4476</v>
      </c>
      <c r="W59" s="746" t="s">
        <v>1290</v>
      </c>
      <c r="X59" s="746" t="s">
        <v>2010</v>
      </c>
      <c r="Y59" s="752" t="s">
        <v>1978</v>
      </c>
      <c r="Z59" s="139">
        <v>388</v>
      </c>
      <c r="AA59" s="139">
        <v>466</v>
      </c>
      <c r="AB59" s="743">
        <v>32</v>
      </c>
      <c r="AC59" s="743">
        <v>32</v>
      </c>
      <c r="AD59" s="139">
        <v>63</v>
      </c>
      <c r="AE59" s="139">
        <v>94</v>
      </c>
      <c r="AF59" s="139">
        <v>3.36</v>
      </c>
      <c r="AG59" s="139">
        <v>5.46</v>
      </c>
      <c r="AH59" s="53"/>
      <c r="AI59" s="738">
        <v>5</v>
      </c>
      <c r="AJ59" s="53"/>
    </row>
    <row r="60" spans="1:36" ht="12" thickBot="1" x14ac:dyDescent="0.2">
      <c r="A60" s="757"/>
      <c r="B60" s="70" t="s">
        <v>7395</v>
      </c>
      <c r="C60" s="54" t="s">
        <v>4420</v>
      </c>
      <c r="D60" s="746" t="s">
        <v>4473</v>
      </c>
      <c r="E60" s="54" t="s">
        <v>1209</v>
      </c>
      <c r="F60" s="54" t="s">
        <v>1209</v>
      </c>
      <c r="G60" s="54" t="s">
        <v>1209</v>
      </c>
      <c r="H60" s="742"/>
      <c r="I60" s="742"/>
      <c r="J60" s="742"/>
      <c r="K60" s="67">
        <v>9.6</v>
      </c>
      <c r="L60" s="67">
        <v>8</v>
      </c>
      <c r="M60" s="742"/>
      <c r="N60" s="738"/>
      <c r="O60" s="738"/>
      <c r="P60" s="738"/>
      <c r="Q60" s="738"/>
      <c r="S60" s="89" t="s">
        <v>4420</v>
      </c>
      <c r="T60" s="70" t="s">
        <v>7421</v>
      </c>
      <c r="U60" s="747"/>
      <c r="V60" s="747"/>
      <c r="W60" s="747"/>
      <c r="X60" s="747"/>
      <c r="Y60" s="747"/>
      <c r="Z60" s="139">
        <v>462</v>
      </c>
      <c r="AA60" s="139">
        <v>554</v>
      </c>
      <c r="AB60" s="744"/>
      <c r="AC60" s="744"/>
      <c r="AD60" s="139">
        <v>63</v>
      </c>
      <c r="AE60" s="139">
        <v>94</v>
      </c>
      <c r="AF60" s="139">
        <v>3.36</v>
      </c>
      <c r="AG60" s="139">
        <v>5.32</v>
      </c>
      <c r="AH60" s="53"/>
      <c r="AI60" s="739"/>
      <c r="AJ60" s="53"/>
    </row>
    <row r="61" spans="1:36" ht="12" thickBot="1" x14ac:dyDescent="0.2">
      <c r="A61" s="757"/>
      <c r="B61" s="70" t="s">
        <v>7396</v>
      </c>
      <c r="C61" s="54" t="s">
        <v>4419</v>
      </c>
      <c r="D61" s="747"/>
      <c r="E61" s="746" t="s">
        <v>4473</v>
      </c>
      <c r="F61" s="54" t="s">
        <v>1209</v>
      </c>
      <c r="G61" s="54" t="s">
        <v>1209</v>
      </c>
      <c r="H61" s="742"/>
      <c r="I61" s="742"/>
      <c r="J61" s="742"/>
      <c r="K61" s="67">
        <v>10.4</v>
      </c>
      <c r="L61" s="67">
        <v>10</v>
      </c>
      <c r="M61" s="742"/>
      <c r="N61" s="738"/>
      <c r="O61" s="738"/>
      <c r="P61" s="738"/>
      <c r="Q61" s="738"/>
      <c r="S61" s="89" t="s">
        <v>4419</v>
      </c>
      <c r="T61" s="70" t="s">
        <v>7422</v>
      </c>
      <c r="U61" s="747"/>
      <c r="V61" s="747"/>
      <c r="W61" s="747"/>
      <c r="X61" s="747"/>
      <c r="Y61" s="747"/>
      <c r="Z61" s="139">
        <v>554</v>
      </c>
      <c r="AA61" s="139">
        <v>665</v>
      </c>
      <c r="AB61" s="744"/>
      <c r="AC61" s="744"/>
      <c r="AD61" s="139">
        <v>73</v>
      </c>
      <c r="AE61" s="139">
        <v>110</v>
      </c>
      <c r="AF61" s="139">
        <v>3.36</v>
      </c>
      <c r="AG61" s="139">
        <v>5.6</v>
      </c>
      <c r="AH61" s="53"/>
      <c r="AI61" s="739"/>
      <c r="AJ61" s="53"/>
    </row>
    <row r="62" spans="1:36" ht="12" thickBot="1" x14ac:dyDescent="0.2">
      <c r="A62" s="757"/>
      <c r="B62" s="70" t="s">
        <v>7397</v>
      </c>
      <c r="C62" s="54" t="s">
        <v>4418</v>
      </c>
      <c r="D62" s="747"/>
      <c r="E62" s="747"/>
      <c r="F62" s="746" t="s">
        <v>4473</v>
      </c>
      <c r="G62" s="54" t="s">
        <v>1209</v>
      </c>
      <c r="H62" s="742"/>
      <c r="I62" s="742"/>
      <c r="J62" s="742"/>
      <c r="K62" s="67">
        <v>11.2</v>
      </c>
      <c r="L62" s="67">
        <v>12</v>
      </c>
      <c r="M62" s="742"/>
      <c r="N62" s="738"/>
      <c r="O62" s="738"/>
      <c r="P62" s="738"/>
      <c r="Q62" s="738"/>
      <c r="S62" s="89" t="s">
        <v>4418</v>
      </c>
      <c r="T62" s="70" t="s">
        <v>7423</v>
      </c>
      <c r="U62" s="747"/>
      <c r="V62" s="747"/>
      <c r="W62" s="747"/>
      <c r="X62" s="747"/>
      <c r="Y62" s="747"/>
      <c r="Z62" s="139">
        <v>682</v>
      </c>
      <c r="AA62" s="139">
        <v>819</v>
      </c>
      <c r="AB62" s="744"/>
      <c r="AC62" s="744"/>
      <c r="AD62" s="139">
        <v>78</v>
      </c>
      <c r="AE62" s="139">
        <v>118</v>
      </c>
      <c r="AF62" s="139">
        <v>3.36</v>
      </c>
      <c r="AG62" s="139">
        <v>5.6</v>
      </c>
      <c r="AH62" s="53"/>
      <c r="AI62" s="739"/>
      <c r="AJ62" s="53"/>
    </row>
    <row r="63" spans="1:36" ht="12" thickBot="1" x14ac:dyDescent="0.2">
      <c r="A63" s="757"/>
      <c r="B63" s="70" t="s">
        <v>7398</v>
      </c>
      <c r="C63" s="54" t="s">
        <v>4417</v>
      </c>
      <c r="D63" s="747"/>
      <c r="E63" s="747"/>
      <c r="F63" s="747"/>
      <c r="G63" s="746" t="s">
        <v>4473</v>
      </c>
      <c r="H63" s="742"/>
      <c r="I63" s="742"/>
      <c r="J63" s="742"/>
      <c r="K63" s="67">
        <v>12</v>
      </c>
      <c r="L63" s="67">
        <v>14</v>
      </c>
      <c r="M63" s="742"/>
      <c r="N63" s="738"/>
      <c r="O63" s="738"/>
      <c r="P63" s="738"/>
      <c r="Q63" s="738"/>
      <c r="S63" s="89" t="s">
        <v>4417</v>
      </c>
      <c r="T63" s="70" t="s">
        <v>7424</v>
      </c>
      <c r="U63" s="747"/>
      <c r="V63" s="746" t="s">
        <v>4475</v>
      </c>
      <c r="W63" s="747"/>
      <c r="X63" s="747"/>
      <c r="Y63" s="747"/>
      <c r="Z63" s="139">
        <v>852</v>
      </c>
      <c r="AA63" s="139">
        <v>1022</v>
      </c>
      <c r="AB63" s="744"/>
      <c r="AC63" s="744"/>
      <c r="AD63" s="139">
        <v>84</v>
      </c>
      <c r="AE63" s="139">
        <v>126</v>
      </c>
      <c r="AF63" s="139">
        <v>3.36</v>
      </c>
      <c r="AG63" s="139">
        <v>5.32</v>
      </c>
      <c r="AH63" s="53"/>
      <c r="AI63" s="739"/>
      <c r="AJ63" s="53"/>
    </row>
    <row r="64" spans="1:36" ht="12" thickBot="1" x14ac:dyDescent="0.2">
      <c r="A64" s="757"/>
      <c r="B64" s="70" t="s">
        <v>7399</v>
      </c>
      <c r="C64" s="54" t="s">
        <v>4416</v>
      </c>
      <c r="D64" s="747"/>
      <c r="E64" s="747"/>
      <c r="F64" s="747"/>
      <c r="G64" s="747"/>
      <c r="H64" s="742"/>
      <c r="I64" s="742"/>
      <c r="J64" s="742"/>
      <c r="K64" s="67">
        <v>12</v>
      </c>
      <c r="L64" s="67">
        <v>16</v>
      </c>
      <c r="M64" s="742"/>
      <c r="N64" s="738"/>
      <c r="O64" s="738"/>
      <c r="P64" s="738"/>
      <c r="Q64" s="738"/>
      <c r="S64" s="89" t="s">
        <v>4416</v>
      </c>
      <c r="T64" s="70" t="s">
        <v>7425</v>
      </c>
      <c r="U64" s="747"/>
      <c r="V64" s="747"/>
      <c r="W64" s="747"/>
      <c r="X64" s="747"/>
      <c r="Y64" s="747"/>
      <c r="Z64" s="139">
        <v>1071</v>
      </c>
      <c r="AA64" s="139">
        <v>1285</v>
      </c>
      <c r="AB64" s="744"/>
      <c r="AC64" s="744"/>
      <c r="AD64" s="139">
        <v>89</v>
      </c>
      <c r="AE64" s="139">
        <v>134</v>
      </c>
      <c r="AF64" s="139">
        <v>3.36</v>
      </c>
      <c r="AG64" s="139">
        <v>5.46</v>
      </c>
      <c r="AH64" s="53"/>
      <c r="AI64" s="739"/>
      <c r="AJ64" s="53"/>
    </row>
    <row r="65" spans="1:36" ht="12" thickBot="1" x14ac:dyDescent="0.2">
      <c r="A65" s="757"/>
      <c r="B65" s="70" t="s">
        <v>7400</v>
      </c>
      <c r="C65" s="54" t="s">
        <v>4415</v>
      </c>
      <c r="D65" s="747"/>
      <c r="E65" s="747"/>
      <c r="F65" s="747"/>
      <c r="G65" s="747"/>
      <c r="H65" s="742"/>
      <c r="I65" s="742"/>
      <c r="J65" s="742"/>
      <c r="K65" s="67">
        <v>12</v>
      </c>
      <c r="L65" s="67">
        <v>18</v>
      </c>
      <c r="M65" s="742"/>
      <c r="N65" s="738"/>
      <c r="O65" s="738"/>
      <c r="P65" s="738"/>
      <c r="Q65" s="738"/>
      <c r="S65" s="89" t="s">
        <v>4415</v>
      </c>
      <c r="T65" s="70" t="s">
        <v>7426</v>
      </c>
      <c r="U65" s="747"/>
      <c r="V65" s="747"/>
      <c r="W65" s="747"/>
      <c r="X65" s="747"/>
      <c r="Y65" s="747"/>
      <c r="Z65" s="139">
        <v>1344</v>
      </c>
      <c r="AA65" s="139">
        <v>1612</v>
      </c>
      <c r="AB65" s="745"/>
      <c r="AC65" s="745"/>
      <c r="AD65" s="139">
        <v>89</v>
      </c>
      <c r="AE65" s="139">
        <v>134</v>
      </c>
      <c r="AF65" s="139">
        <v>3.36</v>
      </c>
      <c r="AG65" s="139">
        <v>5.46</v>
      </c>
      <c r="AH65" s="53"/>
      <c r="AI65" s="739"/>
      <c r="AJ65" s="53"/>
    </row>
    <row r="66" spans="1:36" ht="12" thickBot="1" x14ac:dyDescent="0.2">
      <c r="A66" s="756" t="s">
        <v>4481</v>
      </c>
      <c r="B66" s="70" t="s">
        <v>7401</v>
      </c>
      <c r="C66" s="54" t="s">
        <v>4414</v>
      </c>
      <c r="D66" s="54" t="s">
        <v>1209</v>
      </c>
      <c r="E66" s="54" t="s">
        <v>1209</v>
      </c>
      <c r="F66" s="54" t="s">
        <v>1209</v>
      </c>
      <c r="G66" s="54" t="s">
        <v>1209</v>
      </c>
      <c r="H66" s="741" t="s">
        <v>1241</v>
      </c>
      <c r="I66" s="741">
        <v>50</v>
      </c>
      <c r="J66" s="742"/>
      <c r="K66" s="67">
        <v>8.8000000000000007</v>
      </c>
      <c r="L66" s="67">
        <v>6</v>
      </c>
      <c r="M66" s="741">
        <v>4</v>
      </c>
      <c r="N66" s="738"/>
      <c r="O66" s="738"/>
      <c r="P66" s="738"/>
      <c r="Q66" s="738"/>
      <c r="S66" s="89" t="s">
        <v>4414</v>
      </c>
      <c r="T66" s="70" t="s">
        <v>7427</v>
      </c>
      <c r="U66" s="746" t="s">
        <v>9360</v>
      </c>
      <c r="V66" s="54" t="s">
        <v>1271</v>
      </c>
      <c r="W66" s="746" t="s">
        <v>1286</v>
      </c>
      <c r="X66" s="746" t="s">
        <v>2010</v>
      </c>
      <c r="Y66" s="752" t="s">
        <v>1978</v>
      </c>
      <c r="Z66" s="139">
        <v>388</v>
      </c>
      <c r="AA66" s="139">
        <v>466</v>
      </c>
      <c r="AB66" s="743">
        <v>32</v>
      </c>
      <c r="AC66" s="743">
        <v>32</v>
      </c>
      <c r="AD66" s="139">
        <v>63</v>
      </c>
      <c r="AE66" s="139">
        <v>94</v>
      </c>
      <c r="AF66" s="139">
        <v>3.36</v>
      </c>
      <c r="AG66" s="139">
        <v>5.46</v>
      </c>
      <c r="AH66" s="53"/>
      <c r="AI66" s="738">
        <v>5</v>
      </c>
      <c r="AJ66" s="53"/>
    </row>
    <row r="67" spans="1:36" ht="12" thickBot="1" x14ac:dyDescent="0.2">
      <c r="A67" s="757"/>
      <c r="B67" s="70" t="s">
        <v>7402</v>
      </c>
      <c r="C67" s="54" t="s">
        <v>4413</v>
      </c>
      <c r="D67" s="746" t="s">
        <v>4474</v>
      </c>
      <c r="E67" s="54" t="s">
        <v>1209</v>
      </c>
      <c r="F67" s="54" t="s">
        <v>1209</v>
      </c>
      <c r="G67" s="54" t="s">
        <v>1209</v>
      </c>
      <c r="H67" s="742"/>
      <c r="I67" s="742"/>
      <c r="J67" s="742"/>
      <c r="K67" s="67">
        <v>10.6</v>
      </c>
      <c r="L67" s="67">
        <v>8</v>
      </c>
      <c r="M67" s="742"/>
      <c r="N67" s="738"/>
      <c r="O67" s="738"/>
      <c r="P67" s="738"/>
      <c r="Q67" s="738"/>
      <c r="S67" s="89" t="s">
        <v>4413</v>
      </c>
      <c r="T67" s="70" t="s">
        <v>7428</v>
      </c>
      <c r="U67" s="747"/>
      <c r="V67" s="54" t="s">
        <v>1315</v>
      </c>
      <c r="W67" s="747"/>
      <c r="X67" s="747"/>
      <c r="Y67" s="747"/>
      <c r="Z67" s="139">
        <v>462</v>
      </c>
      <c r="AA67" s="139">
        <v>554</v>
      </c>
      <c r="AB67" s="744"/>
      <c r="AC67" s="744"/>
      <c r="AD67" s="139">
        <v>63</v>
      </c>
      <c r="AE67" s="139">
        <v>94</v>
      </c>
      <c r="AF67" s="139">
        <v>3.36</v>
      </c>
      <c r="AG67" s="139">
        <v>5.32</v>
      </c>
      <c r="AH67" s="53"/>
      <c r="AI67" s="739"/>
      <c r="AJ67" s="53"/>
    </row>
    <row r="68" spans="1:36" ht="12" thickBot="1" x14ac:dyDescent="0.2">
      <c r="A68" s="757"/>
      <c r="B68" s="70" t="s">
        <v>7403</v>
      </c>
      <c r="C68" s="54" t="s">
        <v>4412</v>
      </c>
      <c r="D68" s="747"/>
      <c r="E68" s="746" t="s">
        <v>4474</v>
      </c>
      <c r="F68" s="54" t="s">
        <v>1209</v>
      </c>
      <c r="G68" s="54" t="s">
        <v>1209</v>
      </c>
      <c r="H68" s="742"/>
      <c r="I68" s="742"/>
      <c r="J68" s="742"/>
      <c r="K68" s="67">
        <v>12.4</v>
      </c>
      <c r="L68" s="67">
        <v>10</v>
      </c>
      <c r="M68" s="742"/>
      <c r="N68" s="738"/>
      <c r="O68" s="738"/>
      <c r="P68" s="738"/>
      <c r="Q68" s="738"/>
      <c r="S68" s="89" t="s">
        <v>4412</v>
      </c>
      <c r="T68" s="70" t="s">
        <v>7429</v>
      </c>
      <c r="U68" s="747"/>
      <c r="V68" s="746" t="s">
        <v>1306</v>
      </c>
      <c r="W68" s="747"/>
      <c r="X68" s="747"/>
      <c r="Y68" s="747"/>
      <c r="Z68" s="139">
        <v>554</v>
      </c>
      <c r="AA68" s="139">
        <v>665</v>
      </c>
      <c r="AB68" s="744"/>
      <c r="AC68" s="744"/>
      <c r="AD68" s="139">
        <v>73</v>
      </c>
      <c r="AE68" s="139">
        <v>110</v>
      </c>
      <c r="AF68" s="139">
        <v>3.36</v>
      </c>
      <c r="AG68" s="139">
        <v>5.6</v>
      </c>
      <c r="AH68" s="53"/>
      <c r="AI68" s="739"/>
      <c r="AJ68" s="53"/>
    </row>
    <row r="69" spans="1:36" ht="12" thickBot="1" x14ac:dyDescent="0.2">
      <c r="A69" s="757"/>
      <c r="B69" s="70" t="s">
        <v>4480</v>
      </c>
      <c r="C69" s="54" t="s">
        <v>4411</v>
      </c>
      <c r="D69" s="747"/>
      <c r="E69" s="747"/>
      <c r="F69" s="746" t="s">
        <v>4474</v>
      </c>
      <c r="G69" s="54" t="s">
        <v>1209</v>
      </c>
      <c r="H69" s="742"/>
      <c r="I69" s="742"/>
      <c r="J69" s="742"/>
      <c r="K69" s="67">
        <v>14.2</v>
      </c>
      <c r="L69" s="67">
        <v>12</v>
      </c>
      <c r="M69" s="742"/>
      <c r="N69" s="738"/>
      <c r="O69" s="738"/>
      <c r="P69" s="738"/>
      <c r="Q69" s="738"/>
      <c r="S69" s="89" t="s">
        <v>4411</v>
      </c>
      <c r="T69" s="70" t="s">
        <v>7430</v>
      </c>
      <c r="U69" s="747"/>
      <c r="V69" s="747"/>
      <c r="W69" s="747"/>
      <c r="X69" s="747"/>
      <c r="Y69" s="747"/>
      <c r="Z69" s="139">
        <v>682</v>
      </c>
      <c r="AA69" s="139">
        <v>819</v>
      </c>
      <c r="AB69" s="744"/>
      <c r="AC69" s="744"/>
      <c r="AD69" s="139">
        <v>78</v>
      </c>
      <c r="AE69" s="139">
        <v>118</v>
      </c>
      <c r="AF69" s="139">
        <v>3.36</v>
      </c>
      <c r="AG69" s="139">
        <v>5.6</v>
      </c>
      <c r="AH69" s="53"/>
      <c r="AI69" s="739"/>
      <c r="AJ69" s="53"/>
    </row>
    <row r="70" spans="1:36" ht="12" thickBot="1" x14ac:dyDescent="0.2">
      <c r="A70" s="757"/>
      <c r="B70" s="70" t="s">
        <v>4479</v>
      </c>
      <c r="C70" s="54" t="s">
        <v>4410</v>
      </c>
      <c r="D70" s="747"/>
      <c r="E70" s="747"/>
      <c r="F70" s="747"/>
      <c r="G70" s="746" t="s">
        <v>4474</v>
      </c>
      <c r="H70" s="742"/>
      <c r="I70" s="742"/>
      <c r="J70" s="742"/>
      <c r="K70" s="67">
        <v>16</v>
      </c>
      <c r="L70" s="67">
        <v>14</v>
      </c>
      <c r="M70" s="742"/>
      <c r="N70" s="738"/>
      <c r="O70" s="738"/>
      <c r="P70" s="738"/>
      <c r="Q70" s="738"/>
      <c r="S70" s="89" t="s">
        <v>4410</v>
      </c>
      <c r="T70" s="70" t="s">
        <v>7431</v>
      </c>
      <c r="U70" s="747"/>
      <c r="V70" s="746" t="s">
        <v>1313</v>
      </c>
      <c r="W70" s="747"/>
      <c r="X70" s="747"/>
      <c r="Y70" s="747"/>
      <c r="Z70" s="139">
        <v>852</v>
      </c>
      <c r="AA70" s="139">
        <v>1022</v>
      </c>
      <c r="AB70" s="744"/>
      <c r="AC70" s="744"/>
      <c r="AD70" s="139">
        <v>84</v>
      </c>
      <c r="AE70" s="139">
        <v>126</v>
      </c>
      <c r="AF70" s="139">
        <v>3.36</v>
      </c>
      <c r="AG70" s="139">
        <v>5.32</v>
      </c>
      <c r="AH70" s="53"/>
      <c r="AI70" s="739"/>
      <c r="AJ70" s="53"/>
    </row>
    <row r="71" spans="1:36" ht="12" thickBot="1" x14ac:dyDescent="0.2">
      <c r="A71" s="757"/>
      <c r="B71" s="70" t="s">
        <v>7404</v>
      </c>
      <c r="C71" s="54" t="s">
        <v>4409</v>
      </c>
      <c r="D71" s="747"/>
      <c r="E71" s="747"/>
      <c r="F71" s="747"/>
      <c r="G71" s="747"/>
      <c r="H71" s="742"/>
      <c r="I71" s="742"/>
      <c r="J71" s="742"/>
      <c r="K71" s="67">
        <v>16</v>
      </c>
      <c r="L71" s="67">
        <v>16</v>
      </c>
      <c r="M71" s="742"/>
      <c r="N71" s="738"/>
      <c r="O71" s="738"/>
      <c r="P71" s="738"/>
      <c r="Q71" s="738"/>
      <c r="S71" s="89" t="s">
        <v>4409</v>
      </c>
      <c r="T71" s="70" t="s">
        <v>7432</v>
      </c>
      <c r="U71" s="747"/>
      <c r="V71" s="747"/>
      <c r="W71" s="747"/>
      <c r="X71" s="747"/>
      <c r="Y71" s="747"/>
      <c r="Z71" s="139">
        <v>1071</v>
      </c>
      <c r="AA71" s="139">
        <v>1285</v>
      </c>
      <c r="AB71" s="744"/>
      <c r="AC71" s="744"/>
      <c r="AD71" s="139">
        <v>89</v>
      </c>
      <c r="AE71" s="139">
        <v>134</v>
      </c>
      <c r="AF71" s="139">
        <v>3.36</v>
      </c>
      <c r="AG71" s="139">
        <v>5.46</v>
      </c>
      <c r="AH71" s="53"/>
      <c r="AI71" s="739"/>
      <c r="AJ71" s="53"/>
    </row>
    <row r="72" spans="1:36" ht="12" thickBot="1" x14ac:dyDescent="0.2">
      <c r="A72" s="757"/>
      <c r="B72" s="70" t="s">
        <v>7405</v>
      </c>
      <c r="C72" s="54" t="s">
        <v>4408</v>
      </c>
      <c r="D72" s="747"/>
      <c r="E72" s="747"/>
      <c r="F72" s="747"/>
      <c r="G72" s="747"/>
      <c r="H72" s="742"/>
      <c r="I72" s="742"/>
      <c r="J72" s="742"/>
      <c r="K72" s="67">
        <v>16</v>
      </c>
      <c r="L72" s="67">
        <v>18</v>
      </c>
      <c r="M72" s="742"/>
      <c r="N72" s="738"/>
      <c r="O72" s="738"/>
      <c r="P72" s="738"/>
      <c r="Q72" s="738"/>
      <c r="S72" s="89" t="s">
        <v>4408</v>
      </c>
      <c r="T72" s="70" t="s">
        <v>7433</v>
      </c>
      <c r="U72" s="747"/>
      <c r="V72" s="747"/>
      <c r="W72" s="747"/>
      <c r="X72" s="747"/>
      <c r="Y72" s="747"/>
      <c r="Z72" s="139">
        <v>1344</v>
      </c>
      <c r="AA72" s="139">
        <v>1612</v>
      </c>
      <c r="AB72" s="745"/>
      <c r="AC72" s="745"/>
      <c r="AD72" s="139">
        <v>89</v>
      </c>
      <c r="AE72" s="139">
        <v>134</v>
      </c>
      <c r="AF72" s="139">
        <v>3.36</v>
      </c>
      <c r="AG72" s="139">
        <v>5.46</v>
      </c>
      <c r="AH72" s="53"/>
      <c r="AI72" s="739"/>
      <c r="AJ72" s="53"/>
    </row>
    <row r="73" spans="1:36" ht="12" thickBot="1" x14ac:dyDescent="0.2">
      <c r="A73" s="757"/>
      <c r="B73" s="70" t="s">
        <v>7406</v>
      </c>
      <c r="C73" s="54" t="s">
        <v>4408</v>
      </c>
      <c r="D73" s="54" t="s">
        <v>4396</v>
      </c>
      <c r="E73" s="54" t="s">
        <v>4462</v>
      </c>
      <c r="F73" s="54" t="s">
        <v>96</v>
      </c>
      <c r="G73" s="54" t="s">
        <v>96</v>
      </c>
      <c r="H73" s="67" t="s">
        <v>1208</v>
      </c>
      <c r="I73" s="742"/>
      <c r="J73" s="742"/>
      <c r="K73" s="67">
        <v>12.4</v>
      </c>
      <c r="L73" s="67">
        <v>18</v>
      </c>
      <c r="M73" s="742"/>
      <c r="N73" s="748" t="s">
        <v>7485</v>
      </c>
      <c r="O73" s="748"/>
      <c r="P73" s="748"/>
      <c r="Q73" s="748"/>
      <c r="S73" s="89" t="s">
        <v>4474</v>
      </c>
      <c r="T73" s="70" t="s">
        <v>2242</v>
      </c>
      <c r="U73" s="54" t="s">
        <v>9360</v>
      </c>
      <c r="V73" s="54" t="s">
        <v>1271</v>
      </c>
      <c r="W73" s="54" t="s">
        <v>1268</v>
      </c>
      <c r="X73" s="54" t="s">
        <v>1864</v>
      </c>
      <c r="Y73" s="54" t="s">
        <v>103</v>
      </c>
      <c r="Z73" s="139">
        <v>500</v>
      </c>
      <c r="AA73" s="139">
        <v>999</v>
      </c>
      <c r="AB73" s="139">
        <v>48</v>
      </c>
      <c r="AC73" s="139">
        <v>99</v>
      </c>
      <c r="AD73" s="139">
        <v>80</v>
      </c>
      <c r="AE73" s="139">
        <v>120</v>
      </c>
      <c r="AF73" s="139">
        <v>2.5</v>
      </c>
      <c r="AG73" s="140">
        <v>6.2</v>
      </c>
      <c r="AH73" s="53"/>
      <c r="AI73" s="53">
        <v>5</v>
      </c>
      <c r="AJ73" s="53"/>
    </row>
    <row r="74" spans="1:36" ht="12" thickBot="1" x14ac:dyDescent="0.2">
      <c r="S74" s="89" t="s">
        <v>4473</v>
      </c>
      <c r="T74" s="70" t="s">
        <v>2241</v>
      </c>
      <c r="U74" s="54" t="s">
        <v>9368</v>
      </c>
      <c r="V74" s="54" t="s">
        <v>1313</v>
      </c>
      <c r="W74" s="54" t="s">
        <v>1268</v>
      </c>
      <c r="X74" s="54" t="s">
        <v>1803</v>
      </c>
      <c r="Y74" s="54" t="s">
        <v>103</v>
      </c>
      <c r="Z74" s="139">
        <v>285</v>
      </c>
      <c r="AA74" s="139">
        <v>500</v>
      </c>
      <c r="AB74" s="139" t="s">
        <v>1266</v>
      </c>
      <c r="AC74" s="139" t="s">
        <v>1266</v>
      </c>
      <c r="AD74" s="139">
        <v>70</v>
      </c>
      <c r="AE74" s="139">
        <v>105</v>
      </c>
      <c r="AF74" s="139">
        <v>1.4</v>
      </c>
      <c r="AG74" s="140">
        <v>2.84</v>
      </c>
      <c r="AH74" s="53"/>
      <c r="AI74" s="53" t="s">
        <v>103</v>
      </c>
      <c r="AJ74" s="53"/>
    </row>
    <row r="75" spans="1:36" ht="12" thickBot="1" x14ac:dyDescent="0.2">
      <c r="A75" s="753" t="s">
        <v>7441</v>
      </c>
      <c r="B75" s="257" t="s">
        <v>7442</v>
      </c>
      <c r="S75" s="89" t="s">
        <v>4472</v>
      </c>
      <c r="T75" s="70" t="s">
        <v>2240</v>
      </c>
      <c r="U75" s="54" t="s">
        <v>96</v>
      </c>
      <c r="V75" s="54" t="s">
        <v>4404</v>
      </c>
      <c r="W75" s="54" t="s">
        <v>1268</v>
      </c>
      <c r="X75" s="54" t="s">
        <v>4471</v>
      </c>
      <c r="Y75" s="54" t="s">
        <v>103</v>
      </c>
      <c r="Z75" s="139">
        <v>680</v>
      </c>
      <c r="AA75" s="139">
        <v>1200</v>
      </c>
      <c r="AB75" s="139">
        <v>16</v>
      </c>
      <c r="AC75" s="139">
        <v>16</v>
      </c>
      <c r="AD75" s="139">
        <v>80</v>
      </c>
      <c r="AE75" s="139">
        <v>120</v>
      </c>
      <c r="AF75" s="139">
        <v>4.5</v>
      </c>
      <c r="AG75" s="139">
        <v>8.14</v>
      </c>
      <c r="AH75" s="53"/>
      <c r="AI75" s="53">
        <v>10</v>
      </c>
      <c r="AJ75" s="53"/>
    </row>
    <row r="76" spans="1:36" ht="12" thickBot="1" x14ac:dyDescent="0.2">
      <c r="A76" s="754"/>
      <c r="B76" s="257" t="s">
        <v>7443</v>
      </c>
      <c r="S76" s="89" t="s">
        <v>4403</v>
      </c>
      <c r="T76" s="70" t="s">
        <v>7434</v>
      </c>
      <c r="U76" s="746" t="s">
        <v>9360</v>
      </c>
      <c r="V76" s="746" t="s">
        <v>1314</v>
      </c>
      <c r="W76" s="746" t="s">
        <v>1286</v>
      </c>
      <c r="X76" s="746" t="s">
        <v>2010</v>
      </c>
      <c r="Y76" s="752" t="s">
        <v>1978</v>
      </c>
      <c r="Z76" s="139">
        <v>577</v>
      </c>
      <c r="AA76" s="139">
        <v>693</v>
      </c>
      <c r="AB76" s="743">
        <v>16</v>
      </c>
      <c r="AC76" s="743">
        <v>16</v>
      </c>
      <c r="AD76" s="139">
        <v>63</v>
      </c>
      <c r="AE76" s="139">
        <v>94</v>
      </c>
      <c r="AF76" s="139">
        <v>3.36</v>
      </c>
      <c r="AG76" s="139">
        <v>5.46</v>
      </c>
      <c r="AH76" s="53"/>
      <c r="AI76" s="738">
        <v>5</v>
      </c>
      <c r="AJ76" s="53"/>
    </row>
    <row r="77" spans="1:36" ht="12" thickBot="1" x14ac:dyDescent="0.2">
      <c r="A77" s="754"/>
      <c r="B77" s="257" t="s">
        <v>7444</v>
      </c>
      <c r="S77" s="89" t="s">
        <v>4402</v>
      </c>
      <c r="T77" s="70" t="s">
        <v>7435</v>
      </c>
      <c r="U77" s="747"/>
      <c r="V77" s="747"/>
      <c r="W77" s="747"/>
      <c r="X77" s="747"/>
      <c r="Y77" s="747"/>
      <c r="Z77" s="139">
        <v>619</v>
      </c>
      <c r="AA77" s="139">
        <v>743</v>
      </c>
      <c r="AB77" s="744"/>
      <c r="AC77" s="744"/>
      <c r="AD77" s="139">
        <v>73</v>
      </c>
      <c r="AE77" s="139">
        <v>110</v>
      </c>
      <c r="AF77" s="139">
        <v>3.36</v>
      </c>
      <c r="AG77" s="139">
        <v>5.6</v>
      </c>
      <c r="AH77" s="53"/>
      <c r="AI77" s="739"/>
      <c r="AJ77" s="53"/>
    </row>
    <row r="78" spans="1:36" ht="12" thickBot="1" x14ac:dyDescent="0.2">
      <c r="A78" s="755"/>
      <c r="B78" s="257" t="s">
        <v>7445</v>
      </c>
      <c r="S78" s="89" t="s">
        <v>4401</v>
      </c>
      <c r="T78" s="70" t="s">
        <v>7436</v>
      </c>
      <c r="U78" s="747"/>
      <c r="V78" s="746" t="s">
        <v>1305</v>
      </c>
      <c r="W78" s="747"/>
      <c r="X78" s="747"/>
      <c r="Y78" s="747"/>
      <c r="Z78" s="139">
        <v>682</v>
      </c>
      <c r="AA78" s="139">
        <v>819</v>
      </c>
      <c r="AB78" s="744"/>
      <c r="AC78" s="744"/>
      <c r="AD78" s="139">
        <v>78</v>
      </c>
      <c r="AE78" s="139">
        <v>118</v>
      </c>
      <c r="AF78" s="139">
        <v>3.36</v>
      </c>
      <c r="AG78" s="139">
        <v>5.6</v>
      </c>
      <c r="AH78" s="53"/>
      <c r="AI78" s="739"/>
      <c r="AJ78" s="53"/>
    </row>
    <row r="79" spans="1:36" ht="12" thickBot="1" x14ac:dyDescent="0.2">
      <c r="S79" s="89" t="s">
        <v>4400</v>
      </c>
      <c r="T79" s="70" t="s">
        <v>7437</v>
      </c>
      <c r="U79" s="747"/>
      <c r="V79" s="747"/>
      <c r="W79" s="747"/>
      <c r="X79" s="747"/>
      <c r="Y79" s="747"/>
      <c r="Z79" s="139">
        <v>766</v>
      </c>
      <c r="AA79" s="139">
        <v>919</v>
      </c>
      <c r="AB79" s="744"/>
      <c r="AC79" s="744"/>
      <c r="AD79" s="139">
        <v>84</v>
      </c>
      <c r="AE79" s="139">
        <v>126</v>
      </c>
      <c r="AF79" s="139">
        <v>3.36</v>
      </c>
      <c r="AG79" s="139">
        <v>5.32</v>
      </c>
      <c r="AH79" s="53"/>
      <c r="AI79" s="739"/>
      <c r="AJ79" s="53"/>
    </row>
    <row r="80" spans="1:36" ht="12" thickBot="1" x14ac:dyDescent="0.2">
      <c r="S80" s="89" t="s">
        <v>4470</v>
      </c>
      <c r="T80" s="70" t="s">
        <v>7438</v>
      </c>
      <c r="U80" s="747"/>
      <c r="V80" s="746" t="s">
        <v>1291</v>
      </c>
      <c r="W80" s="747"/>
      <c r="X80" s="747"/>
      <c r="Y80" s="747"/>
      <c r="Z80" s="139">
        <v>871</v>
      </c>
      <c r="AA80" s="139">
        <v>1045</v>
      </c>
      <c r="AB80" s="744"/>
      <c r="AC80" s="744"/>
      <c r="AD80" s="139">
        <v>89</v>
      </c>
      <c r="AE80" s="139">
        <v>134</v>
      </c>
      <c r="AF80" s="139">
        <v>3.36</v>
      </c>
      <c r="AG80" s="139">
        <v>5.46</v>
      </c>
      <c r="AH80" s="53"/>
      <c r="AI80" s="739"/>
      <c r="AJ80" s="53"/>
    </row>
    <row r="81" spans="1:36" ht="12" thickBot="1" x14ac:dyDescent="0.2">
      <c r="S81" s="89" t="s">
        <v>4469</v>
      </c>
      <c r="T81" s="70" t="s">
        <v>7439</v>
      </c>
      <c r="U81" s="747"/>
      <c r="V81" s="747"/>
      <c r="W81" s="747"/>
      <c r="X81" s="747"/>
      <c r="Y81" s="747"/>
      <c r="Z81" s="139">
        <v>997</v>
      </c>
      <c r="AA81" s="139">
        <v>1197</v>
      </c>
      <c r="AB81" s="745"/>
      <c r="AC81" s="745"/>
      <c r="AD81" s="139">
        <v>89</v>
      </c>
      <c r="AE81" s="139">
        <v>134</v>
      </c>
      <c r="AF81" s="139">
        <v>3.36</v>
      </c>
      <c r="AG81" s="139">
        <v>5.6</v>
      </c>
      <c r="AH81" s="53"/>
      <c r="AI81" s="739"/>
      <c r="AJ81" s="53"/>
    </row>
    <row r="82" spans="1:36" ht="12" thickBot="1" x14ac:dyDescent="0.2">
      <c r="S82" s="89" t="s">
        <v>4468</v>
      </c>
      <c r="T82" s="70" t="s">
        <v>7440</v>
      </c>
      <c r="U82" s="54" t="s">
        <v>9360</v>
      </c>
      <c r="V82" s="54" t="s">
        <v>1291</v>
      </c>
      <c r="W82" s="54" t="s">
        <v>1286</v>
      </c>
      <c r="X82" s="54" t="s">
        <v>2010</v>
      </c>
      <c r="Y82" s="54" t="s">
        <v>103</v>
      </c>
      <c r="Z82" s="139">
        <v>830</v>
      </c>
      <c r="AA82" s="139">
        <v>996</v>
      </c>
      <c r="AB82" s="139">
        <v>16</v>
      </c>
      <c r="AC82" s="139">
        <v>16</v>
      </c>
      <c r="AD82" s="139">
        <v>85</v>
      </c>
      <c r="AE82" s="139">
        <v>102</v>
      </c>
      <c r="AF82" s="139">
        <v>4.2</v>
      </c>
      <c r="AG82" s="139">
        <v>5.24</v>
      </c>
      <c r="AH82" s="53">
        <v>1</v>
      </c>
      <c r="AI82" s="53">
        <v>5</v>
      </c>
      <c r="AJ82" s="53"/>
    </row>
    <row r="83" spans="1:36" ht="12" thickBot="1" x14ac:dyDescent="0.2">
      <c r="S83" s="89" t="s">
        <v>4398</v>
      </c>
      <c r="T83" s="70" t="s">
        <v>2298</v>
      </c>
      <c r="U83" s="746" t="s">
        <v>96</v>
      </c>
      <c r="V83" s="746" t="s">
        <v>1313</v>
      </c>
      <c r="W83" s="746" t="s">
        <v>1268</v>
      </c>
      <c r="X83" s="746" t="s">
        <v>3275</v>
      </c>
      <c r="Y83" s="746" t="s">
        <v>103</v>
      </c>
      <c r="Z83" s="139">
        <v>550</v>
      </c>
      <c r="AA83" s="139">
        <v>605</v>
      </c>
      <c r="AB83" s="139">
        <v>12</v>
      </c>
      <c r="AC83" s="139">
        <v>12</v>
      </c>
      <c r="AD83" s="139">
        <v>55</v>
      </c>
      <c r="AE83" s="139">
        <v>66</v>
      </c>
      <c r="AF83" s="139">
        <v>3</v>
      </c>
      <c r="AG83" s="139">
        <v>3.54</v>
      </c>
      <c r="AH83" s="50">
        <v>5100</v>
      </c>
      <c r="AI83" s="53">
        <v>25</v>
      </c>
      <c r="AJ83" s="53"/>
    </row>
    <row r="84" spans="1:36" ht="12" thickBot="1" x14ac:dyDescent="0.2">
      <c r="S84" s="89" t="s">
        <v>4397</v>
      </c>
      <c r="T84" s="70" t="s">
        <v>2297</v>
      </c>
      <c r="U84" s="747"/>
      <c r="V84" s="747"/>
      <c r="W84" s="747"/>
      <c r="X84" s="747"/>
      <c r="Y84" s="747"/>
      <c r="Z84" s="139">
        <v>780</v>
      </c>
      <c r="AA84" s="139">
        <v>858</v>
      </c>
      <c r="AB84" s="139">
        <v>16</v>
      </c>
      <c r="AC84" s="139">
        <v>16</v>
      </c>
      <c r="AD84" s="139">
        <v>70</v>
      </c>
      <c r="AE84" s="139">
        <v>84</v>
      </c>
      <c r="AF84" s="139">
        <v>4.8</v>
      </c>
      <c r="AG84" s="139">
        <v>5.64</v>
      </c>
      <c r="AH84" s="50">
        <v>16800</v>
      </c>
      <c r="AI84" s="53">
        <v>75</v>
      </c>
      <c r="AJ84" s="53"/>
    </row>
    <row r="85" spans="1:36" ht="12" thickBot="1" x14ac:dyDescent="0.2">
      <c r="S85" s="89" t="s">
        <v>4467</v>
      </c>
      <c r="T85" s="70" t="s">
        <v>2296</v>
      </c>
      <c r="U85" s="747"/>
      <c r="V85" s="747"/>
      <c r="W85" s="747"/>
      <c r="X85" s="747"/>
      <c r="Y85" s="747"/>
      <c r="Z85" s="139">
        <v>900</v>
      </c>
      <c r="AA85" s="139">
        <v>999</v>
      </c>
      <c r="AB85" s="139">
        <v>20</v>
      </c>
      <c r="AC85" s="139">
        <v>20</v>
      </c>
      <c r="AD85" s="139">
        <v>85</v>
      </c>
      <c r="AE85" s="139">
        <v>100</v>
      </c>
      <c r="AF85" s="139">
        <v>6.4</v>
      </c>
      <c r="AG85" s="139">
        <v>7.73</v>
      </c>
      <c r="AH85" s="50">
        <v>28800</v>
      </c>
      <c r="AI85" s="53">
        <v>100</v>
      </c>
      <c r="AJ85" s="53"/>
    </row>
    <row r="86" spans="1:36" ht="12" thickBot="1" x14ac:dyDescent="0.2">
      <c r="S86" s="89" t="s">
        <v>4396</v>
      </c>
      <c r="T86" s="70" t="s">
        <v>4466</v>
      </c>
      <c r="U86" s="54" t="s">
        <v>9360</v>
      </c>
      <c r="V86" s="746" t="s">
        <v>4465</v>
      </c>
      <c r="W86" s="746" t="s">
        <v>1268</v>
      </c>
      <c r="X86" s="746" t="s">
        <v>3275</v>
      </c>
      <c r="Y86" s="746" t="s">
        <v>103</v>
      </c>
      <c r="Z86" s="139">
        <v>666</v>
      </c>
      <c r="AA86" s="139">
        <v>999</v>
      </c>
      <c r="AB86" s="139">
        <v>24</v>
      </c>
      <c r="AC86" s="139">
        <v>72</v>
      </c>
      <c r="AD86" s="139">
        <v>66</v>
      </c>
      <c r="AE86" s="139">
        <v>166</v>
      </c>
      <c r="AF86" s="139">
        <v>12</v>
      </c>
      <c r="AG86" s="140">
        <v>28.92</v>
      </c>
      <c r="AH86" s="749">
        <v>9000</v>
      </c>
      <c r="AI86" s="738">
        <v>5</v>
      </c>
      <c r="AJ86" s="53"/>
    </row>
    <row r="87" spans="1:36" ht="12" thickBot="1" x14ac:dyDescent="0.2">
      <c r="S87" s="89" t="s">
        <v>4464</v>
      </c>
      <c r="T87" s="70" t="s">
        <v>4463</v>
      </c>
      <c r="U87" s="54" t="s">
        <v>9360</v>
      </c>
      <c r="V87" s="747"/>
      <c r="W87" s="747"/>
      <c r="X87" s="747"/>
      <c r="Y87" s="747"/>
      <c r="Z87" s="139">
        <v>666</v>
      </c>
      <c r="AA87" s="139">
        <v>999</v>
      </c>
      <c r="AB87" s="139">
        <v>24</v>
      </c>
      <c r="AC87" s="139">
        <v>72</v>
      </c>
      <c r="AD87" s="139">
        <v>66</v>
      </c>
      <c r="AE87" s="139">
        <v>166</v>
      </c>
      <c r="AF87" s="139">
        <v>12</v>
      </c>
      <c r="AG87" s="140">
        <v>28.92</v>
      </c>
      <c r="AH87" s="739"/>
      <c r="AI87" s="739"/>
      <c r="AJ87" s="53"/>
    </row>
    <row r="88" spans="1:36" ht="12" thickBot="1" x14ac:dyDescent="0.2">
      <c r="S88" s="89" t="s">
        <v>4462</v>
      </c>
      <c r="T88" s="70" t="s">
        <v>4461</v>
      </c>
      <c r="U88" s="54" t="s">
        <v>9360</v>
      </c>
      <c r="V88" s="746" t="s">
        <v>4460</v>
      </c>
      <c r="W88" s="746" t="s">
        <v>1268</v>
      </c>
      <c r="X88" s="747"/>
      <c r="Y88" s="746" t="s">
        <v>103</v>
      </c>
      <c r="Z88" s="139">
        <v>680</v>
      </c>
      <c r="AA88" s="139">
        <v>999</v>
      </c>
      <c r="AB88" s="139">
        <v>32</v>
      </c>
      <c r="AC88" s="139">
        <v>48</v>
      </c>
      <c r="AD88" s="139">
        <v>80</v>
      </c>
      <c r="AE88" s="139">
        <v>100</v>
      </c>
      <c r="AF88" s="139">
        <v>10</v>
      </c>
      <c r="AG88" s="139">
        <v>15.1</v>
      </c>
      <c r="AH88" s="749">
        <v>14100</v>
      </c>
      <c r="AI88" s="738">
        <v>5</v>
      </c>
      <c r="AJ88" s="53"/>
    </row>
    <row r="89" spans="1:36" ht="12" thickBot="1" x14ac:dyDescent="0.2">
      <c r="S89" s="89" t="s">
        <v>4459</v>
      </c>
      <c r="T89" s="70" t="s">
        <v>4458</v>
      </c>
      <c r="U89" s="54" t="s">
        <v>9360</v>
      </c>
      <c r="V89" s="747"/>
      <c r="W89" s="747"/>
      <c r="X89" s="747"/>
      <c r="Y89" s="747"/>
      <c r="Z89" s="139">
        <v>680</v>
      </c>
      <c r="AA89" s="139">
        <v>999</v>
      </c>
      <c r="AB89" s="139">
        <v>32</v>
      </c>
      <c r="AC89" s="139">
        <v>48</v>
      </c>
      <c r="AD89" s="139">
        <v>80</v>
      </c>
      <c r="AE89" s="139">
        <v>100</v>
      </c>
      <c r="AF89" s="139">
        <v>10</v>
      </c>
      <c r="AG89" s="139">
        <v>15.1</v>
      </c>
      <c r="AH89" s="739"/>
      <c r="AI89" s="739"/>
      <c r="AJ89" s="53"/>
    </row>
    <row r="90" spans="1:36" ht="12" thickBot="1" x14ac:dyDescent="0.2"/>
    <row r="91" spans="1:36" ht="12" thickBot="1" x14ac:dyDescent="0.2">
      <c r="A91" s="737" t="s">
        <v>4457</v>
      </c>
      <c r="B91" s="737" t="s">
        <v>4456</v>
      </c>
      <c r="C91" s="737" t="s">
        <v>4455</v>
      </c>
      <c r="D91" s="737" t="s">
        <v>4454</v>
      </c>
      <c r="E91" s="737" t="s">
        <v>4453</v>
      </c>
      <c r="F91" s="737" t="s">
        <v>4452</v>
      </c>
      <c r="G91" s="737" t="s">
        <v>4451</v>
      </c>
      <c r="H91" s="737" t="s">
        <v>2700</v>
      </c>
      <c r="I91" s="737" t="s">
        <v>1324</v>
      </c>
      <c r="J91" s="740"/>
      <c r="K91" s="737" t="s">
        <v>1296</v>
      </c>
      <c r="L91" s="381" t="s">
        <v>4450</v>
      </c>
      <c r="M91" s="381" t="s">
        <v>4449</v>
      </c>
      <c r="N91" s="737" t="s">
        <v>81</v>
      </c>
      <c r="O91" s="88" t="s">
        <v>2430</v>
      </c>
      <c r="P91" s="88" t="s">
        <v>4448</v>
      </c>
      <c r="Q91" s="88" t="s">
        <v>4447</v>
      </c>
      <c r="S91" s="761" t="s">
        <v>1462</v>
      </c>
      <c r="T91" s="761" t="s">
        <v>1151</v>
      </c>
      <c r="U91" s="761" t="s">
        <v>4437</v>
      </c>
      <c r="V91" s="761" t="s">
        <v>1299</v>
      </c>
      <c r="W91" s="761" t="s">
        <v>1298</v>
      </c>
      <c r="X91" s="761" t="s">
        <v>1297</v>
      </c>
      <c r="Y91" s="761" t="s">
        <v>1854</v>
      </c>
      <c r="Z91" s="761" t="s">
        <v>1300</v>
      </c>
      <c r="AA91" s="762"/>
      <c r="AB91" s="761" t="s">
        <v>6263</v>
      </c>
      <c r="AC91" s="762"/>
      <c r="AD91" s="761" t="s">
        <v>1324</v>
      </c>
      <c r="AE91" s="762"/>
      <c r="AF91" s="761" t="s">
        <v>1296</v>
      </c>
      <c r="AG91" s="762"/>
      <c r="AH91" s="383" t="s">
        <v>4436</v>
      </c>
      <c r="AI91" s="383" t="s">
        <v>10899</v>
      </c>
      <c r="AJ91" s="761" t="s">
        <v>6810</v>
      </c>
    </row>
    <row r="92" spans="1:36" ht="12" thickBot="1" x14ac:dyDescent="0.2">
      <c r="A92" s="740"/>
      <c r="B92" s="740"/>
      <c r="C92" s="740"/>
      <c r="D92" s="740"/>
      <c r="E92" s="740"/>
      <c r="F92" s="740"/>
      <c r="G92" s="740"/>
      <c r="H92" s="740"/>
      <c r="I92" s="381" t="s">
        <v>1518</v>
      </c>
      <c r="J92" s="381" t="s">
        <v>1517</v>
      </c>
      <c r="K92" s="740"/>
      <c r="L92" s="381" t="s">
        <v>4446</v>
      </c>
      <c r="M92" s="381" t="s">
        <v>4445</v>
      </c>
      <c r="N92" s="740"/>
      <c r="O92" s="88" t="s">
        <v>2210</v>
      </c>
      <c r="P92" s="88">
        <v>24</v>
      </c>
      <c r="Q92" s="88">
        <v>90</v>
      </c>
      <c r="S92" s="762"/>
      <c r="T92" s="762"/>
      <c r="U92" s="762"/>
      <c r="V92" s="762"/>
      <c r="W92" s="762"/>
      <c r="X92" s="762"/>
      <c r="Y92" s="762"/>
      <c r="Z92" s="383" t="s">
        <v>1518</v>
      </c>
      <c r="AA92" s="383" t="s">
        <v>1517</v>
      </c>
      <c r="AB92" s="383" t="s">
        <v>1518</v>
      </c>
      <c r="AC92" s="383" t="s">
        <v>1517</v>
      </c>
      <c r="AD92" s="383" t="s">
        <v>1518</v>
      </c>
      <c r="AE92" s="383" t="s">
        <v>1517</v>
      </c>
      <c r="AF92" s="383" t="s">
        <v>1518</v>
      </c>
      <c r="AG92" s="383" t="s">
        <v>1517</v>
      </c>
      <c r="AH92" s="383" t="s">
        <v>1516</v>
      </c>
      <c r="AI92" s="383" t="s">
        <v>1516</v>
      </c>
      <c r="AJ92" s="762"/>
    </row>
    <row r="93" spans="1:36" ht="12" thickBot="1" x14ac:dyDescent="0.2">
      <c r="A93" s="763" t="s">
        <v>4483</v>
      </c>
      <c r="B93" s="380" t="s">
        <v>7450</v>
      </c>
      <c r="C93" s="372" t="s">
        <v>4435</v>
      </c>
      <c r="D93" s="372" t="s">
        <v>1209</v>
      </c>
      <c r="E93" s="372" t="s">
        <v>1209</v>
      </c>
      <c r="F93" s="372" t="s">
        <v>1209</v>
      </c>
      <c r="G93" s="372" t="s">
        <v>1209</v>
      </c>
      <c r="H93" s="764" t="s">
        <v>1245</v>
      </c>
      <c r="I93" s="764">
        <v>50</v>
      </c>
      <c r="J93" s="764"/>
      <c r="K93" s="385">
        <v>8.8000000000000007</v>
      </c>
      <c r="L93" s="385">
        <v>6</v>
      </c>
      <c r="M93" s="764">
        <v>4</v>
      </c>
      <c r="N93" s="722"/>
      <c r="O93" s="722"/>
      <c r="P93" s="722"/>
      <c r="Q93" s="722"/>
      <c r="S93" s="91" t="s">
        <v>4435</v>
      </c>
      <c r="T93" s="380" t="s">
        <v>2234</v>
      </c>
      <c r="U93" s="765" t="s">
        <v>9360</v>
      </c>
      <c r="V93" s="765" t="s">
        <v>1315</v>
      </c>
      <c r="W93" s="765" t="s">
        <v>1307</v>
      </c>
      <c r="X93" s="765" t="s">
        <v>1273</v>
      </c>
      <c r="Y93" s="767" t="s">
        <v>1978</v>
      </c>
      <c r="Z93" s="384">
        <v>388</v>
      </c>
      <c r="AA93" s="384">
        <v>466</v>
      </c>
      <c r="AB93" s="768">
        <v>24</v>
      </c>
      <c r="AC93" s="768">
        <v>48</v>
      </c>
      <c r="AD93" s="384">
        <v>63</v>
      </c>
      <c r="AE93" s="384">
        <v>94</v>
      </c>
      <c r="AF93" s="384">
        <v>3.36</v>
      </c>
      <c r="AG93" s="384">
        <v>5.16</v>
      </c>
      <c r="AH93" s="384"/>
      <c r="AI93" s="768">
        <v>5</v>
      </c>
      <c r="AJ93" s="379"/>
    </row>
    <row r="94" spans="1:36" ht="12" thickBot="1" x14ac:dyDescent="0.2">
      <c r="A94" s="763"/>
      <c r="B94" s="380" t="s">
        <v>7451</v>
      </c>
      <c r="C94" s="372" t="s">
        <v>4434</v>
      </c>
      <c r="D94" s="765" t="s">
        <v>4407</v>
      </c>
      <c r="E94" s="372" t="s">
        <v>1209</v>
      </c>
      <c r="F94" s="372" t="s">
        <v>1209</v>
      </c>
      <c r="G94" s="372" t="s">
        <v>1209</v>
      </c>
      <c r="H94" s="764"/>
      <c r="I94" s="764"/>
      <c r="J94" s="764"/>
      <c r="K94" s="385">
        <v>9.6</v>
      </c>
      <c r="L94" s="385">
        <v>8</v>
      </c>
      <c r="M94" s="764"/>
      <c r="N94" s="722"/>
      <c r="O94" s="722"/>
      <c r="P94" s="722"/>
      <c r="Q94" s="722"/>
      <c r="S94" s="91" t="s">
        <v>4434</v>
      </c>
      <c r="T94" s="380" t="s">
        <v>2233</v>
      </c>
      <c r="U94" s="766"/>
      <c r="V94" s="766"/>
      <c r="W94" s="766"/>
      <c r="X94" s="766"/>
      <c r="Y94" s="766"/>
      <c r="Z94" s="384">
        <v>483</v>
      </c>
      <c r="AA94" s="384">
        <v>579</v>
      </c>
      <c r="AB94" s="769"/>
      <c r="AC94" s="769"/>
      <c r="AD94" s="384">
        <v>63</v>
      </c>
      <c r="AE94" s="384">
        <v>94</v>
      </c>
      <c r="AF94" s="384">
        <v>3.36</v>
      </c>
      <c r="AG94" s="384">
        <v>5.0599999999999996</v>
      </c>
      <c r="AH94" s="384"/>
      <c r="AI94" s="769"/>
      <c r="AJ94" s="379"/>
    </row>
    <row r="95" spans="1:36" ht="12" thickBot="1" x14ac:dyDescent="0.2">
      <c r="A95" s="763"/>
      <c r="B95" s="380" t="s">
        <v>7452</v>
      </c>
      <c r="C95" s="372" t="s">
        <v>4433</v>
      </c>
      <c r="D95" s="765"/>
      <c r="E95" s="765" t="s">
        <v>4407</v>
      </c>
      <c r="F95" s="372" t="s">
        <v>1209</v>
      </c>
      <c r="G95" s="372" t="s">
        <v>1209</v>
      </c>
      <c r="H95" s="764"/>
      <c r="I95" s="764"/>
      <c r="J95" s="764"/>
      <c r="K95" s="385">
        <v>10.4</v>
      </c>
      <c r="L95" s="385">
        <v>10</v>
      </c>
      <c r="M95" s="764"/>
      <c r="N95" s="722"/>
      <c r="O95" s="722"/>
      <c r="P95" s="722"/>
      <c r="Q95" s="722"/>
      <c r="S95" s="91" t="s">
        <v>4433</v>
      </c>
      <c r="T95" s="380" t="s">
        <v>2232</v>
      </c>
      <c r="U95" s="766"/>
      <c r="V95" s="766"/>
      <c r="W95" s="766"/>
      <c r="X95" s="766"/>
      <c r="Y95" s="766"/>
      <c r="Z95" s="384">
        <v>577</v>
      </c>
      <c r="AA95" s="384">
        <v>693</v>
      </c>
      <c r="AB95" s="769"/>
      <c r="AC95" s="769"/>
      <c r="AD95" s="384">
        <v>73</v>
      </c>
      <c r="AE95" s="384">
        <v>110</v>
      </c>
      <c r="AF95" s="384">
        <v>3.36</v>
      </c>
      <c r="AG95" s="384">
        <v>5.26</v>
      </c>
      <c r="AH95" s="384"/>
      <c r="AI95" s="769"/>
      <c r="AJ95" s="379"/>
    </row>
    <row r="96" spans="1:36" ht="12" thickBot="1" x14ac:dyDescent="0.2">
      <c r="A96" s="763"/>
      <c r="B96" s="380" t="s">
        <v>7453</v>
      </c>
      <c r="C96" s="372" t="s">
        <v>4432</v>
      </c>
      <c r="D96" s="765"/>
      <c r="E96" s="765"/>
      <c r="F96" s="765" t="s">
        <v>4407</v>
      </c>
      <c r="G96" s="372" t="s">
        <v>1209</v>
      </c>
      <c r="H96" s="764"/>
      <c r="I96" s="764"/>
      <c r="J96" s="764"/>
      <c r="K96" s="385">
        <v>11.2</v>
      </c>
      <c r="L96" s="385">
        <v>12</v>
      </c>
      <c r="M96" s="764"/>
      <c r="N96" s="722"/>
      <c r="O96" s="722"/>
      <c r="P96" s="722"/>
      <c r="Q96" s="722"/>
      <c r="S96" s="91" t="s">
        <v>4432</v>
      </c>
      <c r="T96" s="380" t="s">
        <v>2231</v>
      </c>
      <c r="U96" s="766"/>
      <c r="V96" s="765" t="s">
        <v>1306</v>
      </c>
      <c r="W96" s="766"/>
      <c r="X96" s="766"/>
      <c r="Y96" s="766"/>
      <c r="Z96" s="384">
        <v>708</v>
      </c>
      <c r="AA96" s="384">
        <v>850</v>
      </c>
      <c r="AB96" s="769"/>
      <c r="AC96" s="769"/>
      <c r="AD96" s="384">
        <v>78</v>
      </c>
      <c r="AE96" s="384">
        <v>118</v>
      </c>
      <c r="AF96" s="384">
        <v>3.36</v>
      </c>
      <c r="AG96" s="384">
        <v>5.26</v>
      </c>
      <c r="AH96" s="384"/>
      <c r="AI96" s="769"/>
      <c r="AJ96" s="379"/>
    </row>
    <row r="97" spans="1:36" ht="12" thickBot="1" x14ac:dyDescent="0.2">
      <c r="A97" s="763"/>
      <c r="B97" s="380" t="s">
        <v>7454</v>
      </c>
      <c r="C97" s="372" t="s">
        <v>4431</v>
      </c>
      <c r="D97" s="765"/>
      <c r="E97" s="765"/>
      <c r="F97" s="765"/>
      <c r="G97" s="765" t="s">
        <v>4407</v>
      </c>
      <c r="H97" s="764"/>
      <c r="I97" s="764"/>
      <c r="J97" s="764"/>
      <c r="K97" s="385">
        <v>12</v>
      </c>
      <c r="L97" s="385">
        <v>14</v>
      </c>
      <c r="M97" s="764"/>
      <c r="N97" s="722"/>
      <c r="O97" s="722"/>
      <c r="P97" s="722"/>
      <c r="Q97" s="722"/>
      <c r="S97" s="91" t="s">
        <v>4431</v>
      </c>
      <c r="T97" s="380" t="s">
        <v>2230</v>
      </c>
      <c r="U97" s="766"/>
      <c r="V97" s="766"/>
      <c r="W97" s="766"/>
      <c r="X97" s="766"/>
      <c r="Y97" s="766"/>
      <c r="Z97" s="384">
        <v>883</v>
      </c>
      <c r="AA97" s="384">
        <v>1059</v>
      </c>
      <c r="AB97" s="769"/>
      <c r="AC97" s="769"/>
      <c r="AD97" s="384">
        <v>84</v>
      </c>
      <c r="AE97" s="384">
        <v>126</v>
      </c>
      <c r="AF97" s="384">
        <v>3.36</v>
      </c>
      <c r="AG97" s="384">
        <v>5.0599999999999996</v>
      </c>
      <c r="AH97" s="384"/>
      <c r="AI97" s="769"/>
      <c r="AJ97" s="379"/>
    </row>
    <row r="98" spans="1:36" ht="12" thickBot="1" x14ac:dyDescent="0.2">
      <c r="A98" s="763"/>
      <c r="B98" s="380" t="s">
        <v>7455</v>
      </c>
      <c r="C98" s="372" t="s">
        <v>4430</v>
      </c>
      <c r="D98" s="765"/>
      <c r="E98" s="765"/>
      <c r="F98" s="765"/>
      <c r="G98" s="765"/>
      <c r="H98" s="764"/>
      <c r="I98" s="764"/>
      <c r="J98" s="764"/>
      <c r="K98" s="385">
        <v>12</v>
      </c>
      <c r="L98" s="385">
        <v>16</v>
      </c>
      <c r="M98" s="764"/>
      <c r="N98" s="722"/>
      <c r="O98" s="722"/>
      <c r="P98" s="722"/>
      <c r="Q98" s="722"/>
      <c r="S98" s="91" t="s">
        <v>4430</v>
      </c>
      <c r="T98" s="380" t="s">
        <v>2229</v>
      </c>
      <c r="U98" s="766"/>
      <c r="V98" s="765" t="s">
        <v>1288</v>
      </c>
      <c r="W98" s="766"/>
      <c r="X98" s="766"/>
      <c r="Y98" s="766"/>
      <c r="Z98" s="384">
        <v>1106</v>
      </c>
      <c r="AA98" s="384">
        <v>1328</v>
      </c>
      <c r="AB98" s="769"/>
      <c r="AC98" s="769"/>
      <c r="AD98" s="384">
        <v>89</v>
      </c>
      <c r="AE98" s="384">
        <v>134</v>
      </c>
      <c r="AF98" s="384">
        <v>3.36</v>
      </c>
      <c r="AG98" s="384">
        <v>5.26</v>
      </c>
      <c r="AH98" s="384"/>
      <c r="AI98" s="769"/>
      <c r="AJ98" s="379"/>
    </row>
    <row r="99" spans="1:36" ht="12" thickBot="1" x14ac:dyDescent="0.2">
      <c r="A99" s="763"/>
      <c r="B99" s="380" t="s">
        <v>7456</v>
      </c>
      <c r="C99" s="372" t="s">
        <v>4429</v>
      </c>
      <c r="D99" s="765"/>
      <c r="E99" s="765"/>
      <c r="F99" s="765"/>
      <c r="G99" s="765"/>
      <c r="H99" s="764"/>
      <c r="I99" s="764"/>
      <c r="J99" s="764"/>
      <c r="K99" s="385">
        <v>12</v>
      </c>
      <c r="L99" s="385">
        <v>18</v>
      </c>
      <c r="M99" s="764"/>
      <c r="N99" s="722"/>
      <c r="O99" s="722"/>
      <c r="P99" s="722"/>
      <c r="Q99" s="722"/>
      <c r="S99" s="91" t="s">
        <v>4429</v>
      </c>
      <c r="T99" s="380" t="s">
        <v>2228</v>
      </c>
      <c r="U99" s="766"/>
      <c r="V99" s="766"/>
      <c r="W99" s="766"/>
      <c r="X99" s="766"/>
      <c r="Y99" s="766"/>
      <c r="Z99" s="384">
        <v>1386</v>
      </c>
      <c r="AA99" s="384">
        <v>1663</v>
      </c>
      <c r="AB99" s="769"/>
      <c r="AC99" s="769"/>
      <c r="AD99" s="384">
        <v>89</v>
      </c>
      <c r="AE99" s="384">
        <v>134</v>
      </c>
      <c r="AF99" s="384">
        <v>3.36</v>
      </c>
      <c r="AG99" s="384">
        <v>5.16</v>
      </c>
      <c r="AH99" s="384"/>
      <c r="AI99" s="769"/>
      <c r="AJ99" s="379"/>
    </row>
    <row r="100" spans="1:36" ht="12" thickBot="1" x14ac:dyDescent="0.2">
      <c r="A100" s="763"/>
      <c r="B100" s="380" t="s">
        <v>7457</v>
      </c>
      <c r="C100" s="372" t="s">
        <v>4429</v>
      </c>
      <c r="D100" s="372" t="s">
        <v>9360</v>
      </c>
      <c r="E100" s="372" t="s">
        <v>9360</v>
      </c>
      <c r="F100" s="372" t="s">
        <v>9360</v>
      </c>
      <c r="G100" s="372" t="s">
        <v>9360</v>
      </c>
      <c r="H100" s="385" t="s">
        <v>1208</v>
      </c>
      <c r="I100" s="764"/>
      <c r="J100" s="764"/>
      <c r="K100" s="385">
        <v>15.4</v>
      </c>
      <c r="L100" s="385">
        <v>18</v>
      </c>
      <c r="M100" s="764"/>
      <c r="N100" s="722" t="s">
        <v>7481</v>
      </c>
      <c r="O100" s="722"/>
      <c r="P100" s="722"/>
      <c r="Q100" s="722"/>
      <c r="S100" s="91" t="s">
        <v>4428</v>
      </c>
      <c r="T100" s="380" t="s">
        <v>2227</v>
      </c>
      <c r="U100" s="765" t="s">
        <v>9360</v>
      </c>
      <c r="V100" s="765" t="s">
        <v>1315</v>
      </c>
      <c r="W100" s="765" t="s">
        <v>1287</v>
      </c>
      <c r="X100" s="765" t="s">
        <v>1273</v>
      </c>
      <c r="Y100" s="767" t="s">
        <v>1978</v>
      </c>
      <c r="Z100" s="384">
        <v>388</v>
      </c>
      <c r="AA100" s="384">
        <v>466</v>
      </c>
      <c r="AB100" s="768">
        <v>24</v>
      </c>
      <c r="AC100" s="768">
        <v>48</v>
      </c>
      <c r="AD100" s="384">
        <v>63</v>
      </c>
      <c r="AE100" s="384">
        <v>94</v>
      </c>
      <c r="AF100" s="384">
        <v>3.36</v>
      </c>
      <c r="AG100" s="384">
        <v>5.16</v>
      </c>
      <c r="AH100" s="384"/>
      <c r="AI100" s="768">
        <v>5</v>
      </c>
      <c r="AJ100" s="379"/>
    </row>
    <row r="101" spans="1:36" ht="12" thickBot="1" x14ac:dyDescent="0.2">
      <c r="A101" s="763" t="s">
        <v>4486</v>
      </c>
      <c r="B101" s="380" t="s">
        <v>9676</v>
      </c>
      <c r="C101" s="372" t="s">
        <v>4428</v>
      </c>
      <c r="D101" s="372" t="s">
        <v>1209</v>
      </c>
      <c r="E101" s="372" t="s">
        <v>1209</v>
      </c>
      <c r="F101" s="372" t="s">
        <v>1209</v>
      </c>
      <c r="G101" s="372" t="s">
        <v>1209</v>
      </c>
      <c r="H101" s="764" t="s">
        <v>1245</v>
      </c>
      <c r="I101" s="764">
        <v>50</v>
      </c>
      <c r="J101" s="771"/>
      <c r="K101" s="385">
        <v>8.8000000000000007</v>
      </c>
      <c r="L101" s="385">
        <v>6</v>
      </c>
      <c r="M101" s="764">
        <v>4</v>
      </c>
      <c r="N101" s="722"/>
      <c r="O101" s="722"/>
      <c r="P101" s="722"/>
      <c r="Q101" s="722"/>
      <c r="S101" s="91" t="s">
        <v>4427</v>
      </c>
      <c r="T101" s="380" t="s">
        <v>9680</v>
      </c>
      <c r="U101" s="766"/>
      <c r="V101" s="766"/>
      <c r="W101" s="766"/>
      <c r="X101" s="766"/>
      <c r="Y101" s="766"/>
      <c r="Z101" s="384">
        <v>462</v>
      </c>
      <c r="AA101" s="384">
        <v>554</v>
      </c>
      <c r="AB101" s="769"/>
      <c r="AC101" s="769"/>
      <c r="AD101" s="384">
        <v>63</v>
      </c>
      <c r="AE101" s="384">
        <v>94</v>
      </c>
      <c r="AF101" s="384">
        <v>3.36</v>
      </c>
      <c r="AG101" s="384">
        <v>5.0599999999999996</v>
      </c>
      <c r="AH101" s="384"/>
      <c r="AI101" s="769"/>
      <c r="AJ101" s="379"/>
    </row>
    <row r="102" spans="1:36" ht="12" thickBot="1" x14ac:dyDescent="0.2">
      <c r="A102" s="770"/>
      <c r="B102" s="380" t="s">
        <v>7458</v>
      </c>
      <c r="C102" s="372" t="s">
        <v>4427</v>
      </c>
      <c r="D102" s="765" t="s">
        <v>4407</v>
      </c>
      <c r="E102" s="372" t="s">
        <v>1209</v>
      </c>
      <c r="F102" s="372" t="s">
        <v>1209</v>
      </c>
      <c r="G102" s="372" t="s">
        <v>1209</v>
      </c>
      <c r="H102" s="771"/>
      <c r="I102" s="771"/>
      <c r="J102" s="771"/>
      <c r="K102" s="385">
        <v>9.6</v>
      </c>
      <c r="L102" s="385">
        <v>8</v>
      </c>
      <c r="M102" s="771"/>
      <c r="N102" s="722"/>
      <c r="O102" s="722"/>
      <c r="P102" s="722"/>
      <c r="Q102" s="722"/>
      <c r="S102" s="91" t="s">
        <v>4426</v>
      </c>
      <c r="T102" s="380" t="s">
        <v>9681</v>
      </c>
      <c r="U102" s="766"/>
      <c r="V102" s="766"/>
      <c r="W102" s="766"/>
      <c r="X102" s="766"/>
      <c r="Y102" s="766"/>
      <c r="Z102" s="384">
        <v>554</v>
      </c>
      <c r="AA102" s="384">
        <v>665</v>
      </c>
      <c r="AB102" s="769"/>
      <c r="AC102" s="769"/>
      <c r="AD102" s="384">
        <v>73</v>
      </c>
      <c r="AE102" s="384">
        <v>110</v>
      </c>
      <c r="AF102" s="384">
        <v>3.36</v>
      </c>
      <c r="AG102" s="384">
        <v>5.26</v>
      </c>
      <c r="AH102" s="384"/>
      <c r="AI102" s="769"/>
      <c r="AJ102" s="379"/>
    </row>
    <row r="103" spans="1:36" ht="12" thickBot="1" x14ac:dyDescent="0.2">
      <c r="A103" s="770"/>
      <c r="B103" s="380" t="s">
        <v>7459</v>
      </c>
      <c r="C103" s="372" t="s">
        <v>4426</v>
      </c>
      <c r="D103" s="766"/>
      <c r="E103" s="765" t="s">
        <v>4406</v>
      </c>
      <c r="F103" s="372" t="s">
        <v>1209</v>
      </c>
      <c r="G103" s="372" t="s">
        <v>1209</v>
      </c>
      <c r="H103" s="771"/>
      <c r="I103" s="771"/>
      <c r="J103" s="771"/>
      <c r="K103" s="385">
        <v>10.4</v>
      </c>
      <c r="L103" s="385">
        <v>10</v>
      </c>
      <c r="M103" s="771"/>
      <c r="N103" s="722"/>
      <c r="O103" s="722"/>
      <c r="P103" s="722"/>
      <c r="Q103" s="722"/>
      <c r="S103" s="91" t="s">
        <v>4425</v>
      </c>
      <c r="T103" s="380" t="s">
        <v>9682</v>
      </c>
      <c r="U103" s="766"/>
      <c r="V103" s="765" t="s">
        <v>1306</v>
      </c>
      <c r="W103" s="766"/>
      <c r="X103" s="766"/>
      <c r="Y103" s="766"/>
      <c r="Z103" s="384">
        <v>682</v>
      </c>
      <c r="AA103" s="384">
        <v>819</v>
      </c>
      <c r="AB103" s="769"/>
      <c r="AC103" s="769"/>
      <c r="AD103" s="384">
        <v>78</v>
      </c>
      <c r="AE103" s="384">
        <v>118</v>
      </c>
      <c r="AF103" s="384">
        <v>3.36</v>
      </c>
      <c r="AG103" s="384">
        <v>5.26</v>
      </c>
      <c r="AH103" s="384"/>
      <c r="AI103" s="769"/>
      <c r="AJ103" s="379"/>
    </row>
    <row r="104" spans="1:36" ht="12" thickBot="1" x14ac:dyDescent="0.2">
      <c r="A104" s="770"/>
      <c r="B104" s="380" t="s">
        <v>7460</v>
      </c>
      <c r="C104" s="372" t="s">
        <v>4425</v>
      </c>
      <c r="D104" s="766"/>
      <c r="E104" s="766"/>
      <c r="F104" s="372" t="s">
        <v>4403</v>
      </c>
      <c r="G104" s="372" t="s">
        <v>1209</v>
      </c>
      <c r="H104" s="771"/>
      <c r="I104" s="771"/>
      <c r="J104" s="771"/>
      <c r="K104" s="385">
        <v>11.2</v>
      </c>
      <c r="L104" s="385">
        <v>12</v>
      </c>
      <c r="M104" s="771"/>
      <c r="N104" s="722"/>
      <c r="O104" s="722"/>
      <c r="P104" s="722"/>
      <c r="Q104" s="722"/>
      <c r="S104" s="91" t="s">
        <v>4424</v>
      </c>
      <c r="T104" s="380" t="s">
        <v>9683</v>
      </c>
      <c r="U104" s="766"/>
      <c r="V104" s="766"/>
      <c r="W104" s="766"/>
      <c r="X104" s="766"/>
      <c r="Y104" s="766"/>
      <c r="Z104" s="384">
        <v>852</v>
      </c>
      <c r="AA104" s="384">
        <v>1022</v>
      </c>
      <c r="AB104" s="769"/>
      <c r="AC104" s="769"/>
      <c r="AD104" s="384">
        <v>84</v>
      </c>
      <c r="AE104" s="384">
        <v>126</v>
      </c>
      <c r="AF104" s="384">
        <v>3.36</v>
      </c>
      <c r="AG104" s="384">
        <v>5.0599999999999996</v>
      </c>
      <c r="AH104" s="384"/>
      <c r="AI104" s="769"/>
      <c r="AJ104" s="379"/>
    </row>
    <row r="105" spans="1:36" ht="12" thickBot="1" x14ac:dyDescent="0.2">
      <c r="A105" s="770"/>
      <c r="B105" s="380" t="s">
        <v>7461</v>
      </c>
      <c r="C105" s="372" t="s">
        <v>4424</v>
      </c>
      <c r="D105" s="766"/>
      <c r="E105" s="766"/>
      <c r="F105" s="765" t="s">
        <v>4405</v>
      </c>
      <c r="G105" s="372" t="s">
        <v>4402</v>
      </c>
      <c r="H105" s="771"/>
      <c r="I105" s="771"/>
      <c r="J105" s="771"/>
      <c r="K105" s="385">
        <v>12</v>
      </c>
      <c r="L105" s="385">
        <v>14</v>
      </c>
      <c r="M105" s="771"/>
      <c r="N105" s="722"/>
      <c r="O105" s="722"/>
      <c r="P105" s="722"/>
      <c r="Q105" s="722"/>
      <c r="S105" s="91" t="s">
        <v>4423</v>
      </c>
      <c r="T105" s="380" t="s">
        <v>9684</v>
      </c>
      <c r="U105" s="766"/>
      <c r="V105" s="765" t="s">
        <v>1313</v>
      </c>
      <c r="W105" s="766"/>
      <c r="X105" s="766"/>
      <c r="Y105" s="766"/>
      <c r="Z105" s="384">
        <v>1071</v>
      </c>
      <c r="AA105" s="384">
        <v>1285</v>
      </c>
      <c r="AB105" s="769"/>
      <c r="AC105" s="769"/>
      <c r="AD105" s="384">
        <v>89</v>
      </c>
      <c r="AE105" s="384">
        <v>134</v>
      </c>
      <c r="AF105" s="384">
        <v>3.36</v>
      </c>
      <c r="AG105" s="384">
        <v>5.16</v>
      </c>
      <c r="AH105" s="384"/>
      <c r="AI105" s="769"/>
      <c r="AJ105" s="379"/>
    </row>
    <row r="106" spans="1:36" ht="12" thickBot="1" x14ac:dyDescent="0.2">
      <c r="A106" s="770"/>
      <c r="B106" s="380" t="s">
        <v>7462</v>
      </c>
      <c r="C106" s="372" t="s">
        <v>4423</v>
      </c>
      <c r="D106" s="766"/>
      <c r="E106" s="766"/>
      <c r="F106" s="766"/>
      <c r="G106" s="372" t="s">
        <v>4401</v>
      </c>
      <c r="H106" s="771"/>
      <c r="I106" s="771"/>
      <c r="J106" s="771"/>
      <c r="K106" s="385">
        <v>12</v>
      </c>
      <c r="L106" s="385">
        <v>16</v>
      </c>
      <c r="M106" s="771"/>
      <c r="N106" s="722"/>
      <c r="O106" s="722"/>
      <c r="P106" s="722"/>
      <c r="Q106" s="722"/>
      <c r="S106" s="91" t="s">
        <v>4422</v>
      </c>
      <c r="T106" s="380" t="s">
        <v>9685</v>
      </c>
      <c r="U106" s="766"/>
      <c r="V106" s="766"/>
      <c r="W106" s="766"/>
      <c r="X106" s="766"/>
      <c r="Y106" s="766"/>
      <c r="Z106" s="384">
        <v>1344</v>
      </c>
      <c r="AA106" s="384">
        <v>1612</v>
      </c>
      <c r="AB106" s="769"/>
      <c r="AC106" s="769"/>
      <c r="AD106" s="384">
        <v>89</v>
      </c>
      <c r="AE106" s="384">
        <v>134</v>
      </c>
      <c r="AF106" s="384">
        <v>3.36</v>
      </c>
      <c r="AG106" s="384">
        <v>5.16</v>
      </c>
      <c r="AH106" s="384"/>
      <c r="AI106" s="769"/>
      <c r="AJ106" s="379"/>
    </row>
    <row r="107" spans="1:36" ht="12" thickBot="1" x14ac:dyDescent="0.2">
      <c r="A107" s="770"/>
      <c r="B107" s="380" t="s">
        <v>7463</v>
      </c>
      <c r="C107" s="372" t="s">
        <v>4422</v>
      </c>
      <c r="D107" s="766"/>
      <c r="E107" s="766"/>
      <c r="F107" s="766"/>
      <c r="G107" s="372" t="s">
        <v>4400</v>
      </c>
      <c r="H107" s="771"/>
      <c r="I107" s="771"/>
      <c r="J107" s="771"/>
      <c r="K107" s="385">
        <v>12</v>
      </c>
      <c r="L107" s="385">
        <v>18</v>
      </c>
      <c r="M107" s="771"/>
      <c r="N107" s="722"/>
      <c r="O107" s="722"/>
      <c r="P107" s="722"/>
      <c r="Q107" s="722"/>
      <c r="S107" s="91" t="s">
        <v>4421</v>
      </c>
      <c r="T107" s="380" t="s">
        <v>2226</v>
      </c>
      <c r="U107" s="765" t="s">
        <v>9360</v>
      </c>
      <c r="V107" s="765" t="s">
        <v>1315</v>
      </c>
      <c r="W107" s="765" t="s">
        <v>1274</v>
      </c>
      <c r="X107" s="765" t="s">
        <v>1273</v>
      </c>
      <c r="Y107" s="767" t="s">
        <v>1978</v>
      </c>
      <c r="Z107" s="384">
        <v>388</v>
      </c>
      <c r="AA107" s="384">
        <v>466</v>
      </c>
      <c r="AB107" s="768">
        <v>24</v>
      </c>
      <c r="AC107" s="768">
        <v>48</v>
      </c>
      <c r="AD107" s="384">
        <v>63</v>
      </c>
      <c r="AE107" s="384">
        <v>94</v>
      </c>
      <c r="AF107" s="384">
        <v>3.36</v>
      </c>
      <c r="AG107" s="384">
        <v>5.16</v>
      </c>
      <c r="AH107" s="384"/>
      <c r="AI107" s="768">
        <v>5</v>
      </c>
      <c r="AJ107" s="379"/>
    </row>
    <row r="108" spans="1:36" ht="12" thickBot="1" x14ac:dyDescent="0.2">
      <c r="A108" s="770"/>
      <c r="B108" s="380" t="s">
        <v>7464</v>
      </c>
      <c r="C108" s="372" t="s">
        <v>4422</v>
      </c>
      <c r="D108" s="372" t="s">
        <v>9360</v>
      </c>
      <c r="E108" s="372" t="s">
        <v>9360</v>
      </c>
      <c r="F108" s="372" t="s">
        <v>9360</v>
      </c>
      <c r="G108" s="372" t="s">
        <v>9360</v>
      </c>
      <c r="H108" s="385" t="s">
        <v>1208</v>
      </c>
      <c r="I108" s="771"/>
      <c r="J108" s="771"/>
      <c r="K108" s="385">
        <v>15.4</v>
      </c>
      <c r="L108" s="385">
        <v>18</v>
      </c>
      <c r="M108" s="771"/>
      <c r="N108" s="722" t="s">
        <v>7482</v>
      </c>
      <c r="O108" s="722"/>
      <c r="P108" s="722"/>
      <c r="Q108" s="722"/>
      <c r="S108" s="91" t="s">
        <v>4420</v>
      </c>
      <c r="T108" s="380" t="s">
        <v>2225</v>
      </c>
      <c r="U108" s="766"/>
      <c r="V108" s="766"/>
      <c r="W108" s="766"/>
      <c r="X108" s="766"/>
      <c r="Y108" s="766"/>
      <c r="Z108" s="384">
        <v>462</v>
      </c>
      <c r="AA108" s="384">
        <v>554</v>
      </c>
      <c r="AB108" s="769"/>
      <c r="AC108" s="769"/>
      <c r="AD108" s="384">
        <v>63</v>
      </c>
      <c r="AE108" s="384">
        <v>94</v>
      </c>
      <c r="AF108" s="384">
        <v>3.36</v>
      </c>
      <c r="AG108" s="384">
        <v>5.0599999999999996</v>
      </c>
      <c r="AH108" s="384"/>
      <c r="AI108" s="769"/>
      <c r="AJ108" s="379"/>
    </row>
    <row r="109" spans="1:36" ht="12" thickBot="1" x14ac:dyDescent="0.2">
      <c r="A109" s="763" t="s">
        <v>4482</v>
      </c>
      <c r="B109" s="380" t="s">
        <v>7465</v>
      </c>
      <c r="C109" s="372" t="s">
        <v>4421</v>
      </c>
      <c r="D109" s="372" t="s">
        <v>1209</v>
      </c>
      <c r="E109" s="372" t="s">
        <v>1209</v>
      </c>
      <c r="F109" s="372" t="s">
        <v>1209</v>
      </c>
      <c r="G109" s="372" t="s">
        <v>1209</v>
      </c>
      <c r="H109" s="764" t="s">
        <v>1245</v>
      </c>
      <c r="I109" s="764">
        <v>50</v>
      </c>
      <c r="J109" s="771"/>
      <c r="K109" s="385">
        <v>8.8000000000000007</v>
      </c>
      <c r="L109" s="385">
        <v>6</v>
      </c>
      <c r="M109" s="764">
        <v>4</v>
      </c>
      <c r="N109" s="722"/>
      <c r="O109" s="722"/>
      <c r="P109" s="722"/>
      <c r="Q109" s="722"/>
      <c r="S109" s="91" t="s">
        <v>4419</v>
      </c>
      <c r="T109" s="380" t="s">
        <v>2224</v>
      </c>
      <c r="U109" s="766"/>
      <c r="V109" s="766"/>
      <c r="W109" s="766"/>
      <c r="X109" s="766"/>
      <c r="Y109" s="766"/>
      <c r="Z109" s="384">
        <v>554</v>
      </c>
      <c r="AA109" s="384">
        <v>665</v>
      </c>
      <c r="AB109" s="769"/>
      <c r="AC109" s="769"/>
      <c r="AD109" s="384">
        <v>73</v>
      </c>
      <c r="AE109" s="384">
        <v>110</v>
      </c>
      <c r="AF109" s="384">
        <v>3.36</v>
      </c>
      <c r="AG109" s="384">
        <v>5.26</v>
      </c>
      <c r="AH109" s="384"/>
      <c r="AI109" s="769"/>
      <c r="AJ109" s="379"/>
    </row>
    <row r="110" spans="1:36" ht="12" thickBot="1" x14ac:dyDescent="0.2">
      <c r="A110" s="770"/>
      <c r="B110" s="380" t="s">
        <v>7466</v>
      </c>
      <c r="C110" s="372" t="s">
        <v>4420</v>
      </c>
      <c r="D110" s="765" t="s">
        <v>4407</v>
      </c>
      <c r="E110" s="372" t="s">
        <v>1209</v>
      </c>
      <c r="F110" s="372" t="s">
        <v>1209</v>
      </c>
      <c r="G110" s="372" t="s">
        <v>1209</v>
      </c>
      <c r="H110" s="771"/>
      <c r="I110" s="771"/>
      <c r="J110" s="771"/>
      <c r="K110" s="385">
        <v>9.6</v>
      </c>
      <c r="L110" s="385">
        <v>8</v>
      </c>
      <c r="M110" s="771"/>
      <c r="N110" s="722"/>
      <c r="O110" s="722"/>
      <c r="P110" s="722"/>
      <c r="Q110" s="722"/>
      <c r="S110" s="91" t="s">
        <v>4418</v>
      </c>
      <c r="T110" s="380" t="s">
        <v>2223</v>
      </c>
      <c r="U110" s="766"/>
      <c r="V110" s="765" t="s">
        <v>1306</v>
      </c>
      <c r="W110" s="766"/>
      <c r="X110" s="766"/>
      <c r="Y110" s="766"/>
      <c r="Z110" s="384">
        <v>682</v>
      </c>
      <c r="AA110" s="384">
        <v>819</v>
      </c>
      <c r="AB110" s="769"/>
      <c r="AC110" s="769"/>
      <c r="AD110" s="384">
        <v>78</v>
      </c>
      <c r="AE110" s="384">
        <v>118</v>
      </c>
      <c r="AF110" s="384">
        <v>3.36</v>
      </c>
      <c r="AG110" s="384">
        <v>5.26</v>
      </c>
      <c r="AH110" s="384"/>
      <c r="AI110" s="769"/>
      <c r="AJ110" s="379"/>
    </row>
    <row r="111" spans="1:36" ht="12" thickBot="1" x14ac:dyDescent="0.2">
      <c r="A111" s="770"/>
      <c r="B111" s="380" t="s">
        <v>7467</v>
      </c>
      <c r="C111" s="372" t="s">
        <v>4419</v>
      </c>
      <c r="D111" s="766"/>
      <c r="E111" s="765" t="s">
        <v>4406</v>
      </c>
      <c r="F111" s="372" t="s">
        <v>1209</v>
      </c>
      <c r="G111" s="372" t="s">
        <v>1209</v>
      </c>
      <c r="H111" s="771"/>
      <c r="I111" s="771"/>
      <c r="J111" s="771"/>
      <c r="K111" s="385">
        <v>10.4</v>
      </c>
      <c r="L111" s="385">
        <v>10</v>
      </c>
      <c r="M111" s="771"/>
      <c r="N111" s="722"/>
      <c r="O111" s="722"/>
      <c r="P111" s="722"/>
      <c r="Q111" s="722"/>
      <c r="S111" s="91" t="s">
        <v>4417</v>
      </c>
      <c r="T111" s="380" t="s">
        <v>2222</v>
      </c>
      <c r="U111" s="766"/>
      <c r="V111" s="766"/>
      <c r="W111" s="766"/>
      <c r="X111" s="766"/>
      <c r="Y111" s="766"/>
      <c r="Z111" s="384">
        <v>852</v>
      </c>
      <c r="AA111" s="384">
        <v>1022</v>
      </c>
      <c r="AB111" s="769"/>
      <c r="AC111" s="769"/>
      <c r="AD111" s="384">
        <v>84</v>
      </c>
      <c r="AE111" s="384">
        <v>126</v>
      </c>
      <c r="AF111" s="384">
        <v>3.36</v>
      </c>
      <c r="AG111" s="384">
        <v>5.0599999999999996</v>
      </c>
      <c r="AH111" s="384"/>
      <c r="AI111" s="769"/>
      <c r="AJ111" s="379"/>
    </row>
    <row r="112" spans="1:36" ht="12" thickBot="1" x14ac:dyDescent="0.2">
      <c r="A112" s="770"/>
      <c r="B112" s="380" t="s">
        <v>7468</v>
      </c>
      <c r="C112" s="372" t="s">
        <v>4418</v>
      </c>
      <c r="D112" s="766"/>
      <c r="E112" s="766"/>
      <c r="F112" s="765" t="s">
        <v>4406</v>
      </c>
      <c r="G112" s="372" t="s">
        <v>1209</v>
      </c>
      <c r="H112" s="771"/>
      <c r="I112" s="771"/>
      <c r="J112" s="771"/>
      <c r="K112" s="385">
        <v>11.2</v>
      </c>
      <c r="L112" s="385">
        <v>12</v>
      </c>
      <c r="M112" s="771"/>
      <c r="N112" s="722"/>
      <c r="O112" s="722"/>
      <c r="P112" s="722"/>
      <c r="Q112" s="722"/>
      <c r="S112" s="91" t="s">
        <v>4416</v>
      </c>
      <c r="T112" s="380" t="s">
        <v>2221</v>
      </c>
      <c r="U112" s="766"/>
      <c r="V112" s="765" t="s">
        <v>1288</v>
      </c>
      <c r="W112" s="766"/>
      <c r="X112" s="766"/>
      <c r="Y112" s="766"/>
      <c r="Z112" s="384">
        <v>1071</v>
      </c>
      <c r="AA112" s="384">
        <v>1285</v>
      </c>
      <c r="AB112" s="769"/>
      <c r="AC112" s="769"/>
      <c r="AD112" s="384">
        <v>89</v>
      </c>
      <c r="AE112" s="384">
        <v>134</v>
      </c>
      <c r="AF112" s="384">
        <v>3.36</v>
      </c>
      <c r="AG112" s="384">
        <v>5.16</v>
      </c>
      <c r="AH112" s="384"/>
      <c r="AI112" s="769"/>
      <c r="AJ112" s="379"/>
    </row>
    <row r="113" spans="1:36" ht="12" thickBot="1" x14ac:dyDescent="0.2">
      <c r="A113" s="770"/>
      <c r="B113" s="380" t="s">
        <v>7469</v>
      </c>
      <c r="C113" s="372" t="s">
        <v>4417</v>
      </c>
      <c r="D113" s="766"/>
      <c r="E113" s="766"/>
      <c r="F113" s="766"/>
      <c r="G113" s="765" t="s">
        <v>4406</v>
      </c>
      <c r="H113" s="771"/>
      <c r="I113" s="771"/>
      <c r="J113" s="771"/>
      <c r="K113" s="385">
        <v>12</v>
      </c>
      <c r="L113" s="385">
        <v>14</v>
      </c>
      <c r="M113" s="771"/>
      <c r="N113" s="722"/>
      <c r="O113" s="722"/>
      <c r="P113" s="722"/>
      <c r="Q113" s="722"/>
      <c r="S113" s="91" t="s">
        <v>4415</v>
      </c>
      <c r="T113" s="380" t="s">
        <v>2220</v>
      </c>
      <c r="U113" s="766"/>
      <c r="V113" s="766"/>
      <c r="W113" s="766"/>
      <c r="X113" s="766"/>
      <c r="Y113" s="766"/>
      <c r="Z113" s="384">
        <v>1344</v>
      </c>
      <c r="AA113" s="384">
        <v>1612</v>
      </c>
      <c r="AB113" s="769"/>
      <c r="AC113" s="769"/>
      <c r="AD113" s="384">
        <v>89</v>
      </c>
      <c r="AE113" s="384">
        <v>134</v>
      </c>
      <c r="AF113" s="384">
        <v>3.36</v>
      </c>
      <c r="AG113" s="384">
        <v>5.16</v>
      </c>
      <c r="AH113" s="384"/>
      <c r="AI113" s="769"/>
      <c r="AJ113" s="379"/>
    </row>
    <row r="114" spans="1:36" ht="12" thickBot="1" x14ac:dyDescent="0.2">
      <c r="A114" s="770"/>
      <c r="B114" s="380" t="s">
        <v>7470</v>
      </c>
      <c r="C114" s="372" t="s">
        <v>4416</v>
      </c>
      <c r="D114" s="766"/>
      <c r="E114" s="766"/>
      <c r="F114" s="766"/>
      <c r="G114" s="766"/>
      <c r="H114" s="771"/>
      <c r="I114" s="771"/>
      <c r="J114" s="771"/>
      <c r="K114" s="385">
        <v>12</v>
      </c>
      <c r="L114" s="385">
        <v>16</v>
      </c>
      <c r="M114" s="771"/>
      <c r="N114" s="722"/>
      <c r="O114" s="722"/>
      <c r="P114" s="722"/>
      <c r="Q114" s="722"/>
      <c r="S114" s="91" t="s">
        <v>4414</v>
      </c>
      <c r="T114" s="380" t="s">
        <v>2219</v>
      </c>
      <c r="U114" s="765" t="s">
        <v>9360</v>
      </c>
      <c r="V114" s="765" t="s">
        <v>1315</v>
      </c>
      <c r="W114" s="765" t="s">
        <v>1283</v>
      </c>
      <c r="X114" s="765" t="s">
        <v>1273</v>
      </c>
      <c r="Y114" s="767" t="s">
        <v>1978</v>
      </c>
      <c r="Z114" s="384">
        <v>388</v>
      </c>
      <c r="AA114" s="384">
        <v>466</v>
      </c>
      <c r="AB114" s="768">
        <v>24</v>
      </c>
      <c r="AC114" s="768">
        <v>48</v>
      </c>
      <c r="AD114" s="384">
        <v>63</v>
      </c>
      <c r="AE114" s="384">
        <v>94</v>
      </c>
      <c r="AF114" s="384">
        <v>3.36</v>
      </c>
      <c r="AG114" s="384">
        <v>5.16</v>
      </c>
      <c r="AH114" s="384"/>
      <c r="AI114" s="768">
        <v>5</v>
      </c>
      <c r="AJ114" s="379"/>
    </row>
    <row r="115" spans="1:36" ht="12" thickBot="1" x14ac:dyDescent="0.2">
      <c r="A115" s="770"/>
      <c r="B115" s="380" t="s">
        <v>7471</v>
      </c>
      <c r="C115" s="372" t="s">
        <v>4415</v>
      </c>
      <c r="D115" s="766"/>
      <c r="E115" s="766"/>
      <c r="F115" s="766"/>
      <c r="G115" s="766"/>
      <c r="H115" s="771"/>
      <c r="I115" s="771"/>
      <c r="J115" s="771"/>
      <c r="K115" s="385">
        <v>12</v>
      </c>
      <c r="L115" s="385">
        <v>18</v>
      </c>
      <c r="M115" s="771"/>
      <c r="N115" s="722"/>
      <c r="O115" s="722"/>
      <c r="P115" s="722"/>
      <c r="Q115" s="722"/>
      <c r="S115" s="91" t="s">
        <v>4413</v>
      </c>
      <c r="T115" s="380" t="s">
        <v>2218</v>
      </c>
      <c r="U115" s="766"/>
      <c r="V115" s="766"/>
      <c r="W115" s="766"/>
      <c r="X115" s="766"/>
      <c r="Y115" s="766"/>
      <c r="Z115" s="384">
        <v>462</v>
      </c>
      <c r="AA115" s="384">
        <v>554</v>
      </c>
      <c r="AB115" s="769"/>
      <c r="AC115" s="769"/>
      <c r="AD115" s="384">
        <v>63</v>
      </c>
      <c r="AE115" s="384">
        <v>94</v>
      </c>
      <c r="AF115" s="384">
        <v>3.36</v>
      </c>
      <c r="AG115" s="384">
        <v>5.0599999999999996</v>
      </c>
      <c r="AH115" s="384"/>
      <c r="AI115" s="769"/>
      <c r="AJ115" s="379"/>
    </row>
    <row r="116" spans="1:36" ht="12" thickBot="1" x14ac:dyDescent="0.2">
      <c r="A116" s="770"/>
      <c r="B116" s="380" t="s">
        <v>7472</v>
      </c>
      <c r="C116" s="372" t="s">
        <v>4415</v>
      </c>
      <c r="D116" s="372" t="s">
        <v>9360</v>
      </c>
      <c r="E116" s="372" t="s">
        <v>9360</v>
      </c>
      <c r="F116" s="372" t="s">
        <v>9360</v>
      </c>
      <c r="G116" s="372" t="s">
        <v>9360</v>
      </c>
      <c r="H116" s="385" t="s">
        <v>1208</v>
      </c>
      <c r="I116" s="771"/>
      <c r="J116" s="771"/>
      <c r="K116" s="385">
        <v>15.4</v>
      </c>
      <c r="L116" s="385">
        <v>18</v>
      </c>
      <c r="M116" s="771"/>
      <c r="N116" s="722" t="s">
        <v>7483</v>
      </c>
      <c r="O116" s="722"/>
      <c r="P116" s="722"/>
      <c r="Q116" s="722"/>
      <c r="S116" s="91" t="s">
        <v>4412</v>
      </c>
      <c r="T116" s="380" t="s">
        <v>2217</v>
      </c>
      <c r="U116" s="766"/>
      <c r="V116" s="766"/>
      <c r="W116" s="766"/>
      <c r="X116" s="766"/>
      <c r="Y116" s="766"/>
      <c r="Z116" s="384">
        <v>554</v>
      </c>
      <c r="AA116" s="384">
        <v>665</v>
      </c>
      <c r="AB116" s="769"/>
      <c r="AC116" s="769"/>
      <c r="AD116" s="384">
        <v>73</v>
      </c>
      <c r="AE116" s="384">
        <v>110</v>
      </c>
      <c r="AF116" s="384">
        <v>3.36</v>
      </c>
      <c r="AG116" s="384">
        <v>5.26</v>
      </c>
      <c r="AH116" s="384"/>
      <c r="AI116" s="769"/>
      <c r="AJ116" s="379"/>
    </row>
    <row r="117" spans="1:36" ht="12" thickBot="1" x14ac:dyDescent="0.2">
      <c r="A117" s="763" t="s">
        <v>4481</v>
      </c>
      <c r="B117" s="380" t="s">
        <v>7473</v>
      </c>
      <c r="C117" s="372" t="s">
        <v>4414</v>
      </c>
      <c r="D117" s="372" t="s">
        <v>1209</v>
      </c>
      <c r="E117" s="372" t="s">
        <v>1209</v>
      </c>
      <c r="F117" s="372" t="s">
        <v>1209</v>
      </c>
      <c r="G117" s="372" t="s">
        <v>1209</v>
      </c>
      <c r="H117" s="764" t="s">
        <v>1245</v>
      </c>
      <c r="I117" s="764">
        <v>50</v>
      </c>
      <c r="J117" s="771"/>
      <c r="K117" s="385">
        <v>8.8000000000000007</v>
      </c>
      <c r="L117" s="385">
        <v>6</v>
      </c>
      <c r="M117" s="764">
        <v>4</v>
      </c>
      <c r="N117" s="722"/>
      <c r="O117" s="722"/>
      <c r="P117" s="722"/>
      <c r="Q117" s="722"/>
      <c r="S117" s="91" t="s">
        <v>4411</v>
      </c>
      <c r="T117" s="380" t="s">
        <v>2216</v>
      </c>
      <c r="U117" s="766"/>
      <c r="V117" s="765" t="s">
        <v>1306</v>
      </c>
      <c r="W117" s="766"/>
      <c r="X117" s="766"/>
      <c r="Y117" s="766"/>
      <c r="Z117" s="384">
        <v>682</v>
      </c>
      <c r="AA117" s="384">
        <v>819</v>
      </c>
      <c r="AB117" s="769"/>
      <c r="AC117" s="769"/>
      <c r="AD117" s="384">
        <v>78</v>
      </c>
      <c r="AE117" s="384">
        <v>118</v>
      </c>
      <c r="AF117" s="384">
        <v>3.36</v>
      </c>
      <c r="AG117" s="384">
        <v>5.26</v>
      </c>
      <c r="AH117" s="384"/>
      <c r="AI117" s="769"/>
      <c r="AJ117" s="379"/>
    </row>
    <row r="118" spans="1:36" ht="12" thickBot="1" x14ac:dyDescent="0.2">
      <c r="A118" s="770"/>
      <c r="B118" s="380" t="s">
        <v>7474</v>
      </c>
      <c r="C118" s="372" t="s">
        <v>4413</v>
      </c>
      <c r="D118" s="765" t="s">
        <v>4407</v>
      </c>
      <c r="E118" s="372" t="s">
        <v>1209</v>
      </c>
      <c r="F118" s="372" t="s">
        <v>1209</v>
      </c>
      <c r="G118" s="372" t="s">
        <v>1209</v>
      </c>
      <c r="H118" s="771"/>
      <c r="I118" s="771"/>
      <c r="J118" s="771"/>
      <c r="K118" s="385">
        <v>9.6</v>
      </c>
      <c r="L118" s="385">
        <v>8</v>
      </c>
      <c r="M118" s="771"/>
      <c r="N118" s="722"/>
      <c r="O118" s="722"/>
      <c r="P118" s="722"/>
      <c r="Q118" s="722"/>
      <c r="S118" s="91" t="s">
        <v>4410</v>
      </c>
      <c r="T118" s="380" t="s">
        <v>2215</v>
      </c>
      <c r="U118" s="766"/>
      <c r="V118" s="766"/>
      <c r="W118" s="766"/>
      <c r="X118" s="766"/>
      <c r="Y118" s="766"/>
      <c r="Z118" s="384">
        <v>852</v>
      </c>
      <c r="AA118" s="384">
        <v>1022</v>
      </c>
      <c r="AB118" s="769"/>
      <c r="AC118" s="769"/>
      <c r="AD118" s="384">
        <v>84</v>
      </c>
      <c r="AE118" s="384">
        <v>126</v>
      </c>
      <c r="AF118" s="384">
        <v>3.36</v>
      </c>
      <c r="AG118" s="384">
        <v>5.0599999999999996</v>
      </c>
      <c r="AH118" s="384"/>
      <c r="AI118" s="769"/>
      <c r="AJ118" s="379"/>
    </row>
    <row r="119" spans="1:36" ht="12" thickBot="1" x14ac:dyDescent="0.2">
      <c r="A119" s="770"/>
      <c r="B119" s="380" t="s">
        <v>7475</v>
      </c>
      <c r="C119" s="372" t="s">
        <v>4412</v>
      </c>
      <c r="D119" s="766"/>
      <c r="E119" s="765" t="s">
        <v>4405</v>
      </c>
      <c r="F119" s="372" t="s">
        <v>1209</v>
      </c>
      <c r="G119" s="372" t="s">
        <v>1209</v>
      </c>
      <c r="H119" s="771"/>
      <c r="I119" s="771"/>
      <c r="J119" s="771"/>
      <c r="K119" s="385">
        <v>10.4</v>
      </c>
      <c r="L119" s="385">
        <v>10</v>
      </c>
      <c r="M119" s="771"/>
      <c r="N119" s="722"/>
      <c r="O119" s="722"/>
      <c r="P119" s="722"/>
      <c r="Q119" s="722"/>
      <c r="S119" s="91" t="s">
        <v>4409</v>
      </c>
      <c r="T119" s="380" t="s">
        <v>2214</v>
      </c>
      <c r="U119" s="766"/>
      <c r="V119" s="765" t="s">
        <v>1288</v>
      </c>
      <c r="W119" s="766"/>
      <c r="X119" s="766"/>
      <c r="Y119" s="766"/>
      <c r="Z119" s="384">
        <v>1071</v>
      </c>
      <c r="AA119" s="384">
        <v>1285</v>
      </c>
      <c r="AB119" s="769"/>
      <c r="AC119" s="769"/>
      <c r="AD119" s="384">
        <v>89</v>
      </c>
      <c r="AE119" s="384">
        <v>134</v>
      </c>
      <c r="AF119" s="384">
        <v>3.36</v>
      </c>
      <c r="AG119" s="384">
        <v>5.16</v>
      </c>
      <c r="AH119" s="384"/>
      <c r="AI119" s="769"/>
      <c r="AJ119" s="379"/>
    </row>
    <row r="120" spans="1:36" ht="12" thickBot="1" x14ac:dyDescent="0.2">
      <c r="A120" s="770"/>
      <c r="B120" s="380" t="s">
        <v>7476</v>
      </c>
      <c r="C120" s="372" t="s">
        <v>4411</v>
      </c>
      <c r="D120" s="766"/>
      <c r="E120" s="766"/>
      <c r="F120" s="372" t="s">
        <v>4403</v>
      </c>
      <c r="G120" s="372" t="s">
        <v>1209</v>
      </c>
      <c r="H120" s="771"/>
      <c r="I120" s="771"/>
      <c r="J120" s="771"/>
      <c r="K120" s="385">
        <v>11.2</v>
      </c>
      <c r="L120" s="385">
        <v>12</v>
      </c>
      <c r="M120" s="771"/>
      <c r="N120" s="722"/>
      <c r="O120" s="722"/>
      <c r="P120" s="722"/>
      <c r="Q120" s="722"/>
      <c r="S120" s="91" t="s">
        <v>4408</v>
      </c>
      <c r="T120" s="380" t="s">
        <v>2213</v>
      </c>
      <c r="U120" s="766"/>
      <c r="V120" s="766"/>
      <c r="W120" s="766"/>
      <c r="X120" s="766"/>
      <c r="Y120" s="766"/>
      <c r="Z120" s="384">
        <v>1344</v>
      </c>
      <c r="AA120" s="384">
        <v>1612</v>
      </c>
      <c r="AB120" s="769"/>
      <c r="AC120" s="769"/>
      <c r="AD120" s="384">
        <v>89</v>
      </c>
      <c r="AE120" s="384">
        <v>134</v>
      </c>
      <c r="AF120" s="384">
        <v>3.36</v>
      </c>
      <c r="AG120" s="384">
        <v>5.16</v>
      </c>
      <c r="AH120" s="384"/>
      <c r="AI120" s="769"/>
      <c r="AJ120" s="379"/>
    </row>
    <row r="121" spans="1:36" ht="12" thickBot="1" x14ac:dyDescent="0.2">
      <c r="A121" s="770"/>
      <c r="B121" s="380" t="s">
        <v>7477</v>
      </c>
      <c r="C121" s="372" t="s">
        <v>4410</v>
      </c>
      <c r="D121" s="766"/>
      <c r="E121" s="766"/>
      <c r="F121" s="765" t="s">
        <v>4405</v>
      </c>
      <c r="G121" s="372" t="s">
        <v>4402</v>
      </c>
      <c r="H121" s="771"/>
      <c r="I121" s="771"/>
      <c r="J121" s="771"/>
      <c r="K121" s="385">
        <v>12</v>
      </c>
      <c r="L121" s="385">
        <v>14</v>
      </c>
      <c r="M121" s="771"/>
      <c r="N121" s="722"/>
      <c r="O121" s="722"/>
      <c r="P121" s="722"/>
      <c r="Q121" s="722"/>
      <c r="S121" s="91" t="s">
        <v>4407</v>
      </c>
      <c r="T121" s="380" t="s">
        <v>9677</v>
      </c>
      <c r="U121" s="372" t="s">
        <v>9360</v>
      </c>
      <c r="V121" s="372" t="s">
        <v>1271</v>
      </c>
      <c r="W121" s="372" t="s">
        <v>1268</v>
      </c>
      <c r="X121" s="372" t="s">
        <v>1267</v>
      </c>
      <c r="Y121" s="372" t="s">
        <v>103</v>
      </c>
      <c r="Z121" s="384">
        <v>500</v>
      </c>
      <c r="AA121" s="384">
        <v>999</v>
      </c>
      <c r="AB121" s="384">
        <v>48</v>
      </c>
      <c r="AC121" s="384">
        <v>99</v>
      </c>
      <c r="AD121" s="384">
        <v>80</v>
      </c>
      <c r="AE121" s="384">
        <v>120</v>
      </c>
      <c r="AF121" s="384">
        <v>2.5</v>
      </c>
      <c r="AG121" s="154">
        <v>6.2</v>
      </c>
      <c r="AH121" s="384"/>
      <c r="AI121" s="384">
        <v>5</v>
      </c>
      <c r="AJ121" s="379"/>
    </row>
    <row r="122" spans="1:36" ht="12" thickBot="1" x14ac:dyDescent="0.2">
      <c r="A122" s="770"/>
      <c r="B122" s="380" t="s">
        <v>7478</v>
      </c>
      <c r="C122" s="372" t="s">
        <v>4409</v>
      </c>
      <c r="D122" s="766"/>
      <c r="E122" s="766"/>
      <c r="F122" s="766"/>
      <c r="G122" s="372" t="s">
        <v>4401</v>
      </c>
      <c r="H122" s="771"/>
      <c r="I122" s="771"/>
      <c r="J122" s="771"/>
      <c r="K122" s="385">
        <v>12</v>
      </c>
      <c r="L122" s="385">
        <v>16</v>
      </c>
      <c r="M122" s="771"/>
      <c r="N122" s="722"/>
      <c r="O122" s="722"/>
      <c r="P122" s="722"/>
      <c r="Q122" s="722"/>
      <c r="S122" s="91" t="s">
        <v>4406</v>
      </c>
      <c r="T122" s="380" t="s">
        <v>9678</v>
      </c>
      <c r="U122" s="372" t="s">
        <v>9368</v>
      </c>
      <c r="V122" s="372" t="s">
        <v>1313</v>
      </c>
      <c r="W122" s="372" t="s">
        <v>1268</v>
      </c>
      <c r="X122" s="372" t="s">
        <v>1273</v>
      </c>
      <c r="Y122" s="372" t="s">
        <v>103</v>
      </c>
      <c r="Z122" s="384">
        <v>285</v>
      </c>
      <c r="AA122" s="384">
        <v>500</v>
      </c>
      <c r="AB122" s="384" t="s">
        <v>1266</v>
      </c>
      <c r="AC122" s="384" t="s">
        <v>1266</v>
      </c>
      <c r="AD122" s="384">
        <v>70</v>
      </c>
      <c r="AE122" s="384">
        <v>105</v>
      </c>
      <c r="AF122" s="384">
        <v>1.4</v>
      </c>
      <c r="AG122" s="154">
        <v>2.84</v>
      </c>
      <c r="AH122" s="384"/>
      <c r="AI122" s="384" t="s">
        <v>103</v>
      </c>
      <c r="AJ122" s="379"/>
    </row>
    <row r="123" spans="1:36" ht="12" thickBot="1" x14ac:dyDescent="0.2">
      <c r="A123" s="770"/>
      <c r="B123" s="380" t="s">
        <v>7479</v>
      </c>
      <c r="C123" s="372" t="s">
        <v>4408</v>
      </c>
      <c r="D123" s="766"/>
      <c r="E123" s="766"/>
      <c r="F123" s="766"/>
      <c r="G123" s="372" t="s">
        <v>4400</v>
      </c>
      <c r="H123" s="771"/>
      <c r="I123" s="771"/>
      <c r="J123" s="771"/>
      <c r="K123" s="385">
        <v>12</v>
      </c>
      <c r="L123" s="385">
        <v>18</v>
      </c>
      <c r="M123" s="771"/>
      <c r="N123" s="722"/>
      <c r="O123" s="722"/>
      <c r="P123" s="722"/>
      <c r="Q123" s="722"/>
      <c r="S123" s="91" t="s">
        <v>4405</v>
      </c>
      <c r="T123" s="380" t="s">
        <v>9679</v>
      </c>
      <c r="U123" s="372" t="s">
        <v>96</v>
      </c>
      <c r="V123" s="372" t="s">
        <v>4404</v>
      </c>
      <c r="W123" s="372" t="s">
        <v>1268</v>
      </c>
      <c r="X123" s="372" t="s">
        <v>1267</v>
      </c>
      <c r="Y123" s="372" t="s">
        <v>103</v>
      </c>
      <c r="Z123" s="384">
        <v>680</v>
      </c>
      <c r="AA123" s="384">
        <v>1200</v>
      </c>
      <c r="AB123" s="384">
        <v>16</v>
      </c>
      <c r="AC123" s="384">
        <v>16</v>
      </c>
      <c r="AD123" s="384">
        <v>80</v>
      </c>
      <c r="AE123" s="384">
        <v>120</v>
      </c>
      <c r="AF123" s="384">
        <v>4.5</v>
      </c>
      <c r="AG123" s="384">
        <v>8.14</v>
      </c>
      <c r="AH123" s="384"/>
      <c r="AI123" s="384">
        <v>10</v>
      </c>
      <c r="AJ123" s="379"/>
    </row>
    <row r="124" spans="1:36" ht="12" thickBot="1" x14ac:dyDescent="0.2">
      <c r="A124" s="770"/>
      <c r="B124" s="380" t="s">
        <v>7480</v>
      </c>
      <c r="C124" s="372" t="s">
        <v>4408</v>
      </c>
      <c r="D124" s="372" t="s">
        <v>9360</v>
      </c>
      <c r="E124" s="372" t="s">
        <v>9360</v>
      </c>
      <c r="F124" s="372" t="s">
        <v>9360</v>
      </c>
      <c r="G124" s="372" t="s">
        <v>9360</v>
      </c>
      <c r="H124" s="385" t="s">
        <v>1208</v>
      </c>
      <c r="I124" s="771"/>
      <c r="J124" s="771"/>
      <c r="K124" s="385">
        <v>15.4</v>
      </c>
      <c r="L124" s="385">
        <v>18</v>
      </c>
      <c r="M124" s="771"/>
      <c r="N124" s="722" t="s">
        <v>7484</v>
      </c>
      <c r="O124" s="722"/>
      <c r="P124" s="722"/>
      <c r="Q124" s="722"/>
      <c r="S124" s="91" t="s">
        <v>4403</v>
      </c>
      <c r="T124" s="380" t="s">
        <v>9686</v>
      </c>
      <c r="U124" s="765" t="s">
        <v>96</v>
      </c>
      <c r="V124" s="765" t="s">
        <v>1305</v>
      </c>
      <c r="W124" s="765" t="s">
        <v>1268</v>
      </c>
      <c r="X124" s="765" t="s">
        <v>1267</v>
      </c>
      <c r="Y124" s="767" t="s">
        <v>1978</v>
      </c>
      <c r="Z124" s="384">
        <v>577</v>
      </c>
      <c r="AA124" s="384">
        <v>693</v>
      </c>
      <c r="AB124" s="772">
        <v>12</v>
      </c>
      <c r="AC124" s="772">
        <v>12</v>
      </c>
      <c r="AD124" s="384">
        <v>42</v>
      </c>
      <c r="AE124" s="384">
        <v>63</v>
      </c>
      <c r="AF124" s="384">
        <v>1.26</v>
      </c>
      <c r="AG124" s="384">
        <v>1.86</v>
      </c>
      <c r="AH124" s="384"/>
      <c r="AI124" s="384">
        <v>25</v>
      </c>
      <c r="AJ124" s="379"/>
    </row>
    <row r="125" spans="1:36" ht="12" thickBot="1" x14ac:dyDescent="0.2">
      <c r="S125" s="91" t="s">
        <v>4402</v>
      </c>
      <c r="T125" s="380" t="s">
        <v>9687</v>
      </c>
      <c r="U125" s="766"/>
      <c r="V125" s="766"/>
      <c r="W125" s="766"/>
      <c r="X125" s="766"/>
      <c r="Y125" s="766"/>
      <c r="Z125" s="384">
        <v>682</v>
      </c>
      <c r="AA125" s="384">
        <v>819</v>
      </c>
      <c r="AB125" s="773"/>
      <c r="AC125" s="773"/>
      <c r="AD125" s="384">
        <v>47</v>
      </c>
      <c r="AE125" s="384">
        <v>71</v>
      </c>
      <c r="AF125" s="384">
        <v>1.26</v>
      </c>
      <c r="AG125" s="384">
        <v>1.9</v>
      </c>
      <c r="AH125" s="384"/>
      <c r="AI125" s="384">
        <v>50</v>
      </c>
      <c r="AJ125" s="379"/>
    </row>
    <row r="126" spans="1:36" ht="12" thickBot="1" x14ac:dyDescent="0.2">
      <c r="A126" s="753" t="s">
        <v>7441</v>
      </c>
      <c r="B126" s="257" t="s">
        <v>7486</v>
      </c>
      <c r="S126" s="91" t="s">
        <v>4401</v>
      </c>
      <c r="T126" s="380" t="s">
        <v>9688</v>
      </c>
      <c r="U126" s="766"/>
      <c r="V126" s="766"/>
      <c r="W126" s="766"/>
      <c r="X126" s="766"/>
      <c r="Y126" s="766"/>
      <c r="Z126" s="384">
        <v>787</v>
      </c>
      <c r="AA126" s="384">
        <v>945</v>
      </c>
      <c r="AB126" s="773"/>
      <c r="AC126" s="773"/>
      <c r="AD126" s="384">
        <v>52</v>
      </c>
      <c r="AE126" s="384">
        <v>78</v>
      </c>
      <c r="AF126" s="384">
        <v>1.26</v>
      </c>
      <c r="AG126" s="384">
        <v>1.86</v>
      </c>
      <c r="AH126" s="384"/>
      <c r="AI126" s="384">
        <v>75</v>
      </c>
      <c r="AJ126" s="379"/>
    </row>
    <row r="127" spans="1:36" ht="12" thickBot="1" x14ac:dyDescent="0.2">
      <c r="A127" s="754"/>
      <c r="B127" s="257" t="s">
        <v>7487</v>
      </c>
      <c r="S127" s="91" t="s">
        <v>4400</v>
      </c>
      <c r="T127" s="380" t="s">
        <v>9689</v>
      </c>
      <c r="U127" s="766"/>
      <c r="V127" s="766"/>
      <c r="W127" s="766"/>
      <c r="X127" s="766"/>
      <c r="Y127" s="766"/>
      <c r="Z127" s="384">
        <v>892</v>
      </c>
      <c r="AA127" s="384">
        <v>1048</v>
      </c>
      <c r="AB127" s="774"/>
      <c r="AC127" s="774"/>
      <c r="AD127" s="384">
        <v>63</v>
      </c>
      <c r="AE127" s="384">
        <v>94</v>
      </c>
      <c r="AF127" s="384">
        <v>1.26</v>
      </c>
      <c r="AG127" s="384">
        <v>1.82</v>
      </c>
      <c r="AH127" s="384"/>
      <c r="AI127" s="384">
        <v>100</v>
      </c>
      <c r="AJ127" s="379"/>
    </row>
    <row r="128" spans="1:36" ht="12" thickBot="1" x14ac:dyDescent="0.2">
      <c r="A128" s="754"/>
      <c r="B128" s="257" t="s">
        <v>7488</v>
      </c>
      <c r="S128" s="91" t="s">
        <v>4399</v>
      </c>
      <c r="T128" s="380" t="s">
        <v>9702</v>
      </c>
      <c r="U128" s="372" t="s">
        <v>9368</v>
      </c>
      <c r="V128" s="372" t="s">
        <v>3222</v>
      </c>
      <c r="W128" s="372" t="s">
        <v>1290</v>
      </c>
      <c r="X128" s="372" t="s">
        <v>1273</v>
      </c>
      <c r="Y128" s="386" t="s">
        <v>1978</v>
      </c>
      <c r="Z128" s="384">
        <v>378</v>
      </c>
      <c r="AA128" s="384">
        <v>682</v>
      </c>
      <c r="AB128" s="384" t="s">
        <v>1266</v>
      </c>
      <c r="AC128" s="384" t="s">
        <v>1266</v>
      </c>
      <c r="AD128" s="384">
        <v>84</v>
      </c>
      <c r="AE128" s="384">
        <v>126</v>
      </c>
      <c r="AF128" s="384">
        <v>0.21</v>
      </c>
      <c r="AG128" s="154">
        <v>2.91</v>
      </c>
      <c r="AH128" s="384">
        <v>1</v>
      </c>
      <c r="AI128" s="384" t="s">
        <v>103</v>
      </c>
      <c r="AJ128" s="379" t="s">
        <v>7378</v>
      </c>
    </row>
    <row r="129" spans="1:36" x14ac:dyDescent="0.15">
      <c r="A129" s="755"/>
      <c r="B129" s="257" t="s">
        <v>7489</v>
      </c>
    </row>
    <row r="130" spans="1:36" ht="12" thickBot="1" x14ac:dyDescent="0.2"/>
    <row r="131" spans="1:36" ht="12" thickBot="1" x14ac:dyDescent="0.2">
      <c r="A131" s="737" t="s">
        <v>4457</v>
      </c>
      <c r="B131" s="737" t="s">
        <v>4456</v>
      </c>
      <c r="C131" s="737" t="s">
        <v>4455</v>
      </c>
      <c r="D131" s="737" t="s">
        <v>4454</v>
      </c>
      <c r="E131" s="737" t="s">
        <v>4453</v>
      </c>
      <c r="F131" s="737" t="s">
        <v>4452</v>
      </c>
      <c r="G131" s="737" t="s">
        <v>4451</v>
      </c>
      <c r="H131" s="737" t="s">
        <v>2700</v>
      </c>
      <c r="I131" s="737" t="s">
        <v>1324</v>
      </c>
      <c r="J131" s="740"/>
      <c r="K131" s="737" t="s">
        <v>1296</v>
      </c>
      <c r="L131" s="381" t="s">
        <v>4450</v>
      </c>
      <c r="M131" s="381" t="s">
        <v>4449</v>
      </c>
      <c r="N131" s="737" t="s">
        <v>81</v>
      </c>
      <c r="O131" s="88" t="s">
        <v>2430</v>
      </c>
      <c r="P131" s="90" t="s">
        <v>4448</v>
      </c>
      <c r="Q131" s="88" t="s">
        <v>4447</v>
      </c>
      <c r="S131" s="761" t="s">
        <v>1462</v>
      </c>
      <c r="T131" s="761" t="s">
        <v>1151</v>
      </c>
      <c r="U131" s="761" t="s">
        <v>4437</v>
      </c>
      <c r="V131" s="761" t="s">
        <v>1299</v>
      </c>
      <c r="W131" s="761" t="s">
        <v>1298</v>
      </c>
      <c r="X131" s="761" t="s">
        <v>1297</v>
      </c>
      <c r="Y131" s="761" t="s">
        <v>1854</v>
      </c>
      <c r="Z131" s="761" t="s">
        <v>1300</v>
      </c>
      <c r="AA131" s="762"/>
      <c r="AB131" s="761" t="s">
        <v>6263</v>
      </c>
      <c r="AC131" s="762"/>
      <c r="AD131" s="761" t="s">
        <v>2701</v>
      </c>
      <c r="AE131" s="762"/>
      <c r="AF131" s="761" t="s">
        <v>1296</v>
      </c>
      <c r="AG131" s="762"/>
      <c r="AH131" s="383" t="s">
        <v>4436</v>
      </c>
      <c r="AI131" s="383" t="s">
        <v>10899</v>
      </c>
      <c r="AJ131" s="761" t="s">
        <v>6810</v>
      </c>
    </row>
    <row r="132" spans="1:36" ht="12" thickBot="1" x14ac:dyDescent="0.2">
      <c r="A132" s="740"/>
      <c r="B132" s="740"/>
      <c r="C132" s="740"/>
      <c r="D132" s="740"/>
      <c r="E132" s="740"/>
      <c r="F132" s="740"/>
      <c r="G132" s="740"/>
      <c r="H132" s="740"/>
      <c r="I132" s="381" t="s">
        <v>1518</v>
      </c>
      <c r="J132" s="381" t="s">
        <v>1517</v>
      </c>
      <c r="K132" s="740"/>
      <c r="L132" s="381" t="s">
        <v>4446</v>
      </c>
      <c r="M132" s="381" t="s">
        <v>4445</v>
      </c>
      <c r="N132" s="740"/>
      <c r="O132" s="90" t="s">
        <v>2205</v>
      </c>
      <c r="P132" s="88">
        <v>48</v>
      </c>
      <c r="Q132" s="88">
        <v>48</v>
      </c>
      <c r="S132" s="762"/>
      <c r="T132" s="762"/>
      <c r="U132" s="762"/>
      <c r="V132" s="762"/>
      <c r="W132" s="762"/>
      <c r="X132" s="762"/>
      <c r="Y132" s="762"/>
      <c r="Z132" s="383" t="s">
        <v>1518</v>
      </c>
      <c r="AA132" s="383" t="s">
        <v>1517</v>
      </c>
      <c r="AB132" s="383" t="s">
        <v>1518</v>
      </c>
      <c r="AC132" s="383" t="s">
        <v>1517</v>
      </c>
      <c r="AD132" s="383" t="s">
        <v>1518</v>
      </c>
      <c r="AE132" s="383" t="s">
        <v>1517</v>
      </c>
      <c r="AF132" s="383" t="s">
        <v>1518</v>
      </c>
      <c r="AG132" s="383" t="s">
        <v>1517</v>
      </c>
      <c r="AH132" s="383" t="s">
        <v>1516</v>
      </c>
      <c r="AI132" s="383" t="s">
        <v>1516</v>
      </c>
      <c r="AJ132" s="762"/>
    </row>
    <row r="133" spans="1:36" ht="12" thickBot="1" x14ac:dyDescent="0.2">
      <c r="A133" s="737" t="s">
        <v>4443</v>
      </c>
      <c r="B133" s="389" t="s">
        <v>7494</v>
      </c>
      <c r="C133" s="374" t="s">
        <v>4435</v>
      </c>
      <c r="D133" s="374" t="s">
        <v>1209</v>
      </c>
      <c r="E133" s="374" t="s">
        <v>1209</v>
      </c>
      <c r="F133" s="374" t="s">
        <v>1209</v>
      </c>
      <c r="G133" s="374" t="s">
        <v>1209</v>
      </c>
      <c r="H133" s="741" t="s">
        <v>1253</v>
      </c>
      <c r="I133" s="741">
        <v>50</v>
      </c>
      <c r="J133" s="742"/>
      <c r="K133" s="378">
        <v>8.8000000000000007</v>
      </c>
      <c r="L133" s="378">
        <v>6</v>
      </c>
      <c r="M133" s="741">
        <v>4</v>
      </c>
      <c r="N133" s="738"/>
      <c r="O133" s="738"/>
      <c r="P133" s="738"/>
      <c r="Q133" s="738"/>
      <c r="S133" s="89" t="s">
        <v>4435</v>
      </c>
      <c r="T133" s="389" t="s">
        <v>7522</v>
      </c>
      <c r="U133" s="746" t="s">
        <v>9360</v>
      </c>
      <c r="V133" s="746" t="s">
        <v>1271</v>
      </c>
      <c r="W133" s="746" t="s">
        <v>1268</v>
      </c>
      <c r="X133" s="746" t="s">
        <v>1267</v>
      </c>
      <c r="Y133" s="374" t="s">
        <v>103</v>
      </c>
      <c r="Z133" s="376">
        <v>370</v>
      </c>
      <c r="AA133" s="376">
        <v>444</v>
      </c>
      <c r="AB133" s="750">
        <v>32</v>
      </c>
      <c r="AC133" s="750">
        <v>64</v>
      </c>
      <c r="AD133" s="376">
        <v>60</v>
      </c>
      <c r="AE133" s="376">
        <v>90</v>
      </c>
      <c r="AF133" s="376">
        <v>3.2</v>
      </c>
      <c r="AG133" s="376">
        <v>5</v>
      </c>
      <c r="AH133" s="376"/>
      <c r="AI133" s="750">
        <v>5</v>
      </c>
      <c r="AJ133" s="375" t="s">
        <v>4494</v>
      </c>
    </row>
    <row r="134" spans="1:36" ht="12" thickBot="1" x14ac:dyDescent="0.2">
      <c r="A134" s="740"/>
      <c r="B134" s="389" t="s">
        <v>7495</v>
      </c>
      <c r="C134" s="374" t="s">
        <v>4434</v>
      </c>
      <c r="D134" s="746" t="s">
        <v>4406</v>
      </c>
      <c r="E134" s="374" t="s">
        <v>1209</v>
      </c>
      <c r="F134" s="374" t="s">
        <v>1209</v>
      </c>
      <c r="G134" s="374" t="s">
        <v>1209</v>
      </c>
      <c r="H134" s="742"/>
      <c r="I134" s="742"/>
      <c r="J134" s="742"/>
      <c r="K134" s="378">
        <v>9.6</v>
      </c>
      <c r="L134" s="378">
        <v>8</v>
      </c>
      <c r="M134" s="742"/>
      <c r="N134" s="738"/>
      <c r="O134" s="738"/>
      <c r="P134" s="738"/>
      <c r="Q134" s="738"/>
      <c r="S134" s="89" t="s">
        <v>4434</v>
      </c>
      <c r="T134" s="389" t="s">
        <v>7523</v>
      </c>
      <c r="U134" s="747"/>
      <c r="V134" s="747"/>
      <c r="W134" s="747"/>
      <c r="X134" s="747"/>
      <c r="Y134" s="752" t="s">
        <v>1978</v>
      </c>
      <c r="Z134" s="376">
        <v>462</v>
      </c>
      <c r="AA134" s="376">
        <v>554</v>
      </c>
      <c r="AB134" s="751"/>
      <c r="AC134" s="751"/>
      <c r="AD134" s="376">
        <v>63</v>
      </c>
      <c r="AE134" s="376">
        <v>94</v>
      </c>
      <c r="AF134" s="376">
        <v>3.36</v>
      </c>
      <c r="AG134" s="376">
        <v>5.16</v>
      </c>
      <c r="AH134" s="376"/>
      <c r="AI134" s="751"/>
      <c r="AJ134" s="375"/>
    </row>
    <row r="135" spans="1:36" ht="12" thickBot="1" x14ac:dyDescent="0.2">
      <c r="A135" s="740"/>
      <c r="B135" s="389" t="s">
        <v>7496</v>
      </c>
      <c r="C135" s="374" t="s">
        <v>4433</v>
      </c>
      <c r="D135" s="747"/>
      <c r="E135" s="746" t="s">
        <v>4462</v>
      </c>
      <c r="F135" s="374" t="s">
        <v>1209</v>
      </c>
      <c r="G135" s="374" t="s">
        <v>1209</v>
      </c>
      <c r="H135" s="742"/>
      <c r="I135" s="742"/>
      <c r="J135" s="742"/>
      <c r="K135" s="378">
        <v>10.4</v>
      </c>
      <c r="L135" s="378">
        <v>10</v>
      </c>
      <c r="M135" s="742"/>
      <c r="N135" s="738"/>
      <c r="O135" s="738"/>
      <c r="P135" s="738"/>
      <c r="Q135" s="738"/>
      <c r="S135" s="89" t="s">
        <v>4433</v>
      </c>
      <c r="T135" s="389" t="s">
        <v>7524</v>
      </c>
      <c r="U135" s="747"/>
      <c r="V135" s="747"/>
      <c r="W135" s="747"/>
      <c r="X135" s="747"/>
      <c r="Y135" s="747"/>
      <c r="Z135" s="376">
        <v>554</v>
      </c>
      <c r="AA135" s="376">
        <v>665</v>
      </c>
      <c r="AB135" s="751"/>
      <c r="AC135" s="751"/>
      <c r="AD135" s="376">
        <v>73</v>
      </c>
      <c r="AE135" s="376">
        <v>110</v>
      </c>
      <c r="AF135" s="376">
        <v>3.36</v>
      </c>
      <c r="AG135" s="376">
        <v>5.36</v>
      </c>
      <c r="AH135" s="376"/>
      <c r="AI135" s="751"/>
      <c r="AJ135" s="375"/>
    </row>
    <row r="136" spans="1:36" ht="12" thickBot="1" x14ac:dyDescent="0.2">
      <c r="A136" s="740"/>
      <c r="B136" s="389" t="s">
        <v>7497</v>
      </c>
      <c r="C136" s="374" t="s">
        <v>4432</v>
      </c>
      <c r="D136" s="746" t="s">
        <v>4405</v>
      </c>
      <c r="E136" s="747"/>
      <c r="F136" s="746" t="s">
        <v>4406</v>
      </c>
      <c r="G136" s="374" t="s">
        <v>1209</v>
      </c>
      <c r="H136" s="742"/>
      <c r="I136" s="742"/>
      <c r="J136" s="742"/>
      <c r="K136" s="378">
        <v>11.2</v>
      </c>
      <c r="L136" s="378">
        <v>12</v>
      </c>
      <c r="M136" s="742"/>
      <c r="N136" s="738"/>
      <c r="O136" s="738"/>
      <c r="P136" s="738"/>
      <c r="Q136" s="738"/>
      <c r="S136" s="89" t="s">
        <v>4432</v>
      </c>
      <c r="T136" s="389" t="s">
        <v>7525</v>
      </c>
      <c r="U136" s="747"/>
      <c r="V136" s="747"/>
      <c r="W136" s="747"/>
      <c r="X136" s="747"/>
      <c r="Y136" s="747"/>
      <c r="Z136" s="376">
        <v>682</v>
      </c>
      <c r="AA136" s="376">
        <v>819</v>
      </c>
      <c r="AB136" s="751"/>
      <c r="AC136" s="751"/>
      <c r="AD136" s="376">
        <v>78</v>
      </c>
      <c r="AE136" s="376">
        <v>118</v>
      </c>
      <c r="AF136" s="376">
        <v>3.36</v>
      </c>
      <c r="AG136" s="376">
        <v>5.36</v>
      </c>
      <c r="AH136" s="376"/>
      <c r="AI136" s="751"/>
      <c r="AJ136" s="375"/>
    </row>
    <row r="137" spans="1:36" ht="12" thickBot="1" x14ac:dyDescent="0.2">
      <c r="A137" s="740"/>
      <c r="B137" s="389" t="s">
        <v>7498</v>
      </c>
      <c r="C137" s="374" t="s">
        <v>4431</v>
      </c>
      <c r="D137" s="747"/>
      <c r="E137" s="374" t="s">
        <v>4459</v>
      </c>
      <c r="F137" s="747"/>
      <c r="G137" s="746" t="s">
        <v>4487</v>
      </c>
      <c r="H137" s="742"/>
      <c r="I137" s="742"/>
      <c r="J137" s="742"/>
      <c r="K137" s="378">
        <v>12</v>
      </c>
      <c r="L137" s="378">
        <v>14</v>
      </c>
      <c r="M137" s="742"/>
      <c r="N137" s="738"/>
      <c r="O137" s="738"/>
      <c r="P137" s="738"/>
      <c r="Q137" s="738"/>
      <c r="S137" s="89" t="s">
        <v>4431</v>
      </c>
      <c r="T137" s="389" t="s">
        <v>7526</v>
      </c>
      <c r="U137" s="747"/>
      <c r="V137" s="747"/>
      <c r="W137" s="747"/>
      <c r="X137" s="747"/>
      <c r="Y137" s="747"/>
      <c r="Z137" s="376">
        <v>852</v>
      </c>
      <c r="AA137" s="376">
        <v>1022</v>
      </c>
      <c r="AB137" s="751"/>
      <c r="AC137" s="751"/>
      <c r="AD137" s="376">
        <v>84</v>
      </c>
      <c r="AE137" s="376">
        <v>126</v>
      </c>
      <c r="AF137" s="376">
        <v>3.36</v>
      </c>
      <c r="AG137" s="376">
        <v>5.16</v>
      </c>
      <c r="AH137" s="376"/>
      <c r="AI137" s="751"/>
      <c r="AJ137" s="375"/>
    </row>
    <row r="138" spans="1:36" ht="12" thickBot="1" x14ac:dyDescent="0.2">
      <c r="A138" s="740"/>
      <c r="B138" s="389" t="s">
        <v>7499</v>
      </c>
      <c r="C138" s="374" t="s">
        <v>4430</v>
      </c>
      <c r="D138" s="747"/>
      <c r="E138" s="374" t="s">
        <v>4489</v>
      </c>
      <c r="F138" s="747"/>
      <c r="G138" s="747"/>
      <c r="H138" s="742"/>
      <c r="I138" s="742"/>
      <c r="J138" s="742"/>
      <c r="K138" s="378">
        <v>13</v>
      </c>
      <c r="L138" s="378">
        <v>16</v>
      </c>
      <c r="M138" s="742"/>
      <c r="N138" s="738"/>
      <c r="O138" s="738"/>
      <c r="P138" s="738"/>
      <c r="Q138" s="738"/>
      <c r="S138" s="89" t="s">
        <v>4430</v>
      </c>
      <c r="T138" s="389" t="s">
        <v>7527</v>
      </c>
      <c r="U138" s="747"/>
      <c r="V138" s="747"/>
      <c r="W138" s="747"/>
      <c r="X138" s="747"/>
      <c r="Y138" s="747"/>
      <c r="Z138" s="376">
        <v>1071</v>
      </c>
      <c r="AA138" s="376">
        <v>1285</v>
      </c>
      <c r="AB138" s="751"/>
      <c r="AC138" s="751"/>
      <c r="AD138" s="376">
        <v>89</v>
      </c>
      <c r="AE138" s="376">
        <v>134</v>
      </c>
      <c r="AF138" s="376">
        <v>3.36</v>
      </c>
      <c r="AG138" s="376">
        <v>5.26</v>
      </c>
      <c r="AH138" s="376"/>
      <c r="AI138" s="751"/>
      <c r="AJ138" s="375"/>
    </row>
    <row r="139" spans="1:36" ht="12" thickBot="1" x14ac:dyDescent="0.2">
      <c r="A139" s="740"/>
      <c r="B139" s="389" t="s">
        <v>7500</v>
      </c>
      <c r="C139" s="374" t="s">
        <v>4429</v>
      </c>
      <c r="D139" s="747"/>
      <c r="E139" s="374" t="s">
        <v>4488</v>
      </c>
      <c r="F139" s="747"/>
      <c r="G139" s="747"/>
      <c r="H139" s="742"/>
      <c r="I139" s="742"/>
      <c r="J139" s="742"/>
      <c r="K139" s="378">
        <v>13.6</v>
      </c>
      <c r="L139" s="378">
        <v>18</v>
      </c>
      <c r="M139" s="742"/>
      <c r="N139" s="738"/>
      <c r="O139" s="738"/>
      <c r="P139" s="738"/>
      <c r="Q139" s="738"/>
      <c r="S139" s="89" t="s">
        <v>4429</v>
      </c>
      <c r="T139" s="389" t="s">
        <v>7528</v>
      </c>
      <c r="U139" s="747"/>
      <c r="V139" s="747"/>
      <c r="W139" s="747"/>
      <c r="X139" s="747"/>
      <c r="Y139" s="747"/>
      <c r="Z139" s="376">
        <v>1344</v>
      </c>
      <c r="AA139" s="376">
        <v>1612</v>
      </c>
      <c r="AB139" s="751"/>
      <c r="AC139" s="751"/>
      <c r="AD139" s="376">
        <v>89</v>
      </c>
      <c r="AE139" s="376">
        <v>134</v>
      </c>
      <c r="AF139" s="376">
        <v>3.36</v>
      </c>
      <c r="AG139" s="376">
        <v>5.26</v>
      </c>
      <c r="AH139" s="376"/>
      <c r="AI139" s="751"/>
      <c r="AJ139" s="375"/>
    </row>
    <row r="140" spans="1:36" ht="12" thickBot="1" x14ac:dyDescent="0.2">
      <c r="A140" s="737" t="s">
        <v>4441</v>
      </c>
      <c r="B140" s="389" t="s">
        <v>7501</v>
      </c>
      <c r="C140" s="374" t="s">
        <v>4428</v>
      </c>
      <c r="D140" s="374"/>
      <c r="E140" s="374"/>
      <c r="F140" s="374"/>
      <c r="G140" s="374"/>
      <c r="H140" s="775" t="s">
        <v>1253</v>
      </c>
      <c r="I140" s="741">
        <v>50</v>
      </c>
      <c r="J140" s="742"/>
      <c r="K140" s="378">
        <v>8.8000000000000007</v>
      </c>
      <c r="L140" s="378">
        <v>6</v>
      </c>
      <c r="M140" s="741">
        <v>4</v>
      </c>
      <c r="N140" s="738"/>
      <c r="O140" s="738"/>
      <c r="P140" s="738"/>
      <c r="Q140" s="738"/>
      <c r="S140" s="89" t="s">
        <v>4428</v>
      </c>
      <c r="T140" s="389" t="s">
        <v>7529</v>
      </c>
      <c r="U140" s="746" t="s">
        <v>9360</v>
      </c>
      <c r="V140" s="746" t="s">
        <v>1315</v>
      </c>
      <c r="W140" s="746" t="s">
        <v>1283</v>
      </c>
      <c r="X140" s="746" t="s">
        <v>1273</v>
      </c>
      <c r="Y140" s="752" t="s">
        <v>1978</v>
      </c>
      <c r="Z140" s="376">
        <v>388</v>
      </c>
      <c r="AA140" s="376">
        <v>466</v>
      </c>
      <c r="AB140" s="750">
        <v>24</v>
      </c>
      <c r="AC140" s="750">
        <v>48</v>
      </c>
      <c r="AD140" s="750">
        <v>63</v>
      </c>
      <c r="AE140" s="750">
        <v>94</v>
      </c>
      <c r="AF140" s="750">
        <v>3.36</v>
      </c>
      <c r="AG140" s="376">
        <v>5.16</v>
      </c>
      <c r="AH140" s="376"/>
      <c r="AI140" s="750">
        <v>5</v>
      </c>
      <c r="AJ140" s="375"/>
    </row>
    <row r="141" spans="1:36" ht="12" thickBot="1" x14ac:dyDescent="0.2">
      <c r="A141" s="740"/>
      <c r="B141" s="389" t="s">
        <v>7502</v>
      </c>
      <c r="C141" s="374" t="s">
        <v>4427</v>
      </c>
      <c r="D141" s="746" t="s">
        <v>4405</v>
      </c>
      <c r="E141" s="374"/>
      <c r="F141" s="374"/>
      <c r="G141" s="374"/>
      <c r="H141" s="742"/>
      <c r="I141" s="742"/>
      <c r="J141" s="742"/>
      <c r="K141" s="378">
        <v>9.6</v>
      </c>
      <c r="L141" s="378">
        <v>8</v>
      </c>
      <c r="M141" s="742"/>
      <c r="N141" s="738"/>
      <c r="O141" s="738"/>
      <c r="P141" s="738"/>
      <c r="Q141" s="738"/>
      <c r="S141" s="89" t="s">
        <v>4427</v>
      </c>
      <c r="T141" s="389" t="s">
        <v>7530</v>
      </c>
      <c r="U141" s="747"/>
      <c r="V141" s="747"/>
      <c r="W141" s="747"/>
      <c r="X141" s="747"/>
      <c r="Y141" s="747"/>
      <c r="Z141" s="376">
        <v>462</v>
      </c>
      <c r="AA141" s="376">
        <v>554</v>
      </c>
      <c r="AB141" s="751"/>
      <c r="AC141" s="751"/>
      <c r="AD141" s="751"/>
      <c r="AE141" s="751"/>
      <c r="AF141" s="751"/>
      <c r="AG141" s="376">
        <v>5.0599999999999996</v>
      </c>
      <c r="AH141" s="376"/>
      <c r="AI141" s="751"/>
      <c r="AJ141" s="375"/>
    </row>
    <row r="142" spans="1:36" ht="12" thickBot="1" x14ac:dyDescent="0.2">
      <c r="A142" s="740"/>
      <c r="B142" s="389" t="s">
        <v>7503</v>
      </c>
      <c r="C142" s="374" t="s">
        <v>4426</v>
      </c>
      <c r="D142" s="747"/>
      <c r="E142" s="746" t="s">
        <v>4405</v>
      </c>
      <c r="F142" s="374"/>
      <c r="G142" s="374"/>
      <c r="H142" s="742"/>
      <c r="I142" s="742"/>
      <c r="J142" s="742"/>
      <c r="K142" s="378">
        <v>10.4</v>
      </c>
      <c r="L142" s="378">
        <v>10</v>
      </c>
      <c r="M142" s="742"/>
      <c r="N142" s="738"/>
      <c r="O142" s="738"/>
      <c r="P142" s="738"/>
      <c r="Q142" s="738"/>
      <c r="S142" s="89" t="s">
        <v>4427</v>
      </c>
      <c r="T142" s="388" t="s">
        <v>7531</v>
      </c>
      <c r="U142" s="747"/>
      <c r="V142" s="747"/>
      <c r="W142" s="747"/>
      <c r="X142" s="747"/>
      <c r="Y142" s="747"/>
      <c r="Z142" s="376">
        <v>554</v>
      </c>
      <c r="AA142" s="376">
        <v>665</v>
      </c>
      <c r="AB142" s="751"/>
      <c r="AC142" s="751"/>
      <c r="AD142" s="376">
        <v>73</v>
      </c>
      <c r="AE142" s="376">
        <v>100</v>
      </c>
      <c r="AF142" s="751"/>
      <c r="AG142" s="750">
        <v>5.26</v>
      </c>
      <c r="AH142" s="376"/>
      <c r="AI142" s="751"/>
      <c r="AJ142" s="375"/>
    </row>
    <row r="143" spans="1:36" ht="12" thickBot="1" x14ac:dyDescent="0.2">
      <c r="A143" s="740"/>
      <c r="B143" s="389" t="s">
        <v>7504</v>
      </c>
      <c r="C143" s="374" t="s">
        <v>4425</v>
      </c>
      <c r="D143" s="747"/>
      <c r="E143" s="747"/>
      <c r="F143" s="746" t="s">
        <v>4405</v>
      </c>
      <c r="G143" s="374"/>
      <c r="H143" s="742"/>
      <c r="I143" s="742"/>
      <c r="J143" s="742"/>
      <c r="K143" s="378">
        <v>11.2</v>
      </c>
      <c r="L143" s="378">
        <v>12</v>
      </c>
      <c r="M143" s="742"/>
      <c r="N143" s="738"/>
      <c r="O143" s="738"/>
      <c r="P143" s="738"/>
      <c r="Q143" s="738"/>
      <c r="S143" s="89" t="s">
        <v>4427</v>
      </c>
      <c r="T143" s="389" t="s">
        <v>7532</v>
      </c>
      <c r="U143" s="747"/>
      <c r="V143" s="746" t="s">
        <v>1306</v>
      </c>
      <c r="W143" s="747"/>
      <c r="X143" s="747"/>
      <c r="Y143" s="747"/>
      <c r="Z143" s="376">
        <v>682</v>
      </c>
      <c r="AA143" s="376">
        <v>819</v>
      </c>
      <c r="AB143" s="751"/>
      <c r="AC143" s="751"/>
      <c r="AD143" s="376">
        <v>78</v>
      </c>
      <c r="AE143" s="376">
        <v>118</v>
      </c>
      <c r="AF143" s="751"/>
      <c r="AG143" s="751"/>
      <c r="AH143" s="376"/>
      <c r="AI143" s="751"/>
      <c r="AJ143" s="375"/>
    </row>
    <row r="144" spans="1:36" ht="12" thickBot="1" x14ac:dyDescent="0.2">
      <c r="A144" s="740"/>
      <c r="B144" s="389" t="s">
        <v>7505</v>
      </c>
      <c r="C144" s="374" t="s">
        <v>4424</v>
      </c>
      <c r="D144" s="747"/>
      <c r="E144" s="747"/>
      <c r="F144" s="747"/>
      <c r="G144" s="746" t="s">
        <v>4487</v>
      </c>
      <c r="H144" s="742"/>
      <c r="I144" s="742"/>
      <c r="J144" s="742"/>
      <c r="K144" s="378">
        <v>12</v>
      </c>
      <c r="L144" s="378">
        <v>14</v>
      </c>
      <c r="M144" s="742"/>
      <c r="N144" s="738"/>
      <c r="O144" s="738"/>
      <c r="P144" s="738"/>
      <c r="Q144" s="738"/>
      <c r="S144" s="89" t="s">
        <v>4427</v>
      </c>
      <c r="T144" s="389" t="s">
        <v>7533</v>
      </c>
      <c r="U144" s="747"/>
      <c r="V144" s="747"/>
      <c r="W144" s="747"/>
      <c r="X144" s="747"/>
      <c r="Y144" s="747"/>
      <c r="Z144" s="376">
        <v>852</v>
      </c>
      <c r="AA144" s="376">
        <v>1022</v>
      </c>
      <c r="AB144" s="751"/>
      <c r="AC144" s="751"/>
      <c r="AD144" s="376">
        <v>84</v>
      </c>
      <c r="AE144" s="376">
        <v>126</v>
      </c>
      <c r="AF144" s="751"/>
      <c r="AG144" s="376">
        <v>5.0599999999999996</v>
      </c>
      <c r="AH144" s="376"/>
      <c r="AI144" s="751"/>
      <c r="AJ144" s="375"/>
    </row>
    <row r="145" spans="1:36" ht="12" thickBot="1" x14ac:dyDescent="0.2">
      <c r="A145" s="740"/>
      <c r="B145" s="389" t="s">
        <v>7506</v>
      </c>
      <c r="C145" s="374" t="s">
        <v>4423</v>
      </c>
      <c r="D145" s="747"/>
      <c r="E145" s="747"/>
      <c r="F145" s="747"/>
      <c r="G145" s="747"/>
      <c r="H145" s="742"/>
      <c r="I145" s="742"/>
      <c r="J145" s="742"/>
      <c r="K145" s="378">
        <v>12</v>
      </c>
      <c r="L145" s="378">
        <v>16</v>
      </c>
      <c r="M145" s="742"/>
      <c r="N145" s="738"/>
      <c r="O145" s="738"/>
      <c r="P145" s="738"/>
      <c r="Q145" s="738"/>
      <c r="S145" s="89" t="s">
        <v>4427</v>
      </c>
      <c r="T145" s="389" t="s">
        <v>7534</v>
      </c>
      <c r="U145" s="747"/>
      <c r="V145" s="746" t="s">
        <v>1288</v>
      </c>
      <c r="W145" s="747"/>
      <c r="X145" s="747"/>
      <c r="Y145" s="747"/>
      <c r="Z145" s="376">
        <v>1071</v>
      </c>
      <c r="AA145" s="376">
        <v>1285</v>
      </c>
      <c r="AB145" s="751"/>
      <c r="AC145" s="751"/>
      <c r="AD145" s="750">
        <v>89</v>
      </c>
      <c r="AE145" s="750">
        <v>134</v>
      </c>
      <c r="AF145" s="751"/>
      <c r="AG145" s="750">
        <v>5.16</v>
      </c>
      <c r="AH145" s="376"/>
      <c r="AI145" s="751"/>
      <c r="AJ145" s="375"/>
    </row>
    <row r="146" spans="1:36" ht="12" thickBot="1" x14ac:dyDescent="0.2">
      <c r="A146" s="740"/>
      <c r="B146" s="389" t="s">
        <v>7507</v>
      </c>
      <c r="C146" s="374" t="s">
        <v>4422</v>
      </c>
      <c r="D146" s="747"/>
      <c r="E146" s="747"/>
      <c r="F146" s="747"/>
      <c r="G146" s="747"/>
      <c r="H146" s="742"/>
      <c r="I146" s="742"/>
      <c r="J146" s="742"/>
      <c r="K146" s="378">
        <v>12</v>
      </c>
      <c r="L146" s="378">
        <v>18</v>
      </c>
      <c r="M146" s="742"/>
      <c r="N146" s="738"/>
      <c r="O146" s="738"/>
      <c r="P146" s="738"/>
      <c r="Q146" s="738"/>
      <c r="S146" s="89" t="s">
        <v>4427</v>
      </c>
      <c r="T146" s="389" t="s">
        <v>7535</v>
      </c>
      <c r="U146" s="747"/>
      <c r="V146" s="747"/>
      <c r="W146" s="747"/>
      <c r="X146" s="747"/>
      <c r="Y146" s="747"/>
      <c r="Z146" s="376">
        <v>1344</v>
      </c>
      <c r="AA146" s="376">
        <v>1612</v>
      </c>
      <c r="AB146" s="751"/>
      <c r="AC146" s="751"/>
      <c r="AD146" s="751"/>
      <c r="AE146" s="751"/>
      <c r="AF146" s="751"/>
      <c r="AG146" s="751"/>
      <c r="AH146" s="376"/>
      <c r="AI146" s="751"/>
      <c r="AJ146" s="375"/>
    </row>
    <row r="147" spans="1:36" ht="12" thickBot="1" x14ac:dyDescent="0.2">
      <c r="A147" s="737" t="s">
        <v>4439</v>
      </c>
      <c r="B147" s="389" t="s">
        <v>7508</v>
      </c>
      <c r="C147" s="374" t="s">
        <v>4421</v>
      </c>
      <c r="D147" s="374" t="s">
        <v>1209</v>
      </c>
      <c r="E147" s="374" t="s">
        <v>1209</v>
      </c>
      <c r="F147" s="374" t="s">
        <v>1209</v>
      </c>
      <c r="G147" s="374" t="s">
        <v>1209</v>
      </c>
      <c r="H147" s="741" t="s">
        <v>1253</v>
      </c>
      <c r="I147" s="741">
        <v>50</v>
      </c>
      <c r="J147" s="742"/>
      <c r="K147" s="378">
        <v>8.8000000000000007</v>
      </c>
      <c r="L147" s="378">
        <v>6</v>
      </c>
      <c r="M147" s="741">
        <v>4</v>
      </c>
      <c r="N147" s="738"/>
      <c r="O147" s="738"/>
      <c r="P147" s="738"/>
      <c r="Q147" s="738"/>
      <c r="S147" s="89" t="s">
        <v>4421</v>
      </c>
      <c r="T147" s="389" t="s">
        <v>7536</v>
      </c>
      <c r="U147" s="746" t="s">
        <v>9368</v>
      </c>
      <c r="V147" s="746" t="s">
        <v>1313</v>
      </c>
      <c r="W147" s="746" t="s">
        <v>1268</v>
      </c>
      <c r="X147" s="746" t="s">
        <v>1273</v>
      </c>
      <c r="Y147" s="752" t="s">
        <v>1978</v>
      </c>
      <c r="Z147" s="376">
        <v>388</v>
      </c>
      <c r="AA147" s="376">
        <v>466</v>
      </c>
      <c r="AB147" s="743" t="s">
        <v>1266</v>
      </c>
      <c r="AC147" s="743" t="s">
        <v>1266</v>
      </c>
      <c r="AD147" s="376">
        <v>63</v>
      </c>
      <c r="AE147" s="376">
        <v>94</v>
      </c>
      <c r="AF147" s="376">
        <v>6.72</v>
      </c>
      <c r="AG147" s="376">
        <v>11.07</v>
      </c>
      <c r="AH147" s="376"/>
      <c r="AI147" s="750" t="s">
        <v>103</v>
      </c>
      <c r="AJ147" s="375"/>
    </row>
    <row r="148" spans="1:36" ht="12" thickBot="1" x14ac:dyDescent="0.2">
      <c r="A148" s="740"/>
      <c r="B148" s="389" t="s">
        <v>7509</v>
      </c>
      <c r="C148" s="374" t="s">
        <v>4420</v>
      </c>
      <c r="D148" s="746" t="s">
        <v>4406</v>
      </c>
      <c r="E148" s="374" t="s">
        <v>1209</v>
      </c>
      <c r="F148" s="374" t="s">
        <v>1209</v>
      </c>
      <c r="G148" s="374" t="s">
        <v>1209</v>
      </c>
      <c r="H148" s="742"/>
      <c r="I148" s="742"/>
      <c r="J148" s="742"/>
      <c r="K148" s="378">
        <v>9.6</v>
      </c>
      <c r="L148" s="378">
        <v>8</v>
      </c>
      <c r="M148" s="742"/>
      <c r="N148" s="738"/>
      <c r="O148" s="738"/>
      <c r="P148" s="738"/>
      <c r="Q148" s="738"/>
      <c r="S148" s="89" t="s">
        <v>4420</v>
      </c>
      <c r="T148" s="389" t="s">
        <v>7537</v>
      </c>
      <c r="U148" s="747"/>
      <c r="V148" s="747"/>
      <c r="W148" s="747"/>
      <c r="X148" s="747"/>
      <c r="Y148" s="747"/>
      <c r="Z148" s="376">
        <v>420</v>
      </c>
      <c r="AA148" s="376">
        <v>504</v>
      </c>
      <c r="AB148" s="744"/>
      <c r="AC148" s="744"/>
      <c r="AD148" s="376">
        <v>63</v>
      </c>
      <c r="AE148" s="376">
        <v>94</v>
      </c>
      <c r="AF148" s="376">
        <v>6.72</v>
      </c>
      <c r="AG148" s="376">
        <v>10.78</v>
      </c>
      <c r="AH148" s="376"/>
      <c r="AI148" s="751"/>
      <c r="AJ148" s="375"/>
    </row>
    <row r="149" spans="1:36" ht="12" thickBot="1" x14ac:dyDescent="0.2">
      <c r="A149" s="740"/>
      <c r="B149" s="389" t="s">
        <v>7510</v>
      </c>
      <c r="C149" s="374" t="s">
        <v>4419</v>
      </c>
      <c r="D149" s="747"/>
      <c r="E149" s="746" t="s">
        <v>4406</v>
      </c>
      <c r="F149" s="374" t="s">
        <v>1209</v>
      </c>
      <c r="G149" s="374" t="s">
        <v>1209</v>
      </c>
      <c r="H149" s="742"/>
      <c r="I149" s="742"/>
      <c r="J149" s="742"/>
      <c r="K149" s="378">
        <v>10.4</v>
      </c>
      <c r="L149" s="378">
        <v>10</v>
      </c>
      <c r="M149" s="742"/>
      <c r="N149" s="738"/>
      <c r="O149" s="738"/>
      <c r="P149" s="738"/>
      <c r="Q149" s="738"/>
      <c r="S149" s="89" t="s">
        <v>4419</v>
      </c>
      <c r="T149" s="389" t="s">
        <v>7538</v>
      </c>
      <c r="U149" s="747"/>
      <c r="V149" s="747"/>
      <c r="W149" s="747"/>
      <c r="X149" s="747"/>
      <c r="Y149" s="747"/>
      <c r="Z149" s="376">
        <v>462</v>
      </c>
      <c r="AA149" s="376">
        <v>554</v>
      </c>
      <c r="AB149" s="744"/>
      <c r="AC149" s="744"/>
      <c r="AD149" s="376">
        <v>73</v>
      </c>
      <c r="AE149" s="376">
        <v>110</v>
      </c>
      <c r="AF149" s="376">
        <v>6.72</v>
      </c>
      <c r="AG149" s="376">
        <v>11.07</v>
      </c>
      <c r="AH149" s="376"/>
      <c r="AI149" s="751"/>
      <c r="AJ149" s="375"/>
    </row>
    <row r="150" spans="1:36" ht="12" thickBot="1" x14ac:dyDescent="0.2">
      <c r="A150" s="740"/>
      <c r="B150" s="389" t="s">
        <v>7511</v>
      </c>
      <c r="C150" s="374" t="s">
        <v>4418</v>
      </c>
      <c r="D150" s="747"/>
      <c r="E150" s="747"/>
      <c r="F150" s="746" t="s">
        <v>4406</v>
      </c>
      <c r="G150" s="374" t="s">
        <v>1209</v>
      </c>
      <c r="H150" s="742"/>
      <c r="I150" s="742"/>
      <c r="J150" s="742"/>
      <c r="K150" s="378">
        <v>11.2</v>
      </c>
      <c r="L150" s="378">
        <v>12</v>
      </c>
      <c r="M150" s="742"/>
      <c r="N150" s="738"/>
      <c r="O150" s="738"/>
      <c r="P150" s="738"/>
      <c r="Q150" s="738"/>
      <c r="S150" s="89" t="s">
        <v>4418</v>
      </c>
      <c r="T150" s="389" t="s">
        <v>7539</v>
      </c>
      <c r="U150" s="747"/>
      <c r="V150" s="747"/>
      <c r="W150" s="747"/>
      <c r="X150" s="747"/>
      <c r="Y150" s="747"/>
      <c r="Z150" s="376">
        <v>525</v>
      </c>
      <c r="AA150" s="376">
        <v>630</v>
      </c>
      <c r="AB150" s="744"/>
      <c r="AC150" s="744"/>
      <c r="AD150" s="376">
        <v>78</v>
      </c>
      <c r="AE150" s="376">
        <v>118</v>
      </c>
      <c r="AF150" s="376">
        <v>6.72</v>
      </c>
      <c r="AG150" s="376">
        <v>11.07</v>
      </c>
      <c r="AH150" s="376"/>
      <c r="AI150" s="751"/>
      <c r="AJ150" s="375"/>
    </row>
    <row r="151" spans="1:36" ht="12" thickBot="1" x14ac:dyDescent="0.2">
      <c r="A151" s="740"/>
      <c r="B151" s="389" t="s">
        <v>7512</v>
      </c>
      <c r="C151" s="374" t="s">
        <v>4417</v>
      </c>
      <c r="D151" s="747"/>
      <c r="E151" s="747"/>
      <c r="F151" s="747"/>
      <c r="G151" s="746" t="s">
        <v>4406</v>
      </c>
      <c r="H151" s="742"/>
      <c r="I151" s="742"/>
      <c r="J151" s="742"/>
      <c r="K151" s="378">
        <v>12</v>
      </c>
      <c r="L151" s="378">
        <v>14</v>
      </c>
      <c r="M151" s="742"/>
      <c r="N151" s="738"/>
      <c r="O151" s="738"/>
      <c r="P151" s="738"/>
      <c r="Q151" s="738"/>
      <c r="S151" s="89" t="s">
        <v>4417</v>
      </c>
      <c r="T151" s="389" t="s">
        <v>7540</v>
      </c>
      <c r="U151" s="747"/>
      <c r="V151" s="747"/>
      <c r="W151" s="747"/>
      <c r="X151" s="747"/>
      <c r="Y151" s="747"/>
      <c r="Z151" s="376">
        <v>609</v>
      </c>
      <c r="AA151" s="376">
        <v>730</v>
      </c>
      <c r="AB151" s="744"/>
      <c r="AC151" s="744"/>
      <c r="AD151" s="376">
        <v>84</v>
      </c>
      <c r="AE151" s="376">
        <v>126</v>
      </c>
      <c r="AF151" s="376">
        <v>6.72</v>
      </c>
      <c r="AG151" s="376">
        <v>10.78</v>
      </c>
      <c r="AH151" s="376"/>
      <c r="AI151" s="751"/>
      <c r="AJ151" s="375"/>
    </row>
    <row r="152" spans="1:36" ht="12" thickBot="1" x14ac:dyDescent="0.2">
      <c r="A152" s="740"/>
      <c r="B152" s="389" t="s">
        <v>7513</v>
      </c>
      <c r="C152" s="374" t="s">
        <v>4416</v>
      </c>
      <c r="D152" s="747"/>
      <c r="E152" s="747"/>
      <c r="F152" s="747"/>
      <c r="G152" s="747"/>
      <c r="H152" s="742"/>
      <c r="I152" s="742"/>
      <c r="J152" s="742"/>
      <c r="K152" s="378">
        <v>12</v>
      </c>
      <c r="L152" s="378">
        <v>16</v>
      </c>
      <c r="M152" s="742"/>
      <c r="N152" s="738"/>
      <c r="O152" s="738"/>
      <c r="P152" s="738"/>
      <c r="Q152" s="738"/>
      <c r="S152" s="89" t="s">
        <v>4416</v>
      </c>
      <c r="T152" s="389" t="s">
        <v>7541</v>
      </c>
      <c r="U152" s="747"/>
      <c r="V152" s="747"/>
      <c r="W152" s="747"/>
      <c r="X152" s="747"/>
      <c r="Y152" s="747"/>
      <c r="Z152" s="376">
        <v>714</v>
      </c>
      <c r="AA152" s="376">
        <v>856</v>
      </c>
      <c r="AB152" s="744"/>
      <c r="AC152" s="744"/>
      <c r="AD152" s="376">
        <v>89</v>
      </c>
      <c r="AE152" s="376">
        <v>134</v>
      </c>
      <c r="AF152" s="376">
        <v>6.72</v>
      </c>
      <c r="AG152" s="376">
        <v>11.07</v>
      </c>
      <c r="AH152" s="376"/>
      <c r="AI152" s="751"/>
      <c r="AJ152" s="375"/>
    </row>
    <row r="153" spans="1:36" ht="12" thickBot="1" x14ac:dyDescent="0.2">
      <c r="A153" s="740"/>
      <c r="B153" s="389" t="s">
        <v>7514</v>
      </c>
      <c r="C153" s="374" t="s">
        <v>4415</v>
      </c>
      <c r="D153" s="747"/>
      <c r="E153" s="747"/>
      <c r="F153" s="747"/>
      <c r="G153" s="747"/>
      <c r="H153" s="742"/>
      <c r="I153" s="742"/>
      <c r="J153" s="742"/>
      <c r="K153" s="378">
        <v>12</v>
      </c>
      <c r="L153" s="378">
        <v>18</v>
      </c>
      <c r="M153" s="742"/>
      <c r="N153" s="738"/>
      <c r="O153" s="738"/>
      <c r="P153" s="738"/>
      <c r="Q153" s="738"/>
      <c r="S153" s="89" t="s">
        <v>4415</v>
      </c>
      <c r="T153" s="389" t="s">
        <v>7542</v>
      </c>
      <c r="U153" s="747"/>
      <c r="V153" s="747"/>
      <c r="W153" s="747"/>
      <c r="X153" s="747"/>
      <c r="Y153" s="747"/>
      <c r="Z153" s="376">
        <v>840</v>
      </c>
      <c r="AA153" s="376">
        <v>1008</v>
      </c>
      <c r="AB153" s="745"/>
      <c r="AC153" s="745"/>
      <c r="AD153" s="376">
        <v>89</v>
      </c>
      <c r="AE153" s="376">
        <v>134</v>
      </c>
      <c r="AF153" s="376">
        <v>6.72</v>
      </c>
      <c r="AG153" s="376">
        <v>11.07</v>
      </c>
      <c r="AH153" s="376"/>
      <c r="AI153" s="751"/>
      <c r="AJ153" s="375"/>
    </row>
    <row r="154" spans="1:36" ht="12" thickBot="1" x14ac:dyDescent="0.2">
      <c r="A154" s="737" t="s">
        <v>4438</v>
      </c>
      <c r="B154" s="389" t="s">
        <v>7515</v>
      </c>
      <c r="C154" s="374" t="s">
        <v>4414</v>
      </c>
      <c r="D154" s="374" t="s">
        <v>1209</v>
      </c>
      <c r="E154" s="374" t="s">
        <v>1209</v>
      </c>
      <c r="F154" s="374" t="s">
        <v>1209</v>
      </c>
      <c r="G154" s="374" t="s">
        <v>1209</v>
      </c>
      <c r="H154" s="741" t="s">
        <v>1253</v>
      </c>
      <c r="I154" s="741">
        <v>50</v>
      </c>
      <c r="J154" s="742"/>
      <c r="K154" s="378">
        <v>8.8000000000000007</v>
      </c>
      <c r="L154" s="378">
        <v>6</v>
      </c>
      <c r="M154" s="741">
        <v>4</v>
      </c>
      <c r="N154" s="738"/>
      <c r="O154" s="738"/>
      <c r="P154" s="738"/>
      <c r="Q154" s="738"/>
      <c r="S154" s="89" t="s">
        <v>4414</v>
      </c>
      <c r="T154" s="389" t="s">
        <v>7543</v>
      </c>
      <c r="U154" s="746" t="s">
        <v>9360</v>
      </c>
      <c r="V154" s="746" t="s">
        <v>2087</v>
      </c>
      <c r="W154" s="746" t="s">
        <v>1286</v>
      </c>
      <c r="X154" s="746" t="s">
        <v>1273</v>
      </c>
      <c r="Y154" s="752" t="s">
        <v>1978</v>
      </c>
      <c r="Z154" s="376">
        <v>388</v>
      </c>
      <c r="AA154" s="376">
        <v>466</v>
      </c>
      <c r="AB154" s="743">
        <v>24</v>
      </c>
      <c r="AC154" s="743">
        <v>24</v>
      </c>
      <c r="AD154" s="376">
        <v>63</v>
      </c>
      <c r="AE154" s="376">
        <v>94</v>
      </c>
      <c r="AF154" s="376">
        <v>6.72</v>
      </c>
      <c r="AG154" s="376">
        <v>11.07</v>
      </c>
      <c r="AH154" s="376"/>
      <c r="AI154" s="750">
        <v>5</v>
      </c>
      <c r="AJ154" s="375"/>
    </row>
    <row r="155" spans="1:36" ht="12" thickBot="1" x14ac:dyDescent="0.2">
      <c r="A155" s="737"/>
      <c r="B155" s="389" t="s">
        <v>7516</v>
      </c>
      <c r="C155" s="374" t="s">
        <v>4413</v>
      </c>
      <c r="D155" s="746" t="s">
        <v>4407</v>
      </c>
      <c r="E155" s="374" t="s">
        <v>1209</v>
      </c>
      <c r="F155" s="374" t="s">
        <v>1209</v>
      </c>
      <c r="G155" s="374" t="s">
        <v>1209</v>
      </c>
      <c r="H155" s="742"/>
      <c r="I155" s="742"/>
      <c r="J155" s="742"/>
      <c r="K155" s="378">
        <v>10.6</v>
      </c>
      <c r="L155" s="378">
        <v>8</v>
      </c>
      <c r="M155" s="742"/>
      <c r="N155" s="738"/>
      <c r="O155" s="738"/>
      <c r="P155" s="738"/>
      <c r="Q155" s="738"/>
      <c r="S155" s="89" t="s">
        <v>4413</v>
      </c>
      <c r="T155" s="389" t="s">
        <v>7544</v>
      </c>
      <c r="U155" s="747"/>
      <c r="V155" s="747"/>
      <c r="W155" s="747"/>
      <c r="X155" s="747"/>
      <c r="Y155" s="747"/>
      <c r="Z155" s="376">
        <v>420</v>
      </c>
      <c r="AA155" s="376">
        <v>504</v>
      </c>
      <c r="AB155" s="744"/>
      <c r="AC155" s="744"/>
      <c r="AD155" s="376">
        <v>63</v>
      </c>
      <c r="AE155" s="376">
        <v>94</v>
      </c>
      <c r="AF155" s="376">
        <v>6.72</v>
      </c>
      <c r="AG155" s="376">
        <v>10.78</v>
      </c>
      <c r="AH155" s="376"/>
      <c r="AI155" s="751"/>
      <c r="AJ155" s="375"/>
    </row>
    <row r="156" spans="1:36" ht="12" thickBot="1" x14ac:dyDescent="0.2">
      <c r="A156" s="737"/>
      <c r="B156" s="389" t="s">
        <v>7517</v>
      </c>
      <c r="C156" s="374" t="s">
        <v>4412</v>
      </c>
      <c r="D156" s="747"/>
      <c r="E156" s="746" t="s">
        <v>4407</v>
      </c>
      <c r="F156" s="374" t="s">
        <v>1209</v>
      </c>
      <c r="G156" s="374" t="s">
        <v>1209</v>
      </c>
      <c r="H156" s="742"/>
      <c r="I156" s="742"/>
      <c r="J156" s="742"/>
      <c r="K156" s="378">
        <v>12.4</v>
      </c>
      <c r="L156" s="378">
        <v>10</v>
      </c>
      <c r="M156" s="742"/>
      <c r="N156" s="738"/>
      <c r="O156" s="738"/>
      <c r="P156" s="738"/>
      <c r="Q156" s="738"/>
      <c r="S156" s="89" t="s">
        <v>4412</v>
      </c>
      <c r="T156" s="389" t="s">
        <v>7545</v>
      </c>
      <c r="U156" s="747"/>
      <c r="V156" s="747"/>
      <c r="W156" s="747"/>
      <c r="X156" s="747"/>
      <c r="Y156" s="747"/>
      <c r="Z156" s="376">
        <v>462</v>
      </c>
      <c r="AA156" s="376">
        <v>554</v>
      </c>
      <c r="AB156" s="744"/>
      <c r="AC156" s="744"/>
      <c r="AD156" s="376">
        <v>73</v>
      </c>
      <c r="AE156" s="376">
        <v>110</v>
      </c>
      <c r="AF156" s="376">
        <v>6.72</v>
      </c>
      <c r="AG156" s="376">
        <v>11.07</v>
      </c>
      <c r="AH156" s="376"/>
      <c r="AI156" s="751"/>
      <c r="AJ156" s="375"/>
    </row>
    <row r="157" spans="1:36" ht="12" thickBot="1" x14ac:dyDescent="0.2">
      <c r="A157" s="737"/>
      <c r="B157" s="389" t="s">
        <v>7518</v>
      </c>
      <c r="C157" s="374" t="s">
        <v>4411</v>
      </c>
      <c r="D157" s="747"/>
      <c r="E157" s="747"/>
      <c r="F157" s="746" t="s">
        <v>4407</v>
      </c>
      <c r="G157" s="374" t="s">
        <v>1209</v>
      </c>
      <c r="H157" s="742"/>
      <c r="I157" s="742"/>
      <c r="J157" s="742"/>
      <c r="K157" s="378">
        <v>14.2</v>
      </c>
      <c r="L157" s="378">
        <v>12</v>
      </c>
      <c r="M157" s="742"/>
      <c r="N157" s="738"/>
      <c r="O157" s="738"/>
      <c r="P157" s="738"/>
      <c r="Q157" s="738"/>
      <c r="S157" s="89" t="s">
        <v>4411</v>
      </c>
      <c r="T157" s="389" t="s">
        <v>7546</v>
      </c>
      <c r="U157" s="747"/>
      <c r="V157" s="746" t="s">
        <v>4404</v>
      </c>
      <c r="W157" s="747"/>
      <c r="X157" s="747"/>
      <c r="Y157" s="747"/>
      <c r="Z157" s="376">
        <v>525</v>
      </c>
      <c r="AA157" s="376">
        <v>630</v>
      </c>
      <c r="AB157" s="744"/>
      <c r="AC157" s="744"/>
      <c r="AD157" s="376">
        <v>78</v>
      </c>
      <c r="AE157" s="376">
        <v>118</v>
      </c>
      <c r="AF157" s="376">
        <v>6.72</v>
      </c>
      <c r="AG157" s="376">
        <v>11.07</v>
      </c>
      <c r="AH157" s="376"/>
      <c r="AI157" s="751"/>
      <c r="AJ157" s="375"/>
    </row>
    <row r="158" spans="1:36" ht="12" thickBot="1" x14ac:dyDescent="0.2">
      <c r="A158" s="737"/>
      <c r="B158" s="389" t="s">
        <v>7519</v>
      </c>
      <c r="C158" s="374" t="s">
        <v>4410</v>
      </c>
      <c r="D158" s="747"/>
      <c r="E158" s="747"/>
      <c r="F158" s="747"/>
      <c r="G158" s="746" t="s">
        <v>4407</v>
      </c>
      <c r="H158" s="742"/>
      <c r="I158" s="742"/>
      <c r="J158" s="742"/>
      <c r="K158" s="378">
        <v>15</v>
      </c>
      <c r="L158" s="378">
        <v>14</v>
      </c>
      <c r="M158" s="742"/>
      <c r="N158" s="738"/>
      <c r="O158" s="738"/>
      <c r="P158" s="738"/>
      <c r="Q158" s="738"/>
      <c r="S158" s="89" t="s">
        <v>4410</v>
      </c>
      <c r="T158" s="389" t="s">
        <v>7547</v>
      </c>
      <c r="U158" s="747"/>
      <c r="V158" s="747"/>
      <c r="W158" s="747"/>
      <c r="X158" s="747"/>
      <c r="Y158" s="747"/>
      <c r="Z158" s="376">
        <v>609</v>
      </c>
      <c r="AA158" s="376">
        <v>730</v>
      </c>
      <c r="AB158" s="744"/>
      <c r="AC158" s="744"/>
      <c r="AD158" s="376">
        <v>84</v>
      </c>
      <c r="AE158" s="376">
        <v>126</v>
      </c>
      <c r="AF158" s="376">
        <v>6.72</v>
      </c>
      <c r="AG158" s="376">
        <v>10.78</v>
      </c>
      <c r="AH158" s="376"/>
      <c r="AI158" s="751"/>
      <c r="AJ158" s="375"/>
    </row>
    <row r="159" spans="1:36" ht="12" thickBot="1" x14ac:dyDescent="0.2">
      <c r="A159" s="737"/>
      <c r="B159" s="389" t="s">
        <v>7520</v>
      </c>
      <c r="C159" s="374" t="s">
        <v>4409</v>
      </c>
      <c r="D159" s="747"/>
      <c r="E159" s="747"/>
      <c r="F159" s="747"/>
      <c r="G159" s="747"/>
      <c r="H159" s="742"/>
      <c r="I159" s="742"/>
      <c r="J159" s="742"/>
      <c r="K159" s="378">
        <v>15</v>
      </c>
      <c r="L159" s="378">
        <v>16</v>
      </c>
      <c r="M159" s="742"/>
      <c r="N159" s="738"/>
      <c r="O159" s="738"/>
      <c r="P159" s="738"/>
      <c r="Q159" s="738"/>
      <c r="S159" s="89" t="s">
        <v>4409</v>
      </c>
      <c r="T159" s="389" t="s">
        <v>7548</v>
      </c>
      <c r="U159" s="747"/>
      <c r="V159" s="747"/>
      <c r="W159" s="747"/>
      <c r="X159" s="747"/>
      <c r="Y159" s="747"/>
      <c r="Z159" s="376">
        <v>714</v>
      </c>
      <c r="AA159" s="376">
        <v>856</v>
      </c>
      <c r="AB159" s="744"/>
      <c r="AC159" s="744"/>
      <c r="AD159" s="376">
        <v>89</v>
      </c>
      <c r="AE159" s="376">
        <v>134</v>
      </c>
      <c r="AF159" s="376">
        <v>6.72</v>
      </c>
      <c r="AG159" s="376">
        <v>11.07</v>
      </c>
      <c r="AH159" s="376"/>
      <c r="AI159" s="751"/>
      <c r="AJ159" s="375"/>
    </row>
    <row r="160" spans="1:36" ht="12" thickBot="1" x14ac:dyDescent="0.2">
      <c r="A160" s="737"/>
      <c r="B160" s="389" t="s">
        <v>7521</v>
      </c>
      <c r="C160" s="374" t="s">
        <v>4408</v>
      </c>
      <c r="D160" s="747"/>
      <c r="E160" s="747"/>
      <c r="F160" s="747"/>
      <c r="G160" s="747"/>
      <c r="H160" s="742"/>
      <c r="I160" s="742"/>
      <c r="J160" s="742"/>
      <c r="K160" s="378">
        <v>15</v>
      </c>
      <c r="L160" s="378">
        <v>18</v>
      </c>
      <c r="M160" s="742"/>
      <c r="N160" s="748"/>
      <c r="O160" s="748"/>
      <c r="P160" s="748"/>
      <c r="Q160" s="748"/>
      <c r="S160" s="89" t="s">
        <v>4408</v>
      </c>
      <c r="T160" s="389" t="s">
        <v>7549</v>
      </c>
      <c r="U160" s="747"/>
      <c r="V160" s="374" t="s">
        <v>4493</v>
      </c>
      <c r="W160" s="747"/>
      <c r="X160" s="747"/>
      <c r="Y160" s="747"/>
      <c r="Z160" s="376">
        <v>840</v>
      </c>
      <c r="AA160" s="376">
        <v>1008</v>
      </c>
      <c r="AB160" s="745"/>
      <c r="AC160" s="745"/>
      <c r="AD160" s="376">
        <v>89</v>
      </c>
      <c r="AE160" s="376">
        <v>134</v>
      </c>
      <c r="AF160" s="376">
        <v>6.72</v>
      </c>
      <c r="AG160" s="376">
        <v>11.07</v>
      </c>
      <c r="AH160" s="376"/>
      <c r="AI160" s="751"/>
      <c r="AJ160" s="375"/>
    </row>
    <row r="161" spans="1:36" ht="12" thickBot="1" x14ac:dyDescent="0.2">
      <c r="S161" s="89" t="s">
        <v>4407</v>
      </c>
      <c r="T161" s="389" t="s">
        <v>2242</v>
      </c>
      <c r="U161" s="374" t="s">
        <v>9360</v>
      </c>
      <c r="V161" s="374" t="s">
        <v>1271</v>
      </c>
      <c r="W161" s="374" t="s">
        <v>1268</v>
      </c>
      <c r="X161" s="374" t="s">
        <v>1267</v>
      </c>
      <c r="Y161" s="374" t="s">
        <v>103</v>
      </c>
      <c r="Z161" s="376">
        <v>500</v>
      </c>
      <c r="AA161" s="376">
        <v>999</v>
      </c>
      <c r="AB161" s="376">
        <v>48</v>
      </c>
      <c r="AC161" s="376">
        <v>48</v>
      </c>
      <c r="AD161" s="376">
        <v>80</v>
      </c>
      <c r="AE161" s="376">
        <v>120</v>
      </c>
      <c r="AF161" s="376">
        <v>2.5</v>
      </c>
      <c r="AG161" s="377">
        <v>6.2</v>
      </c>
      <c r="AH161" s="376"/>
      <c r="AI161" s="376">
        <v>5</v>
      </c>
      <c r="AJ161" s="375" t="s">
        <v>7493</v>
      </c>
    </row>
    <row r="162" spans="1:36" ht="12" thickBot="1" x14ac:dyDescent="0.2">
      <c r="A162" s="753" t="s">
        <v>7441</v>
      </c>
      <c r="B162" s="257" t="s">
        <v>7490</v>
      </c>
      <c r="S162" s="89" t="s">
        <v>4406</v>
      </c>
      <c r="T162" s="389" t="s">
        <v>2241</v>
      </c>
      <c r="U162" s="374" t="s">
        <v>9368</v>
      </c>
      <c r="V162" s="374" t="s">
        <v>1313</v>
      </c>
      <c r="W162" s="374" t="s">
        <v>1268</v>
      </c>
      <c r="X162" s="374" t="s">
        <v>1273</v>
      </c>
      <c r="Y162" s="374" t="s">
        <v>103</v>
      </c>
      <c r="Z162" s="376">
        <v>285</v>
      </c>
      <c r="AA162" s="376">
        <v>500</v>
      </c>
      <c r="AB162" s="376" t="s">
        <v>1266</v>
      </c>
      <c r="AC162" s="376" t="s">
        <v>1266</v>
      </c>
      <c r="AD162" s="376">
        <v>70</v>
      </c>
      <c r="AE162" s="376">
        <v>105</v>
      </c>
      <c r="AF162" s="376">
        <v>1.4</v>
      </c>
      <c r="AG162" s="377">
        <v>2.96</v>
      </c>
      <c r="AH162" s="376"/>
      <c r="AI162" s="376" t="s">
        <v>103</v>
      </c>
      <c r="AJ162" s="375"/>
    </row>
    <row r="163" spans="1:36" ht="12" thickBot="1" x14ac:dyDescent="0.2">
      <c r="A163" s="754"/>
      <c r="B163" s="257" t="s">
        <v>7491</v>
      </c>
      <c r="S163" s="89" t="s">
        <v>4405</v>
      </c>
      <c r="T163" s="389" t="s">
        <v>2240</v>
      </c>
      <c r="U163" s="374" t="s">
        <v>96</v>
      </c>
      <c r="V163" s="374" t="s">
        <v>4404</v>
      </c>
      <c r="W163" s="374" t="s">
        <v>1268</v>
      </c>
      <c r="X163" s="374" t="s">
        <v>1267</v>
      </c>
      <c r="Y163" s="374" t="s">
        <v>103</v>
      </c>
      <c r="Z163" s="376">
        <v>680</v>
      </c>
      <c r="AA163" s="376">
        <v>1200</v>
      </c>
      <c r="AB163" s="376">
        <v>16</v>
      </c>
      <c r="AC163" s="376">
        <v>16</v>
      </c>
      <c r="AD163" s="376">
        <v>80</v>
      </c>
      <c r="AE163" s="376">
        <v>120</v>
      </c>
      <c r="AF163" s="376">
        <v>4.5</v>
      </c>
      <c r="AG163" s="376">
        <v>8.14</v>
      </c>
      <c r="AH163" s="376"/>
      <c r="AI163" s="376">
        <v>10</v>
      </c>
      <c r="AJ163" s="375"/>
    </row>
    <row r="164" spans="1:36" ht="12" thickBot="1" x14ac:dyDescent="0.2">
      <c r="A164" s="754"/>
      <c r="B164" s="257" t="s">
        <v>7492</v>
      </c>
      <c r="S164" s="89" t="s">
        <v>4403</v>
      </c>
      <c r="T164" s="389" t="s">
        <v>7550</v>
      </c>
      <c r="U164" s="374" t="s">
        <v>96</v>
      </c>
      <c r="V164" s="374" t="s">
        <v>1271</v>
      </c>
      <c r="W164" s="374" t="s">
        <v>1268</v>
      </c>
      <c r="X164" s="374" t="s">
        <v>1277</v>
      </c>
      <c r="Y164" s="374" t="s">
        <v>103</v>
      </c>
      <c r="Z164" s="376">
        <v>790</v>
      </c>
      <c r="AA164" s="376">
        <v>999</v>
      </c>
      <c r="AB164" s="376" t="s">
        <v>1266</v>
      </c>
      <c r="AC164" s="376" t="s">
        <v>1266</v>
      </c>
      <c r="AD164" s="376">
        <v>200</v>
      </c>
      <c r="AE164" s="376">
        <v>255</v>
      </c>
      <c r="AF164" s="376">
        <v>12</v>
      </c>
      <c r="AG164" s="376">
        <v>16.32</v>
      </c>
      <c r="AH164" s="376">
        <v>1</v>
      </c>
      <c r="AI164" s="376" t="s">
        <v>103</v>
      </c>
      <c r="AJ164" s="375"/>
    </row>
    <row r="165" spans="1:36" ht="12" thickBot="1" x14ac:dyDescent="0.2">
      <c r="A165" s="755"/>
      <c r="B165" s="257" t="s">
        <v>7448</v>
      </c>
      <c r="S165" s="89" t="s">
        <v>4399</v>
      </c>
      <c r="T165" s="389" t="s">
        <v>2206</v>
      </c>
      <c r="U165" s="746" t="s">
        <v>96</v>
      </c>
      <c r="V165" s="746" t="s">
        <v>3222</v>
      </c>
      <c r="W165" s="746" t="s">
        <v>1268</v>
      </c>
      <c r="X165" s="746" t="s">
        <v>1267</v>
      </c>
      <c r="Y165" s="746" t="s">
        <v>103</v>
      </c>
      <c r="Z165" s="376">
        <v>500</v>
      </c>
      <c r="AA165" s="376">
        <v>600</v>
      </c>
      <c r="AB165" s="743">
        <v>24</v>
      </c>
      <c r="AC165" s="743">
        <v>24</v>
      </c>
      <c r="AD165" s="376">
        <v>50</v>
      </c>
      <c r="AE165" s="376">
        <v>75</v>
      </c>
      <c r="AF165" s="376">
        <v>0.8</v>
      </c>
      <c r="AG165" s="376">
        <v>1.08</v>
      </c>
      <c r="AH165" s="153">
        <v>5000</v>
      </c>
      <c r="AI165" s="376">
        <v>10</v>
      </c>
      <c r="AJ165" s="375"/>
    </row>
    <row r="166" spans="1:36" ht="12" thickBot="1" x14ac:dyDescent="0.2">
      <c r="S166" s="89" t="s">
        <v>4492</v>
      </c>
      <c r="T166" s="389" t="s">
        <v>7551</v>
      </c>
      <c r="U166" s="747"/>
      <c r="V166" s="747"/>
      <c r="W166" s="747"/>
      <c r="X166" s="747"/>
      <c r="Y166" s="747"/>
      <c r="Z166" s="376">
        <v>600</v>
      </c>
      <c r="AA166" s="376">
        <v>720</v>
      </c>
      <c r="AB166" s="744"/>
      <c r="AC166" s="744"/>
      <c r="AD166" s="376">
        <v>55</v>
      </c>
      <c r="AE166" s="376">
        <v>83</v>
      </c>
      <c r="AF166" s="376">
        <v>0.8</v>
      </c>
      <c r="AG166" s="376">
        <v>1.1000000000000001</v>
      </c>
      <c r="AH166" s="153">
        <v>8000</v>
      </c>
      <c r="AI166" s="376">
        <v>25</v>
      </c>
      <c r="AJ166" s="375"/>
    </row>
    <row r="167" spans="1:36" ht="12" thickBot="1" x14ac:dyDescent="0.2">
      <c r="S167" s="89" t="s">
        <v>4491</v>
      </c>
      <c r="T167" s="389" t="s">
        <v>7552</v>
      </c>
      <c r="U167" s="747"/>
      <c r="V167" s="747"/>
      <c r="W167" s="747"/>
      <c r="X167" s="747"/>
      <c r="Y167" s="747"/>
      <c r="Z167" s="376">
        <v>750</v>
      </c>
      <c r="AA167" s="376">
        <v>900</v>
      </c>
      <c r="AB167" s="744"/>
      <c r="AC167" s="744"/>
      <c r="AD167" s="376">
        <v>60</v>
      </c>
      <c r="AE167" s="376">
        <v>90</v>
      </c>
      <c r="AF167" s="376">
        <v>0.8</v>
      </c>
      <c r="AG167" s="376">
        <v>1.08</v>
      </c>
      <c r="AH167" s="153">
        <v>12000</v>
      </c>
      <c r="AI167" s="376">
        <v>50</v>
      </c>
      <c r="AJ167" s="375"/>
    </row>
    <row r="168" spans="1:36" ht="12" thickBot="1" x14ac:dyDescent="0.2">
      <c r="S168" s="89" t="s">
        <v>4490</v>
      </c>
      <c r="T168" s="389" t="s">
        <v>7553</v>
      </c>
      <c r="U168" s="747"/>
      <c r="V168" s="747"/>
      <c r="W168" s="747"/>
      <c r="X168" s="747"/>
      <c r="Y168" s="747"/>
      <c r="Z168" s="376">
        <v>800</v>
      </c>
      <c r="AA168" s="376">
        <v>960</v>
      </c>
      <c r="AB168" s="745"/>
      <c r="AC168" s="745"/>
      <c r="AD168" s="376">
        <v>70</v>
      </c>
      <c r="AE168" s="376">
        <v>105</v>
      </c>
      <c r="AF168" s="376">
        <v>0.8</v>
      </c>
      <c r="AG168" s="376">
        <v>1.08</v>
      </c>
      <c r="AH168" s="153">
        <v>20000</v>
      </c>
      <c r="AI168" s="376">
        <v>75</v>
      </c>
      <c r="AJ168" s="375"/>
    </row>
    <row r="169" spans="1:36" ht="12" thickBot="1" x14ac:dyDescent="0.2">
      <c r="S169" s="89" t="s">
        <v>4398</v>
      </c>
      <c r="T169" s="389" t="s">
        <v>2298</v>
      </c>
      <c r="U169" s="746" t="s">
        <v>96</v>
      </c>
      <c r="V169" s="746" t="s">
        <v>1313</v>
      </c>
      <c r="W169" s="746" t="s">
        <v>1268</v>
      </c>
      <c r="X169" s="746" t="s">
        <v>1267</v>
      </c>
      <c r="Y169" s="746" t="s">
        <v>103</v>
      </c>
      <c r="Z169" s="376">
        <v>550</v>
      </c>
      <c r="AA169" s="376">
        <v>605</v>
      </c>
      <c r="AB169" s="376">
        <v>12</v>
      </c>
      <c r="AC169" s="376">
        <v>12</v>
      </c>
      <c r="AD169" s="376">
        <v>55</v>
      </c>
      <c r="AE169" s="376">
        <v>66</v>
      </c>
      <c r="AF169" s="376">
        <v>3</v>
      </c>
      <c r="AG169" s="376">
        <v>3.54</v>
      </c>
      <c r="AH169" s="153">
        <v>5100</v>
      </c>
      <c r="AI169" s="376">
        <v>25</v>
      </c>
      <c r="AJ169" s="375"/>
    </row>
    <row r="170" spans="1:36" ht="12" thickBot="1" x14ac:dyDescent="0.2">
      <c r="S170" s="89" t="s">
        <v>4397</v>
      </c>
      <c r="T170" s="389" t="s">
        <v>2297</v>
      </c>
      <c r="U170" s="747"/>
      <c r="V170" s="747"/>
      <c r="W170" s="747"/>
      <c r="X170" s="747"/>
      <c r="Y170" s="747"/>
      <c r="Z170" s="376">
        <v>780</v>
      </c>
      <c r="AA170" s="376">
        <v>858</v>
      </c>
      <c r="AB170" s="376">
        <v>16</v>
      </c>
      <c r="AC170" s="376">
        <v>16</v>
      </c>
      <c r="AD170" s="376">
        <v>70</v>
      </c>
      <c r="AE170" s="376">
        <v>84</v>
      </c>
      <c r="AF170" s="376">
        <v>4.8</v>
      </c>
      <c r="AG170" s="376">
        <v>5.64</v>
      </c>
      <c r="AH170" s="153">
        <v>16800</v>
      </c>
      <c r="AI170" s="376">
        <v>75</v>
      </c>
      <c r="AJ170" s="375"/>
    </row>
    <row r="171" spans="1:36" ht="12" thickBot="1" x14ac:dyDescent="0.2">
      <c r="S171" s="89" t="s">
        <v>4467</v>
      </c>
      <c r="T171" s="389" t="s">
        <v>7554</v>
      </c>
      <c r="U171" s="747"/>
      <c r="V171" s="747"/>
      <c r="W171" s="747"/>
      <c r="X171" s="747"/>
      <c r="Y171" s="747"/>
      <c r="Z171" s="376">
        <v>900</v>
      </c>
      <c r="AA171" s="376">
        <v>999</v>
      </c>
      <c r="AB171" s="376">
        <v>20</v>
      </c>
      <c r="AC171" s="376">
        <v>20</v>
      </c>
      <c r="AD171" s="376">
        <v>85</v>
      </c>
      <c r="AE171" s="376">
        <v>100</v>
      </c>
      <c r="AF171" s="376">
        <v>6.4</v>
      </c>
      <c r="AG171" s="376">
        <v>7.73</v>
      </c>
      <c r="AH171" s="153">
        <v>28800</v>
      </c>
      <c r="AI171" s="376">
        <v>100</v>
      </c>
      <c r="AJ171" s="375"/>
    </row>
    <row r="172" spans="1:36" ht="12" thickBot="1" x14ac:dyDescent="0.2">
      <c r="S172" s="89" t="s">
        <v>4396</v>
      </c>
      <c r="T172" s="388" t="s">
        <v>1375</v>
      </c>
      <c r="U172" s="746" t="s">
        <v>96</v>
      </c>
      <c r="V172" s="746" t="s">
        <v>1271</v>
      </c>
      <c r="W172" s="746" t="s">
        <v>1268</v>
      </c>
      <c r="X172" s="746" t="s">
        <v>1277</v>
      </c>
      <c r="Y172" s="746" t="s">
        <v>103</v>
      </c>
      <c r="Z172" s="376">
        <v>500</v>
      </c>
      <c r="AA172" s="376">
        <v>550</v>
      </c>
      <c r="AB172" s="743" t="s">
        <v>1266</v>
      </c>
      <c r="AC172" s="743" t="s">
        <v>1266</v>
      </c>
      <c r="AD172" s="376">
        <v>100</v>
      </c>
      <c r="AE172" s="376">
        <v>120</v>
      </c>
      <c r="AF172" s="376">
        <v>5.2</v>
      </c>
      <c r="AG172" s="376">
        <v>6.16</v>
      </c>
      <c r="AH172" s="153">
        <v>4800</v>
      </c>
      <c r="AI172" s="750" t="s">
        <v>103</v>
      </c>
      <c r="AJ172" s="375"/>
    </row>
    <row r="173" spans="1:36" ht="12" thickBot="1" x14ac:dyDescent="0.2">
      <c r="S173" s="89" t="s">
        <v>4464</v>
      </c>
      <c r="T173" s="388" t="s">
        <v>2263</v>
      </c>
      <c r="U173" s="747"/>
      <c r="V173" s="747"/>
      <c r="W173" s="747"/>
      <c r="X173" s="747"/>
      <c r="Y173" s="747"/>
      <c r="Z173" s="376">
        <v>600</v>
      </c>
      <c r="AA173" s="376">
        <v>777</v>
      </c>
      <c r="AB173" s="745"/>
      <c r="AC173" s="745"/>
      <c r="AD173" s="376">
        <v>120</v>
      </c>
      <c r="AE173" s="376">
        <v>150</v>
      </c>
      <c r="AF173" s="376">
        <v>6.8</v>
      </c>
      <c r="AG173" s="376">
        <v>9</v>
      </c>
      <c r="AH173" s="153">
        <v>7200</v>
      </c>
      <c r="AI173" s="751"/>
      <c r="AJ173" s="375"/>
    </row>
    <row r="174" spans="1:36" ht="12" thickBot="1" x14ac:dyDescent="0.2">
      <c r="S174" s="89" t="s">
        <v>4462</v>
      </c>
      <c r="T174" s="389" t="s">
        <v>2207</v>
      </c>
      <c r="U174" s="746" t="s">
        <v>96</v>
      </c>
      <c r="V174" s="746" t="s">
        <v>3222</v>
      </c>
      <c r="W174" s="746" t="s">
        <v>1268</v>
      </c>
      <c r="X174" s="746" t="s">
        <v>1267</v>
      </c>
      <c r="Y174" s="752" t="s">
        <v>1978</v>
      </c>
      <c r="Z174" s="376">
        <v>525</v>
      </c>
      <c r="AA174" s="376">
        <v>630</v>
      </c>
      <c r="AB174" s="743">
        <v>24</v>
      </c>
      <c r="AC174" s="743">
        <v>24</v>
      </c>
      <c r="AD174" s="376">
        <v>52</v>
      </c>
      <c r="AE174" s="376">
        <v>78</v>
      </c>
      <c r="AF174" s="376">
        <v>0.84</v>
      </c>
      <c r="AG174" s="376">
        <v>1.1200000000000001</v>
      </c>
      <c r="AH174" s="376"/>
      <c r="AI174" s="376">
        <v>10</v>
      </c>
      <c r="AJ174" s="738" t="s">
        <v>7379</v>
      </c>
    </row>
    <row r="175" spans="1:36" ht="12" thickBot="1" x14ac:dyDescent="0.2">
      <c r="S175" s="89" t="s">
        <v>4459</v>
      </c>
      <c r="T175" s="389" t="s">
        <v>7555</v>
      </c>
      <c r="U175" s="747"/>
      <c r="V175" s="747"/>
      <c r="W175" s="747"/>
      <c r="X175" s="747"/>
      <c r="Y175" s="747"/>
      <c r="Z175" s="376">
        <v>630</v>
      </c>
      <c r="AA175" s="376">
        <v>756</v>
      </c>
      <c r="AB175" s="744"/>
      <c r="AC175" s="744"/>
      <c r="AD175" s="376">
        <v>57</v>
      </c>
      <c r="AE175" s="376">
        <v>87</v>
      </c>
      <c r="AF175" s="376">
        <v>0.84</v>
      </c>
      <c r="AG175" s="376">
        <v>1.1399999999999999</v>
      </c>
      <c r="AH175" s="376"/>
      <c r="AI175" s="376">
        <v>25</v>
      </c>
      <c r="AJ175" s="739"/>
    </row>
    <row r="176" spans="1:36" ht="12" thickBot="1" x14ac:dyDescent="0.2">
      <c r="S176" s="89" t="s">
        <v>4489</v>
      </c>
      <c r="T176" s="389" t="s">
        <v>7556</v>
      </c>
      <c r="U176" s="747"/>
      <c r="V176" s="747"/>
      <c r="W176" s="747"/>
      <c r="X176" s="747"/>
      <c r="Y176" s="747"/>
      <c r="Z176" s="376">
        <v>787</v>
      </c>
      <c r="AA176" s="376">
        <v>945</v>
      </c>
      <c r="AB176" s="744"/>
      <c r="AC176" s="744"/>
      <c r="AD176" s="376">
        <v>63</v>
      </c>
      <c r="AE176" s="376">
        <v>94</v>
      </c>
      <c r="AF176" s="376">
        <v>0.84</v>
      </c>
      <c r="AG176" s="376">
        <v>1.1399999999999999</v>
      </c>
      <c r="AH176" s="376"/>
      <c r="AI176" s="376">
        <v>50</v>
      </c>
      <c r="AJ176" s="739"/>
    </row>
    <row r="177" spans="19:36" ht="12" thickBot="1" x14ac:dyDescent="0.2">
      <c r="S177" s="89" t="s">
        <v>4488</v>
      </c>
      <c r="T177" s="389" t="s">
        <v>7557</v>
      </c>
      <c r="U177" s="747"/>
      <c r="V177" s="747"/>
      <c r="W177" s="747"/>
      <c r="X177" s="747"/>
      <c r="Y177" s="747"/>
      <c r="Z177" s="376">
        <v>840</v>
      </c>
      <c r="AA177" s="376">
        <v>1008</v>
      </c>
      <c r="AB177" s="745"/>
      <c r="AC177" s="745"/>
      <c r="AD177" s="376">
        <v>73</v>
      </c>
      <c r="AE177" s="376">
        <v>110</v>
      </c>
      <c r="AF177" s="376">
        <v>0.84</v>
      </c>
      <c r="AG177" s="376">
        <v>1.1399999999999999</v>
      </c>
      <c r="AH177" s="376"/>
      <c r="AI177" s="376">
        <v>75</v>
      </c>
      <c r="AJ177" s="739"/>
    </row>
    <row r="178" spans="19:36" ht="12" thickBot="1" x14ac:dyDescent="0.2">
      <c r="S178" s="89" t="s">
        <v>4487</v>
      </c>
      <c r="T178" s="389" t="s">
        <v>7558</v>
      </c>
      <c r="U178" s="374" t="s">
        <v>96</v>
      </c>
      <c r="V178" s="374" t="s">
        <v>1271</v>
      </c>
      <c r="W178" s="374" t="s">
        <v>1268</v>
      </c>
      <c r="X178" s="374" t="s">
        <v>1277</v>
      </c>
      <c r="Y178" s="382" t="s">
        <v>1978</v>
      </c>
      <c r="Z178" s="376">
        <v>724</v>
      </c>
      <c r="AA178" s="376">
        <v>1048</v>
      </c>
      <c r="AB178" s="376" t="s">
        <v>1266</v>
      </c>
      <c r="AC178" s="376" t="s">
        <v>1266</v>
      </c>
      <c r="AD178" s="376">
        <v>105</v>
      </c>
      <c r="AE178" s="376">
        <v>157</v>
      </c>
      <c r="AF178" s="376">
        <v>6.3</v>
      </c>
      <c r="AG178" s="377">
        <v>15.8</v>
      </c>
      <c r="AH178" s="376"/>
      <c r="AI178" s="376" t="s">
        <v>103</v>
      </c>
      <c r="AJ178" s="375"/>
    </row>
  </sheetData>
  <mergeCells count="564">
    <mergeCell ref="AJ174:AJ177"/>
    <mergeCell ref="U172:U173"/>
    <mergeCell ref="V172:V173"/>
    <mergeCell ref="W172:W173"/>
    <mergeCell ref="X172:X173"/>
    <mergeCell ref="Y172:Y173"/>
    <mergeCell ref="AB172:AB173"/>
    <mergeCell ref="AC172:AC173"/>
    <mergeCell ref="AI172:AI173"/>
    <mergeCell ref="U174:U177"/>
    <mergeCell ref="V174:V177"/>
    <mergeCell ref="W174:W177"/>
    <mergeCell ref="X174:X177"/>
    <mergeCell ref="Y174:Y177"/>
    <mergeCell ref="AB174:AB177"/>
    <mergeCell ref="AC174:AC177"/>
    <mergeCell ref="A162:A165"/>
    <mergeCell ref="U165:U168"/>
    <mergeCell ref="V165:V168"/>
    <mergeCell ref="W165:W168"/>
    <mergeCell ref="X165:X168"/>
    <mergeCell ref="Y165:Y168"/>
    <mergeCell ref="AB165:AB168"/>
    <mergeCell ref="AC165:AC168"/>
    <mergeCell ref="U169:U171"/>
    <mergeCell ref="V169:V171"/>
    <mergeCell ref="W169:W171"/>
    <mergeCell ref="X169:X171"/>
    <mergeCell ref="Y169:Y171"/>
    <mergeCell ref="Y154:Y160"/>
    <mergeCell ref="AB154:AB160"/>
    <mergeCell ref="AC154:AC160"/>
    <mergeCell ref="AI154:AI160"/>
    <mergeCell ref="D155:D160"/>
    <mergeCell ref="N155:Q155"/>
    <mergeCell ref="E156:E160"/>
    <mergeCell ref="N156:Q156"/>
    <mergeCell ref="F157:F160"/>
    <mergeCell ref="N157:Q157"/>
    <mergeCell ref="V157:V159"/>
    <mergeCell ref="G158:G160"/>
    <mergeCell ref="N158:Q158"/>
    <mergeCell ref="N159:Q159"/>
    <mergeCell ref="N160:Q160"/>
    <mergeCell ref="A154:A160"/>
    <mergeCell ref="H154:H160"/>
    <mergeCell ref="I154:J160"/>
    <mergeCell ref="M154:M160"/>
    <mergeCell ref="N154:Q154"/>
    <mergeCell ref="U154:U160"/>
    <mergeCell ref="V154:V156"/>
    <mergeCell ref="W154:W160"/>
    <mergeCell ref="X154:X160"/>
    <mergeCell ref="Y147:Y153"/>
    <mergeCell ref="AB147:AB153"/>
    <mergeCell ref="AC147:AC153"/>
    <mergeCell ref="AI147:AI153"/>
    <mergeCell ref="D148:D153"/>
    <mergeCell ref="N148:Q148"/>
    <mergeCell ref="E149:E153"/>
    <mergeCell ref="N149:Q149"/>
    <mergeCell ref="F150:F153"/>
    <mergeCell ref="N150:Q150"/>
    <mergeCell ref="G151:G153"/>
    <mergeCell ref="N151:Q151"/>
    <mergeCell ref="N152:Q152"/>
    <mergeCell ref="N153:Q153"/>
    <mergeCell ref="A147:A153"/>
    <mergeCell ref="H147:H153"/>
    <mergeCell ref="I147:J153"/>
    <mergeCell ref="M147:M153"/>
    <mergeCell ref="N147:Q147"/>
    <mergeCell ref="U147:U153"/>
    <mergeCell ref="V147:V153"/>
    <mergeCell ref="W147:W153"/>
    <mergeCell ref="X147:X153"/>
    <mergeCell ref="AF140:AF146"/>
    <mergeCell ref="AI140:AI146"/>
    <mergeCell ref="D141:D146"/>
    <mergeCell ref="N141:Q141"/>
    <mergeCell ref="E142:E146"/>
    <mergeCell ref="N142:Q142"/>
    <mergeCell ref="AG142:AG143"/>
    <mergeCell ref="F143:F146"/>
    <mergeCell ref="N143:Q143"/>
    <mergeCell ref="V143:V144"/>
    <mergeCell ref="G144:G146"/>
    <mergeCell ref="N144:Q144"/>
    <mergeCell ref="N145:Q145"/>
    <mergeCell ref="V145:V146"/>
    <mergeCell ref="AD145:AD146"/>
    <mergeCell ref="AE145:AE146"/>
    <mergeCell ref="AG145:AG146"/>
    <mergeCell ref="N146:Q146"/>
    <mergeCell ref="U140:U146"/>
    <mergeCell ref="V140:V142"/>
    <mergeCell ref="W140:W146"/>
    <mergeCell ref="X140:X146"/>
    <mergeCell ref="Y140:Y146"/>
    <mergeCell ref="AB140:AB146"/>
    <mergeCell ref="AC140:AC146"/>
    <mergeCell ref="AD140:AD141"/>
    <mergeCell ref="AE140:AE141"/>
    <mergeCell ref="N136:Q136"/>
    <mergeCell ref="G137:G139"/>
    <mergeCell ref="N137:Q137"/>
    <mergeCell ref="N138:Q138"/>
    <mergeCell ref="N139:Q139"/>
    <mergeCell ref="A140:A146"/>
    <mergeCell ref="H140:H146"/>
    <mergeCell ref="I140:J146"/>
    <mergeCell ref="M140:M146"/>
    <mergeCell ref="N140:Q140"/>
    <mergeCell ref="Z131:AA131"/>
    <mergeCell ref="AB131:AC131"/>
    <mergeCell ref="AD131:AE131"/>
    <mergeCell ref="AF131:AG131"/>
    <mergeCell ref="AJ131:AJ132"/>
    <mergeCell ref="A133:A139"/>
    <mergeCell ref="H133:H139"/>
    <mergeCell ref="I133:J139"/>
    <mergeCell ref="M133:M139"/>
    <mergeCell ref="N133:Q133"/>
    <mergeCell ref="U133:U139"/>
    <mergeCell ref="V133:V139"/>
    <mergeCell ref="W133:W139"/>
    <mergeCell ref="X133:X139"/>
    <mergeCell ref="AB133:AB139"/>
    <mergeCell ref="AC133:AC139"/>
    <mergeCell ref="AI133:AI139"/>
    <mergeCell ref="D134:D135"/>
    <mergeCell ref="N134:Q134"/>
    <mergeCell ref="Y134:Y139"/>
    <mergeCell ref="E135:E136"/>
    <mergeCell ref="N135:Q135"/>
    <mergeCell ref="D136:D139"/>
    <mergeCell ref="F136:F139"/>
    <mergeCell ref="W124:W127"/>
    <mergeCell ref="X124:X127"/>
    <mergeCell ref="Y124:Y127"/>
    <mergeCell ref="AB124:AB127"/>
    <mergeCell ref="AC124:AC127"/>
    <mergeCell ref="A126:A129"/>
    <mergeCell ref="A131:A132"/>
    <mergeCell ref="B131:B132"/>
    <mergeCell ref="C131:C132"/>
    <mergeCell ref="D131:D132"/>
    <mergeCell ref="E131:E132"/>
    <mergeCell ref="F131:F132"/>
    <mergeCell ref="G131:G132"/>
    <mergeCell ref="H131:H132"/>
    <mergeCell ref="I131:J131"/>
    <mergeCell ref="K131:K132"/>
    <mergeCell ref="N131:N132"/>
    <mergeCell ref="S131:S132"/>
    <mergeCell ref="T131:T132"/>
    <mergeCell ref="U131:U132"/>
    <mergeCell ref="V131:V132"/>
    <mergeCell ref="W131:W132"/>
    <mergeCell ref="X131:X132"/>
    <mergeCell ref="Y131:Y132"/>
    <mergeCell ref="A117:A124"/>
    <mergeCell ref="H117:H123"/>
    <mergeCell ref="I117:J124"/>
    <mergeCell ref="M117:M124"/>
    <mergeCell ref="N117:Q117"/>
    <mergeCell ref="V117:V118"/>
    <mergeCell ref="D118:D123"/>
    <mergeCell ref="N118:Q118"/>
    <mergeCell ref="E119:E123"/>
    <mergeCell ref="N119:Q119"/>
    <mergeCell ref="V119:V120"/>
    <mergeCell ref="N120:Q120"/>
    <mergeCell ref="F121:F123"/>
    <mergeCell ref="N121:Q121"/>
    <mergeCell ref="N122:Q122"/>
    <mergeCell ref="N123:Q123"/>
    <mergeCell ref="N124:Q124"/>
    <mergeCell ref="U124:U127"/>
    <mergeCell ref="V124:V127"/>
    <mergeCell ref="V114:V116"/>
    <mergeCell ref="W114:W120"/>
    <mergeCell ref="X114:X120"/>
    <mergeCell ref="Y114:Y120"/>
    <mergeCell ref="AB114:AB120"/>
    <mergeCell ref="AC114:AC120"/>
    <mergeCell ref="AI114:AI120"/>
    <mergeCell ref="N115:Q115"/>
    <mergeCell ref="N116:Q116"/>
    <mergeCell ref="W107:W113"/>
    <mergeCell ref="X107:X113"/>
    <mergeCell ref="Y107:Y113"/>
    <mergeCell ref="AB107:AB113"/>
    <mergeCell ref="AC107:AC113"/>
    <mergeCell ref="AI107:AI113"/>
    <mergeCell ref="N108:Q108"/>
    <mergeCell ref="A109:A116"/>
    <mergeCell ref="H109:H115"/>
    <mergeCell ref="I109:J116"/>
    <mergeCell ref="M109:M116"/>
    <mergeCell ref="N109:Q109"/>
    <mergeCell ref="D110:D115"/>
    <mergeCell ref="N110:Q110"/>
    <mergeCell ref="V110:V111"/>
    <mergeCell ref="E111:E115"/>
    <mergeCell ref="N111:Q111"/>
    <mergeCell ref="F112:F115"/>
    <mergeCell ref="N112:Q112"/>
    <mergeCell ref="V112:V113"/>
    <mergeCell ref="G113:G115"/>
    <mergeCell ref="N113:Q113"/>
    <mergeCell ref="N114:Q114"/>
    <mergeCell ref="U114:U120"/>
    <mergeCell ref="W100:W106"/>
    <mergeCell ref="X100:X106"/>
    <mergeCell ref="Y100:Y106"/>
    <mergeCell ref="AB100:AB106"/>
    <mergeCell ref="AC100:AC106"/>
    <mergeCell ref="AI100:AI106"/>
    <mergeCell ref="A101:A108"/>
    <mergeCell ref="H101:H107"/>
    <mergeCell ref="I101:J108"/>
    <mergeCell ref="M101:M108"/>
    <mergeCell ref="N101:Q101"/>
    <mergeCell ref="D102:D107"/>
    <mergeCell ref="N102:Q102"/>
    <mergeCell ref="E103:E107"/>
    <mergeCell ref="N103:Q103"/>
    <mergeCell ref="V103:V104"/>
    <mergeCell ref="N104:Q104"/>
    <mergeCell ref="F105:F107"/>
    <mergeCell ref="N105:Q105"/>
    <mergeCell ref="V105:V106"/>
    <mergeCell ref="N106:Q106"/>
    <mergeCell ref="N107:Q107"/>
    <mergeCell ref="U107:U113"/>
    <mergeCell ref="V107:V109"/>
    <mergeCell ref="N96:Q96"/>
    <mergeCell ref="V96:V97"/>
    <mergeCell ref="G97:G99"/>
    <mergeCell ref="N97:Q97"/>
    <mergeCell ref="N98:Q98"/>
    <mergeCell ref="V98:V99"/>
    <mergeCell ref="N99:Q99"/>
    <mergeCell ref="N100:Q100"/>
    <mergeCell ref="U100:U106"/>
    <mergeCell ref="V100:V102"/>
    <mergeCell ref="Y91:Y92"/>
    <mergeCell ref="Z91:AA91"/>
    <mergeCell ref="AB91:AC91"/>
    <mergeCell ref="AD91:AE91"/>
    <mergeCell ref="AF91:AG91"/>
    <mergeCell ref="AJ91:AJ92"/>
    <mergeCell ref="A93:A100"/>
    <mergeCell ref="H93:H99"/>
    <mergeCell ref="I93:J100"/>
    <mergeCell ref="M93:M100"/>
    <mergeCell ref="N93:Q93"/>
    <mergeCell ref="U93:U99"/>
    <mergeCell ref="V93:V95"/>
    <mergeCell ref="W93:W99"/>
    <mergeCell ref="X93:X99"/>
    <mergeCell ref="Y93:Y99"/>
    <mergeCell ref="AB93:AB99"/>
    <mergeCell ref="AC93:AC99"/>
    <mergeCell ref="AI93:AI99"/>
    <mergeCell ref="D94:D99"/>
    <mergeCell ref="N94:Q94"/>
    <mergeCell ref="E95:E99"/>
    <mergeCell ref="N95:Q95"/>
    <mergeCell ref="F96:F99"/>
    <mergeCell ref="I91:J91"/>
    <mergeCell ref="K91:K92"/>
    <mergeCell ref="N91:N92"/>
    <mergeCell ref="S91:S92"/>
    <mergeCell ref="T91:T92"/>
    <mergeCell ref="U91:U92"/>
    <mergeCell ref="V91:V92"/>
    <mergeCell ref="W91:W92"/>
    <mergeCell ref="X91:X92"/>
    <mergeCell ref="A32:A35"/>
    <mergeCell ref="A91:A92"/>
    <mergeCell ref="B91:B92"/>
    <mergeCell ref="C91:C92"/>
    <mergeCell ref="D91:D92"/>
    <mergeCell ref="E91:E92"/>
    <mergeCell ref="F91:F92"/>
    <mergeCell ref="G91:G92"/>
    <mergeCell ref="H91:H92"/>
    <mergeCell ref="U34:U37"/>
    <mergeCell ref="V34:V37"/>
    <mergeCell ref="W34:W37"/>
    <mergeCell ref="X34:X37"/>
    <mergeCell ref="Y34:Y37"/>
    <mergeCell ref="AB34:AB37"/>
    <mergeCell ref="AC34:AC37"/>
    <mergeCell ref="AJ34:AJ37"/>
    <mergeCell ref="U39:U40"/>
    <mergeCell ref="V39:V40"/>
    <mergeCell ref="W39:W40"/>
    <mergeCell ref="X39:X40"/>
    <mergeCell ref="Y39:Y40"/>
    <mergeCell ref="U24:U30"/>
    <mergeCell ref="V24:V26"/>
    <mergeCell ref="W24:W30"/>
    <mergeCell ref="X24:X30"/>
    <mergeCell ref="Y24:Y30"/>
    <mergeCell ref="AB24:AB30"/>
    <mergeCell ref="AC24:AC30"/>
    <mergeCell ref="AI24:AI30"/>
    <mergeCell ref="V27:V28"/>
    <mergeCell ref="V29:V30"/>
    <mergeCell ref="U10:U16"/>
    <mergeCell ref="V10:V16"/>
    <mergeCell ref="W10:W16"/>
    <mergeCell ref="X10:X16"/>
    <mergeCell ref="Y10:Y16"/>
    <mergeCell ref="AB10:AB16"/>
    <mergeCell ref="AC10:AC16"/>
    <mergeCell ref="AI10:AI16"/>
    <mergeCell ref="U17:U23"/>
    <mergeCell ref="V17:V19"/>
    <mergeCell ref="W17:W23"/>
    <mergeCell ref="X17:X23"/>
    <mergeCell ref="Y17:Y23"/>
    <mergeCell ref="AB17:AB23"/>
    <mergeCell ref="AC17:AC23"/>
    <mergeCell ref="AI17:AI23"/>
    <mergeCell ref="V20:V21"/>
    <mergeCell ref="V22:V23"/>
    <mergeCell ref="AD1:AE1"/>
    <mergeCell ref="AF1:AG1"/>
    <mergeCell ref="AJ1:AJ2"/>
    <mergeCell ref="U3:U9"/>
    <mergeCell ref="V3:V9"/>
    <mergeCell ref="W3:W9"/>
    <mergeCell ref="X3:X9"/>
    <mergeCell ref="Y3:Y9"/>
    <mergeCell ref="AB3:AB9"/>
    <mergeCell ref="AC3:AC9"/>
    <mergeCell ref="AI3:AI9"/>
    <mergeCell ref="S1:S2"/>
    <mergeCell ref="T1:T2"/>
    <mergeCell ref="U1:U2"/>
    <mergeCell ref="V1:V2"/>
    <mergeCell ref="W1:W2"/>
    <mergeCell ref="X1:X2"/>
    <mergeCell ref="Y1:Y2"/>
    <mergeCell ref="Z1:AA1"/>
    <mergeCell ref="AB1:AC1"/>
    <mergeCell ref="A24:A30"/>
    <mergeCell ref="H24:H30"/>
    <mergeCell ref="I24:J30"/>
    <mergeCell ref="M24:M30"/>
    <mergeCell ref="N24:Q24"/>
    <mergeCell ref="D25:D30"/>
    <mergeCell ref="N25:Q25"/>
    <mergeCell ref="E26:E30"/>
    <mergeCell ref="N26:Q26"/>
    <mergeCell ref="F27:F30"/>
    <mergeCell ref="N27:Q27"/>
    <mergeCell ref="G28:G30"/>
    <mergeCell ref="N28:Q28"/>
    <mergeCell ref="N29:Q29"/>
    <mergeCell ref="N30:Q30"/>
    <mergeCell ref="A17:A23"/>
    <mergeCell ref="H17:H23"/>
    <mergeCell ref="I17:J23"/>
    <mergeCell ref="M17:M23"/>
    <mergeCell ref="N17:Q17"/>
    <mergeCell ref="D18:D23"/>
    <mergeCell ref="N18:Q18"/>
    <mergeCell ref="E19:E23"/>
    <mergeCell ref="N19:Q19"/>
    <mergeCell ref="F20:F23"/>
    <mergeCell ref="N20:Q20"/>
    <mergeCell ref="G21:G23"/>
    <mergeCell ref="N21:Q21"/>
    <mergeCell ref="N22:Q22"/>
    <mergeCell ref="N23:Q23"/>
    <mergeCell ref="A10:A16"/>
    <mergeCell ref="H10:H16"/>
    <mergeCell ref="I10:J16"/>
    <mergeCell ref="M10:M16"/>
    <mergeCell ref="N10:Q10"/>
    <mergeCell ref="D11:D16"/>
    <mergeCell ref="N11:Q11"/>
    <mergeCell ref="E12:E16"/>
    <mergeCell ref="N12:Q12"/>
    <mergeCell ref="N13:Q13"/>
    <mergeCell ref="G14:G16"/>
    <mergeCell ref="N14:Q14"/>
    <mergeCell ref="N15:Q15"/>
    <mergeCell ref="N16:Q16"/>
    <mergeCell ref="K1:K2"/>
    <mergeCell ref="N1:N2"/>
    <mergeCell ref="A3:A9"/>
    <mergeCell ref="H3:H9"/>
    <mergeCell ref="I3:J9"/>
    <mergeCell ref="M3:M9"/>
    <mergeCell ref="N3:Q3"/>
    <mergeCell ref="D4:D9"/>
    <mergeCell ref="N4:Q4"/>
    <mergeCell ref="E5:E9"/>
    <mergeCell ref="N5:Q5"/>
    <mergeCell ref="N6:Q6"/>
    <mergeCell ref="G7:G9"/>
    <mergeCell ref="N7:Q7"/>
    <mergeCell ref="N8:Q8"/>
    <mergeCell ref="N9:Q9"/>
    <mergeCell ref="A1:A2"/>
    <mergeCell ref="B1:B2"/>
    <mergeCell ref="C1:C2"/>
    <mergeCell ref="D1:D2"/>
    <mergeCell ref="E1:E2"/>
    <mergeCell ref="F1:F2"/>
    <mergeCell ref="G1:G2"/>
    <mergeCell ref="H1:H2"/>
    <mergeCell ref="I1:J1"/>
    <mergeCell ref="A75:A78"/>
    <mergeCell ref="AB66:AB72"/>
    <mergeCell ref="AB59:AB65"/>
    <mergeCell ref="AB52:AB58"/>
    <mergeCell ref="AC52:AC58"/>
    <mergeCell ref="AC59:AC65"/>
    <mergeCell ref="S43:S44"/>
    <mergeCell ref="B43:B44"/>
    <mergeCell ref="T43:T44"/>
    <mergeCell ref="C43:C44"/>
    <mergeCell ref="U43:U44"/>
    <mergeCell ref="U45:U51"/>
    <mergeCell ref="A43:A44"/>
    <mergeCell ref="A45:A51"/>
    <mergeCell ref="A52:A58"/>
    <mergeCell ref="A59:A65"/>
    <mergeCell ref="A66:A73"/>
    <mergeCell ref="U52:U58"/>
    <mergeCell ref="U59:U65"/>
    <mergeCell ref="U66:U72"/>
    <mergeCell ref="E68:E72"/>
    <mergeCell ref="D67:D72"/>
    <mergeCell ref="AC66:AC72"/>
    <mergeCell ref="Y43:Y44"/>
    <mergeCell ref="Y59:Y65"/>
    <mergeCell ref="Y66:Y72"/>
    <mergeCell ref="Y76:Y81"/>
    <mergeCell ref="V52:V58"/>
    <mergeCell ref="V59:V62"/>
    <mergeCell ref="V63:V65"/>
    <mergeCell ref="V68:V69"/>
    <mergeCell ref="W52:W58"/>
    <mergeCell ref="W59:W65"/>
    <mergeCell ref="V70:V72"/>
    <mergeCell ref="W43:W44"/>
    <mergeCell ref="V76:V77"/>
    <mergeCell ref="V78:V79"/>
    <mergeCell ref="V80:V81"/>
    <mergeCell ref="W66:W72"/>
    <mergeCell ref="U83:U85"/>
    <mergeCell ref="V83:V85"/>
    <mergeCell ref="Y52:Y58"/>
    <mergeCell ref="X52:X58"/>
    <mergeCell ref="X59:X65"/>
    <mergeCell ref="X66:X72"/>
    <mergeCell ref="X76:X81"/>
    <mergeCell ref="G56:G58"/>
    <mergeCell ref="X83:X85"/>
    <mergeCell ref="U76:U81"/>
    <mergeCell ref="X86:X89"/>
    <mergeCell ref="W45:W51"/>
    <mergeCell ref="V88:V89"/>
    <mergeCell ref="E43:E44"/>
    <mergeCell ref="E47:E51"/>
    <mergeCell ref="E54:E58"/>
    <mergeCell ref="E61:E65"/>
    <mergeCell ref="W83:W85"/>
    <mergeCell ref="G63:G65"/>
    <mergeCell ref="G70:G72"/>
    <mergeCell ref="M59:M65"/>
    <mergeCell ref="M66:M73"/>
    <mergeCell ref="V43:V44"/>
    <mergeCell ref="V45:V47"/>
    <mergeCell ref="V48:V49"/>
    <mergeCell ref="V50:V51"/>
    <mergeCell ref="W86:W87"/>
    <mergeCell ref="W88:W89"/>
    <mergeCell ref="F43:F44"/>
    <mergeCell ref="F48:F51"/>
    <mergeCell ref="V86:V87"/>
    <mergeCell ref="F55:F58"/>
    <mergeCell ref="F62:F65"/>
    <mergeCell ref="F69:F72"/>
    <mergeCell ref="AI59:AI65"/>
    <mergeCell ref="D43:D44"/>
    <mergeCell ref="D60:D65"/>
    <mergeCell ref="N43:N44"/>
    <mergeCell ref="AH86:AH87"/>
    <mergeCell ref="AH88:AH89"/>
    <mergeCell ref="Z43:AA43"/>
    <mergeCell ref="H66:H72"/>
    <mergeCell ref="X43:X44"/>
    <mergeCell ref="AB45:AB51"/>
    <mergeCell ref="Y45:Y51"/>
    <mergeCell ref="K43:K44"/>
    <mergeCell ref="AC45:AC51"/>
    <mergeCell ref="I43:J43"/>
    <mergeCell ref="H43:H44"/>
    <mergeCell ref="H45:H51"/>
    <mergeCell ref="H52:H58"/>
    <mergeCell ref="H59:H65"/>
    <mergeCell ref="X45:X51"/>
    <mergeCell ref="Y83:Y85"/>
    <mergeCell ref="Y86:Y87"/>
    <mergeCell ref="Y88:Y89"/>
    <mergeCell ref="G43:G44"/>
    <mergeCell ref="G49:G51"/>
    <mergeCell ref="AB43:AC43"/>
    <mergeCell ref="AI76:AI81"/>
    <mergeCell ref="N55:Q55"/>
    <mergeCell ref="N56:Q56"/>
    <mergeCell ref="N57:Q57"/>
    <mergeCell ref="N60:Q60"/>
    <mergeCell ref="N61:Q61"/>
    <mergeCell ref="N62:Q62"/>
    <mergeCell ref="N63:Q63"/>
    <mergeCell ref="N64:Q64"/>
    <mergeCell ref="N65:Q65"/>
    <mergeCell ref="N66:Q66"/>
    <mergeCell ref="N67:Q67"/>
    <mergeCell ref="N68:Q68"/>
    <mergeCell ref="AB76:AB81"/>
    <mergeCell ref="AC76:AC81"/>
    <mergeCell ref="W76:W81"/>
    <mergeCell ref="N58:Q58"/>
    <mergeCell ref="N59:Q59"/>
    <mergeCell ref="N70:Q70"/>
    <mergeCell ref="N69:Q69"/>
    <mergeCell ref="N71:Q71"/>
    <mergeCell ref="N72:Q72"/>
    <mergeCell ref="N73:Q73"/>
    <mergeCell ref="AD43:AE43"/>
    <mergeCell ref="AI66:AI72"/>
    <mergeCell ref="AI86:AI87"/>
    <mergeCell ref="AI88:AI89"/>
    <mergeCell ref="AJ43:AJ44"/>
    <mergeCell ref="I45:J51"/>
    <mergeCell ref="I52:J58"/>
    <mergeCell ref="I59:J65"/>
    <mergeCell ref="I66:J73"/>
    <mergeCell ref="AF43:AG43"/>
    <mergeCell ref="AI45:AI51"/>
    <mergeCell ref="AI52:AI58"/>
    <mergeCell ref="N45:Q45"/>
    <mergeCell ref="N46:Q46"/>
    <mergeCell ref="N47:Q47"/>
    <mergeCell ref="N48:Q48"/>
    <mergeCell ref="N49:Q49"/>
    <mergeCell ref="N50:Q50"/>
    <mergeCell ref="N51:Q51"/>
    <mergeCell ref="N52:Q52"/>
    <mergeCell ref="N53:Q53"/>
    <mergeCell ref="N54:Q54"/>
    <mergeCell ref="M45:M51"/>
    <mergeCell ref="M52:M58"/>
  </mergeCells>
  <phoneticPr fontId="1" type="noConversion"/>
  <conditionalFormatting sqref="AA45:AA89">
    <cfRule type="dataBar" priority="16">
      <dataBar>
        <cfvo type="min"/>
        <cfvo type="max"/>
        <color rgb="FFFF555A"/>
      </dataBar>
      <extLst>
        <ext xmlns:x14="http://schemas.microsoft.com/office/spreadsheetml/2009/9/main" uri="{B025F937-C7B1-47D3-B67F-A62EFF666E3E}">
          <x14:id>{CC1162D9-DA0B-4689-A6FC-90B6838D18F4}</x14:id>
        </ext>
      </extLst>
    </cfRule>
  </conditionalFormatting>
  <conditionalFormatting sqref="AC45:AC89">
    <cfRule type="dataBar" priority="15">
      <dataBar>
        <cfvo type="min"/>
        <cfvo type="max"/>
        <color rgb="FFFFB628"/>
      </dataBar>
      <extLst>
        <ext xmlns:x14="http://schemas.microsoft.com/office/spreadsheetml/2009/9/main" uri="{B025F937-C7B1-47D3-B67F-A62EFF666E3E}">
          <x14:id>{E253DD54-B9BC-4082-BA7B-ACC3DC21CA18}</x14:id>
        </ext>
      </extLst>
    </cfRule>
  </conditionalFormatting>
  <conditionalFormatting sqref="AE45:AE89">
    <cfRule type="dataBar" priority="14">
      <dataBar>
        <cfvo type="min"/>
        <cfvo type="max"/>
        <color rgb="FF638EC6"/>
      </dataBar>
      <extLst>
        <ext xmlns:x14="http://schemas.microsoft.com/office/spreadsheetml/2009/9/main" uri="{B025F937-C7B1-47D3-B67F-A62EFF666E3E}">
          <x14:id>{E0CB0EF2-2345-482C-A201-D237A90F4D53}</x14:id>
        </ext>
      </extLst>
    </cfRule>
  </conditionalFormatting>
  <conditionalFormatting sqref="AG45:AG89">
    <cfRule type="dataBar" priority="13">
      <dataBar>
        <cfvo type="min"/>
        <cfvo type="max"/>
        <color rgb="FF63C384"/>
      </dataBar>
      <extLst>
        <ext xmlns:x14="http://schemas.microsoft.com/office/spreadsheetml/2009/9/main" uri="{B025F937-C7B1-47D3-B67F-A62EFF666E3E}">
          <x14:id>{FB2E243E-6471-4500-8DAA-2632D09E740F}</x14:id>
        </ext>
      </extLst>
    </cfRule>
  </conditionalFormatting>
  <conditionalFormatting sqref="AA3:AA41">
    <cfRule type="dataBar" priority="12">
      <dataBar>
        <cfvo type="min"/>
        <cfvo type="max"/>
        <color rgb="FFFF555A"/>
      </dataBar>
      <extLst>
        <ext xmlns:x14="http://schemas.microsoft.com/office/spreadsheetml/2009/9/main" uri="{B025F937-C7B1-47D3-B67F-A62EFF666E3E}">
          <x14:id>{2F28D00A-E30F-4584-AE16-649D81E6CF67}</x14:id>
        </ext>
      </extLst>
    </cfRule>
  </conditionalFormatting>
  <conditionalFormatting sqref="AC3:AC41">
    <cfRule type="dataBar" priority="9">
      <dataBar>
        <cfvo type="min"/>
        <cfvo type="max"/>
        <color rgb="FFFFB628"/>
      </dataBar>
      <extLst>
        <ext xmlns:x14="http://schemas.microsoft.com/office/spreadsheetml/2009/9/main" uri="{B025F937-C7B1-47D3-B67F-A62EFF666E3E}">
          <x14:id>{749E43AE-840E-4AAE-92D5-F91C0C4698C3}</x14:id>
        </ext>
      </extLst>
    </cfRule>
  </conditionalFormatting>
  <conditionalFormatting sqref="AE3:AE41">
    <cfRule type="dataBar" priority="11">
      <dataBar>
        <cfvo type="min"/>
        <cfvo type="max"/>
        <color rgb="FF638EC6"/>
      </dataBar>
      <extLst>
        <ext xmlns:x14="http://schemas.microsoft.com/office/spreadsheetml/2009/9/main" uri="{B025F937-C7B1-47D3-B67F-A62EFF666E3E}">
          <x14:id>{346154E9-13CC-4B4B-A08A-854883582F33}</x14:id>
        </ext>
      </extLst>
    </cfRule>
  </conditionalFormatting>
  <conditionalFormatting sqref="AG3:AG41">
    <cfRule type="dataBar" priority="10">
      <dataBar>
        <cfvo type="min"/>
        <cfvo type="max"/>
        <color rgb="FF63C384"/>
      </dataBar>
      <extLst>
        <ext xmlns:x14="http://schemas.microsoft.com/office/spreadsheetml/2009/9/main" uri="{B025F937-C7B1-47D3-B67F-A62EFF666E3E}">
          <x14:id>{143F38A2-EDC4-4089-A5FB-20C4BF02D002}</x14:id>
        </ext>
      </extLst>
    </cfRule>
  </conditionalFormatting>
  <conditionalFormatting sqref="AA93:AA128">
    <cfRule type="dataBar" priority="8">
      <dataBar>
        <cfvo type="min"/>
        <cfvo type="max"/>
        <color rgb="FFFF555A"/>
      </dataBar>
      <extLst>
        <ext xmlns:x14="http://schemas.microsoft.com/office/spreadsheetml/2009/9/main" uri="{B025F937-C7B1-47D3-B67F-A62EFF666E3E}">
          <x14:id>{C276BAEA-9C2D-4DCD-AE51-66C8E0BE5A2B}</x14:id>
        </ext>
      </extLst>
    </cfRule>
  </conditionalFormatting>
  <conditionalFormatting sqref="AC93:AC128">
    <cfRule type="dataBar" priority="7">
      <dataBar>
        <cfvo type="min"/>
        <cfvo type="max"/>
        <color rgb="FFFFB628"/>
      </dataBar>
      <extLst>
        <ext xmlns:x14="http://schemas.microsoft.com/office/spreadsheetml/2009/9/main" uri="{B025F937-C7B1-47D3-B67F-A62EFF666E3E}">
          <x14:id>{1C66532D-AE58-4037-B9F9-60471F7D61A1}</x14:id>
        </ext>
      </extLst>
    </cfRule>
  </conditionalFormatting>
  <conditionalFormatting sqref="AE93:AE128">
    <cfRule type="dataBar" priority="6">
      <dataBar>
        <cfvo type="min"/>
        <cfvo type="max"/>
        <color rgb="FF638EC6"/>
      </dataBar>
      <extLst>
        <ext xmlns:x14="http://schemas.microsoft.com/office/spreadsheetml/2009/9/main" uri="{B025F937-C7B1-47D3-B67F-A62EFF666E3E}">
          <x14:id>{E2F59AB9-0890-4F1A-BEC2-86B311835D9B}</x14:id>
        </ext>
      </extLst>
    </cfRule>
  </conditionalFormatting>
  <conditionalFormatting sqref="AG93:AG128">
    <cfRule type="dataBar" priority="5">
      <dataBar>
        <cfvo type="min"/>
        <cfvo type="max"/>
        <color rgb="FF63C384"/>
      </dataBar>
      <extLst>
        <ext xmlns:x14="http://schemas.microsoft.com/office/spreadsheetml/2009/9/main" uri="{B025F937-C7B1-47D3-B67F-A62EFF666E3E}">
          <x14:id>{F02E78B2-EABC-4B9F-980D-0C72B5E3ACC4}</x14:id>
        </ext>
      </extLst>
    </cfRule>
  </conditionalFormatting>
  <conditionalFormatting sqref="AA133:AA178">
    <cfRule type="dataBar" priority="4">
      <dataBar>
        <cfvo type="min"/>
        <cfvo type="max"/>
        <color rgb="FFFF555A"/>
      </dataBar>
      <extLst>
        <ext xmlns:x14="http://schemas.microsoft.com/office/spreadsheetml/2009/9/main" uri="{B025F937-C7B1-47D3-B67F-A62EFF666E3E}">
          <x14:id>{DE8D4972-4C4E-421D-8D47-8D998D41B7ED}</x14:id>
        </ext>
      </extLst>
    </cfRule>
  </conditionalFormatting>
  <conditionalFormatting sqref="AC133:AC178">
    <cfRule type="dataBar" priority="3">
      <dataBar>
        <cfvo type="min"/>
        <cfvo type="max"/>
        <color rgb="FFFFB628"/>
      </dataBar>
      <extLst>
        <ext xmlns:x14="http://schemas.microsoft.com/office/spreadsheetml/2009/9/main" uri="{B025F937-C7B1-47D3-B67F-A62EFF666E3E}">
          <x14:id>{1A02A2E2-AFA2-4C7F-AB52-B3777DC633E5}</x14:id>
        </ext>
      </extLst>
    </cfRule>
  </conditionalFormatting>
  <conditionalFormatting sqref="AE133:AE178">
    <cfRule type="dataBar" priority="2">
      <dataBar>
        <cfvo type="min"/>
        <cfvo type="max"/>
        <color rgb="FF638EC6"/>
      </dataBar>
      <extLst>
        <ext xmlns:x14="http://schemas.microsoft.com/office/spreadsheetml/2009/9/main" uri="{B025F937-C7B1-47D3-B67F-A62EFF666E3E}">
          <x14:id>{38382D56-02AD-4241-BA07-732D3D1DC1AD}</x14:id>
        </ext>
      </extLst>
    </cfRule>
  </conditionalFormatting>
  <conditionalFormatting sqref="AG133:AG178">
    <cfRule type="dataBar" priority="1">
      <dataBar>
        <cfvo type="min"/>
        <cfvo type="max"/>
        <color rgb="FF63C384"/>
      </dataBar>
      <extLst>
        <ext xmlns:x14="http://schemas.microsoft.com/office/spreadsheetml/2009/9/main" uri="{B025F937-C7B1-47D3-B67F-A62EFF666E3E}">
          <x14:id>{17F1EF1F-8638-4333-81D8-D15F92E8FC53}</x14:id>
        </ext>
      </extLst>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CC1162D9-DA0B-4689-A6FC-90B6838D18F4}">
            <x14:dataBar minLength="0" maxLength="100" gradient="0">
              <x14:cfvo type="autoMin"/>
              <x14:cfvo type="autoMax"/>
              <x14:negativeFillColor rgb="FFFF0000"/>
              <x14:axisColor rgb="FF000000"/>
            </x14:dataBar>
          </x14:cfRule>
          <xm:sqref>AA45:AA89</xm:sqref>
        </x14:conditionalFormatting>
        <x14:conditionalFormatting xmlns:xm="http://schemas.microsoft.com/office/excel/2006/main">
          <x14:cfRule type="dataBar" id="{E253DD54-B9BC-4082-BA7B-ACC3DC21CA18}">
            <x14:dataBar minLength="0" maxLength="100" gradient="0">
              <x14:cfvo type="autoMin"/>
              <x14:cfvo type="autoMax"/>
              <x14:negativeFillColor rgb="FFFF0000"/>
              <x14:axisColor rgb="FF000000"/>
            </x14:dataBar>
          </x14:cfRule>
          <xm:sqref>AC45:AC89</xm:sqref>
        </x14:conditionalFormatting>
        <x14:conditionalFormatting xmlns:xm="http://schemas.microsoft.com/office/excel/2006/main">
          <x14:cfRule type="dataBar" id="{E0CB0EF2-2345-482C-A201-D237A90F4D53}">
            <x14:dataBar minLength="0" maxLength="100" gradient="0">
              <x14:cfvo type="autoMin"/>
              <x14:cfvo type="autoMax"/>
              <x14:negativeFillColor rgb="FFFF0000"/>
              <x14:axisColor rgb="FF000000"/>
            </x14:dataBar>
          </x14:cfRule>
          <xm:sqref>AE45:AE89</xm:sqref>
        </x14:conditionalFormatting>
        <x14:conditionalFormatting xmlns:xm="http://schemas.microsoft.com/office/excel/2006/main">
          <x14:cfRule type="dataBar" id="{FB2E243E-6471-4500-8DAA-2632D09E740F}">
            <x14:dataBar minLength="0" maxLength="100" gradient="0">
              <x14:cfvo type="autoMin"/>
              <x14:cfvo type="autoMax"/>
              <x14:negativeFillColor rgb="FFFF0000"/>
              <x14:axisColor rgb="FF000000"/>
            </x14:dataBar>
          </x14:cfRule>
          <xm:sqref>AG45:AG89</xm:sqref>
        </x14:conditionalFormatting>
        <x14:conditionalFormatting xmlns:xm="http://schemas.microsoft.com/office/excel/2006/main">
          <x14:cfRule type="dataBar" id="{2F28D00A-E30F-4584-AE16-649D81E6CF67}">
            <x14:dataBar minLength="0" maxLength="100" gradient="0">
              <x14:cfvo type="autoMin"/>
              <x14:cfvo type="autoMax"/>
              <x14:negativeFillColor rgb="FFFF0000"/>
              <x14:axisColor rgb="FF000000"/>
            </x14:dataBar>
          </x14:cfRule>
          <xm:sqref>AA3:AA41</xm:sqref>
        </x14:conditionalFormatting>
        <x14:conditionalFormatting xmlns:xm="http://schemas.microsoft.com/office/excel/2006/main">
          <x14:cfRule type="dataBar" id="{749E43AE-840E-4AAE-92D5-F91C0C4698C3}">
            <x14:dataBar minLength="0" maxLength="100" gradient="0">
              <x14:cfvo type="autoMin"/>
              <x14:cfvo type="autoMax"/>
              <x14:negativeFillColor rgb="FFFF0000"/>
              <x14:axisColor rgb="FF000000"/>
            </x14:dataBar>
          </x14:cfRule>
          <xm:sqref>AC3:AC41</xm:sqref>
        </x14:conditionalFormatting>
        <x14:conditionalFormatting xmlns:xm="http://schemas.microsoft.com/office/excel/2006/main">
          <x14:cfRule type="dataBar" id="{346154E9-13CC-4B4B-A08A-854883582F33}">
            <x14:dataBar minLength="0" maxLength="100" gradient="0">
              <x14:cfvo type="autoMin"/>
              <x14:cfvo type="autoMax"/>
              <x14:negativeFillColor rgb="FFFF0000"/>
              <x14:axisColor rgb="FF000000"/>
            </x14:dataBar>
          </x14:cfRule>
          <xm:sqref>AE3:AE41</xm:sqref>
        </x14:conditionalFormatting>
        <x14:conditionalFormatting xmlns:xm="http://schemas.microsoft.com/office/excel/2006/main">
          <x14:cfRule type="dataBar" id="{143F38A2-EDC4-4089-A5FB-20C4BF02D002}">
            <x14:dataBar minLength="0" maxLength="100" gradient="0">
              <x14:cfvo type="autoMin"/>
              <x14:cfvo type="autoMax"/>
              <x14:negativeFillColor rgb="FFFF0000"/>
              <x14:axisColor rgb="FF000000"/>
            </x14:dataBar>
          </x14:cfRule>
          <xm:sqref>AG3:AG41</xm:sqref>
        </x14:conditionalFormatting>
        <x14:conditionalFormatting xmlns:xm="http://schemas.microsoft.com/office/excel/2006/main">
          <x14:cfRule type="dataBar" id="{C276BAEA-9C2D-4DCD-AE51-66C8E0BE5A2B}">
            <x14:dataBar minLength="0" maxLength="100" gradient="0">
              <x14:cfvo type="autoMin"/>
              <x14:cfvo type="autoMax"/>
              <x14:negativeFillColor rgb="FFFF0000"/>
              <x14:axisColor rgb="FF000000"/>
            </x14:dataBar>
          </x14:cfRule>
          <xm:sqref>AA93:AA128</xm:sqref>
        </x14:conditionalFormatting>
        <x14:conditionalFormatting xmlns:xm="http://schemas.microsoft.com/office/excel/2006/main">
          <x14:cfRule type="dataBar" id="{1C66532D-AE58-4037-B9F9-60471F7D61A1}">
            <x14:dataBar minLength="0" maxLength="100" gradient="0">
              <x14:cfvo type="autoMin"/>
              <x14:cfvo type="autoMax"/>
              <x14:negativeFillColor rgb="FFFF0000"/>
              <x14:axisColor rgb="FF000000"/>
            </x14:dataBar>
          </x14:cfRule>
          <xm:sqref>AC93:AC128</xm:sqref>
        </x14:conditionalFormatting>
        <x14:conditionalFormatting xmlns:xm="http://schemas.microsoft.com/office/excel/2006/main">
          <x14:cfRule type="dataBar" id="{E2F59AB9-0890-4F1A-BEC2-86B311835D9B}">
            <x14:dataBar minLength="0" maxLength="100" gradient="0">
              <x14:cfvo type="autoMin"/>
              <x14:cfvo type="autoMax"/>
              <x14:negativeFillColor rgb="FFFF0000"/>
              <x14:axisColor rgb="FF000000"/>
            </x14:dataBar>
          </x14:cfRule>
          <xm:sqref>AE93:AE128</xm:sqref>
        </x14:conditionalFormatting>
        <x14:conditionalFormatting xmlns:xm="http://schemas.microsoft.com/office/excel/2006/main">
          <x14:cfRule type="dataBar" id="{F02E78B2-EABC-4B9F-980D-0C72B5E3ACC4}">
            <x14:dataBar minLength="0" maxLength="100" gradient="0">
              <x14:cfvo type="autoMin"/>
              <x14:cfvo type="autoMax"/>
              <x14:negativeFillColor rgb="FFFF0000"/>
              <x14:axisColor rgb="FF000000"/>
            </x14:dataBar>
          </x14:cfRule>
          <xm:sqref>AG93:AG128</xm:sqref>
        </x14:conditionalFormatting>
        <x14:conditionalFormatting xmlns:xm="http://schemas.microsoft.com/office/excel/2006/main">
          <x14:cfRule type="dataBar" id="{DE8D4972-4C4E-421D-8D47-8D998D41B7ED}">
            <x14:dataBar minLength="0" maxLength="100" gradient="0">
              <x14:cfvo type="autoMin"/>
              <x14:cfvo type="autoMax"/>
              <x14:negativeFillColor rgb="FFFF0000"/>
              <x14:axisColor rgb="FF000000"/>
            </x14:dataBar>
          </x14:cfRule>
          <xm:sqref>AA133:AA178</xm:sqref>
        </x14:conditionalFormatting>
        <x14:conditionalFormatting xmlns:xm="http://schemas.microsoft.com/office/excel/2006/main">
          <x14:cfRule type="dataBar" id="{1A02A2E2-AFA2-4C7F-AB52-B3777DC633E5}">
            <x14:dataBar minLength="0" maxLength="100" gradient="0">
              <x14:cfvo type="autoMin"/>
              <x14:cfvo type="autoMax"/>
              <x14:negativeFillColor rgb="FFFF0000"/>
              <x14:axisColor rgb="FF000000"/>
            </x14:dataBar>
          </x14:cfRule>
          <xm:sqref>AC133:AC178</xm:sqref>
        </x14:conditionalFormatting>
        <x14:conditionalFormatting xmlns:xm="http://schemas.microsoft.com/office/excel/2006/main">
          <x14:cfRule type="dataBar" id="{38382D56-02AD-4241-BA07-732D3D1DC1AD}">
            <x14:dataBar minLength="0" maxLength="100" gradient="0">
              <x14:cfvo type="autoMin"/>
              <x14:cfvo type="autoMax"/>
              <x14:negativeFillColor rgb="FFFF0000"/>
              <x14:axisColor rgb="FF000000"/>
            </x14:dataBar>
          </x14:cfRule>
          <xm:sqref>AE133:AE178</xm:sqref>
        </x14:conditionalFormatting>
        <x14:conditionalFormatting xmlns:xm="http://schemas.microsoft.com/office/excel/2006/main">
          <x14:cfRule type="dataBar" id="{17F1EF1F-8638-4333-81D8-D15F92E8FC53}">
            <x14:dataBar minLength="0" maxLength="100" gradient="0">
              <x14:cfvo type="autoMin"/>
              <x14:cfvo type="autoMax"/>
              <x14:negativeFillColor rgb="FFFF0000"/>
              <x14:axisColor rgb="FF000000"/>
            </x14:dataBar>
          </x14:cfRule>
          <xm:sqref>AG133:AG178</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tabColor rgb="FF002060"/>
  </sheetPr>
  <dimension ref="A1:N68"/>
  <sheetViews>
    <sheetView workbookViewId="0">
      <pane xSplit="3" ySplit="2" topLeftCell="D3" activePane="bottomRight" state="frozen"/>
      <selection pane="topRight" activeCell="D1" sqref="D1"/>
      <selection pane="bottomLeft" activeCell="A3" sqref="A3"/>
      <selection pane="bottomRight" activeCell="D3" sqref="D3:D4"/>
    </sheetView>
  </sheetViews>
  <sheetFormatPr defaultRowHeight="11.25" x14ac:dyDescent="0.15"/>
  <cols>
    <col min="1" max="1" width="5.5" style="3" bestFit="1" customWidth="1"/>
    <col min="2" max="2" width="8" style="3" bestFit="1" customWidth="1"/>
    <col min="3" max="3" width="15.6640625" style="3" bestFit="1" customWidth="1"/>
    <col min="4" max="4" width="10" style="3" bestFit="1" customWidth="1"/>
    <col min="5" max="5" width="19.1640625" style="3" bestFit="1" customWidth="1"/>
    <col min="6" max="6" width="15.6640625" style="3" bestFit="1" customWidth="1"/>
    <col min="7" max="8" width="14.5" style="3" bestFit="1" customWidth="1"/>
    <col min="9" max="9" width="13.33203125" style="3" bestFit="1" customWidth="1"/>
    <col min="10" max="10" width="14.5" style="3" bestFit="1" customWidth="1"/>
    <col min="11" max="11" width="10" style="3" bestFit="1" customWidth="1"/>
    <col min="12" max="12" width="6.33203125" style="3" bestFit="1" customWidth="1"/>
    <col min="13" max="13" width="10.6640625" style="3" bestFit="1" customWidth="1"/>
    <col min="14" max="14" width="38.5" style="3" bestFit="1" customWidth="1"/>
    <col min="15" max="16384" width="9.33203125" style="3"/>
  </cols>
  <sheetData>
    <row r="1" spans="1:14" ht="12" thickBot="1" x14ac:dyDescent="0.2">
      <c r="A1" s="780" t="s">
        <v>1462</v>
      </c>
      <c r="B1" s="780" t="s">
        <v>4534</v>
      </c>
      <c r="C1" s="64" t="s">
        <v>1461</v>
      </c>
      <c r="D1" s="780" t="s">
        <v>11</v>
      </c>
      <c r="E1" s="780" t="s">
        <v>1460</v>
      </c>
      <c r="F1" s="780" t="s">
        <v>1459</v>
      </c>
      <c r="G1" s="780" t="s">
        <v>1458</v>
      </c>
      <c r="H1" s="780" t="s">
        <v>1457</v>
      </c>
      <c r="I1" s="780" t="s">
        <v>1456</v>
      </c>
      <c r="J1" s="780" t="s">
        <v>1455</v>
      </c>
      <c r="K1" s="780" t="s">
        <v>1454</v>
      </c>
      <c r="L1" s="789" t="s">
        <v>4520</v>
      </c>
      <c r="M1" s="789" t="s">
        <v>4519</v>
      </c>
      <c r="N1" s="64" t="s">
        <v>1453</v>
      </c>
    </row>
    <row r="2" spans="1:14" ht="12" thickBot="1" x14ac:dyDescent="0.2">
      <c r="A2" s="781"/>
      <c r="B2" s="781"/>
      <c r="C2" s="64" t="s">
        <v>1452</v>
      </c>
      <c r="D2" s="781"/>
      <c r="E2" s="781"/>
      <c r="F2" s="781"/>
      <c r="G2" s="781"/>
      <c r="H2" s="781"/>
      <c r="I2" s="781"/>
      <c r="J2" s="781"/>
      <c r="K2" s="781"/>
      <c r="L2" s="789"/>
      <c r="M2" s="789"/>
      <c r="N2" s="65" t="s">
        <v>1451</v>
      </c>
    </row>
    <row r="3" spans="1:14" ht="12" thickBot="1" x14ac:dyDescent="0.2">
      <c r="A3" s="790">
        <v>1</v>
      </c>
      <c r="B3" s="786" t="s">
        <v>1345</v>
      </c>
      <c r="C3" s="63" t="s">
        <v>1450</v>
      </c>
      <c r="D3" s="778" t="s">
        <v>1328</v>
      </c>
      <c r="E3" s="778" t="s">
        <v>1449</v>
      </c>
      <c r="F3" s="778" t="s">
        <v>1439</v>
      </c>
      <c r="G3" s="778" t="s">
        <v>103</v>
      </c>
      <c r="H3" s="778" t="s">
        <v>103</v>
      </c>
      <c r="I3" s="778" t="s">
        <v>103</v>
      </c>
      <c r="J3" s="778" t="s">
        <v>103</v>
      </c>
      <c r="K3" s="778" t="s">
        <v>103</v>
      </c>
      <c r="L3" s="778">
        <v>4</v>
      </c>
      <c r="M3" s="788">
        <v>11028</v>
      </c>
      <c r="N3" s="760" t="s">
        <v>278</v>
      </c>
    </row>
    <row r="4" spans="1:14" ht="12" thickBot="1" x14ac:dyDescent="0.2">
      <c r="A4" s="785"/>
      <c r="B4" s="785"/>
      <c r="C4" s="51" t="s">
        <v>1393</v>
      </c>
      <c r="D4" s="777"/>
      <c r="E4" s="777"/>
      <c r="F4" s="777"/>
      <c r="G4" s="777"/>
      <c r="H4" s="777"/>
      <c r="I4" s="777"/>
      <c r="J4" s="777"/>
      <c r="K4" s="777"/>
      <c r="L4" s="777"/>
      <c r="M4" s="776"/>
      <c r="N4" s="776"/>
    </row>
    <row r="5" spans="1:14" ht="12" thickBot="1" x14ac:dyDescent="0.2">
      <c r="A5" s="784">
        <v>2</v>
      </c>
      <c r="B5" s="784" t="s">
        <v>1345</v>
      </c>
      <c r="C5" s="52" t="s">
        <v>1448</v>
      </c>
      <c r="D5" s="746" t="s">
        <v>1328</v>
      </c>
      <c r="E5" s="746" t="s">
        <v>1447</v>
      </c>
      <c r="F5" s="746" t="s">
        <v>1446</v>
      </c>
      <c r="G5" s="746" t="s">
        <v>1445</v>
      </c>
      <c r="H5" s="746" t="s">
        <v>1006</v>
      </c>
      <c r="I5" s="746" t="s">
        <v>1444</v>
      </c>
      <c r="J5" s="779" t="s">
        <v>4939</v>
      </c>
      <c r="K5" s="746" t="s">
        <v>103</v>
      </c>
      <c r="L5" s="746">
        <v>16</v>
      </c>
      <c r="M5" s="749">
        <v>44298</v>
      </c>
      <c r="N5" s="748" t="s">
        <v>1443</v>
      </c>
    </row>
    <row r="6" spans="1:14" ht="12" thickBot="1" x14ac:dyDescent="0.2">
      <c r="A6" s="785"/>
      <c r="B6" s="785"/>
      <c r="C6" s="52" t="s">
        <v>1353</v>
      </c>
      <c r="D6" s="777"/>
      <c r="E6" s="777"/>
      <c r="F6" s="777"/>
      <c r="G6" s="777"/>
      <c r="H6" s="777"/>
      <c r="I6" s="777"/>
      <c r="J6" s="777"/>
      <c r="K6" s="777"/>
      <c r="L6" s="777"/>
      <c r="M6" s="776"/>
      <c r="N6" s="776"/>
    </row>
    <row r="7" spans="1:14" ht="12" thickBot="1" x14ac:dyDescent="0.2">
      <c r="A7" s="784">
        <v>3</v>
      </c>
      <c r="B7" s="784" t="s">
        <v>1352</v>
      </c>
      <c r="C7" s="51" t="s">
        <v>1442</v>
      </c>
      <c r="D7" s="746" t="s">
        <v>1328</v>
      </c>
      <c r="E7" s="746" t="s">
        <v>1441</v>
      </c>
      <c r="F7" s="746" t="s">
        <v>1440</v>
      </c>
      <c r="G7" s="746" t="s">
        <v>1439</v>
      </c>
      <c r="H7" s="782" t="s">
        <v>1438</v>
      </c>
      <c r="I7" s="746" t="s">
        <v>103</v>
      </c>
      <c r="J7" s="746" t="s">
        <v>103</v>
      </c>
      <c r="K7" s="746" t="s">
        <v>103</v>
      </c>
      <c r="L7" s="746">
        <v>9</v>
      </c>
      <c r="M7" s="749">
        <v>22318</v>
      </c>
      <c r="N7" s="53" t="s">
        <v>256</v>
      </c>
    </row>
    <row r="8" spans="1:14" ht="12" thickBot="1" x14ac:dyDescent="0.2">
      <c r="A8" s="785"/>
      <c r="B8" s="785"/>
      <c r="C8" s="49" t="s">
        <v>1389</v>
      </c>
      <c r="D8" s="777"/>
      <c r="E8" s="777"/>
      <c r="F8" s="777"/>
      <c r="G8" s="777"/>
      <c r="H8" s="777"/>
      <c r="I8" s="777"/>
      <c r="J8" s="777"/>
      <c r="K8" s="777"/>
      <c r="L8" s="777"/>
      <c r="M8" s="776"/>
      <c r="N8" s="53" t="s">
        <v>41</v>
      </c>
    </row>
    <row r="9" spans="1:14" ht="12" thickBot="1" x14ac:dyDescent="0.2">
      <c r="A9" s="784">
        <v>4</v>
      </c>
      <c r="B9" s="784" t="s">
        <v>1345</v>
      </c>
      <c r="C9" s="51" t="s">
        <v>1437</v>
      </c>
      <c r="D9" s="746" t="s">
        <v>1328</v>
      </c>
      <c r="E9" s="746" t="s">
        <v>1423</v>
      </c>
      <c r="F9" s="746" t="s">
        <v>1436</v>
      </c>
      <c r="G9" s="746" t="s">
        <v>103</v>
      </c>
      <c r="H9" s="746" t="s">
        <v>103</v>
      </c>
      <c r="I9" s="746" t="s">
        <v>103</v>
      </c>
      <c r="J9" s="746" t="s">
        <v>103</v>
      </c>
      <c r="K9" s="746" t="s">
        <v>103</v>
      </c>
      <c r="L9" s="746">
        <v>7</v>
      </c>
      <c r="M9" s="749">
        <v>17148</v>
      </c>
      <c r="N9" s="738" t="s">
        <v>256</v>
      </c>
    </row>
    <row r="10" spans="1:14" ht="12" thickBot="1" x14ac:dyDescent="0.2">
      <c r="A10" s="785"/>
      <c r="B10" s="785"/>
      <c r="C10" s="51" t="s">
        <v>1341</v>
      </c>
      <c r="D10" s="777"/>
      <c r="E10" s="777"/>
      <c r="F10" s="777"/>
      <c r="G10" s="777"/>
      <c r="H10" s="777"/>
      <c r="I10" s="777"/>
      <c r="J10" s="777"/>
      <c r="K10" s="777"/>
      <c r="L10" s="777"/>
      <c r="M10" s="776"/>
      <c r="N10" s="776"/>
    </row>
    <row r="11" spans="1:14" ht="12" thickBot="1" x14ac:dyDescent="0.2">
      <c r="A11" s="784">
        <v>5</v>
      </c>
      <c r="B11" s="784" t="s">
        <v>1329</v>
      </c>
      <c r="C11" s="51" t="s">
        <v>1435</v>
      </c>
      <c r="D11" s="746" t="s">
        <v>1328</v>
      </c>
      <c r="E11" s="746" t="s">
        <v>998</v>
      </c>
      <c r="F11" s="746" t="s">
        <v>1434</v>
      </c>
      <c r="G11" s="746" t="s">
        <v>72</v>
      </c>
      <c r="H11" s="746" t="s">
        <v>1433</v>
      </c>
      <c r="I11" s="746" t="s">
        <v>103</v>
      </c>
      <c r="J11" s="746" t="s">
        <v>103</v>
      </c>
      <c r="K11" s="746" t="s">
        <v>103</v>
      </c>
      <c r="L11" s="746">
        <v>9</v>
      </c>
      <c r="M11" s="749">
        <v>62148</v>
      </c>
      <c r="N11" s="738" t="s">
        <v>1424</v>
      </c>
    </row>
    <row r="12" spans="1:14" ht="12" thickBot="1" x14ac:dyDescent="0.2">
      <c r="A12" s="785"/>
      <c r="B12" s="785"/>
      <c r="C12" s="51" t="s">
        <v>1382</v>
      </c>
      <c r="D12" s="777"/>
      <c r="E12" s="777"/>
      <c r="F12" s="777"/>
      <c r="G12" s="777"/>
      <c r="H12" s="777"/>
      <c r="I12" s="777"/>
      <c r="J12" s="777"/>
      <c r="K12" s="777"/>
      <c r="L12" s="777"/>
      <c r="M12" s="776"/>
      <c r="N12" s="776"/>
    </row>
    <row r="13" spans="1:14" ht="12" thickBot="1" x14ac:dyDescent="0.2">
      <c r="A13" s="784">
        <v>6</v>
      </c>
      <c r="B13" s="787" t="s">
        <v>1345</v>
      </c>
      <c r="C13" s="51" t="s">
        <v>1432</v>
      </c>
      <c r="D13" s="746" t="s">
        <v>1328</v>
      </c>
      <c r="E13" s="746" t="s">
        <v>1408</v>
      </c>
      <c r="F13" s="746" t="s">
        <v>1431</v>
      </c>
      <c r="G13" s="746" t="s">
        <v>70</v>
      </c>
      <c r="H13" s="746" t="s">
        <v>1430</v>
      </c>
      <c r="I13" s="746" t="s">
        <v>1429</v>
      </c>
      <c r="J13" s="746" t="s">
        <v>1428</v>
      </c>
      <c r="K13" s="746" t="s">
        <v>103</v>
      </c>
      <c r="L13" s="746">
        <v>16</v>
      </c>
      <c r="M13" s="749">
        <v>93028</v>
      </c>
      <c r="N13" s="738" t="s">
        <v>1424</v>
      </c>
    </row>
    <row r="14" spans="1:14" ht="12" thickBot="1" x14ac:dyDescent="0.2">
      <c r="A14" s="785"/>
      <c r="B14" s="785"/>
      <c r="C14" s="51" t="s">
        <v>1393</v>
      </c>
      <c r="D14" s="777"/>
      <c r="E14" s="777"/>
      <c r="F14" s="777"/>
      <c r="G14" s="777"/>
      <c r="H14" s="777"/>
      <c r="I14" s="777"/>
      <c r="J14" s="777"/>
      <c r="K14" s="777"/>
      <c r="L14" s="777"/>
      <c r="M14" s="776"/>
      <c r="N14" s="776"/>
    </row>
    <row r="15" spans="1:14" ht="12" thickBot="1" x14ac:dyDescent="0.2">
      <c r="A15" s="784">
        <v>7</v>
      </c>
      <c r="B15" s="784" t="s">
        <v>1329</v>
      </c>
      <c r="C15" s="51" t="s">
        <v>1427</v>
      </c>
      <c r="D15" s="746" t="s">
        <v>1328</v>
      </c>
      <c r="E15" s="54" t="s">
        <v>1426</v>
      </c>
      <c r="F15" s="746" t="s">
        <v>1425</v>
      </c>
      <c r="G15" s="746" t="s">
        <v>1419</v>
      </c>
      <c r="H15" s="746" t="s">
        <v>103</v>
      </c>
      <c r="I15" s="746" t="s">
        <v>103</v>
      </c>
      <c r="J15" s="746" t="s">
        <v>103</v>
      </c>
      <c r="K15" s="746" t="s">
        <v>103</v>
      </c>
      <c r="L15" s="746">
        <v>7</v>
      </c>
      <c r="M15" s="749">
        <v>56778</v>
      </c>
      <c r="N15" s="738" t="s">
        <v>1424</v>
      </c>
    </row>
    <row r="16" spans="1:14" ht="12" thickBot="1" x14ac:dyDescent="0.2">
      <c r="A16" s="785"/>
      <c r="B16" s="785"/>
      <c r="C16" s="51" t="s">
        <v>1326</v>
      </c>
      <c r="D16" s="777"/>
      <c r="E16" s="54" t="s">
        <v>1423</v>
      </c>
      <c r="F16" s="777"/>
      <c r="G16" s="777"/>
      <c r="H16" s="777"/>
      <c r="I16" s="777"/>
      <c r="J16" s="777"/>
      <c r="K16" s="777"/>
      <c r="L16" s="777"/>
      <c r="M16" s="776"/>
      <c r="N16" s="776"/>
    </row>
    <row r="17" spans="1:14" ht="12" thickBot="1" x14ac:dyDescent="0.2">
      <c r="A17" s="784">
        <v>8</v>
      </c>
      <c r="B17" s="784" t="s">
        <v>1345</v>
      </c>
      <c r="C17" s="51" t="s">
        <v>1422</v>
      </c>
      <c r="D17" s="54" t="s">
        <v>1328</v>
      </c>
      <c r="E17" s="746" t="s">
        <v>1408</v>
      </c>
      <c r="F17" s="746" t="s">
        <v>917</v>
      </c>
      <c r="G17" s="746" t="s">
        <v>917</v>
      </c>
      <c r="H17" s="746" t="s">
        <v>917</v>
      </c>
      <c r="I17" s="746" t="s">
        <v>1421</v>
      </c>
      <c r="J17" s="746" t="s">
        <v>103</v>
      </c>
      <c r="K17" s="746" t="s">
        <v>103</v>
      </c>
      <c r="L17" s="746">
        <v>12</v>
      </c>
      <c r="M17" s="749">
        <v>64698</v>
      </c>
      <c r="N17" s="53" t="s">
        <v>41</v>
      </c>
    </row>
    <row r="18" spans="1:14" ht="12" thickBot="1" x14ac:dyDescent="0.2">
      <c r="A18" s="785"/>
      <c r="B18" s="785"/>
      <c r="C18" s="51" t="s">
        <v>1341</v>
      </c>
      <c r="D18" s="54" t="s">
        <v>67</v>
      </c>
      <c r="E18" s="777"/>
      <c r="F18" s="777"/>
      <c r="G18" s="777"/>
      <c r="H18" s="777"/>
      <c r="I18" s="777"/>
      <c r="J18" s="777"/>
      <c r="K18" s="777"/>
      <c r="L18" s="777"/>
      <c r="M18" s="776"/>
      <c r="N18" s="53" t="s">
        <v>1413</v>
      </c>
    </row>
    <row r="19" spans="1:14" ht="12" thickBot="1" x14ac:dyDescent="0.2">
      <c r="A19" s="784">
        <v>9</v>
      </c>
      <c r="B19" s="784" t="s">
        <v>1329</v>
      </c>
      <c r="C19" s="51" t="s">
        <v>1420</v>
      </c>
      <c r="D19" s="746" t="s">
        <v>1328</v>
      </c>
      <c r="E19" s="54" t="s">
        <v>1416</v>
      </c>
      <c r="F19" s="746" t="s">
        <v>917</v>
      </c>
      <c r="G19" s="746" t="s">
        <v>1419</v>
      </c>
      <c r="H19" s="746" t="s">
        <v>1418</v>
      </c>
      <c r="I19" s="746" t="s">
        <v>103</v>
      </c>
      <c r="J19" s="746" t="s">
        <v>103</v>
      </c>
      <c r="K19" s="746" t="s">
        <v>103</v>
      </c>
      <c r="L19" s="746">
        <v>8</v>
      </c>
      <c r="M19" s="749">
        <v>72698</v>
      </c>
      <c r="N19" s="53" t="s">
        <v>41</v>
      </c>
    </row>
    <row r="20" spans="1:14" ht="12" thickBot="1" x14ac:dyDescent="0.2">
      <c r="A20" s="785"/>
      <c r="B20" s="785"/>
      <c r="C20" s="51" t="s">
        <v>1326</v>
      </c>
      <c r="D20" s="777"/>
      <c r="E20" s="54" t="s">
        <v>1414</v>
      </c>
      <c r="F20" s="777"/>
      <c r="G20" s="777"/>
      <c r="H20" s="777"/>
      <c r="I20" s="777"/>
      <c r="J20" s="777"/>
      <c r="K20" s="777"/>
      <c r="L20" s="777"/>
      <c r="M20" s="776"/>
      <c r="N20" s="53" t="s">
        <v>1413</v>
      </c>
    </row>
    <row r="21" spans="1:14" ht="12" thickBot="1" x14ac:dyDescent="0.2">
      <c r="A21" s="784">
        <v>10</v>
      </c>
      <c r="B21" s="784" t="s">
        <v>1329</v>
      </c>
      <c r="C21" s="51" t="s">
        <v>1417</v>
      </c>
      <c r="D21" s="746" t="s">
        <v>1328</v>
      </c>
      <c r="E21" s="54" t="s">
        <v>1416</v>
      </c>
      <c r="F21" s="746" t="s">
        <v>1415</v>
      </c>
      <c r="G21" s="746" t="s">
        <v>72</v>
      </c>
      <c r="H21" s="779" t="s">
        <v>1405</v>
      </c>
      <c r="I21" s="746" t="s">
        <v>103</v>
      </c>
      <c r="J21" s="746" t="s">
        <v>103</v>
      </c>
      <c r="K21" s="746" t="s">
        <v>103</v>
      </c>
      <c r="L21" s="746">
        <v>11</v>
      </c>
      <c r="M21" s="749">
        <v>76998</v>
      </c>
      <c r="N21" s="53" t="s">
        <v>41</v>
      </c>
    </row>
    <row r="22" spans="1:14" ht="12" thickBot="1" x14ac:dyDescent="0.2">
      <c r="A22" s="785"/>
      <c r="B22" s="785"/>
      <c r="C22" s="51" t="s">
        <v>1365</v>
      </c>
      <c r="D22" s="777"/>
      <c r="E22" s="54" t="s">
        <v>1414</v>
      </c>
      <c r="F22" s="777"/>
      <c r="G22" s="777"/>
      <c r="H22" s="777"/>
      <c r="I22" s="777"/>
      <c r="J22" s="777"/>
      <c r="K22" s="777"/>
      <c r="L22" s="777"/>
      <c r="M22" s="776"/>
      <c r="N22" s="53" t="s">
        <v>1413</v>
      </c>
    </row>
    <row r="23" spans="1:14" ht="12" thickBot="1" x14ac:dyDescent="0.2">
      <c r="A23" s="784">
        <v>11</v>
      </c>
      <c r="B23" s="784" t="s">
        <v>1352</v>
      </c>
      <c r="C23" s="49" t="s">
        <v>1412</v>
      </c>
      <c r="D23" s="746" t="s">
        <v>1328</v>
      </c>
      <c r="E23" s="779" t="s">
        <v>1372</v>
      </c>
      <c r="F23" s="779" t="s">
        <v>1411</v>
      </c>
      <c r="G23" s="746" t="s">
        <v>873</v>
      </c>
      <c r="H23" s="746" t="s">
        <v>1410</v>
      </c>
      <c r="I23" s="746" t="s">
        <v>103</v>
      </c>
      <c r="J23" s="746" t="s">
        <v>103</v>
      </c>
      <c r="K23" s="746" t="s">
        <v>103</v>
      </c>
      <c r="L23" s="746">
        <v>8</v>
      </c>
      <c r="M23" s="749">
        <v>107648</v>
      </c>
      <c r="N23" s="53" t="s">
        <v>65</v>
      </c>
    </row>
    <row r="24" spans="1:14" ht="12" thickBot="1" x14ac:dyDescent="0.2">
      <c r="A24" s="785"/>
      <c r="B24" s="785"/>
      <c r="C24" s="51" t="s">
        <v>1346</v>
      </c>
      <c r="D24" s="777"/>
      <c r="E24" s="777"/>
      <c r="F24" s="777"/>
      <c r="G24" s="777"/>
      <c r="H24" s="777"/>
      <c r="I24" s="777"/>
      <c r="J24" s="777"/>
      <c r="K24" s="777"/>
      <c r="L24" s="777"/>
      <c r="M24" s="776"/>
      <c r="N24" s="53" t="s">
        <v>41</v>
      </c>
    </row>
    <row r="25" spans="1:14" ht="12" thickBot="1" x14ac:dyDescent="0.2">
      <c r="A25" s="784">
        <v>12</v>
      </c>
      <c r="B25" s="784" t="s">
        <v>1345</v>
      </c>
      <c r="C25" s="51" t="s">
        <v>1409</v>
      </c>
      <c r="D25" s="746" t="s">
        <v>1328</v>
      </c>
      <c r="E25" s="54" t="s">
        <v>1408</v>
      </c>
      <c r="F25" s="746" t="s">
        <v>1407</v>
      </c>
      <c r="G25" s="746" t="s">
        <v>856</v>
      </c>
      <c r="H25" s="779" t="s">
        <v>1406</v>
      </c>
      <c r="I25" s="746" t="s">
        <v>1405</v>
      </c>
      <c r="J25" s="746" t="s">
        <v>1404</v>
      </c>
      <c r="K25" s="746" t="s">
        <v>103</v>
      </c>
      <c r="L25" s="746">
        <v>16</v>
      </c>
      <c r="M25" s="749">
        <v>87078</v>
      </c>
      <c r="N25" s="53" t="s">
        <v>65</v>
      </c>
    </row>
    <row r="26" spans="1:14" ht="12" thickBot="1" x14ac:dyDescent="0.2">
      <c r="A26" s="785"/>
      <c r="B26" s="785"/>
      <c r="C26" s="49" t="s">
        <v>1393</v>
      </c>
      <c r="D26" s="777"/>
      <c r="E26" s="54" t="s">
        <v>1403</v>
      </c>
      <c r="F26" s="777"/>
      <c r="G26" s="777"/>
      <c r="H26" s="777"/>
      <c r="I26" s="777"/>
      <c r="J26" s="777"/>
      <c r="K26" s="777"/>
      <c r="L26" s="777"/>
      <c r="M26" s="776"/>
      <c r="N26" s="53" t="s">
        <v>41</v>
      </c>
    </row>
    <row r="27" spans="1:14" ht="12" thickBot="1" x14ac:dyDescent="0.2">
      <c r="A27" s="784">
        <v>13</v>
      </c>
      <c r="B27" s="784" t="s">
        <v>1329</v>
      </c>
      <c r="C27" s="49" t="s">
        <v>1402</v>
      </c>
      <c r="D27" s="54" t="s">
        <v>1328</v>
      </c>
      <c r="E27" s="746" t="s">
        <v>1372</v>
      </c>
      <c r="F27" s="746" t="s">
        <v>917</v>
      </c>
      <c r="G27" s="746" t="s">
        <v>917</v>
      </c>
      <c r="H27" s="746" t="s">
        <v>917</v>
      </c>
      <c r="I27" s="746" t="s">
        <v>917</v>
      </c>
      <c r="J27" s="746" t="s">
        <v>856</v>
      </c>
      <c r="K27" s="746" t="s">
        <v>103</v>
      </c>
      <c r="L27" s="746">
        <v>16</v>
      </c>
      <c r="M27" s="749">
        <v>97548</v>
      </c>
      <c r="N27" s="53" t="s">
        <v>65</v>
      </c>
    </row>
    <row r="28" spans="1:14" ht="12" thickBot="1" x14ac:dyDescent="0.2">
      <c r="A28" s="785"/>
      <c r="B28" s="785"/>
      <c r="C28" s="49" t="s">
        <v>1401</v>
      </c>
      <c r="D28" s="54" t="s">
        <v>67</v>
      </c>
      <c r="E28" s="777"/>
      <c r="F28" s="777"/>
      <c r="G28" s="777"/>
      <c r="H28" s="777"/>
      <c r="I28" s="777"/>
      <c r="J28" s="777"/>
      <c r="K28" s="777"/>
      <c r="L28" s="777"/>
      <c r="M28" s="776"/>
      <c r="N28" s="53" t="s">
        <v>41</v>
      </c>
    </row>
    <row r="29" spans="1:14" ht="12" thickBot="1" x14ac:dyDescent="0.2">
      <c r="A29" s="784">
        <v>14</v>
      </c>
      <c r="B29" s="784" t="s">
        <v>1329</v>
      </c>
      <c r="C29" s="51" t="s">
        <v>1400</v>
      </c>
      <c r="D29" s="746" t="s">
        <v>1328</v>
      </c>
      <c r="E29" s="54" t="s">
        <v>1395</v>
      </c>
      <c r="F29" s="746" t="s">
        <v>1396</v>
      </c>
      <c r="G29" s="746" t="s">
        <v>1396</v>
      </c>
      <c r="H29" s="779" t="s">
        <v>1399</v>
      </c>
      <c r="I29" s="746" t="s">
        <v>645</v>
      </c>
      <c r="J29" s="746" t="s">
        <v>103</v>
      </c>
      <c r="K29" s="746" t="s">
        <v>103</v>
      </c>
      <c r="L29" s="746">
        <v>12</v>
      </c>
      <c r="M29" s="749">
        <v>116848</v>
      </c>
      <c r="N29" s="53" t="s">
        <v>65</v>
      </c>
    </row>
    <row r="30" spans="1:14" ht="12" thickBot="1" x14ac:dyDescent="0.2">
      <c r="A30" s="785"/>
      <c r="B30" s="785"/>
      <c r="C30" s="49" t="s">
        <v>1360</v>
      </c>
      <c r="D30" s="777"/>
      <c r="E30" s="54" t="s">
        <v>998</v>
      </c>
      <c r="F30" s="777"/>
      <c r="G30" s="777"/>
      <c r="H30" s="777"/>
      <c r="I30" s="777"/>
      <c r="J30" s="777"/>
      <c r="K30" s="777"/>
      <c r="L30" s="777"/>
      <c r="M30" s="776"/>
      <c r="N30" s="53" t="s">
        <v>41</v>
      </c>
    </row>
    <row r="31" spans="1:14" ht="12" thickBot="1" x14ac:dyDescent="0.2">
      <c r="A31" s="784">
        <v>15</v>
      </c>
      <c r="B31" s="784" t="s">
        <v>1329</v>
      </c>
      <c r="C31" s="49" t="s">
        <v>1398</v>
      </c>
      <c r="D31" s="746" t="s">
        <v>1328</v>
      </c>
      <c r="E31" s="54" t="s">
        <v>1395</v>
      </c>
      <c r="F31" s="746" t="s">
        <v>1397</v>
      </c>
      <c r="G31" s="746" t="s">
        <v>1397</v>
      </c>
      <c r="H31" s="746" t="s">
        <v>1397</v>
      </c>
      <c r="I31" s="746" t="s">
        <v>1367</v>
      </c>
      <c r="J31" s="746" t="s">
        <v>1366</v>
      </c>
      <c r="K31" s="746" t="s">
        <v>103</v>
      </c>
      <c r="L31" s="746">
        <v>17</v>
      </c>
      <c r="M31" s="749">
        <v>172148</v>
      </c>
      <c r="N31" s="53" t="s">
        <v>65</v>
      </c>
    </row>
    <row r="32" spans="1:14" ht="12" thickBot="1" x14ac:dyDescent="0.2">
      <c r="A32" s="785"/>
      <c r="B32" s="785"/>
      <c r="C32" s="51" t="s">
        <v>1365</v>
      </c>
      <c r="D32" s="777"/>
      <c r="E32" s="54" t="s">
        <v>1395</v>
      </c>
      <c r="F32" s="777"/>
      <c r="G32" s="777"/>
      <c r="H32" s="777"/>
      <c r="I32" s="777"/>
      <c r="J32" s="777"/>
      <c r="K32" s="777"/>
      <c r="L32" s="777"/>
      <c r="M32" s="776"/>
      <c r="N32" s="53" t="s">
        <v>41</v>
      </c>
    </row>
    <row r="33" spans="1:14" ht="12" thickBot="1" x14ac:dyDescent="0.2">
      <c r="A33" s="784">
        <v>16</v>
      </c>
      <c r="B33" s="784" t="s">
        <v>1329</v>
      </c>
      <c r="C33" s="51" t="s">
        <v>1332</v>
      </c>
      <c r="D33" s="746" t="s">
        <v>1328</v>
      </c>
      <c r="E33" s="54" t="s">
        <v>1395</v>
      </c>
      <c r="F33" s="746" t="s">
        <v>1396</v>
      </c>
      <c r="G33" s="746" t="s">
        <v>981</v>
      </c>
      <c r="H33" s="746" t="s">
        <v>981</v>
      </c>
      <c r="I33" s="746" t="s">
        <v>981</v>
      </c>
      <c r="J33" s="746" t="s">
        <v>981</v>
      </c>
      <c r="K33" s="746" t="s">
        <v>103</v>
      </c>
      <c r="L33" s="746">
        <v>12</v>
      </c>
      <c r="M33" s="749">
        <v>125348</v>
      </c>
      <c r="N33" s="738" t="s">
        <v>65</v>
      </c>
    </row>
    <row r="34" spans="1:14" ht="12" thickBot="1" x14ac:dyDescent="0.2">
      <c r="A34" s="785"/>
      <c r="B34" s="785"/>
      <c r="C34" s="51" t="s">
        <v>1326</v>
      </c>
      <c r="D34" s="777"/>
      <c r="E34" s="54" t="s">
        <v>1395</v>
      </c>
      <c r="F34" s="777"/>
      <c r="G34" s="777"/>
      <c r="H34" s="777"/>
      <c r="I34" s="777"/>
      <c r="J34" s="777"/>
      <c r="K34" s="777"/>
      <c r="L34" s="777"/>
      <c r="M34" s="776"/>
      <c r="N34" s="776"/>
    </row>
    <row r="35" spans="1:14" ht="12" thickBot="1" x14ac:dyDescent="0.2">
      <c r="A35" s="784">
        <v>17</v>
      </c>
      <c r="B35" s="784" t="s">
        <v>1345</v>
      </c>
      <c r="C35" s="51" t="s">
        <v>1394</v>
      </c>
      <c r="D35" s="746" t="s">
        <v>1328</v>
      </c>
      <c r="E35" s="746" t="s">
        <v>5118</v>
      </c>
      <c r="F35" s="746" t="s">
        <v>1072</v>
      </c>
      <c r="G35" s="746" t="s">
        <v>1072</v>
      </c>
      <c r="H35" s="746" t="s">
        <v>1072</v>
      </c>
      <c r="I35" s="746" t="s">
        <v>1072</v>
      </c>
      <c r="J35" s="746" t="s">
        <v>1072</v>
      </c>
      <c r="K35" s="746" t="s">
        <v>103</v>
      </c>
      <c r="L35" s="746">
        <v>18</v>
      </c>
      <c r="M35" s="749">
        <v>76448</v>
      </c>
      <c r="N35" s="738" t="s">
        <v>65</v>
      </c>
    </row>
    <row r="36" spans="1:14" ht="12" thickBot="1" x14ac:dyDescent="0.2">
      <c r="A36" s="785"/>
      <c r="B36" s="785"/>
      <c r="C36" s="51" t="s">
        <v>1393</v>
      </c>
      <c r="D36" s="777"/>
      <c r="E36" s="777"/>
      <c r="F36" s="777"/>
      <c r="G36" s="777"/>
      <c r="H36" s="777"/>
      <c r="I36" s="777"/>
      <c r="J36" s="777"/>
      <c r="K36" s="777"/>
      <c r="L36" s="777"/>
      <c r="M36" s="776"/>
      <c r="N36" s="776"/>
    </row>
    <row r="37" spans="1:14" ht="12" thickBot="1" x14ac:dyDescent="0.2">
      <c r="A37" s="784">
        <v>18</v>
      </c>
      <c r="B37" s="784" t="s">
        <v>1352</v>
      </c>
      <c r="C37" s="51" t="s">
        <v>1392</v>
      </c>
      <c r="D37" s="746" t="s">
        <v>1328</v>
      </c>
      <c r="E37" s="54" t="s">
        <v>94</v>
      </c>
      <c r="F37" s="746" t="s">
        <v>1391</v>
      </c>
      <c r="G37" s="746" t="s">
        <v>87</v>
      </c>
      <c r="H37" s="746" t="s">
        <v>1390</v>
      </c>
      <c r="I37" s="746" t="s">
        <v>971</v>
      </c>
      <c r="J37" s="746" t="s">
        <v>1385</v>
      </c>
      <c r="K37" s="746" t="s">
        <v>103</v>
      </c>
      <c r="L37" s="746">
        <v>13</v>
      </c>
      <c r="M37" s="749">
        <v>156248</v>
      </c>
      <c r="N37" s="738" t="s">
        <v>36</v>
      </c>
    </row>
    <row r="38" spans="1:14" ht="12" thickBot="1" x14ac:dyDescent="0.2">
      <c r="A38" s="785"/>
      <c r="B38" s="785"/>
      <c r="C38" s="51" t="s">
        <v>1389</v>
      </c>
      <c r="D38" s="777"/>
      <c r="E38" s="54" t="s">
        <v>998</v>
      </c>
      <c r="F38" s="777"/>
      <c r="G38" s="777"/>
      <c r="H38" s="777"/>
      <c r="I38" s="777"/>
      <c r="J38" s="777"/>
      <c r="K38" s="777"/>
      <c r="L38" s="777"/>
      <c r="M38" s="776"/>
      <c r="N38" s="776"/>
    </row>
    <row r="39" spans="1:14" ht="12" thickBot="1" x14ac:dyDescent="0.2">
      <c r="A39" s="784">
        <v>19</v>
      </c>
      <c r="B39" s="784" t="s">
        <v>1345</v>
      </c>
      <c r="C39" s="55" t="s">
        <v>1388</v>
      </c>
      <c r="D39" s="746" t="s">
        <v>1328</v>
      </c>
      <c r="E39" s="54" t="s">
        <v>748</v>
      </c>
      <c r="F39" s="746" t="s">
        <v>1356</v>
      </c>
      <c r="G39" s="746" t="s">
        <v>1356</v>
      </c>
      <c r="H39" s="746" t="s">
        <v>1356</v>
      </c>
      <c r="I39" s="746" t="s">
        <v>1356</v>
      </c>
      <c r="J39" s="746" t="s">
        <v>1387</v>
      </c>
      <c r="K39" s="746" t="s">
        <v>103</v>
      </c>
      <c r="L39" s="746">
        <v>18</v>
      </c>
      <c r="M39" s="749">
        <v>154848</v>
      </c>
      <c r="N39" s="53" t="s">
        <v>41</v>
      </c>
    </row>
    <row r="40" spans="1:14" ht="12" thickBot="1" x14ac:dyDescent="0.2">
      <c r="A40" s="785"/>
      <c r="B40" s="785"/>
      <c r="C40" s="55" t="s">
        <v>1353</v>
      </c>
      <c r="D40" s="777"/>
      <c r="E40" s="54" t="s">
        <v>748</v>
      </c>
      <c r="F40" s="777"/>
      <c r="G40" s="777"/>
      <c r="H40" s="777"/>
      <c r="I40" s="777"/>
      <c r="J40" s="777"/>
      <c r="K40" s="777"/>
      <c r="L40" s="777"/>
      <c r="M40" s="776"/>
      <c r="N40" s="53" t="s">
        <v>36</v>
      </c>
    </row>
    <row r="41" spans="1:14" ht="12" thickBot="1" x14ac:dyDescent="0.2">
      <c r="A41" s="784">
        <v>20</v>
      </c>
      <c r="B41" s="784" t="s">
        <v>1329</v>
      </c>
      <c r="C41" s="52" t="s">
        <v>1386</v>
      </c>
      <c r="D41" s="746" t="s">
        <v>1328</v>
      </c>
      <c r="E41" s="54" t="s">
        <v>748</v>
      </c>
      <c r="F41" s="746" t="s">
        <v>6800</v>
      </c>
      <c r="G41" s="746" t="s">
        <v>1385</v>
      </c>
      <c r="H41" s="782" t="s">
        <v>1040</v>
      </c>
      <c r="I41" s="782" t="s">
        <v>1362</v>
      </c>
      <c r="J41" s="746" t="s">
        <v>1375</v>
      </c>
      <c r="K41" s="746" t="s">
        <v>103</v>
      </c>
      <c r="L41" s="746">
        <v>14</v>
      </c>
      <c r="M41" s="749">
        <v>152848</v>
      </c>
      <c r="N41" s="738" t="s">
        <v>36</v>
      </c>
    </row>
    <row r="42" spans="1:14" ht="12" thickBot="1" x14ac:dyDescent="0.2">
      <c r="A42" s="785"/>
      <c r="B42" s="785"/>
      <c r="C42" s="51" t="s">
        <v>1360</v>
      </c>
      <c r="D42" s="777"/>
      <c r="E42" s="54" t="s">
        <v>1359</v>
      </c>
      <c r="F42" s="777"/>
      <c r="G42" s="777"/>
      <c r="H42" s="777"/>
      <c r="I42" s="777"/>
      <c r="J42" s="777"/>
      <c r="K42" s="777"/>
      <c r="L42" s="777"/>
      <c r="M42" s="776"/>
      <c r="N42" s="776"/>
    </row>
    <row r="43" spans="1:14" ht="12" thickBot="1" x14ac:dyDescent="0.2">
      <c r="A43" s="784">
        <v>21</v>
      </c>
      <c r="B43" s="784" t="s">
        <v>1329</v>
      </c>
      <c r="C43" s="49" t="s">
        <v>1384</v>
      </c>
      <c r="D43" s="746" t="s">
        <v>1328</v>
      </c>
      <c r="E43" s="54" t="s">
        <v>1372</v>
      </c>
      <c r="F43" s="746" t="s">
        <v>1383</v>
      </c>
      <c r="G43" s="746" t="s">
        <v>1383</v>
      </c>
      <c r="H43" s="746" t="s">
        <v>1383</v>
      </c>
      <c r="I43" s="746" t="s">
        <v>1383</v>
      </c>
      <c r="J43" s="746" t="s">
        <v>1383</v>
      </c>
      <c r="K43" s="746" t="s">
        <v>103</v>
      </c>
      <c r="L43" s="746">
        <v>14</v>
      </c>
      <c r="M43" s="749">
        <v>254648</v>
      </c>
      <c r="N43" s="738" t="s">
        <v>20</v>
      </c>
    </row>
    <row r="44" spans="1:14" ht="12" thickBot="1" x14ac:dyDescent="0.2">
      <c r="A44" s="785"/>
      <c r="B44" s="785"/>
      <c r="C44" s="51" t="s">
        <v>1382</v>
      </c>
      <c r="D44" s="777"/>
      <c r="E44" s="54" t="s">
        <v>1359</v>
      </c>
      <c r="F44" s="777"/>
      <c r="G44" s="777"/>
      <c r="H44" s="777"/>
      <c r="I44" s="777"/>
      <c r="J44" s="777"/>
      <c r="K44" s="777"/>
      <c r="L44" s="777"/>
      <c r="M44" s="776"/>
      <c r="N44" s="776"/>
    </row>
    <row r="45" spans="1:14" ht="12" thickBot="1" x14ac:dyDescent="0.2">
      <c r="A45" s="784">
        <v>22</v>
      </c>
      <c r="B45" s="784" t="s">
        <v>1329</v>
      </c>
      <c r="C45" s="49" t="s">
        <v>1381</v>
      </c>
      <c r="D45" s="746" t="s">
        <v>1328</v>
      </c>
      <c r="E45" s="54" t="s">
        <v>1359</v>
      </c>
      <c r="F45" s="746" t="s">
        <v>6801</v>
      </c>
      <c r="G45" s="746" t="s">
        <v>1369</v>
      </c>
      <c r="H45" s="746" t="s">
        <v>1380</v>
      </c>
      <c r="I45" s="746" t="s">
        <v>1379</v>
      </c>
      <c r="J45" s="746" t="s">
        <v>1361</v>
      </c>
      <c r="K45" s="746" t="s">
        <v>103</v>
      </c>
      <c r="L45" s="746">
        <v>14</v>
      </c>
      <c r="M45" s="749">
        <v>249348</v>
      </c>
      <c r="N45" s="738" t="s">
        <v>20</v>
      </c>
    </row>
    <row r="46" spans="1:14" ht="12" thickBot="1" x14ac:dyDescent="0.2">
      <c r="A46" s="785"/>
      <c r="B46" s="785"/>
      <c r="C46" s="51" t="s">
        <v>1326</v>
      </c>
      <c r="D46" s="777"/>
      <c r="E46" s="54" t="s">
        <v>1359</v>
      </c>
      <c r="F46" s="777"/>
      <c r="G46" s="777"/>
      <c r="H46" s="777"/>
      <c r="I46" s="777"/>
      <c r="J46" s="777"/>
      <c r="K46" s="777"/>
      <c r="L46" s="777"/>
      <c r="M46" s="776"/>
      <c r="N46" s="776"/>
    </row>
    <row r="47" spans="1:14" ht="12" thickBot="1" x14ac:dyDescent="0.2">
      <c r="A47" s="784">
        <v>23</v>
      </c>
      <c r="B47" s="784" t="s">
        <v>1329</v>
      </c>
      <c r="C47" s="49" t="s">
        <v>1378</v>
      </c>
      <c r="D47" s="746" t="s">
        <v>1328</v>
      </c>
      <c r="E47" s="54" t="s">
        <v>1372</v>
      </c>
      <c r="F47" s="746" t="s">
        <v>1377</v>
      </c>
      <c r="G47" s="746" t="s">
        <v>1376</v>
      </c>
      <c r="H47" s="746" t="s">
        <v>1375</v>
      </c>
      <c r="I47" s="746" t="s">
        <v>1374</v>
      </c>
      <c r="J47" s="746" t="s">
        <v>1374</v>
      </c>
      <c r="K47" s="746" t="s">
        <v>103</v>
      </c>
      <c r="L47" s="746">
        <v>18</v>
      </c>
      <c r="M47" s="749">
        <v>232348</v>
      </c>
      <c r="N47" s="738" t="s">
        <v>20</v>
      </c>
    </row>
    <row r="48" spans="1:14" ht="12" thickBot="1" x14ac:dyDescent="0.2">
      <c r="A48" s="785"/>
      <c r="B48" s="785"/>
      <c r="C48" s="51" t="s">
        <v>1373</v>
      </c>
      <c r="D48" s="777"/>
      <c r="E48" s="54" t="s">
        <v>1372</v>
      </c>
      <c r="F48" s="777"/>
      <c r="G48" s="777"/>
      <c r="H48" s="777"/>
      <c r="I48" s="777"/>
      <c r="J48" s="777"/>
      <c r="K48" s="777"/>
      <c r="L48" s="777"/>
      <c r="M48" s="776"/>
      <c r="N48" s="776"/>
    </row>
    <row r="49" spans="1:14" ht="12" thickBot="1" x14ac:dyDescent="0.2">
      <c r="A49" s="784">
        <v>24</v>
      </c>
      <c r="B49" s="784" t="s">
        <v>1329</v>
      </c>
      <c r="C49" s="49" t="s">
        <v>1371</v>
      </c>
      <c r="D49" s="746" t="s">
        <v>1328</v>
      </c>
      <c r="E49" s="54" t="s">
        <v>1370</v>
      </c>
      <c r="F49" s="746" t="s">
        <v>1369</v>
      </c>
      <c r="G49" s="746" t="s">
        <v>1369</v>
      </c>
      <c r="H49" s="746" t="s">
        <v>1368</v>
      </c>
      <c r="I49" s="746" t="s">
        <v>1367</v>
      </c>
      <c r="J49" s="746" t="s">
        <v>1366</v>
      </c>
      <c r="K49" s="746" t="s">
        <v>103</v>
      </c>
      <c r="L49" s="746">
        <v>18</v>
      </c>
      <c r="M49" s="749">
        <v>289148</v>
      </c>
      <c r="N49" s="738" t="s">
        <v>15</v>
      </c>
    </row>
    <row r="50" spans="1:14" ht="12" thickBot="1" x14ac:dyDescent="0.2">
      <c r="A50" s="785"/>
      <c r="B50" s="785"/>
      <c r="C50" s="51" t="s">
        <v>1365</v>
      </c>
      <c r="D50" s="777"/>
      <c r="E50" s="54" t="s">
        <v>1364</v>
      </c>
      <c r="F50" s="777"/>
      <c r="G50" s="777"/>
      <c r="H50" s="777"/>
      <c r="I50" s="777"/>
      <c r="J50" s="777"/>
      <c r="K50" s="777"/>
      <c r="L50" s="777"/>
      <c r="M50" s="776"/>
      <c r="N50" s="776"/>
    </row>
    <row r="51" spans="1:14" ht="12" thickBot="1" x14ac:dyDescent="0.2">
      <c r="A51" s="784">
        <v>25</v>
      </c>
      <c r="B51" s="784" t="s">
        <v>1329</v>
      </c>
      <c r="C51" s="55" t="s">
        <v>1363</v>
      </c>
      <c r="D51" s="746" t="s">
        <v>1328</v>
      </c>
      <c r="E51" s="54" t="s">
        <v>1359</v>
      </c>
      <c r="F51" s="746" t="s">
        <v>727</v>
      </c>
      <c r="G51" s="746" t="s">
        <v>727</v>
      </c>
      <c r="H51" s="782" t="s">
        <v>1040</v>
      </c>
      <c r="I51" s="783" t="s">
        <v>1362</v>
      </c>
      <c r="J51" s="779" t="s">
        <v>1361</v>
      </c>
      <c r="K51" s="746" t="s">
        <v>103</v>
      </c>
      <c r="L51" s="746">
        <v>14</v>
      </c>
      <c r="M51" s="749">
        <v>220148</v>
      </c>
      <c r="N51" s="738" t="s">
        <v>15</v>
      </c>
    </row>
    <row r="52" spans="1:14" ht="12" thickBot="1" x14ac:dyDescent="0.2">
      <c r="A52" s="785"/>
      <c r="B52" s="785"/>
      <c r="C52" s="51" t="s">
        <v>1360</v>
      </c>
      <c r="D52" s="777"/>
      <c r="E52" s="54" t="s">
        <v>1359</v>
      </c>
      <c r="F52" s="777"/>
      <c r="G52" s="777"/>
      <c r="H52" s="777"/>
      <c r="I52" s="777"/>
      <c r="J52" s="777"/>
      <c r="K52" s="777"/>
      <c r="L52" s="777"/>
      <c r="M52" s="776"/>
      <c r="N52" s="776"/>
    </row>
    <row r="53" spans="1:14" ht="12" thickBot="1" x14ac:dyDescent="0.2">
      <c r="A53" s="784">
        <v>26</v>
      </c>
      <c r="B53" s="784" t="s">
        <v>1345</v>
      </c>
      <c r="C53" s="55" t="s">
        <v>1358</v>
      </c>
      <c r="D53" s="746" t="s">
        <v>1328</v>
      </c>
      <c r="E53" s="782" t="s">
        <v>1357</v>
      </c>
      <c r="F53" s="746" t="s">
        <v>1356</v>
      </c>
      <c r="G53" s="746" t="s">
        <v>1356</v>
      </c>
      <c r="H53" s="746" t="s">
        <v>1356</v>
      </c>
      <c r="I53" s="746" t="s">
        <v>1356</v>
      </c>
      <c r="J53" s="746" t="s">
        <v>1355</v>
      </c>
      <c r="K53" s="779" t="s">
        <v>1354</v>
      </c>
      <c r="L53" s="746">
        <v>18</v>
      </c>
      <c r="M53" s="749">
        <v>268948</v>
      </c>
      <c r="N53" s="748" t="s">
        <v>15</v>
      </c>
    </row>
    <row r="54" spans="1:14" ht="12" thickBot="1" x14ac:dyDescent="0.2">
      <c r="A54" s="785"/>
      <c r="B54" s="785"/>
      <c r="C54" s="55" t="s">
        <v>1353</v>
      </c>
      <c r="D54" s="777"/>
      <c r="E54" s="777"/>
      <c r="F54" s="777"/>
      <c r="G54" s="777"/>
      <c r="H54" s="777"/>
      <c r="I54" s="777"/>
      <c r="J54" s="777"/>
      <c r="K54" s="777"/>
      <c r="L54" s="777"/>
      <c r="M54" s="776"/>
      <c r="N54" s="776"/>
    </row>
    <row r="55" spans="1:14" ht="12" thickBot="1" x14ac:dyDescent="0.2">
      <c r="A55" s="784">
        <v>27</v>
      </c>
      <c r="B55" s="784" t="s">
        <v>1352</v>
      </c>
      <c r="C55" s="51" t="s">
        <v>1351</v>
      </c>
      <c r="D55" s="746" t="s">
        <v>1328</v>
      </c>
      <c r="E55" s="779" t="s">
        <v>94</v>
      </c>
      <c r="F55" s="779" t="s">
        <v>1350</v>
      </c>
      <c r="G55" s="746" t="s">
        <v>812</v>
      </c>
      <c r="H55" s="779" t="s">
        <v>1349</v>
      </c>
      <c r="I55" s="779" t="s">
        <v>1348</v>
      </c>
      <c r="J55" s="746" t="s">
        <v>1347</v>
      </c>
      <c r="K55" s="746" t="s">
        <v>103</v>
      </c>
      <c r="L55" s="746">
        <v>12</v>
      </c>
      <c r="M55" s="749">
        <v>126898</v>
      </c>
      <c r="N55" s="748" t="s">
        <v>1342</v>
      </c>
    </row>
    <row r="56" spans="1:14" ht="12" thickBot="1" x14ac:dyDescent="0.2">
      <c r="A56" s="785"/>
      <c r="B56" s="785"/>
      <c r="C56" s="51" t="s">
        <v>1346</v>
      </c>
      <c r="D56" s="777"/>
      <c r="E56" s="777"/>
      <c r="F56" s="777"/>
      <c r="G56" s="777"/>
      <c r="H56" s="777"/>
      <c r="I56" s="777"/>
      <c r="J56" s="777"/>
      <c r="K56" s="777"/>
      <c r="L56" s="777"/>
      <c r="M56" s="776"/>
      <c r="N56" s="776"/>
    </row>
    <row r="57" spans="1:14" ht="12" thickBot="1" x14ac:dyDescent="0.2">
      <c r="A57" s="784">
        <v>28</v>
      </c>
      <c r="B57" s="784" t="s">
        <v>1345</v>
      </c>
      <c r="C57" s="51" t="s">
        <v>1344</v>
      </c>
      <c r="D57" s="746" t="s">
        <v>1328</v>
      </c>
      <c r="E57" s="54" t="s">
        <v>1033</v>
      </c>
      <c r="F57" s="746" t="s">
        <v>1343</v>
      </c>
      <c r="G57" s="746" t="s">
        <v>1343</v>
      </c>
      <c r="H57" s="746" t="s">
        <v>1343</v>
      </c>
      <c r="I57" s="746" t="s">
        <v>1343</v>
      </c>
      <c r="J57" s="746" t="s">
        <v>1343</v>
      </c>
      <c r="K57" s="746" t="s">
        <v>103</v>
      </c>
      <c r="L57" s="746">
        <v>14</v>
      </c>
      <c r="M57" s="749">
        <v>211798</v>
      </c>
      <c r="N57" s="53" t="s">
        <v>1342</v>
      </c>
    </row>
    <row r="58" spans="1:14" ht="12" thickBot="1" x14ac:dyDescent="0.2">
      <c r="A58" s="785"/>
      <c r="B58" s="785"/>
      <c r="C58" s="51" t="s">
        <v>1341</v>
      </c>
      <c r="D58" s="777"/>
      <c r="E58" s="54" t="s">
        <v>1033</v>
      </c>
      <c r="F58" s="777"/>
      <c r="G58" s="777"/>
      <c r="H58" s="777"/>
      <c r="I58" s="777"/>
      <c r="J58" s="777"/>
      <c r="K58" s="777"/>
      <c r="L58" s="777"/>
      <c r="M58" s="776"/>
      <c r="N58" s="56" t="s">
        <v>1340</v>
      </c>
    </row>
    <row r="59" spans="1:14" ht="12" thickBot="1" x14ac:dyDescent="0.2">
      <c r="A59" s="785"/>
      <c r="B59" s="785"/>
      <c r="C59" s="57"/>
      <c r="D59" s="777"/>
      <c r="E59" s="58"/>
      <c r="F59" s="777"/>
      <c r="G59" s="777"/>
      <c r="H59" s="777"/>
      <c r="I59" s="777"/>
      <c r="J59" s="777"/>
      <c r="K59" s="777"/>
      <c r="L59" s="777"/>
      <c r="M59" s="776"/>
      <c r="N59" s="56" t="s">
        <v>6790</v>
      </c>
    </row>
    <row r="60" spans="1:14" ht="12" thickBot="1" x14ac:dyDescent="0.2">
      <c r="A60" s="785"/>
      <c r="B60" s="785"/>
      <c r="C60" s="57"/>
      <c r="D60" s="777"/>
      <c r="E60" s="58"/>
      <c r="F60" s="777"/>
      <c r="G60" s="777"/>
      <c r="H60" s="777"/>
      <c r="I60" s="777"/>
      <c r="J60" s="777"/>
      <c r="K60" s="777"/>
      <c r="L60" s="777"/>
      <c r="M60" s="776"/>
      <c r="N60" s="233" t="s">
        <v>6789</v>
      </c>
    </row>
    <row r="61" spans="1:14" ht="12" thickBot="1" x14ac:dyDescent="0.2">
      <c r="A61" s="784">
        <v>29</v>
      </c>
      <c r="B61" s="784" t="s">
        <v>1329</v>
      </c>
      <c r="C61" s="51" t="s">
        <v>1339</v>
      </c>
      <c r="D61" s="746" t="s">
        <v>1328</v>
      </c>
      <c r="E61" s="59" t="s">
        <v>370</v>
      </c>
      <c r="F61" s="782" t="s">
        <v>1338</v>
      </c>
      <c r="G61" s="746" t="s">
        <v>780</v>
      </c>
      <c r="H61" s="746" t="s">
        <v>780</v>
      </c>
      <c r="I61" s="746" t="s">
        <v>9695</v>
      </c>
      <c r="J61" s="782" t="s">
        <v>1337</v>
      </c>
      <c r="K61" s="746" t="s">
        <v>103</v>
      </c>
      <c r="L61" s="746">
        <v>10</v>
      </c>
      <c r="M61" s="749">
        <v>270298</v>
      </c>
      <c r="N61" s="748" t="s">
        <v>10343</v>
      </c>
    </row>
    <row r="62" spans="1:14" ht="12" thickBot="1" x14ac:dyDescent="0.2">
      <c r="A62" s="785"/>
      <c r="B62" s="785"/>
      <c r="C62" s="51" t="s">
        <v>1326</v>
      </c>
      <c r="D62" s="777"/>
      <c r="E62" s="59" t="s">
        <v>360</v>
      </c>
      <c r="F62" s="777"/>
      <c r="G62" s="777"/>
      <c r="H62" s="777"/>
      <c r="I62" s="777"/>
      <c r="J62" s="777"/>
      <c r="K62" s="777"/>
      <c r="L62" s="777"/>
      <c r="M62" s="776"/>
      <c r="N62" s="776"/>
    </row>
    <row r="63" spans="1:14" ht="12" thickBot="1" x14ac:dyDescent="0.2">
      <c r="A63" s="784">
        <v>30</v>
      </c>
      <c r="B63" s="784" t="s">
        <v>1329</v>
      </c>
      <c r="C63" s="51" t="s">
        <v>1336</v>
      </c>
      <c r="D63" s="746" t="s">
        <v>1328</v>
      </c>
      <c r="E63" s="59" t="s">
        <v>1335</v>
      </c>
      <c r="F63" s="782" t="s">
        <v>1334</v>
      </c>
      <c r="G63" s="782" t="s">
        <v>5129</v>
      </c>
      <c r="H63" s="782" t="s">
        <v>5129</v>
      </c>
      <c r="I63" s="782" t="s">
        <v>5129</v>
      </c>
      <c r="J63" s="782" t="s">
        <v>5129</v>
      </c>
      <c r="K63" s="746" t="s">
        <v>103</v>
      </c>
      <c r="L63" s="746">
        <v>16</v>
      </c>
      <c r="M63" s="749">
        <v>718608</v>
      </c>
      <c r="N63" s="738" t="s">
        <v>10344</v>
      </c>
    </row>
    <row r="64" spans="1:14" ht="12" thickBot="1" x14ac:dyDescent="0.2">
      <c r="A64" s="785"/>
      <c r="B64" s="785"/>
      <c r="C64" s="51" t="s">
        <v>1326</v>
      </c>
      <c r="D64" s="777"/>
      <c r="E64" s="59" t="s">
        <v>1333</v>
      </c>
      <c r="F64" s="777"/>
      <c r="G64" s="777"/>
      <c r="H64" s="777"/>
      <c r="I64" s="777"/>
      <c r="J64" s="777"/>
      <c r="K64" s="777"/>
      <c r="L64" s="777"/>
      <c r="M64" s="776"/>
      <c r="N64" s="776"/>
    </row>
    <row r="65" spans="1:14" ht="12" thickBot="1" x14ac:dyDescent="0.2">
      <c r="A65" s="784">
        <v>31</v>
      </c>
      <c r="B65" s="784" t="s">
        <v>1329</v>
      </c>
      <c r="C65" s="51" t="s">
        <v>1332</v>
      </c>
      <c r="D65" s="746" t="s">
        <v>1328</v>
      </c>
      <c r="E65" s="54" t="s">
        <v>1219</v>
      </c>
      <c r="F65" s="782" t="s">
        <v>1331</v>
      </c>
      <c r="G65" s="782" t="s">
        <v>350</v>
      </c>
      <c r="H65" s="782" t="s">
        <v>350</v>
      </c>
      <c r="I65" s="782" t="s">
        <v>350</v>
      </c>
      <c r="J65" s="782" t="s">
        <v>350</v>
      </c>
      <c r="K65" s="746" t="s">
        <v>103</v>
      </c>
      <c r="L65" s="746">
        <v>12</v>
      </c>
      <c r="M65" s="749">
        <v>405798</v>
      </c>
      <c r="N65" s="738" t="s">
        <v>10345</v>
      </c>
    </row>
    <row r="66" spans="1:14" ht="12" thickBot="1" x14ac:dyDescent="0.2">
      <c r="A66" s="785"/>
      <c r="B66" s="785"/>
      <c r="C66" s="51" t="s">
        <v>1326</v>
      </c>
      <c r="D66" s="777"/>
      <c r="E66" s="54" t="s">
        <v>1330</v>
      </c>
      <c r="F66" s="777"/>
      <c r="G66" s="777"/>
      <c r="H66" s="777"/>
      <c r="I66" s="777"/>
      <c r="J66" s="777"/>
      <c r="K66" s="777"/>
      <c r="L66" s="777"/>
      <c r="M66" s="776"/>
      <c r="N66" s="776"/>
    </row>
    <row r="67" spans="1:14" ht="12" thickBot="1" x14ac:dyDescent="0.2">
      <c r="A67" s="784">
        <v>32</v>
      </c>
      <c r="B67" s="784" t="s">
        <v>1329</v>
      </c>
      <c r="C67" s="291" t="s">
        <v>9420</v>
      </c>
      <c r="D67" s="746" t="s">
        <v>1328</v>
      </c>
      <c r="E67" s="59" t="s">
        <v>370</v>
      </c>
      <c r="F67" s="782" t="s">
        <v>1327</v>
      </c>
      <c r="G67" s="746" t="s">
        <v>427</v>
      </c>
      <c r="H67" s="782" t="s">
        <v>346</v>
      </c>
      <c r="I67" s="746" t="s">
        <v>1052</v>
      </c>
      <c r="J67" s="746" t="s">
        <v>838</v>
      </c>
      <c r="K67" s="746" t="s">
        <v>103</v>
      </c>
      <c r="L67" s="746">
        <v>18</v>
      </c>
      <c r="M67" s="749">
        <v>634598</v>
      </c>
      <c r="N67" s="738" t="s">
        <v>10346</v>
      </c>
    </row>
    <row r="68" spans="1:14" ht="12" thickBot="1" x14ac:dyDescent="0.2">
      <c r="A68" s="785"/>
      <c r="B68" s="785"/>
      <c r="C68" s="51" t="s">
        <v>1326</v>
      </c>
      <c r="D68" s="777"/>
      <c r="E68" s="59" t="s">
        <v>370</v>
      </c>
      <c r="F68" s="777"/>
      <c r="G68" s="777"/>
      <c r="H68" s="777"/>
      <c r="I68" s="777"/>
      <c r="J68" s="777"/>
      <c r="K68" s="777"/>
      <c r="L68" s="777"/>
      <c r="M68" s="776"/>
      <c r="N68" s="776"/>
    </row>
  </sheetData>
  <mergeCells count="395">
    <mergeCell ref="M3:M4"/>
    <mergeCell ref="M5:M6"/>
    <mergeCell ref="M7:M8"/>
    <mergeCell ref="L1:L2"/>
    <mergeCell ref="M1:M2"/>
    <mergeCell ref="A1:A2"/>
    <mergeCell ref="A3:A4"/>
    <mergeCell ref="A5:A6"/>
    <mergeCell ref="A7:A8"/>
    <mergeCell ref="J1:J2"/>
    <mergeCell ref="J3:J4"/>
    <mergeCell ref="J5:J6"/>
    <mergeCell ref="J7:J8"/>
    <mergeCell ref="E1:E2"/>
    <mergeCell ref="E3:E4"/>
    <mergeCell ref="E5:E6"/>
    <mergeCell ref="E7:E8"/>
    <mergeCell ref="F1:F2"/>
    <mergeCell ref="F3:F4"/>
    <mergeCell ref="F5:F6"/>
    <mergeCell ref="F7:F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 ref="A57:A60"/>
    <mergeCell ref="A61:A62"/>
    <mergeCell ref="A63:A64"/>
    <mergeCell ref="A65:A66"/>
    <mergeCell ref="A67:A68"/>
    <mergeCell ref="B1:B2"/>
    <mergeCell ref="B3:B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B39:B40"/>
    <mergeCell ref="B41:B42"/>
    <mergeCell ref="B43:B44"/>
    <mergeCell ref="B45:B46"/>
    <mergeCell ref="B47:B48"/>
    <mergeCell ref="B49:B50"/>
    <mergeCell ref="B51:B52"/>
    <mergeCell ref="B53:B54"/>
    <mergeCell ref="B55:B56"/>
    <mergeCell ref="B57:B60"/>
    <mergeCell ref="B61:B62"/>
    <mergeCell ref="B63:B64"/>
    <mergeCell ref="B65:B66"/>
    <mergeCell ref="B67:B68"/>
    <mergeCell ref="D1:D2"/>
    <mergeCell ref="D3:D4"/>
    <mergeCell ref="D5:D6"/>
    <mergeCell ref="D7:D8"/>
    <mergeCell ref="D9:D10"/>
    <mergeCell ref="D11:D12"/>
    <mergeCell ref="D13:D14"/>
    <mergeCell ref="D15:D16"/>
    <mergeCell ref="D19:D20"/>
    <mergeCell ref="D21:D22"/>
    <mergeCell ref="D23:D24"/>
    <mergeCell ref="D25:D26"/>
    <mergeCell ref="D29:D30"/>
    <mergeCell ref="D31:D32"/>
    <mergeCell ref="D33:D34"/>
    <mergeCell ref="D35:D36"/>
    <mergeCell ref="D37:D38"/>
    <mergeCell ref="D39:D40"/>
    <mergeCell ref="D41:D42"/>
    <mergeCell ref="D43:D44"/>
    <mergeCell ref="D45:D46"/>
    <mergeCell ref="D47:D48"/>
    <mergeCell ref="D49:D50"/>
    <mergeCell ref="D51:D52"/>
    <mergeCell ref="D53:D54"/>
    <mergeCell ref="D55:D56"/>
    <mergeCell ref="D57:D60"/>
    <mergeCell ref="D61:D62"/>
    <mergeCell ref="D63:D64"/>
    <mergeCell ref="D65:D66"/>
    <mergeCell ref="D67:D68"/>
    <mergeCell ref="E9:E10"/>
    <mergeCell ref="E11:E12"/>
    <mergeCell ref="E13:E14"/>
    <mergeCell ref="E17:E18"/>
    <mergeCell ref="E23:E24"/>
    <mergeCell ref="F13:F14"/>
    <mergeCell ref="F15:F16"/>
    <mergeCell ref="F17:F18"/>
    <mergeCell ref="F19:F20"/>
    <mergeCell ref="F21:F22"/>
    <mergeCell ref="F23:F24"/>
    <mergeCell ref="F9:F10"/>
    <mergeCell ref="F11:F12"/>
    <mergeCell ref="F25:F26"/>
    <mergeCell ref="F27:F28"/>
    <mergeCell ref="E27:E28"/>
    <mergeCell ref="E35:E36"/>
    <mergeCell ref="E53:E54"/>
    <mergeCell ref="E55:E56"/>
    <mergeCell ref="F29:F30"/>
    <mergeCell ref="F31:F32"/>
    <mergeCell ref="F33:F34"/>
    <mergeCell ref="F35:F36"/>
    <mergeCell ref="F37:F38"/>
    <mergeCell ref="F39:F40"/>
    <mergeCell ref="F41:F42"/>
    <mergeCell ref="F43:F44"/>
    <mergeCell ref="F45:F46"/>
    <mergeCell ref="F47:F48"/>
    <mergeCell ref="F49:F50"/>
    <mergeCell ref="F51:F52"/>
    <mergeCell ref="F53:F54"/>
    <mergeCell ref="F55:F56"/>
    <mergeCell ref="F57:F60"/>
    <mergeCell ref="F61:F62"/>
    <mergeCell ref="F63:F64"/>
    <mergeCell ref="F65:F66"/>
    <mergeCell ref="F67:F68"/>
    <mergeCell ref="G1:G2"/>
    <mergeCell ref="G3:G4"/>
    <mergeCell ref="G5:G6"/>
    <mergeCell ref="G7:G8"/>
    <mergeCell ref="G9:G10"/>
    <mergeCell ref="G11:G12"/>
    <mergeCell ref="G13:G14"/>
    <mergeCell ref="G15:G16"/>
    <mergeCell ref="G17:G18"/>
    <mergeCell ref="G19:G20"/>
    <mergeCell ref="G21:G22"/>
    <mergeCell ref="G23:G24"/>
    <mergeCell ref="G25:G26"/>
    <mergeCell ref="G27:G28"/>
    <mergeCell ref="G29:G30"/>
    <mergeCell ref="G31:G32"/>
    <mergeCell ref="G33:G34"/>
    <mergeCell ref="G35:G36"/>
    <mergeCell ref="G37:G38"/>
    <mergeCell ref="G39:G40"/>
    <mergeCell ref="G41:G42"/>
    <mergeCell ref="G43:G44"/>
    <mergeCell ref="G45:G46"/>
    <mergeCell ref="G47:G48"/>
    <mergeCell ref="G49:G50"/>
    <mergeCell ref="G51:G52"/>
    <mergeCell ref="G53:G54"/>
    <mergeCell ref="G55:G56"/>
    <mergeCell ref="G57:G60"/>
    <mergeCell ref="G61:G62"/>
    <mergeCell ref="G63:G64"/>
    <mergeCell ref="G65:G66"/>
    <mergeCell ref="G67:G68"/>
    <mergeCell ref="H1:H2"/>
    <mergeCell ref="H3:H4"/>
    <mergeCell ref="H5:H6"/>
    <mergeCell ref="H7:H8"/>
    <mergeCell ref="H9:H10"/>
    <mergeCell ref="H11:H12"/>
    <mergeCell ref="H13:H14"/>
    <mergeCell ref="H15:H16"/>
    <mergeCell ref="H17:H18"/>
    <mergeCell ref="H19:H20"/>
    <mergeCell ref="H21:H22"/>
    <mergeCell ref="H23:H24"/>
    <mergeCell ref="H25:H26"/>
    <mergeCell ref="H27:H28"/>
    <mergeCell ref="H29:H30"/>
    <mergeCell ref="H31:H32"/>
    <mergeCell ref="H33:H34"/>
    <mergeCell ref="H35:H36"/>
    <mergeCell ref="H37:H38"/>
    <mergeCell ref="H39:H40"/>
    <mergeCell ref="H41:H42"/>
    <mergeCell ref="H43:H44"/>
    <mergeCell ref="H45:H46"/>
    <mergeCell ref="H47:H48"/>
    <mergeCell ref="H49:H50"/>
    <mergeCell ref="H51:H52"/>
    <mergeCell ref="H53:H54"/>
    <mergeCell ref="H55:H56"/>
    <mergeCell ref="H57:H60"/>
    <mergeCell ref="H61:H62"/>
    <mergeCell ref="H63:H64"/>
    <mergeCell ref="H65:H66"/>
    <mergeCell ref="H67:H68"/>
    <mergeCell ref="I1:I2"/>
    <mergeCell ref="I3:I4"/>
    <mergeCell ref="I5:I6"/>
    <mergeCell ref="I7:I8"/>
    <mergeCell ref="I9:I10"/>
    <mergeCell ref="I11:I12"/>
    <mergeCell ref="I13:I14"/>
    <mergeCell ref="I15:I16"/>
    <mergeCell ref="I17:I18"/>
    <mergeCell ref="I19:I20"/>
    <mergeCell ref="I21:I22"/>
    <mergeCell ref="I23:I24"/>
    <mergeCell ref="I25:I26"/>
    <mergeCell ref="I27:I28"/>
    <mergeCell ref="I29:I30"/>
    <mergeCell ref="I31:I32"/>
    <mergeCell ref="I33:I34"/>
    <mergeCell ref="I35:I36"/>
    <mergeCell ref="I37:I38"/>
    <mergeCell ref="I39:I40"/>
    <mergeCell ref="I41:I42"/>
    <mergeCell ref="I43:I44"/>
    <mergeCell ref="I45:I46"/>
    <mergeCell ref="I47:I48"/>
    <mergeCell ref="I49:I50"/>
    <mergeCell ref="I51:I52"/>
    <mergeCell ref="I53:I54"/>
    <mergeCell ref="I55:I56"/>
    <mergeCell ref="I57:I60"/>
    <mergeCell ref="I61:I62"/>
    <mergeCell ref="I63:I64"/>
    <mergeCell ref="I65:I66"/>
    <mergeCell ref="I67:I68"/>
    <mergeCell ref="J9:J10"/>
    <mergeCell ref="J11:J12"/>
    <mergeCell ref="J13:J14"/>
    <mergeCell ref="J15:J16"/>
    <mergeCell ref="J17:J18"/>
    <mergeCell ref="J19:J20"/>
    <mergeCell ref="J21:J22"/>
    <mergeCell ref="J23:J24"/>
    <mergeCell ref="J25:J26"/>
    <mergeCell ref="J27:J28"/>
    <mergeCell ref="J29:J30"/>
    <mergeCell ref="J31:J32"/>
    <mergeCell ref="J33:J34"/>
    <mergeCell ref="J35:J36"/>
    <mergeCell ref="J37:J38"/>
    <mergeCell ref="J39:J40"/>
    <mergeCell ref="J41:J42"/>
    <mergeCell ref="J43:J44"/>
    <mergeCell ref="J45:J46"/>
    <mergeCell ref="J47:J48"/>
    <mergeCell ref="J49:J50"/>
    <mergeCell ref="J51:J52"/>
    <mergeCell ref="J53:J54"/>
    <mergeCell ref="J55:J56"/>
    <mergeCell ref="J57:J60"/>
    <mergeCell ref="J61:J62"/>
    <mergeCell ref="J63:J64"/>
    <mergeCell ref="J65:J66"/>
    <mergeCell ref="J67:J68"/>
    <mergeCell ref="K1:K2"/>
    <mergeCell ref="K3:K4"/>
    <mergeCell ref="K5:K6"/>
    <mergeCell ref="K7:K8"/>
    <mergeCell ref="K9:K10"/>
    <mergeCell ref="K11:K12"/>
    <mergeCell ref="K13:K14"/>
    <mergeCell ref="K15:K16"/>
    <mergeCell ref="K17:K18"/>
    <mergeCell ref="K19:K20"/>
    <mergeCell ref="K21:K22"/>
    <mergeCell ref="K23:K24"/>
    <mergeCell ref="K25:K26"/>
    <mergeCell ref="K27:K28"/>
    <mergeCell ref="K29:K30"/>
    <mergeCell ref="K31:K32"/>
    <mergeCell ref="K33:K34"/>
    <mergeCell ref="K35:K36"/>
    <mergeCell ref="K37:K38"/>
    <mergeCell ref="K39:K40"/>
    <mergeCell ref="K41:K42"/>
    <mergeCell ref="K43:K44"/>
    <mergeCell ref="K45:K46"/>
    <mergeCell ref="K47:K48"/>
    <mergeCell ref="K49:K50"/>
    <mergeCell ref="K51:K52"/>
    <mergeCell ref="K53:K54"/>
    <mergeCell ref="K55:K56"/>
    <mergeCell ref="K57:K60"/>
    <mergeCell ref="K61:K62"/>
    <mergeCell ref="K63:K64"/>
    <mergeCell ref="K65:K66"/>
    <mergeCell ref="K67:K68"/>
    <mergeCell ref="L3:L4"/>
    <mergeCell ref="L5:L6"/>
    <mergeCell ref="L7:L8"/>
    <mergeCell ref="L9:L10"/>
    <mergeCell ref="L11:L12"/>
    <mergeCell ref="L13:L14"/>
    <mergeCell ref="L15:L16"/>
    <mergeCell ref="L17:L18"/>
    <mergeCell ref="L19:L20"/>
    <mergeCell ref="L21:L22"/>
    <mergeCell ref="L23:L24"/>
    <mergeCell ref="L25:L26"/>
    <mergeCell ref="L27:L28"/>
    <mergeCell ref="L29:L30"/>
    <mergeCell ref="L31:L32"/>
    <mergeCell ref="L33:L34"/>
    <mergeCell ref="L35:L36"/>
    <mergeCell ref="L37:L38"/>
    <mergeCell ref="L39:L40"/>
    <mergeCell ref="L41:L42"/>
    <mergeCell ref="L43:L44"/>
    <mergeCell ref="L45:L46"/>
    <mergeCell ref="L47:L48"/>
    <mergeCell ref="L49:L50"/>
    <mergeCell ref="L51:L52"/>
    <mergeCell ref="L53:L54"/>
    <mergeCell ref="L55:L56"/>
    <mergeCell ref="L57:L60"/>
    <mergeCell ref="L61:L62"/>
    <mergeCell ref="L63:L64"/>
    <mergeCell ref="L65:L66"/>
    <mergeCell ref="L67:L68"/>
    <mergeCell ref="M9:M10"/>
    <mergeCell ref="M11:M12"/>
    <mergeCell ref="M13:M14"/>
    <mergeCell ref="M15:M16"/>
    <mergeCell ref="M17:M18"/>
    <mergeCell ref="M19:M20"/>
    <mergeCell ref="M21:M22"/>
    <mergeCell ref="M23:M24"/>
    <mergeCell ref="M25:M26"/>
    <mergeCell ref="M47:M48"/>
    <mergeCell ref="M49:M50"/>
    <mergeCell ref="M51:M52"/>
    <mergeCell ref="M53:M54"/>
    <mergeCell ref="M55:M56"/>
    <mergeCell ref="M57:M60"/>
    <mergeCell ref="M61:M62"/>
    <mergeCell ref="M63:M64"/>
    <mergeCell ref="M27:M28"/>
    <mergeCell ref="M29:M30"/>
    <mergeCell ref="M31:M32"/>
    <mergeCell ref="M33:M34"/>
    <mergeCell ref="M35:M36"/>
    <mergeCell ref="M37:M38"/>
    <mergeCell ref="M39:M40"/>
    <mergeCell ref="M41:M42"/>
    <mergeCell ref="M43:M44"/>
    <mergeCell ref="M65:M66"/>
    <mergeCell ref="M67:M68"/>
    <mergeCell ref="N3:N4"/>
    <mergeCell ref="N5:N6"/>
    <mergeCell ref="N9:N10"/>
    <mergeCell ref="N11:N12"/>
    <mergeCell ref="N13:N14"/>
    <mergeCell ref="N15:N16"/>
    <mergeCell ref="N33:N34"/>
    <mergeCell ref="N35:N36"/>
    <mergeCell ref="N37:N38"/>
    <mergeCell ref="N41:N42"/>
    <mergeCell ref="N43:N44"/>
    <mergeCell ref="N45:N46"/>
    <mergeCell ref="N63:N64"/>
    <mergeCell ref="N65:N66"/>
    <mergeCell ref="N67:N68"/>
    <mergeCell ref="N47:N48"/>
    <mergeCell ref="N49:N50"/>
    <mergeCell ref="N51:N52"/>
    <mergeCell ref="N53:N54"/>
    <mergeCell ref="N55:N56"/>
    <mergeCell ref="N61:N62"/>
    <mergeCell ref="M45:M46"/>
  </mergeCells>
  <phoneticPr fontId="1" type="noConversion"/>
  <pageMargins left="0.75" right="0.75" top="1" bottom="1" header="0.51" footer="0.51"/>
  <pageSetup paperSize="9" orientation="portrait" r:id="rId1"/>
  <headerFooter scaleWithDoc="0"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tabColor theme="8" tint="-0.499984740745262"/>
  </sheetPr>
  <dimension ref="A1:G133"/>
  <sheetViews>
    <sheetView workbookViewId="0">
      <pane xSplit="1" ySplit="3" topLeftCell="B4" activePane="bottomRight" state="frozen"/>
      <selection pane="topRight" activeCell="B1" sqref="B1"/>
      <selection pane="bottomLeft" activeCell="A4" sqref="A4"/>
      <selection pane="bottomRight" activeCell="H25" sqref="H25"/>
    </sheetView>
  </sheetViews>
  <sheetFormatPr defaultRowHeight="11.25" x14ac:dyDescent="0.15"/>
  <cols>
    <col min="1" max="1" width="14.5" style="3" bestFit="1" customWidth="1"/>
    <col min="2" max="2" width="38.5" style="3" bestFit="1" customWidth="1"/>
    <col min="3" max="4" width="6.33203125" style="3" bestFit="1" customWidth="1"/>
    <col min="5" max="5" width="8.5" style="3" bestFit="1" customWidth="1"/>
    <col min="6" max="6" width="38.5" style="3" bestFit="1" customWidth="1"/>
    <col min="7" max="7" width="74.1640625" style="3" bestFit="1" customWidth="1"/>
    <col min="8" max="16384" width="9.33203125" style="3"/>
  </cols>
  <sheetData>
    <row r="1" spans="1:7" ht="12" thickBot="1" x14ac:dyDescent="0.2">
      <c r="A1" s="802" t="s">
        <v>6788</v>
      </c>
      <c r="B1" s="802"/>
      <c r="C1" s="802"/>
      <c r="D1" s="802"/>
      <c r="E1" s="802"/>
      <c r="F1" s="802"/>
      <c r="G1" s="802"/>
    </row>
    <row r="2" spans="1:7" ht="12" thickBot="1" x14ac:dyDescent="0.2">
      <c r="A2" s="803" t="s">
        <v>1264</v>
      </c>
      <c r="B2" s="66" t="s">
        <v>4521</v>
      </c>
      <c r="C2" s="619" t="s">
        <v>10229</v>
      </c>
      <c r="D2" s="619" t="s">
        <v>10230</v>
      </c>
      <c r="E2" s="620" t="s">
        <v>11040</v>
      </c>
      <c r="F2" s="805" t="s">
        <v>1263</v>
      </c>
      <c r="G2" s="805" t="s">
        <v>1265</v>
      </c>
    </row>
    <row r="3" spans="1:7" ht="12" thickBot="1" x14ac:dyDescent="0.2">
      <c r="A3" s="804"/>
      <c r="B3" s="66" t="s">
        <v>1262</v>
      </c>
      <c r="C3" s="430"/>
      <c r="D3" s="430"/>
      <c r="E3" s="620"/>
      <c r="F3" s="806"/>
      <c r="G3" s="806"/>
    </row>
    <row r="4" spans="1:7" x14ac:dyDescent="0.15">
      <c r="A4" s="706" t="s">
        <v>9413</v>
      </c>
      <c r="B4" s="228" t="s">
        <v>1259</v>
      </c>
      <c r="C4" s="431" t="s">
        <v>10231</v>
      </c>
      <c r="D4" s="431" t="s">
        <v>10240</v>
      </c>
      <c r="E4" s="622"/>
      <c r="F4" s="229" t="s">
        <v>6629</v>
      </c>
      <c r="G4" s="807" t="s">
        <v>6630</v>
      </c>
    </row>
    <row r="5" spans="1:7" x14ac:dyDescent="0.15">
      <c r="A5" s="706"/>
      <c r="B5" s="228" t="s">
        <v>6631</v>
      </c>
      <c r="C5" s="431" t="s">
        <v>10231</v>
      </c>
      <c r="D5" s="431" t="s">
        <v>10240</v>
      </c>
      <c r="E5" s="622"/>
      <c r="F5" s="229" t="s">
        <v>6632</v>
      </c>
      <c r="G5" s="807"/>
    </row>
    <row r="6" spans="1:7" x14ac:dyDescent="0.15">
      <c r="A6" s="706" t="s">
        <v>9414</v>
      </c>
      <c r="B6" s="795" t="s">
        <v>1171</v>
      </c>
      <c r="C6" s="431" t="s">
        <v>10231</v>
      </c>
      <c r="D6" s="431" t="s">
        <v>10240</v>
      </c>
      <c r="E6" s="622"/>
      <c r="F6" s="229" t="s">
        <v>6633</v>
      </c>
      <c r="G6" s="793" t="s">
        <v>6634</v>
      </c>
    </row>
    <row r="7" spans="1:7" x14ac:dyDescent="0.15">
      <c r="A7" s="706"/>
      <c r="B7" s="796"/>
      <c r="C7" s="431" t="s">
        <v>10231</v>
      </c>
      <c r="D7" s="431" t="s">
        <v>10240</v>
      </c>
      <c r="E7" s="622"/>
      <c r="F7" s="229" t="s">
        <v>6635</v>
      </c>
      <c r="G7" s="794"/>
    </row>
    <row r="8" spans="1:7" x14ac:dyDescent="0.15">
      <c r="A8" s="797" t="s">
        <v>6765</v>
      </c>
      <c r="B8" s="795" t="s">
        <v>1254</v>
      </c>
      <c r="C8" s="431" t="s">
        <v>10231</v>
      </c>
      <c r="D8" s="431" t="s">
        <v>10240</v>
      </c>
      <c r="E8" s="622"/>
      <c r="F8" s="229" t="s">
        <v>6636</v>
      </c>
      <c r="G8" s="793" t="s">
        <v>6637</v>
      </c>
    </row>
    <row r="9" spans="1:7" x14ac:dyDescent="0.15">
      <c r="A9" s="798"/>
      <c r="B9" s="796"/>
      <c r="C9" s="431" t="s">
        <v>10231</v>
      </c>
      <c r="D9" s="431" t="s">
        <v>10240</v>
      </c>
      <c r="E9" s="622"/>
      <c r="F9" s="229" t="s">
        <v>6638</v>
      </c>
      <c r="G9" s="794"/>
    </row>
    <row r="10" spans="1:7" x14ac:dyDescent="0.15">
      <c r="A10" s="797" t="s">
        <v>1253</v>
      </c>
      <c r="B10" s="795" t="s">
        <v>1252</v>
      </c>
      <c r="C10" s="431" t="s">
        <v>10231</v>
      </c>
      <c r="D10" s="431" t="s">
        <v>10240</v>
      </c>
      <c r="E10" s="622"/>
      <c r="F10" s="229" t="s">
        <v>6639</v>
      </c>
      <c r="G10" s="793" t="s">
        <v>6640</v>
      </c>
    </row>
    <row r="11" spans="1:7" x14ac:dyDescent="0.15">
      <c r="A11" s="798"/>
      <c r="B11" s="796"/>
      <c r="C11" s="431" t="s">
        <v>10231</v>
      </c>
      <c r="D11" s="431" t="s">
        <v>10240</v>
      </c>
      <c r="E11" s="622"/>
      <c r="F11" s="229" t="s">
        <v>6641</v>
      </c>
      <c r="G11" s="794"/>
    </row>
    <row r="12" spans="1:7" x14ac:dyDescent="0.15">
      <c r="A12" s="797" t="s">
        <v>1249</v>
      </c>
      <c r="B12" s="795" t="s">
        <v>6642</v>
      </c>
      <c r="C12" s="431" t="s">
        <v>10231</v>
      </c>
      <c r="D12" s="431" t="s">
        <v>10240</v>
      </c>
      <c r="E12" s="622"/>
      <c r="F12" s="229" t="s">
        <v>6643</v>
      </c>
      <c r="G12" s="793" t="s">
        <v>6644</v>
      </c>
    </row>
    <row r="13" spans="1:7" x14ac:dyDescent="0.15">
      <c r="A13" s="798"/>
      <c r="B13" s="796"/>
      <c r="C13" s="431" t="s">
        <v>10231</v>
      </c>
      <c r="D13" s="431" t="s">
        <v>10240</v>
      </c>
      <c r="E13" s="622"/>
      <c r="F13" s="229" t="s">
        <v>6641</v>
      </c>
      <c r="G13" s="794"/>
    </row>
    <row r="14" spans="1:7" x14ac:dyDescent="0.15">
      <c r="A14" s="797" t="s">
        <v>1246</v>
      </c>
      <c r="B14" s="795" t="s">
        <v>6645</v>
      </c>
      <c r="C14" s="431" t="s">
        <v>10231</v>
      </c>
      <c r="D14" s="431" t="s">
        <v>10240</v>
      </c>
      <c r="E14" s="622"/>
      <c r="F14" s="229" t="s">
        <v>6646</v>
      </c>
      <c r="G14" s="793" t="s">
        <v>6647</v>
      </c>
    </row>
    <row r="15" spans="1:7" x14ac:dyDescent="0.15">
      <c r="A15" s="798"/>
      <c r="B15" s="796"/>
      <c r="C15" s="431" t="s">
        <v>10231</v>
      </c>
      <c r="D15" s="431" t="s">
        <v>10240</v>
      </c>
      <c r="E15" s="622"/>
      <c r="F15" s="229" t="s">
        <v>6641</v>
      </c>
      <c r="G15" s="794"/>
    </row>
    <row r="16" spans="1:7" x14ac:dyDescent="0.15">
      <c r="A16" s="797" t="s">
        <v>1245</v>
      </c>
      <c r="B16" s="795" t="s">
        <v>1244</v>
      </c>
      <c r="C16" s="431" t="s">
        <v>10231</v>
      </c>
      <c r="D16" s="431" t="s">
        <v>10240</v>
      </c>
      <c r="E16" s="622"/>
      <c r="F16" s="229" t="s">
        <v>6648</v>
      </c>
      <c r="G16" s="230" t="s">
        <v>6649</v>
      </c>
    </row>
    <row r="17" spans="1:7" x14ac:dyDescent="0.15">
      <c r="A17" s="798"/>
      <c r="B17" s="796"/>
      <c r="C17" s="431" t="s">
        <v>10231</v>
      </c>
      <c r="D17" s="431" t="s">
        <v>10240</v>
      </c>
      <c r="E17" s="622"/>
      <c r="F17" s="229" t="s">
        <v>6641</v>
      </c>
      <c r="G17" s="230" t="s">
        <v>6650</v>
      </c>
    </row>
    <row r="18" spans="1:7" x14ac:dyDescent="0.15">
      <c r="A18" s="797" t="s">
        <v>6766</v>
      </c>
      <c r="B18" s="795" t="s">
        <v>6651</v>
      </c>
      <c r="C18" s="431" t="s">
        <v>10231</v>
      </c>
      <c r="D18" s="431" t="s">
        <v>10240</v>
      </c>
      <c r="E18" s="622"/>
      <c r="F18" s="229" t="s">
        <v>6652</v>
      </c>
      <c r="G18" s="793" t="s">
        <v>6653</v>
      </c>
    </row>
    <row r="19" spans="1:7" x14ac:dyDescent="0.15">
      <c r="A19" s="798"/>
      <c r="B19" s="796"/>
      <c r="C19" s="431" t="s">
        <v>10231</v>
      </c>
      <c r="D19" s="431" t="s">
        <v>10240</v>
      </c>
      <c r="E19" s="622"/>
      <c r="F19" s="229" t="s">
        <v>6641</v>
      </c>
      <c r="G19" s="794"/>
    </row>
    <row r="20" spans="1:7" x14ac:dyDescent="0.15">
      <c r="A20" s="797" t="s">
        <v>1238</v>
      </c>
      <c r="B20" s="795" t="s">
        <v>1237</v>
      </c>
      <c r="C20" s="431" t="s">
        <v>10231</v>
      </c>
      <c r="D20" s="431" t="s">
        <v>10240</v>
      </c>
      <c r="E20" s="622"/>
      <c r="F20" s="229" t="s">
        <v>6654</v>
      </c>
      <c r="G20" s="793" t="s">
        <v>10672</v>
      </c>
    </row>
    <row r="21" spans="1:7" x14ac:dyDescent="0.15">
      <c r="A21" s="798"/>
      <c r="B21" s="796"/>
      <c r="C21" s="431" t="s">
        <v>10231</v>
      </c>
      <c r="D21" s="431" t="s">
        <v>10240</v>
      </c>
      <c r="E21" s="622"/>
      <c r="F21" s="229" t="s">
        <v>6655</v>
      </c>
      <c r="G21" s="794"/>
    </row>
    <row r="22" spans="1:7" x14ac:dyDescent="0.15">
      <c r="A22" s="797" t="s">
        <v>1236</v>
      </c>
      <c r="B22" s="795" t="s">
        <v>103</v>
      </c>
      <c r="C22" s="431" t="s">
        <v>10231</v>
      </c>
      <c r="D22" s="431" t="s">
        <v>10240</v>
      </c>
      <c r="E22" s="628">
        <v>0.3</v>
      </c>
      <c r="F22" s="229" t="s">
        <v>6656</v>
      </c>
      <c r="G22" s="230" t="s">
        <v>6657</v>
      </c>
    </row>
    <row r="23" spans="1:7" x14ac:dyDescent="0.15">
      <c r="A23" s="798"/>
      <c r="B23" s="796"/>
      <c r="C23" s="431" t="s">
        <v>10231</v>
      </c>
      <c r="D23" s="431" t="s">
        <v>10240</v>
      </c>
      <c r="E23" s="622"/>
      <c r="F23" s="229" t="s">
        <v>6658</v>
      </c>
      <c r="G23" s="230" t="s">
        <v>6659</v>
      </c>
    </row>
    <row r="24" spans="1:7" x14ac:dyDescent="0.15">
      <c r="A24" s="706" t="s">
        <v>1233</v>
      </c>
      <c r="B24" s="228" t="s">
        <v>1232</v>
      </c>
      <c r="C24" s="431" t="s">
        <v>10232</v>
      </c>
      <c r="D24" s="431" t="s">
        <v>10240</v>
      </c>
      <c r="E24" s="628">
        <v>1</v>
      </c>
      <c r="F24" s="613" t="s">
        <v>11009</v>
      </c>
      <c r="G24" s="791" t="s">
        <v>11046</v>
      </c>
    </row>
    <row r="25" spans="1:7" x14ac:dyDescent="0.15">
      <c r="A25" s="706"/>
      <c r="B25" s="228" t="s">
        <v>11028</v>
      </c>
      <c r="C25" s="431" t="s">
        <v>10232</v>
      </c>
      <c r="D25" s="431" t="s">
        <v>10240</v>
      </c>
      <c r="E25" s="622"/>
      <c r="F25" s="229" t="s">
        <v>11027</v>
      </c>
      <c r="G25" s="809"/>
    </row>
    <row r="26" spans="1:7" x14ac:dyDescent="0.15">
      <c r="A26" s="797" t="s">
        <v>6767</v>
      </c>
      <c r="B26" s="228" t="s">
        <v>1226</v>
      </c>
      <c r="C26" s="427" t="s">
        <v>10232</v>
      </c>
      <c r="D26" s="431" t="s">
        <v>10240</v>
      </c>
      <c r="E26" s="628">
        <v>2</v>
      </c>
      <c r="F26" s="613" t="s">
        <v>11009</v>
      </c>
      <c r="G26" s="809"/>
    </row>
    <row r="27" spans="1:7" x14ac:dyDescent="0.15">
      <c r="A27" s="799"/>
      <c r="B27" s="611" t="s">
        <v>6660</v>
      </c>
      <c r="C27" s="427" t="s">
        <v>10232</v>
      </c>
      <c r="D27" s="431" t="s">
        <v>10240</v>
      </c>
      <c r="E27" s="622"/>
      <c r="F27" s="229" t="s">
        <v>11026</v>
      </c>
      <c r="G27" s="809"/>
    </row>
    <row r="28" spans="1:7" x14ac:dyDescent="0.15">
      <c r="A28" s="797" t="s">
        <v>2770</v>
      </c>
      <c r="B28" s="228" t="s">
        <v>1223</v>
      </c>
      <c r="C28" s="427" t="s">
        <v>10232</v>
      </c>
      <c r="D28" s="431" t="s">
        <v>10240</v>
      </c>
      <c r="E28" s="622">
        <v>1</v>
      </c>
      <c r="F28" s="229" t="s">
        <v>11009</v>
      </c>
      <c r="G28" s="230" t="s">
        <v>6661</v>
      </c>
    </row>
    <row r="29" spans="1:7" ht="11.25" customHeight="1" x14ac:dyDescent="0.15">
      <c r="A29" s="799"/>
      <c r="B29" s="611" t="s">
        <v>6662</v>
      </c>
      <c r="C29" s="427" t="s">
        <v>10232</v>
      </c>
      <c r="D29" s="431" t="s">
        <v>10240</v>
      </c>
      <c r="E29" s="622"/>
      <c r="F29" s="229" t="s">
        <v>11006</v>
      </c>
      <c r="G29" s="808" t="s">
        <v>11005</v>
      </c>
    </row>
    <row r="30" spans="1:7" x14ac:dyDescent="0.15">
      <c r="A30" s="797" t="s">
        <v>2707</v>
      </c>
      <c r="B30" s="795" t="s">
        <v>6663</v>
      </c>
      <c r="C30" s="427" t="s">
        <v>10232</v>
      </c>
      <c r="D30" s="431" t="s">
        <v>10240</v>
      </c>
      <c r="E30" s="622">
        <v>2</v>
      </c>
      <c r="F30" s="613" t="s">
        <v>11009</v>
      </c>
      <c r="G30" s="808"/>
    </row>
    <row r="31" spans="1:7" x14ac:dyDescent="0.15">
      <c r="A31" s="799"/>
      <c r="B31" s="800"/>
      <c r="C31" s="427" t="s">
        <v>10232</v>
      </c>
      <c r="D31" s="431" t="s">
        <v>10240</v>
      </c>
      <c r="E31" s="622"/>
      <c r="F31" s="229" t="s">
        <v>11007</v>
      </c>
      <c r="G31" s="808"/>
    </row>
    <row r="32" spans="1:7" x14ac:dyDescent="0.15">
      <c r="A32" s="797" t="s">
        <v>6768</v>
      </c>
      <c r="B32" s="228" t="s">
        <v>1216</v>
      </c>
      <c r="C32" s="427" t="s">
        <v>10232</v>
      </c>
      <c r="D32" s="431" t="s">
        <v>10240</v>
      </c>
      <c r="E32" s="622">
        <v>1</v>
      </c>
      <c r="F32" s="229" t="s">
        <v>11010</v>
      </c>
      <c r="G32" s="791" t="s">
        <v>11008</v>
      </c>
    </row>
    <row r="33" spans="1:7" x14ac:dyDescent="0.15">
      <c r="A33" s="798"/>
      <c r="B33" s="228" t="s">
        <v>6664</v>
      </c>
      <c r="C33" s="427" t="s">
        <v>10232</v>
      </c>
      <c r="D33" s="431" t="s">
        <v>10240</v>
      </c>
      <c r="E33" s="622"/>
      <c r="F33" s="229" t="s">
        <v>11006</v>
      </c>
      <c r="G33" s="792"/>
    </row>
    <row r="34" spans="1:7" x14ac:dyDescent="0.15">
      <c r="A34" s="797" t="s">
        <v>1213</v>
      </c>
      <c r="B34" s="795" t="s">
        <v>1212</v>
      </c>
      <c r="C34" s="427" t="s">
        <v>10232</v>
      </c>
      <c r="D34" s="431" t="s">
        <v>10240</v>
      </c>
      <c r="E34" s="622">
        <v>2</v>
      </c>
      <c r="F34" s="229" t="s">
        <v>11011</v>
      </c>
      <c r="G34" s="791" t="s">
        <v>11012</v>
      </c>
    </row>
    <row r="35" spans="1:7" x14ac:dyDescent="0.15">
      <c r="A35" s="798"/>
      <c r="B35" s="796"/>
      <c r="C35" s="427" t="s">
        <v>10232</v>
      </c>
      <c r="D35" s="431" t="s">
        <v>10240</v>
      </c>
      <c r="E35" s="622"/>
      <c r="F35" s="229" t="s">
        <v>11007</v>
      </c>
      <c r="G35" s="792"/>
    </row>
    <row r="36" spans="1:7" x14ac:dyDescent="0.15">
      <c r="A36" s="797" t="s">
        <v>1208</v>
      </c>
      <c r="B36" s="795" t="s">
        <v>1207</v>
      </c>
      <c r="C36" s="427" t="s">
        <v>10232</v>
      </c>
      <c r="D36" s="427" t="s">
        <v>10241</v>
      </c>
      <c r="E36" s="616"/>
      <c r="F36" s="229" t="s">
        <v>6665</v>
      </c>
      <c r="G36" s="230" t="s">
        <v>1179</v>
      </c>
    </row>
    <row r="37" spans="1:7" x14ac:dyDescent="0.15">
      <c r="A37" s="798"/>
      <c r="B37" s="796"/>
      <c r="C37" s="427" t="s">
        <v>10232</v>
      </c>
      <c r="D37" s="427" t="s">
        <v>10241</v>
      </c>
      <c r="E37" s="616"/>
      <c r="F37" s="229" t="s">
        <v>9669</v>
      </c>
      <c r="G37" s="230" t="s">
        <v>9670</v>
      </c>
    </row>
    <row r="38" spans="1:7" x14ac:dyDescent="0.15">
      <c r="A38" s="797" t="s">
        <v>1204</v>
      </c>
      <c r="B38" s="795" t="s">
        <v>1203</v>
      </c>
      <c r="C38" s="427" t="s">
        <v>10232</v>
      </c>
      <c r="D38" s="427" t="s">
        <v>10241</v>
      </c>
      <c r="E38" s="616"/>
      <c r="F38" s="229" t="s">
        <v>6665</v>
      </c>
      <c r="G38" s="230" t="s">
        <v>1179</v>
      </c>
    </row>
    <row r="39" spans="1:7" x14ac:dyDescent="0.15">
      <c r="A39" s="798"/>
      <c r="B39" s="796"/>
      <c r="C39" s="427" t="s">
        <v>10232</v>
      </c>
      <c r="D39" s="427" t="s">
        <v>10241</v>
      </c>
      <c r="E39" s="616"/>
      <c r="F39" s="229" t="s">
        <v>9673</v>
      </c>
      <c r="G39" s="230" t="s">
        <v>9674</v>
      </c>
    </row>
    <row r="40" spans="1:7" x14ac:dyDescent="0.15">
      <c r="A40" s="797" t="s">
        <v>1202</v>
      </c>
      <c r="B40" s="795" t="s">
        <v>1201</v>
      </c>
      <c r="C40" s="427" t="s">
        <v>10232</v>
      </c>
      <c r="D40" s="427" t="s">
        <v>10241</v>
      </c>
      <c r="E40" s="616"/>
      <c r="F40" s="229" t="s">
        <v>6665</v>
      </c>
      <c r="G40" s="230" t="s">
        <v>1179</v>
      </c>
    </row>
    <row r="41" spans="1:7" x14ac:dyDescent="0.15">
      <c r="A41" s="798"/>
      <c r="B41" s="796"/>
      <c r="C41" s="427" t="s">
        <v>10232</v>
      </c>
      <c r="D41" s="427" t="s">
        <v>10241</v>
      </c>
      <c r="E41" s="616"/>
      <c r="F41" s="229" t="s">
        <v>6666</v>
      </c>
      <c r="G41" s="230" t="s">
        <v>6667</v>
      </c>
    </row>
    <row r="42" spans="1:7" x14ac:dyDescent="0.15">
      <c r="A42" s="797" t="s">
        <v>1200</v>
      </c>
      <c r="B42" s="795" t="s">
        <v>1199</v>
      </c>
      <c r="C42" s="427" t="s">
        <v>10232</v>
      </c>
      <c r="D42" s="427" t="s">
        <v>10241</v>
      </c>
      <c r="E42" s="616"/>
      <c r="F42" s="229" t="s">
        <v>6665</v>
      </c>
      <c r="G42" s="230" t="s">
        <v>1179</v>
      </c>
    </row>
    <row r="43" spans="1:7" x14ac:dyDescent="0.15">
      <c r="A43" s="798"/>
      <c r="B43" s="796"/>
      <c r="C43" s="427" t="s">
        <v>10232</v>
      </c>
      <c r="D43" s="427" t="s">
        <v>10241</v>
      </c>
      <c r="E43" s="616"/>
      <c r="F43" s="229" t="s">
        <v>11029</v>
      </c>
      <c r="G43" s="230" t="s">
        <v>6668</v>
      </c>
    </row>
    <row r="44" spans="1:7" x14ac:dyDescent="0.15">
      <c r="A44" s="797" t="s">
        <v>6769</v>
      </c>
      <c r="B44" s="795" t="s">
        <v>1197</v>
      </c>
      <c r="C44" s="427" t="s">
        <v>10232</v>
      </c>
      <c r="D44" s="427" t="s">
        <v>10241</v>
      </c>
      <c r="E44" s="616"/>
      <c r="F44" s="229" t="s">
        <v>6669</v>
      </c>
      <c r="G44" s="793" t="s">
        <v>1179</v>
      </c>
    </row>
    <row r="45" spans="1:7" x14ac:dyDescent="0.15">
      <c r="A45" s="798"/>
      <c r="B45" s="796"/>
      <c r="C45" s="427" t="s">
        <v>10232</v>
      </c>
      <c r="D45" s="427" t="s">
        <v>10241</v>
      </c>
      <c r="E45" s="616"/>
      <c r="F45" s="229" t="s">
        <v>11015</v>
      </c>
      <c r="G45" s="794"/>
    </row>
    <row r="46" spans="1:7" x14ac:dyDescent="0.15">
      <c r="A46" s="797" t="s">
        <v>6770</v>
      </c>
      <c r="B46" s="228" t="s">
        <v>1195</v>
      </c>
      <c r="C46" s="427" t="s">
        <v>10232</v>
      </c>
      <c r="D46" s="427" t="s">
        <v>10241</v>
      </c>
      <c r="E46" s="616"/>
      <c r="F46" s="229" t="s">
        <v>6669</v>
      </c>
      <c r="G46" s="230" t="s">
        <v>1179</v>
      </c>
    </row>
    <row r="47" spans="1:7" x14ac:dyDescent="0.15">
      <c r="A47" s="798"/>
      <c r="B47" s="228" t="s">
        <v>6670</v>
      </c>
      <c r="C47" s="427" t="s">
        <v>10232</v>
      </c>
      <c r="D47" s="427" t="s">
        <v>10241</v>
      </c>
      <c r="E47" s="616"/>
      <c r="F47" s="229" t="s">
        <v>11014</v>
      </c>
      <c r="G47" s="230" t="s">
        <v>6671</v>
      </c>
    </row>
    <row r="48" spans="1:7" x14ac:dyDescent="0.15">
      <c r="A48" s="797" t="s">
        <v>6771</v>
      </c>
      <c r="B48" s="228" t="s">
        <v>1193</v>
      </c>
      <c r="C48" s="427" t="s">
        <v>10232</v>
      </c>
      <c r="D48" s="427" t="s">
        <v>10241</v>
      </c>
      <c r="E48" s="616"/>
      <c r="F48" s="229" t="s">
        <v>6669</v>
      </c>
      <c r="G48" s="230" t="s">
        <v>1179</v>
      </c>
    </row>
    <row r="49" spans="1:7" x14ac:dyDescent="0.15">
      <c r="A49" s="798"/>
      <c r="B49" s="228" t="s">
        <v>6672</v>
      </c>
      <c r="C49" s="427" t="s">
        <v>10232</v>
      </c>
      <c r="D49" s="427" t="s">
        <v>10241</v>
      </c>
      <c r="E49" s="616"/>
      <c r="F49" s="229" t="s">
        <v>11016</v>
      </c>
      <c r="G49" s="230" t="s">
        <v>6671</v>
      </c>
    </row>
    <row r="50" spans="1:7" x14ac:dyDescent="0.15">
      <c r="A50" s="797" t="s">
        <v>6772</v>
      </c>
      <c r="B50" s="228" t="s">
        <v>6673</v>
      </c>
      <c r="C50" s="427" t="s">
        <v>10232</v>
      </c>
      <c r="D50" s="427" t="s">
        <v>10241</v>
      </c>
      <c r="E50" s="616"/>
      <c r="F50" s="229" t="s">
        <v>6669</v>
      </c>
      <c r="G50" s="230" t="s">
        <v>1179</v>
      </c>
    </row>
    <row r="51" spans="1:7" x14ac:dyDescent="0.15">
      <c r="A51" s="799"/>
      <c r="B51" s="228" t="s">
        <v>1192</v>
      </c>
      <c r="C51" s="427" t="s">
        <v>10232</v>
      </c>
      <c r="D51" s="427" t="s">
        <v>10241</v>
      </c>
      <c r="E51" s="616"/>
      <c r="F51" s="791" t="s">
        <v>11013</v>
      </c>
      <c r="G51" s="793" t="s">
        <v>6674</v>
      </c>
    </row>
    <row r="52" spans="1:7" x14ac:dyDescent="0.15">
      <c r="A52" s="798"/>
      <c r="B52" s="228" t="s">
        <v>1191</v>
      </c>
      <c r="C52" s="427" t="s">
        <v>10232</v>
      </c>
      <c r="D52" s="427" t="s">
        <v>10241</v>
      </c>
      <c r="E52" s="617"/>
      <c r="F52" s="792"/>
      <c r="G52" s="794"/>
    </row>
    <row r="53" spans="1:7" x14ac:dyDescent="0.15">
      <c r="A53" s="797" t="s">
        <v>1190</v>
      </c>
      <c r="B53" s="795" t="s">
        <v>1189</v>
      </c>
      <c r="C53" s="427" t="s">
        <v>10232</v>
      </c>
      <c r="D53" s="427" t="s">
        <v>10241</v>
      </c>
      <c r="E53" s="616"/>
      <c r="F53" s="613" t="s">
        <v>11009</v>
      </c>
      <c r="G53" s="230" t="s">
        <v>1179</v>
      </c>
    </row>
    <row r="54" spans="1:7" x14ac:dyDescent="0.15">
      <c r="A54" s="798"/>
      <c r="B54" s="796"/>
      <c r="C54" s="427" t="s">
        <v>10232</v>
      </c>
      <c r="D54" s="427" t="s">
        <v>10241</v>
      </c>
      <c r="E54" s="616"/>
      <c r="F54" s="229" t="s">
        <v>6675</v>
      </c>
      <c r="G54" s="230" t="s">
        <v>6676</v>
      </c>
    </row>
    <row r="55" spans="1:7" x14ac:dyDescent="0.15">
      <c r="A55" s="797" t="s">
        <v>1188</v>
      </c>
      <c r="B55" s="228" t="s">
        <v>1187</v>
      </c>
      <c r="C55" s="427" t="s">
        <v>10232</v>
      </c>
      <c r="D55" s="427" t="s">
        <v>10241</v>
      </c>
      <c r="E55" s="616"/>
      <c r="F55" s="613" t="s">
        <v>11009</v>
      </c>
      <c r="G55" s="230" t="s">
        <v>6671</v>
      </c>
    </row>
    <row r="56" spans="1:7" x14ac:dyDescent="0.15">
      <c r="A56" s="799"/>
      <c r="B56" s="795" t="s">
        <v>6677</v>
      </c>
      <c r="C56" s="427" t="s">
        <v>10232</v>
      </c>
      <c r="D56" s="427" t="s">
        <v>10241</v>
      </c>
      <c r="E56" s="616"/>
      <c r="F56" s="791" t="s">
        <v>6678</v>
      </c>
      <c r="G56" s="230" t="s">
        <v>1179</v>
      </c>
    </row>
    <row r="57" spans="1:7" x14ac:dyDescent="0.15">
      <c r="A57" s="798"/>
      <c r="B57" s="796"/>
      <c r="C57" s="427" t="s">
        <v>10232</v>
      </c>
      <c r="D57" s="427" t="s">
        <v>10241</v>
      </c>
      <c r="E57" s="617"/>
      <c r="F57" s="792"/>
      <c r="G57" s="230" t="s">
        <v>6676</v>
      </c>
    </row>
    <row r="58" spans="1:7" x14ac:dyDescent="0.15">
      <c r="A58" s="797" t="s">
        <v>1186</v>
      </c>
      <c r="B58" s="795" t="s">
        <v>1185</v>
      </c>
      <c r="C58" s="427" t="s">
        <v>10232</v>
      </c>
      <c r="D58" s="427" t="s">
        <v>10241</v>
      </c>
      <c r="E58" s="616"/>
      <c r="F58" s="613" t="s">
        <v>11009</v>
      </c>
      <c r="G58" s="791" t="s">
        <v>1179</v>
      </c>
    </row>
    <row r="59" spans="1:7" x14ac:dyDescent="0.15">
      <c r="A59" s="799"/>
      <c r="B59" s="800"/>
      <c r="C59" s="427" t="s">
        <v>10232</v>
      </c>
      <c r="D59" s="427" t="s">
        <v>10241</v>
      </c>
      <c r="E59" s="616"/>
      <c r="F59" s="612" t="s">
        <v>11018</v>
      </c>
      <c r="G59" s="801"/>
    </row>
    <row r="60" spans="1:7" x14ac:dyDescent="0.15">
      <c r="A60" s="798"/>
      <c r="B60" s="796"/>
      <c r="C60" s="427" t="s">
        <v>10232</v>
      </c>
      <c r="D60" s="427" t="s">
        <v>10241</v>
      </c>
      <c r="E60" s="616"/>
      <c r="F60" s="612" t="s">
        <v>11017</v>
      </c>
      <c r="G60" s="792"/>
    </row>
    <row r="61" spans="1:7" x14ac:dyDescent="0.15">
      <c r="A61" s="797" t="s">
        <v>1184</v>
      </c>
      <c r="B61" s="795" t="s">
        <v>1183</v>
      </c>
      <c r="C61" s="427" t="s">
        <v>10232</v>
      </c>
      <c r="D61" s="427" t="s">
        <v>10241</v>
      </c>
      <c r="E61" s="616"/>
      <c r="F61" s="613" t="s">
        <v>11009</v>
      </c>
      <c r="G61" s="791" t="s">
        <v>1179</v>
      </c>
    </row>
    <row r="62" spans="1:7" x14ac:dyDescent="0.15">
      <c r="A62" s="799"/>
      <c r="B62" s="800"/>
      <c r="C62" s="427" t="s">
        <v>10232</v>
      </c>
      <c r="D62" s="427" t="s">
        <v>10241</v>
      </c>
      <c r="E62" s="616"/>
      <c r="F62" s="612" t="s">
        <v>11019</v>
      </c>
      <c r="G62" s="801"/>
    </row>
    <row r="63" spans="1:7" x14ac:dyDescent="0.15">
      <c r="A63" s="798"/>
      <c r="B63" s="796"/>
      <c r="C63" s="427" t="s">
        <v>10232</v>
      </c>
      <c r="D63" s="427" t="s">
        <v>10241</v>
      </c>
      <c r="E63" s="616"/>
      <c r="F63" s="612" t="s">
        <v>11017</v>
      </c>
      <c r="G63" s="792"/>
    </row>
    <row r="64" spans="1:7" x14ac:dyDescent="0.15">
      <c r="A64" s="797" t="s">
        <v>6773</v>
      </c>
      <c r="B64" s="228" t="s">
        <v>1182</v>
      </c>
      <c r="C64" s="427" t="s">
        <v>10232</v>
      </c>
      <c r="D64" s="427" t="s">
        <v>10241</v>
      </c>
      <c r="E64" s="616"/>
      <c r="F64" s="613" t="s">
        <v>11009</v>
      </c>
      <c r="G64" s="791" t="s">
        <v>11022</v>
      </c>
    </row>
    <row r="65" spans="1:7" x14ac:dyDescent="0.15">
      <c r="A65" s="799"/>
      <c r="B65" s="795" t="s">
        <v>6679</v>
      </c>
      <c r="C65" s="427" t="s">
        <v>10232</v>
      </c>
      <c r="D65" s="427" t="s">
        <v>10241</v>
      </c>
      <c r="E65" s="616"/>
      <c r="F65" s="612" t="s">
        <v>11020</v>
      </c>
      <c r="G65" s="801"/>
    </row>
    <row r="66" spans="1:7" x14ac:dyDescent="0.15">
      <c r="A66" s="798"/>
      <c r="B66" s="796"/>
      <c r="C66" s="427" t="s">
        <v>10232</v>
      </c>
      <c r="D66" s="427" t="s">
        <v>10241</v>
      </c>
      <c r="E66" s="616"/>
      <c r="F66" s="612" t="s">
        <v>11017</v>
      </c>
      <c r="G66" s="792"/>
    </row>
    <row r="67" spans="1:7" ht="11.25" customHeight="1" x14ac:dyDescent="0.15">
      <c r="A67" s="797" t="s">
        <v>6774</v>
      </c>
      <c r="B67" s="228" t="s">
        <v>1181</v>
      </c>
      <c r="C67" s="427" t="s">
        <v>10232</v>
      </c>
      <c r="D67" s="427" t="s">
        <v>10241</v>
      </c>
      <c r="E67" s="616"/>
      <c r="F67" s="229" t="s">
        <v>1180</v>
      </c>
      <c r="G67" s="791" t="s">
        <v>11023</v>
      </c>
    </row>
    <row r="68" spans="1:7" x14ac:dyDescent="0.15">
      <c r="A68" s="799"/>
      <c r="B68" s="795" t="s">
        <v>6786</v>
      </c>
      <c r="C68" s="427" t="s">
        <v>10232</v>
      </c>
      <c r="D68" s="427" t="s">
        <v>10241</v>
      </c>
      <c r="E68" s="616"/>
      <c r="F68" s="229" t="s">
        <v>11021</v>
      </c>
      <c r="G68" s="801"/>
    </row>
    <row r="69" spans="1:7" x14ac:dyDescent="0.15">
      <c r="A69" s="798"/>
      <c r="B69" s="796"/>
      <c r="C69" s="427" t="s">
        <v>10232</v>
      </c>
      <c r="D69" s="427" t="s">
        <v>10241</v>
      </c>
      <c r="E69" s="616"/>
      <c r="F69" s="612" t="s">
        <v>11017</v>
      </c>
      <c r="G69" s="792"/>
    </row>
    <row r="70" spans="1:7" x14ac:dyDescent="0.15">
      <c r="A70" s="797" t="s">
        <v>11024</v>
      </c>
      <c r="B70" s="795" t="s">
        <v>6680</v>
      </c>
      <c r="C70" s="427" t="s">
        <v>10232</v>
      </c>
      <c r="D70" s="427" t="s">
        <v>10241</v>
      </c>
      <c r="E70" s="616"/>
      <c r="F70" s="229" t="s">
        <v>6681</v>
      </c>
      <c r="G70" s="791" t="s">
        <v>11025</v>
      </c>
    </row>
    <row r="71" spans="1:7" x14ac:dyDescent="0.15">
      <c r="A71" s="799"/>
      <c r="B71" s="800"/>
      <c r="C71" s="427" t="s">
        <v>10232</v>
      </c>
      <c r="D71" s="427" t="s">
        <v>10241</v>
      </c>
      <c r="E71" s="616"/>
      <c r="F71" s="612" t="s">
        <v>11017</v>
      </c>
      <c r="G71" s="792"/>
    </row>
    <row r="72" spans="1:7" x14ac:dyDescent="0.15">
      <c r="A72" s="797" t="s">
        <v>6275</v>
      </c>
      <c r="B72" s="228" t="s">
        <v>1177</v>
      </c>
      <c r="C72" s="431" t="s">
        <v>10233</v>
      </c>
      <c r="D72" s="431" t="s">
        <v>10240</v>
      </c>
      <c r="E72" s="622"/>
      <c r="F72" s="229" t="s">
        <v>6682</v>
      </c>
      <c r="G72" s="230" t="s">
        <v>6683</v>
      </c>
    </row>
    <row r="73" spans="1:7" x14ac:dyDescent="0.15">
      <c r="A73" s="798"/>
      <c r="B73" s="228" t="s">
        <v>1176</v>
      </c>
      <c r="C73" s="431" t="s">
        <v>10233</v>
      </c>
      <c r="D73" s="431" t="s">
        <v>10240</v>
      </c>
      <c r="E73" s="622"/>
      <c r="F73" s="229" t="s">
        <v>6684</v>
      </c>
      <c r="G73" s="230" t="s">
        <v>6685</v>
      </c>
    </row>
    <row r="74" spans="1:7" x14ac:dyDescent="0.15">
      <c r="A74" s="797" t="s">
        <v>1175</v>
      </c>
      <c r="B74" s="795" t="s">
        <v>1174</v>
      </c>
      <c r="C74" s="427" t="s">
        <v>10234</v>
      </c>
      <c r="D74" s="431" t="s">
        <v>10240</v>
      </c>
      <c r="E74" s="622"/>
      <c r="F74" s="229" t="s">
        <v>6686</v>
      </c>
      <c r="G74" s="793" t="s">
        <v>6687</v>
      </c>
    </row>
    <row r="75" spans="1:7" x14ac:dyDescent="0.15">
      <c r="A75" s="798"/>
      <c r="B75" s="796"/>
      <c r="C75" s="427" t="s">
        <v>10234</v>
      </c>
      <c r="D75" s="431" t="s">
        <v>10240</v>
      </c>
      <c r="E75" s="622"/>
      <c r="F75" s="229" t="s">
        <v>6688</v>
      </c>
      <c r="G75" s="794"/>
    </row>
    <row r="76" spans="1:7" x14ac:dyDescent="0.15">
      <c r="A76" s="227" t="s">
        <v>6775</v>
      </c>
      <c r="B76" s="228" t="s">
        <v>1173</v>
      </c>
      <c r="C76" s="431" t="s">
        <v>10235</v>
      </c>
      <c r="D76" s="431" t="s">
        <v>10240</v>
      </c>
      <c r="E76" s="622"/>
      <c r="F76" s="229" t="s">
        <v>6689</v>
      </c>
      <c r="G76" s="230" t="s">
        <v>213</v>
      </c>
    </row>
    <row r="77" spans="1:7" x14ac:dyDescent="0.15">
      <c r="A77" s="614" t="s">
        <v>1172</v>
      </c>
      <c r="B77" s="615" t="s">
        <v>1171</v>
      </c>
      <c r="C77" s="427" t="s">
        <v>10236</v>
      </c>
      <c r="D77" s="431" t="s">
        <v>10240</v>
      </c>
      <c r="E77" s="622"/>
      <c r="F77" s="229" t="s">
        <v>11030</v>
      </c>
      <c r="G77" s="230" t="s">
        <v>11031</v>
      </c>
    </row>
    <row r="78" spans="1:7" x14ac:dyDescent="0.15">
      <c r="A78" s="797" t="s">
        <v>6776</v>
      </c>
      <c r="B78" s="795" t="s">
        <v>1169</v>
      </c>
      <c r="C78" s="427" t="s">
        <v>10237</v>
      </c>
      <c r="D78" s="431" t="s">
        <v>10240</v>
      </c>
      <c r="E78" s="616"/>
      <c r="F78" s="791" t="s">
        <v>6690</v>
      </c>
      <c r="G78" s="230" t="s">
        <v>6691</v>
      </c>
    </row>
    <row r="79" spans="1:7" x14ac:dyDescent="0.15">
      <c r="A79" s="798"/>
      <c r="B79" s="796"/>
      <c r="C79" s="427" t="s">
        <v>10237</v>
      </c>
      <c r="D79" s="431" t="s">
        <v>10240</v>
      </c>
      <c r="E79" s="618"/>
      <c r="F79" s="792"/>
      <c r="G79" s="230" t="s">
        <v>6692</v>
      </c>
    </row>
    <row r="80" spans="1:7" x14ac:dyDescent="0.15">
      <c r="A80" s="797" t="s">
        <v>6777</v>
      </c>
      <c r="B80" s="795" t="s">
        <v>6693</v>
      </c>
      <c r="C80" s="427" t="s">
        <v>10237</v>
      </c>
      <c r="D80" s="431" t="s">
        <v>10240</v>
      </c>
      <c r="E80" s="616"/>
      <c r="F80" s="791" t="s">
        <v>9675</v>
      </c>
      <c r="G80" s="230" t="s">
        <v>6694</v>
      </c>
    </row>
    <row r="81" spans="1:7" x14ac:dyDescent="0.15">
      <c r="A81" s="798"/>
      <c r="B81" s="796"/>
      <c r="C81" s="427" t="s">
        <v>10237</v>
      </c>
      <c r="D81" s="431" t="s">
        <v>10240</v>
      </c>
      <c r="E81" s="618"/>
      <c r="F81" s="792"/>
      <c r="G81" s="230" t="s">
        <v>6695</v>
      </c>
    </row>
    <row r="82" spans="1:7" x14ac:dyDescent="0.15">
      <c r="A82" s="797" t="s">
        <v>6778</v>
      </c>
      <c r="B82" s="795" t="s">
        <v>1166</v>
      </c>
      <c r="C82" s="427" t="s">
        <v>10237</v>
      </c>
      <c r="D82" s="431" t="s">
        <v>10240</v>
      </c>
      <c r="E82" s="616"/>
      <c r="F82" s="791" t="s">
        <v>6696</v>
      </c>
      <c r="G82" s="230" t="s">
        <v>6697</v>
      </c>
    </row>
    <row r="83" spans="1:7" x14ac:dyDescent="0.15">
      <c r="A83" s="798"/>
      <c r="B83" s="796"/>
      <c r="C83" s="427" t="s">
        <v>10237</v>
      </c>
      <c r="D83" s="431" t="s">
        <v>10240</v>
      </c>
      <c r="E83" s="618"/>
      <c r="F83" s="792"/>
      <c r="G83" s="230" t="s">
        <v>6698</v>
      </c>
    </row>
    <row r="84" spans="1:7" x14ac:dyDescent="0.15">
      <c r="A84" s="797" t="s">
        <v>6779</v>
      </c>
      <c r="B84" s="228" t="s">
        <v>1165</v>
      </c>
      <c r="C84" s="427" t="s">
        <v>10237</v>
      </c>
      <c r="D84" s="431" t="s">
        <v>10240</v>
      </c>
      <c r="E84" s="616"/>
      <c r="F84" s="791" t="s">
        <v>6699</v>
      </c>
      <c r="G84" s="793" t="s">
        <v>6700</v>
      </c>
    </row>
    <row r="85" spans="1:7" x14ac:dyDescent="0.15">
      <c r="A85" s="798"/>
      <c r="B85" s="228" t="s">
        <v>6701</v>
      </c>
      <c r="C85" s="427" t="s">
        <v>10237</v>
      </c>
      <c r="D85" s="431" t="s">
        <v>10240</v>
      </c>
      <c r="E85" s="618"/>
      <c r="F85" s="792"/>
      <c r="G85" s="794"/>
    </row>
    <row r="86" spans="1:7" x14ac:dyDescent="0.15">
      <c r="A86" s="797" t="s">
        <v>6780</v>
      </c>
      <c r="B86" s="795" t="s">
        <v>1163</v>
      </c>
      <c r="C86" s="427" t="s">
        <v>10237</v>
      </c>
      <c r="D86" s="431" t="s">
        <v>10240</v>
      </c>
      <c r="E86" s="627">
        <v>0.5</v>
      </c>
      <c r="F86" s="791" t="s">
        <v>6702</v>
      </c>
      <c r="G86" s="230" t="s">
        <v>6703</v>
      </c>
    </row>
    <row r="87" spans="1:7" x14ac:dyDescent="0.15">
      <c r="A87" s="799"/>
      <c r="B87" s="800"/>
      <c r="C87" s="427" t="s">
        <v>10237</v>
      </c>
      <c r="D87" s="431" t="s">
        <v>10240</v>
      </c>
      <c r="E87" s="617"/>
      <c r="F87" s="801"/>
      <c r="G87" s="230" t="s">
        <v>6704</v>
      </c>
    </row>
    <row r="88" spans="1:7" x14ac:dyDescent="0.15">
      <c r="A88" s="798"/>
      <c r="B88" s="796"/>
      <c r="C88" s="427" t="s">
        <v>10237</v>
      </c>
      <c r="D88" s="431" t="s">
        <v>10240</v>
      </c>
      <c r="E88" s="618"/>
      <c r="F88" s="792"/>
      <c r="G88" s="230" t="s">
        <v>6705</v>
      </c>
    </row>
    <row r="89" spans="1:7" x14ac:dyDescent="0.15">
      <c r="A89" s="227" t="s">
        <v>1162</v>
      </c>
      <c r="B89" s="228" t="s">
        <v>1161</v>
      </c>
      <c r="C89" s="431" t="s">
        <v>10238</v>
      </c>
      <c r="D89" s="431" t="s">
        <v>10240</v>
      </c>
      <c r="E89" s="622"/>
      <c r="F89" s="229" t="s">
        <v>6706</v>
      </c>
      <c r="G89" s="230" t="s">
        <v>6707</v>
      </c>
    </row>
    <row r="90" spans="1:7" x14ac:dyDescent="0.15">
      <c r="A90" s="797" t="s">
        <v>1160</v>
      </c>
      <c r="B90" s="795" t="s">
        <v>6708</v>
      </c>
      <c r="C90" s="431" t="s">
        <v>10238</v>
      </c>
      <c r="D90" s="431" t="s">
        <v>10240</v>
      </c>
      <c r="E90" s="622"/>
      <c r="F90" s="229" t="s">
        <v>6709</v>
      </c>
      <c r="G90" s="793" t="s">
        <v>6710</v>
      </c>
    </row>
    <row r="91" spans="1:7" x14ac:dyDescent="0.15">
      <c r="A91" s="798"/>
      <c r="B91" s="796"/>
      <c r="C91" s="431" t="s">
        <v>10238</v>
      </c>
      <c r="D91" s="431" t="s">
        <v>10240</v>
      </c>
      <c r="E91" s="622"/>
      <c r="F91" s="229" t="s">
        <v>6711</v>
      </c>
      <c r="G91" s="794"/>
    </row>
    <row r="92" spans="1:7" x14ac:dyDescent="0.15">
      <c r="A92" s="797" t="s">
        <v>6781</v>
      </c>
      <c r="B92" s="795" t="s">
        <v>6712</v>
      </c>
      <c r="C92" s="431" t="s">
        <v>10238</v>
      </c>
      <c r="D92" s="431" t="s">
        <v>10240</v>
      </c>
      <c r="E92" s="622"/>
      <c r="F92" s="229" t="s">
        <v>6713</v>
      </c>
      <c r="G92" s="793" t="s">
        <v>6714</v>
      </c>
    </row>
    <row r="93" spans="1:7" x14ac:dyDescent="0.15">
      <c r="A93" s="798"/>
      <c r="B93" s="796"/>
      <c r="C93" s="431" t="s">
        <v>10238</v>
      </c>
      <c r="D93" s="431" t="s">
        <v>10240</v>
      </c>
      <c r="E93" s="622"/>
      <c r="F93" s="229" t="s">
        <v>6715</v>
      </c>
      <c r="G93" s="794"/>
    </row>
    <row r="94" spans="1:7" x14ac:dyDescent="0.15">
      <c r="A94" s="797" t="s">
        <v>1159</v>
      </c>
      <c r="B94" s="795" t="s">
        <v>1158</v>
      </c>
      <c r="C94" s="431" t="s">
        <v>10238</v>
      </c>
      <c r="D94" s="431" t="s">
        <v>10240</v>
      </c>
      <c r="E94" s="622"/>
      <c r="F94" s="229" t="s">
        <v>6716</v>
      </c>
      <c r="G94" s="793" t="s">
        <v>6717</v>
      </c>
    </row>
    <row r="95" spans="1:7" x14ac:dyDescent="0.15">
      <c r="A95" s="798"/>
      <c r="B95" s="796"/>
      <c r="C95" s="431" t="s">
        <v>10238</v>
      </c>
      <c r="D95" s="431" t="s">
        <v>10240</v>
      </c>
      <c r="E95" s="622"/>
      <c r="F95" s="229" t="s">
        <v>6718</v>
      </c>
      <c r="G95" s="794"/>
    </row>
    <row r="96" spans="1:7" x14ac:dyDescent="0.15">
      <c r="A96" s="797" t="s">
        <v>1157</v>
      </c>
      <c r="B96" s="228" t="s">
        <v>1156</v>
      </c>
      <c r="C96" s="427" t="s">
        <v>10239</v>
      </c>
      <c r="D96" s="427" t="s">
        <v>10242</v>
      </c>
      <c r="E96" s="616"/>
      <c r="F96" s="791" t="s">
        <v>6719</v>
      </c>
      <c r="G96" s="230" t="s">
        <v>6720</v>
      </c>
    </row>
    <row r="97" spans="1:7" x14ac:dyDescent="0.15">
      <c r="A97" s="798"/>
      <c r="B97" s="228" t="s">
        <v>1155</v>
      </c>
      <c r="C97" s="427" t="s">
        <v>10239</v>
      </c>
      <c r="D97" s="427" t="s">
        <v>10242</v>
      </c>
      <c r="E97" s="617"/>
      <c r="F97" s="792"/>
      <c r="G97" s="230" t="s">
        <v>6721</v>
      </c>
    </row>
    <row r="98" spans="1:7" x14ac:dyDescent="0.15">
      <c r="A98" s="227" t="s">
        <v>1154</v>
      </c>
      <c r="B98" s="228" t="s">
        <v>6722</v>
      </c>
      <c r="C98" s="427" t="s">
        <v>10239</v>
      </c>
      <c r="D98" s="427" t="s">
        <v>10242</v>
      </c>
      <c r="E98" s="616"/>
      <c r="F98" s="229" t="s">
        <v>6719</v>
      </c>
      <c r="G98" s="230" t="s">
        <v>6723</v>
      </c>
    </row>
    <row r="99" spans="1:7" x14ac:dyDescent="0.15">
      <c r="A99" s="797" t="s">
        <v>26</v>
      </c>
      <c r="B99" s="795" t="s">
        <v>1153</v>
      </c>
      <c r="C99" s="427" t="s">
        <v>10239</v>
      </c>
      <c r="D99" s="427" t="s">
        <v>10242</v>
      </c>
      <c r="E99" s="616"/>
      <c r="F99" s="229" t="s">
        <v>6724</v>
      </c>
      <c r="G99" s="230" t="s">
        <v>6725</v>
      </c>
    </row>
    <row r="100" spans="1:7" x14ac:dyDescent="0.15">
      <c r="A100" s="799"/>
      <c r="B100" s="800"/>
      <c r="C100" s="427" t="s">
        <v>10239</v>
      </c>
      <c r="D100" s="427" t="s">
        <v>10242</v>
      </c>
      <c r="E100" s="616"/>
      <c r="F100" s="791" t="s">
        <v>6726</v>
      </c>
      <c r="G100" s="230" t="s">
        <v>6727</v>
      </c>
    </row>
    <row r="101" spans="1:7" x14ac:dyDescent="0.15">
      <c r="A101" s="798"/>
      <c r="B101" s="796"/>
      <c r="C101" s="427" t="s">
        <v>10239</v>
      </c>
      <c r="D101" s="427" t="s">
        <v>10242</v>
      </c>
      <c r="E101" s="617"/>
      <c r="F101" s="792"/>
      <c r="G101" s="230" t="s">
        <v>6723</v>
      </c>
    </row>
    <row r="102" spans="1:7" x14ac:dyDescent="0.15">
      <c r="A102" s="227" t="s">
        <v>1261</v>
      </c>
      <c r="B102" s="228" t="s">
        <v>1260</v>
      </c>
      <c r="C102" s="431"/>
      <c r="D102" s="431"/>
      <c r="E102" s="622"/>
      <c r="F102" s="229" t="s">
        <v>6728</v>
      </c>
      <c r="G102" s="230" t="s">
        <v>1220</v>
      </c>
    </row>
    <row r="103" spans="1:7" x14ac:dyDescent="0.15">
      <c r="A103" s="227" t="s">
        <v>1258</v>
      </c>
      <c r="B103" s="228" t="s">
        <v>1257</v>
      </c>
      <c r="C103" s="431"/>
      <c r="D103" s="431"/>
      <c r="E103" s="622"/>
      <c r="F103" s="229" t="s">
        <v>6729</v>
      </c>
      <c r="G103" s="230" t="s">
        <v>6730</v>
      </c>
    </row>
    <row r="104" spans="1:7" x14ac:dyDescent="0.15">
      <c r="A104" s="797" t="s">
        <v>1256</v>
      </c>
      <c r="B104" s="795" t="s">
        <v>1255</v>
      </c>
      <c r="C104" s="427"/>
      <c r="D104" s="427"/>
      <c r="E104" s="627">
        <v>0.35</v>
      </c>
      <c r="F104" s="791" t="s">
        <v>6731</v>
      </c>
      <c r="G104" s="230" t="s">
        <v>6732</v>
      </c>
    </row>
    <row r="105" spans="1:7" x14ac:dyDescent="0.15">
      <c r="A105" s="799"/>
      <c r="B105" s="800"/>
      <c r="C105" s="428"/>
      <c r="D105" s="428"/>
      <c r="E105" s="617"/>
      <c r="F105" s="792"/>
      <c r="G105" s="231" t="s">
        <v>6787</v>
      </c>
    </row>
    <row r="106" spans="1:7" x14ac:dyDescent="0.15">
      <c r="A106" s="799"/>
      <c r="B106" s="800"/>
      <c r="C106" s="428"/>
      <c r="D106" s="428"/>
      <c r="E106" s="617"/>
      <c r="F106" s="791" t="s">
        <v>6733</v>
      </c>
      <c r="G106" s="230" t="s">
        <v>6734</v>
      </c>
    </row>
    <row r="107" spans="1:7" x14ac:dyDescent="0.15">
      <c r="A107" s="798"/>
      <c r="B107" s="796"/>
      <c r="C107" s="429"/>
      <c r="D107" s="429"/>
      <c r="E107" s="618"/>
      <c r="F107" s="792"/>
      <c r="G107" s="230" t="s">
        <v>6735</v>
      </c>
    </row>
    <row r="108" spans="1:7" x14ac:dyDescent="0.15">
      <c r="A108" s="797" t="s">
        <v>1251</v>
      </c>
      <c r="B108" s="795" t="s">
        <v>1250</v>
      </c>
      <c r="C108" s="427"/>
      <c r="D108" s="427"/>
      <c r="E108" s="627">
        <v>0.8</v>
      </c>
      <c r="F108" s="229" t="s">
        <v>6736</v>
      </c>
      <c r="G108" s="230" t="s">
        <v>6730</v>
      </c>
    </row>
    <row r="109" spans="1:7" x14ac:dyDescent="0.15">
      <c r="A109" s="799"/>
      <c r="B109" s="800"/>
      <c r="C109" s="428"/>
      <c r="D109" s="428"/>
      <c r="E109" s="617"/>
      <c r="F109" s="791" t="s">
        <v>6733</v>
      </c>
      <c r="G109" s="230" t="s">
        <v>6737</v>
      </c>
    </row>
    <row r="110" spans="1:7" x14ac:dyDescent="0.15">
      <c r="A110" s="798"/>
      <c r="B110" s="796"/>
      <c r="C110" s="429"/>
      <c r="D110" s="429"/>
      <c r="E110" s="618"/>
      <c r="F110" s="792"/>
      <c r="G110" s="230" t="s">
        <v>6738</v>
      </c>
    </row>
    <row r="111" spans="1:7" x14ac:dyDescent="0.15">
      <c r="A111" s="797" t="s">
        <v>6782</v>
      </c>
      <c r="B111" s="795" t="s">
        <v>1247</v>
      </c>
      <c r="C111" s="427"/>
      <c r="D111" s="427"/>
      <c r="E111" s="627">
        <v>0.8</v>
      </c>
      <c r="F111" s="229" t="s">
        <v>6739</v>
      </c>
      <c r="G111" s="232"/>
    </row>
    <row r="112" spans="1:7" x14ac:dyDescent="0.15">
      <c r="A112" s="798"/>
      <c r="B112" s="796"/>
      <c r="C112" s="429"/>
      <c r="D112" s="429"/>
      <c r="E112" s="618"/>
      <c r="F112" s="229" t="s">
        <v>6733</v>
      </c>
      <c r="G112" s="232"/>
    </row>
    <row r="113" spans="1:7" x14ac:dyDescent="0.15">
      <c r="A113" s="797" t="s">
        <v>1243</v>
      </c>
      <c r="B113" s="795" t="s">
        <v>1242</v>
      </c>
      <c r="C113" s="427"/>
      <c r="D113" s="427"/>
      <c r="E113" s="627">
        <v>0.8</v>
      </c>
      <c r="F113" s="229" t="s">
        <v>6740</v>
      </c>
      <c r="G113" s="232"/>
    </row>
    <row r="114" spans="1:7" x14ac:dyDescent="0.15">
      <c r="A114" s="798"/>
      <c r="B114" s="796"/>
      <c r="C114" s="429"/>
      <c r="D114" s="429"/>
      <c r="E114" s="618"/>
      <c r="F114" s="229" t="s">
        <v>6733</v>
      </c>
      <c r="G114" s="232"/>
    </row>
    <row r="115" spans="1:7" x14ac:dyDescent="0.15">
      <c r="A115" s="797" t="s">
        <v>1240</v>
      </c>
      <c r="B115" s="795" t="s">
        <v>1239</v>
      </c>
      <c r="C115" s="427"/>
      <c r="D115" s="427"/>
      <c r="E115" s="627">
        <v>0.8</v>
      </c>
      <c r="F115" s="229" t="s">
        <v>6741</v>
      </c>
      <c r="G115" s="232"/>
    </row>
    <row r="116" spans="1:7" x14ac:dyDescent="0.15">
      <c r="A116" s="798"/>
      <c r="B116" s="796"/>
      <c r="C116" s="429"/>
      <c r="D116" s="429"/>
      <c r="E116" s="618"/>
      <c r="F116" s="229" t="s">
        <v>6733</v>
      </c>
      <c r="G116" s="232"/>
    </row>
    <row r="117" spans="1:7" x14ac:dyDescent="0.15">
      <c r="A117" s="797" t="s">
        <v>1235</v>
      </c>
      <c r="B117" s="795" t="s">
        <v>1234</v>
      </c>
      <c r="C117" s="427"/>
      <c r="D117" s="427"/>
      <c r="E117" s="627">
        <v>0.15</v>
      </c>
      <c r="F117" s="229" t="s">
        <v>6742</v>
      </c>
      <c r="G117" s="230" t="s">
        <v>6743</v>
      </c>
    </row>
    <row r="118" spans="1:7" x14ac:dyDescent="0.15">
      <c r="A118" s="798"/>
      <c r="B118" s="796"/>
      <c r="C118" s="429"/>
      <c r="D118" s="429"/>
      <c r="E118" s="618"/>
      <c r="F118" s="229" t="s">
        <v>6733</v>
      </c>
      <c r="G118" s="230" t="s">
        <v>6744</v>
      </c>
    </row>
    <row r="119" spans="1:7" x14ac:dyDescent="0.15">
      <c r="A119" s="227" t="s">
        <v>6783</v>
      </c>
      <c r="B119" s="228" t="s">
        <v>1230</v>
      </c>
      <c r="C119" s="431"/>
      <c r="D119" s="431"/>
      <c r="E119" s="628">
        <v>0.7</v>
      </c>
      <c r="F119" s="229" t="s">
        <v>6745</v>
      </c>
      <c r="G119" s="230" t="s">
        <v>6746</v>
      </c>
    </row>
    <row r="120" spans="1:7" x14ac:dyDescent="0.15">
      <c r="A120" s="797" t="s">
        <v>6784</v>
      </c>
      <c r="B120" s="795" t="s">
        <v>1228</v>
      </c>
      <c r="C120" s="427"/>
      <c r="D120" s="427"/>
      <c r="E120" s="627">
        <v>0.7</v>
      </c>
      <c r="F120" s="229" t="s">
        <v>6747</v>
      </c>
      <c r="G120" s="793" t="s">
        <v>6748</v>
      </c>
    </row>
    <row r="121" spans="1:7" x14ac:dyDescent="0.15">
      <c r="A121" s="798"/>
      <c r="B121" s="796"/>
      <c r="C121" s="429"/>
      <c r="D121" s="429"/>
      <c r="E121" s="618"/>
      <c r="F121" s="229" t="s">
        <v>6749</v>
      </c>
      <c r="G121" s="794"/>
    </row>
    <row r="122" spans="1:7" x14ac:dyDescent="0.15">
      <c r="A122" s="797" t="s">
        <v>1225</v>
      </c>
      <c r="B122" s="795" t="s">
        <v>1224</v>
      </c>
      <c r="C122" s="427"/>
      <c r="D122" s="427"/>
      <c r="E122" s="627">
        <v>1</v>
      </c>
      <c r="F122" s="791" t="s">
        <v>6750</v>
      </c>
      <c r="G122" s="230" t="s">
        <v>6751</v>
      </c>
    </row>
    <row r="123" spans="1:7" x14ac:dyDescent="0.15">
      <c r="A123" s="798"/>
      <c r="B123" s="796"/>
      <c r="C123" s="429"/>
      <c r="D123" s="429"/>
      <c r="E123" s="618"/>
      <c r="F123" s="792"/>
      <c r="G123" s="230" t="s">
        <v>6752</v>
      </c>
    </row>
    <row r="124" spans="1:7" x14ac:dyDescent="0.15">
      <c r="A124" s="797" t="s">
        <v>1222</v>
      </c>
      <c r="B124" s="228" t="s">
        <v>1221</v>
      </c>
      <c r="C124" s="427"/>
      <c r="D124" s="427"/>
      <c r="E124" s="616"/>
      <c r="F124" s="791" t="s">
        <v>6753</v>
      </c>
      <c r="G124" s="793" t="s">
        <v>1220</v>
      </c>
    </row>
    <row r="125" spans="1:7" x14ac:dyDescent="0.15">
      <c r="A125" s="798"/>
      <c r="B125" s="228" t="s">
        <v>1219</v>
      </c>
      <c r="C125" s="429"/>
      <c r="D125" s="429"/>
      <c r="E125" s="618"/>
      <c r="F125" s="792"/>
      <c r="G125" s="794"/>
    </row>
    <row r="126" spans="1:7" x14ac:dyDescent="0.15">
      <c r="A126" s="797" t="s">
        <v>6785</v>
      </c>
      <c r="B126" s="795" t="s">
        <v>1217</v>
      </c>
      <c r="C126" s="427"/>
      <c r="D126" s="427"/>
      <c r="E126" s="616"/>
      <c r="F126" s="229" t="s">
        <v>6754</v>
      </c>
      <c r="G126" s="230" t="s">
        <v>6755</v>
      </c>
    </row>
    <row r="127" spans="1:7" x14ac:dyDescent="0.15">
      <c r="A127" s="799"/>
      <c r="B127" s="800"/>
      <c r="C127" s="428"/>
      <c r="D127" s="428"/>
      <c r="E127" s="617"/>
      <c r="F127" s="791" t="s">
        <v>6756</v>
      </c>
      <c r="G127" s="230" t="s">
        <v>6757</v>
      </c>
    </row>
    <row r="128" spans="1:7" x14ac:dyDescent="0.15">
      <c r="A128" s="798"/>
      <c r="B128" s="796"/>
      <c r="C128" s="429"/>
      <c r="D128" s="429"/>
      <c r="E128" s="618"/>
      <c r="F128" s="792"/>
      <c r="G128" s="230" t="s">
        <v>6758</v>
      </c>
    </row>
    <row r="129" spans="1:7" x14ac:dyDescent="0.15">
      <c r="A129" s="797" t="s">
        <v>1215</v>
      </c>
      <c r="B129" s="795" t="s">
        <v>1214</v>
      </c>
      <c r="C129" s="427"/>
      <c r="D129" s="427"/>
      <c r="E129" s="627">
        <v>0.8</v>
      </c>
      <c r="F129" s="229" t="s">
        <v>6759</v>
      </c>
      <c r="G129" s="230" t="s">
        <v>6760</v>
      </c>
    </row>
    <row r="130" spans="1:7" x14ac:dyDescent="0.15">
      <c r="A130" s="798"/>
      <c r="B130" s="796"/>
      <c r="C130" s="429"/>
      <c r="D130" s="429"/>
      <c r="E130" s="618"/>
      <c r="F130" s="229" t="s">
        <v>6761</v>
      </c>
      <c r="G130" s="230"/>
    </row>
    <row r="131" spans="1:7" x14ac:dyDescent="0.15">
      <c r="A131" s="797" t="s">
        <v>1211</v>
      </c>
      <c r="B131" s="228" t="s">
        <v>1210</v>
      </c>
      <c r="C131" s="431"/>
      <c r="D131" s="431"/>
      <c r="E131" s="628">
        <v>0.35</v>
      </c>
      <c r="F131" s="229" t="s">
        <v>6762</v>
      </c>
      <c r="G131" s="230" t="s">
        <v>6763</v>
      </c>
    </row>
    <row r="132" spans="1:7" x14ac:dyDescent="0.15">
      <c r="A132" s="799"/>
      <c r="B132" s="228" t="s">
        <v>1206</v>
      </c>
      <c r="C132" s="427"/>
      <c r="D132" s="427"/>
      <c r="E132" s="616"/>
      <c r="F132" s="791" t="s">
        <v>6733</v>
      </c>
      <c r="G132" s="793" t="s">
        <v>6764</v>
      </c>
    </row>
    <row r="133" spans="1:7" x14ac:dyDescent="0.15">
      <c r="A133" s="798"/>
      <c r="B133" s="228" t="s">
        <v>1205</v>
      </c>
      <c r="C133" s="429"/>
      <c r="D133" s="429"/>
      <c r="E133" s="618"/>
      <c r="F133" s="792"/>
      <c r="G133" s="794"/>
    </row>
  </sheetData>
  <mergeCells count="144">
    <mergeCell ref="A131:A133"/>
    <mergeCell ref="A108:A110"/>
    <mergeCell ref="A111:A112"/>
    <mergeCell ref="A113:A114"/>
    <mergeCell ref="A115:A116"/>
    <mergeCell ref="A117:A118"/>
    <mergeCell ref="A120:A121"/>
    <mergeCell ref="A122:A123"/>
    <mergeCell ref="A124:A125"/>
    <mergeCell ref="A126:A128"/>
    <mergeCell ref="B126:B128"/>
    <mergeCell ref="F127:F128"/>
    <mergeCell ref="B129:B130"/>
    <mergeCell ref="F132:F133"/>
    <mergeCell ref="G132:G133"/>
    <mergeCell ref="A4:A5"/>
    <mergeCell ref="A6:A7"/>
    <mergeCell ref="A8:A9"/>
    <mergeCell ref="A10:A11"/>
    <mergeCell ref="A12:A13"/>
    <mergeCell ref="A14:A15"/>
    <mergeCell ref="A16:A17"/>
    <mergeCell ref="A18:A19"/>
    <mergeCell ref="A20:A21"/>
    <mergeCell ref="A22:A23"/>
    <mergeCell ref="A24:A25"/>
    <mergeCell ref="A32:A33"/>
    <mergeCell ref="A34:A35"/>
    <mergeCell ref="A36:A37"/>
    <mergeCell ref="A38:A39"/>
    <mergeCell ref="A40:A41"/>
    <mergeCell ref="A42:A43"/>
    <mergeCell ref="A44:A45"/>
    <mergeCell ref="A129:A130"/>
    <mergeCell ref="B111:B112"/>
    <mergeCell ref="B113:B114"/>
    <mergeCell ref="B115:B116"/>
    <mergeCell ref="B117:B118"/>
    <mergeCell ref="B120:B121"/>
    <mergeCell ref="G120:G121"/>
    <mergeCell ref="B122:B123"/>
    <mergeCell ref="F122:F123"/>
    <mergeCell ref="F124:F125"/>
    <mergeCell ref="G124:G125"/>
    <mergeCell ref="B92:B93"/>
    <mergeCell ref="G92:G93"/>
    <mergeCell ref="B94:B95"/>
    <mergeCell ref="G94:G95"/>
    <mergeCell ref="F96:F97"/>
    <mergeCell ref="B99:B101"/>
    <mergeCell ref="F100:F101"/>
    <mergeCell ref="B104:B107"/>
    <mergeCell ref="F104:F105"/>
    <mergeCell ref="F106:F107"/>
    <mergeCell ref="G58:G60"/>
    <mergeCell ref="G61:G63"/>
    <mergeCell ref="G64:G66"/>
    <mergeCell ref="G67:G69"/>
    <mergeCell ref="G70:G71"/>
    <mergeCell ref="G24:G27"/>
    <mergeCell ref="G44:G45"/>
    <mergeCell ref="G84:G85"/>
    <mergeCell ref="G90:G91"/>
    <mergeCell ref="G20:G21"/>
    <mergeCell ref="B22:B23"/>
    <mergeCell ref="B30:B31"/>
    <mergeCell ref="B34:B35"/>
    <mergeCell ref="B36:B37"/>
    <mergeCell ref="G29:G31"/>
    <mergeCell ref="G32:G33"/>
    <mergeCell ref="G34:G35"/>
    <mergeCell ref="B38:B39"/>
    <mergeCell ref="A1:G1"/>
    <mergeCell ref="A2:A3"/>
    <mergeCell ref="G2:G3"/>
    <mergeCell ref="F2:F3"/>
    <mergeCell ref="A26:A27"/>
    <mergeCell ref="A28:A29"/>
    <mergeCell ref="A30:A31"/>
    <mergeCell ref="A46:A47"/>
    <mergeCell ref="A48:A49"/>
    <mergeCell ref="G4:G5"/>
    <mergeCell ref="B6:B7"/>
    <mergeCell ref="G6:G7"/>
    <mergeCell ref="B8:B9"/>
    <mergeCell ref="G8:G9"/>
    <mergeCell ref="B10:B11"/>
    <mergeCell ref="G10:G11"/>
    <mergeCell ref="B12:B13"/>
    <mergeCell ref="G12:G13"/>
    <mergeCell ref="B14:B15"/>
    <mergeCell ref="G14:G15"/>
    <mergeCell ref="B16:B17"/>
    <mergeCell ref="B18:B19"/>
    <mergeCell ref="G18:G19"/>
    <mergeCell ref="B20:B21"/>
    <mergeCell ref="B40:B41"/>
    <mergeCell ref="B42:B43"/>
    <mergeCell ref="B44:B45"/>
    <mergeCell ref="A104:A107"/>
    <mergeCell ref="B68:B69"/>
    <mergeCell ref="F109:F110"/>
    <mergeCell ref="A74:A75"/>
    <mergeCell ref="A78:A79"/>
    <mergeCell ref="A80:A81"/>
    <mergeCell ref="A82:A83"/>
    <mergeCell ref="A84:A85"/>
    <mergeCell ref="A86:A88"/>
    <mergeCell ref="A90:A91"/>
    <mergeCell ref="A92:A93"/>
    <mergeCell ref="B86:B88"/>
    <mergeCell ref="F86:F88"/>
    <mergeCell ref="B90:B91"/>
    <mergeCell ref="B108:B110"/>
    <mergeCell ref="A67:A69"/>
    <mergeCell ref="A70:A71"/>
    <mergeCell ref="A72:A73"/>
    <mergeCell ref="B80:B81"/>
    <mergeCell ref="F80:F81"/>
    <mergeCell ref="B82:B83"/>
    <mergeCell ref="F51:F52"/>
    <mergeCell ref="G51:G52"/>
    <mergeCell ref="B53:B54"/>
    <mergeCell ref="B56:B57"/>
    <mergeCell ref="F56:F57"/>
    <mergeCell ref="A96:A97"/>
    <mergeCell ref="A99:A101"/>
    <mergeCell ref="A50:A52"/>
    <mergeCell ref="A53:A54"/>
    <mergeCell ref="A55:A57"/>
    <mergeCell ref="A58:A60"/>
    <mergeCell ref="A61:A63"/>
    <mergeCell ref="A64:A66"/>
    <mergeCell ref="F82:F83"/>
    <mergeCell ref="F84:F85"/>
    <mergeCell ref="A94:A95"/>
    <mergeCell ref="B58:B60"/>
    <mergeCell ref="B61:B63"/>
    <mergeCell ref="B65:B66"/>
    <mergeCell ref="B70:B71"/>
    <mergeCell ref="B74:B75"/>
    <mergeCell ref="G74:G75"/>
    <mergeCell ref="B78:B79"/>
    <mergeCell ref="F78:F79"/>
  </mergeCells>
  <phoneticPr fontId="1" type="noConversion"/>
  <pageMargins left="0.75" right="0.75" top="1" bottom="1" header="0.51" footer="0.51"/>
  <pageSetup paperSize="9" orientation="portrait" horizontalDpi="0" verticalDpi="0"/>
  <headerFooter scaleWithDoc="0"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tabColor theme="4" tint="-0.499984740745262"/>
  </sheetPr>
  <dimension ref="B2:O28"/>
  <sheetViews>
    <sheetView workbookViewId="0">
      <selection activeCell="H9" sqref="H9:N12"/>
    </sheetView>
  </sheetViews>
  <sheetFormatPr defaultRowHeight="11.25" x14ac:dyDescent="0.15"/>
  <cols>
    <col min="2" max="2" width="10" bestFit="1" customWidth="1"/>
    <col min="3" max="3" width="6.33203125" bestFit="1" customWidth="1"/>
    <col min="4" max="4" width="12.1640625" bestFit="1" customWidth="1"/>
    <col min="5" max="6" width="6.33203125" bestFit="1" customWidth="1"/>
    <col min="7" max="7" width="3.5" customWidth="1"/>
    <col min="8" max="8" width="8" bestFit="1" customWidth="1"/>
    <col min="9" max="10" width="9.6640625" bestFit="1" customWidth="1"/>
    <col min="11" max="11" width="6.33203125" bestFit="1" customWidth="1"/>
    <col min="12" max="12" width="5.33203125" bestFit="1" customWidth="1"/>
    <col min="13" max="13" width="8.5" bestFit="1" customWidth="1"/>
    <col min="14" max="14" width="9.6640625" bestFit="1" customWidth="1"/>
    <col min="15" max="15" width="14.5" bestFit="1" customWidth="1"/>
    <col min="17" max="17" width="16.83203125" bestFit="1" customWidth="1"/>
    <col min="19" max="19" width="16.83203125" bestFit="1" customWidth="1"/>
    <col min="21" max="21" width="11" bestFit="1" customWidth="1"/>
  </cols>
  <sheetData>
    <row r="2" spans="2:15" x14ac:dyDescent="0.15">
      <c r="B2" s="811"/>
      <c r="C2" s="812"/>
      <c r="D2" s="812"/>
      <c r="E2" s="812"/>
      <c r="F2" s="813"/>
      <c r="I2" s="810" t="s">
        <v>10707</v>
      </c>
      <c r="J2" s="810"/>
      <c r="K2" s="810"/>
      <c r="L2" s="810"/>
      <c r="M2" s="810"/>
      <c r="N2" s="810"/>
    </row>
    <row r="3" spans="2:15" x14ac:dyDescent="0.15">
      <c r="B3" s="507" t="s">
        <v>9641</v>
      </c>
      <c r="C3" s="507" t="s">
        <v>9643</v>
      </c>
      <c r="D3" s="507" t="s">
        <v>9650</v>
      </c>
      <c r="E3" s="507" t="s">
        <v>9644</v>
      </c>
      <c r="F3" s="507" t="s">
        <v>9645</v>
      </c>
      <c r="I3" s="507" t="s">
        <v>10710</v>
      </c>
      <c r="J3" s="507" t="s">
        <v>10711</v>
      </c>
      <c r="K3" s="507" t="s">
        <v>10732</v>
      </c>
      <c r="L3" s="507" t="s">
        <v>10708</v>
      </c>
      <c r="M3" s="507" t="s">
        <v>10709</v>
      </c>
      <c r="N3" s="507" t="s">
        <v>10721</v>
      </c>
      <c r="O3" s="108"/>
    </row>
    <row r="4" spans="2:15" x14ac:dyDescent="0.15">
      <c r="B4" s="509" t="s">
        <v>9647</v>
      </c>
      <c r="C4" s="510">
        <v>195</v>
      </c>
      <c r="D4" s="510">
        <v>28.2</v>
      </c>
      <c r="E4" s="510" t="s">
        <v>9646</v>
      </c>
      <c r="F4" s="510">
        <v>4</v>
      </c>
      <c r="I4" s="511" t="s">
        <v>10712</v>
      </c>
      <c r="J4" s="511"/>
      <c r="K4" s="511">
        <v>4</v>
      </c>
      <c r="L4" s="511" t="s">
        <v>10718</v>
      </c>
      <c r="M4" s="511" t="s">
        <v>10719</v>
      </c>
      <c r="N4" s="511" t="s">
        <v>10722</v>
      </c>
    </row>
    <row r="5" spans="2:15" x14ac:dyDescent="0.15">
      <c r="B5" s="509" t="s">
        <v>9642</v>
      </c>
      <c r="C5" s="510">
        <v>220</v>
      </c>
      <c r="D5" s="510">
        <v>37.64</v>
      </c>
      <c r="E5" s="510" t="s">
        <v>9651</v>
      </c>
      <c r="F5" s="510">
        <v>4</v>
      </c>
      <c r="I5" s="511" t="s">
        <v>10713</v>
      </c>
      <c r="J5" s="511" t="s">
        <v>10717</v>
      </c>
      <c r="K5" s="511">
        <v>2</v>
      </c>
      <c r="L5" s="511" t="s">
        <v>10719</v>
      </c>
      <c r="M5" s="511"/>
      <c r="N5" s="511" t="s">
        <v>10723</v>
      </c>
    </row>
    <row r="6" spans="2:15" x14ac:dyDescent="0.15">
      <c r="B6" s="509" t="s">
        <v>9648</v>
      </c>
      <c r="C6" s="510">
        <v>250</v>
      </c>
      <c r="D6" s="510">
        <v>59.6</v>
      </c>
      <c r="E6" s="510" t="s">
        <v>9649</v>
      </c>
      <c r="F6" s="510">
        <v>4</v>
      </c>
      <c r="I6" s="511" t="s">
        <v>10714</v>
      </c>
      <c r="J6" s="511" t="s">
        <v>10716</v>
      </c>
      <c r="K6" s="511">
        <v>1</v>
      </c>
      <c r="L6" s="511" t="s">
        <v>10720</v>
      </c>
      <c r="M6" s="511"/>
      <c r="N6" s="511" t="s">
        <v>10724</v>
      </c>
    </row>
    <row r="7" spans="2:15" x14ac:dyDescent="0.15">
      <c r="B7" s="509" t="s">
        <v>9652</v>
      </c>
      <c r="C7" s="510">
        <v>70</v>
      </c>
      <c r="D7" s="510">
        <v>9.6199999999999992</v>
      </c>
      <c r="E7" s="510" t="s">
        <v>9653</v>
      </c>
      <c r="F7" s="510">
        <v>2</v>
      </c>
      <c r="I7" s="511" t="s">
        <v>10715</v>
      </c>
      <c r="J7" s="511" t="s">
        <v>10716</v>
      </c>
      <c r="K7" s="511">
        <v>4</v>
      </c>
      <c r="L7" s="511" t="s">
        <v>10719</v>
      </c>
      <c r="M7" s="511"/>
      <c r="N7" s="511"/>
    </row>
    <row r="8" spans="2:15" x14ac:dyDescent="0.15">
      <c r="B8" s="509" t="s">
        <v>9654</v>
      </c>
      <c r="C8" s="510">
        <v>60</v>
      </c>
      <c r="D8" s="510">
        <v>5.0199999999999996</v>
      </c>
      <c r="E8" s="510" t="s">
        <v>9655</v>
      </c>
      <c r="F8" s="510">
        <v>1</v>
      </c>
    </row>
    <row r="9" spans="2:15" x14ac:dyDescent="0.15">
      <c r="B9" s="509" t="s">
        <v>9656</v>
      </c>
      <c r="C9" s="510">
        <v>190</v>
      </c>
      <c r="D9" s="510">
        <v>28.1</v>
      </c>
      <c r="E9" s="510" t="s">
        <v>9646</v>
      </c>
      <c r="F9" s="510">
        <v>4</v>
      </c>
      <c r="H9" s="810" t="s">
        <v>10725</v>
      </c>
      <c r="I9" s="810"/>
      <c r="J9" s="810"/>
      <c r="K9" s="810"/>
      <c r="L9" s="810"/>
      <c r="M9" s="810"/>
      <c r="N9" s="810"/>
    </row>
    <row r="10" spans="2:15" x14ac:dyDescent="0.15">
      <c r="B10" s="509" t="s">
        <v>9657</v>
      </c>
      <c r="C10" s="510">
        <v>90</v>
      </c>
      <c r="D10" s="510">
        <v>12.6</v>
      </c>
      <c r="E10" s="510" t="s">
        <v>9646</v>
      </c>
      <c r="F10" s="510">
        <v>4</v>
      </c>
      <c r="H10" s="507" t="s">
        <v>10726</v>
      </c>
      <c r="I10" s="507" t="s">
        <v>10710</v>
      </c>
      <c r="J10" s="507" t="s">
        <v>10711</v>
      </c>
      <c r="K10" s="507" t="s">
        <v>10733</v>
      </c>
      <c r="L10" s="507" t="s">
        <v>10708</v>
      </c>
      <c r="M10" s="507" t="s">
        <v>10709</v>
      </c>
      <c r="N10" s="507" t="s">
        <v>10721</v>
      </c>
    </row>
    <row r="11" spans="2:15" x14ac:dyDescent="0.15">
      <c r="B11" s="509" t="s">
        <v>9658</v>
      </c>
      <c r="C11" s="510">
        <v>225</v>
      </c>
      <c r="D11" s="510">
        <v>24.8</v>
      </c>
      <c r="E11" s="510" t="s">
        <v>9659</v>
      </c>
      <c r="F11" s="510">
        <v>4</v>
      </c>
      <c r="H11" s="508" t="s">
        <v>10727</v>
      </c>
      <c r="I11" s="511" t="s">
        <v>10728</v>
      </c>
      <c r="J11" s="511" t="s">
        <v>10716</v>
      </c>
      <c r="K11" s="511">
        <v>4</v>
      </c>
      <c r="L11" s="511" t="s">
        <v>10719</v>
      </c>
      <c r="M11" s="511" t="s">
        <v>10718</v>
      </c>
      <c r="N11" s="511" t="s">
        <v>10729</v>
      </c>
    </row>
    <row r="12" spans="2:15" x14ac:dyDescent="0.15">
      <c r="B12" s="509" t="s">
        <v>9660</v>
      </c>
      <c r="C12" s="510">
        <v>70</v>
      </c>
      <c r="D12" s="510">
        <v>7.6</v>
      </c>
      <c r="E12" s="510" t="s">
        <v>9661</v>
      </c>
      <c r="F12" s="510">
        <v>4</v>
      </c>
      <c r="H12" s="508" t="s">
        <v>10730</v>
      </c>
      <c r="I12" s="511" t="s">
        <v>10728</v>
      </c>
      <c r="J12" s="511" t="s">
        <v>10716</v>
      </c>
      <c r="K12" s="511">
        <v>4</v>
      </c>
      <c r="L12" s="511" t="s">
        <v>10719</v>
      </c>
      <c r="M12" s="511"/>
      <c r="N12" s="511" t="s">
        <v>10731</v>
      </c>
    </row>
    <row r="13" spans="2:15" x14ac:dyDescent="0.15">
      <c r="B13" s="509" t="s">
        <v>9662</v>
      </c>
      <c r="C13" s="510">
        <v>230</v>
      </c>
      <c r="D13" s="510">
        <v>39.44</v>
      </c>
      <c r="E13" s="510" t="s">
        <v>9663</v>
      </c>
      <c r="F13" s="510">
        <v>4</v>
      </c>
      <c r="H13" s="508"/>
      <c r="I13" s="511"/>
      <c r="J13" s="511"/>
      <c r="K13" s="511"/>
      <c r="L13" s="511"/>
      <c r="M13" s="511"/>
      <c r="N13" s="511"/>
    </row>
    <row r="14" spans="2:15" x14ac:dyDescent="0.15">
      <c r="B14" s="509" t="s">
        <v>9664</v>
      </c>
      <c r="C14" s="510">
        <v>250</v>
      </c>
      <c r="D14" s="510">
        <v>44.64</v>
      </c>
      <c r="E14" s="510" t="s">
        <v>9663</v>
      </c>
      <c r="F14" s="510">
        <v>4</v>
      </c>
    </row>
    <row r="15" spans="2:15" x14ac:dyDescent="0.15">
      <c r="B15" s="509" t="s">
        <v>9665</v>
      </c>
      <c r="C15" s="510">
        <v>190</v>
      </c>
      <c r="D15" s="510">
        <v>42</v>
      </c>
      <c r="E15" s="510" t="s">
        <v>9646</v>
      </c>
      <c r="F15" s="510">
        <v>4</v>
      </c>
    </row>
    <row r="16" spans="2:15" x14ac:dyDescent="0.15">
      <c r="B16" s="509" t="s">
        <v>9666</v>
      </c>
      <c r="C16" s="510">
        <v>70</v>
      </c>
      <c r="D16" s="510">
        <v>1.98</v>
      </c>
      <c r="E16" s="510" t="s">
        <v>9667</v>
      </c>
      <c r="F16" s="510">
        <v>1</v>
      </c>
    </row>
    <row r="17" spans="2:15" x14ac:dyDescent="0.15">
      <c r="B17" s="509"/>
      <c r="C17" s="510"/>
      <c r="D17" s="510"/>
      <c r="E17" s="510"/>
      <c r="F17" s="510"/>
    </row>
    <row r="27" spans="2:15" x14ac:dyDescent="0.15">
      <c r="M27" s="505"/>
      <c r="O27" s="505"/>
    </row>
    <row r="28" spans="2:15" x14ac:dyDescent="0.15">
      <c r="O28" s="505"/>
    </row>
  </sheetData>
  <mergeCells count="3">
    <mergeCell ref="I2:N2"/>
    <mergeCell ref="B2:F2"/>
    <mergeCell ref="H9:N9"/>
  </mergeCells>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5"/>
  </sheetPr>
  <dimension ref="A1:AG103"/>
  <sheetViews>
    <sheetView workbookViewId="0">
      <pane xSplit="4" ySplit="2" topLeftCell="E3" activePane="bottomRight" state="frozen"/>
      <selection pane="topRight" activeCell="E1" sqref="E1"/>
      <selection pane="bottomLeft" activeCell="A3" sqref="A3"/>
      <selection pane="bottomRight"/>
    </sheetView>
  </sheetViews>
  <sheetFormatPr defaultRowHeight="11.25" x14ac:dyDescent="0.15"/>
  <cols>
    <col min="1" max="2" width="8" bestFit="1" customWidth="1"/>
    <col min="3" max="3" width="6.33203125" bestFit="1" customWidth="1"/>
    <col min="4" max="4" width="16.83203125" bestFit="1" customWidth="1"/>
    <col min="5" max="8" width="4" style="292" bestFit="1" customWidth="1"/>
    <col min="9" max="9" width="6.5" bestFit="1" customWidth="1"/>
    <col min="10" max="12" width="6" style="292" bestFit="1" customWidth="1"/>
    <col min="13" max="14" width="7" style="292" bestFit="1" customWidth="1"/>
    <col min="15" max="15" width="6.33203125" customWidth="1"/>
    <col min="16" max="16" width="15.6640625" style="292" bestFit="1" customWidth="1"/>
    <col min="17" max="18" width="6.33203125" style="292" bestFit="1" customWidth="1"/>
    <col min="19" max="19" width="56.83203125" style="110" bestFit="1" customWidth="1"/>
    <col min="20" max="20" width="29.33203125" style="292" bestFit="1" customWidth="1"/>
    <col min="21" max="21" width="8" bestFit="1" customWidth="1"/>
    <col min="22" max="22" width="10" bestFit="1" customWidth="1"/>
    <col min="23" max="23" width="6.33203125" customWidth="1"/>
    <col min="24" max="24" width="3" bestFit="1" customWidth="1"/>
    <col min="25" max="30" width="4" bestFit="1" customWidth="1"/>
    <col min="31" max="31" width="5" bestFit="1" customWidth="1"/>
    <col min="32" max="32" width="6.33203125" bestFit="1" customWidth="1"/>
  </cols>
  <sheetData>
    <row r="1" spans="1:33" x14ac:dyDescent="0.15">
      <c r="A1" s="393" t="s">
        <v>10095</v>
      </c>
      <c r="B1" s="393" t="s">
        <v>10096</v>
      </c>
      <c r="C1" s="393" t="s">
        <v>9979</v>
      </c>
      <c r="D1" s="393" t="s">
        <v>9978</v>
      </c>
      <c r="E1" s="815" t="s">
        <v>9770</v>
      </c>
      <c r="F1" s="816"/>
      <c r="G1" s="816"/>
      <c r="H1" s="816"/>
      <c r="I1" s="817"/>
      <c r="J1" s="818" t="s">
        <v>9771</v>
      </c>
      <c r="K1" s="819"/>
      <c r="L1" s="819"/>
      <c r="M1" s="819"/>
      <c r="N1" s="819"/>
      <c r="O1" s="405"/>
      <c r="P1" s="393" t="s">
        <v>9980</v>
      </c>
      <c r="Q1" s="814" t="s">
        <v>9804</v>
      </c>
      <c r="R1" s="814"/>
      <c r="S1" s="393" t="s">
        <v>9981</v>
      </c>
      <c r="T1" s="393" t="s">
        <v>9982</v>
      </c>
      <c r="X1" s="677"/>
      <c r="Y1" s="677"/>
      <c r="Z1" s="677"/>
      <c r="AA1" s="677"/>
      <c r="AB1" s="677"/>
      <c r="AC1" s="677"/>
      <c r="AD1" s="677"/>
      <c r="AE1" s="677"/>
      <c r="AF1" s="677"/>
    </row>
    <row r="2" spans="1:33" x14ac:dyDescent="0.15">
      <c r="A2" s="396"/>
      <c r="B2" s="396"/>
      <c r="C2" s="396"/>
      <c r="D2" s="396"/>
      <c r="E2" s="397">
        <v>1</v>
      </c>
      <c r="F2" s="397">
        <v>2</v>
      </c>
      <c r="G2" s="397">
        <v>3</v>
      </c>
      <c r="H2" s="397">
        <v>4</v>
      </c>
      <c r="I2" s="404" t="s">
        <v>9826</v>
      </c>
      <c r="J2" s="397">
        <v>0</v>
      </c>
      <c r="K2" s="397">
        <v>1</v>
      </c>
      <c r="L2" s="397">
        <v>2</v>
      </c>
      <c r="M2" s="397">
        <v>3</v>
      </c>
      <c r="N2" s="397">
        <v>4</v>
      </c>
      <c r="O2" s="403" t="s">
        <v>9859</v>
      </c>
      <c r="P2" s="397"/>
      <c r="Q2" s="397" t="s">
        <v>9805</v>
      </c>
      <c r="R2" s="397" t="s">
        <v>9806</v>
      </c>
      <c r="S2" s="397"/>
      <c r="T2" s="397"/>
      <c r="U2" s="109"/>
      <c r="V2" s="109"/>
      <c r="W2" s="109"/>
      <c r="X2" s="677"/>
      <c r="Y2" s="677"/>
      <c r="Z2" s="677"/>
      <c r="AA2" s="677"/>
      <c r="AB2" s="677"/>
      <c r="AC2" s="677"/>
      <c r="AD2" s="677"/>
      <c r="AE2" s="677"/>
      <c r="AF2" s="109"/>
      <c r="AG2" s="109"/>
    </row>
    <row r="3" spans="1:33" x14ac:dyDescent="0.15">
      <c r="A3" s="410" t="s">
        <v>10064</v>
      </c>
      <c r="B3" s="410" t="s">
        <v>10065</v>
      </c>
      <c r="C3" s="398">
        <v>6</v>
      </c>
      <c r="D3" s="398" t="s">
        <v>10000</v>
      </c>
      <c r="E3" s="400">
        <v>5</v>
      </c>
      <c r="F3" s="400">
        <v>10</v>
      </c>
      <c r="G3" s="400">
        <v>15</v>
      </c>
      <c r="H3" s="400">
        <v>20</v>
      </c>
      <c r="I3" s="401">
        <f>SUM(E3:H3)</f>
        <v>50</v>
      </c>
      <c r="J3" s="399">
        <v>1</v>
      </c>
      <c r="K3" s="399">
        <v>2</v>
      </c>
      <c r="L3" s="399">
        <v>2</v>
      </c>
      <c r="M3" s="399">
        <v>2</v>
      </c>
      <c r="N3" s="399">
        <v>3</v>
      </c>
      <c r="O3" s="402">
        <f>SUM(J3:N3)</f>
        <v>10</v>
      </c>
      <c r="P3" s="406"/>
      <c r="Q3" s="407" t="s">
        <v>10015</v>
      </c>
      <c r="R3" s="407" t="s">
        <v>10016</v>
      </c>
      <c r="S3" s="408" t="s">
        <v>10020</v>
      </c>
      <c r="T3" s="407"/>
    </row>
    <row r="4" spans="1:33" x14ac:dyDescent="0.15">
      <c r="A4" s="410" t="s">
        <v>10066</v>
      </c>
      <c r="B4" s="410" t="s">
        <v>10066</v>
      </c>
      <c r="C4" s="398">
        <v>8</v>
      </c>
      <c r="D4" s="398" t="s">
        <v>10001</v>
      </c>
      <c r="E4" s="400">
        <v>10</v>
      </c>
      <c r="F4" s="400">
        <v>15</v>
      </c>
      <c r="G4" s="400">
        <v>25</v>
      </c>
      <c r="H4" s="400">
        <v>30</v>
      </c>
      <c r="I4" s="401">
        <f t="shared" ref="I4:I70" si="0">SUM(E4:H4)</f>
        <v>80</v>
      </c>
      <c r="J4" s="399">
        <v>1</v>
      </c>
      <c r="K4" s="399">
        <v>2</v>
      </c>
      <c r="L4" s="399">
        <v>2</v>
      </c>
      <c r="M4" s="399">
        <v>2</v>
      </c>
      <c r="N4" s="399">
        <v>3</v>
      </c>
      <c r="O4" s="402">
        <f t="shared" ref="O4:O70" si="1">SUM(J4:N4)</f>
        <v>10</v>
      </c>
      <c r="P4" s="406"/>
      <c r="Q4" s="407" t="s">
        <v>10015</v>
      </c>
      <c r="R4" s="407" t="s">
        <v>10016</v>
      </c>
      <c r="S4" s="408" t="s">
        <v>10017</v>
      </c>
      <c r="T4" s="407"/>
    </row>
    <row r="5" spans="1:33" x14ac:dyDescent="0.15">
      <c r="A5" s="410" t="s">
        <v>10064</v>
      </c>
      <c r="B5" s="410" t="s">
        <v>10066</v>
      </c>
      <c r="C5" s="398">
        <v>12</v>
      </c>
      <c r="D5" s="398" t="s">
        <v>10002</v>
      </c>
      <c r="E5" s="400">
        <v>10</v>
      </c>
      <c r="F5" s="400">
        <v>15</v>
      </c>
      <c r="G5" s="400">
        <v>25</v>
      </c>
      <c r="H5" s="400">
        <v>30</v>
      </c>
      <c r="I5" s="401">
        <f t="shared" si="0"/>
        <v>80</v>
      </c>
      <c r="J5" s="399">
        <v>1</v>
      </c>
      <c r="K5" s="399">
        <v>2</v>
      </c>
      <c r="L5" s="399">
        <v>2</v>
      </c>
      <c r="M5" s="399">
        <v>2</v>
      </c>
      <c r="N5" s="399">
        <v>3</v>
      </c>
      <c r="O5" s="402">
        <f t="shared" si="1"/>
        <v>10</v>
      </c>
      <c r="P5" s="406"/>
      <c r="Q5" s="407" t="s">
        <v>10015</v>
      </c>
      <c r="R5" s="407" t="s">
        <v>10016</v>
      </c>
      <c r="S5" s="408" t="s">
        <v>10018</v>
      </c>
      <c r="T5" s="407"/>
    </row>
    <row r="6" spans="1:33" x14ac:dyDescent="0.15">
      <c r="A6" s="410" t="s">
        <v>10067</v>
      </c>
      <c r="B6" s="410" t="s">
        <v>10064</v>
      </c>
      <c r="C6" s="398">
        <v>16</v>
      </c>
      <c r="D6" s="398" t="s">
        <v>10003</v>
      </c>
      <c r="E6" s="400">
        <v>10</v>
      </c>
      <c r="F6" s="400">
        <v>15</v>
      </c>
      <c r="G6" s="400">
        <v>25</v>
      </c>
      <c r="H6" s="400">
        <v>30</v>
      </c>
      <c r="I6" s="401">
        <f t="shared" si="0"/>
        <v>80</v>
      </c>
      <c r="J6" s="399">
        <v>1</v>
      </c>
      <c r="K6" s="399">
        <v>2</v>
      </c>
      <c r="L6" s="399">
        <v>2</v>
      </c>
      <c r="M6" s="399">
        <v>2</v>
      </c>
      <c r="N6" s="399">
        <v>3</v>
      </c>
      <c r="O6" s="402">
        <f t="shared" si="1"/>
        <v>10</v>
      </c>
      <c r="P6" s="406"/>
      <c r="Q6" s="407" t="s">
        <v>10015</v>
      </c>
      <c r="R6" s="407" t="s">
        <v>10016</v>
      </c>
      <c r="S6" s="408" t="s">
        <v>10019</v>
      </c>
      <c r="T6" s="407"/>
    </row>
    <row r="7" spans="1:33" x14ac:dyDescent="0.15">
      <c r="A7" s="410" t="s">
        <v>10067</v>
      </c>
      <c r="B7" s="410" t="s">
        <v>10067</v>
      </c>
      <c r="C7" s="398">
        <v>18</v>
      </c>
      <c r="D7" s="398" t="s">
        <v>10004</v>
      </c>
      <c r="E7" s="400">
        <v>30</v>
      </c>
      <c r="F7" s="400">
        <v>40</v>
      </c>
      <c r="G7" s="400">
        <v>50</v>
      </c>
      <c r="H7" s="400">
        <v>60</v>
      </c>
      <c r="I7" s="401">
        <f t="shared" si="0"/>
        <v>180</v>
      </c>
      <c r="J7" s="399">
        <v>2</v>
      </c>
      <c r="K7" s="399">
        <v>4</v>
      </c>
      <c r="L7" s="399">
        <v>4</v>
      </c>
      <c r="M7" s="399">
        <v>4</v>
      </c>
      <c r="N7" s="399">
        <v>6</v>
      </c>
      <c r="O7" s="402">
        <f t="shared" si="1"/>
        <v>20</v>
      </c>
      <c r="P7" s="406"/>
      <c r="Q7" s="407" t="s">
        <v>10015</v>
      </c>
      <c r="R7" s="407" t="s">
        <v>10016</v>
      </c>
      <c r="S7" s="408" t="s">
        <v>10033</v>
      </c>
      <c r="T7" s="407"/>
    </row>
    <row r="8" spans="1:33" x14ac:dyDescent="0.15">
      <c r="A8" s="410" t="s">
        <v>10067</v>
      </c>
      <c r="B8" s="410" t="s">
        <v>10064</v>
      </c>
      <c r="C8" s="398">
        <v>20</v>
      </c>
      <c r="D8" s="398" t="s">
        <v>10005</v>
      </c>
      <c r="E8" s="400">
        <v>20</v>
      </c>
      <c r="F8" s="400">
        <v>40</v>
      </c>
      <c r="G8" s="400">
        <v>60</v>
      </c>
      <c r="H8" s="400">
        <v>80</v>
      </c>
      <c r="I8" s="401">
        <f t="shared" si="0"/>
        <v>200</v>
      </c>
      <c r="J8" s="399" t="s">
        <v>10021</v>
      </c>
      <c r="K8" s="399" t="s">
        <v>10022</v>
      </c>
      <c r="L8" s="399" t="s">
        <v>10023</v>
      </c>
      <c r="M8" s="399" t="s">
        <v>10024</v>
      </c>
      <c r="N8" s="399" t="s">
        <v>10025</v>
      </c>
      <c r="O8" s="402">
        <f t="shared" si="1"/>
        <v>0</v>
      </c>
      <c r="P8" s="406"/>
      <c r="Q8" s="407" t="s">
        <v>10015</v>
      </c>
      <c r="R8" s="407" t="s">
        <v>10016</v>
      </c>
      <c r="S8" s="408" t="s">
        <v>10026</v>
      </c>
      <c r="T8" s="407"/>
    </row>
    <row r="9" spans="1:33" x14ac:dyDescent="0.15">
      <c r="A9" s="410" t="s">
        <v>10068</v>
      </c>
      <c r="B9" s="410" t="s">
        <v>10069</v>
      </c>
      <c r="C9" s="398">
        <v>20</v>
      </c>
      <c r="D9" s="398" t="s">
        <v>10047</v>
      </c>
      <c r="E9" s="400">
        <v>25</v>
      </c>
      <c r="F9" s="400">
        <v>25</v>
      </c>
      <c r="G9" s="400">
        <v>25</v>
      </c>
      <c r="H9" s="400">
        <v>25</v>
      </c>
      <c r="I9" s="401">
        <f t="shared" si="0"/>
        <v>100</v>
      </c>
      <c r="J9" s="399">
        <v>10</v>
      </c>
      <c r="K9" s="399">
        <v>5</v>
      </c>
      <c r="L9" s="399">
        <v>5</v>
      </c>
      <c r="M9" s="399">
        <v>5</v>
      </c>
      <c r="N9" s="399">
        <v>5</v>
      </c>
      <c r="O9" s="402">
        <f t="shared" si="1"/>
        <v>30</v>
      </c>
      <c r="P9" s="406" t="s">
        <v>10048</v>
      </c>
      <c r="Q9" s="407"/>
      <c r="R9" s="407" t="s">
        <v>10016</v>
      </c>
      <c r="S9" s="409" t="s">
        <v>10051</v>
      </c>
      <c r="T9" s="407"/>
    </row>
    <row r="10" spans="1:33" x14ac:dyDescent="0.15">
      <c r="A10" s="410" t="s">
        <v>10070</v>
      </c>
      <c r="B10" s="410" t="s">
        <v>10071</v>
      </c>
      <c r="C10" s="398">
        <v>20</v>
      </c>
      <c r="D10" s="398" t="s">
        <v>10049</v>
      </c>
      <c r="E10" s="400">
        <v>25</v>
      </c>
      <c r="F10" s="400">
        <v>25</v>
      </c>
      <c r="G10" s="400">
        <v>25</v>
      </c>
      <c r="H10" s="400">
        <v>25</v>
      </c>
      <c r="I10" s="401">
        <f t="shared" si="0"/>
        <v>100</v>
      </c>
      <c r="J10" s="399">
        <v>10</v>
      </c>
      <c r="K10" s="399">
        <v>5</v>
      </c>
      <c r="L10" s="399">
        <v>5</v>
      </c>
      <c r="M10" s="399">
        <v>5</v>
      </c>
      <c r="N10" s="399">
        <v>5</v>
      </c>
      <c r="O10" s="402">
        <f t="shared" si="1"/>
        <v>30</v>
      </c>
      <c r="P10" s="406" t="s">
        <v>10048</v>
      </c>
      <c r="Q10" s="407"/>
      <c r="R10" s="407" t="s">
        <v>10050</v>
      </c>
      <c r="S10" s="409" t="s">
        <v>10052</v>
      </c>
      <c r="T10" s="407"/>
    </row>
    <row r="11" spans="1:33" x14ac:dyDescent="0.15">
      <c r="A11" s="410" t="s">
        <v>10064</v>
      </c>
      <c r="B11" s="410" t="s">
        <v>10072</v>
      </c>
      <c r="C11" s="398">
        <v>24</v>
      </c>
      <c r="D11" s="398" t="s">
        <v>10006</v>
      </c>
      <c r="E11" s="400">
        <v>10</v>
      </c>
      <c r="F11" s="400">
        <v>20</v>
      </c>
      <c r="G11" s="400">
        <v>30</v>
      </c>
      <c r="H11" s="400">
        <v>40</v>
      </c>
      <c r="I11" s="401">
        <f t="shared" si="0"/>
        <v>100</v>
      </c>
      <c r="J11" s="399">
        <v>1</v>
      </c>
      <c r="K11" s="399">
        <v>2</v>
      </c>
      <c r="L11" s="399">
        <v>2</v>
      </c>
      <c r="M11" s="399">
        <v>2</v>
      </c>
      <c r="N11" s="399">
        <v>3</v>
      </c>
      <c r="O11" s="402">
        <f t="shared" si="1"/>
        <v>10</v>
      </c>
      <c r="P11" s="406"/>
      <c r="Q11" s="407" t="s">
        <v>10015</v>
      </c>
      <c r="R11" s="407" t="s">
        <v>10016</v>
      </c>
      <c r="S11" s="408" t="s">
        <v>10028</v>
      </c>
      <c r="T11" s="407"/>
    </row>
    <row r="12" spans="1:33" x14ac:dyDescent="0.15">
      <c r="A12" s="410" t="s">
        <v>10071</v>
      </c>
      <c r="B12" s="410" t="s">
        <v>10073</v>
      </c>
      <c r="C12" s="398">
        <v>28</v>
      </c>
      <c r="D12" s="398" t="s">
        <v>10027</v>
      </c>
      <c r="E12" s="400">
        <v>10</v>
      </c>
      <c r="F12" s="400">
        <v>20</v>
      </c>
      <c r="G12" s="400">
        <v>30</v>
      </c>
      <c r="H12" s="400">
        <v>40</v>
      </c>
      <c r="I12" s="401">
        <f t="shared" si="0"/>
        <v>100</v>
      </c>
      <c r="J12" s="399">
        <v>1</v>
      </c>
      <c r="K12" s="399">
        <v>1</v>
      </c>
      <c r="L12" s="399">
        <v>1</v>
      </c>
      <c r="M12" s="399">
        <v>1</v>
      </c>
      <c r="N12" s="399">
        <v>1</v>
      </c>
      <c r="O12" s="402">
        <f t="shared" si="1"/>
        <v>5</v>
      </c>
      <c r="P12" s="406" t="s">
        <v>10031</v>
      </c>
      <c r="Q12" s="407" t="s">
        <v>10015</v>
      </c>
      <c r="R12" s="407" t="s">
        <v>10016</v>
      </c>
      <c r="S12" s="408" t="s">
        <v>10030</v>
      </c>
      <c r="T12" s="407"/>
    </row>
    <row r="13" spans="1:33" x14ac:dyDescent="0.15">
      <c r="A13" s="410" t="s">
        <v>10074</v>
      </c>
      <c r="B13" s="410" t="s">
        <v>10075</v>
      </c>
      <c r="C13" s="398">
        <v>28</v>
      </c>
      <c r="D13" s="398" t="s">
        <v>10007</v>
      </c>
      <c r="E13" s="400">
        <v>10</v>
      </c>
      <c r="F13" s="400">
        <v>20</v>
      </c>
      <c r="G13" s="400">
        <v>40</v>
      </c>
      <c r="H13" s="400">
        <v>80</v>
      </c>
      <c r="I13" s="401">
        <f t="shared" si="0"/>
        <v>150</v>
      </c>
      <c r="J13" s="399">
        <v>4</v>
      </c>
      <c r="K13" s="399">
        <v>1</v>
      </c>
      <c r="L13" s="399">
        <v>1</v>
      </c>
      <c r="M13" s="399">
        <v>2</v>
      </c>
      <c r="N13" s="399">
        <v>2</v>
      </c>
      <c r="O13" s="402">
        <f t="shared" si="1"/>
        <v>10</v>
      </c>
      <c r="P13" s="406"/>
      <c r="Q13" s="407" t="s">
        <v>10015</v>
      </c>
      <c r="R13" s="407" t="s">
        <v>10016</v>
      </c>
      <c r="S13" s="408" t="s">
        <v>10029</v>
      </c>
      <c r="T13" s="407"/>
    </row>
    <row r="14" spans="1:33" x14ac:dyDescent="0.15">
      <c r="A14" s="410" t="s">
        <v>10073</v>
      </c>
      <c r="B14" s="410" t="s">
        <v>10076</v>
      </c>
      <c r="C14" s="398">
        <v>32</v>
      </c>
      <c r="D14" s="398" t="s">
        <v>10008</v>
      </c>
      <c r="E14" s="400">
        <v>10</v>
      </c>
      <c r="F14" s="400">
        <v>20</v>
      </c>
      <c r="G14" s="400">
        <v>30</v>
      </c>
      <c r="H14" s="400">
        <v>40</v>
      </c>
      <c r="I14" s="401">
        <f t="shared" si="0"/>
        <v>100</v>
      </c>
      <c r="J14" s="399">
        <v>1</v>
      </c>
      <c r="K14" s="399">
        <v>2</v>
      </c>
      <c r="L14" s="399">
        <v>2</v>
      </c>
      <c r="M14" s="399">
        <v>2</v>
      </c>
      <c r="N14" s="399">
        <v>3</v>
      </c>
      <c r="O14" s="402">
        <f t="shared" si="1"/>
        <v>10</v>
      </c>
      <c r="P14" s="406"/>
      <c r="Q14" s="407" t="s">
        <v>10015</v>
      </c>
      <c r="R14" s="407" t="s">
        <v>10016</v>
      </c>
      <c r="S14" s="408" t="s">
        <v>10032</v>
      </c>
      <c r="T14" s="407"/>
    </row>
    <row r="15" spans="1:33" x14ac:dyDescent="0.15">
      <c r="A15" s="410" t="s">
        <v>10067</v>
      </c>
      <c r="B15" s="410" t="s">
        <v>10076</v>
      </c>
      <c r="C15" s="398">
        <v>42</v>
      </c>
      <c r="D15" s="398" t="s">
        <v>10009</v>
      </c>
      <c r="E15" s="400">
        <v>40</v>
      </c>
      <c r="F15" s="400">
        <v>50</v>
      </c>
      <c r="G15" s="400">
        <v>60</v>
      </c>
      <c r="H15" s="400">
        <v>80</v>
      </c>
      <c r="I15" s="401">
        <f t="shared" si="0"/>
        <v>230</v>
      </c>
      <c r="J15" s="399">
        <v>2</v>
      </c>
      <c r="K15" s="399">
        <v>4</v>
      </c>
      <c r="L15" s="399">
        <v>4</v>
      </c>
      <c r="M15" s="399">
        <v>4</v>
      </c>
      <c r="N15" s="399">
        <v>6</v>
      </c>
      <c r="O15" s="402">
        <f t="shared" si="1"/>
        <v>20</v>
      </c>
      <c r="P15" s="406"/>
      <c r="Q15" s="407" t="s">
        <v>10015</v>
      </c>
      <c r="R15" s="407" t="s">
        <v>10016</v>
      </c>
      <c r="S15" s="408" t="s">
        <v>10034</v>
      </c>
      <c r="T15" s="407"/>
    </row>
    <row r="16" spans="1:33" x14ac:dyDescent="0.15">
      <c r="A16" s="410" t="s">
        <v>10064</v>
      </c>
      <c r="B16" s="410" t="s">
        <v>10064</v>
      </c>
      <c r="C16" s="398">
        <v>46</v>
      </c>
      <c r="D16" s="398" t="s">
        <v>10010</v>
      </c>
      <c r="E16" s="400">
        <v>40</v>
      </c>
      <c r="F16" s="400">
        <v>50</v>
      </c>
      <c r="G16" s="400">
        <v>60</v>
      </c>
      <c r="H16" s="400">
        <v>80</v>
      </c>
      <c r="I16" s="401">
        <f t="shared" si="0"/>
        <v>230</v>
      </c>
      <c r="J16" s="399">
        <v>2</v>
      </c>
      <c r="K16" s="399">
        <v>4</v>
      </c>
      <c r="L16" s="399">
        <v>4</v>
      </c>
      <c r="M16" s="399">
        <v>4</v>
      </c>
      <c r="N16" s="399">
        <v>6</v>
      </c>
      <c r="O16" s="402">
        <f t="shared" si="1"/>
        <v>20</v>
      </c>
      <c r="P16" s="406"/>
      <c r="Q16" s="407" t="s">
        <v>10015</v>
      </c>
      <c r="R16" s="407" t="s">
        <v>10016</v>
      </c>
      <c r="S16" s="408" t="s">
        <v>10035</v>
      </c>
      <c r="T16" s="407"/>
    </row>
    <row r="17" spans="1:20" x14ac:dyDescent="0.15">
      <c r="A17" s="410" t="s">
        <v>10100</v>
      </c>
      <c r="B17" s="410" t="s">
        <v>10065</v>
      </c>
      <c r="C17" s="398">
        <v>46</v>
      </c>
      <c r="D17" s="398" t="s">
        <v>10099</v>
      </c>
      <c r="E17" s="400">
        <v>10</v>
      </c>
      <c r="F17" s="400">
        <v>20</v>
      </c>
      <c r="G17" s="400">
        <v>40</v>
      </c>
      <c r="H17" s="400">
        <v>80</v>
      </c>
      <c r="I17" s="401">
        <f>SUM(E17:H17)</f>
        <v>150</v>
      </c>
      <c r="J17" s="399"/>
      <c r="K17" s="399"/>
      <c r="L17" s="399"/>
      <c r="M17" s="399"/>
      <c r="N17" s="399"/>
      <c r="O17" s="402">
        <f>SUM(J17:N17)</f>
        <v>0</v>
      </c>
      <c r="P17" s="406" t="s">
        <v>9911</v>
      </c>
      <c r="Q17" s="407"/>
      <c r="R17" s="407" t="s">
        <v>9808</v>
      </c>
      <c r="S17" s="408" t="s">
        <v>9912</v>
      </c>
      <c r="T17" s="407"/>
    </row>
    <row r="18" spans="1:20" x14ac:dyDescent="0.15">
      <c r="A18" s="410" t="s">
        <v>10076</v>
      </c>
      <c r="B18" s="410" t="s">
        <v>10076</v>
      </c>
      <c r="C18" s="398">
        <v>52</v>
      </c>
      <c r="D18" s="398" t="s">
        <v>10011</v>
      </c>
      <c r="E18" s="400">
        <v>40</v>
      </c>
      <c r="F18" s="400">
        <v>50</v>
      </c>
      <c r="G18" s="400">
        <v>60</v>
      </c>
      <c r="H18" s="400">
        <v>80</v>
      </c>
      <c r="I18" s="401">
        <f t="shared" si="0"/>
        <v>230</v>
      </c>
      <c r="J18" s="399">
        <v>2</v>
      </c>
      <c r="K18" s="399">
        <v>4</v>
      </c>
      <c r="L18" s="399">
        <v>4</v>
      </c>
      <c r="M18" s="399">
        <v>4</v>
      </c>
      <c r="N18" s="399">
        <v>6</v>
      </c>
      <c r="O18" s="402">
        <f t="shared" si="1"/>
        <v>20</v>
      </c>
      <c r="P18" s="406"/>
      <c r="Q18" s="407" t="s">
        <v>10015</v>
      </c>
      <c r="R18" s="407" t="s">
        <v>10016</v>
      </c>
      <c r="S18" s="408" t="s">
        <v>10036</v>
      </c>
      <c r="T18" s="407"/>
    </row>
    <row r="19" spans="1:20" x14ac:dyDescent="0.15">
      <c r="A19" s="410" t="s">
        <v>10064</v>
      </c>
      <c r="B19" s="410" t="s">
        <v>10064</v>
      </c>
      <c r="C19" s="398">
        <v>56</v>
      </c>
      <c r="D19" s="398" t="s">
        <v>10012</v>
      </c>
      <c r="E19" s="400">
        <v>70</v>
      </c>
      <c r="F19" s="400">
        <v>80</v>
      </c>
      <c r="G19" s="400">
        <v>90</v>
      </c>
      <c r="H19" s="400">
        <v>99</v>
      </c>
      <c r="I19" s="401">
        <f t="shared" si="0"/>
        <v>339</v>
      </c>
      <c r="J19" s="399">
        <v>3</v>
      </c>
      <c r="K19" s="399">
        <v>6</v>
      </c>
      <c r="L19" s="399">
        <v>6</v>
      </c>
      <c r="M19" s="399">
        <v>6</v>
      </c>
      <c r="N19" s="399">
        <v>9</v>
      </c>
      <c r="O19" s="402">
        <f t="shared" si="1"/>
        <v>30</v>
      </c>
      <c r="P19" s="406"/>
      <c r="Q19" s="407" t="s">
        <v>10015</v>
      </c>
      <c r="R19" s="407" t="s">
        <v>10016</v>
      </c>
      <c r="S19" s="408" t="s">
        <v>10037</v>
      </c>
      <c r="T19" s="407"/>
    </row>
    <row r="20" spans="1:20" x14ac:dyDescent="0.15">
      <c r="A20" s="410" t="s">
        <v>10076</v>
      </c>
      <c r="B20" s="410" t="s">
        <v>10076</v>
      </c>
      <c r="C20" s="398">
        <v>65</v>
      </c>
      <c r="D20" s="398" t="s">
        <v>10013</v>
      </c>
      <c r="E20" s="400">
        <v>50</v>
      </c>
      <c r="F20" s="400">
        <v>60</v>
      </c>
      <c r="G20" s="400">
        <v>70</v>
      </c>
      <c r="H20" s="400">
        <v>80</v>
      </c>
      <c r="I20" s="401">
        <f t="shared" si="0"/>
        <v>260</v>
      </c>
      <c r="J20" s="399">
        <v>2</v>
      </c>
      <c r="K20" s="399">
        <v>4</v>
      </c>
      <c r="L20" s="399">
        <v>4</v>
      </c>
      <c r="M20" s="399">
        <v>4</v>
      </c>
      <c r="N20" s="399">
        <v>6</v>
      </c>
      <c r="O20" s="402">
        <f t="shared" si="1"/>
        <v>20</v>
      </c>
      <c r="P20" s="406"/>
      <c r="Q20" s="407" t="s">
        <v>10015</v>
      </c>
      <c r="R20" s="407" t="s">
        <v>10016</v>
      </c>
      <c r="S20" s="408" t="s">
        <v>10038</v>
      </c>
      <c r="T20" s="407"/>
    </row>
    <row r="21" spans="1:20" x14ac:dyDescent="0.15">
      <c r="A21" s="410" t="s">
        <v>10076</v>
      </c>
      <c r="B21" s="410" t="s">
        <v>10076</v>
      </c>
      <c r="C21" s="398">
        <v>75</v>
      </c>
      <c r="D21" s="398" t="s">
        <v>10014</v>
      </c>
      <c r="E21" s="400">
        <v>50</v>
      </c>
      <c r="F21" s="400">
        <v>60</v>
      </c>
      <c r="G21" s="400">
        <v>70</v>
      </c>
      <c r="H21" s="400">
        <v>80</v>
      </c>
      <c r="I21" s="401">
        <f t="shared" si="0"/>
        <v>260</v>
      </c>
      <c r="J21" s="399">
        <v>2</v>
      </c>
      <c r="K21" s="399">
        <v>4</v>
      </c>
      <c r="L21" s="399">
        <v>4</v>
      </c>
      <c r="M21" s="399">
        <v>4</v>
      </c>
      <c r="N21" s="399">
        <v>6</v>
      </c>
      <c r="O21" s="402">
        <f t="shared" si="1"/>
        <v>20</v>
      </c>
      <c r="P21" s="406"/>
      <c r="Q21" s="407" t="s">
        <v>10015</v>
      </c>
      <c r="R21" s="407" t="s">
        <v>10016</v>
      </c>
      <c r="S21" s="408" t="s">
        <v>10039</v>
      </c>
      <c r="T21" s="407"/>
    </row>
    <row r="22" spans="1:20" x14ac:dyDescent="0.15">
      <c r="A22" s="410" t="s">
        <v>9984</v>
      </c>
      <c r="B22" s="410"/>
      <c r="C22" s="398">
        <v>1</v>
      </c>
      <c r="D22" s="398" t="s">
        <v>9753</v>
      </c>
      <c r="E22" s="400">
        <v>10</v>
      </c>
      <c r="F22" s="400">
        <v>20</v>
      </c>
      <c r="G22" s="400">
        <v>40</v>
      </c>
      <c r="H22" s="400">
        <v>80</v>
      </c>
      <c r="I22" s="401">
        <f t="shared" si="0"/>
        <v>150</v>
      </c>
      <c r="J22" s="399">
        <v>2</v>
      </c>
      <c r="K22" s="399">
        <v>0</v>
      </c>
      <c r="L22" s="399">
        <v>0.5</v>
      </c>
      <c r="M22" s="399">
        <v>0.25</v>
      </c>
      <c r="N22" s="399">
        <v>0.25</v>
      </c>
      <c r="O22" s="402">
        <f t="shared" si="1"/>
        <v>3</v>
      </c>
      <c r="P22" s="406" t="s">
        <v>9789</v>
      </c>
      <c r="Q22" s="407" t="s">
        <v>9809</v>
      </c>
      <c r="R22" s="407" t="s">
        <v>9809</v>
      </c>
      <c r="S22" s="408" t="s">
        <v>9790</v>
      </c>
      <c r="T22" s="407"/>
    </row>
    <row r="23" spans="1:20" x14ac:dyDescent="0.15">
      <c r="A23" s="410" t="s">
        <v>9984</v>
      </c>
      <c r="B23" s="410"/>
      <c r="C23" s="398">
        <v>5</v>
      </c>
      <c r="D23" s="398" t="s">
        <v>9754</v>
      </c>
      <c r="E23" s="400">
        <v>5</v>
      </c>
      <c r="F23" s="400">
        <v>10</v>
      </c>
      <c r="G23" s="400">
        <v>20</v>
      </c>
      <c r="H23" s="400">
        <v>40</v>
      </c>
      <c r="I23" s="401">
        <f t="shared" si="0"/>
        <v>75</v>
      </c>
      <c r="J23" s="399"/>
      <c r="K23" s="399">
        <v>5</v>
      </c>
      <c r="L23" s="399">
        <v>5</v>
      </c>
      <c r="M23" s="399">
        <v>5</v>
      </c>
      <c r="N23" s="399">
        <v>5</v>
      </c>
      <c r="O23" s="402">
        <f t="shared" si="1"/>
        <v>20</v>
      </c>
      <c r="P23" s="406" t="s">
        <v>9772</v>
      </c>
      <c r="Q23" s="407"/>
      <c r="R23" s="407" t="s">
        <v>9811</v>
      </c>
      <c r="S23" s="408" t="s">
        <v>9791</v>
      </c>
      <c r="T23" s="407" t="s">
        <v>9792</v>
      </c>
    </row>
    <row r="24" spans="1:20" x14ac:dyDescent="0.15">
      <c r="A24" s="410" t="s">
        <v>9984</v>
      </c>
      <c r="B24" s="410"/>
      <c r="C24" s="398">
        <v>10</v>
      </c>
      <c r="D24" s="398" t="s">
        <v>9755</v>
      </c>
      <c r="E24" s="400">
        <v>5</v>
      </c>
      <c r="F24" s="400">
        <v>10</v>
      </c>
      <c r="G24" s="400">
        <v>20</v>
      </c>
      <c r="H24" s="400">
        <v>40</v>
      </c>
      <c r="I24" s="401">
        <f t="shared" si="0"/>
        <v>75</v>
      </c>
      <c r="J24" s="399">
        <v>45</v>
      </c>
      <c r="K24" s="399">
        <v>10</v>
      </c>
      <c r="L24" s="399">
        <v>10</v>
      </c>
      <c r="M24" s="399">
        <v>10</v>
      </c>
      <c r="N24" s="399">
        <v>10</v>
      </c>
      <c r="O24" s="402">
        <f t="shared" si="1"/>
        <v>85</v>
      </c>
      <c r="P24" s="406" t="s">
        <v>9793</v>
      </c>
      <c r="Q24" s="407" t="s">
        <v>9809</v>
      </c>
      <c r="R24" s="407" t="s">
        <v>9807</v>
      </c>
      <c r="S24" s="408" t="s">
        <v>9794</v>
      </c>
      <c r="T24" s="407"/>
    </row>
    <row r="25" spans="1:20" x14ac:dyDescent="0.15">
      <c r="A25" s="410" t="s">
        <v>9984</v>
      </c>
      <c r="B25" s="410"/>
      <c r="C25" s="398">
        <v>15</v>
      </c>
      <c r="D25" s="398" t="s">
        <v>9756</v>
      </c>
      <c r="E25" s="400">
        <v>5</v>
      </c>
      <c r="F25" s="400">
        <v>10</v>
      </c>
      <c r="G25" s="400">
        <v>20</v>
      </c>
      <c r="H25" s="400">
        <v>40</v>
      </c>
      <c r="I25" s="401">
        <f t="shared" si="0"/>
        <v>75</v>
      </c>
      <c r="J25" s="399" t="s">
        <v>9915</v>
      </c>
      <c r="K25" s="399" t="s">
        <v>9916</v>
      </c>
      <c r="L25" s="399" t="s">
        <v>9778</v>
      </c>
      <c r="M25" s="399" t="s">
        <v>9917</v>
      </c>
      <c r="N25" s="399" t="s">
        <v>9918</v>
      </c>
      <c r="O25" s="402">
        <f t="shared" si="1"/>
        <v>0</v>
      </c>
      <c r="P25" s="406" t="s">
        <v>9814</v>
      </c>
      <c r="Q25" s="407" t="s">
        <v>9809</v>
      </c>
      <c r="R25" s="407" t="s">
        <v>9808</v>
      </c>
      <c r="S25" s="408" t="s">
        <v>9795</v>
      </c>
      <c r="T25" s="407" t="s">
        <v>10097</v>
      </c>
    </row>
    <row r="26" spans="1:20" x14ac:dyDescent="0.15">
      <c r="A26" s="410" t="s">
        <v>9984</v>
      </c>
      <c r="B26" s="410"/>
      <c r="C26" s="398">
        <v>25</v>
      </c>
      <c r="D26" s="398" t="s">
        <v>9757</v>
      </c>
      <c r="E26" s="400">
        <v>5</v>
      </c>
      <c r="F26" s="400">
        <v>10</v>
      </c>
      <c r="G26" s="400">
        <v>30</v>
      </c>
      <c r="H26" s="400">
        <v>60</v>
      </c>
      <c r="I26" s="401">
        <f t="shared" si="0"/>
        <v>105</v>
      </c>
      <c r="J26" s="399" t="s">
        <v>9796</v>
      </c>
      <c r="K26" s="399" t="s">
        <v>9857</v>
      </c>
      <c r="L26" s="399" t="s">
        <v>9855</v>
      </c>
      <c r="M26" s="399" t="s">
        <v>9799</v>
      </c>
      <c r="N26" s="399" t="s">
        <v>9798</v>
      </c>
      <c r="O26" s="402">
        <f t="shared" si="1"/>
        <v>0</v>
      </c>
      <c r="P26" s="406" t="s">
        <v>9800</v>
      </c>
      <c r="Q26" s="407"/>
      <c r="R26" s="407" t="s">
        <v>9809</v>
      </c>
      <c r="S26" s="408" t="s">
        <v>10693</v>
      </c>
      <c r="T26" s="407" t="s">
        <v>10692</v>
      </c>
    </row>
    <row r="27" spans="1:20" x14ac:dyDescent="0.15">
      <c r="A27" s="410" t="s">
        <v>9984</v>
      </c>
      <c r="B27" s="410"/>
      <c r="C27" s="398">
        <v>30</v>
      </c>
      <c r="D27" s="398" t="s">
        <v>9758</v>
      </c>
      <c r="E27" s="400">
        <v>10</v>
      </c>
      <c r="F27" s="400">
        <v>10</v>
      </c>
      <c r="G27" s="400">
        <v>10</v>
      </c>
      <c r="H27" s="400">
        <v>10</v>
      </c>
      <c r="I27" s="401">
        <f t="shared" si="0"/>
        <v>40</v>
      </c>
      <c r="J27" s="399"/>
      <c r="K27" s="399">
        <v>5</v>
      </c>
      <c r="L27" s="399">
        <v>5</v>
      </c>
      <c r="M27" s="399">
        <v>5</v>
      </c>
      <c r="N27" s="399">
        <v>5</v>
      </c>
      <c r="O27" s="402">
        <f t="shared" si="1"/>
        <v>20</v>
      </c>
      <c r="P27" s="406" t="s">
        <v>9786</v>
      </c>
      <c r="Q27" s="407" t="s">
        <v>9807</v>
      </c>
      <c r="R27" s="407" t="s">
        <v>9809</v>
      </c>
      <c r="S27" s="408" t="s">
        <v>9801</v>
      </c>
      <c r="T27" s="407"/>
    </row>
    <row r="28" spans="1:20" x14ac:dyDescent="0.15">
      <c r="A28" s="410" t="s">
        <v>9984</v>
      </c>
      <c r="B28" s="410"/>
      <c r="C28" s="398">
        <v>35</v>
      </c>
      <c r="D28" s="398" t="s">
        <v>9759</v>
      </c>
      <c r="E28" s="400">
        <v>10</v>
      </c>
      <c r="F28" s="400">
        <v>20</v>
      </c>
      <c r="G28" s="400">
        <v>40</v>
      </c>
      <c r="H28" s="400">
        <v>80</v>
      </c>
      <c r="I28" s="401">
        <f t="shared" si="0"/>
        <v>150</v>
      </c>
      <c r="J28" s="399">
        <v>50</v>
      </c>
      <c r="K28" s="399">
        <v>5</v>
      </c>
      <c r="L28" s="399">
        <v>5</v>
      </c>
      <c r="M28" s="399">
        <v>5</v>
      </c>
      <c r="N28" s="399">
        <v>5</v>
      </c>
      <c r="O28" s="402">
        <f t="shared" si="1"/>
        <v>70</v>
      </c>
      <c r="P28" s="406" t="s">
        <v>9802</v>
      </c>
      <c r="Q28" s="407"/>
      <c r="R28" s="407" t="s">
        <v>9807</v>
      </c>
      <c r="S28" s="408" t="s">
        <v>9899</v>
      </c>
      <c r="T28" s="407"/>
    </row>
    <row r="29" spans="1:20" x14ac:dyDescent="0.15">
      <c r="A29" s="410" t="s">
        <v>9984</v>
      </c>
      <c r="B29" s="410"/>
      <c r="C29" s="398">
        <v>45</v>
      </c>
      <c r="D29" s="398" t="s">
        <v>9760</v>
      </c>
      <c r="E29" s="400">
        <v>10</v>
      </c>
      <c r="F29" s="400">
        <v>15</v>
      </c>
      <c r="G29" s="400">
        <v>20</v>
      </c>
      <c r="H29" s="400">
        <v>25</v>
      </c>
      <c r="I29" s="401">
        <f t="shared" si="0"/>
        <v>70</v>
      </c>
      <c r="J29" s="399" t="s">
        <v>10695</v>
      </c>
      <c r="K29" s="399" t="s">
        <v>10696</v>
      </c>
      <c r="L29" s="399" t="s">
        <v>10697</v>
      </c>
      <c r="M29" s="399">
        <v>5</v>
      </c>
      <c r="N29" s="399">
        <v>5</v>
      </c>
      <c r="O29" s="402">
        <f t="shared" si="1"/>
        <v>10</v>
      </c>
      <c r="P29" s="406" t="s">
        <v>9772</v>
      </c>
      <c r="Q29" s="407"/>
      <c r="R29" s="407" t="s">
        <v>9809</v>
      </c>
      <c r="S29" s="408" t="s">
        <v>9803</v>
      </c>
      <c r="T29" s="407"/>
    </row>
    <row r="30" spans="1:20" x14ac:dyDescent="0.15">
      <c r="A30" s="410" t="s">
        <v>9984</v>
      </c>
      <c r="B30" s="410"/>
      <c r="C30" s="398">
        <v>55</v>
      </c>
      <c r="D30" s="398" t="s">
        <v>9761</v>
      </c>
      <c r="E30" s="400">
        <v>10</v>
      </c>
      <c r="F30" s="400">
        <v>20</v>
      </c>
      <c r="G30" s="400">
        <v>40</v>
      </c>
      <c r="H30" s="400">
        <v>60</v>
      </c>
      <c r="I30" s="401">
        <f t="shared" si="0"/>
        <v>130</v>
      </c>
      <c r="J30" s="399" t="s">
        <v>9860</v>
      </c>
      <c r="K30" s="399" t="s">
        <v>9858</v>
      </c>
      <c r="L30" s="399" t="s">
        <v>9812</v>
      </c>
      <c r="M30" s="399" t="s">
        <v>9813</v>
      </c>
      <c r="N30" s="399" t="s">
        <v>9813</v>
      </c>
      <c r="O30" s="402">
        <f t="shared" si="1"/>
        <v>0</v>
      </c>
      <c r="P30" s="406" t="s">
        <v>9825</v>
      </c>
      <c r="Q30" s="407" t="s">
        <v>9809</v>
      </c>
      <c r="R30" s="407" t="s">
        <v>9810</v>
      </c>
      <c r="S30" s="408" t="s">
        <v>9815</v>
      </c>
      <c r="T30" s="407"/>
    </row>
    <row r="31" spans="1:20" x14ac:dyDescent="0.15">
      <c r="A31" s="410" t="s">
        <v>9985</v>
      </c>
      <c r="B31" s="410"/>
      <c r="C31" s="398">
        <v>1</v>
      </c>
      <c r="D31" s="398" t="s">
        <v>9762</v>
      </c>
      <c r="E31" s="400">
        <v>5</v>
      </c>
      <c r="F31" s="400">
        <v>10</v>
      </c>
      <c r="G31" s="400">
        <v>15</v>
      </c>
      <c r="H31" s="400">
        <v>20</v>
      </c>
      <c r="I31" s="401">
        <f t="shared" si="0"/>
        <v>50</v>
      </c>
      <c r="J31" s="399"/>
      <c r="K31" s="399">
        <v>5</v>
      </c>
      <c r="L31" s="399">
        <v>5</v>
      </c>
      <c r="M31" s="399">
        <v>5</v>
      </c>
      <c r="N31" s="399">
        <v>5</v>
      </c>
      <c r="O31" s="402">
        <f t="shared" si="1"/>
        <v>20</v>
      </c>
      <c r="P31" s="406" t="s">
        <v>9772</v>
      </c>
      <c r="Q31" s="407" t="s">
        <v>9809</v>
      </c>
      <c r="R31" s="407"/>
      <c r="S31" s="408" t="s">
        <v>10694</v>
      </c>
      <c r="T31" s="407"/>
    </row>
    <row r="32" spans="1:20" x14ac:dyDescent="0.15">
      <c r="A32" s="410" t="s">
        <v>9985</v>
      </c>
      <c r="B32" s="410"/>
      <c r="C32" s="398">
        <v>5</v>
      </c>
      <c r="D32" s="398" t="s">
        <v>9763</v>
      </c>
      <c r="E32" s="400">
        <v>10</v>
      </c>
      <c r="F32" s="400">
        <v>20</v>
      </c>
      <c r="G32" s="400">
        <v>40</v>
      </c>
      <c r="H32" s="400">
        <v>60</v>
      </c>
      <c r="I32" s="401">
        <f t="shared" si="0"/>
        <v>130</v>
      </c>
      <c r="J32" s="399">
        <v>20</v>
      </c>
      <c r="K32" s="399">
        <v>0</v>
      </c>
      <c r="L32" s="399">
        <v>10</v>
      </c>
      <c r="M32" s="399">
        <v>10</v>
      </c>
      <c r="N32" s="399">
        <v>10</v>
      </c>
      <c r="O32" s="402">
        <f t="shared" si="1"/>
        <v>50</v>
      </c>
      <c r="P32" s="406" t="s">
        <v>9816</v>
      </c>
      <c r="Q32" s="407"/>
      <c r="R32" s="407" t="s">
        <v>9809</v>
      </c>
      <c r="S32" s="408" t="s">
        <v>9817</v>
      </c>
      <c r="T32" s="407"/>
    </row>
    <row r="33" spans="1:20" x14ac:dyDescent="0.15">
      <c r="A33" s="410" t="s">
        <v>10040</v>
      </c>
      <c r="B33" s="410"/>
      <c r="C33" s="398">
        <v>10</v>
      </c>
      <c r="D33" s="398" t="s">
        <v>10043</v>
      </c>
      <c r="E33" s="400">
        <v>5</v>
      </c>
      <c r="F33" s="400">
        <v>10</v>
      </c>
      <c r="G33" s="400">
        <v>15</v>
      </c>
      <c r="H33" s="400">
        <v>20</v>
      </c>
      <c r="I33" s="401">
        <f t="shared" si="0"/>
        <v>50</v>
      </c>
      <c r="J33" s="399"/>
      <c r="K33" s="399">
        <v>5</v>
      </c>
      <c r="L33" s="399">
        <v>5</v>
      </c>
      <c r="M33" s="399">
        <v>5</v>
      </c>
      <c r="N33" s="399">
        <v>5</v>
      </c>
      <c r="O33" s="402">
        <f t="shared" si="1"/>
        <v>20</v>
      </c>
      <c r="P33" s="406" t="s">
        <v>10044</v>
      </c>
      <c r="Q33" s="407"/>
      <c r="R33" s="407" t="s">
        <v>10045</v>
      </c>
      <c r="S33" s="408" t="s">
        <v>10046</v>
      </c>
      <c r="T33" s="407"/>
    </row>
    <row r="34" spans="1:20" x14ac:dyDescent="0.15">
      <c r="A34" s="410" t="s">
        <v>9985</v>
      </c>
      <c r="B34" s="410" t="s">
        <v>9986</v>
      </c>
      <c r="C34" s="398">
        <v>10</v>
      </c>
      <c r="D34" s="398" t="s">
        <v>9765</v>
      </c>
      <c r="E34" s="400">
        <v>5</v>
      </c>
      <c r="F34" s="400">
        <v>10</v>
      </c>
      <c r="G34" s="400">
        <v>15</v>
      </c>
      <c r="H34" s="400">
        <v>20</v>
      </c>
      <c r="I34" s="401">
        <f t="shared" si="0"/>
        <v>50</v>
      </c>
      <c r="J34" s="399"/>
      <c r="K34" s="399">
        <v>5</v>
      </c>
      <c r="L34" s="399">
        <v>5</v>
      </c>
      <c r="M34" s="399">
        <v>5</v>
      </c>
      <c r="N34" s="399">
        <v>5</v>
      </c>
      <c r="O34" s="402">
        <f t="shared" si="1"/>
        <v>20</v>
      </c>
      <c r="P34" s="406" t="s">
        <v>9786</v>
      </c>
      <c r="Q34" s="407"/>
      <c r="R34" s="407" t="s">
        <v>9807</v>
      </c>
      <c r="S34" s="408" t="s">
        <v>9939</v>
      </c>
      <c r="T34" s="407"/>
    </row>
    <row r="35" spans="1:20" x14ac:dyDescent="0.15">
      <c r="A35" s="410" t="s">
        <v>10082</v>
      </c>
      <c r="B35" s="410"/>
      <c r="C35" s="398">
        <v>15</v>
      </c>
      <c r="D35" s="398" t="s">
        <v>10084</v>
      </c>
      <c r="E35" s="400">
        <v>10</v>
      </c>
      <c r="F35" s="400">
        <v>15</v>
      </c>
      <c r="G35" s="400">
        <v>20</v>
      </c>
      <c r="H35" s="400">
        <v>30</v>
      </c>
      <c r="I35" s="401">
        <f t="shared" si="0"/>
        <v>75</v>
      </c>
      <c r="J35" s="399" t="s">
        <v>9946</v>
      </c>
      <c r="K35" s="399" t="s">
        <v>10088</v>
      </c>
      <c r="L35" s="399" t="s">
        <v>10089</v>
      </c>
      <c r="M35" s="399" t="s">
        <v>9949</v>
      </c>
      <c r="N35" s="399" t="s">
        <v>9950</v>
      </c>
      <c r="O35" s="402">
        <f t="shared" si="1"/>
        <v>0</v>
      </c>
      <c r="P35" s="406" t="s">
        <v>10087</v>
      </c>
      <c r="Q35" s="407" t="s">
        <v>10015</v>
      </c>
      <c r="R35" s="407"/>
      <c r="S35" s="408" t="s">
        <v>10086</v>
      </c>
      <c r="T35" s="407"/>
    </row>
    <row r="36" spans="1:20" x14ac:dyDescent="0.15">
      <c r="A36" s="410" t="s">
        <v>9985</v>
      </c>
      <c r="B36" s="410"/>
      <c r="C36" s="398">
        <v>25</v>
      </c>
      <c r="D36" s="398" t="s">
        <v>9766</v>
      </c>
      <c r="E36" s="400">
        <v>5</v>
      </c>
      <c r="F36" s="400">
        <v>10</v>
      </c>
      <c r="G36" s="400">
        <v>15</v>
      </c>
      <c r="H36" s="400">
        <v>20</v>
      </c>
      <c r="I36" s="401">
        <f t="shared" si="0"/>
        <v>50</v>
      </c>
      <c r="J36" s="399"/>
      <c r="K36" s="399">
        <v>5</v>
      </c>
      <c r="L36" s="399">
        <v>5</v>
      </c>
      <c r="M36" s="399">
        <v>5</v>
      </c>
      <c r="N36" s="399">
        <v>5</v>
      </c>
      <c r="O36" s="402">
        <f t="shared" si="1"/>
        <v>20</v>
      </c>
      <c r="P36" s="406" t="s">
        <v>9772</v>
      </c>
      <c r="Q36" s="407"/>
      <c r="R36" s="407" t="s">
        <v>9809</v>
      </c>
      <c r="S36" s="408" t="s">
        <v>9821</v>
      </c>
      <c r="T36" s="407"/>
    </row>
    <row r="37" spans="1:20" x14ac:dyDescent="0.15">
      <c r="A37" s="410" t="s">
        <v>9985</v>
      </c>
      <c r="B37" s="410"/>
      <c r="C37" s="398">
        <v>30</v>
      </c>
      <c r="D37" s="398" t="s">
        <v>9767</v>
      </c>
      <c r="E37" s="400">
        <v>5</v>
      </c>
      <c r="F37" s="400">
        <v>10</v>
      </c>
      <c r="G37" s="400">
        <v>15</v>
      </c>
      <c r="H37" s="400">
        <v>20</v>
      </c>
      <c r="I37" s="401">
        <f t="shared" si="0"/>
        <v>50</v>
      </c>
      <c r="J37" s="399"/>
      <c r="K37" s="399">
        <v>5</v>
      </c>
      <c r="L37" s="399">
        <v>5</v>
      </c>
      <c r="M37" s="399">
        <v>5</v>
      </c>
      <c r="N37" s="399">
        <v>5</v>
      </c>
      <c r="O37" s="402">
        <f t="shared" si="1"/>
        <v>20</v>
      </c>
      <c r="P37" s="406" t="s">
        <v>9786</v>
      </c>
      <c r="Q37" s="407"/>
      <c r="R37" s="407" t="s">
        <v>9809</v>
      </c>
      <c r="S37" s="408" t="s">
        <v>9822</v>
      </c>
      <c r="T37" s="407"/>
    </row>
    <row r="38" spans="1:20" x14ac:dyDescent="0.15">
      <c r="A38" s="410" t="s">
        <v>9985</v>
      </c>
      <c r="B38" s="410"/>
      <c r="C38" s="398">
        <v>35</v>
      </c>
      <c r="D38" s="398" t="s">
        <v>10085</v>
      </c>
      <c r="E38" s="400">
        <v>5</v>
      </c>
      <c r="F38" s="400">
        <v>10</v>
      </c>
      <c r="G38" s="400">
        <v>20</v>
      </c>
      <c r="H38" s="400">
        <v>40</v>
      </c>
      <c r="I38" s="401">
        <f t="shared" si="0"/>
        <v>75</v>
      </c>
      <c r="J38" s="399" t="s">
        <v>10091</v>
      </c>
      <c r="K38" s="399" t="s">
        <v>10092</v>
      </c>
      <c r="L38" s="399" t="s">
        <v>10092</v>
      </c>
      <c r="M38" s="399" t="s">
        <v>10093</v>
      </c>
      <c r="N38" s="399" t="s">
        <v>10093</v>
      </c>
      <c r="O38" s="402">
        <f t="shared" si="1"/>
        <v>0</v>
      </c>
      <c r="P38" s="406" t="s">
        <v>10209</v>
      </c>
      <c r="Q38" s="407"/>
      <c r="R38" s="407" t="s">
        <v>10016</v>
      </c>
      <c r="S38" s="408" t="s">
        <v>10090</v>
      </c>
      <c r="T38" s="407"/>
    </row>
    <row r="39" spans="1:20" x14ac:dyDescent="0.15">
      <c r="A39" s="410" t="s">
        <v>9985</v>
      </c>
      <c r="B39" s="410" t="s">
        <v>9986</v>
      </c>
      <c r="C39" s="398">
        <v>35</v>
      </c>
      <c r="D39" s="398" t="s">
        <v>10195</v>
      </c>
      <c r="E39" s="400">
        <v>10</v>
      </c>
      <c r="F39" s="400">
        <v>20</v>
      </c>
      <c r="G39" s="400">
        <v>30</v>
      </c>
      <c r="H39" s="400">
        <v>40</v>
      </c>
      <c r="I39" s="401">
        <f t="shared" si="0"/>
        <v>100</v>
      </c>
      <c r="J39" s="399"/>
      <c r="K39" s="399">
        <v>5</v>
      </c>
      <c r="L39" s="399">
        <v>5</v>
      </c>
      <c r="M39" s="399">
        <v>5</v>
      </c>
      <c r="N39" s="399">
        <v>5</v>
      </c>
      <c r="O39" s="402">
        <f t="shared" si="1"/>
        <v>20</v>
      </c>
      <c r="P39" s="406" t="s">
        <v>10048</v>
      </c>
      <c r="Q39" s="407"/>
      <c r="R39" s="407" t="s">
        <v>10016</v>
      </c>
      <c r="S39" s="408" t="s">
        <v>10196</v>
      </c>
      <c r="T39" s="407"/>
    </row>
    <row r="40" spans="1:20" x14ac:dyDescent="0.15">
      <c r="A40" s="410" t="s">
        <v>9985</v>
      </c>
      <c r="B40" s="410"/>
      <c r="C40" s="398">
        <v>40</v>
      </c>
      <c r="D40" s="398" t="s">
        <v>9768</v>
      </c>
      <c r="E40" s="400">
        <v>5</v>
      </c>
      <c r="F40" s="400">
        <v>10</v>
      </c>
      <c r="G40" s="400">
        <v>15</v>
      </c>
      <c r="H40" s="400">
        <v>20</v>
      </c>
      <c r="I40" s="401">
        <f t="shared" si="0"/>
        <v>50</v>
      </c>
      <c r="J40" s="399"/>
      <c r="K40" s="399">
        <v>5</v>
      </c>
      <c r="L40" s="399">
        <v>5</v>
      </c>
      <c r="M40" s="399">
        <v>5</v>
      </c>
      <c r="N40" s="399">
        <v>5</v>
      </c>
      <c r="O40" s="402">
        <f t="shared" si="1"/>
        <v>20</v>
      </c>
      <c r="P40" s="406" t="s">
        <v>9786</v>
      </c>
      <c r="Q40" s="407" t="s">
        <v>9809</v>
      </c>
      <c r="R40" s="407"/>
      <c r="S40" s="408" t="s">
        <v>9823</v>
      </c>
      <c r="T40" s="407" t="s">
        <v>9824</v>
      </c>
    </row>
    <row r="41" spans="1:20" x14ac:dyDescent="0.15">
      <c r="A41" s="410" t="s">
        <v>9985</v>
      </c>
      <c r="B41" s="410"/>
      <c r="C41" s="398">
        <v>50</v>
      </c>
      <c r="D41" s="398" t="s">
        <v>9764</v>
      </c>
      <c r="E41" s="400">
        <v>10</v>
      </c>
      <c r="F41" s="400">
        <v>20</v>
      </c>
      <c r="G41" s="400">
        <v>40</v>
      </c>
      <c r="H41" s="400">
        <v>60</v>
      </c>
      <c r="I41" s="401">
        <f t="shared" si="0"/>
        <v>130</v>
      </c>
      <c r="J41" s="399">
        <v>50</v>
      </c>
      <c r="K41" s="399">
        <v>5</v>
      </c>
      <c r="L41" s="399">
        <v>5</v>
      </c>
      <c r="M41" s="399">
        <v>5</v>
      </c>
      <c r="N41" s="399">
        <v>5</v>
      </c>
      <c r="O41" s="402">
        <f t="shared" si="1"/>
        <v>70</v>
      </c>
      <c r="P41" s="406" t="s">
        <v>9818</v>
      </c>
      <c r="Q41" s="407"/>
      <c r="R41" s="407" t="s">
        <v>9809</v>
      </c>
      <c r="S41" s="408" t="s">
        <v>9820</v>
      </c>
      <c r="T41" s="407"/>
    </row>
    <row r="42" spans="1:20" x14ac:dyDescent="0.15">
      <c r="A42" s="410" t="s">
        <v>9993</v>
      </c>
      <c r="B42" s="410"/>
      <c r="C42" s="398">
        <v>1</v>
      </c>
      <c r="D42" s="398" t="s">
        <v>10104</v>
      </c>
      <c r="E42" s="400"/>
      <c r="F42" s="400"/>
      <c r="G42" s="400"/>
      <c r="H42" s="400"/>
      <c r="I42" s="401">
        <f t="shared" si="0"/>
        <v>0</v>
      </c>
      <c r="J42" s="399"/>
      <c r="K42" s="399"/>
      <c r="L42" s="399"/>
      <c r="M42" s="399"/>
      <c r="N42" s="399"/>
      <c r="O42" s="402">
        <f t="shared" si="1"/>
        <v>0</v>
      </c>
      <c r="P42" s="406"/>
      <c r="Q42" s="407" t="s">
        <v>9807</v>
      </c>
      <c r="R42" s="407"/>
      <c r="S42" s="408" t="s">
        <v>9932</v>
      </c>
      <c r="T42" s="407"/>
    </row>
    <row r="43" spans="1:20" x14ac:dyDescent="0.15">
      <c r="A43" s="410" t="s">
        <v>9993</v>
      </c>
      <c r="B43" s="410"/>
      <c r="C43" s="398">
        <v>7</v>
      </c>
      <c r="D43" s="398" t="s">
        <v>9924</v>
      </c>
      <c r="E43" s="400">
        <v>5</v>
      </c>
      <c r="F43" s="400">
        <v>10</v>
      </c>
      <c r="G43" s="400">
        <v>20</v>
      </c>
      <c r="H43" s="400">
        <v>40</v>
      </c>
      <c r="I43" s="401">
        <f t="shared" si="0"/>
        <v>75</v>
      </c>
      <c r="J43" s="399" t="s">
        <v>9877</v>
      </c>
      <c r="K43" s="399" t="s">
        <v>9876</v>
      </c>
      <c r="L43" s="399" t="s">
        <v>9875</v>
      </c>
      <c r="M43" s="399" t="s">
        <v>9943</v>
      </c>
      <c r="N43" s="399" t="s">
        <v>9873</v>
      </c>
      <c r="O43" s="402">
        <f t="shared" si="1"/>
        <v>0</v>
      </c>
      <c r="P43" s="406" t="s">
        <v>9944</v>
      </c>
      <c r="Q43" s="407"/>
      <c r="R43" s="407" t="s">
        <v>9807</v>
      </c>
      <c r="S43" s="408" t="s">
        <v>9933</v>
      </c>
      <c r="T43" s="407"/>
    </row>
    <row r="44" spans="1:20" x14ac:dyDescent="0.15">
      <c r="A44" s="410" t="s">
        <v>9993</v>
      </c>
      <c r="B44" s="410"/>
      <c r="C44" s="398">
        <v>10</v>
      </c>
      <c r="D44" s="398" t="s">
        <v>9925</v>
      </c>
      <c r="E44" s="400">
        <v>10</v>
      </c>
      <c r="F44" s="400">
        <v>20</v>
      </c>
      <c r="G44" s="400">
        <v>40</v>
      </c>
      <c r="H44" s="400">
        <v>80</v>
      </c>
      <c r="I44" s="401">
        <f t="shared" si="0"/>
        <v>150</v>
      </c>
      <c r="J44" s="399">
        <v>2</v>
      </c>
      <c r="K44" s="399">
        <v>0.5</v>
      </c>
      <c r="L44" s="399">
        <v>0.5</v>
      </c>
      <c r="M44" s="399">
        <v>0.5</v>
      </c>
      <c r="N44" s="399">
        <v>0.5</v>
      </c>
      <c r="O44" s="402">
        <f t="shared" si="1"/>
        <v>4</v>
      </c>
      <c r="P44" s="406" t="s">
        <v>9871</v>
      </c>
      <c r="Q44" s="407"/>
      <c r="R44" s="407" t="s">
        <v>9808</v>
      </c>
      <c r="S44" s="408" t="s">
        <v>9935</v>
      </c>
      <c r="T44" s="407"/>
    </row>
    <row r="45" spans="1:20" x14ac:dyDescent="0.15">
      <c r="A45" s="410" t="s">
        <v>9993</v>
      </c>
      <c r="B45" s="410"/>
      <c r="C45" s="398">
        <v>15</v>
      </c>
      <c r="D45" s="398" t="s">
        <v>9926</v>
      </c>
      <c r="E45" s="400"/>
      <c r="F45" s="400"/>
      <c r="G45" s="400"/>
      <c r="H45" s="400"/>
      <c r="I45" s="401">
        <f t="shared" si="0"/>
        <v>0</v>
      </c>
      <c r="J45" s="399"/>
      <c r="K45" s="399"/>
      <c r="L45" s="399"/>
      <c r="M45" s="399"/>
      <c r="N45" s="399"/>
      <c r="O45" s="402">
        <f t="shared" si="1"/>
        <v>0</v>
      </c>
      <c r="P45" s="406"/>
      <c r="Q45" s="407"/>
      <c r="R45" s="407" t="s">
        <v>9807</v>
      </c>
      <c r="S45" s="408" t="s">
        <v>9934</v>
      </c>
      <c r="T45" s="407"/>
    </row>
    <row r="46" spans="1:20" x14ac:dyDescent="0.15">
      <c r="A46" s="410" t="s">
        <v>9993</v>
      </c>
      <c r="B46" s="410"/>
      <c r="C46" s="398">
        <v>25</v>
      </c>
      <c r="D46" s="398" t="s">
        <v>9927</v>
      </c>
      <c r="E46" s="400">
        <v>5</v>
      </c>
      <c r="F46" s="400">
        <v>10</v>
      </c>
      <c r="G46" s="400">
        <v>15</v>
      </c>
      <c r="H46" s="400">
        <v>20</v>
      </c>
      <c r="I46" s="401">
        <f t="shared" si="0"/>
        <v>50</v>
      </c>
      <c r="J46" s="399" t="s">
        <v>9946</v>
      </c>
      <c r="K46" s="399" t="s">
        <v>9947</v>
      </c>
      <c r="L46" s="399" t="s">
        <v>9948</v>
      </c>
      <c r="M46" s="399" t="s">
        <v>9949</v>
      </c>
      <c r="N46" s="399" t="s">
        <v>9950</v>
      </c>
      <c r="O46" s="402">
        <f t="shared" si="1"/>
        <v>0</v>
      </c>
      <c r="P46" s="406" t="s">
        <v>9945</v>
      </c>
      <c r="Q46" s="407" t="s">
        <v>9809</v>
      </c>
      <c r="R46" s="407"/>
      <c r="S46" s="408" t="s">
        <v>9951</v>
      </c>
      <c r="T46" s="407"/>
    </row>
    <row r="47" spans="1:20" x14ac:dyDescent="0.15">
      <c r="A47" s="410" t="s">
        <v>10077</v>
      </c>
      <c r="B47" s="410" t="s">
        <v>10078</v>
      </c>
      <c r="C47" s="398">
        <v>25</v>
      </c>
      <c r="D47" s="398" t="s">
        <v>10197</v>
      </c>
      <c r="E47" s="400">
        <v>5</v>
      </c>
      <c r="F47" s="400">
        <v>10</v>
      </c>
      <c r="G47" s="400">
        <v>20</v>
      </c>
      <c r="H47" s="400">
        <v>40</v>
      </c>
      <c r="I47" s="401">
        <f t="shared" si="0"/>
        <v>75</v>
      </c>
      <c r="J47" s="399"/>
      <c r="K47" s="399">
        <v>5</v>
      </c>
      <c r="L47" s="399" t="s">
        <v>10204</v>
      </c>
      <c r="M47" s="399">
        <v>5</v>
      </c>
      <c r="N47" s="399" t="s">
        <v>10205</v>
      </c>
      <c r="O47" s="402"/>
      <c r="P47" s="406" t="s">
        <v>10203</v>
      </c>
      <c r="Q47" s="407" t="s">
        <v>10016</v>
      </c>
      <c r="R47" s="407"/>
      <c r="S47" s="408" t="s">
        <v>10202</v>
      </c>
      <c r="T47" s="407" t="s">
        <v>10210</v>
      </c>
    </row>
    <row r="48" spans="1:20" x14ac:dyDescent="0.15">
      <c r="A48" s="410" t="s">
        <v>9993</v>
      </c>
      <c r="B48" s="410"/>
      <c r="C48" s="398">
        <v>30</v>
      </c>
      <c r="D48" s="398" t="s">
        <v>9928</v>
      </c>
      <c r="E48" s="400"/>
      <c r="F48" s="400"/>
      <c r="G48" s="400"/>
      <c r="H48" s="400"/>
      <c r="I48" s="401">
        <f t="shared" si="0"/>
        <v>0</v>
      </c>
      <c r="J48" s="399"/>
      <c r="K48" s="399"/>
      <c r="L48" s="399"/>
      <c r="M48" s="399"/>
      <c r="N48" s="399"/>
      <c r="O48" s="402">
        <f t="shared" si="1"/>
        <v>0</v>
      </c>
      <c r="P48" s="406"/>
      <c r="Q48" s="407"/>
      <c r="R48" s="407" t="s">
        <v>9808</v>
      </c>
      <c r="S48" s="408" t="s">
        <v>9936</v>
      </c>
      <c r="T48" s="407"/>
    </row>
    <row r="49" spans="1:20" x14ac:dyDescent="0.15">
      <c r="A49" s="410" t="s">
        <v>9993</v>
      </c>
      <c r="B49" s="410"/>
      <c r="C49" s="398">
        <v>40</v>
      </c>
      <c r="D49" s="398" t="s">
        <v>9929</v>
      </c>
      <c r="E49" s="400">
        <v>10</v>
      </c>
      <c r="F49" s="400">
        <v>30</v>
      </c>
      <c r="G49" s="400">
        <v>60</v>
      </c>
      <c r="H49" s="400">
        <v>90</v>
      </c>
      <c r="I49" s="401">
        <f t="shared" si="0"/>
        <v>190</v>
      </c>
      <c r="J49" s="399"/>
      <c r="K49" s="399"/>
      <c r="L49" s="399"/>
      <c r="M49" s="399"/>
      <c r="N49" s="399"/>
      <c r="O49" s="402">
        <f t="shared" si="1"/>
        <v>0</v>
      </c>
      <c r="P49" s="406" t="s">
        <v>9772</v>
      </c>
      <c r="Q49" s="407"/>
      <c r="R49" s="407" t="s">
        <v>9809</v>
      </c>
      <c r="S49" s="408" t="s">
        <v>9937</v>
      </c>
      <c r="T49" s="407"/>
    </row>
    <row r="50" spans="1:20" x14ac:dyDescent="0.15">
      <c r="A50" s="410" t="s">
        <v>9993</v>
      </c>
      <c r="B50" s="410"/>
      <c r="C50" s="398">
        <v>45</v>
      </c>
      <c r="D50" s="398" t="s">
        <v>9930</v>
      </c>
      <c r="E50" s="400">
        <v>10</v>
      </c>
      <c r="F50" s="400">
        <v>20</v>
      </c>
      <c r="G50" s="400">
        <v>40</v>
      </c>
      <c r="H50" s="400">
        <v>80</v>
      </c>
      <c r="I50" s="401">
        <f t="shared" si="0"/>
        <v>150</v>
      </c>
      <c r="J50" s="399"/>
      <c r="K50" s="399"/>
      <c r="L50" s="399"/>
      <c r="M50" s="399"/>
      <c r="N50" s="399"/>
      <c r="O50" s="402">
        <f t="shared" si="1"/>
        <v>0</v>
      </c>
      <c r="P50" s="406" t="s">
        <v>9772</v>
      </c>
      <c r="Q50" s="407"/>
      <c r="R50" s="407" t="s">
        <v>9808</v>
      </c>
      <c r="S50" s="408" t="s">
        <v>9938</v>
      </c>
      <c r="T50" s="407"/>
    </row>
    <row r="51" spans="1:20" x14ac:dyDescent="0.15">
      <c r="A51" s="410" t="s">
        <v>9993</v>
      </c>
      <c r="B51" s="410"/>
      <c r="C51" s="398">
        <v>55</v>
      </c>
      <c r="D51" s="398" t="s">
        <v>9931</v>
      </c>
      <c r="E51" s="400">
        <v>10</v>
      </c>
      <c r="F51" s="400">
        <v>20</v>
      </c>
      <c r="G51" s="400">
        <v>40</v>
      </c>
      <c r="H51" s="400">
        <v>80</v>
      </c>
      <c r="I51" s="401">
        <f t="shared" si="0"/>
        <v>150</v>
      </c>
      <c r="J51" s="399">
        <v>0</v>
      </c>
      <c r="K51" s="399" t="s">
        <v>9941</v>
      </c>
      <c r="L51" s="399" t="s">
        <v>9922</v>
      </c>
      <c r="M51" s="399" t="s">
        <v>9919</v>
      </c>
      <c r="N51" s="399" t="s">
        <v>9920</v>
      </c>
      <c r="O51" s="402">
        <f t="shared" si="1"/>
        <v>0</v>
      </c>
      <c r="P51" s="406" t="s">
        <v>10206</v>
      </c>
      <c r="Q51" s="407"/>
      <c r="R51" s="407" t="s">
        <v>9807</v>
      </c>
      <c r="S51" s="408" t="s">
        <v>9940</v>
      </c>
      <c r="T51" s="407"/>
    </row>
    <row r="52" spans="1:20" x14ac:dyDescent="0.15">
      <c r="A52" s="410" t="s">
        <v>10077</v>
      </c>
      <c r="B52" s="410" t="s">
        <v>10078</v>
      </c>
      <c r="C52" s="398">
        <v>1</v>
      </c>
      <c r="D52" s="398" t="s">
        <v>10079</v>
      </c>
      <c r="E52" s="400">
        <v>10</v>
      </c>
      <c r="F52" s="400">
        <v>15</v>
      </c>
      <c r="G52" s="400">
        <v>20</v>
      </c>
      <c r="H52" s="400">
        <v>25</v>
      </c>
      <c r="I52" s="401">
        <f t="shared" si="0"/>
        <v>70</v>
      </c>
      <c r="J52" s="399"/>
      <c r="K52" s="399">
        <v>2</v>
      </c>
      <c r="L52" s="399">
        <v>2</v>
      </c>
      <c r="M52" s="399">
        <v>2</v>
      </c>
      <c r="N52" s="399">
        <v>3</v>
      </c>
      <c r="O52" s="402">
        <f t="shared" si="1"/>
        <v>9</v>
      </c>
      <c r="P52" s="406"/>
      <c r="Q52" s="407"/>
      <c r="R52" s="407" t="s">
        <v>10015</v>
      </c>
      <c r="S52" s="408" t="s">
        <v>10080</v>
      </c>
      <c r="T52" s="407"/>
    </row>
    <row r="53" spans="1:20" x14ac:dyDescent="0.15">
      <c r="A53" s="410" t="s">
        <v>9987</v>
      </c>
      <c r="B53" s="410"/>
      <c r="C53" s="398">
        <v>1</v>
      </c>
      <c r="D53" s="398" t="s">
        <v>9827</v>
      </c>
      <c r="E53" s="400">
        <v>10</v>
      </c>
      <c r="F53" s="400">
        <v>20</v>
      </c>
      <c r="G53" s="400">
        <v>40</v>
      </c>
      <c r="H53" s="400">
        <v>80</v>
      </c>
      <c r="I53" s="401">
        <f t="shared" si="0"/>
        <v>150</v>
      </c>
      <c r="J53" s="399">
        <v>3</v>
      </c>
      <c r="K53" s="399">
        <v>2</v>
      </c>
      <c r="L53" s="399">
        <v>2</v>
      </c>
      <c r="M53" s="399">
        <v>3</v>
      </c>
      <c r="N53" s="399">
        <v>5</v>
      </c>
      <c r="O53" s="402">
        <f t="shared" si="1"/>
        <v>15</v>
      </c>
      <c r="P53" s="406" t="s">
        <v>9854</v>
      </c>
      <c r="Q53" s="407" t="s">
        <v>9807</v>
      </c>
      <c r="R53" s="407" t="s">
        <v>9808</v>
      </c>
      <c r="S53" s="408" t="s">
        <v>9883</v>
      </c>
      <c r="T53" s="407"/>
    </row>
    <row r="54" spans="1:20" x14ac:dyDescent="0.15">
      <c r="A54" s="410" t="s">
        <v>9987</v>
      </c>
      <c r="B54" s="410"/>
      <c r="C54" s="398">
        <v>3</v>
      </c>
      <c r="D54" s="398" t="s">
        <v>9828</v>
      </c>
      <c r="E54" s="400">
        <v>10</v>
      </c>
      <c r="F54" s="400">
        <v>20</v>
      </c>
      <c r="G54" s="400">
        <v>40</v>
      </c>
      <c r="H54" s="400">
        <v>80</v>
      </c>
      <c r="I54" s="401">
        <f t="shared" si="0"/>
        <v>150</v>
      </c>
      <c r="J54" s="399">
        <v>10</v>
      </c>
      <c r="K54" s="399">
        <v>5</v>
      </c>
      <c r="L54" s="399">
        <v>5</v>
      </c>
      <c r="M54" s="399">
        <v>5</v>
      </c>
      <c r="N54" s="399">
        <v>5</v>
      </c>
      <c r="O54" s="402">
        <f t="shared" si="1"/>
        <v>30</v>
      </c>
      <c r="P54" s="406" t="s">
        <v>9862</v>
      </c>
      <c r="Q54" s="407" t="s">
        <v>9807</v>
      </c>
      <c r="R54" s="407" t="s">
        <v>9809</v>
      </c>
      <c r="S54" s="408" t="s">
        <v>9863</v>
      </c>
      <c r="T54" s="407"/>
    </row>
    <row r="55" spans="1:20" x14ac:dyDescent="0.15">
      <c r="A55" s="410" t="s">
        <v>9987</v>
      </c>
      <c r="B55" s="410"/>
      <c r="C55" s="398">
        <v>5</v>
      </c>
      <c r="D55" s="398" t="s">
        <v>9829</v>
      </c>
      <c r="E55" s="400">
        <v>10</v>
      </c>
      <c r="F55" s="400">
        <v>15</v>
      </c>
      <c r="G55" s="400">
        <v>25</v>
      </c>
      <c r="H55" s="400">
        <v>40</v>
      </c>
      <c r="I55" s="401">
        <f t="shared" si="0"/>
        <v>90</v>
      </c>
      <c r="J55" s="399" t="s">
        <v>9869</v>
      </c>
      <c r="K55" s="399" t="s">
        <v>9868</v>
      </c>
      <c r="L55" s="399" t="s">
        <v>9867</v>
      </c>
      <c r="M55" s="399" t="s">
        <v>9866</v>
      </c>
      <c r="N55" s="399" t="s">
        <v>9865</v>
      </c>
      <c r="O55" s="402">
        <f t="shared" si="1"/>
        <v>0</v>
      </c>
      <c r="P55" s="406" t="s">
        <v>9864</v>
      </c>
      <c r="Q55" s="407"/>
      <c r="R55" s="407" t="s">
        <v>9807</v>
      </c>
      <c r="S55" s="408" t="s">
        <v>9885</v>
      </c>
      <c r="T55" s="407"/>
    </row>
    <row r="56" spans="1:20" x14ac:dyDescent="0.15">
      <c r="A56" s="410" t="s">
        <v>9987</v>
      </c>
      <c r="B56" s="410"/>
      <c r="C56" s="398">
        <v>10</v>
      </c>
      <c r="D56" s="398" t="s">
        <v>9830</v>
      </c>
      <c r="E56" s="400">
        <v>10</v>
      </c>
      <c r="F56" s="400">
        <v>20</v>
      </c>
      <c r="G56" s="400">
        <v>40</v>
      </c>
      <c r="H56" s="400">
        <v>80</v>
      </c>
      <c r="I56" s="401">
        <f t="shared" si="0"/>
        <v>150</v>
      </c>
      <c r="J56" s="399">
        <v>2</v>
      </c>
      <c r="K56" s="399">
        <v>0.5</v>
      </c>
      <c r="L56" s="399">
        <v>0.5</v>
      </c>
      <c r="M56" s="399">
        <v>0.5</v>
      </c>
      <c r="N56" s="399">
        <v>0.5</v>
      </c>
      <c r="O56" s="402">
        <f t="shared" si="1"/>
        <v>4</v>
      </c>
      <c r="P56" s="406" t="s">
        <v>9871</v>
      </c>
      <c r="Q56" s="407"/>
      <c r="R56" s="407" t="s">
        <v>9870</v>
      </c>
      <c r="S56" s="408" t="s">
        <v>10685</v>
      </c>
      <c r="T56" s="407" t="s">
        <v>10686</v>
      </c>
    </row>
    <row r="57" spans="1:20" x14ac:dyDescent="0.15">
      <c r="A57" s="410" t="s">
        <v>9987</v>
      </c>
      <c r="B57" s="410"/>
      <c r="C57" s="398">
        <v>15</v>
      </c>
      <c r="D57" s="398" t="s">
        <v>9831</v>
      </c>
      <c r="E57" s="400">
        <v>10</v>
      </c>
      <c r="F57" s="400">
        <v>20</v>
      </c>
      <c r="G57" s="400">
        <v>40</v>
      </c>
      <c r="H57" s="400">
        <v>80</v>
      </c>
      <c r="I57" s="401">
        <f t="shared" si="0"/>
        <v>150</v>
      </c>
      <c r="J57" s="399" t="s">
        <v>9877</v>
      </c>
      <c r="K57" s="399" t="s">
        <v>9876</v>
      </c>
      <c r="L57" s="399" t="s">
        <v>9875</v>
      </c>
      <c r="M57" s="399" t="s">
        <v>9874</v>
      </c>
      <c r="N57" s="399" t="s">
        <v>9873</v>
      </c>
      <c r="O57" s="402">
        <f t="shared" si="1"/>
        <v>0</v>
      </c>
      <c r="P57" s="406" t="s">
        <v>9872</v>
      </c>
      <c r="Q57" s="407"/>
      <c r="R57" s="407" t="s">
        <v>9807</v>
      </c>
      <c r="S57" s="408" t="s">
        <v>9878</v>
      </c>
      <c r="T57" s="407"/>
    </row>
    <row r="58" spans="1:20" x14ac:dyDescent="0.15">
      <c r="A58" s="410" t="s">
        <v>9987</v>
      </c>
      <c r="B58" s="410"/>
      <c r="C58" s="398">
        <v>25</v>
      </c>
      <c r="D58" s="398" t="s">
        <v>9832</v>
      </c>
      <c r="E58" s="400">
        <v>10</v>
      </c>
      <c r="F58" s="400">
        <v>20</v>
      </c>
      <c r="G58" s="400">
        <v>30</v>
      </c>
      <c r="H58" s="400">
        <v>40</v>
      </c>
      <c r="I58" s="401">
        <f t="shared" si="0"/>
        <v>100</v>
      </c>
      <c r="J58" s="399"/>
      <c r="K58" s="399">
        <v>5</v>
      </c>
      <c r="L58" s="399">
        <v>5</v>
      </c>
      <c r="M58" s="399">
        <v>5</v>
      </c>
      <c r="N58" s="399">
        <v>5</v>
      </c>
      <c r="O58" s="402">
        <f t="shared" si="1"/>
        <v>20</v>
      </c>
      <c r="P58" s="406" t="s">
        <v>9779</v>
      </c>
      <c r="Q58" s="407"/>
      <c r="R58" s="407" t="s">
        <v>9809</v>
      </c>
      <c r="S58" s="408" t="s">
        <v>9880</v>
      </c>
      <c r="T58" s="407"/>
    </row>
    <row r="59" spans="1:20" x14ac:dyDescent="0.15">
      <c r="A59" s="410" t="s">
        <v>9987</v>
      </c>
      <c r="B59" s="410"/>
      <c r="C59" s="398">
        <v>30</v>
      </c>
      <c r="D59" s="398" t="s">
        <v>9833</v>
      </c>
      <c r="E59" s="400">
        <v>10</v>
      </c>
      <c r="F59" s="400">
        <v>20</v>
      </c>
      <c r="G59" s="400">
        <v>40</v>
      </c>
      <c r="H59" s="400">
        <v>60</v>
      </c>
      <c r="I59" s="401">
        <f t="shared" si="0"/>
        <v>130</v>
      </c>
      <c r="J59" s="399">
        <v>0</v>
      </c>
      <c r="K59" s="399">
        <v>10</v>
      </c>
      <c r="L59" s="399">
        <v>35</v>
      </c>
      <c r="M59" s="399">
        <v>35</v>
      </c>
      <c r="N59" s="399">
        <v>20</v>
      </c>
      <c r="O59" s="402">
        <f t="shared" si="1"/>
        <v>100</v>
      </c>
      <c r="P59" s="406" t="s">
        <v>10689</v>
      </c>
      <c r="Q59" s="407"/>
      <c r="R59" s="407" t="s">
        <v>9807</v>
      </c>
      <c r="S59" s="408" t="s">
        <v>10688</v>
      </c>
      <c r="T59" s="407"/>
    </row>
    <row r="60" spans="1:20" x14ac:dyDescent="0.15">
      <c r="A60" s="410" t="s">
        <v>9987</v>
      </c>
      <c r="B60" s="410"/>
      <c r="C60" s="398">
        <v>40</v>
      </c>
      <c r="D60" s="398" t="s">
        <v>9834</v>
      </c>
      <c r="E60" s="400">
        <v>10</v>
      </c>
      <c r="F60" s="400">
        <v>20</v>
      </c>
      <c r="G60" s="400">
        <v>40</v>
      </c>
      <c r="H60" s="400">
        <v>80</v>
      </c>
      <c r="I60" s="401">
        <f t="shared" si="0"/>
        <v>150</v>
      </c>
      <c r="J60" s="399" t="s">
        <v>9797</v>
      </c>
      <c r="K60" s="399" t="s">
        <v>9881</v>
      </c>
      <c r="L60" s="399" t="s">
        <v>9783</v>
      </c>
      <c r="M60" s="399" t="s">
        <v>9882</v>
      </c>
      <c r="N60" s="399" t="s">
        <v>9798</v>
      </c>
      <c r="O60" s="402">
        <f t="shared" si="1"/>
        <v>0</v>
      </c>
      <c r="P60" s="406" t="s">
        <v>9800</v>
      </c>
      <c r="Q60" s="407"/>
      <c r="R60" s="407" t="s">
        <v>9807</v>
      </c>
      <c r="S60" s="408" t="s">
        <v>9884</v>
      </c>
      <c r="T60" s="407"/>
    </row>
    <row r="61" spans="1:20" x14ac:dyDescent="0.15">
      <c r="A61" s="410" t="s">
        <v>9987</v>
      </c>
      <c r="B61" s="410"/>
      <c r="C61" s="398">
        <v>50</v>
      </c>
      <c r="D61" s="398" t="s">
        <v>9835</v>
      </c>
      <c r="E61" s="400">
        <v>10</v>
      </c>
      <c r="F61" s="400">
        <v>20</v>
      </c>
      <c r="G61" s="400">
        <v>40</v>
      </c>
      <c r="H61" s="400">
        <v>80</v>
      </c>
      <c r="I61" s="401">
        <f t="shared" si="0"/>
        <v>150</v>
      </c>
      <c r="J61" s="399">
        <v>50</v>
      </c>
      <c r="K61" s="399">
        <v>5</v>
      </c>
      <c r="L61" s="399">
        <v>5</v>
      </c>
      <c r="M61" s="399">
        <v>5</v>
      </c>
      <c r="N61" s="399">
        <v>5</v>
      </c>
      <c r="O61" s="402">
        <f t="shared" si="1"/>
        <v>70</v>
      </c>
      <c r="P61" s="406" t="s">
        <v>9818</v>
      </c>
      <c r="Q61" s="407"/>
      <c r="R61" s="407" t="s">
        <v>9870</v>
      </c>
      <c r="S61" s="408" t="s">
        <v>9886</v>
      </c>
      <c r="T61" s="407"/>
    </row>
    <row r="62" spans="1:20" x14ac:dyDescent="0.15">
      <c r="A62" s="410" t="s">
        <v>9989</v>
      </c>
      <c r="B62" s="410"/>
      <c r="C62" s="398">
        <v>1</v>
      </c>
      <c r="D62" s="398" t="s">
        <v>9845</v>
      </c>
      <c r="E62" s="400">
        <v>10</v>
      </c>
      <c r="F62" s="400">
        <v>20</v>
      </c>
      <c r="G62" s="400">
        <v>40</v>
      </c>
      <c r="H62" s="400">
        <v>80</v>
      </c>
      <c r="I62" s="401">
        <f t="shared" si="0"/>
        <v>150</v>
      </c>
      <c r="J62" s="399">
        <v>15</v>
      </c>
      <c r="K62" s="399">
        <v>2</v>
      </c>
      <c r="L62" s="399">
        <v>3</v>
      </c>
      <c r="M62" s="399">
        <v>5</v>
      </c>
      <c r="N62" s="399">
        <v>5</v>
      </c>
      <c r="O62" s="402">
        <f t="shared" si="1"/>
        <v>30</v>
      </c>
      <c r="P62" s="406" t="s">
        <v>10225</v>
      </c>
      <c r="Q62" s="407"/>
      <c r="R62" s="407" t="s">
        <v>9808</v>
      </c>
      <c r="S62" s="408" t="s">
        <v>10224</v>
      </c>
      <c r="T62" s="407"/>
    </row>
    <row r="63" spans="1:20" x14ac:dyDescent="0.15">
      <c r="A63" s="410" t="s">
        <v>9989</v>
      </c>
      <c r="B63" s="410" t="s">
        <v>9990</v>
      </c>
      <c r="C63" s="398">
        <v>1</v>
      </c>
      <c r="D63" s="398" t="s">
        <v>9846</v>
      </c>
      <c r="E63" s="400"/>
      <c r="F63" s="400"/>
      <c r="G63" s="400"/>
      <c r="H63" s="400"/>
      <c r="I63" s="401">
        <f t="shared" si="0"/>
        <v>0</v>
      </c>
      <c r="J63" s="399"/>
      <c r="K63" s="399"/>
      <c r="L63" s="399"/>
      <c r="M63" s="399"/>
      <c r="N63" s="399"/>
      <c r="O63" s="402">
        <f t="shared" si="1"/>
        <v>0</v>
      </c>
      <c r="P63" s="406"/>
      <c r="Q63" s="407"/>
      <c r="R63" s="407" t="s">
        <v>9905</v>
      </c>
      <c r="S63" s="408" t="s">
        <v>9904</v>
      </c>
      <c r="T63" s="407"/>
    </row>
    <row r="64" spans="1:20" x14ac:dyDescent="0.15">
      <c r="A64" s="410" t="s">
        <v>9997</v>
      </c>
      <c r="B64" s="410"/>
      <c r="C64" s="398">
        <v>5</v>
      </c>
      <c r="D64" s="398" t="s">
        <v>9998</v>
      </c>
      <c r="E64" s="400">
        <v>5</v>
      </c>
      <c r="F64" s="400">
        <v>10</v>
      </c>
      <c r="G64" s="400">
        <v>15</v>
      </c>
      <c r="H64" s="400">
        <v>20</v>
      </c>
      <c r="I64" s="401">
        <f>SUM(E64:H64)</f>
        <v>50</v>
      </c>
      <c r="J64" s="399">
        <v>15</v>
      </c>
      <c r="K64" s="399">
        <v>2</v>
      </c>
      <c r="L64" s="399">
        <v>3</v>
      </c>
      <c r="M64" s="399">
        <v>5</v>
      </c>
      <c r="N64" s="399">
        <v>5</v>
      </c>
      <c r="O64" s="402">
        <f>SUM(J64:N64)</f>
        <v>30</v>
      </c>
      <c r="P64" s="406"/>
      <c r="Q64" s="407"/>
      <c r="R64" s="407" t="s">
        <v>9808</v>
      </c>
      <c r="S64" s="408" t="s">
        <v>9907</v>
      </c>
      <c r="T64" s="407"/>
    </row>
    <row r="65" spans="1:20" x14ac:dyDescent="0.15">
      <c r="A65" s="410" t="s">
        <v>9989</v>
      </c>
      <c r="B65" s="410" t="s">
        <v>9991</v>
      </c>
      <c r="C65" s="398">
        <v>5</v>
      </c>
      <c r="D65" s="398" t="s">
        <v>9847</v>
      </c>
      <c r="E65" s="400">
        <v>10</v>
      </c>
      <c r="F65" s="400">
        <v>20</v>
      </c>
      <c r="G65" s="400">
        <v>40</v>
      </c>
      <c r="H65" s="400">
        <v>80</v>
      </c>
      <c r="I65" s="401">
        <f t="shared" si="0"/>
        <v>150</v>
      </c>
      <c r="J65" s="399"/>
      <c r="K65" s="399">
        <v>3</v>
      </c>
      <c r="L65" s="399">
        <v>6</v>
      </c>
      <c r="M65" s="399">
        <v>12</v>
      </c>
      <c r="N65" s="399">
        <v>12</v>
      </c>
      <c r="O65" s="402">
        <f t="shared" si="1"/>
        <v>33</v>
      </c>
      <c r="P65" s="406" t="s">
        <v>9772</v>
      </c>
      <c r="Q65" s="407"/>
      <c r="R65" s="407" t="s">
        <v>9809</v>
      </c>
      <c r="S65" s="408" t="s">
        <v>9906</v>
      </c>
      <c r="T65" s="407"/>
    </row>
    <row r="66" spans="1:20" x14ac:dyDescent="0.15">
      <c r="A66" s="410" t="s">
        <v>9989</v>
      </c>
      <c r="B66" s="410" t="s">
        <v>9990</v>
      </c>
      <c r="C66" s="398">
        <v>5</v>
      </c>
      <c r="D66" s="398" t="s">
        <v>9848</v>
      </c>
      <c r="E66" s="400">
        <v>5</v>
      </c>
      <c r="F66" s="400">
        <v>10</v>
      </c>
      <c r="G66" s="400">
        <v>15</v>
      </c>
      <c r="H66" s="400">
        <v>20</v>
      </c>
      <c r="I66" s="401">
        <f t="shared" si="0"/>
        <v>50</v>
      </c>
      <c r="J66" s="399">
        <v>15</v>
      </c>
      <c r="K66" s="399">
        <v>2</v>
      </c>
      <c r="L66" s="399">
        <v>3</v>
      </c>
      <c r="M66" s="399">
        <v>5</v>
      </c>
      <c r="N66" s="399">
        <v>5</v>
      </c>
      <c r="O66" s="402">
        <f t="shared" si="1"/>
        <v>30</v>
      </c>
      <c r="P66" s="406" t="s">
        <v>9862</v>
      </c>
      <c r="Q66" s="407"/>
      <c r="R66" s="407" t="s">
        <v>9808</v>
      </c>
      <c r="S66" s="408" t="s">
        <v>9999</v>
      </c>
      <c r="T66" s="407"/>
    </row>
    <row r="67" spans="1:20" x14ac:dyDescent="0.15">
      <c r="A67" s="410" t="s">
        <v>9989</v>
      </c>
      <c r="B67" s="410"/>
      <c r="C67" s="398">
        <v>10</v>
      </c>
      <c r="D67" s="398" t="s">
        <v>9849</v>
      </c>
      <c r="E67" s="400">
        <v>5</v>
      </c>
      <c r="F67" s="400">
        <v>10</v>
      </c>
      <c r="G67" s="400">
        <v>20</v>
      </c>
      <c r="H67" s="400">
        <v>40</v>
      </c>
      <c r="I67" s="401">
        <f t="shared" si="0"/>
        <v>75</v>
      </c>
      <c r="J67" s="399"/>
      <c r="K67" s="399"/>
      <c r="L67" s="399"/>
      <c r="M67" s="399"/>
      <c r="N67" s="399"/>
      <c r="O67" s="402">
        <f t="shared" si="1"/>
        <v>0</v>
      </c>
      <c r="P67" s="406" t="s">
        <v>10102</v>
      </c>
      <c r="Q67" s="407"/>
      <c r="R67" s="407" t="s">
        <v>9809</v>
      </c>
      <c r="S67" s="408" t="s">
        <v>9908</v>
      </c>
      <c r="T67" s="407" t="s">
        <v>9892</v>
      </c>
    </row>
    <row r="68" spans="1:20" x14ac:dyDescent="0.15">
      <c r="A68" s="410" t="s">
        <v>9989</v>
      </c>
      <c r="B68" s="410"/>
      <c r="C68" s="398">
        <v>15</v>
      </c>
      <c r="D68" s="398" t="s">
        <v>10101</v>
      </c>
      <c r="E68" s="400"/>
      <c r="F68" s="400"/>
      <c r="G68" s="400"/>
      <c r="H68" s="400"/>
      <c r="I68" s="401">
        <f t="shared" si="0"/>
        <v>0</v>
      </c>
      <c r="J68" s="399"/>
      <c r="K68" s="399"/>
      <c r="L68" s="399"/>
      <c r="M68" s="399"/>
      <c r="N68" s="399"/>
      <c r="O68" s="402"/>
      <c r="P68" s="406"/>
      <c r="Q68" s="407"/>
      <c r="R68" s="407"/>
      <c r="S68" s="408" t="s">
        <v>10222</v>
      </c>
      <c r="T68" s="407"/>
    </row>
    <row r="69" spans="1:20" x14ac:dyDescent="0.15">
      <c r="A69" s="410" t="s">
        <v>9989</v>
      </c>
      <c r="B69" s="410"/>
      <c r="C69" s="398">
        <v>25</v>
      </c>
      <c r="D69" s="398" t="s">
        <v>9850</v>
      </c>
      <c r="E69" s="400">
        <v>10</v>
      </c>
      <c r="F69" s="400">
        <v>20</v>
      </c>
      <c r="G69" s="400">
        <v>40</v>
      </c>
      <c r="H69" s="400">
        <v>60</v>
      </c>
      <c r="I69" s="401">
        <f t="shared" si="0"/>
        <v>130</v>
      </c>
      <c r="J69" s="399">
        <v>0</v>
      </c>
      <c r="K69" s="399">
        <v>10</v>
      </c>
      <c r="L69" s="399">
        <v>35</v>
      </c>
      <c r="M69" s="399">
        <v>40</v>
      </c>
      <c r="N69" s="399">
        <v>15</v>
      </c>
      <c r="O69" s="402">
        <f t="shared" si="1"/>
        <v>100</v>
      </c>
      <c r="P69" s="406" t="s">
        <v>9909</v>
      </c>
      <c r="Q69" s="407"/>
      <c r="R69" s="407" t="s">
        <v>9809</v>
      </c>
      <c r="S69" s="408" t="s">
        <v>9910</v>
      </c>
      <c r="T69" s="407"/>
    </row>
    <row r="70" spans="1:20" x14ac:dyDescent="0.15">
      <c r="A70" s="410" t="s">
        <v>9989</v>
      </c>
      <c r="B70" s="410" t="s">
        <v>9992</v>
      </c>
      <c r="C70" s="398">
        <v>40</v>
      </c>
      <c r="D70" s="398" t="s">
        <v>9852</v>
      </c>
      <c r="E70" s="400">
        <v>10</v>
      </c>
      <c r="F70" s="400">
        <v>30</v>
      </c>
      <c r="G70" s="400">
        <v>60</v>
      </c>
      <c r="H70" s="400">
        <v>90</v>
      </c>
      <c r="I70" s="401">
        <f t="shared" si="0"/>
        <v>190</v>
      </c>
      <c r="J70" s="399"/>
      <c r="K70" s="399"/>
      <c r="L70" s="399"/>
      <c r="M70" s="399"/>
      <c r="N70" s="399"/>
      <c r="O70" s="402">
        <f t="shared" si="1"/>
        <v>0</v>
      </c>
      <c r="P70" s="406" t="s">
        <v>9913</v>
      </c>
      <c r="Q70" s="407"/>
      <c r="R70" s="407" t="s">
        <v>9807</v>
      </c>
      <c r="S70" s="408" t="s">
        <v>9914</v>
      </c>
      <c r="T70" s="407"/>
    </row>
    <row r="71" spans="1:20" x14ac:dyDescent="0.15">
      <c r="A71" s="410" t="s">
        <v>9994</v>
      </c>
      <c r="B71" s="410"/>
      <c r="C71" s="398">
        <v>30</v>
      </c>
      <c r="D71" s="398" t="s">
        <v>9952</v>
      </c>
      <c r="E71" s="400">
        <v>10</v>
      </c>
      <c r="F71" s="400">
        <v>15</v>
      </c>
      <c r="G71" s="400">
        <v>25</v>
      </c>
      <c r="H71" s="400">
        <v>40</v>
      </c>
      <c r="I71" s="401">
        <f t="shared" ref="I71:I102" si="2">SUM(E71:H71)</f>
        <v>90</v>
      </c>
      <c r="J71" s="399"/>
      <c r="K71" s="399"/>
      <c r="L71" s="399"/>
      <c r="M71" s="399"/>
      <c r="N71" s="399"/>
      <c r="O71" s="402">
        <f t="shared" ref="O71:O103" si="3">SUM(J71:N71)</f>
        <v>0</v>
      </c>
      <c r="P71" s="406" t="s">
        <v>9864</v>
      </c>
      <c r="Q71" s="407"/>
      <c r="R71" s="407" t="s">
        <v>9809</v>
      </c>
      <c r="S71" s="408" t="s">
        <v>9953</v>
      </c>
      <c r="T71" s="407"/>
    </row>
    <row r="72" spans="1:20" x14ac:dyDescent="0.15">
      <c r="A72" s="410" t="s">
        <v>9989</v>
      </c>
      <c r="B72" s="410"/>
      <c r="C72" s="398">
        <v>35</v>
      </c>
      <c r="D72" s="398" t="s">
        <v>9956</v>
      </c>
      <c r="E72" s="400"/>
      <c r="F72" s="400"/>
      <c r="G72" s="400"/>
      <c r="H72" s="400"/>
      <c r="I72" s="401">
        <f t="shared" si="2"/>
        <v>0</v>
      </c>
      <c r="J72" s="399"/>
      <c r="K72" s="399"/>
      <c r="L72" s="399"/>
      <c r="M72" s="399"/>
      <c r="N72" s="399"/>
      <c r="O72" s="402">
        <f t="shared" si="3"/>
        <v>0</v>
      </c>
      <c r="P72" s="406"/>
      <c r="Q72" s="407"/>
      <c r="R72" s="407" t="s">
        <v>9809</v>
      </c>
      <c r="S72" s="408" t="s">
        <v>9955</v>
      </c>
      <c r="T72" s="407"/>
    </row>
    <row r="73" spans="1:20" x14ac:dyDescent="0.15">
      <c r="A73" s="410" t="s">
        <v>9995</v>
      </c>
      <c r="B73" s="410"/>
      <c r="C73" s="398">
        <v>40</v>
      </c>
      <c r="D73" s="398" t="s">
        <v>9957</v>
      </c>
      <c r="E73" s="400">
        <v>10</v>
      </c>
      <c r="F73" s="400">
        <v>30</v>
      </c>
      <c r="G73" s="400">
        <v>60</v>
      </c>
      <c r="H73" s="400">
        <v>90</v>
      </c>
      <c r="I73" s="401">
        <f t="shared" si="2"/>
        <v>190</v>
      </c>
      <c r="J73" s="399">
        <v>0</v>
      </c>
      <c r="K73" s="399">
        <v>10</v>
      </c>
      <c r="L73" s="399">
        <v>10</v>
      </c>
      <c r="M73" s="399">
        <v>10</v>
      </c>
      <c r="N73" s="399">
        <v>20</v>
      </c>
      <c r="O73" s="402">
        <f t="shared" si="3"/>
        <v>50</v>
      </c>
      <c r="P73" s="406" t="s">
        <v>9960</v>
      </c>
      <c r="Q73" s="407"/>
      <c r="R73" s="407" t="s">
        <v>9809</v>
      </c>
      <c r="S73" s="408" t="s">
        <v>9958</v>
      </c>
      <c r="T73" s="407"/>
    </row>
    <row r="74" spans="1:20" x14ac:dyDescent="0.15">
      <c r="A74" s="410" t="s">
        <v>9989</v>
      </c>
      <c r="B74" s="410"/>
      <c r="C74" s="398">
        <v>55</v>
      </c>
      <c r="D74" s="398" t="s">
        <v>9853</v>
      </c>
      <c r="E74" s="400">
        <v>10</v>
      </c>
      <c r="F74" s="400">
        <v>20</v>
      </c>
      <c r="G74" s="400">
        <v>40</v>
      </c>
      <c r="H74" s="400">
        <v>80</v>
      </c>
      <c r="I74" s="401">
        <f>SUM(E74:H74)</f>
        <v>150</v>
      </c>
      <c r="J74" s="399">
        <v>0</v>
      </c>
      <c r="K74" s="399" t="s">
        <v>9919</v>
      </c>
      <c r="L74" s="399" t="s">
        <v>9920</v>
      </c>
      <c r="M74" s="399" t="s">
        <v>9921</v>
      </c>
      <c r="N74" s="399" t="s">
        <v>9922</v>
      </c>
      <c r="O74" s="402">
        <f>SUM(J74:N74)</f>
        <v>0</v>
      </c>
      <c r="P74" s="406" t="s">
        <v>10206</v>
      </c>
      <c r="Q74" s="407"/>
      <c r="R74" s="407" t="s">
        <v>9809</v>
      </c>
      <c r="S74" s="408" t="s">
        <v>9942</v>
      </c>
      <c r="T74" s="407"/>
    </row>
    <row r="75" spans="1:20" x14ac:dyDescent="0.15">
      <c r="A75" s="410" t="s">
        <v>4611</v>
      </c>
      <c r="B75" s="410"/>
      <c r="C75" s="398">
        <v>1</v>
      </c>
      <c r="D75" s="398" t="s">
        <v>4612</v>
      </c>
      <c r="E75" s="400">
        <v>10</v>
      </c>
      <c r="F75" s="400">
        <v>20</v>
      </c>
      <c r="G75" s="400">
        <v>30</v>
      </c>
      <c r="H75" s="400">
        <v>40</v>
      </c>
      <c r="I75" s="401">
        <f t="shared" si="2"/>
        <v>100</v>
      </c>
      <c r="J75" s="399"/>
      <c r="K75" s="399">
        <v>5</v>
      </c>
      <c r="L75" s="399">
        <v>5</v>
      </c>
      <c r="M75" s="399">
        <v>5</v>
      </c>
      <c r="N75" s="399">
        <v>5</v>
      </c>
      <c r="O75" s="402">
        <f t="shared" si="3"/>
        <v>20</v>
      </c>
      <c r="P75" s="406" t="s">
        <v>9772</v>
      </c>
      <c r="Q75" s="407"/>
      <c r="R75" s="407" t="s">
        <v>9809</v>
      </c>
      <c r="S75" s="408" t="s">
        <v>9769</v>
      </c>
      <c r="T75" s="407"/>
    </row>
    <row r="76" spans="1:20" x14ac:dyDescent="0.15">
      <c r="A76" s="410" t="s">
        <v>4611</v>
      </c>
      <c r="B76" s="410"/>
      <c r="C76" s="398">
        <v>5</v>
      </c>
      <c r="D76" s="398" t="s">
        <v>4618</v>
      </c>
      <c r="E76" s="400">
        <v>10</v>
      </c>
      <c r="F76" s="400">
        <v>10</v>
      </c>
      <c r="G76" s="400">
        <v>10</v>
      </c>
      <c r="H76" s="400">
        <v>10</v>
      </c>
      <c r="I76" s="401">
        <f t="shared" si="2"/>
        <v>40</v>
      </c>
      <c r="J76" s="399"/>
      <c r="K76" s="399">
        <v>5</v>
      </c>
      <c r="L76" s="399">
        <v>5</v>
      </c>
      <c r="M76" s="399">
        <v>5</v>
      </c>
      <c r="N76" s="399">
        <v>5</v>
      </c>
      <c r="O76" s="402">
        <f t="shared" si="3"/>
        <v>20</v>
      </c>
      <c r="P76" s="406" t="s">
        <v>9772</v>
      </c>
      <c r="Q76" s="407"/>
      <c r="R76" s="407" t="s">
        <v>9809</v>
      </c>
      <c r="S76" s="408" t="s">
        <v>9773</v>
      </c>
      <c r="T76" s="407"/>
    </row>
    <row r="77" spans="1:20" x14ac:dyDescent="0.15">
      <c r="A77" s="410" t="s">
        <v>4611</v>
      </c>
      <c r="B77" s="410"/>
      <c r="C77" s="398">
        <v>10</v>
      </c>
      <c r="D77" s="398" t="s">
        <v>4613</v>
      </c>
      <c r="E77" s="400">
        <v>10</v>
      </c>
      <c r="F77" s="400">
        <v>15</v>
      </c>
      <c r="G77" s="400">
        <v>20</v>
      </c>
      <c r="H77" s="400">
        <v>30</v>
      </c>
      <c r="I77" s="401">
        <f t="shared" si="2"/>
        <v>75</v>
      </c>
      <c r="J77" s="399"/>
      <c r="K77" s="399" t="s">
        <v>9856</v>
      </c>
      <c r="L77" s="399" t="s">
        <v>9777</v>
      </c>
      <c r="M77" s="399" t="s">
        <v>9776</v>
      </c>
      <c r="N77" s="399" t="s">
        <v>9778</v>
      </c>
      <c r="O77" s="402">
        <f t="shared" si="3"/>
        <v>0</v>
      </c>
      <c r="P77" s="406" t="s">
        <v>10207</v>
      </c>
      <c r="Q77" s="407"/>
      <c r="R77" s="407" t="s">
        <v>9809</v>
      </c>
      <c r="S77" s="408" t="s">
        <v>10056</v>
      </c>
      <c r="T77" s="407" t="s">
        <v>9774</v>
      </c>
    </row>
    <row r="78" spans="1:20" x14ac:dyDescent="0.15">
      <c r="A78" s="410" t="s">
        <v>4611</v>
      </c>
      <c r="B78" s="410"/>
      <c r="C78" s="398">
        <v>15</v>
      </c>
      <c r="D78" s="398" t="s">
        <v>4614</v>
      </c>
      <c r="E78" s="400">
        <v>10</v>
      </c>
      <c r="F78" s="400">
        <v>15</v>
      </c>
      <c r="G78" s="400">
        <v>20</v>
      </c>
      <c r="H78" s="400">
        <v>30</v>
      </c>
      <c r="I78" s="401">
        <f t="shared" si="2"/>
        <v>75</v>
      </c>
      <c r="J78" s="399"/>
      <c r="K78" s="399">
        <v>5</v>
      </c>
      <c r="L78" s="399">
        <v>5</v>
      </c>
      <c r="M78" s="399">
        <v>5</v>
      </c>
      <c r="N78" s="399">
        <v>5</v>
      </c>
      <c r="O78" s="402">
        <f t="shared" si="3"/>
        <v>20</v>
      </c>
      <c r="P78" s="406" t="s">
        <v>9779</v>
      </c>
      <c r="Q78" s="407"/>
      <c r="R78" s="407" t="s">
        <v>9809</v>
      </c>
      <c r="S78" s="408" t="s">
        <v>9893</v>
      </c>
      <c r="T78" s="407"/>
    </row>
    <row r="79" spans="1:20" x14ac:dyDescent="0.15">
      <c r="A79" s="410" t="s">
        <v>4611</v>
      </c>
      <c r="B79" s="410"/>
      <c r="C79" s="398">
        <v>25</v>
      </c>
      <c r="D79" s="398" t="s">
        <v>4615</v>
      </c>
      <c r="E79" s="400">
        <v>10</v>
      </c>
      <c r="F79" s="400">
        <v>20</v>
      </c>
      <c r="G79" s="400">
        <v>30</v>
      </c>
      <c r="H79" s="400">
        <v>40</v>
      </c>
      <c r="I79" s="401">
        <f t="shared" si="2"/>
        <v>100</v>
      </c>
      <c r="J79" s="399">
        <v>40</v>
      </c>
      <c r="K79" s="399">
        <v>5</v>
      </c>
      <c r="L79" s="399">
        <v>5</v>
      </c>
      <c r="M79" s="399">
        <v>10</v>
      </c>
      <c r="N79" s="399">
        <v>10</v>
      </c>
      <c r="O79" s="402">
        <f t="shared" si="3"/>
        <v>70</v>
      </c>
      <c r="P79" s="406" t="s">
        <v>9780</v>
      </c>
      <c r="Q79" s="407"/>
      <c r="R79" s="407" t="s">
        <v>9809</v>
      </c>
      <c r="S79" s="408" t="s">
        <v>9781</v>
      </c>
      <c r="T79" s="407"/>
    </row>
    <row r="80" spans="1:20" x14ac:dyDescent="0.15">
      <c r="A80" s="410" t="s">
        <v>4611</v>
      </c>
      <c r="B80" s="410"/>
      <c r="C80" s="398">
        <v>30</v>
      </c>
      <c r="D80" s="398" t="s">
        <v>4616</v>
      </c>
      <c r="E80" s="400">
        <v>10</v>
      </c>
      <c r="F80" s="400">
        <v>20</v>
      </c>
      <c r="G80" s="400">
        <v>40</v>
      </c>
      <c r="H80" s="400">
        <v>80</v>
      </c>
      <c r="I80" s="401">
        <f t="shared" si="2"/>
        <v>150</v>
      </c>
      <c r="J80" s="399"/>
      <c r="K80" s="399">
        <v>5</v>
      </c>
      <c r="L80" s="399">
        <v>5</v>
      </c>
      <c r="M80" s="399">
        <v>5</v>
      </c>
      <c r="N80" s="399">
        <v>5</v>
      </c>
      <c r="O80" s="402">
        <f t="shared" si="3"/>
        <v>20</v>
      </c>
      <c r="P80" s="406" t="s">
        <v>9772</v>
      </c>
      <c r="Q80" s="407"/>
      <c r="R80" s="407" t="s">
        <v>9809</v>
      </c>
      <c r="S80" s="408" t="s">
        <v>9782</v>
      </c>
      <c r="T80" s="407"/>
    </row>
    <row r="81" spans="1:21" x14ac:dyDescent="0.15">
      <c r="A81" s="410" t="s">
        <v>4611</v>
      </c>
      <c r="B81" s="410"/>
      <c r="C81" s="398">
        <v>35</v>
      </c>
      <c r="D81" s="398" t="s">
        <v>4617</v>
      </c>
      <c r="E81" s="400">
        <v>10</v>
      </c>
      <c r="F81" s="400">
        <v>20</v>
      </c>
      <c r="G81" s="400">
        <v>40</v>
      </c>
      <c r="H81" s="400">
        <v>80</v>
      </c>
      <c r="I81" s="401">
        <f t="shared" si="2"/>
        <v>150</v>
      </c>
      <c r="J81" s="399" t="s">
        <v>9796</v>
      </c>
      <c r="K81" s="399" t="s">
        <v>9775</v>
      </c>
      <c r="L81" s="399" t="s">
        <v>9783</v>
      </c>
      <c r="M81" s="399" t="s">
        <v>9784</v>
      </c>
      <c r="N81" s="399" t="s">
        <v>9785</v>
      </c>
      <c r="O81" s="402">
        <f t="shared" si="3"/>
        <v>0</v>
      </c>
      <c r="P81" s="406"/>
      <c r="Q81" s="407"/>
      <c r="R81" s="407" t="s">
        <v>9809</v>
      </c>
      <c r="S81" s="408" t="s">
        <v>10700</v>
      </c>
      <c r="T81" s="407"/>
    </row>
    <row r="82" spans="1:21" x14ac:dyDescent="0.15">
      <c r="A82" s="410" t="s">
        <v>4611</v>
      </c>
      <c r="B82" s="410"/>
      <c r="C82" s="398">
        <v>45</v>
      </c>
      <c r="D82" s="398" t="s">
        <v>4619</v>
      </c>
      <c r="E82" s="400">
        <v>10</v>
      </c>
      <c r="F82" s="400">
        <v>20</v>
      </c>
      <c r="G82" s="400">
        <v>40</v>
      </c>
      <c r="H82" s="400">
        <v>60</v>
      </c>
      <c r="I82" s="401">
        <f t="shared" si="2"/>
        <v>130</v>
      </c>
      <c r="J82" s="399" t="s">
        <v>10059</v>
      </c>
      <c r="K82" s="399" t="s">
        <v>10060</v>
      </c>
      <c r="L82" s="399" t="s">
        <v>10061</v>
      </c>
      <c r="M82" s="399" t="s">
        <v>10062</v>
      </c>
      <c r="N82" s="399" t="s">
        <v>9894</v>
      </c>
      <c r="O82" s="402">
        <f t="shared" si="3"/>
        <v>0</v>
      </c>
      <c r="P82" s="406"/>
      <c r="Q82" s="407"/>
      <c r="R82" s="407" t="s">
        <v>9809</v>
      </c>
      <c r="S82" s="408" t="s">
        <v>10063</v>
      </c>
      <c r="T82" s="407"/>
    </row>
    <row r="83" spans="1:21" x14ac:dyDescent="0.15">
      <c r="A83" s="410" t="s">
        <v>4611</v>
      </c>
      <c r="B83" s="410"/>
      <c r="C83" s="398">
        <v>50</v>
      </c>
      <c r="D83" s="398" t="s">
        <v>4620</v>
      </c>
      <c r="E83" s="400">
        <v>10</v>
      </c>
      <c r="F83" s="400">
        <v>20</v>
      </c>
      <c r="G83" s="400">
        <v>30</v>
      </c>
      <c r="H83" s="400">
        <v>40</v>
      </c>
      <c r="I83" s="401">
        <f t="shared" si="2"/>
        <v>100</v>
      </c>
      <c r="J83" s="399"/>
      <c r="K83" s="399">
        <v>5</v>
      </c>
      <c r="L83" s="399">
        <v>5</v>
      </c>
      <c r="M83" s="399">
        <v>5</v>
      </c>
      <c r="N83" s="399">
        <v>5</v>
      </c>
      <c r="O83" s="402">
        <f t="shared" si="3"/>
        <v>20</v>
      </c>
      <c r="P83" s="406" t="s">
        <v>9779</v>
      </c>
      <c r="Q83" s="407"/>
      <c r="R83" s="407" t="s">
        <v>9807</v>
      </c>
      <c r="S83" s="408" t="s">
        <v>9787</v>
      </c>
      <c r="T83" s="407"/>
    </row>
    <row r="84" spans="1:21" x14ac:dyDescent="0.15">
      <c r="A84" s="410" t="s">
        <v>4611</v>
      </c>
      <c r="B84" s="410" t="s">
        <v>9983</v>
      </c>
      <c r="C84" s="398">
        <v>1</v>
      </c>
      <c r="D84" s="398" t="s">
        <v>9752</v>
      </c>
      <c r="E84" s="400">
        <v>10</v>
      </c>
      <c r="F84" s="400">
        <v>15</v>
      </c>
      <c r="G84" s="400">
        <v>20</v>
      </c>
      <c r="H84" s="400">
        <v>25</v>
      </c>
      <c r="I84" s="401">
        <f t="shared" si="2"/>
        <v>70</v>
      </c>
      <c r="J84" s="399"/>
      <c r="K84" s="399">
        <v>2</v>
      </c>
      <c r="L84" s="399">
        <v>2</v>
      </c>
      <c r="M84" s="399">
        <v>2</v>
      </c>
      <c r="N84" s="399">
        <v>3</v>
      </c>
      <c r="O84" s="402">
        <f t="shared" si="3"/>
        <v>9</v>
      </c>
      <c r="P84" s="406" t="s">
        <v>9779</v>
      </c>
      <c r="Q84" s="407"/>
      <c r="R84" s="407" t="s">
        <v>9807</v>
      </c>
      <c r="S84" s="408" t="s">
        <v>9788</v>
      </c>
      <c r="T84" s="407"/>
    </row>
    <row r="85" spans="1:21" x14ac:dyDescent="0.15">
      <c r="A85" s="410" t="s">
        <v>9988</v>
      </c>
      <c r="B85" s="410"/>
      <c r="C85" s="398">
        <v>1</v>
      </c>
      <c r="D85" s="398" t="s">
        <v>9836</v>
      </c>
      <c r="E85" s="400">
        <v>10</v>
      </c>
      <c r="F85" s="400">
        <v>20</v>
      </c>
      <c r="G85" s="400">
        <v>30</v>
      </c>
      <c r="H85" s="400">
        <v>40</v>
      </c>
      <c r="I85" s="401">
        <f t="shared" si="2"/>
        <v>100</v>
      </c>
      <c r="J85" s="399"/>
      <c r="K85" s="399"/>
      <c r="L85" s="399"/>
      <c r="M85" s="399"/>
      <c r="N85" s="399"/>
      <c r="O85" s="402">
        <f t="shared" si="3"/>
        <v>0</v>
      </c>
      <c r="P85" s="406" t="s">
        <v>9772</v>
      </c>
      <c r="Q85" s="407"/>
      <c r="R85" s="407" t="s">
        <v>9879</v>
      </c>
      <c r="S85" s="408" t="s">
        <v>9887</v>
      </c>
      <c r="T85" s="407" t="s">
        <v>10081</v>
      </c>
    </row>
    <row r="86" spans="1:21" x14ac:dyDescent="0.15">
      <c r="A86" s="410" t="s">
        <v>9988</v>
      </c>
      <c r="B86" s="410"/>
      <c r="C86" s="398">
        <v>3</v>
      </c>
      <c r="D86" s="398" t="s">
        <v>9837</v>
      </c>
      <c r="E86" s="400"/>
      <c r="F86" s="400"/>
      <c r="G86" s="400"/>
      <c r="H86" s="400"/>
      <c r="I86" s="401">
        <f t="shared" si="2"/>
        <v>0</v>
      </c>
      <c r="J86" s="399"/>
      <c r="K86" s="399"/>
      <c r="L86" s="399"/>
      <c r="M86" s="399"/>
      <c r="N86" s="399"/>
      <c r="O86" s="402">
        <f t="shared" si="3"/>
        <v>0</v>
      </c>
      <c r="P86" s="406"/>
      <c r="Q86" s="407"/>
      <c r="R86" s="407" t="s">
        <v>9888</v>
      </c>
      <c r="S86" s="408" t="s">
        <v>9954</v>
      </c>
      <c r="T86" s="407"/>
    </row>
    <row r="87" spans="1:21" x14ac:dyDescent="0.15">
      <c r="A87" s="410" t="s">
        <v>9988</v>
      </c>
      <c r="B87" s="410"/>
      <c r="C87" s="398">
        <v>5</v>
      </c>
      <c r="D87" s="398" t="s">
        <v>9838</v>
      </c>
      <c r="E87" s="400">
        <v>10</v>
      </c>
      <c r="F87" s="400">
        <v>20</v>
      </c>
      <c r="G87" s="400">
        <v>40</v>
      </c>
      <c r="H87" s="400">
        <v>80</v>
      </c>
      <c r="I87" s="401">
        <f t="shared" si="2"/>
        <v>150</v>
      </c>
      <c r="J87" s="399" t="s">
        <v>9889</v>
      </c>
      <c r="K87" s="399" t="s">
        <v>9796</v>
      </c>
      <c r="L87" s="399" t="s">
        <v>9890</v>
      </c>
      <c r="M87" s="399" t="s">
        <v>9777</v>
      </c>
      <c r="N87" s="399" t="s">
        <v>9891</v>
      </c>
      <c r="O87" s="402">
        <f t="shared" si="3"/>
        <v>0</v>
      </c>
      <c r="P87" s="406" t="s">
        <v>10208</v>
      </c>
      <c r="Q87" s="407"/>
      <c r="R87" s="407" t="s">
        <v>9807</v>
      </c>
      <c r="S87" s="408" t="s">
        <v>10053</v>
      </c>
      <c r="T87" s="407" t="s">
        <v>9892</v>
      </c>
    </row>
    <row r="88" spans="1:21" x14ac:dyDescent="0.15">
      <c r="A88" s="410" t="s">
        <v>9988</v>
      </c>
      <c r="B88" s="410"/>
      <c r="C88" s="398">
        <v>10</v>
      </c>
      <c r="D88" s="398" t="s">
        <v>9839</v>
      </c>
      <c r="E88" s="400">
        <v>10</v>
      </c>
      <c r="F88" s="400">
        <v>15</v>
      </c>
      <c r="G88" s="400">
        <v>20</v>
      </c>
      <c r="H88" s="400">
        <v>30</v>
      </c>
      <c r="I88" s="401">
        <f t="shared" si="2"/>
        <v>75</v>
      </c>
      <c r="J88" s="399"/>
      <c r="K88" s="399">
        <v>5</v>
      </c>
      <c r="L88" s="399">
        <v>5</v>
      </c>
      <c r="M88" s="399">
        <v>5</v>
      </c>
      <c r="N88" s="399">
        <v>5</v>
      </c>
      <c r="O88" s="402">
        <f t="shared" si="3"/>
        <v>20</v>
      </c>
      <c r="P88" s="406" t="s">
        <v>9772</v>
      </c>
      <c r="Q88" s="407"/>
      <c r="R88" s="407" t="s">
        <v>9808</v>
      </c>
      <c r="S88" s="408" t="s">
        <v>9893</v>
      </c>
      <c r="T88" s="407"/>
    </row>
    <row r="89" spans="1:21" x14ac:dyDescent="0.15">
      <c r="A89" s="410" t="s">
        <v>9988</v>
      </c>
      <c r="B89" s="410"/>
      <c r="C89" s="398">
        <v>15</v>
      </c>
      <c r="D89" s="398" t="s">
        <v>9840</v>
      </c>
      <c r="E89" s="400">
        <v>10</v>
      </c>
      <c r="F89" s="400">
        <v>20</v>
      </c>
      <c r="G89" s="400">
        <v>40</v>
      </c>
      <c r="H89" s="400">
        <v>80</v>
      </c>
      <c r="I89" s="401">
        <f t="shared" si="2"/>
        <v>150</v>
      </c>
      <c r="J89" s="399">
        <v>2</v>
      </c>
      <c r="K89" s="399">
        <v>0.1</v>
      </c>
      <c r="L89" s="399">
        <v>0.1</v>
      </c>
      <c r="M89" s="399">
        <v>0.1</v>
      </c>
      <c r="N89" s="399">
        <v>0.1</v>
      </c>
      <c r="O89" s="402">
        <f t="shared" si="3"/>
        <v>2.4000000000000004</v>
      </c>
      <c r="P89" s="406" t="s">
        <v>10690</v>
      </c>
      <c r="Q89" s="407"/>
      <c r="R89" s="407" t="s">
        <v>9807</v>
      </c>
      <c r="S89" s="408" t="s">
        <v>10691</v>
      </c>
      <c r="T89" s="407"/>
    </row>
    <row r="90" spans="1:21" x14ac:dyDescent="0.15">
      <c r="A90" s="410" t="s">
        <v>9988</v>
      </c>
      <c r="B90" s="410"/>
      <c r="C90" s="398">
        <v>25</v>
      </c>
      <c r="D90" s="398" t="s">
        <v>9841</v>
      </c>
      <c r="E90" s="400">
        <v>10</v>
      </c>
      <c r="F90" s="400">
        <v>20</v>
      </c>
      <c r="G90" s="400">
        <v>40</v>
      </c>
      <c r="H90" s="400">
        <v>60</v>
      </c>
      <c r="I90" s="401">
        <f t="shared" si="2"/>
        <v>130</v>
      </c>
      <c r="J90" s="399">
        <v>40</v>
      </c>
      <c r="K90" s="399">
        <v>5</v>
      </c>
      <c r="L90" s="399">
        <v>0</v>
      </c>
      <c r="M90" s="399">
        <v>10</v>
      </c>
      <c r="N90" s="399">
        <v>5</v>
      </c>
      <c r="O90" s="402">
        <f t="shared" si="3"/>
        <v>60</v>
      </c>
      <c r="P90" s="406" t="s">
        <v>9895</v>
      </c>
      <c r="Q90" s="407"/>
      <c r="R90" s="407" t="s">
        <v>9808</v>
      </c>
      <c r="S90" s="408" t="s">
        <v>9896</v>
      </c>
      <c r="T90" s="407"/>
    </row>
    <row r="91" spans="1:21" x14ac:dyDescent="0.15">
      <c r="A91" s="410" t="s">
        <v>9988</v>
      </c>
      <c r="B91" s="410"/>
      <c r="C91" s="398">
        <v>30</v>
      </c>
      <c r="D91" s="398" t="s">
        <v>9842</v>
      </c>
      <c r="E91" s="400">
        <v>15</v>
      </c>
      <c r="F91" s="400">
        <v>30</v>
      </c>
      <c r="G91" s="400">
        <v>60</v>
      </c>
      <c r="H91" s="400">
        <v>90</v>
      </c>
      <c r="I91" s="401">
        <f t="shared" si="2"/>
        <v>195</v>
      </c>
      <c r="J91" s="399" t="s">
        <v>9889</v>
      </c>
      <c r="K91" s="399" t="s">
        <v>9881</v>
      </c>
      <c r="L91" s="399" t="s">
        <v>9897</v>
      </c>
      <c r="M91" s="399" t="s">
        <v>9799</v>
      </c>
      <c r="N91" s="399" t="s">
        <v>9785</v>
      </c>
      <c r="O91" s="402">
        <f t="shared" si="3"/>
        <v>0</v>
      </c>
      <c r="P91" s="406" t="s">
        <v>9800</v>
      </c>
      <c r="Q91" s="407"/>
      <c r="R91" s="407" t="s">
        <v>9809</v>
      </c>
      <c r="S91" s="408" t="s">
        <v>10054</v>
      </c>
      <c r="T91" s="407"/>
      <c r="U91" s="394"/>
    </row>
    <row r="92" spans="1:21" x14ac:dyDescent="0.15">
      <c r="A92" s="410" t="s">
        <v>9988</v>
      </c>
      <c r="B92" s="410"/>
      <c r="C92" s="398">
        <v>35</v>
      </c>
      <c r="D92" s="398" t="s">
        <v>9843</v>
      </c>
      <c r="E92" s="400">
        <v>10</v>
      </c>
      <c r="F92" s="400">
        <v>20</v>
      </c>
      <c r="G92" s="400">
        <v>40</v>
      </c>
      <c r="H92" s="400">
        <v>80</v>
      </c>
      <c r="I92" s="401">
        <f t="shared" si="2"/>
        <v>150</v>
      </c>
      <c r="J92" s="399">
        <v>50</v>
      </c>
      <c r="K92" s="399">
        <v>5</v>
      </c>
      <c r="L92" s="399">
        <v>5</v>
      </c>
      <c r="M92" s="399">
        <v>5</v>
      </c>
      <c r="N92" s="399">
        <v>5</v>
      </c>
      <c r="O92" s="402">
        <f t="shared" si="3"/>
        <v>70</v>
      </c>
      <c r="P92" s="406" t="s">
        <v>9898</v>
      </c>
      <c r="Q92" s="407"/>
      <c r="R92" s="407" t="s">
        <v>9809</v>
      </c>
      <c r="S92" s="408" t="s">
        <v>9819</v>
      </c>
      <c r="T92" s="407"/>
      <c r="U92" s="395"/>
    </row>
    <row r="93" spans="1:21" x14ac:dyDescent="0.15">
      <c r="A93" s="410" t="s">
        <v>9988</v>
      </c>
      <c r="B93" s="410"/>
      <c r="C93" s="398">
        <v>50</v>
      </c>
      <c r="D93" s="398" t="s">
        <v>9844</v>
      </c>
      <c r="E93" s="400">
        <v>10</v>
      </c>
      <c r="F93" s="400">
        <v>20</v>
      </c>
      <c r="G93" s="400">
        <v>40</v>
      </c>
      <c r="H93" s="400">
        <v>80</v>
      </c>
      <c r="I93" s="401">
        <f t="shared" si="2"/>
        <v>150</v>
      </c>
      <c r="J93" s="399" t="s">
        <v>9900</v>
      </c>
      <c r="K93" s="399" t="s">
        <v>9876</v>
      </c>
      <c r="L93" s="399" t="s">
        <v>9901</v>
      </c>
      <c r="M93" s="399" t="s">
        <v>9874</v>
      </c>
      <c r="N93" s="399" t="s">
        <v>9902</v>
      </c>
      <c r="O93" s="402">
        <f t="shared" si="3"/>
        <v>0</v>
      </c>
      <c r="P93" s="406" t="s">
        <v>9872</v>
      </c>
      <c r="Q93" s="407"/>
      <c r="R93" s="407" t="s">
        <v>9809</v>
      </c>
      <c r="S93" s="408" t="s">
        <v>9903</v>
      </c>
      <c r="T93" s="407"/>
    </row>
    <row r="94" spans="1:21" x14ac:dyDescent="0.15">
      <c r="A94" s="410" t="s">
        <v>9996</v>
      </c>
      <c r="B94" s="410"/>
      <c r="C94" s="398">
        <v>1</v>
      </c>
      <c r="D94" s="398" t="s">
        <v>9959</v>
      </c>
      <c r="E94" s="400">
        <v>10</v>
      </c>
      <c r="F94" s="400">
        <v>10</v>
      </c>
      <c r="G94" s="400">
        <v>10</v>
      </c>
      <c r="H94" s="400">
        <v>10</v>
      </c>
      <c r="I94" s="401">
        <f t="shared" si="2"/>
        <v>40</v>
      </c>
      <c r="J94" s="399"/>
      <c r="K94" s="399">
        <v>5</v>
      </c>
      <c r="L94" s="399">
        <v>5</v>
      </c>
      <c r="M94" s="399">
        <v>5</v>
      </c>
      <c r="N94" s="399">
        <v>5</v>
      </c>
      <c r="O94" s="402">
        <f t="shared" si="3"/>
        <v>20</v>
      </c>
      <c r="P94" s="406" t="s">
        <v>9786</v>
      </c>
      <c r="Q94" s="407"/>
      <c r="R94" s="407" t="s">
        <v>9807</v>
      </c>
      <c r="S94" s="408" t="s">
        <v>9961</v>
      </c>
      <c r="T94" s="407"/>
    </row>
    <row r="95" spans="1:21" x14ac:dyDescent="0.15">
      <c r="A95" s="410" t="s">
        <v>9996</v>
      </c>
      <c r="B95" s="410"/>
      <c r="C95" s="398">
        <v>3</v>
      </c>
      <c r="D95" s="398" t="s">
        <v>9962</v>
      </c>
      <c r="E95" s="400">
        <v>10</v>
      </c>
      <c r="F95" s="400">
        <v>10</v>
      </c>
      <c r="G95" s="400">
        <v>10</v>
      </c>
      <c r="H95" s="400">
        <v>10</v>
      </c>
      <c r="I95" s="401">
        <f t="shared" si="2"/>
        <v>40</v>
      </c>
      <c r="J95" s="399"/>
      <c r="K95" s="399">
        <v>5</v>
      </c>
      <c r="L95" s="399">
        <v>5</v>
      </c>
      <c r="M95" s="399">
        <v>5</v>
      </c>
      <c r="N95" s="399">
        <v>5</v>
      </c>
      <c r="O95" s="402">
        <f t="shared" si="3"/>
        <v>20</v>
      </c>
      <c r="P95" s="406" t="s">
        <v>9786</v>
      </c>
      <c r="Q95" s="407"/>
      <c r="R95" s="407" t="s">
        <v>9809</v>
      </c>
      <c r="S95" s="408" t="s">
        <v>9964</v>
      </c>
      <c r="T95" s="407"/>
    </row>
    <row r="96" spans="1:21" x14ac:dyDescent="0.15">
      <c r="A96" s="410" t="s">
        <v>9996</v>
      </c>
      <c r="B96" s="410"/>
      <c r="C96" s="398">
        <v>5</v>
      </c>
      <c r="D96" s="398" t="s">
        <v>9963</v>
      </c>
      <c r="E96" s="400">
        <v>5</v>
      </c>
      <c r="F96" s="400">
        <v>10</v>
      </c>
      <c r="G96" s="400">
        <v>15</v>
      </c>
      <c r="H96" s="400">
        <v>20</v>
      </c>
      <c r="I96" s="401">
        <f t="shared" si="2"/>
        <v>50</v>
      </c>
      <c r="J96" s="399">
        <v>15</v>
      </c>
      <c r="K96" s="399">
        <v>2</v>
      </c>
      <c r="L96" s="399">
        <v>3</v>
      </c>
      <c r="M96" s="399">
        <v>5</v>
      </c>
      <c r="N96" s="399">
        <v>5</v>
      </c>
      <c r="O96" s="402">
        <f t="shared" si="3"/>
        <v>30</v>
      </c>
      <c r="P96" s="406" t="s">
        <v>9862</v>
      </c>
      <c r="Q96" s="407"/>
      <c r="R96" s="407" t="s">
        <v>9809</v>
      </c>
      <c r="S96" s="408" t="s">
        <v>10057</v>
      </c>
      <c r="T96" s="407"/>
    </row>
    <row r="97" spans="1:20" x14ac:dyDescent="0.15">
      <c r="A97" s="410" t="s">
        <v>9996</v>
      </c>
      <c r="B97" s="410"/>
      <c r="C97" s="398">
        <v>10</v>
      </c>
      <c r="D97" s="398" t="s">
        <v>9965</v>
      </c>
      <c r="E97" s="400">
        <v>10</v>
      </c>
      <c r="F97" s="400">
        <v>20</v>
      </c>
      <c r="G97" s="400">
        <v>30</v>
      </c>
      <c r="H97" s="400">
        <v>40</v>
      </c>
      <c r="I97" s="401">
        <f t="shared" si="2"/>
        <v>100</v>
      </c>
      <c r="J97" s="399">
        <v>20</v>
      </c>
      <c r="K97" s="399">
        <v>5</v>
      </c>
      <c r="L97" s="399">
        <v>5</v>
      </c>
      <c r="M97" s="399">
        <v>5</v>
      </c>
      <c r="N97" s="399">
        <v>5</v>
      </c>
      <c r="O97" s="402">
        <f t="shared" si="3"/>
        <v>40</v>
      </c>
      <c r="P97" s="406" t="s">
        <v>9966</v>
      </c>
      <c r="Q97" s="407"/>
      <c r="R97" s="407" t="s">
        <v>9809</v>
      </c>
      <c r="S97" s="408" t="s">
        <v>9967</v>
      </c>
      <c r="T97" s="407" t="s">
        <v>9892</v>
      </c>
    </row>
    <row r="98" spans="1:20" x14ac:dyDescent="0.15">
      <c r="A98" s="410" t="s">
        <v>9996</v>
      </c>
      <c r="B98" s="410"/>
      <c r="C98" s="398">
        <v>15</v>
      </c>
      <c r="D98" s="398" t="s">
        <v>9968</v>
      </c>
      <c r="E98" s="400">
        <v>5</v>
      </c>
      <c r="F98" s="400">
        <v>10</v>
      </c>
      <c r="G98" s="400">
        <v>15</v>
      </c>
      <c r="H98" s="400">
        <v>20</v>
      </c>
      <c r="I98" s="401">
        <f t="shared" si="2"/>
        <v>50</v>
      </c>
      <c r="J98" s="399"/>
      <c r="K98" s="399"/>
      <c r="L98" s="399"/>
      <c r="M98" s="399"/>
      <c r="N98" s="399"/>
      <c r="O98" s="402">
        <f t="shared" si="3"/>
        <v>0</v>
      </c>
      <c r="P98" s="406" t="s">
        <v>9772</v>
      </c>
      <c r="Q98" s="407" t="s">
        <v>9809</v>
      </c>
      <c r="R98" s="407"/>
      <c r="S98" s="408" t="s">
        <v>9973</v>
      </c>
      <c r="T98" s="407"/>
    </row>
    <row r="99" spans="1:20" x14ac:dyDescent="0.15">
      <c r="A99" s="410" t="s">
        <v>9996</v>
      </c>
      <c r="B99" s="410"/>
      <c r="C99" s="398">
        <v>23</v>
      </c>
      <c r="D99" s="398" t="s">
        <v>9969</v>
      </c>
      <c r="E99" s="400">
        <v>10</v>
      </c>
      <c r="F99" s="400">
        <v>20</v>
      </c>
      <c r="G99" s="400">
        <v>30</v>
      </c>
      <c r="H99" s="400">
        <v>40</v>
      </c>
      <c r="I99" s="401">
        <f t="shared" si="2"/>
        <v>100</v>
      </c>
      <c r="J99" s="399" t="s">
        <v>9797</v>
      </c>
      <c r="K99" s="399" t="s">
        <v>9775</v>
      </c>
      <c r="L99" s="399" t="s">
        <v>9783</v>
      </c>
      <c r="M99" s="399" t="s">
        <v>9784</v>
      </c>
      <c r="N99" s="399" t="s">
        <v>9974</v>
      </c>
      <c r="O99" s="402">
        <f t="shared" si="3"/>
        <v>0</v>
      </c>
      <c r="P99" s="406" t="s">
        <v>9862</v>
      </c>
      <c r="Q99" s="407"/>
      <c r="R99" s="407" t="s">
        <v>9808</v>
      </c>
      <c r="S99" s="408" t="s">
        <v>10058</v>
      </c>
      <c r="T99" s="407"/>
    </row>
    <row r="100" spans="1:20" x14ac:dyDescent="0.15">
      <c r="A100" s="410" t="s">
        <v>9996</v>
      </c>
      <c r="B100" s="410"/>
      <c r="C100" s="398">
        <v>27</v>
      </c>
      <c r="D100" s="398" t="s">
        <v>9970</v>
      </c>
      <c r="E100" s="400">
        <v>10</v>
      </c>
      <c r="F100" s="400">
        <v>20</v>
      </c>
      <c r="G100" s="400">
        <v>40</v>
      </c>
      <c r="H100" s="400">
        <v>80</v>
      </c>
      <c r="I100" s="401">
        <f t="shared" si="2"/>
        <v>150</v>
      </c>
      <c r="J100" s="399">
        <v>2</v>
      </c>
      <c r="K100" s="399">
        <v>0.5</v>
      </c>
      <c r="L100" s="399">
        <v>0.5</v>
      </c>
      <c r="M100" s="399">
        <v>0.5</v>
      </c>
      <c r="N100" s="399">
        <v>0.5</v>
      </c>
      <c r="O100" s="402">
        <f t="shared" si="3"/>
        <v>4</v>
      </c>
      <c r="P100" s="406" t="s">
        <v>9975</v>
      </c>
      <c r="Q100" s="407"/>
      <c r="R100" s="407" t="s">
        <v>9809</v>
      </c>
      <c r="S100" s="408" t="s">
        <v>9935</v>
      </c>
      <c r="T100" s="407" t="s">
        <v>10687</v>
      </c>
    </row>
    <row r="101" spans="1:20" x14ac:dyDescent="0.15">
      <c r="A101" s="410" t="s">
        <v>9996</v>
      </c>
      <c r="B101" s="410"/>
      <c r="C101" s="398">
        <v>30</v>
      </c>
      <c r="D101" s="398" t="s">
        <v>9971</v>
      </c>
      <c r="E101" s="400">
        <v>10</v>
      </c>
      <c r="F101" s="400">
        <v>20</v>
      </c>
      <c r="G101" s="400">
        <v>40</v>
      </c>
      <c r="H101" s="400">
        <v>80</v>
      </c>
      <c r="I101" s="401">
        <f t="shared" si="2"/>
        <v>150</v>
      </c>
      <c r="J101" s="399" t="s">
        <v>9889</v>
      </c>
      <c r="K101" s="399" t="s">
        <v>9775</v>
      </c>
      <c r="L101" s="399" t="s">
        <v>9783</v>
      </c>
      <c r="M101" s="399" t="s">
        <v>9882</v>
      </c>
      <c r="N101" s="399" t="s">
        <v>9976</v>
      </c>
      <c r="O101" s="402">
        <f t="shared" si="3"/>
        <v>0</v>
      </c>
      <c r="P101" s="406" t="s">
        <v>9861</v>
      </c>
      <c r="Q101" s="407"/>
      <c r="R101" s="407" t="s">
        <v>9809</v>
      </c>
      <c r="S101" s="408" t="s">
        <v>10055</v>
      </c>
      <c r="T101" s="407"/>
    </row>
    <row r="102" spans="1:20" x14ac:dyDescent="0.15">
      <c r="A102" s="410" t="s">
        <v>9996</v>
      </c>
      <c r="B102" s="410"/>
      <c r="C102" s="398">
        <v>45</v>
      </c>
      <c r="D102" s="398" t="s">
        <v>9972</v>
      </c>
      <c r="E102" s="400"/>
      <c r="F102" s="400"/>
      <c r="G102" s="400"/>
      <c r="H102" s="400"/>
      <c r="I102" s="401">
        <f t="shared" si="2"/>
        <v>0</v>
      </c>
      <c r="J102" s="399"/>
      <c r="K102" s="399"/>
      <c r="L102" s="399"/>
      <c r="M102" s="399"/>
      <c r="N102" s="399"/>
      <c r="O102" s="402">
        <f t="shared" si="3"/>
        <v>0</v>
      </c>
      <c r="P102" s="406"/>
      <c r="Q102" s="407" t="s">
        <v>9807</v>
      </c>
      <c r="R102" s="407"/>
      <c r="S102" s="408" t="s">
        <v>9977</v>
      </c>
      <c r="T102" s="407" t="s">
        <v>10094</v>
      </c>
    </row>
    <row r="103" spans="1:20" x14ac:dyDescent="0.15">
      <c r="A103" s="410"/>
      <c r="B103" s="410"/>
      <c r="C103" s="398"/>
      <c r="D103" s="398"/>
      <c r="E103" s="400"/>
      <c r="F103" s="400"/>
      <c r="G103" s="400"/>
      <c r="H103" s="400"/>
      <c r="I103" s="401"/>
      <c r="J103" s="399"/>
      <c r="K103" s="399"/>
      <c r="L103" s="399"/>
      <c r="M103" s="399"/>
      <c r="N103" s="399"/>
      <c r="O103" s="402">
        <f t="shared" si="3"/>
        <v>0</v>
      </c>
      <c r="P103" s="406"/>
      <c r="Q103" s="407"/>
      <c r="R103" s="407"/>
      <c r="S103" s="408"/>
      <c r="T103" s="407"/>
    </row>
  </sheetData>
  <mergeCells count="8">
    <mergeCell ref="Q1:R1"/>
    <mergeCell ref="E1:I1"/>
    <mergeCell ref="J1:N1"/>
    <mergeCell ref="X1:AF1"/>
    <mergeCell ref="X2:Y2"/>
    <mergeCell ref="Z2:AA2"/>
    <mergeCell ref="AB2:AC2"/>
    <mergeCell ref="AD2:AE2"/>
  </mergeCells>
  <phoneticPr fontId="1" type="noConversion"/>
  <conditionalFormatting sqref="O2:O1048576">
    <cfRule type="cellIs" dxfId="63" priority="1" operator="equal">
      <formula>0</formula>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tabColor theme="5"/>
  </sheetPr>
  <dimension ref="A1:Y139"/>
  <sheetViews>
    <sheetView workbookViewId="0">
      <pane xSplit="1" ySplit="2" topLeftCell="B3" activePane="bottomRight" state="frozen"/>
      <selection pane="topRight" activeCell="B1" sqref="B1"/>
      <selection pane="bottomLeft" activeCell="A3" sqref="A3"/>
      <selection pane="bottomRight" sqref="A1:Y1"/>
    </sheetView>
  </sheetViews>
  <sheetFormatPr defaultRowHeight="11.25" x14ac:dyDescent="0.15"/>
  <cols>
    <col min="1" max="1" width="4" bestFit="1" customWidth="1"/>
    <col min="2" max="2" width="16.83203125" bestFit="1" customWidth="1"/>
    <col min="3" max="4" width="16.83203125" customWidth="1"/>
    <col min="5" max="5" width="2.83203125" customWidth="1"/>
    <col min="6" max="6" width="16.83203125" bestFit="1" customWidth="1"/>
    <col min="7" max="7" width="16.83203125" customWidth="1"/>
    <col min="8" max="8" width="2.83203125" customWidth="1"/>
    <col min="9" max="10" width="16.83203125" customWidth="1"/>
    <col min="11" max="11" width="2.83203125" customWidth="1"/>
    <col min="12" max="13" width="16.83203125" customWidth="1"/>
    <col min="14" max="14" width="2.83203125" customWidth="1"/>
    <col min="15" max="16" width="16.83203125" customWidth="1"/>
    <col min="17" max="17" width="2.83203125" customWidth="1"/>
    <col min="18" max="19" width="16.83203125" customWidth="1"/>
    <col min="20" max="20" width="2.83203125" customWidth="1"/>
    <col min="21" max="22" width="16.83203125" customWidth="1"/>
    <col min="23" max="23" width="2.83203125" customWidth="1"/>
    <col min="24" max="25" width="16.83203125" customWidth="1"/>
  </cols>
  <sheetData>
    <row r="1" spans="1:25" x14ac:dyDescent="0.15">
      <c r="A1" s="820" t="s">
        <v>10194</v>
      </c>
      <c r="B1" s="820"/>
      <c r="C1" s="820"/>
      <c r="D1" s="820"/>
      <c r="E1" s="820"/>
      <c r="F1" s="820"/>
      <c r="G1" s="820"/>
      <c r="H1" s="820"/>
      <c r="I1" s="820"/>
      <c r="J1" s="820"/>
      <c r="K1" s="820"/>
      <c r="L1" s="820"/>
      <c r="M1" s="820"/>
      <c r="N1" s="820"/>
      <c r="O1" s="820"/>
      <c r="P1" s="820"/>
      <c r="Q1" s="820"/>
      <c r="R1" s="820"/>
      <c r="S1" s="820"/>
      <c r="T1" s="820"/>
      <c r="U1" s="820"/>
      <c r="V1" s="820"/>
      <c r="W1" s="820"/>
      <c r="X1" s="820"/>
      <c r="Y1" s="820"/>
    </row>
    <row r="2" spans="1:25" x14ac:dyDescent="0.15">
      <c r="A2" s="415" t="s">
        <v>10152</v>
      </c>
      <c r="B2" s="415" t="s">
        <v>10103</v>
      </c>
      <c r="C2" s="415" t="s">
        <v>10122</v>
      </c>
      <c r="D2" s="415" t="s">
        <v>10198</v>
      </c>
      <c r="E2" s="415"/>
      <c r="F2" s="415" t="s">
        <v>10132</v>
      </c>
      <c r="G2" s="415" t="s">
        <v>10121</v>
      </c>
      <c r="H2" s="415"/>
      <c r="I2" s="415" t="s">
        <v>4611</v>
      </c>
      <c r="J2" s="415" t="s">
        <v>10123</v>
      </c>
      <c r="K2" s="415"/>
      <c r="L2" s="415" t="s">
        <v>10133</v>
      </c>
      <c r="M2" s="415" t="s">
        <v>10124</v>
      </c>
      <c r="N2" s="415"/>
      <c r="O2" s="415" t="s">
        <v>10134</v>
      </c>
      <c r="P2" s="415" t="s">
        <v>10125</v>
      </c>
      <c r="Q2" s="415"/>
      <c r="R2" s="415" t="s">
        <v>9996</v>
      </c>
      <c r="S2" s="415" t="s">
        <v>10126</v>
      </c>
      <c r="T2" s="415"/>
      <c r="U2" s="415" t="s">
        <v>10135</v>
      </c>
      <c r="V2" s="415" t="s">
        <v>10127</v>
      </c>
      <c r="W2" s="415"/>
      <c r="X2" s="415" t="s">
        <v>10136</v>
      </c>
      <c r="Y2" s="415" t="s">
        <v>10128</v>
      </c>
    </row>
    <row r="3" spans="1:25" x14ac:dyDescent="0.15">
      <c r="A3" s="425">
        <v>0</v>
      </c>
      <c r="B3" s="413"/>
      <c r="C3" s="413"/>
      <c r="D3" s="413" t="s">
        <v>10201</v>
      </c>
      <c r="E3" s="414"/>
      <c r="F3" s="413"/>
      <c r="G3" s="413"/>
      <c r="H3" s="414"/>
      <c r="I3" s="413"/>
      <c r="J3" s="413" t="s">
        <v>10182</v>
      </c>
      <c r="K3" s="414"/>
      <c r="L3" s="413"/>
      <c r="M3" s="413" t="s">
        <v>10183</v>
      </c>
      <c r="N3" s="414"/>
      <c r="O3" s="413"/>
      <c r="P3" s="413"/>
      <c r="Q3" s="414"/>
      <c r="R3" s="413"/>
      <c r="S3" s="413"/>
      <c r="T3" s="414"/>
      <c r="U3" s="413"/>
      <c r="V3" s="413"/>
      <c r="W3" s="414"/>
      <c r="X3" s="413"/>
      <c r="Y3" s="413"/>
    </row>
    <row r="4" spans="1:25" x14ac:dyDescent="0.15">
      <c r="A4" s="425">
        <v>1</v>
      </c>
      <c r="B4" s="413" t="s">
        <v>9923</v>
      </c>
      <c r="C4" s="413"/>
      <c r="D4" s="413"/>
      <c r="E4" s="414"/>
      <c r="F4" s="413" t="s">
        <v>9762</v>
      </c>
      <c r="G4" s="413"/>
      <c r="H4" s="414"/>
      <c r="I4" s="413" t="s">
        <v>4612</v>
      </c>
      <c r="J4" s="413"/>
      <c r="K4" s="414"/>
      <c r="L4" s="413" t="s">
        <v>9845</v>
      </c>
      <c r="M4" s="413" t="s">
        <v>10186</v>
      </c>
      <c r="N4" s="414"/>
      <c r="O4" s="413" t="s">
        <v>10137</v>
      </c>
      <c r="P4" s="413"/>
      <c r="Q4" s="414"/>
      <c r="R4" s="413" t="s">
        <v>9959</v>
      </c>
      <c r="S4" s="413"/>
      <c r="T4" s="414"/>
      <c r="U4" s="413" t="s">
        <v>10138</v>
      </c>
      <c r="V4" s="413"/>
      <c r="W4" s="414"/>
      <c r="X4" s="413" t="s">
        <v>10139</v>
      </c>
      <c r="Y4" s="413"/>
    </row>
    <row r="5" spans="1:25" x14ac:dyDescent="0.15">
      <c r="A5" s="425">
        <v>2</v>
      </c>
      <c r="B5" s="411"/>
      <c r="C5" s="411"/>
      <c r="D5" s="411"/>
      <c r="E5" s="412"/>
      <c r="F5" s="411"/>
      <c r="G5" s="411"/>
      <c r="H5" s="412"/>
      <c r="I5" s="411"/>
      <c r="J5" s="411"/>
      <c r="K5" s="412"/>
      <c r="L5" s="411"/>
      <c r="M5" s="411"/>
      <c r="N5" s="412"/>
      <c r="O5" s="411"/>
      <c r="P5" s="411"/>
      <c r="Q5" s="412"/>
      <c r="R5" s="411"/>
      <c r="S5" s="411"/>
      <c r="T5" s="412"/>
      <c r="U5" s="411"/>
      <c r="V5" s="411"/>
      <c r="W5" s="412"/>
      <c r="X5" s="411"/>
      <c r="Y5" s="411"/>
    </row>
    <row r="6" spans="1:25" x14ac:dyDescent="0.15">
      <c r="A6" s="425">
        <v>3</v>
      </c>
      <c r="B6" s="411"/>
      <c r="C6" s="411"/>
      <c r="D6" s="411"/>
      <c r="E6" s="412"/>
      <c r="F6" s="411"/>
      <c r="G6" s="411"/>
      <c r="H6" s="412"/>
      <c r="I6" s="411"/>
      <c r="J6" s="411"/>
      <c r="K6" s="412"/>
      <c r="L6" s="411"/>
      <c r="M6" s="411"/>
      <c r="N6" s="412"/>
      <c r="O6" s="411"/>
      <c r="P6" s="411"/>
      <c r="Q6" s="412"/>
      <c r="R6" s="411" t="s">
        <v>9962</v>
      </c>
      <c r="S6" s="411"/>
      <c r="T6" s="412"/>
      <c r="U6" s="411" t="s">
        <v>9828</v>
      </c>
      <c r="V6" s="411"/>
      <c r="W6" s="412"/>
      <c r="X6" s="411" t="s">
        <v>9837</v>
      </c>
      <c r="Y6" s="411"/>
    </row>
    <row r="7" spans="1:25" x14ac:dyDescent="0.15">
      <c r="A7" s="425">
        <v>4</v>
      </c>
      <c r="B7" s="411"/>
      <c r="C7" s="411"/>
      <c r="D7" s="411"/>
      <c r="E7" s="412"/>
      <c r="F7" s="411"/>
      <c r="G7" s="411"/>
      <c r="H7" s="412"/>
      <c r="I7" s="411"/>
      <c r="J7" s="411"/>
      <c r="K7" s="412"/>
      <c r="L7" s="411"/>
      <c r="M7" s="411"/>
      <c r="N7" s="412"/>
      <c r="O7" s="411"/>
      <c r="P7" s="411"/>
      <c r="Q7" s="412"/>
      <c r="R7" s="411"/>
      <c r="S7" s="411"/>
      <c r="T7" s="412"/>
      <c r="U7" s="411"/>
      <c r="V7" s="411"/>
      <c r="W7" s="412"/>
      <c r="X7" s="411"/>
      <c r="Y7" s="411"/>
    </row>
    <row r="8" spans="1:25" x14ac:dyDescent="0.15">
      <c r="A8" s="425">
        <v>5</v>
      </c>
      <c r="B8" s="411"/>
      <c r="C8" s="411"/>
      <c r="D8" s="411"/>
      <c r="E8" s="412"/>
      <c r="F8" s="411" t="s">
        <v>10140</v>
      </c>
      <c r="G8" s="411"/>
      <c r="H8" s="412"/>
      <c r="I8" s="411" t="s">
        <v>4618</v>
      </c>
      <c r="J8" s="411"/>
      <c r="K8" s="412"/>
      <c r="L8" s="411" t="s">
        <v>9998</v>
      </c>
      <c r="M8" s="411" t="s">
        <v>10187</v>
      </c>
      <c r="N8" s="412"/>
      <c r="O8" s="411" t="s">
        <v>10141</v>
      </c>
      <c r="P8" s="411"/>
      <c r="Q8" s="412"/>
      <c r="R8" s="411" t="s">
        <v>9963</v>
      </c>
      <c r="S8" s="411"/>
      <c r="T8" s="412"/>
      <c r="U8" s="411" t="s">
        <v>10142</v>
      </c>
      <c r="V8" s="411"/>
      <c r="W8" s="412"/>
      <c r="X8" s="411" t="s">
        <v>9838</v>
      </c>
      <c r="Y8" s="411"/>
    </row>
    <row r="9" spans="1:25" x14ac:dyDescent="0.15">
      <c r="A9" s="425">
        <v>6</v>
      </c>
      <c r="B9" s="411"/>
      <c r="C9" s="411"/>
      <c r="D9" s="411"/>
      <c r="E9" s="412"/>
      <c r="F9" s="411"/>
      <c r="G9" s="411"/>
      <c r="H9" s="412"/>
      <c r="I9" s="411"/>
      <c r="J9" s="411"/>
      <c r="K9" s="412"/>
      <c r="L9" s="411"/>
      <c r="M9" s="411"/>
      <c r="N9" s="412"/>
      <c r="O9" s="411"/>
      <c r="P9" s="411"/>
      <c r="Q9" s="412"/>
      <c r="R9" s="411"/>
      <c r="S9" s="411"/>
      <c r="T9" s="412"/>
      <c r="U9" s="411"/>
      <c r="V9" s="411"/>
      <c r="W9" s="412"/>
      <c r="X9" s="411"/>
      <c r="Y9" s="411"/>
    </row>
    <row r="10" spans="1:25" x14ac:dyDescent="0.15">
      <c r="A10" s="425">
        <v>7</v>
      </c>
      <c r="B10" s="411" t="s">
        <v>9924</v>
      </c>
      <c r="C10" s="411"/>
      <c r="D10" s="411"/>
      <c r="E10" s="412"/>
      <c r="F10" s="411"/>
      <c r="G10" s="411" t="s">
        <v>10167</v>
      </c>
      <c r="H10" s="412"/>
      <c r="I10" s="411"/>
      <c r="J10" s="411"/>
      <c r="K10" s="412"/>
      <c r="L10" s="411"/>
      <c r="M10" s="411"/>
      <c r="N10" s="412"/>
      <c r="O10" s="411"/>
      <c r="P10" s="411"/>
      <c r="Q10" s="412"/>
      <c r="R10" s="411"/>
      <c r="S10" s="411"/>
      <c r="T10" s="412"/>
      <c r="U10" s="411"/>
      <c r="V10" s="411"/>
      <c r="W10" s="412"/>
      <c r="X10" s="411"/>
      <c r="Y10" s="411"/>
    </row>
    <row r="11" spans="1:25" x14ac:dyDescent="0.15">
      <c r="A11" s="425">
        <v>8</v>
      </c>
      <c r="B11" s="411"/>
      <c r="C11" s="411"/>
      <c r="D11" s="411"/>
      <c r="E11" s="412"/>
      <c r="F11" s="411"/>
      <c r="G11" s="411"/>
      <c r="H11" s="412"/>
      <c r="I11" s="411"/>
      <c r="J11" s="411"/>
      <c r="K11" s="412"/>
      <c r="L11" s="411"/>
      <c r="M11" s="411"/>
      <c r="N11" s="412"/>
      <c r="O11" s="411"/>
      <c r="P11" s="411"/>
      <c r="Q11" s="412"/>
      <c r="R11" s="411"/>
      <c r="S11" s="411"/>
      <c r="T11" s="412"/>
      <c r="U11" s="411"/>
      <c r="V11" s="411"/>
      <c r="W11" s="412"/>
      <c r="X11" s="411"/>
      <c r="Y11" s="411"/>
    </row>
    <row r="12" spans="1:25" x14ac:dyDescent="0.15">
      <c r="A12" s="425">
        <v>9</v>
      </c>
      <c r="B12" s="411"/>
      <c r="C12" s="411"/>
      <c r="D12" s="411"/>
      <c r="E12" s="412"/>
      <c r="F12" s="411"/>
      <c r="G12" s="411"/>
      <c r="H12" s="412"/>
      <c r="I12" s="411"/>
      <c r="J12" s="411"/>
      <c r="K12" s="412"/>
      <c r="L12" s="411"/>
      <c r="M12" s="411"/>
      <c r="N12" s="412"/>
      <c r="O12" s="411"/>
      <c r="P12" s="411"/>
      <c r="Q12" s="412"/>
      <c r="R12" s="411"/>
      <c r="S12" s="411"/>
      <c r="T12" s="412"/>
      <c r="U12" s="411"/>
      <c r="V12" s="411"/>
      <c r="W12" s="412"/>
      <c r="X12" s="411"/>
      <c r="Y12" s="411"/>
    </row>
    <row r="13" spans="1:25" x14ac:dyDescent="0.15">
      <c r="A13" s="425">
        <v>10</v>
      </c>
      <c r="B13" s="411" t="s">
        <v>9925</v>
      </c>
      <c r="C13" s="411"/>
      <c r="D13" s="411"/>
      <c r="E13" s="412"/>
      <c r="F13" s="411" t="s">
        <v>10143</v>
      </c>
      <c r="G13" s="411" t="s">
        <v>9765</v>
      </c>
      <c r="H13" s="412"/>
      <c r="I13" s="411" t="s">
        <v>4613</v>
      </c>
      <c r="J13" s="411"/>
      <c r="K13" s="412"/>
      <c r="L13" s="411" t="s">
        <v>9849</v>
      </c>
      <c r="M13" s="411"/>
      <c r="N13" s="412"/>
      <c r="O13" s="411" t="s">
        <v>9755</v>
      </c>
      <c r="P13" s="411"/>
      <c r="Q13" s="412"/>
      <c r="R13" s="411" t="s">
        <v>9965</v>
      </c>
      <c r="S13" s="411"/>
      <c r="T13" s="412"/>
      <c r="U13" s="411" t="s">
        <v>9830</v>
      </c>
      <c r="V13" s="411"/>
      <c r="W13" s="412"/>
      <c r="X13" s="411" t="s">
        <v>9839</v>
      </c>
      <c r="Y13" s="411"/>
    </row>
    <row r="14" spans="1:25" x14ac:dyDescent="0.15">
      <c r="A14" s="425">
        <v>11</v>
      </c>
      <c r="B14" s="411"/>
      <c r="C14" s="411"/>
      <c r="D14" s="411"/>
      <c r="E14" s="412"/>
      <c r="F14" s="411"/>
      <c r="G14" s="411"/>
      <c r="H14" s="412"/>
      <c r="I14" s="411"/>
      <c r="J14" s="411"/>
      <c r="K14" s="412"/>
      <c r="L14" s="411"/>
      <c r="M14" s="411"/>
      <c r="N14" s="412"/>
      <c r="O14" s="411"/>
      <c r="P14" s="411"/>
      <c r="Q14" s="412"/>
      <c r="R14" s="411"/>
      <c r="S14" s="411"/>
      <c r="T14" s="412"/>
      <c r="U14" s="411"/>
      <c r="V14" s="411"/>
      <c r="W14" s="412"/>
      <c r="X14" s="411"/>
      <c r="Y14" s="411"/>
    </row>
    <row r="15" spans="1:25" x14ac:dyDescent="0.15">
      <c r="A15" s="425">
        <v>12</v>
      </c>
      <c r="B15" s="411"/>
      <c r="C15" s="411"/>
      <c r="D15" s="411"/>
      <c r="E15" s="412"/>
      <c r="F15" s="411"/>
      <c r="G15" s="411"/>
      <c r="H15" s="412"/>
      <c r="I15" s="411"/>
      <c r="J15" s="411"/>
      <c r="K15" s="412"/>
      <c r="L15" s="411"/>
      <c r="M15" s="411"/>
      <c r="N15" s="412"/>
      <c r="O15" s="411"/>
      <c r="P15" s="411"/>
      <c r="Q15" s="412"/>
      <c r="R15" s="411"/>
      <c r="S15" s="411"/>
      <c r="T15" s="412"/>
      <c r="U15" s="411"/>
      <c r="V15" s="411"/>
      <c r="W15" s="412"/>
      <c r="X15" s="411"/>
      <c r="Y15" s="411"/>
    </row>
    <row r="16" spans="1:25" x14ac:dyDescent="0.15">
      <c r="A16" s="425">
        <v>13</v>
      </c>
      <c r="B16" s="411"/>
      <c r="C16" s="411"/>
      <c r="D16" s="411"/>
      <c r="E16" s="412"/>
      <c r="F16" s="411"/>
      <c r="G16" s="411"/>
      <c r="H16" s="412"/>
      <c r="I16" s="411"/>
      <c r="J16" s="411"/>
      <c r="K16" s="412"/>
      <c r="L16" s="411"/>
      <c r="M16" s="411"/>
      <c r="N16" s="412"/>
      <c r="O16" s="411"/>
      <c r="P16" s="411"/>
      <c r="Q16" s="412"/>
      <c r="R16" s="411"/>
      <c r="S16" s="411"/>
      <c r="T16" s="412"/>
      <c r="U16" s="411"/>
      <c r="V16" s="411"/>
      <c r="W16" s="412"/>
      <c r="X16" s="411"/>
      <c r="Y16" s="411"/>
    </row>
    <row r="17" spans="1:25" x14ac:dyDescent="0.15">
      <c r="A17" s="425">
        <v>14</v>
      </c>
      <c r="B17" s="411"/>
      <c r="C17" s="411"/>
      <c r="D17" s="411"/>
      <c r="E17" s="412"/>
      <c r="F17" s="411"/>
      <c r="G17" s="411"/>
      <c r="H17" s="412"/>
      <c r="I17" s="411"/>
      <c r="J17" s="411"/>
      <c r="K17" s="412"/>
      <c r="L17" s="411"/>
      <c r="M17" s="411"/>
      <c r="N17" s="412"/>
      <c r="O17" s="411"/>
      <c r="P17" s="411"/>
      <c r="Q17" s="412"/>
      <c r="R17" s="411"/>
      <c r="S17" s="411"/>
      <c r="T17" s="412"/>
      <c r="U17" s="411"/>
      <c r="V17" s="411"/>
      <c r="W17" s="412"/>
      <c r="X17" s="411"/>
      <c r="Y17" s="411"/>
    </row>
    <row r="18" spans="1:25" x14ac:dyDescent="0.15">
      <c r="A18" s="425">
        <v>15</v>
      </c>
      <c r="B18" s="411" t="s">
        <v>9926</v>
      </c>
      <c r="C18" s="411"/>
      <c r="D18" s="411"/>
      <c r="E18" s="412"/>
      <c r="F18" s="411" t="s">
        <v>10144</v>
      </c>
      <c r="G18" s="411" t="s">
        <v>10189</v>
      </c>
      <c r="H18" s="412"/>
      <c r="I18" s="411" t="s">
        <v>4614</v>
      </c>
      <c r="J18" s="411"/>
      <c r="K18" s="412"/>
      <c r="L18" s="411" t="s">
        <v>10145</v>
      </c>
      <c r="M18" s="411"/>
      <c r="N18" s="412"/>
      <c r="O18" s="411" t="s">
        <v>9756</v>
      </c>
      <c r="P18" s="411"/>
      <c r="Q18" s="412"/>
      <c r="R18" s="411" t="s">
        <v>9968</v>
      </c>
      <c r="S18" s="411"/>
      <c r="T18" s="412"/>
      <c r="U18" s="411" t="s">
        <v>9831</v>
      </c>
      <c r="V18" s="411"/>
      <c r="W18" s="412"/>
      <c r="X18" s="411" t="s">
        <v>9840</v>
      </c>
      <c r="Y18" s="411"/>
    </row>
    <row r="19" spans="1:25" x14ac:dyDescent="0.15">
      <c r="A19" s="425">
        <v>16</v>
      </c>
      <c r="B19" s="411"/>
      <c r="C19" s="411"/>
      <c r="D19" s="411"/>
      <c r="E19" s="412"/>
      <c r="F19" s="411"/>
      <c r="G19" s="411"/>
      <c r="H19" s="412"/>
      <c r="I19" s="411"/>
      <c r="J19" s="411"/>
      <c r="K19" s="412"/>
      <c r="L19" s="411"/>
      <c r="M19" s="411"/>
      <c r="N19" s="412"/>
      <c r="O19" s="411"/>
      <c r="P19" s="411"/>
      <c r="Q19" s="412"/>
      <c r="R19" s="411"/>
      <c r="S19" s="411"/>
      <c r="T19" s="412"/>
      <c r="U19" s="411"/>
      <c r="V19" s="411"/>
      <c r="W19" s="412"/>
      <c r="X19" s="411"/>
      <c r="Y19" s="411"/>
    </row>
    <row r="20" spans="1:25" x14ac:dyDescent="0.15">
      <c r="A20" s="425">
        <v>17</v>
      </c>
      <c r="B20" s="411"/>
      <c r="C20" s="411"/>
      <c r="D20" s="411"/>
      <c r="E20" s="412"/>
      <c r="F20" s="411"/>
      <c r="G20" s="411"/>
      <c r="H20" s="412"/>
      <c r="I20" s="411"/>
      <c r="J20" s="411"/>
      <c r="K20" s="412"/>
      <c r="L20" s="411"/>
      <c r="M20" s="411"/>
      <c r="N20" s="412"/>
      <c r="O20" s="411"/>
      <c r="P20" s="411"/>
      <c r="Q20" s="412"/>
      <c r="R20" s="411"/>
      <c r="S20" s="411"/>
      <c r="T20" s="412"/>
      <c r="U20" s="411"/>
      <c r="V20" s="411"/>
      <c r="W20" s="412"/>
      <c r="X20" s="411"/>
      <c r="Y20" s="411"/>
    </row>
    <row r="21" spans="1:25" x14ac:dyDescent="0.15">
      <c r="A21" s="425">
        <v>18</v>
      </c>
      <c r="B21" s="411"/>
      <c r="C21" s="411"/>
      <c r="D21" s="411"/>
      <c r="E21" s="412"/>
      <c r="F21" s="411"/>
      <c r="G21" s="411"/>
      <c r="H21" s="412"/>
      <c r="I21" s="411"/>
      <c r="J21" s="411"/>
      <c r="K21" s="412"/>
      <c r="L21" s="411"/>
      <c r="M21" s="411"/>
      <c r="N21" s="412"/>
      <c r="O21" s="411"/>
      <c r="P21" s="411"/>
      <c r="Q21" s="412"/>
      <c r="R21" s="411"/>
      <c r="S21" s="411"/>
      <c r="T21" s="412"/>
      <c r="U21" s="411"/>
      <c r="V21" s="411"/>
      <c r="W21" s="412"/>
      <c r="X21" s="411"/>
      <c r="Y21" s="411"/>
    </row>
    <row r="22" spans="1:25" x14ac:dyDescent="0.15">
      <c r="A22" s="425">
        <v>19</v>
      </c>
      <c r="B22" s="411"/>
      <c r="C22" s="411"/>
      <c r="D22" s="411"/>
      <c r="E22" s="412"/>
      <c r="F22" s="411"/>
      <c r="G22" s="411"/>
      <c r="H22" s="412"/>
      <c r="I22" s="411"/>
      <c r="J22" s="411"/>
      <c r="K22" s="412"/>
      <c r="L22" s="411"/>
      <c r="M22" s="411"/>
      <c r="N22" s="412"/>
      <c r="O22" s="411"/>
      <c r="P22" s="411"/>
      <c r="Q22" s="412"/>
      <c r="R22" s="411"/>
      <c r="S22" s="411"/>
      <c r="T22" s="412"/>
      <c r="U22" s="411"/>
      <c r="V22" s="411"/>
      <c r="W22" s="412"/>
      <c r="X22" s="411"/>
      <c r="Y22" s="411"/>
    </row>
    <row r="23" spans="1:25" x14ac:dyDescent="0.15">
      <c r="A23" s="425">
        <v>20</v>
      </c>
      <c r="B23" s="411"/>
      <c r="C23" s="411"/>
      <c r="D23" s="411" t="s">
        <v>10199</v>
      </c>
      <c r="E23" s="412"/>
      <c r="F23" s="411"/>
      <c r="G23" s="411"/>
      <c r="H23" s="412"/>
      <c r="I23" s="411"/>
      <c r="J23" s="411"/>
      <c r="K23" s="412"/>
      <c r="L23" s="411"/>
      <c r="M23" s="411"/>
      <c r="N23" s="412"/>
      <c r="O23" s="411"/>
      <c r="P23" s="411"/>
      <c r="Q23" s="412"/>
      <c r="R23" s="411"/>
      <c r="S23" s="411"/>
      <c r="T23" s="412"/>
      <c r="U23" s="411"/>
      <c r="V23" s="411"/>
      <c r="W23" s="412"/>
      <c r="X23" s="411"/>
      <c r="Y23" s="411"/>
    </row>
    <row r="24" spans="1:25" x14ac:dyDescent="0.15">
      <c r="A24" s="425">
        <v>21</v>
      </c>
      <c r="B24" s="411"/>
      <c r="C24" s="411"/>
      <c r="D24" s="411"/>
      <c r="E24" s="412"/>
      <c r="F24" s="411"/>
      <c r="G24" s="411"/>
      <c r="H24" s="412"/>
      <c r="I24" s="411"/>
      <c r="J24" s="411"/>
      <c r="K24" s="412"/>
      <c r="L24" s="411"/>
      <c r="M24" s="411"/>
      <c r="N24" s="412"/>
      <c r="O24" s="411"/>
      <c r="P24" s="411"/>
      <c r="Q24" s="412"/>
      <c r="R24" s="411"/>
      <c r="S24" s="411"/>
      <c r="T24" s="412"/>
      <c r="U24" s="411"/>
      <c r="V24" s="411"/>
      <c r="W24" s="412"/>
      <c r="X24" s="411"/>
      <c r="Y24" s="411"/>
    </row>
    <row r="25" spans="1:25" x14ac:dyDescent="0.15">
      <c r="A25" s="425">
        <v>22</v>
      </c>
      <c r="B25" s="411"/>
      <c r="C25" s="411"/>
      <c r="D25" s="411"/>
      <c r="E25" s="412"/>
      <c r="F25" s="411"/>
      <c r="G25" s="411"/>
      <c r="H25" s="412"/>
      <c r="I25" s="411"/>
      <c r="J25" s="411"/>
      <c r="K25" s="412"/>
      <c r="L25" s="411"/>
      <c r="M25" s="411"/>
      <c r="N25" s="412"/>
      <c r="O25" s="411"/>
      <c r="P25" s="411"/>
      <c r="Q25" s="412"/>
      <c r="R25" s="411"/>
      <c r="S25" s="411"/>
      <c r="T25" s="412"/>
      <c r="U25" s="411"/>
      <c r="V25" s="411"/>
      <c r="W25" s="412"/>
      <c r="X25" s="411"/>
      <c r="Y25" s="411"/>
    </row>
    <row r="26" spans="1:25" x14ac:dyDescent="0.15">
      <c r="A26" s="425">
        <v>23</v>
      </c>
      <c r="B26" s="411"/>
      <c r="C26" s="411"/>
      <c r="D26" s="411"/>
      <c r="E26" s="412"/>
      <c r="F26" s="411"/>
      <c r="G26" s="411"/>
      <c r="H26" s="412"/>
      <c r="I26" s="411"/>
      <c r="J26" s="411"/>
      <c r="K26" s="412"/>
      <c r="L26" s="411"/>
      <c r="M26" s="411"/>
      <c r="N26" s="412"/>
      <c r="O26" s="411"/>
      <c r="P26" s="411"/>
      <c r="Q26" s="412"/>
      <c r="R26" s="411" t="s">
        <v>9969</v>
      </c>
      <c r="S26" s="411"/>
      <c r="T26" s="412"/>
      <c r="U26" s="411"/>
      <c r="V26" s="411"/>
      <c r="W26" s="412"/>
      <c r="X26" s="411"/>
      <c r="Y26" s="411"/>
    </row>
    <row r="27" spans="1:25" x14ac:dyDescent="0.15">
      <c r="A27" s="425">
        <v>24</v>
      </c>
      <c r="B27" s="411"/>
      <c r="C27" s="411"/>
      <c r="D27" s="411"/>
      <c r="E27" s="412"/>
      <c r="F27" s="411"/>
      <c r="G27" s="411"/>
      <c r="H27" s="412"/>
      <c r="I27" s="411"/>
      <c r="J27" s="411"/>
      <c r="K27" s="412"/>
      <c r="L27" s="411"/>
      <c r="M27" s="411"/>
      <c r="N27" s="412"/>
      <c r="O27" s="411"/>
      <c r="P27" s="411"/>
      <c r="Q27" s="412"/>
      <c r="R27" s="411"/>
      <c r="S27" s="411"/>
      <c r="T27" s="412"/>
      <c r="U27" s="411"/>
      <c r="V27" s="411"/>
      <c r="W27" s="412"/>
      <c r="X27" s="411"/>
      <c r="Y27" s="411"/>
    </row>
    <row r="28" spans="1:25" x14ac:dyDescent="0.15">
      <c r="A28" s="425">
        <v>25</v>
      </c>
      <c r="B28" s="411" t="s">
        <v>9927</v>
      </c>
      <c r="C28" s="411"/>
      <c r="D28" s="411" t="s">
        <v>10200</v>
      </c>
      <c r="E28" s="412"/>
      <c r="F28" s="411" t="s">
        <v>9766</v>
      </c>
      <c r="G28" s="411"/>
      <c r="H28" s="412"/>
      <c r="I28" s="411" t="s">
        <v>4615</v>
      </c>
      <c r="J28" s="411"/>
      <c r="K28" s="412"/>
      <c r="L28" s="411" t="s">
        <v>9850</v>
      </c>
      <c r="M28" s="411"/>
      <c r="N28" s="412"/>
      <c r="O28" s="411" t="s">
        <v>9757</v>
      </c>
      <c r="P28" s="411"/>
      <c r="Q28" s="412"/>
      <c r="R28" s="411"/>
      <c r="S28" s="411"/>
      <c r="T28" s="412"/>
      <c r="U28" s="411" t="s">
        <v>9832</v>
      </c>
      <c r="V28" s="411"/>
      <c r="W28" s="412"/>
      <c r="X28" s="411" t="s">
        <v>9841</v>
      </c>
      <c r="Y28" s="411"/>
    </row>
    <row r="29" spans="1:25" x14ac:dyDescent="0.15">
      <c r="A29" s="425">
        <v>26</v>
      </c>
      <c r="B29" s="411"/>
      <c r="C29" s="411"/>
      <c r="D29" s="411"/>
      <c r="E29" s="412"/>
      <c r="F29" s="411"/>
      <c r="G29" s="411"/>
      <c r="H29" s="412"/>
      <c r="I29" s="411"/>
      <c r="J29" s="411"/>
      <c r="K29" s="412"/>
      <c r="L29" s="411"/>
      <c r="M29" s="411"/>
      <c r="N29" s="412"/>
      <c r="O29" s="411"/>
      <c r="P29" s="411"/>
      <c r="Q29" s="412"/>
      <c r="R29" s="411"/>
      <c r="S29" s="411"/>
      <c r="T29" s="412"/>
      <c r="U29" s="411"/>
      <c r="V29" s="411"/>
      <c r="W29" s="412"/>
      <c r="X29" s="411"/>
      <c r="Y29" s="411"/>
    </row>
    <row r="30" spans="1:25" x14ac:dyDescent="0.15">
      <c r="A30" s="425">
        <v>27</v>
      </c>
      <c r="B30" s="411"/>
      <c r="C30" s="411"/>
      <c r="D30" s="411"/>
      <c r="E30" s="412"/>
      <c r="F30" s="411"/>
      <c r="G30" s="411"/>
      <c r="H30" s="412"/>
      <c r="I30" s="411"/>
      <c r="J30" s="411"/>
      <c r="K30" s="412"/>
      <c r="L30" s="411"/>
      <c r="M30" s="411"/>
      <c r="N30" s="412"/>
      <c r="O30" s="411"/>
      <c r="P30" s="411"/>
      <c r="Q30" s="412"/>
      <c r="R30" s="411" t="s">
        <v>9970</v>
      </c>
      <c r="S30" s="411"/>
      <c r="T30" s="412"/>
      <c r="U30" s="411"/>
      <c r="V30" s="411"/>
      <c r="W30" s="412"/>
      <c r="X30" s="411"/>
      <c r="Y30" s="411"/>
    </row>
    <row r="31" spans="1:25" x14ac:dyDescent="0.15">
      <c r="A31" s="425">
        <v>28</v>
      </c>
      <c r="B31" s="411"/>
      <c r="C31" s="411"/>
      <c r="D31" s="411"/>
      <c r="E31" s="412"/>
      <c r="F31" s="411"/>
      <c r="G31" s="411"/>
      <c r="H31" s="412"/>
      <c r="I31" s="411"/>
      <c r="J31" s="411"/>
      <c r="K31" s="412"/>
      <c r="L31" s="411"/>
      <c r="M31" s="411"/>
      <c r="N31" s="412"/>
      <c r="O31" s="411"/>
      <c r="P31" s="411"/>
      <c r="Q31" s="412"/>
      <c r="R31" s="411"/>
      <c r="S31" s="411"/>
      <c r="T31" s="412"/>
      <c r="U31" s="411"/>
      <c r="V31" s="411"/>
      <c r="W31" s="412"/>
      <c r="X31" s="411"/>
      <c r="Y31" s="411"/>
    </row>
    <row r="32" spans="1:25" x14ac:dyDescent="0.15">
      <c r="A32" s="425">
        <v>29</v>
      </c>
      <c r="B32" s="411"/>
      <c r="C32" s="411"/>
      <c r="D32" s="411"/>
      <c r="E32" s="412"/>
      <c r="F32" s="411"/>
      <c r="G32" s="411"/>
      <c r="H32" s="412"/>
      <c r="I32" s="411"/>
      <c r="J32" s="411"/>
      <c r="K32" s="412"/>
      <c r="L32" s="411"/>
      <c r="M32" s="411"/>
      <c r="N32" s="412"/>
      <c r="O32" s="411"/>
      <c r="P32" s="411"/>
      <c r="Q32" s="412"/>
      <c r="R32" s="411"/>
      <c r="S32" s="411"/>
      <c r="T32" s="412"/>
      <c r="U32" s="411"/>
      <c r="V32" s="411"/>
      <c r="W32" s="412"/>
      <c r="X32" s="411"/>
      <c r="Y32" s="411"/>
    </row>
    <row r="33" spans="1:25" x14ac:dyDescent="0.15">
      <c r="A33" s="425">
        <v>30</v>
      </c>
      <c r="B33" s="411" t="s">
        <v>9928</v>
      </c>
      <c r="C33" s="411"/>
      <c r="D33" s="411"/>
      <c r="E33" s="412"/>
      <c r="F33" s="411" t="s">
        <v>9767</v>
      </c>
      <c r="G33" s="411"/>
      <c r="H33" s="412"/>
      <c r="I33" s="411" t="s">
        <v>4616</v>
      </c>
      <c r="J33" s="411"/>
      <c r="K33" s="412"/>
      <c r="L33" s="411" t="s">
        <v>9952</v>
      </c>
      <c r="M33" s="411" t="s">
        <v>10099</v>
      </c>
      <c r="N33" s="412"/>
      <c r="O33" s="411" t="s">
        <v>10146</v>
      </c>
      <c r="P33" s="411"/>
      <c r="Q33" s="412"/>
      <c r="R33" s="411" t="s">
        <v>9971</v>
      </c>
      <c r="S33" s="411"/>
      <c r="T33" s="412"/>
      <c r="U33" s="411" t="s">
        <v>9833</v>
      </c>
      <c r="V33" s="411"/>
      <c r="W33" s="412"/>
      <c r="X33" s="411" t="s">
        <v>10147</v>
      </c>
      <c r="Y33" s="411"/>
    </row>
    <row r="34" spans="1:25" x14ac:dyDescent="0.15">
      <c r="A34" s="425">
        <v>31</v>
      </c>
      <c r="B34" s="411"/>
      <c r="C34" s="411"/>
      <c r="D34" s="411"/>
      <c r="E34" s="412"/>
      <c r="F34" s="411"/>
      <c r="G34" s="411"/>
      <c r="H34" s="412"/>
      <c r="I34" s="411"/>
      <c r="J34" s="411"/>
      <c r="K34" s="412"/>
      <c r="L34" s="411"/>
      <c r="M34" s="411"/>
      <c r="N34" s="412"/>
      <c r="O34" s="411"/>
      <c r="P34" s="411"/>
      <c r="Q34" s="412"/>
      <c r="R34" s="411"/>
      <c r="S34" s="411"/>
      <c r="T34" s="412"/>
      <c r="U34" s="411"/>
      <c r="V34" s="411"/>
      <c r="W34" s="412"/>
      <c r="X34" s="411"/>
      <c r="Y34" s="411"/>
    </row>
    <row r="35" spans="1:25" x14ac:dyDescent="0.15">
      <c r="A35" s="425">
        <v>32</v>
      </c>
      <c r="B35" s="411"/>
      <c r="C35" s="411"/>
      <c r="D35" s="411"/>
      <c r="E35" s="412"/>
      <c r="F35" s="411"/>
      <c r="G35" s="411"/>
      <c r="H35" s="412"/>
      <c r="I35" s="411"/>
      <c r="J35" s="411"/>
      <c r="K35" s="412"/>
      <c r="L35" s="411"/>
      <c r="M35" s="411"/>
      <c r="N35" s="412"/>
      <c r="O35" s="411"/>
      <c r="P35" s="411"/>
      <c r="Q35" s="412"/>
      <c r="R35" s="411"/>
      <c r="S35" s="411"/>
      <c r="T35" s="412"/>
      <c r="U35" s="411"/>
      <c r="V35" s="411"/>
      <c r="W35" s="412"/>
      <c r="X35" s="411"/>
      <c r="Y35" s="411"/>
    </row>
    <row r="36" spans="1:25" x14ac:dyDescent="0.15">
      <c r="A36" s="425">
        <v>33</v>
      </c>
      <c r="B36" s="411"/>
      <c r="C36" s="411"/>
      <c r="D36" s="411"/>
      <c r="E36" s="412"/>
      <c r="F36" s="411"/>
      <c r="G36" s="411"/>
      <c r="H36" s="412"/>
      <c r="I36" s="411"/>
      <c r="J36" s="411"/>
      <c r="K36" s="412"/>
      <c r="L36" s="411"/>
      <c r="M36" s="411"/>
      <c r="N36" s="412"/>
      <c r="O36" s="411"/>
      <c r="P36" s="411"/>
      <c r="Q36" s="412"/>
      <c r="R36" s="411"/>
      <c r="S36" s="411"/>
      <c r="T36" s="412"/>
      <c r="U36" s="411"/>
      <c r="V36" s="411"/>
      <c r="W36" s="412"/>
      <c r="X36" s="411"/>
      <c r="Y36" s="411"/>
    </row>
    <row r="37" spans="1:25" x14ac:dyDescent="0.15">
      <c r="A37" s="425">
        <v>34</v>
      </c>
      <c r="B37" s="411"/>
      <c r="C37" s="411"/>
      <c r="D37" s="411"/>
      <c r="E37" s="412"/>
      <c r="F37" s="411"/>
      <c r="G37" s="411"/>
      <c r="H37" s="412"/>
      <c r="I37" s="411"/>
      <c r="J37" s="411"/>
      <c r="K37" s="412"/>
      <c r="L37" s="411"/>
      <c r="M37" s="411"/>
      <c r="N37" s="412"/>
      <c r="O37" s="411"/>
      <c r="P37" s="411"/>
      <c r="Q37" s="412"/>
      <c r="R37" s="411"/>
      <c r="S37" s="411"/>
      <c r="T37" s="412"/>
      <c r="U37" s="411"/>
      <c r="V37" s="411"/>
      <c r="W37" s="412"/>
      <c r="X37" s="411"/>
      <c r="Y37" s="411"/>
    </row>
    <row r="38" spans="1:25" x14ac:dyDescent="0.15">
      <c r="A38" s="425">
        <v>35</v>
      </c>
      <c r="B38" s="411"/>
      <c r="C38" s="411"/>
      <c r="D38" s="411"/>
      <c r="E38" s="412"/>
      <c r="F38" s="411" t="s">
        <v>10148</v>
      </c>
      <c r="G38" s="411" t="s">
        <v>10188</v>
      </c>
      <c r="H38" s="412"/>
      <c r="I38" s="411" t="s">
        <v>4617</v>
      </c>
      <c r="J38" s="411"/>
      <c r="K38" s="412"/>
      <c r="L38" s="411" t="s">
        <v>9956</v>
      </c>
      <c r="M38" s="411"/>
      <c r="N38" s="412"/>
      <c r="O38" s="411" t="s">
        <v>9759</v>
      </c>
      <c r="P38" s="411"/>
      <c r="Q38" s="412"/>
      <c r="R38" s="411"/>
      <c r="S38" s="411"/>
      <c r="T38" s="412"/>
      <c r="U38" s="411"/>
      <c r="V38" s="411"/>
      <c r="W38" s="412"/>
      <c r="X38" s="411" t="s">
        <v>9843</v>
      </c>
      <c r="Y38" s="411"/>
    </row>
    <row r="39" spans="1:25" x14ac:dyDescent="0.15">
      <c r="A39" s="425">
        <v>36</v>
      </c>
      <c r="B39" s="411"/>
      <c r="C39" s="411"/>
      <c r="D39" s="411"/>
      <c r="E39" s="412"/>
      <c r="F39" s="411"/>
      <c r="G39" s="411"/>
      <c r="H39" s="412"/>
      <c r="I39" s="411"/>
      <c r="J39" s="411"/>
      <c r="K39" s="412"/>
      <c r="L39" s="411"/>
      <c r="M39" s="411"/>
      <c r="N39" s="412"/>
      <c r="O39" s="411"/>
      <c r="P39" s="411"/>
      <c r="Q39" s="412"/>
      <c r="R39" s="411"/>
      <c r="S39" s="411"/>
      <c r="T39" s="412"/>
      <c r="U39" s="411"/>
      <c r="V39" s="411"/>
      <c r="W39" s="412"/>
      <c r="X39" s="411"/>
      <c r="Y39" s="411"/>
    </row>
    <row r="40" spans="1:25" x14ac:dyDescent="0.15">
      <c r="A40" s="425">
        <v>37</v>
      </c>
      <c r="B40" s="411"/>
      <c r="C40" s="411"/>
      <c r="D40" s="411"/>
      <c r="E40" s="412"/>
      <c r="F40" s="411"/>
      <c r="G40" s="411"/>
      <c r="H40" s="412"/>
      <c r="I40" s="411"/>
      <c r="J40" s="411"/>
      <c r="K40" s="412"/>
      <c r="L40" s="411"/>
      <c r="M40" s="411"/>
      <c r="N40" s="412"/>
      <c r="O40" s="411"/>
      <c r="P40" s="411"/>
      <c r="Q40" s="412"/>
      <c r="R40" s="411"/>
      <c r="S40" s="411"/>
      <c r="T40" s="412"/>
      <c r="U40" s="411"/>
      <c r="V40" s="411"/>
      <c r="W40" s="412"/>
      <c r="X40" s="411"/>
      <c r="Y40" s="411"/>
    </row>
    <row r="41" spans="1:25" x14ac:dyDescent="0.15">
      <c r="A41" s="425">
        <v>38</v>
      </c>
      <c r="B41" s="411"/>
      <c r="C41" s="411"/>
      <c r="D41" s="411"/>
      <c r="E41" s="412"/>
      <c r="F41" s="411"/>
      <c r="G41" s="411"/>
      <c r="H41" s="412"/>
      <c r="I41" s="411"/>
      <c r="J41" s="411"/>
      <c r="K41" s="412"/>
      <c r="L41" s="411"/>
      <c r="M41" s="411"/>
      <c r="N41" s="412"/>
      <c r="O41" s="411"/>
      <c r="P41" s="411"/>
      <c r="Q41" s="412"/>
      <c r="R41" s="411"/>
      <c r="S41" s="411"/>
      <c r="T41" s="412"/>
      <c r="U41" s="411"/>
      <c r="V41" s="411"/>
      <c r="W41" s="412"/>
      <c r="X41" s="411"/>
      <c r="Y41" s="411"/>
    </row>
    <row r="42" spans="1:25" x14ac:dyDescent="0.15">
      <c r="A42" s="425">
        <v>39</v>
      </c>
      <c r="B42" s="411"/>
      <c r="C42" s="411"/>
      <c r="D42" s="411"/>
      <c r="E42" s="412"/>
      <c r="F42" s="411"/>
      <c r="G42" s="411"/>
      <c r="H42" s="412"/>
      <c r="I42" s="411"/>
      <c r="J42" s="411"/>
      <c r="K42" s="412"/>
      <c r="L42" s="411"/>
      <c r="M42" s="411"/>
      <c r="N42" s="412"/>
      <c r="O42" s="411"/>
      <c r="P42" s="411"/>
      <c r="Q42" s="412"/>
      <c r="R42" s="411"/>
      <c r="S42" s="411"/>
      <c r="T42" s="412"/>
      <c r="U42" s="411"/>
      <c r="V42" s="411"/>
      <c r="W42" s="412"/>
      <c r="X42" s="411"/>
      <c r="Y42" s="411"/>
    </row>
    <row r="43" spans="1:25" x14ac:dyDescent="0.15">
      <c r="A43" s="425">
        <v>40</v>
      </c>
      <c r="B43" s="411" t="s">
        <v>9929</v>
      </c>
      <c r="C43" s="411"/>
      <c r="D43" s="411" t="s">
        <v>10193</v>
      </c>
      <c r="E43" s="412"/>
      <c r="F43" s="411" t="s">
        <v>9768</v>
      </c>
      <c r="G43" s="411"/>
      <c r="H43" s="412"/>
      <c r="I43" s="411"/>
      <c r="J43" s="411"/>
      <c r="K43" s="412"/>
      <c r="L43" s="411" t="s">
        <v>9957</v>
      </c>
      <c r="M43" s="411" t="s">
        <v>9852</v>
      </c>
      <c r="N43" s="412"/>
      <c r="O43" s="411"/>
      <c r="P43" s="411"/>
      <c r="Q43" s="412"/>
      <c r="R43" s="411"/>
      <c r="S43" s="411"/>
      <c r="T43" s="412"/>
      <c r="U43" s="411" t="s">
        <v>10149</v>
      </c>
      <c r="V43" s="411"/>
      <c r="W43" s="412"/>
      <c r="X43" s="411"/>
      <c r="Y43" s="411"/>
    </row>
    <row r="44" spans="1:25" x14ac:dyDescent="0.15">
      <c r="A44" s="425">
        <v>41</v>
      </c>
      <c r="B44" s="411"/>
      <c r="C44" s="411"/>
      <c r="D44" s="411"/>
      <c r="E44" s="412"/>
      <c r="F44" s="411"/>
      <c r="G44" s="411"/>
      <c r="H44" s="412"/>
      <c r="I44" s="411"/>
      <c r="J44" s="411"/>
      <c r="K44" s="412"/>
      <c r="L44" s="411"/>
      <c r="M44" s="411"/>
      <c r="N44" s="412"/>
      <c r="O44" s="411"/>
      <c r="P44" s="411"/>
      <c r="Q44" s="412"/>
      <c r="R44" s="411"/>
      <c r="S44" s="411"/>
      <c r="T44" s="412"/>
      <c r="U44" s="411"/>
      <c r="V44" s="411"/>
      <c r="W44" s="412"/>
      <c r="X44" s="411"/>
      <c r="Y44" s="411"/>
    </row>
    <row r="45" spans="1:25" x14ac:dyDescent="0.15">
      <c r="A45" s="425">
        <v>42</v>
      </c>
      <c r="B45" s="411"/>
      <c r="C45" s="411"/>
      <c r="D45" s="411"/>
      <c r="E45" s="412"/>
      <c r="F45" s="411"/>
      <c r="G45" s="411"/>
      <c r="H45" s="412"/>
      <c r="I45" s="411"/>
      <c r="J45" s="411"/>
      <c r="K45" s="412"/>
      <c r="L45" s="411"/>
      <c r="M45" s="411"/>
      <c r="N45" s="412"/>
      <c r="O45" s="411"/>
      <c r="P45" s="411"/>
      <c r="Q45" s="412"/>
      <c r="R45" s="411"/>
      <c r="S45" s="411"/>
      <c r="T45" s="412"/>
      <c r="U45" s="411"/>
      <c r="V45" s="411"/>
      <c r="W45" s="412"/>
      <c r="X45" s="411"/>
      <c r="Y45" s="411"/>
    </row>
    <row r="46" spans="1:25" x14ac:dyDescent="0.15">
      <c r="A46" s="425">
        <v>43</v>
      </c>
      <c r="B46" s="411"/>
      <c r="C46" s="411"/>
      <c r="D46" s="411"/>
      <c r="E46" s="412"/>
      <c r="F46" s="411"/>
      <c r="G46" s="411"/>
      <c r="H46" s="412"/>
      <c r="I46" s="411"/>
      <c r="J46" s="411"/>
      <c r="K46" s="412"/>
      <c r="L46" s="411"/>
      <c r="M46" s="411"/>
      <c r="N46" s="412"/>
      <c r="O46" s="411"/>
      <c r="P46" s="411"/>
      <c r="Q46" s="412"/>
      <c r="R46" s="411"/>
      <c r="S46" s="411"/>
      <c r="T46" s="412"/>
      <c r="U46" s="411"/>
      <c r="V46" s="411"/>
      <c r="W46" s="412"/>
      <c r="X46" s="411"/>
      <c r="Y46" s="411"/>
    </row>
    <row r="47" spans="1:25" x14ac:dyDescent="0.15">
      <c r="A47" s="425">
        <v>44</v>
      </c>
      <c r="B47" s="411"/>
      <c r="C47" s="411"/>
      <c r="D47" s="411"/>
      <c r="E47" s="412"/>
      <c r="F47" s="411"/>
      <c r="G47" s="411"/>
      <c r="H47" s="412"/>
      <c r="I47" s="411"/>
      <c r="J47" s="411"/>
      <c r="K47" s="412"/>
      <c r="L47" s="411"/>
      <c r="M47" s="411"/>
      <c r="N47" s="412"/>
      <c r="O47" s="411"/>
      <c r="P47" s="411"/>
      <c r="Q47" s="412"/>
      <c r="R47" s="411"/>
      <c r="S47" s="411"/>
      <c r="T47" s="412"/>
      <c r="U47" s="411"/>
      <c r="V47" s="411"/>
      <c r="W47" s="412"/>
      <c r="X47" s="411"/>
      <c r="Y47" s="411"/>
    </row>
    <row r="48" spans="1:25" x14ac:dyDescent="0.15">
      <c r="A48" s="425">
        <v>45</v>
      </c>
      <c r="B48" s="411" t="s">
        <v>10150</v>
      </c>
      <c r="C48" s="411"/>
      <c r="D48" s="411" t="s">
        <v>10192</v>
      </c>
      <c r="E48" s="412"/>
      <c r="F48" s="411"/>
      <c r="G48" s="411"/>
      <c r="H48" s="412"/>
      <c r="I48" s="411" t="s">
        <v>4619</v>
      </c>
      <c r="J48" s="411" t="s">
        <v>10192</v>
      </c>
      <c r="K48" s="412"/>
      <c r="L48" s="411"/>
      <c r="M48" s="411"/>
      <c r="N48" s="412"/>
      <c r="O48" s="411" t="s">
        <v>9760</v>
      </c>
      <c r="P48" s="411"/>
      <c r="Q48" s="412"/>
      <c r="R48" s="411" t="s">
        <v>9972</v>
      </c>
      <c r="S48" s="411"/>
      <c r="T48" s="412"/>
      <c r="U48" s="411"/>
      <c r="V48" s="411"/>
      <c r="W48" s="412"/>
      <c r="X48" s="411"/>
      <c r="Y48" s="411"/>
    </row>
    <row r="49" spans="1:25" x14ac:dyDescent="0.15">
      <c r="A49" s="425">
        <v>46</v>
      </c>
      <c r="B49" s="411"/>
      <c r="C49" s="411"/>
      <c r="D49" s="411"/>
      <c r="E49" s="412"/>
      <c r="F49" s="411"/>
      <c r="G49" s="411"/>
      <c r="H49" s="412"/>
      <c r="I49" s="411"/>
      <c r="J49" s="411"/>
      <c r="K49" s="412"/>
      <c r="L49" s="411"/>
      <c r="M49" s="411"/>
      <c r="N49" s="412"/>
      <c r="O49" s="411"/>
      <c r="P49" s="411"/>
      <c r="Q49" s="412"/>
      <c r="R49" s="411"/>
      <c r="S49" s="411"/>
      <c r="T49" s="412"/>
      <c r="U49" s="411"/>
      <c r="V49" s="411"/>
      <c r="W49" s="412"/>
      <c r="X49" s="411"/>
      <c r="Y49" s="411"/>
    </row>
    <row r="50" spans="1:25" x14ac:dyDescent="0.15">
      <c r="A50" s="425">
        <v>47</v>
      </c>
      <c r="B50" s="411"/>
      <c r="C50" s="411"/>
      <c r="D50" s="411"/>
      <c r="E50" s="412"/>
      <c r="F50" s="411"/>
      <c r="G50" s="411"/>
      <c r="H50" s="412"/>
      <c r="I50" s="411"/>
      <c r="J50" s="411"/>
      <c r="K50" s="412"/>
      <c r="L50" s="411"/>
      <c r="M50" s="411"/>
      <c r="N50" s="412"/>
      <c r="O50" s="411"/>
      <c r="P50" s="411"/>
      <c r="Q50" s="412"/>
      <c r="R50" s="411"/>
      <c r="S50" s="411"/>
      <c r="T50" s="412"/>
      <c r="U50" s="411"/>
      <c r="V50" s="411"/>
      <c r="W50" s="412"/>
      <c r="X50" s="411"/>
      <c r="Y50" s="411"/>
    </row>
    <row r="51" spans="1:25" x14ac:dyDescent="0.15">
      <c r="A51" s="425">
        <v>48</v>
      </c>
      <c r="B51" s="411"/>
      <c r="C51" s="411"/>
      <c r="D51" s="411"/>
      <c r="E51" s="412"/>
      <c r="F51" s="411"/>
      <c r="G51" s="411"/>
      <c r="H51" s="412"/>
      <c r="I51" s="411"/>
      <c r="J51" s="411"/>
      <c r="K51" s="412"/>
      <c r="L51" s="411"/>
      <c r="M51" s="411"/>
      <c r="N51" s="412"/>
      <c r="O51" s="411"/>
      <c r="P51" s="411"/>
      <c r="Q51" s="412"/>
      <c r="R51" s="411"/>
      <c r="S51" s="411"/>
      <c r="T51" s="412"/>
      <c r="U51" s="411"/>
      <c r="V51" s="411"/>
      <c r="W51" s="412"/>
      <c r="X51" s="411"/>
      <c r="Y51" s="411"/>
    </row>
    <row r="52" spans="1:25" x14ac:dyDescent="0.15">
      <c r="A52" s="425">
        <v>49</v>
      </c>
      <c r="B52" s="411"/>
      <c r="C52" s="411"/>
      <c r="D52" s="411"/>
      <c r="E52" s="412"/>
      <c r="F52" s="411"/>
      <c r="G52" s="411"/>
      <c r="H52" s="412"/>
      <c r="I52" s="411"/>
      <c r="J52" s="411"/>
      <c r="K52" s="412"/>
      <c r="L52" s="411"/>
      <c r="M52" s="411"/>
      <c r="N52" s="412"/>
      <c r="O52" s="411"/>
      <c r="P52" s="411"/>
      <c r="Q52" s="412"/>
      <c r="R52" s="411"/>
      <c r="S52" s="411"/>
      <c r="T52" s="412"/>
      <c r="U52" s="411"/>
      <c r="V52" s="411"/>
      <c r="W52" s="412"/>
      <c r="X52" s="411"/>
      <c r="Y52" s="411"/>
    </row>
    <row r="53" spans="1:25" x14ac:dyDescent="0.15">
      <c r="A53" s="425">
        <v>50</v>
      </c>
      <c r="B53" s="411"/>
      <c r="C53" s="411"/>
      <c r="D53" s="411"/>
      <c r="E53" s="412"/>
      <c r="F53" s="411" t="s">
        <v>10176</v>
      </c>
      <c r="G53" s="411" t="s">
        <v>10193</v>
      </c>
      <c r="H53" s="412"/>
      <c r="I53" s="411" t="s">
        <v>4620</v>
      </c>
      <c r="J53" s="411"/>
      <c r="K53" s="412"/>
      <c r="L53" s="411"/>
      <c r="M53" s="411"/>
      <c r="N53" s="412"/>
      <c r="O53" s="411"/>
      <c r="P53" s="411"/>
      <c r="Q53" s="412"/>
      <c r="R53" s="411"/>
      <c r="S53" s="411"/>
      <c r="T53" s="412"/>
      <c r="U53" s="411" t="s">
        <v>9835</v>
      </c>
      <c r="V53" s="411"/>
      <c r="W53" s="412"/>
      <c r="X53" s="411" t="s">
        <v>9844</v>
      </c>
      <c r="Y53" s="411"/>
    </row>
    <row r="54" spans="1:25" x14ac:dyDescent="0.15">
      <c r="A54" s="425">
        <v>51</v>
      </c>
      <c r="B54" s="411"/>
      <c r="C54" s="411"/>
      <c r="D54" s="411"/>
      <c r="E54" s="412"/>
      <c r="F54" s="411"/>
      <c r="G54" s="411"/>
      <c r="H54" s="412"/>
      <c r="I54" s="411"/>
      <c r="J54" s="411"/>
      <c r="K54" s="412"/>
      <c r="L54" s="411"/>
      <c r="M54" s="411"/>
      <c r="N54" s="412"/>
      <c r="O54" s="411"/>
      <c r="P54" s="411"/>
      <c r="Q54" s="412"/>
      <c r="R54" s="411"/>
      <c r="S54" s="411"/>
      <c r="T54" s="412"/>
      <c r="U54" s="411"/>
      <c r="V54" s="411"/>
      <c r="W54" s="412"/>
      <c r="X54" s="411"/>
      <c r="Y54" s="411"/>
    </row>
    <row r="55" spans="1:25" x14ac:dyDescent="0.15">
      <c r="A55" s="425">
        <v>52</v>
      </c>
      <c r="B55" s="411"/>
      <c r="C55" s="411"/>
      <c r="D55" s="411"/>
      <c r="E55" s="412"/>
      <c r="F55" s="411"/>
      <c r="G55" s="411"/>
      <c r="H55" s="412"/>
      <c r="I55" s="411"/>
      <c r="J55" s="411"/>
      <c r="K55" s="412"/>
      <c r="L55" s="411"/>
      <c r="M55" s="411"/>
      <c r="N55" s="412"/>
      <c r="O55" s="411"/>
      <c r="P55" s="411"/>
      <c r="Q55" s="412"/>
      <c r="R55" s="411"/>
      <c r="S55" s="411"/>
      <c r="T55" s="412"/>
      <c r="U55" s="411"/>
      <c r="V55" s="411"/>
      <c r="W55" s="412"/>
      <c r="X55" s="411"/>
      <c r="Y55" s="411"/>
    </row>
    <row r="56" spans="1:25" x14ac:dyDescent="0.15">
      <c r="A56" s="425">
        <v>53</v>
      </c>
      <c r="B56" s="411"/>
      <c r="C56" s="411"/>
      <c r="D56" s="411"/>
      <c r="E56" s="412"/>
      <c r="F56" s="411"/>
      <c r="G56" s="411"/>
      <c r="H56" s="412"/>
      <c r="I56" s="411"/>
      <c r="J56" s="411"/>
      <c r="K56" s="412"/>
      <c r="L56" s="411"/>
      <c r="M56" s="411"/>
      <c r="N56" s="412"/>
      <c r="O56" s="411"/>
      <c r="P56" s="411"/>
      <c r="Q56" s="412"/>
      <c r="R56" s="411"/>
      <c r="S56" s="411"/>
      <c r="T56" s="412"/>
      <c r="U56" s="411"/>
      <c r="V56" s="411"/>
      <c r="W56" s="412"/>
      <c r="X56" s="411"/>
      <c r="Y56" s="411"/>
    </row>
    <row r="57" spans="1:25" x14ac:dyDescent="0.15">
      <c r="A57" s="425">
        <v>54</v>
      </c>
      <c r="B57" s="411"/>
      <c r="C57" s="411"/>
      <c r="D57" s="411"/>
      <c r="E57" s="412"/>
      <c r="F57" s="411"/>
      <c r="G57" s="411"/>
      <c r="H57" s="412"/>
      <c r="I57" s="411"/>
      <c r="J57" s="411"/>
      <c r="K57" s="412"/>
      <c r="L57" s="411"/>
      <c r="M57" s="411"/>
      <c r="N57" s="412"/>
      <c r="O57" s="411"/>
      <c r="P57" s="411"/>
      <c r="Q57" s="412"/>
      <c r="R57" s="411"/>
      <c r="S57" s="411"/>
      <c r="T57" s="412"/>
      <c r="U57" s="411"/>
      <c r="V57" s="411"/>
      <c r="W57" s="412"/>
      <c r="X57" s="411"/>
      <c r="Y57" s="411"/>
    </row>
    <row r="58" spans="1:25" x14ac:dyDescent="0.15">
      <c r="A58" s="425">
        <v>55</v>
      </c>
      <c r="B58" s="411" t="s">
        <v>9931</v>
      </c>
      <c r="C58" s="411"/>
      <c r="D58" s="411"/>
      <c r="E58" s="412"/>
      <c r="F58" s="411"/>
      <c r="G58" s="411"/>
      <c r="H58" s="412"/>
      <c r="I58" s="411"/>
      <c r="J58" s="411"/>
      <c r="K58" s="412"/>
      <c r="L58" s="411" t="s">
        <v>9853</v>
      </c>
      <c r="M58" s="411"/>
      <c r="N58" s="412"/>
      <c r="O58" s="411" t="s">
        <v>10151</v>
      </c>
      <c r="P58" s="411"/>
      <c r="Q58" s="412"/>
      <c r="R58" s="411"/>
      <c r="S58" s="411"/>
      <c r="T58" s="412"/>
      <c r="U58" s="411"/>
      <c r="V58" s="411"/>
      <c r="W58" s="412"/>
      <c r="X58" s="411"/>
      <c r="Y58" s="411"/>
    </row>
    <row r="59" spans="1:25" x14ac:dyDescent="0.15">
      <c r="A59" s="824">
        <v>6</v>
      </c>
      <c r="B59" s="416" t="s">
        <v>10131</v>
      </c>
      <c r="C59" s="416"/>
      <c r="D59" s="416"/>
      <c r="E59" s="411"/>
      <c r="F59" s="416" t="s">
        <v>4621</v>
      </c>
      <c r="G59" s="416"/>
      <c r="H59" s="411"/>
      <c r="I59" s="416" t="s">
        <v>10177</v>
      </c>
      <c r="J59" s="416"/>
      <c r="K59" s="411"/>
      <c r="L59" s="416" t="s">
        <v>10177</v>
      </c>
      <c r="M59" s="416"/>
      <c r="N59" s="411"/>
      <c r="O59" s="416" t="s">
        <v>10177</v>
      </c>
      <c r="P59" s="416"/>
      <c r="Q59" s="411"/>
      <c r="R59" s="416" t="s">
        <v>4621</v>
      </c>
      <c r="S59" s="416"/>
      <c r="T59" s="411"/>
      <c r="U59" s="416" t="s">
        <v>4621</v>
      </c>
      <c r="V59" s="416"/>
      <c r="W59" s="411"/>
      <c r="X59" s="416" t="s">
        <v>10177</v>
      </c>
      <c r="Y59" s="416"/>
    </row>
    <row r="60" spans="1:25" x14ac:dyDescent="0.15">
      <c r="A60" s="824"/>
      <c r="B60" s="417" t="s">
        <v>10153</v>
      </c>
      <c r="C60" s="417"/>
      <c r="D60" s="417"/>
      <c r="E60" s="411"/>
      <c r="F60" s="417" t="s">
        <v>10153</v>
      </c>
      <c r="G60" s="417"/>
      <c r="H60" s="411"/>
      <c r="I60" s="417" t="s">
        <v>10153</v>
      </c>
      <c r="J60" s="417"/>
      <c r="K60" s="411"/>
      <c r="L60" s="417" t="s">
        <v>10153</v>
      </c>
      <c r="M60" s="417"/>
      <c r="N60" s="411"/>
      <c r="O60" s="417" t="s">
        <v>10153</v>
      </c>
      <c r="P60" s="417"/>
      <c r="Q60" s="411"/>
      <c r="R60" s="417" t="s">
        <v>4612</v>
      </c>
      <c r="S60" s="417"/>
      <c r="T60" s="411"/>
      <c r="U60" s="417" t="s">
        <v>10153</v>
      </c>
      <c r="V60" s="417"/>
      <c r="W60" s="411"/>
      <c r="X60" s="417" t="s">
        <v>10153</v>
      </c>
      <c r="Y60" s="417"/>
    </row>
    <row r="61" spans="1:25" x14ac:dyDescent="0.15">
      <c r="A61" s="824"/>
      <c r="B61" s="417" t="s">
        <v>4612</v>
      </c>
      <c r="C61" s="417"/>
      <c r="D61" s="417"/>
      <c r="E61" s="411"/>
      <c r="F61" s="417" t="s">
        <v>4612</v>
      </c>
      <c r="G61" s="417"/>
      <c r="H61" s="411"/>
      <c r="I61" s="417"/>
      <c r="J61" s="417"/>
      <c r="K61" s="411"/>
      <c r="L61" s="417" t="s">
        <v>4612</v>
      </c>
      <c r="M61" s="417"/>
      <c r="N61" s="411"/>
      <c r="O61" s="417" t="s">
        <v>4612</v>
      </c>
      <c r="P61" s="417"/>
      <c r="Q61" s="411"/>
      <c r="R61" s="417"/>
      <c r="S61" s="417"/>
      <c r="T61" s="411"/>
      <c r="U61" s="417" t="s">
        <v>4612</v>
      </c>
      <c r="V61" s="417"/>
      <c r="W61" s="411"/>
      <c r="X61" s="417"/>
      <c r="Y61" s="417"/>
    </row>
    <row r="62" spans="1:25" x14ac:dyDescent="0.15">
      <c r="A62" s="824"/>
      <c r="B62" s="418"/>
      <c r="C62" s="418"/>
      <c r="D62" s="418"/>
      <c r="E62" s="411"/>
      <c r="F62" s="418"/>
      <c r="G62" s="418"/>
      <c r="H62" s="411"/>
      <c r="I62" s="418"/>
      <c r="J62" s="418"/>
      <c r="K62" s="411"/>
      <c r="L62" s="418"/>
      <c r="M62" s="418"/>
      <c r="N62" s="411"/>
      <c r="O62" s="418"/>
      <c r="P62" s="418"/>
      <c r="Q62" s="411"/>
      <c r="R62" s="418"/>
      <c r="S62" s="418"/>
      <c r="T62" s="411"/>
      <c r="U62" s="418"/>
      <c r="V62" s="418"/>
      <c r="W62" s="411"/>
      <c r="X62" s="418"/>
      <c r="Y62" s="418"/>
    </row>
    <row r="63" spans="1:25" x14ac:dyDescent="0.15">
      <c r="A63" s="824">
        <v>8</v>
      </c>
      <c r="B63" s="416" t="s">
        <v>4622</v>
      </c>
      <c r="C63" s="416"/>
      <c r="D63" s="416"/>
      <c r="E63" s="411"/>
      <c r="F63" s="416" t="s">
        <v>4622</v>
      </c>
      <c r="G63" s="416"/>
      <c r="H63" s="411"/>
      <c r="I63" s="416" t="s">
        <v>10178</v>
      </c>
      <c r="J63" s="416"/>
      <c r="K63" s="411"/>
      <c r="L63" s="416" t="s">
        <v>4622</v>
      </c>
      <c r="M63" s="416"/>
      <c r="N63" s="411"/>
      <c r="O63" s="416" t="s">
        <v>4622</v>
      </c>
      <c r="P63" s="416"/>
      <c r="Q63" s="411"/>
      <c r="R63" s="416" t="s">
        <v>4622</v>
      </c>
      <c r="S63" s="416"/>
      <c r="T63" s="411"/>
      <c r="U63" s="416" t="s">
        <v>4622</v>
      </c>
      <c r="V63" s="416"/>
      <c r="W63" s="411"/>
      <c r="X63" s="416" t="s">
        <v>4622</v>
      </c>
      <c r="Y63" s="416"/>
    </row>
    <row r="64" spans="1:25" x14ac:dyDescent="0.15">
      <c r="A64" s="824"/>
      <c r="B64" s="417" t="s">
        <v>10129</v>
      </c>
      <c r="C64" s="417"/>
      <c r="D64" s="417"/>
      <c r="E64" s="411"/>
      <c r="F64" s="417" t="s">
        <v>10129</v>
      </c>
      <c r="G64" s="417"/>
      <c r="H64" s="411"/>
      <c r="I64" s="417" t="s">
        <v>10129</v>
      </c>
      <c r="J64" s="417"/>
      <c r="K64" s="411"/>
      <c r="L64" s="417" t="s">
        <v>10129</v>
      </c>
      <c r="M64" s="417"/>
      <c r="N64" s="411"/>
      <c r="O64" s="417" t="s">
        <v>10129</v>
      </c>
      <c r="P64" s="417"/>
      <c r="Q64" s="411"/>
      <c r="R64" s="417" t="s">
        <v>10129</v>
      </c>
      <c r="S64" s="417"/>
      <c r="T64" s="411"/>
      <c r="U64" s="417" t="s">
        <v>10129</v>
      </c>
      <c r="V64" s="417"/>
      <c r="W64" s="411"/>
      <c r="X64" s="417" t="s">
        <v>10129</v>
      </c>
      <c r="Y64" s="417"/>
    </row>
    <row r="65" spans="1:25" x14ac:dyDescent="0.15">
      <c r="A65" s="824"/>
      <c r="B65" s="417" t="s">
        <v>10119</v>
      </c>
      <c r="C65" s="417"/>
      <c r="D65" s="417"/>
      <c r="E65" s="411"/>
      <c r="F65" s="417" t="s">
        <v>9754</v>
      </c>
      <c r="G65" s="417"/>
      <c r="H65" s="411"/>
      <c r="I65" s="417" t="s">
        <v>9754</v>
      </c>
      <c r="J65" s="417"/>
      <c r="K65" s="411"/>
      <c r="L65" s="417" t="s">
        <v>9754</v>
      </c>
      <c r="M65" s="417"/>
      <c r="N65" s="411"/>
      <c r="O65" s="417" t="s">
        <v>10119</v>
      </c>
      <c r="P65" s="417"/>
      <c r="Q65" s="411"/>
      <c r="R65" s="417" t="s">
        <v>9754</v>
      </c>
      <c r="S65" s="417"/>
      <c r="T65" s="411"/>
      <c r="U65" s="417" t="s">
        <v>9754</v>
      </c>
      <c r="V65" s="417"/>
      <c r="W65" s="411"/>
      <c r="X65" s="417" t="s">
        <v>9754</v>
      </c>
      <c r="Y65" s="417"/>
    </row>
    <row r="66" spans="1:25" x14ac:dyDescent="0.15">
      <c r="A66" s="824"/>
      <c r="B66" s="418"/>
      <c r="C66" s="418"/>
      <c r="D66" s="418"/>
      <c r="E66" s="411"/>
      <c r="F66" s="418" t="s">
        <v>9962</v>
      </c>
      <c r="G66" s="418"/>
      <c r="H66" s="411"/>
      <c r="I66" s="418" t="s">
        <v>9962</v>
      </c>
      <c r="J66" s="418"/>
      <c r="K66" s="411"/>
      <c r="L66" s="418" t="s">
        <v>9962</v>
      </c>
      <c r="M66" s="418"/>
      <c r="N66" s="411"/>
      <c r="O66" s="418"/>
      <c r="P66" s="418"/>
      <c r="Q66" s="411"/>
      <c r="R66" s="418"/>
      <c r="S66" s="418"/>
      <c r="T66" s="411"/>
      <c r="U66" s="418" t="s">
        <v>9962</v>
      </c>
      <c r="V66" s="418"/>
      <c r="W66" s="411"/>
      <c r="X66" s="418" t="s">
        <v>9962</v>
      </c>
      <c r="Y66" s="418"/>
    </row>
    <row r="67" spans="1:25" x14ac:dyDescent="0.15">
      <c r="A67" s="825">
        <v>12</v>
      </c>
      <c r="B67" s="416" t="s">
        <v>4623</v>
      </c>
      <c r="C67" s="416"/>
      <c r="D67" s="416"/>
      <c r="E67" s="411"/>
      <c r="F67" s="416" t="s">
        <v>4623</v>
      </c>
      <c r="G67" s="416"/>
      <c r="H67" s="411"/>
      <c r="I67" s="416" t="s">
        <v>4623</v>
      </c>
      <c r="J67" s="416"/>
      <c r="K67" s="411"/>
      <c r="L67" s="416" t="s">
        <v>4623</v>
      </c>
      <c r="M67" s="416"/>
      <c r="N67" s="411"/>
      <c r="O67" s="416" t="s">
        <v>4623</v>
      </c>
      <c r="P67" s="416"/>
      <c r="Q67" s="411"/>
      <c r="R67" s="416" t="s">
        <v>4623</v>
      </c>
      <c r="S67" s="416"/>
      <c r="T67" s="411"/>
      <c r="U67" s="416" t="s">
        <v>4623</v>
      </c>
      <c r="V67" s="416"/>
      <c r="W67" s="411"/>
      <c r="X67" s="416" t="s">
        <v>4623</v>
      </c>
      <c r="Y67" s="416"/>
    </row>
    <row r="68" spans="1:25" x14ac:dyDescent="0.15">
      <c r="A68" s="826"/>
      <c r="B68" s="417" t="s">
        <v>4618</v>
      </c>
      <c r="C68" s="417"/>
      <c r="D68" s="417"/>
      <c r="E68" s="411"/>
      <c r="F68" s="417" t="s">
        <v>4618</v>
      </c>
      <c r="G68" s="417"/>
      <c r="H68" s="411"/>
      <c r="I68" s="417" t="s">
        <v>9963</v>
      </c>
      <c r="J68" s="417"/>
      <c r="K68" s="411"/>
      <c r="L68" s="417" t="s">
        <v>4618</v>
      </c>
      <c r="M68" s="417"/>
      <c r="N68" s="411"/>
      <c r="O68" s="417" t="s">
        <v>4618</v>
      </c>
      <c r="P68" s="417"/>
      <c r="Q68" s="411"/>
      <c r="R68" s="417" t="s">
        <v>4618</v>
      </c>
      <c r="S68" s="417"/>
      <c r="T68" s="411"/>
      <c r="U68" s="417" t="s">
        <v>4618</v>
      </c>
      <c r="V68" s="417"/>
      <c r="W68" s="411"/>
      <c r="X68" s="417" t="s">
        <v>4618</v>
      </c>
      <c r="Y68" s="417"/>
    </row>
    <row r="69" spans="1:25" x14ac:dyDescent="0.15">
      <c r="A69" s="826"/>
      <c r="B69" s="417" t="s">
        <v>9963</v>
      </c>
      <c r="C69" s="417"/>
      <c r="D69" s="417"/>
      <c r="E69" s="411"/>
      <c r="F69" s="417" t="s">
        <v>9963</v>
      </c>
      <c r="G69" s="417"/>
      <c r="H69" s="411"/>
      <c r="I69" s="417" t="s">
        <v>9838</v>
      </c>
      <c r="J69" s="417"/>
      <c r="K69" s="411"/>
      <c r="L69" s="417" t="s">
        <v>9963</v>
      </c>
      <c r="M69" s="417"/>
      <c r="N69" s="411"/>
      <c r="O69" s="417" t="s">
        <v>9963</v>
      </c>
      <c r="P69" s="417"/>
      <c r="Q69" s="411"/>
      <c r="R69" s="417" t="s">
        <v>9838</v>
      </c>
      <c r="S69" s="417"/>
      <c r="T69" s="411"/>
      <c r="U69" s="417" t="s">
        <v>9963</v>
      </c>
      <c r="V69" s="417"/>
      <c r="W69" s="411"/>
      <c r="X69" s="417" t="s">
        <v>10154</v>
      </c>
      <c r="Y69" s="417"/>
    </row>
    <row r="70" spans="1:25" x14ac:dyDescent="0.15">
      <c r="A70" s="827"/>
      <c r="B70" s="418" t="s">
        <v>9838</v>
      </c>
      <c r="C70" s="418"/>
      <c r="D70" s="418"/>
      <c r="E70" s="411"/>
      <c r="F70" s="418" t="s">
        <v>9838</v>
      </c>
      <c r="G70" s="418"/>
      <c r="H70" s="411"/>
      <c r="I70" s="418"/>
      <c r="J70" s="418"/>
      <c r="K70" s="411"/>
      <c r="L70" s="418" t="s">
        <v>9838</v>
      </c>
      <c r="M70" s="418"/>
      <c r="N70" s="411"/>
      <c r="O70" s="418" t="s">
        <v>9838</v>
      </c>
      <c r="P70" s="418"/>
      <c r="Q70" s="411"/>
      <c r="R70" s="418"/>
      <c r="S70" s="418"/>
      <c r="T70" s="411"/>
      <c r="U70" s="418" t="s">
        <v>9838</v>
      </c>
      <c r="V70" s="418"/>
      <c r="W70" s="411"/>
      <c r="X70" s="418"/>
      <c r="Y70" s="418"/>
    </row>
    <row r="71" spans="1:25" x14ac:dyDescent="0.15">
      <c r="A71" s="825">
        <v>16</v>
      </c>
      <c r="B71" s="416" t="s">
        <v>4624</v>
      </c>
      <c r="C71" s="416"/>
      <c r="D71" s="416"/>
      <c r="E71" s="411"/>
      <c r="F71" s="416" t="s">
        <v>4624</v>
      </c>
      <c r="G71" s="416"/>
      <c r="H71" s="411"/>
      <c r="I71" s="416" t="s">
        <v>4624</v>
      </c>
      <c r="J71" s="416"/>
      <c r="K71" s="411"/>
      <c r="L71" s="416" t="s">
        <v>4624</v>
      </c>
      <c r="M71" s="416"/>
      <c r="N71" s="411"/>
      <c r="O71" s="416" t="s">
        <v>4624</v>
      </c>
      <c r="P71" s="416"/>
      <c r="Q71" s="411"/>
      <c r="R71" s="416" t="s">
        <v>4624</v>
      </c>
      <c r="S71" s="416"/>
      <c r="T71" s="411"/>
      <c r="U71" s="416" t="s">
        <v>4624</v>
      </c>
      <c r="V71" s="416"/>
      <c r="W71" s="411"/>
      <c r="X71" s="416" t="s">
        <v>4624</v>
      </c>
      <c r="Y71" s="416"/>
    </row>
    <row r="72" spans="1:25" x14ac:dyDescent="0.15">
      <c r="A72" s="826"/>
      <c r="B72" s="417" t="s">
        <v>9998</v>
      </c>
      <c r="C72" s="417"/>
      <c r="D72" s="417"/>
      <c r="E72" s="411"/>
      <c r="F72" s="417" t="s">
        <v>9998</v>
      </c>
      <c r="G72" s="417"/>
      <c r="H72" s="411"/>
      <c r="I72" s="417" t="s">
        <v>9998</v>
      </c>
      <c r="J72" s="417"/>
      <c r="K72" s="411"/>
      <c r="L72" s="417" t="s">
        <v>9763</v>
      </c>
      <c r="M72" s="417"/>
      <c r="N72" s="411"/>
      <c r="O72" s="417" t="s">
        <v>9998</v>
      </c>
      <c r="P72" s="417"/>
      <c r="Q72" s="411"/>
      <c r="R72" s="417" t="s">
        <v>9998</v>
      </c>
      <c r="S72" s="417"/>
      <c r="T72" s="411"/>
      <c r="U72" s="417" t="s">
        <v>9998</v>
      </c>
      <c r="V72" s="417"/>
      <c r="W72" s="411"/>
      <c r="X72" s="417" t="s">
        <v>9998</v>
      </c>
      <c r="Y72" s="417"/>
    </row>
    <row r="73" spans="1:25" x14ac:dyDescent="0.15">
      <c r="A73" s="826"/>
      <c r="B73" s="417" t="s">
        <v>10169</v>
      </c>
      <c r="C73" s="417"/>
      <c r="D73" s="417"/>
      <c r="E73" s="411"/>
      <c r="F73" s="417" t="s">
        <v>9924</v>
      </c>
      <c r="G73" s="417"/>
      <c r="H73" s="411"/>
      <c r="I73" s="417" t="s">
        <v>9763</v>
      </c>
      <c r="J73" s="417"/>
      <c r="K73" s="411"/>
      <c r="L73" s="417" t="s">
        <v>9924</v>
      </c>
      <c r="M73" s="417"/>
      <c r="N73" s="411"/>
      <c r="O73" s="417" t="s">
        <v>10169</v>
      </c>
      <c r="P73" s="417"/>
      <c r="Q73" s="411"/>
      <c r="R73" s="417" t="s">
        <v>9763</v>
      </c>
      <c r="S73" s="417"/>
      <c r="T73" s="411"/>
      <c r="U73" s="417" t="s">
        <v>9763</v>
      </c>
      <c r="V73" s="417"/>
      <c r="W73" s="411"/>
      <c r="X73" s="417" t="s">
        <v>9763</v>
      </c>
      <c r="Y73" s="417"/>
    </row>
    <row r="74" spans="1:25" x14ac:dyDescent="0.15">
      <c r="A74" s="827"/>
      <c r="B74" s="418"/>
      <c r="C74" s="418"/>
      <c r="D74" s="418"/>
      <c r="E74" s="411"/>
      <c r="F74" s="418"/>
      <c r="G74" s="418"/>
      <c r="H74" s="411"/>
      <c r="I74" s="418" t="s">
        <v>9924</v>
      </c>
      <c r="J74" s="418"/>
      <c r="K74" s="411"/>
      <c r="L74" s="418"/>
      <c r="M74" s="418"/>
      <c r="N74" s="411"/>
      <c r="O74" s="418" t="s">
        <v>10130</v>
      </c>
      <c r="P74" s="418"/>
      <c r="Q74" s="411"/>
      <c r="R74" s="418" t="s">
        <v>10130</v>
      </c>
      <c r="S74" s="418"/>
      <c r="T74" s="411"/>
      <c r="U74" s="418" t="s">
        <v>9924</v>
      </c>
      <c r="V74" s="418"/>
      <c r="W74" s="411"/>
      <c r="X74" s="418" t="s">
        <v>9924</v>
      </c>
      <c r="Y74" s="418"/>
    </row>
    <row r="75" spans="1:25" x14ac:dyDescent="0.15">
      <c r="A75" s="825">
        <v>18</v>
      </c>
      <c r="B75" s="416" t="s">
        <v>4625</v>
      </c>
      <c r="C75" s="416"/>
      <c r="D75" s="416"/>
      <c r="E75" s="411"/>
      <c r="F75" s="416" t="s">
        <v>4625</v>
      </c>
      <c r="G75" s="416"/>
      <c r="H75" s="411"/>
      <c r="I75" s="416" t="s">
        <v>4625</v>
      </c>
      <c r="J75" s="416"/>
      <c r="K75" s="411"/>
      <c r="L75" s="416" t="s">
        <v>4625</v>
      </c>
      <c r="M75" s="416"/>
      <c r="N75" s="411"/>
      <c r="O75" s="416" t="s">
        <v>4625</v>
      </c>
      <c r="P75" s="416"/>
      <c r="Q75" s="411"/>
      <c r="R75" s="416" t="s">
        <v>4625</v>
      </c>
      <c r="S75" s="416"/>
      <c r="T75" s="411"/>
      <c r="U75" s="416" t="s">
        <v>4625</v>
      </c>
      <c r="V75" s="416"/>
      <c r="W75" s="411"/>
      <c r="X75" s="416" t="s">
        <v>4625</v>
      </c>
      <c r="Y75" s="416"/>
    </row>
    <row r="76" spans="1:25" x14ac:dyDescent="0.15">
      <c r="A76" s="826"/>
      <c r="B76" s="417" t="s">
        <v>9755</v>
      </c>
      <c r="C76" s="417"/>
      <c r="D76" s="417"/>
      <c r="E76" s="411"/>
      <c r="F76" s="417" t="s">
        <v>9755</v>
      </c>
      <c r="G76" s="417"/>
      <c r="H76" s="411"/>
      <c r="I76" s="417" t="s">
        <v>9755</v>
      </c>
      <c r="J76" s="417"/>
      <c r="K76" s="411"/>
      <c r="L76" s="417" t="s">
        <v>9755</v>
      </c>
      <c r="M76" s="417"/>
      <c r="N76" s="411"/>
      <c r="O76" s="417" t="s">
        <v>4613</v>
      </c>
      <c r="P76" s="417"/>
      <c r="Q76" s="411"/>
      <c r="R76" s="417" t="s">
        <v>9755</v>
      </c>
      <c r="S76" s="417"/>
      <c r="T76" s="411"/>
      <c r="U76" s="417" t="s">
        <v>9755</v>
      </c>
      <c r="V76" s="417"/>
      <c r="W76" s="411"/>
      <c r="X76" s="417" t="s">
        <v>9755</v>
      </c>
      <c r="Y76" s="417"/>
    </row>
    <row r="77" spans="1:25" x14ac:dyDescent="0.15">
      <c r="A77" s="826"/>
      <c r="B77" s="417" t="s">
        <v>4613</v>
      </c>
      <c r="C77" s="417"/>
      <c r="D77" s="417"/>
      <c r="E77" s="411"/>
      <c r="F77" s="417" t="s">
        <v>4613</v>
      </c>
      <c r="G77" s="417"/>
      <c r="H77" s="411"/>
      <c r="I77" s="417" t="s">
        <v>9965</v>
      </c>
      <c r="J77" s="417"/>
      <c r="K77" s="411"/>
      <c r="L77" s="417" t="s">
        <v>4613</v>
      </c>
      <c r="M77" s="417"/>
      <c r="N77" s="411"/>
      <c r="O77" s="417" t="s">
        <v>9965</v>
      </c>
      <c r="P77" s="417"/>
      <c r="Q77" s="411"/>
      <c r="R77" s="417" t="s">
        <v>10155</v>
      </c>
      <c r="S77" s="417"/>
      <c r="T77" s="411"/>
      <c r="U77" s="417" t="s">
        <v>4613</v>
      </c>
      <c r="V77" s="417"/>
      <c r="W77" s="411"/>
      <c r="X77" s="417" t="s">
        <v>10155</v>
      </c>
      <c r="Y77" s="417"/>
    </row>
    <row r="78" spans="1:25" x14ac:dyDescent="0.15">
      <c r="A78" s="827"/>
      <c r="B78" s="418" t="s">
        <v>9965</v>
      </c>
      <c r="C78" s="418"/>
      <c r="D78" s="418"/>
      <c r="E78" s="411"/>
      <c r="F78" s="418" t="s">
        <v>9965</v>
      </c>
      <c r="G78" s="418"/>
      <c r="H78" s="411"/>
      <c r="I78" s="418"/>
      <c r="J78" s="418"/>
      <c r="K78" s="411"/>
      <c r="L78" s="418" t="s">
        <v>9965</v>
      </c>
      <c r="M78" s="418"/>
      <c r="N78" s="411"/>
      <c r="O78" s="418"/>
      <c r="P78" s="418"/>
      <c r="Q78" s="411"/>
      <c r="R78" s="418"/>
      <c r="S78" s="418"/>
      <c r="T78" s="411"/>
      <c r="U78" s="418" t="s">
        <v>9965</v>
      </c>
      <c r="V78" s="418"/>
      <c r="W78" s="411"/>
      <c r="X78" s="418" t="s">
        <v>9965</v>
      </c>
      <c r="Y78" s="418"/>
    </row>
    <row r="79" spans="1:25" x14ac:dyDescent="0.15">
      <c r="A79" s="825">
        <v>20</v>
      </c>
      <c r="B79" s="416" t="s">
        <v>10005</v>
      </c>
      <c r="C79" s="416"/>
      <c r="D79" s="416"/>
      <c r="E79" s="411"/>
      <c r="F79" s="416" t="s">
        <v>10005</v>
      </c>
      <c r="G79" s="416"/>
      <c r="H79" s="411"/>
      <c r="I79" s="416" t="s">
        <v>10005</v>
      </c>
      <c r="J79" s="416"/>
      <c r="K79" s="411"/>
      <c r="L79" s="416" t="s">
        <v>10005</v>
      </c>
      <c r="M79" s="416"/>
      <c r="N79" s="411"/>
      <c r="O79" s="416" t="s">
        <v>10005</v>
      </c>
      <c r="P79" s="416"/>
      <c r="Q79" s="411"/>
      <c r="R79" s="416" t="s">
        <v>10005</v>
      </c>
      <c r="S79" s="416"/>
      <c r="T79" s="411"/>
      <c r="U79" s="416" t="s">
        <v>10005</v>
      </c>
      <c r="V79" s="416"/>
      <c r="W79" s="411"/>
      <c r="X79" s="416" t="s">
        <v>10005</v>
      </c>
      <c r="Y79" s="416"/>
    </row>
    <row r="80" spans="1:25" x14ac:dyDescent="0.15">
      <c r="A80" s="826"/>
      <c r="B80" s="417" t="s">
        <v>10156</v>
      </c>
      <c r="C80" s="417" t="s">
        <v>10223</v>
      </c>
      <c r="D80" s="417"/>
      <c r="E80" s="411"/>
      <c r="F80" s="417" t="s">
        <v>10156</v>
      </c>
      <c r="G80" s="417" t="s">
        <v>10175</v>
      </c>
      <c r="H80" s="411"/>
      <c r="I80" s="417" t="s">
        <v>10156</v>
      </c>
      <c r="J80" s="417" t="s">
        <v>10191</v>
      </c>
      <c r="K80" s="411"/>
      <c r="L80" s="417" t="s">
        <v>10156</v>
      </c>
      <c r="M80" s="417" t="s">
        <v>10179</v>
      </c>
      <c r="N80" s="411"/>
      <c r="O80" s="417" t="s">
        <v>10156</v>
      </c>
      <c r="P80" s="417" t="s">
        <v>10179</v>
      </c>
      <c r="Q80" s="411"/>
      <c r="R80" s="417" t="s">
        <v>10156</v>
      </c>
      <c r="S80" s="417" t="s">
        <v>10179</v>
      </c>
      <c r="T80" s="411"/>
      <c r="U80" s="417" t="s">
        <v>10156</v>
      </c>
      <c r="V80" s="417" t="s">
        <v>10175</v>
      </c>
      <c r="W80" s="411"/>
      <c r="X80" s="417" t="s">
        <v>10156</v>
      </c>
      <c r="Y80" s="417" t="s">
        <v>10179</v>
      </c>
    </row>
    <row r="81" spans="1:25" x14ac:dyDescent="0.15">
      <c r="A81" s="826"/>
      <c r="B81" s="417"/>
      <c r="C81" s="417"/>
      <c r="D81" s="417"/>
      <c r="E81" s="411"/>
      <c r="F81" s="417"/>
      <c r="G81" s="417"/>
      <c r="H81" s="411"/>
      <c r="I81" s="417"/>
      <c r="J81" s="417"/>
      <c r="K81" s="411"/>
      <c r="L81" s="417"/>
      <c r="M81" s="417"/>
      <c r="N81" s="411"/>
      <c r="O81" s="417"/>
      <c r="P81" s="417"/>
      <c r="Q81" s="411"/>
      <c r="R81" s="417"/>
      <c r="S81" s="417"/>
      <c r="T81" s="411"/>
      <c r="U81" s="417"/>
      <c r="V81" s="417"/>
      <c r="W81" s="411"/>
      <c r="X81" s="417"/>
      <c r="Y81" s="417"/>
    </row>
    <row r="82" spans="1:25" x14ac:dyDescent="0.15">
      <c r="A82" s="827"/>
      <c r="B82" s="418"/>
      <c r="C82" s="418"/>
      <c r="D82" s="418"/>
      <c r="E82" s="411"/>
      <c r="F82" s="418"/>
      <c r="G82" s="418"/>
      <c r="H82" s="411"/>
      <c r="I82" s="418"/>
      <c r="J82" s="418"/>
      <c r="K82" s="411"/>
      <c r="L82" s="418"/>
      <c r="M82" s="418"/>
      <c r="N82" s="411"/>
      <c r="O82" s="418"/>
      <c r="P82" s="418"/>
      <c r="Q82" s="411"/>
      <c r="R82" s="418"/>
      <c r="S82" s="418"/>
      <c r="T82" s="411"/>
      <c r="U82" s="418"/>
      <c r="V82" s="418"/>
      <c r="W82" s="411"/>
      <c r="X82" s="418"/>
      <c r="Y82" s="418"/>
    </row>
    <row r="83" spans="1:25" x14ac:dyDescent="0.15">
      <c r="A83" s="821">
        <v>24</v>
      </c>
      <c r="B83" s="419" t="s">
        <v>10006</v>
      </c>
      <c r="C83" s="419"/>
      <c r="D83" s="419"/>
      <c r="E83" s="411"/>
      <c r="F83" s="419" t="s">
        <v>10006</v>
      </c>
      <c r="G83" s="419"/>
      <c r="H83" s="411"/>
      <c r="I83" s="419" t="s">
        <v>10006</v>
      </c>
      <c r="J83" s="419"/>
      <c r="K83" s="411"/>
      <c r="L83" s="419" t="s">
        <v>10006</v>
      </c>
      <c r="M83" s="419"/>
      <c r="N83" s="411"/>
      <c r="O83" s="419" t="s">
        <v>10006</v>
      </c>
      <c r="P83" s="419"/>
      <c r="Q83" s="411"/>
      <c r="R83" s="419" t="s">
        <v>10006</v>
      </c>
      <c r="S83" s="419"/>
      <c r="T83" s="411"/>
      <c r="U83" s="419" t="s">
        <v>10006</v>
      </c>
      <c r="V83" s="419"/>
      <c r="W83" s="411"/>
      <c r="X83" s="419" t="s">
        <v>10006</v>
      </c>
      <c r="Y83" s="419"/>
    </row>
    <row r="84" spans="1:25" x14ac:dyDescent="0.15">
      <c r="A84" s="822"/>
      <c r="B84" s="420" t="s">
        <v>9845</v>
      </c>
      <c r="C84" s="420"/>
      <c r="D84" s="420"/>
      <c r="E84" s="411"/>
      <c r="F84" s="420" t="s">
        <v>9845</v>
      </c>
      <c r="G84" s="420"/>
      <c r="H84" s="411"/>
      <c r="I84" s="420" t="s">
        <v>9845</v>
      </c>
      <c r="J84" s="420"/>
      <c r="K84" s="411"/>
      <c r="L84" s="420" t="s">
        <v>9753</v>
      </c>
      <c r="M84" s="420"/>
      <c r="N84" s="411"/>
      <c r="O84" s="420" t="s">
        <v>9753</v>
      </c>
      <c r="P84" s="420"/>
      <c r="Q84" s="411"/>
      <c r="R84" s="420" t="s">
        <v>9845</v>
      </c>
      <c r="S84" s="420"/>
      <c r="T84" s="411"/>
      <c r="U84" s="420" t="s">
        <v>9845</v>
      </c>
      <c r="V84" s="420"/>
      <c r="W84" s="411"/>
      <c r="X84" s="420" t="s">
        <v>9845</v>
      </c>
      <c r="Y84" s="420"/>
    </row>
    <row r="85" spans="1:25" x14ac:dyDescent="0.15">
      <c r="A85" s="822"/>
      <c r="B85" s="420" t="s">
        <v>9753</v>
      </c>
      <c r="C85" s="420"/>
      <c r="D85" s="420"/>
      <c r="E85" s="411"/>
      <c r="F85" s="420" t="s">
        <v>9753</v>
      </c>
      <c r="G85" s="420"/>
      <c r="H85" s="411"/>
      <c r="I85" s="420" t="s">
        <v>9753</v>
      </c>
      <c r="J85" s="420"/>
      <c r="K85" s="411"/>
      <c r="L85" s="420" t="s">
        <v>9828</v>
      </c>
      <c r="M85" s="420"/>
      <c r="N85" s="411"/>
      <c r="O85" s="420" t="s">
        <v>9828</v>
      </c>
      <c r="P85" s="420"/>
      <c r="Q85" s="411"/>
      <c r="R85" s="420" t="s">
        <v>9753</v>
      </c>
      <c r="S85" s="420"/>
      <c r="T85" s="411"/>
      <c r="U85" s="420" t="s">
        <v>9753</v>
      </c>
      <c r="V85" s="420"/>
      <c r="W85" s="411"/>
      <c r="X85" s="420" t="s">
        <v>9753</v>
      </c>
      <c r="Y85" s="420"/>
    </row>
    <row r="86" spans="1:25" x14ac:dyDescent="0.15">
      <c r="A86" s="822"/>
      <c r="B86" s="420" t="s">
        <v>10170</v>
      </c>
      <c r="C86" s="420"/>
      <c r="D86" s="420"/>
      <c r="E86" s="411"/>
      <c r="F86" s="420" t="s">
        <v>10170</v>
      </c>
      <c r="G86" s="420"/>
      <c r="H86" s="411"/>
      <c r="I86" s="420" t="s">
        <v>10170</v>
      </c>
      <c r="J86" s="420"/>
      <c r="K86" s="411"/>
      <c r="L86" s="420" t="s">
        <v>9762</v>
      </c>
      <c r="M86" s="420"/>
      <c r="N86" s="411"/>
      <c r="O86" s="420" t="s">
        <v>9762</v>
      </c>
      <c r="P86" s="420"/>
      <c r="Q86" s="411"/>
      <c r="R86" s="420" t="s">
        <v>10170</v>
      </c>
      <c r="S86" s="420"/>
      <c r="T86" s="411"/>
      <c r="U86" s="420" t="s">
        <v>9762</v>
      </c>
      <c r="V86" s="420"/>
      <c r="W86" s="411"/>
      <c r="X86" s="420" t="s">
        <v>10170</v>
      </c>
      <c r="Y86" s="420"/>
    </row>
    <row r="87" spans="1:25" x14ac:dyDescent="0.15">
      <c r="A87" s="823"/>
      <c r="B87" s="421" t="s">
        <v>9762</v>
      </c>
      <c r="C87" s="421"/>
      <c r="D87" s="421"/>
      <c r="E87" s="411"/>
      <c r="F87" s="421"/>
      <c r="G87" s="421"/>
      <c r="H87" s="411"/>
      <c r="I87" s="421" t="s">
        <v>9762</v>
      </c>
      <c r="J87" s="421"/>
      <c r="K87" s="411"/>
      <c r="L87" s="421"/>
      <c r="M87" s="421"/>
      <c r="N87" s="411"/>
      <c r="O87" s="421"/>
      <c r="P87" s="421"/>
      <c r="Q87" s="411"/>
      <c r="R87" s="421" t="s">
        <v>9762</v>
      </c>
      <c r="S87" s="421"/>
      <c r="T87" s="411"/>
      <c r="U87" s="421"/>
      <c r="V87" s="421"/>
      <c r="W87" s="411"/>
      <c r="X87" s="421" t="s">
        <v>9762</v>
      </c>
      <c r="Y87" s="421"/>
    </row>
    <row r="88" spans="1:25" x14ac:dyDescent="0.15">
      <c r="A88" s="821">
        <v>28</v>
      </c>
      <c r="B88" s="419" t="s">
        <v>10027</v>
      </c>
      <c r="C88" s="419"/>
      <c r="D88" s="419"/>
      <c r="E88" s="411"/>
      <c r="F88" s="419" t="s">
        <v>10027</v>
      </c>
      <c r="G88" s="419"/>
      <c r="H88" s="411"/>
      <c r="I88" s="419" t="s">
        <v>10027</v>
      </c>
      <c r="J88" s="419"/>
      <c r="K88" s="411"/>
      <c r="L88" s="419" t="s">
        <v>10027</v>
      </c>
      <c r="M88" s="419"/>
      <c r="N88" s="411"/>
      <c r="O88" s="419" t="s">
        <v>10027</v>
      </c>
      <c r="P88" s="419"/>
      <c r="Q88" s="411"/>
      <c r="R88" s="419" t="s">
        <v>10027</v>
      </c>
      <c r="S88" s="419"/>
      <c r="T88" s="411"/>
      <c r="U88" s="419" t="s">
        <v>10027</v>
      </c>
      <c r="V88" s="419"/>
      <c r="W88" s="411"/>
      <c r="X88" s="419" t="s">
        <v>10027</v>
      </c>
      <c r="Y88" s="419"/>
    </row>
    <row r="89" spans="1:25" x14ac:dyDescent="0.15">
      <c r="A89" s="822"/>
      <c r="B89" s="420" t="s">
        <v>10157</v>
      </c>
      <c r="C89" s="420"/>
      <c r="D89" s="420"/>
      <c r="E89" s="411"/>
      <c r="F89" s="420" t="s">
        <v>10007</v>
      </c>
      <c r="G89" s="420"/>
      <c r="H89" s="411"/>
      <c r="I89" s="420" t="s">
        <v>10007</v>
      </c>
      <c r="J89" s="420"/>
      <c r="K89" s="411"/>
      <c r="L89" s="420" t="s">
        <v>10007</v>
      </c>
      <c r="M89" s="420"/>
      <c r="N89" s="411"/>
      <c r="O89" s="420" t="s">
        <v>10157</v>
      </c>
      <c r="P89" s="420"/>
      <c r="Q89" s="411"/>
      <c r="R89" s="420" t="s">
        <v>10007</v>
      </c>
      <c r="S89" s="420"/>
      <c r="T89" s="411"/>
      <c r="U89" s="420" t="s">
        <v>10007</v>
      </c>
      <c r="V89" s="420"/>
      <c r="W89" s="411"/>
      <c r="X89" s="420" t="s">
        <v>10007</v>
      </c>
      <c r="Y89" s="420"/>
    </row>
    <row r="90" spans="1:25" x14ac:dyDescent="0.15">
      <c r="A90" s="822"/>
      <c r="B90" s="420" t="s">
        <v>10138</v>
      </c>
      <c r="C90" s="420"/>
      <c r="D90" s="420"/>
      <c r="E90" s="411"/>
      <c r="F90" s="420" t="s">
        <v>9827</v>
      </c>
      <c r="G90" s="420"/>
      <c r="H90" s="411"/>
      <c r="I90" s="420" t="s">
        <v>9827</v>
      </c>
      <c r="J90" s="420"/>
      <c r="K90" s="411"/>
      <c r="L90" s="420" t="s">
        <v>9827</v>
      </c>
      <c r="M90" s="420"/>
      <c r="N90" s="411"/>
      <c r="O90" s="420" t="s">
        <v>10138</v>
      </c>
      <c r="P90" s="420"/>
      <c r="Q90" s="411"/>
      <c r="R90" s="420" t="s">
        <v>10138</v>
      </c>
      <c r="S90" s="420"/>
      <c r="T90" s="411"/>
      <c r="U90" s="420"/>
      <c r="V90" s="420"/>
      <c r="W90" s="411"/>
      <c r="X90" s="420" t="s">
        <v>9827</v>
      </c>
      <c r="Y90" s="420"/>
    </row>
    <row r="91" spans="1:25" x14ac:dyDescent="0.15">
      <c r="A91" s="823"/>
      <c r="B91" s="421"/>
      <c r="C91" s="421"/>
      <c r="D91" s="421"/>
      <c r="E91" s="411"/>
      <c r="F91" s="421"/>
      <c r="G91" s="421"/>
      <c r="H91" s="411"/>
      <c r="I91" s="421"/>
      <c r="J91" s="421"/>
      <c r="K91" s="411"/>
      <c r="L91" s="421"/>
      <c r="M91" s="421"/>
      <c r="N91" s="411"/>
      <c r="O91" s="421"/>
      <c r="P91" s="421"/>
      <c r="Q91" s="411"/>
      <c r="R91" s="421"/>
      <c r="S91" s="421"/>
      <c r="T91" s="411"/>
      <c r="U91" s="421"/>
      <c r="V91" s="421"/>
      <c r="W91" s="411"/>
      <c r="X91" s="421"/>
      <c r="Y91" s="421"/>
    </row>
    <row r="92" spans="1:25" x14ac:dyDescent="0.15">
      <c r="A92" s="821">
        <v>32</v>
      </c>
      <c r="B92" s="419" t="s">
        <v>10008</v>
      </c>
      <c r="C92" s="419"/>
      <c r="D92" s="419"/>
      <c r="E92" s="621"/>
      <c r="F92" s="419" t="s">
        <v>10008</v>
      </c>
      <c r="G92" s="419"/>
      <c r="H92" s="621"/>
      <c r="I92" s="419" t="s">
        <v>10008</v>
      </c>
      <c r="J92" s="419"/>
      <c r="K92" s="621"/>
      <c r="L92" s="419" t="s">
        <v>10008</v>
      </c>
      <c r="M92" s="419"/>
      <c r="N92" s="621"/>
      <c r="O92" s="419" t="s">
        <v>10008</v>
      </c>
      <c r="P92" s="419"/>
      <c r="Q92" s="621"/>
      <c r="R92" s="419" t="s">
        <v>10008</v>
      </c>
      <c r="S92" s="419"/>
      <c r="T92" s="621"/>
      <c r="U92" s="419" t="s">
        <v>10008</v>
      </c>
      <c r="V92" s="419"/>
      <c r="W92" s="621"/>
      <c r="X92" s="419" t="s">
        <v>10008</v>
      </c>
      <c r="Y92" s="419"/>
    </row>
    <row r="93" spans="1:25" x14ac:dyDescent="0.15">
      <c r="A93" s="822"/>
      <c r="B93" s="420" t="s">
        <v>9849</v>
      </c>
      <c r="C93" s="420"/>
      <c r="D93" s="420"/>
      <c r="E93" s="621"/>
      <c r="F93" s="420" t="s">
        <v>9925</v>
      </c>
      <c r="G93" s="420"/>
      <c r="H93" s="621"/>
      <c r="I93" s="420" t="s">
        <v>9925</v>
      </c>
      <c r="J93" s="420"/>
      <c r="K93" s="621"/>
      <c r="L93" s="420" t="s">
        <v>9925</v>
      </c>
      <c r="M93" s="420"/>
      <c r="N93" s="621"/>
      <c r="O93" s="420" t="s">
        <v>9925</v>
      </c>
      <c r="P93" s="420"/>
      <c r="Q93" s="621"/>
      <c r="R93" s="420" t="s">
        <v>10110</v>
      </c>
      <c r="S93" s="420"/>
      <c r="T93" s="621"/>
      <c r="U93" s="420" t="s">
        <v>9925</v>
      </c>
      <c r="V93" s="420"/>
      <c r="W93" s="621"/>
      <c r="X93" s="420" t="s">
        <v>9925</v>
      </c>
      <c r="Y93" s="420"/>
    </row>
    <row r="94" spans="1:25" x14ac:dyDescent="0.15">
      <c r="A94" s="822"/>
      <c r="B94" s="420" t="s">
        <v>10042</v>
      </c>
      <c r="C94" s="420"/>
      <c r="D94" s="420"/>
      <c r="E94" s="621"/>
      <c r="F94" s="420" t="s">
        <v>9849</v>
      </c>
      <c r="G94" s="420"/>
      <c r="H94" s="621"/>
      <c r="I94" s="420" t="s">
        <v>9849</v>
      </c>
      <c r="J94" s="420"/>
      <c r="K94" s="621"/>
      <c r="L94" s="420" t="s">
        <v>10143</v>
      </c>
      <c r="M94" s="420"/>
      <c r="N94" s="621"/>
      <c r="O94" s="420" t="s">
        <v>9849</v>
      </c>
      <c r="P94" s="420"/>
      <c r="Q94" s="621"/>
      <c r="R94" s="420" t="s">
        <v>10042</v>
      </c>
      <c r="S94" s="420"/>
      <c r="T94" s="621"/>
      <c r="U94" s="420" t="s">
        <v>9849</v>
      </c>
      <c r="V94" s="420"/>
      <c r="W94" s="621"/>
      <c r="X94" s="420" t="s">
        <v>9849</v>
      </c>
      <c r="Y94" s="420"/>
    </row>
    <row r="95" spans="1:25" x14ac:dyDescent="0.15">
      <c r="A95" s="822"/>
      <c r="B95" s="420" t="s">
        <v>9839</v>
      </c>
      <c r="C95" s="420"/>
      <c r="D95" s="420"/>
      <c r="E95" s="621"/>
      <c r="F95" s="420" t="s">
        <v>9839</v>
      </c>
      <c r="G95" s="420"/>
      <c r="H95" s="621"/>
      <c r="I95" s="420" t="s">
        <v>10043</v>
      </c>
      <c r="J95" s="420"/>
      <c r="K95" s="621"/>
      <c r="L95" s="420" t="s">
        <v>9839</v>
      </c>
      <c r="M95" s="420"/>
      <c r="N95" s="621"/>
      <c r="O95" s="420" t="s">
        <v>10043</v>
      </c>
      <c r="P95" s="420"/>
      <c r="Q95" s="621"/>
      <c r="R95" s="420" t="s">
        <v>9839</v>
      </c>
      <c r="S95" s="420"/>
      <c r="T95" s="621"/>
      <c r="U95" s="420" t="s">
        <v>10043</v>
      </c>
      <c r="V95" s="420"/>
      <c r="W95" s="621"/>
      <c r="X95" s="420" t="s">
        <v>10043</v>
      </c>
      <c r="Y95" s="420"/>
    </row>
    <row r="96" spans="1:25" x14ac:dyDescent="0.15">
      <c r="A96" s="823"/>
      <c r="B96" s="421"/>
      <c r="C96" s="421"/>
      <c r="D96" s="421"/>
      <c r="E96" s="621"/>
      <c r="F96" s="421"/>
      <c r="G96" s="421"/>
      <c r="H96" s="621"/>
      <c r="I96" s="421" t="s">
        <v>9839</v>
      </c>
      <c r="J96" s="421"/>
      <c r="K96" s="621"/>
      <c r="L96" s="421"/>
      <c r="M96" s="421"/>
      <c r="N96" s="621"/>
      <c r="O96" s="421" t="s">
        <v>9839</v>
      </c>
      <c r="P96" s="421"/>
      <c r="Q96" s="621"/>
      <c r="R96" s="421"/>
      <c r="S96" s="421"/>
      <c r="T96" s="621"/>
      <c r="U96" s="421" t="s">
        <v>9839</v>
      </c>
      <c r="V96" s="421"/>
      <c r="W96" s="621"/>
      <c r="X96" s="421"/>
      <c r="Y96" s="421"/>
    </row>
    <row r="97" spans="1:25" x14ac:dyDescent="0.15">
      <c r="A97" s="821">
        <v>34</v>
      </c>
      <c r="B97" s="419" t="s">
        <v>10107</v>
      </c>
      <c r="C97" s="419"/>
      <c r="D97" s="419"/>
      <c r="E97" s="621"/>
      <c r="F97" s="419" t="s">
        <v>9926</v>
      </c>
      <c r="G97" s="419"/>
      <c r="H97" s="621"/>
      <c r="I97" s="419" t="s">
        <v>9926</v>
      </c>
      <c r="J97" s="419"/>
      <c r="K97" s="621"/>
      <c r="L97" s="419" t="s">
        <v>9926</v>
      </c>
      <c r="M97" s="419"/>
      <c r="N97" s="621"/>
      <c r="O97" s="419" t="s">
        <v>9926</v>
      </c>
      <c r="P97" s="419"/>
      <c r="Q97" s="621"/>
      <c r="R97" s="419" t="s">
        <v>9926</v>
      </c>
      <c r="S97" s="419"/>
      <c r="T97" s="621"/>
      <c r="U97" s="419" t="s">
        <v>9926</v>
      </c>
      <c r="V97" s="419"/>
      <c r="W97" s="621"/>
      <c r="X97" s="419" t="s">
        <v>9926</v>
      </c>
      <c r="Y97" s="419"/>
    </row>
    <row r="98" spans="1:25" x14ac:dyDescent="0.15">
      <c r="A98" s="822"/>
      <c r="B98" s="420" t="s">
        <v>10083</v>
      </c>
      <c r="C98" s="420"/>
      <c r="D98" s="420"/>
      <c r="E98" s="621"/>
      <c r="F98" s="420" t="s">
        <v>4614</v>
      </c>
      <c r="G98" s="420"/>
      <c r="H98" s="621"/>
      <c r="I98" s="420" t="s">
        <v>10084</v>
      </c>
      <c r="J98" s="420"/>
      <c r="K98" s="621"/>
      <c r="L98" s="420" t="s">
        <v>4614</v>
      </c>
      <c r="M98" s="420"/>
      <c r="N98" s="621"/>
      <c r="O98" s="420" t="s">
        <v>4614</v>
      </c>
      <c r="P98" s="420"/>
      <c r="Q98" s="621"/>
      <c r="R98" s="420" t="s">
        <v>4614</v>
      </c>
      <c r="S98" s="420"/>
      <c r="T98" s="621"/>
      <c r="U98" s="420" t="s">
        <v>4614</v>
      </c>
      <c r="V98" s="420"/>
      <c r="W98" s="621"/>
      <c r="X98" s="420" t="s">
        <v>4614</v>
      </c>
      <c r="Y98" s="420"/>
    </row>
    <row r="99" spans="1:25" x14ac:dyDescent="0.15">
      <c r="A99" s="822"/>
      <c r="B99" s="420" t="s">
        <v>9756</v>
      </c>
      <c r="C99" s="420"/>
      <c r="D99" s="420"/>
      <c r="E99" s="621"/>
      <c r="F99" s="420" t="s">
        <v>10084</v>
      </c>
      <c r="G99" s="420"/>
      <c r="H99" s="621"/>
      <c r="I99" s="420" t="s">
        <v>9756</v>
      </c>
      <c r="J99" s="420"/>
      <c r="K99" s="621"/>
      <c r="L99" s="420" t="s">
        <v>10084</v>
      </c>
      <c r="M99" s="420"/>
      <c r="N99" s="621"/>
      <c r="O99" s="420" t="s">
        <v>10084</v>
      </c>
      <c r="P99" s="420"/>
      <c r="Q99" s="621"/>
      <c r="R99" s="420" t="s">
        <v>10084</v>
      </c>
      <c r="S99" s="420"/>
      <c r="T99" s="621"/>
      <c r="U99" s="420" t="s">
        <v>10084</v>
      </c>
      <c r="V99" s="420"/>
      <c r="W99" s="621"/>
      <c r="X99" s="420" t="s">
        <v>10084</v>
      </c>
      <c r="Y99" s="420"/>
    </row>
    <row r="100" spans="1:25" x14ac:dyDescent="0.15">
      <c r="A100" s="822"/>
      <c r="B100" s="420" t="s">
        <v>9831</v>
      </c>
      <c r="C100" s="420"/>
      <c r="D100" s="420"/>
      <c r="E100" s="621"/>
      <c r="F100" s="420" t="s">
        <v>9756</v>
      </c>
      <c r="G100" s="420"/>
      <c r="H100" s="621"/>
      <c r="I100" s="420" t="s">
        <v>9831</v>
      </c>
      <c r="J100" s="420"/>
      <c r="K100" s="621"/>
      <c r="L100" s="420" t="s">
        <v>9756</v>
      </c>
      <c r="M100" s="420"/>
      <c r="N100" s="621"/>
      <c r="O100" s="420" t="s">
        <v>9831</v>
      </c>
      <c r="P100" s="420"/>
      <c r="Q100" s="621"/>
      <c r="R100" s="420" t="s">
        <v>9756</v>
      </c>
      <c r="S100" s="420"/>
      <c r="T100" s="621"/>
      <c r="U100" s="420" t="s">
        <v>9756</v>
      </c>
      <c r="V100" s="420"/>
      <c r="W100" s="621"/>
      <c r="X100" s="420" t="s">
        <v>9756</v>
      </c>
      <c r="Y100" s="420"/>
    </row>
    <row r="101" spans="1:25" x14ac:dyDescent="0.15">
      <c r="A101" s="823"/>
      <c r="B101" s="421"/>
      <c r="C101" s="421"/>
      <c r="D101" s="421"/>
      <c r="E101" s="621"/>
      <c r="F101" s="421" t="s">
        <v>9831</v>
      </c>
      <c r="G101" s="421"/>
      <c r="H101" s="621"/>
      <c r="I101" s="421"/>
      <c r="J101" s="421"/>
      <c r="K101" s="621"/>
      <c r="L101" s="421" t="s">
        <v>9831</v>
      </c>
      <c r="M101" s="421"/>
      <c r="N101" s="621"/>
      <c r="O101" s="421"/>
      <c r="P101" s="421"/>
      <c r="Q101" s="621"/>
      <c r="R101" s="421" t="s">
        <v>10158</v>
      </c>
      <c r="S101" s="421"/>
      <c r="T101" s="621"/>
      <c r="U101" s="421"/>
      <c r="V101" s="421"/>
      <c r="W101" s="621"/>
      <c r="X101" s="421" t="s">
        <v>10158</v>
      </c>
      <c r="Y101" s="421"/>
    </row>
    <row r="102" spans="1:25" x14ac:dyDescent="0.15">
      <c r="A102" s="821">
        <v>36</v>
      </c>
      <c r="B102" s="419" t="s">
        <v>10171</v>
      </c>
      <c r="C102" s="419"/>
      <c r="D102" s="419"/>
      <c r="E102" s="621"/>
      <c r="F102" s="419" t="s">
        <v>10171</v>
      </c>
      <c r="G102" s="419" t="s">
        <v>10192</v>
      </c>
      <c r="H102" s="621"/>
      <c r="I102" s="419" t="s">
        <v>10171</v>
      </c>
      <c r="J102" s="419"/>
      <c r="K102" s="621"/>
      <c r="L102" s="419" t="s">
        <v>10184</v>
      </c>
      <c r="M102" s="419"/>
      <c r="N102" s="621"/>
      <c r="O102" s="419" t="s">
        <v>10171</v>
      </c>
      <c r="P102" s="419"/>
      <c r="Q102" s="621"/>
      <c r="R102" s="419" t="s">
        <v>10171</v>
      </c>
      <c r="S102" s="419"/>
      <c r="T102" s="621"/>
      <c r="U102" s="419" t="s">
        <v>10171</v>
      </c>
      <c r="V102" s="419"/>
      <c r="W102" s="621"/>
      <c r="X102" s="419" t="s">
        <v>10171</v>
      </c>
      <c r="Y102" s="419"/>
    </row>
    <row r="103" spans="1:25" x14ac:dyDescent="0.15">
      <c r="A103" s="822"/>
      <c r="B103" s="420" t="s">
        <v>4615</v>
      </c>
      <c r="C103" s="420"/>
      <c r="D103" s="420"/>
      <c r="E103" s="621"/>
      <c r="F103" s="420" t="s">
        <v>4615</v>
      </c>
      <c r="G103" s="420"/>
      <c r="H103" s="621"/>
      <c r="I103" s="420" t="s">
        <v>9969</v>
      </c>
      <c r="J103" s="420"/>
      <c r="K103" s="621"/>
      <c r="L103" s="420" t="s">
        <v>9969</v>
      </c>
      <c r="M103" s="420"/>
      <c r="N103" s="621"/>
      <c r="O103" s="420" t="s">
        <v>9969</v>
      </c>
      <c r="P103" s="623"/>
      <c r="Q103" s="621"/>
      <c r="R103" s="420" t="s">
        <v>4615</v>
      </c>
      <c r="S103" s="624"/>
      <c r="T103" s="621"/>
      <c r="U103" s="420" t="s">
        <v>4615</v>
      </c>
      <c r="V103" s="420"/>
      <c r="W103" s="621"/>
      <c r="X103" s="420" t="s">
        <v>4615</v>
      </c>
      <c r="Y103" s="420"/>
    </row>
    <row r="104" spans="1:25" x14ac:dyDescent="0.15">
      <c r="A104" s="822"/>
      <c r="B104" s="420" t="s">
        <v>9969</v>
      </c>
      <c r="C104" s="420"/>
      <c r="D104" s="420"/>
      <c r="E104" s="621"/>
      <c r="F104" s="420" t="s">
        <v>9969</v>
      </c>
      <c r="G104" s="420"/>
      <c r="H104" s="621"/>
      <c r="I104" s="420" t="s">
        <v>9841</v>
      </c>
      <c r="J104" s="420"/>
      <c r="K104" s="621"/>
      <c r="L104" s="420" t="s">
        <v>9841</v>
      </c>
      <c r="M104" s="420"/>
      <c r="N104" s="621"/>
      <c r="O104" s="420" t="s">
        <v>9841</v>
      </c>
      <c r="P104" s="420"/>
      <c r="Q104" s="621"/>
      <c r="R104" s="420" t="s">
        <v>9841</v>
      </c>
      <c r="S104" s="420"/>
      <c r="T104" s="621"/>
      <c r="U104" s="420" t="s">
        <v>9969</v>
      </c>
      <c r="V104" s="420"/>
      <c r="W104" s="621"/>
      <c r="X104" s="420" t="s">
        <v>9969</v>
      </c>
      <c r="Y104" s="420"/>
    </row>
    <row r="105" spans="1:25" x14ac:dyDescent="0.15">
      <c r="A105" s="822"/>
      <c r="B105" s="420" t="s">
        <v>10118</v>
      </c>
      <c r="C105" s="420"/>
      <c r="D105" s="420"/>
      <c r="E105" s="621"/>
      <c r="F105" s="420" t="s">
        <v>9841</v>
      </c>
      <c r="G105" s="420"/>
      <c r="H105" s="621"/>
      <c r="I105" s="420" t="s">
        <v>9832</v>
      </c>
      <c r="J105" s="420"/>
      <c r="K105" s="621"/>
      <c r="L105" s="420" t="s">
        <v>9832</v>
      </c>
      <c r="M105" s="420"/>
      <c r="N105" s="621"/>
      <c r="O105" s="420" t="s">
        <v>10117</v>
      </c>
      <c r="P105" s="420"/>
      <c r="Q105" s="621"/>
      <c r="R105" s="420" t="s">
        <v>9832</v>
      </c>
      <c r="S105" s="420"/>
      <c r="T105" s="621"/>
      <c r="U105" s="420" t="s">
        <v>9841</v>
      </c>
      <c r="V105" s="420"/>
      <c r="W105" s="621"/>
      <c r="X105" s="420" t="s">
        <v>9832</v>
      </c>
      <c r="Y105" s="420"/>
    </row>
    <row r="106" spans="1:25" x14ac:dyDescent="0.15">
      <c r="A106" s="823"/>
      <c r="B106" s="421" t="s">
        <v>10117</v>
      </c>
      <c r="C106" s="421"/>
      <c r="D106" s="421"/>
      <c r="E106" s="621"/>
      <c r="F106" s="421" t="s">
        <v>9832</v>
      </c>
      <c r="G106" s="421"/>
      <c r="H106" s="621"/>
      <c r="I106" s="421"/>
      <c r="J106" s="421"/>
      <c r="K106" s="621"/>
      <c r="L106" s="421"/>
      <c r="M106" s="421"/>
      <c r="N106" s="621"/>
      <c r="O106" s="421"/>
      <c r="P106" s="421"/>
      <c r="Q106" s="621"/>
      <c r="R106" s="421"/>
      <c r="S106" s="421"/>
      <c r="T106" s="621"/>
      <c r="U106" s="421"/>
      <c r="V106" s="421"/>
      <c r="W106" s="621"/>
      <c r="X106" s="421"/>
      <c r="Y106" s="421"/>
    </row>
    <row r="107" spans="1:25" x14ac:dyDescent="0.15">
      <c r="A107" s="821">
        <v>38</v>
      </c>
      <c r="B107" s="419" t="s">
        <v>9850</v>
      </c>
      <c r="C107" s="419"/>
      <c r="D107" s="419"/>
      <c r="E107" s="621"/>
      <c r="F107" s="419" t="s">
        <v>9927</v>
      </c>
      <c r="G107" s="419"/>
      <c r="H107" s="621"/>
      <c r="I107" s="419" t="s">
        <v>9927</v>
      </c>
      <c r="J107" s="419"/>
      <c r="K107" s="621"/>
      <c r="L107" s="419" t="s">
        <v>9927</v>
      </c>
      <c r="M107" s="419"/>
      <c r="N107" s="621"/>
      <c r="O107" s="419" t="s">
        <v>9927</v>
      </c>
      <c r="P107" s="419"/>
      <c r="Q107" s="621"/>
      <c r="R107" s="419" t="s">
        <v>9927</v>
      </c>
      <c r="S107" s="419"/>
      <c r="T107" s="621"/>
      <c r="U107" s="419" t="s">
        <v>9927</v>
      </c>
      <c r="V107" s="419"/>
      <c r="W107" s="621"/>
      <c r="X107" s="419" t="s">
        <v>9927</v>
      </c>
      <c r="Y107" s="419"/>
    </row>
    <row r="108" spans="1:25" x14ac:dyDescent="0.15">
      <c r="A108" s="822"/>
      <c r="B108" s="420" t="s">
        <v>9758</v>
      </c>
      <c r="C108" s="420"/>
      <c r="D108" s="420"/>
      <c r="E108" s="621"/>
      <c r="F108" s="420" t="s">
        <v>9850</v>
      </c>
      <c r="G108" s="420"/>
      <c r="H108" s="621"/>
      <c r="I108" s="420" t="s">
        <v>9850</v>
      </c>
      <c r="J108" s="420"/>
      <c r="K108" s="621"/>
      <c r="L108" s="420" t="s">
        <v>9758</v>
      </c>
      <c r="M108" s="420"/>
      <c r="N108" s="621"/>
      <c r="O108" s="420" t="s">
        <v>9850</v>
      </c>
      <c r="P108" s="420"/>
      <c r="Q108" s="621"/>
      <c r="R108" s="420" t="s">
        <v>9850</v>
      </c>
      <c r="S108" s="420"/>
      <c r="T108" s="621"/>
      <c r="U108" s="420" t="s">
        <v>9850</v>
      </c>
      <c r="V108" s="420"/>
      <c r="W108" s="621"/>
      <c r="X108" s="420" t="s">
        <v>9850</v>
      </c>
      <c r="Y108" s="420"/>
    </row>
    <row r="109" spans="1:25" x14ac:dyDescent="0.15">
      <c r="A109" s="822"/>
      <c r="B109" s="420" t="s">
        <v>9766</v>
      </c>
      <c r="C109" s="420"/>
      <c r="D109" s="420"/>
      <c r="E109" s="621"/>
      <c r="F109" s="420" t="s">
        <v>9758</v>
      </c>
      <c r="G109" s="420"/>
      <c r="H109" s="621"/>
      <c r="I109" s="420" t="s">
        <v>10159</v>
      </c>
      <c r="J109" s="420"/>
      <c r="K109" s="621"/>
      <c r="L109" s="420" t="s">
        <v>9766</v>
      </c>
      <c r="M109" s="420"/>
      <c r="N109" s="621"/>
      <c r="O109" s="420" t="s">
        <v>9766</v>
      </c>
      <c r="P109" s="420"/>
      <c r="Q109" s="621"/>
      <c r="R109" s="420" t="s">
        <v>10159</v>
      </c>
      <c r="S109" s="420"/>
      <c r="T109" s="621"/>
      <c r="U109" s="420" t="s">
        <v>9766</v>
      </c>
      <c r="V109" s="420"/>
      <c r="W109" s="621"/>
      <c r="X109" s="420" t="s">
        <v>10159</v>
      </c>
      <c r="Y109" s="420"/>
    </row>
    <row r="110" spans="1:25" x14ac:dyDescent="0.15">
      <c r="A110" s="823"/>
      <c r="B110" s="421"/>
      <c r="C110" s="421"/>
      <c r="D110" s="421"/>
      <c r="E110" s="621"/>
      <c r="F110" s="421"/>
      <c r="G110" s="421"/>
      <c r="H110" s="621"/>
      <c r="I110" s="421" t="s">
        <v>9766</v>
      </c>
      <c r="J110" s="421"/>
      <c r="K110" s="621"/>
      <c r="L110" s="421"/>
      <c r="M110" s="421"/>
      <c r="N110" s="621"/>
      <c r="O110" s="421"/>
      <c r="P110" s="421"/>
      <c r="Q110" s="621"/>
      <c r="R110" s="421" t="s">
        <v>9766</v>
      </c>
      <c r="S110" s="421"/>
      <c r="T110" s="621"/>
      <c r="U110" s="421" t="s">
        <v>10114</v>
      </c>
      <c r="V110" s="421"/>
      <c r="W110" s="621"/>
      <c r="X110" s="421" t="s">
        <v>10160</v>
      </c>
      <c r="Y110" s="421"/>
    </row>
    <row r="111" spans="1:25" x14ac:dyDescent="0.15">
      <c r="A111" s="821">
        <v>42</v>
      </c>
      <c r="B111" s="419" t="s">
        <v>10009</v>
      </c>
      <c r="C111" s="419"/>
      <c r="D111" s="419"/>
      <c r="E111" s="621"/>
      <c r="F111" s="419" t="s">
        <v>10009</v>
      </c>
      <c r="G111" s="419"/>
      <c r="H111" s="621"/>
      <c r="I111" s="419" t="s">
        <v>10009</v>
      </c>
      <c r="J111" s="419"/>
      <c r="K111" s="621"/>
      <c r="L111" s="419" t="s">
        <v>10009</v>
      </c>
      <c r="M111" s="419"/>
      <c r="N111" s="621"/>
      <c r="O111" s="419" t="s">
        <v>10009</v>
      </c>
      <c r="P111" s="419"/>
      <c r="Q111" s="621"/>
      <c r="R111" s="419" t="s">
        <v>10009</v>
      </c>
      <c r="S111" s="419"/>
      <c r="T111" s="621"/>
      <c r="U111" s="419" t="s">
        <v>10009</v>
      </c>
      <c r="V111" s="419"/>
      <c r="W111" s="621"/>
      <c r="X111" s="419" t="s">
        <v>10009</v>
      </c>
      <c r="Y111" s="419"/>
    </row>
    <row r="112" spans="1:25" x14ac:dyDescent="0.15">
      <c r="A112" s="822"/>
      <c r="B112" s="420" t="s">
        <v>9767</v>
      </c>
      <c r="C112" s="420"/>
      <c r="D112" s="420"/>
      <c r="E112" s="621"/>
      <c r="F112" s="420" t="s">
        <v>4616</v>
      </c>
      <c r="G112" s="420"/>
      <c r="H112" s="621"/>
      <c r="I112" s="420" t="s">
        <v>9767</v>
      </c>
      <c r="J112" s="420"/>
      <c r="K112" s="621"/>
      <c r="L112" s="420" t="s">
        <v>9767</v>
      </c>
      <c r="M112" s="420"/>
      <c r="N112" s="621"/>
      <c r="O112" s="420" t="s">
        <v>9767</v>
      </c>
      <c r="P112" s="420"/>
      <c r="Q112" s="621"/>
      <c r="R112" s="420" t="s">
        <v>9767</v>
      </c>
      <c r="S112" s="420"/>
      <c r="T112" s="621"/>
      <c r="U112" s="420" t="s">
        <v>9767</v>
      </c>
      <c r="V112" s="420"/>
      <c r="W112" s="621"/>
      <c r="X112" s="420" t="s">
        <v>9767</v>
      </c>
      <c r="Y112" s="420"/>
    </row>
    <row r="113" spans="1:25" x14ac:dyDescent="0.15">
      <c r="A113" s="822"/>
      <c r="B113" s="420" t="s">
        <v>10108</v>
      </c>
      <c r="C113" s="420"/>
      <c r="D113" s="420"/>
      <c r="E113" s="621"/>
      <c r="F113" s="420" t="s">
        <v>9971</v>
      </c>
      <c r="G113" s="420"/>
      <c r="H113" s="621"/>
      <c r="I113" s="420" t="s">
        <v>9971</v>
      </c>
      <c r="J113" s="420"/>
      <c r="K113" s="621"/>
      <c r="L113" s="420" t="s">
        <v>4616</v>
      </c>
      <c r="M113" s="420"/>
      <c r="N113" s="621"/>
      <c r="O113" s="420" t="s">
        <v>10161</v>
      </c>
      <c r="P113" s="420"/>
      <c r="Q113" s="621"/>
      <c r="R113" s="420" t="s">
        <v>4616</v>
      </c>
      <c r="S113" s="420"/>
      <c r="T113" s="621"/>
      <c r="U113" s="420" t="s">
        <v>4616</v>
      </c>
      <c r="V113" s="420"/>
      <c r="W113" s="621"/>
      <c r="X113" s="420" t="s">
        <v>4616</v>
      </c>
      <c r="Y113" s="420"/>
    </row>
    <row r="114" spans="1:25" x14ac:dyDescent="0.15">
      <c r="A114" s="822"/>
      <c r="B114" s="420" t="s">
        <v>10120</v>
      </c>
      <c r="C114" s="420"/>
      <c r="D114" s="420"/>
      <c r="E114" s="621"/>
      <c r="F114" s="420" t="s">
        <v>9842</v>
      </c>
      <c r="G114" s="420"/>
      <c r="H114" s="621"/>
      <c r="I114" s="420" t="s">
        <v>9842</v>
      </c>
      <c r="J114" s="420"/>
      <c r="K114" s="621"/>
      <c r="L114" s="420" t="s">
        <v>9971</v>
      </c>
      <c r="M114" s="420"/>
      <c r="N114" s="621"/>
      <c r="O114" s="420" t="s">
        <v>10162</v>
      </c>
      <c r="P114" s="420"/>
      <c r="Q114" s="621"/>
      <c r="R114" s="420" t="s">
        <v>9842</v>
      </c>
      <c r="S114" s="420"/>
      <c r="T114" s="621"/>
      <c r="U114" s="420" t="s">
        <v>9971</v>
      </c>
      <c r="V114" s="420"/>
      <c r="W114" s="621"/>
      <c r="X114" s="420"/>
      <c r="Y114" s="420"/>
    </row>
    <row r="115" spans="1:25" x14ac:dyDescent="0.15">
      <c r="A115" s="823"/>
      <c r="B115" s="421" t="s">
        <v>9842</v>
      </c>
      <c r="C115" s="421"/>
      <c r="D115" s="421"/>
      <c r="E115" s="621"/>
      <c r="F115" s="421"/>
      <c r="G115" s="421"/>
      <c r="H115" s="621"/>
      <c r="I115" s="421"/>
      <c r="J115" s="421"/>
      <c r="K115" s="621"/>
      <c r="L115" s="421" t="s">
        <v>9842</v>
      </c>
      <c r="M115" s="421"/>
      <c r="N115" s="621"/>
      <c r="O115" s="421" t="s">
        <v>9842</v>
      </c>
      <c r="P115" s="421"/>
      <c r="Q115" s="621"/>
      <c r="R115" s="421"/>
      <c r="S115" s="421"/>
      <c r="T115" s="621"/>
      <c r="U115" s="421" t="s">
        <v>9842</v>
      </c>
      <c r="V115" s="421"/>
      <c r="W115" s="621"/>
      <c r="X115" s="421"/>
      <c r="Y115" s="421"/>
    </row>
    <row r="116" spans="1:25" x14ac:dyDescent="0.15">
      <c r="A116" s="821">
        <v>46</v>
      </c>
      <c r="B116" s="419" t="s">
        <v>10010</v>
      </c>
      <c r="C116" s="419"/>
      <c r="D116" s="419"/>
      <c r="E116" s="621"/>
      <c r="F116" s="419" t="s">
        <v>10010</v>
      </c>
      <c r="G116" s="419"/>
      <c r="H116" s="621"/>
      <c r="I116" s="419" t="s">
        <v>10010</v>
      </c>
      <c r="J116" s="419"/>
      <c r="K116" s="621"/>
      <c r="L116" s="419" t="s">
        <v>10010</v>
      </c>
      <c r="M116" s="419"/>
      <c r="N116" s="621"/>
      <c r="O116" s="419" t="s">
        <v>10010</v>
      </c>
      <c r="P116" s="419"/>
      <c r="Q116" s="621"/>
      <c r="R116" s="419" t="s">
        <v>10010</v>
      </c>
      <c r="S116" s="419"/>
      <c r="T116" s="621"/>
      <c r="U116" s="419" t="s">
        <v>10010</v>
      </c>
      <c r="V116" s="419"/>
      <c r="W116" s="621"/>
      <c r="X116" s="419" t="s">
        <v>10010</v>
      </c>
      <c r="Y116" s="419"/>
    </row>
    <row r="117" spans="1:25" x14ac:dyDescent="0.15">
      <c r="A117" s="822"/>
      <c r="B117" s="420" t="s">
        <v>9952</v>
      </c>
      <c r="C117" s="420"/>
      <c r="D117" s="420"/>
      <c r="E117" s="621"/>
      <c r="F117" s="420" t="s">
        <v>9928</v>
      </c>
      <c r="G117" s="420"/>
      <c r="H117" s="621"/>
      <c r="I117" s="420" t="s">
        <v>10105</v>
      </c>
      <c r="J117" s="420"/>
      <c r="K117" s="621"/>
      <c r="L117" s="420" t="s">
        <v>9928</v>
      </c>
      <c r="M117" s="420"/>
      <c r="N117" s="621"/>
      <c r="O117" s="420" t="s">
        <v>9928</v>
      </c>
      <c r="P117" s="420"/>
      <c r="Q117" s="621"/>
      <c r="R117" s="420" t="s">
        <v>10105</v>
      </c>
      <c r="S117" s="420"/>
      <c r="T117" s="621"/>
      <c r="U117" s="420" t="s">
        <v>9928</v>
      </c>
      <c r="V117" s="420"/>
      <c r="W117" s="621"/>
      <c r="X117" s="420" t="s">
        <v>10105</v>
      </c>
      <c r="Y117" s="420"/>
    </row>
    <row r="118" spans="1:25" x14ac:dyDescent="0.15">
      <c r="A118" s="822"/>
      <c r="B118" s="420" t="s">
        <v>10098</v>
      </c>
      <c r="C118" s="420"/>
      <c r="D118" s="420"/>
      <c r="E118" s="621"/>
      <c r="F118" s="420" t="s">
        <v>10111</v>
      </c>
      <c r="G118" s="420"/>
      <c r="H118" s="621"/>
      <c r="I118" s="420" t="s">
        <v>10185</v>
      </c>
      <c r="J118" s="420"/>
      <c r="K118" s="621"/>
      <c r="L118" s="420" t="s">
        <v>9851</v>
      </c>
      <c r="M118" s="420" t="s">
        <v>10172</v>
      </c>
      <c r="N118" s="621"/>
      <c r="O118" s="420" t="s">
        <v>10185</v>
      </c>
      <c r="P118" s="420"/>
      <c r="Q118" s="621"/>
      <c r="R118" s="420" t="s">
        <v>10185</v>
      </c>
      <c r="S118" s="420"/>
      <c r="T118" s="621"/>
      <c r="U118" s="420" t="s">
        <v>10111</v>
      </c>
      <c r="V118" s="420"/>
      <c r="W118" s="621"/>
      <c r="X118" s="420" t="s">
        <v>10172</v>
      </c>
      <c r="Y118" s="420"/>
    </row>
    <row r="119" spans="1:25" x14ac:dyDescent="0.15">
      <c r="A119" s="823"/>
      <c r="B119" s="421"/>
      <c r="C119" s="421"/>
      <c r="D119" s="421"/>
      <c r="E119" s="621"/>
      <c r="F119" s="421" t="s">
        <v>9851</v>
      </c>
      <c r="G119" s="421"/>
      <c r="H119" s="621"/>
      <c r="I119" s="421" t="s">
        <v>9851</v>
      </c>
      <c r="J119" s="421"/>
      <c r="K119" s="621"/>
      <c r="L119" s="421"/>
      <c r="M119" s="421"/>
      <c r="N119" s="621"/>
      <c r="O119" s="421" t="s">
        <v>9851</v>
      </c>
      <c r="P119" s="421"/>
      <c r="Q119" s="621"/>
      <c r="R119" s="421" t="s">
        <v>9851</v>
      </c>
      <c r="S119" s="421"/>
      <c r="T119" s="621"/>
      <c r="U119" s="421" t="s">
        <v>9851</v>
      </c>
      <c r="V119" s="421"/>
      <c r="W119" s="621"/>
      <c r="X119" s="421" t="s">
        <v>9851</v>
      </c>
      <c r="Y119" s="421"/>
    </row>
    <row r="120" spans="1:25" x14ac:dyDescent="0.15">
      <c r="A120" s="828">
        <v>52</v>
      </c>
      <c r="B120" s="422" t="s">
        <v>10011</v>
      </c>
      <c r="C120" s="422"/>
      <c r="D120" s="422"/>
      <c r="E120" s="621"/>
      <c r="F120" s="422" t="s">
        <v>10011</v>
      </c>
      <c r="G120" s="422"/>
      <c r="H120" s="621"/>
      <c r="I120" s="422" t="s">
        <v>10011</v>
      </c>
      <c r="J120" s="422"/>
      <c r="K120" s="621"/>
      <c r="L120" s="422" t="s">
        <v>10011</v>
      </c>
      <c r="M120" s="422"/>
      <c r="N120" s="621"/>
      <c r="O120" s="422" t="s">
        <v>10011</v>
      </c>
      <c r="P120" s="422"/>
      <c r="Q120" s="621"/>
      <c r="R120" s="422" t="s">
        <v>10011</v>
      </c>
      <c r="S120" s="422"/>
      <c r="T120" s="621"/>
      <c r="U120" s="422" t="s">
        <v>10011</v>
      </c>
      <c r="V120" s="422"/>
      <c r="W120" s="621"/>
      <c r="X120" s="422" t="s">
        <v>10011</v>
      </c>
      <c r="Y120" s="422"/>
    </row>
    <row r="121" spans="1:25" x14ac:dyDescent="0.15">
      <c r="A121" s="829"/>
      <c r="B121" s="423" t="s">
        <v>10115</v>
      </c>
      <c r="C121" s="423"/>
      <c r="D121" s="423"/>
      <c r="E121" s="621"/>
      <c r="F121" s="423" t="s">
        <v>9759</v>
      </c>
      <c r="G121" s="423"/>
      <c r="H121" s="621"/>
      <c r="I121" s="423" t="s">
        <v>9759</v>
      </c>
      <c r="J121" s="423"/>
      <c r="K121" s="621"/>
      <c r="L121" s="423" t="s">
        <v>9759</v>
      </c>
      <c r="M121" s="423"/>
      <c r="N121" s="621"/>
      <c r="O121" s="423" t="s">
        <v>4617</v>
      </c>
      <c r="P121" s="423"/>
      <c r="Q121" s="621"/>
      <c r="R121" s="423" t="s">
        <v>9759</v>
      </c>
      <c r="S121" s="423"/>
      <c r="T121" s="621"/>
      <c r="U121" s="423" t="s">
        <v>9759</v>
      </c>
      <c r="V121" s="423"/>
      <c r="W121" s="621"/>
      <c r="X121" s="423" t="s">
        <v>4617</v>
      </c>
      <c r="Y121" s="423"/>
    </row>
    <row r="122" spans="1:25" x14ac:dyDescent="0.15">
      <c r="A122" s="829"/>
      <c r="B122" s="423" t="s">
        <v>10109</v>
      </c>
      <c r="C122" s="423"/>
      <c r="D122" s="423"/>
      <c r="E122" s="621"/>
      <c r="F122" s="423" t="s">
        <v>4617</v>
      </c>
      <c r="G122" s="423"/>
      <c r="H122" s="621"/>
      <c r="I122" s="423" t="s">
        <v>9956</v>
      </c>
      <c r="J122" s="423"/>
      <c r="K122" s="621"/>
      <c r="L122" s="423" t="s">
        <v>4617</v>
      </c>
      <c r="M122" s="423"/>
      <c r="N122" s="621"/>
      <c r="O122" s="423" t="s">
        <v>10173</v>
      </c>
      <c r="P122" s="423"/>
      <c r="Q122" s="621"/>
      <c r="R122" s="423" t="s">
        <v>4617</v>
      </c>
      <c r="S122" s="423"/>
      <c r="T122" s="621"/>
      <c r="U122" s="423" t="s">
        <v>4617</v>
      </c>
      <c r="V122" s="625"/>
      <c r="W122" s="621"/>
      <c r="X122" s="423" t="s">
        <v>10085</v>
      </c>
      <c r="Y122" s="626"/>
    </row>
    <row r="123" spans="1:25" x14ac:dyDescent="0.15">
      <c r="A123" s="829"/>
      <c r="B123" s="423" t="s">
        <v>9956</v>
      </c>
      <c r="C123" s="423"/>
      <c r="D123" s="423"/>
      <c r="E123" s="621"/>
      <c r="F123" s="423" t="s">
        <v>9956</v>
      </c>
      <c r="G123" s="423"/>
      <c r="H123" s="621"/>
      <c r="I123" s="423" t="s">
        <v>10085</v>
      </c>
      <c r="J123" s="423"/>
      <c r="K123" s="621"/>
      <c r="L123" s="423" t="s">
        <v>10085</v>
      </c>
      <c r="M123" s="423"/>
      <c r="N123" s="621"/>
      <c r="O123" s="423" t="s">
        <v>10085</v>
      </c>
      <c r="P123" s="423"/>
      <c r="Q123" s="621"/>
      <c r="R123" s="423" t="s">
        <v>9956</v>
      </c>
      <c r="S123" s="423"/>
      <c r="T123" s="621"/>
      <c r="U123" s="423" t="s">
        <v>9956</v>
      </c>
      <c r="V123" s="625"/>
      <c r="W123" s="621"/>
      <c r="X123" s="423"/>
      <c r="Y123" s="626"/>
    </row>
    <row r="124" spans="1:25" x14ac:dyDescent="0.15">
      <c r="A124" s="830"/>
      <c r="B124" s="424" t="s">
        <v>10085</v>
      </c>
      <c r="C124" s="424"/>
      <c r="D124" s="424"/>
      <c r="E124" s="621"/>
      <c r="F124" s="424" t="s">
        <v>10085</v>
      </c>
      <c r="G124" s="424"/>
      <c r="H124" s="621"/>
      <c r="I124" s="424"/>
      <c r="J124" s="424"/>
      <c r="K124" s="621"/>
      <c r="L124" s="424"/>
      <c r="M124" s="423" t="s">
        <v>10190</v>
      </c>
      <c r="N124" s="621"/>
      <c r="O124" s="424"/>
      <c r="P124" s="424"/>
      <c r="Q124" s="621"/>
      <c r="R124" s="423" t="s">
        <v>10085</v>
      </c>
      <c r="S124" s="424"/>
      <c r="T124" s="621"/>
      <c r="U124" s="424" t="s">
        <v>10085</v>
      </c>
      <c r="V124" s="424"/>
      <c r="W124" s="621"/>
      <c r="X124" s="424"/>
      <c r="Y124" s="424"/>
    </row>
    <row r="125" spans="1:25" x14ac:dyDescent="0.15">
      <c r="A125" s="828">
        <v>56</v>
      </c>
      <c r="B125" s="422" t="s">
        <v>10012</v>
      </c>
      <c r="C125" s="422"/>
      <c r="D125" s="422"/>
      <c r="E125" s="621"/>
      <c r="F125" s="422" t="s">
        <v>10012</v>
      </c>
      <c r="G125" s="422"/>
      <c r="H125" s="621"/>
      <c r="I125" s="422" t="s">
        <v>10180</v>
      </c>
      <c r="J125" s="422"/>
      <c r="K125" s="621"/>
      <c r="L125" s="422" t="s">
        <v>10012</v>
      </c>
      <c r="M125" s="422"/>
      <c r="N125" s="621"/>
      <c r="O125" s="422" t="s">
        <v>10012</v>
      </c>
      <c r="P125" s="422"/>
      <c r="Q125" s="621"/>
      <c r="R125" s="422" t="s">
        <v>10180</v>
      </c>
      <c r="S125" s="422"/>
      <c r="T125" s="621"/>
      <c r="U125" s="422" t="s">
        <v>10012</v>
      </c>
      <c r="V125" s="422"/>
      <c r="W125" s="621"/>
      <c r="X125" s="422" t="s">
        <v>10180</v>
      </c>
      <c r="Y125" s="422"/>
    </row>
    <row r="126" spans="1:25" x14ac:dyDescent="0.15">
      <c r="A126" s="829"/>
      <c r="B126" s="423" t="s">
        <v>10112</v>
      </c>
      <c r="C126" s="423"/>
      <c r="D126" s="423"/>
      <c r="E126" s="621"/>
      <c r="F126" s="423" t="s">
        <v>10174</v>
      </c>
      <c r="G126" s="423"/>
      <c r="H126" s="621"/>
      <c r="I126" s="423" t="s">
        <v>10174</v>
      </c>
      <c r="J126" s="423"/>
      <c r="K126" s="621"/>
      <c r="L126" s="423" t="s">
        <v>10163</v>
      </c>
      <c r="M126" s="423"/>
      <c r="N126" s="621"/>
      <c r="O126" s="423" t="s">
        <v>10174</v>
      </c>
      <c r="P126" s="423"/>
      <c r="Q126" s="621"/>
      <c r="R126" s="423" t="s">
        <v>10174</v>
      </c>
      <c r="S126" s="423"/>
      <c r="T126" s="621"/>
      <c r="U126" s="423" t="s">
        <v>10106</v>
      </c>
      <c r="V126" s="423"/>
      <c r="W126" s="621"/>
      <c r="X126" s="423" t="s">
        <v>10174</v>
      </c>
      <c r="Y126" s="423"/>
    </row>
    <row r="127" spans="1:25" x14ac:dyDescent="0.15">
      <c r="A127" s="829"/>
      <c r="B127" s="423" t="s">
        <v>9834</v>
      </c>
      <c r="C127" s="423"/>
      <c r="D127" s="423"/>
      <c r="E127" s="621"/>
      <c r="F127" s="423" t="s">
        <v>9957</v>
      </c>
      <c r="G127" s="423"/>
      <c r="H127" s="621"/>
      <c r="I127" s="423" t="s">
        <v>9957</v>
      </c>
      <c r="J127" s="423"/>
      <c r="K127" s="621"/>
      <c r="L127" s="423" t="s">
        <v>9834</v>
      </c>
      <c r="M127" s="423"/>
      <c r="N127" s="621"/>
      <c r="O127" s="423" t="s">
        <v>9957</v>
      </c>
      <c r="P127" s="423"/>
      <c r="Q127" s="621"/>
      <c r="R127" s="423" t="s">
        <v>9957</v>
      </c>
      <c r="S127" s="423"/>
      <c r="T127" s="621"/>
      <c r="U127" s="423" t="s">
        <v>9957</v>
      </c>
      <c r="V127" s="423"/>
      <c r="W127" s="621"/>
      <c r="X127" s="423" t="s">
        <v>9957</v>
      </c>
      <c r="Y127" s="423"/>
    </row>
    <row r="128" spans="1:25" x14ac:dyDescent="0.15">
      <c r="A128" s="829"/>
      <c r="B128" s="423" t="s">
        <v>9768</v>
      </c>
      <c r="C128" s="423"/>
      <c r="D128" s="423"/>
      <c r="E128" s="621"/>
      <c r="F128" s="423" t="s">
        <v>9834</v>
      </c>
      <c r="G128" s="423"/>
      <c r="H128" s="621"/>
      <c r="I128" s="423" t="s">
        <v>9834</v>
      </c>
      <c r="J128" s="423"/>
      <c r="K128" s="621"/>
      <c r="L128" s="423" t="s">
        <v>9768</v>
      </c>
      <c r="M128" s="423"/>
      <c r="N128" s="621"/>
      <c r="O128" s="423" t="s">
        <v>9834</v>
      </c>
      <c r="P128" s="423"/>
      <c r="Q128" s="621"/>
      <c r="R128" s="423" t="s">
        <v>9834</v>
      </c>
      <c r="S128" s="423"/>
      <c r="T128" s="621"/>
      <c r="U128" s="423" t="s">
        <v>9768</v>
      </c>
      <c r="V128" s="423"/>
      <c r="W128" s="621"/>
      <c r="X128" s="423" t="s">
        <v>9834</v>
      </c>
      <c r="Y128" s="423"/>
    </row>
    <row r="129" spans="1:25" x14ac:dyDescent="0.15">
      <c r="A129" s="830"/>
      <c r="B129" s="424"/>
      <c r="C129" s="424"/>
      <c r="D129" s="424"/>
      <c r="E129" s="621"/>
      <c r="F129" s="424"/>
      <c r="G129" s="424"/>
      <c r="H129" s="621"/>
      <c r="I129" s="424" t="s">
        <v>9768</v>
      </c>
      <c r="J129" s="424"/>
      <c r="K129" s="621"/>
      <c r="L129" s="424"/>
      <c r="M129" s="424"/>
      <c r="N129" s="621"/>
      <c r="O129" s="424" t="s">
        <v>10164</v>
      </c>
      <c r="P129" s="424"/>
      <c r="Q129" s="621"/>
      <c r="R129" s="424" t="s">
        <v>9768</v>
      </c>
      <c r="S129" s="424"/>
      <c r="T129" s="621"/>
      <c r="U129" s="423"/>
      <c r="V129" s="424"/>
      <c r="W129" s="621"/>
      <c r="X129" s="424" t="s">
        <v>9768</v>
      </c>
      <c r="Y129" s="424"/>
    </row>
    <row r="130" spans="1:25" x14ac:dyDescent="0.15">
      <c r="A130" s="828">
        <v>65</v>
      </c>
      <c r="B130" s="422" t="s">
        <v>10165</v>
      </c>
      <c r="C130" s="422"/>
      <c r="D130" s="422"/>
      <c r="E130" s="621"/>
      <c r="F130" s="422" t="s">
        <v>10013</v>
      </c>
      <c r="G130" s="422"/>
      <c r="H130" s="621"/>
      <c r="I130" s="422" t="s">
        <v>10013</v>
      </c>
      <c r="J130" s="422"/>
      <c r="K130" s="621"/>
      <c r="L130" s="422" t="s">
        <v>10013</v>
      </c>
      <c r="M130" s="422"/>
      <c r="N130" s="621"/>
      <c r="O130" s="422" t="s">
        <v>10181</v>
      </c>
      <c r="P130" s="422"/>
      <c r="Q130" s="621"/>
      <c r="R130" s="422" t="s">
        <v>10181</v>
      </c>
      <c r="S130" s="422"/>
      <c r="T130" s="621"/>
      <c r="U130" s="422" t="s">
        <v>10013</v>
      </c>
      <c r="V130" s="422"/>
      <c r="W130" s="621"/>
      <c r="X130" s="422" t="s">
        <v>10013</v>
      </c>
      <c r="Y130" s="422"/>
    </row>
    <row r="131" spans="1:25" x14ac:dyDescent="0.15">
      <c r="A131" s="829"/>
      <c r="B131" s="423" t="s">
        <v>9760</v>
      </c>
      <c r="C131" s="423"/>
      <c r="D131" s="423"/>
      <c r="E131" s="621"/>
      <c r="F131" s="423" t="s">
        <v>9760</v>
      </c>
      <c r="G131" s="423"/>
      <c r="H131" s="621"/>
      <c r="I131" s="423" t="s">
        <v>9760</v>
      </c>
      <c r="J131" s="423"/>
      <c r="K131" s="621"/>
      <c r="L131" s="423" t="s">
        <v>9760</v>
      </c>
      <c r="M131" s="423"/>
      <c r="N131" s="621"/>
      <c r="O131" s="423" t="s">
        <v>9972</v>
      </c>
      <c r="P131" s="423"/>
      <c r="Q131" s="621"/>
      <c r="R131" s="423" t="s">
        <v>9760</v>
      </c>
      <c r="S131" s="423"/>
      <c r="T131" s="621"/>
      <c r="U131" s="423" t="s">
        <v>9760</v>
      </c>
      <c r="V131" s="423"/>
      <c r="W131" s="621"/>
      <c r="X131" s="423" t="s">
        <v>9760</v>
      </c>
      <c r="Y131" s="423"/>
    </row>
    <row r="132" spans="1:25" x14ac:dyDescent="0.15">
      <c r="A132" s="829"/>
      <c r="B132" s="423" t="s">
        <v>9972</v>
      </c>
      <c r="C132" s="423"/>
      <c r="D132" s="423"/>
      <c r="E132" s="621"/>
      <c r="F132" s="423" t="s">
        <v>9972</v>
      </c>
      <c r="G132" s="423"/>
      <c r="H132" s="621"/>
      <c r="I132" s="423" t="s">
        <v>9972</v>
      </c>
      <c r="J132" s="423"/>
      <c r="K132" s="621"/>
      <c r="L132" s="423" t="s">
        <v>9972</v>
      </c>
      <c r="M132" s="423"/>
      <c r="N132" s="621"/>
      <c r="O132" s="423" t="s">
        <v>4619</v>
      </c>
      <c r="P132" s="423"/>
      <c r="Q132" s="621"/>
      <c r="R132" s="423" t="s">
        <v>4619</v>
      </c>
      <c r="S132" s="423"/>
      <c r="T132" s="621"/>
      <c r="U132" s="423" t="s">
        <v>9972</v>
      </c>
      <c r="V132" s="423"/>
      <c r="W132" s="621"/>
      <c r="X132" s="423" t="s">
        <v>9972</v>
      </c>
      <c r="Y132" s="423"/>
    </row>
    <row r="133" spans="1:25" x14ac:dyDescent="0.15">
      <c r="A133" s="829"/>
      <c r="B133" s="423" t="s">
        <v>4619</v>
      </c>
      <c r="C133" s="423"/>
      <c r="D133" s="423"/>
      <c r="E133" s="621"/>
      <c r="F133" s="423" t="s">
        <v>4619</v>
      </c>
      <c r="G133" s="423"/>
      <c r="H133" s="621"/>
      <c r="I133" s="423" t="s">
        <v>10167</v>
      </c>
      <c r="J133" s="423"/>
      <c r="K133" s="621"/>
      <c r="L133" s="423" t="s">
        <v>4619</v>
      </c>
      <c r="M133" s="423"/>
      <c r="N133" s="621"/>
      <c r="O133" s="423" t="s">
        <v>9764</v>
      </c>
      <c r="P133" s="423"/>
      <c r="Q133" s="621"/>
      <c r="R133" s="423" t="s">
        <v>10041</v>
      </c>
      <c r="S133" s="423"/>
      <c r="T133" s="621"/>
      <c r="U133" s="423" t="s">
        <v>4619</v>
      </c>
      <c r="V133" s="423"/>
      <c r="W133" s="621"/>
      <c r="X133" s="423" t="s">
        <v>10166</v>
      </c>
      <c r="Y133" s="423"/>
    </row>
    <row r="134" spans="1:25" x14ac:dyDescent="0.15">
      <c r="A134" s="830"/>
      <c r="B134" s="424" t="s">
        <v>10041</v>
      </c>
      <c r="C134" s="424"/>
      <c r="D134" s="424"/>
      <c r="E134" s="621"/>
      <c r="F134" s="424"/>
      <c r="G134" s="424"/>
      <c r="H134" s="621"/>
      <c r="I134" s="424"/>
      <c r="J134" s="424"/>
      <c r="K134" s="621"/>
      <c r="L134" s="424" t="s">
        <v>10167</v>
      </c>
      <c r="M134" s="424"/>
      <c r="N134" s="621"/>
      <c r="O134" s="424"/>
      <c r="P134" s="424"/>
      <c r="Q134" s="621"/>
      <c r="R134" s="424"/>
      <c r="S134" s="424"/>
      <c r="T134" s="621"/>
      <c r="U134" s="424"/>
      <c r="V134" s="424"/>
      <c r="W134" s="621"/>
      <c r="X134" s="424" t="s">
        <v>10167</v>
      </c>
      <c r="Y134" s="424"/>
    </row>
    <row r="135" spans="1:25" x14ac:dyDescent="0.15">
      <c r="A135" s="828">
        <v>75</v>
      </c>
      <c r="B135" s="422" t="s">
        <v>10014</v>
      </c>
      <c r="C135" s="422"/>
      <c r="D135" s="422"/>
      <c r="E135" s="621"/>
      <c r="F135" s="422" t="s">
        <v>10014</v>
      </c>
      <c r="G135" s="422"/>
      <c r="H135" s="621"/>
      <c r="I135" s="422" t="s">
        <v>10014</v>
      </c>
      <c r="J135" s="422"/>
      <c r="K135" s="621"/>
      <c r="L135" s="422" t="s">
        <v>10014</v>
      </c>
      <c r="M135" s="422"/>
      <c r="N135" s="621"/>
      <c r="O135" s="422" t="s">
        <v>10014</v>
      </c>
      <c r="P135" s="422"/>
      <c r="Q135" s="621"/>
      <c r="R135" s="422" t="s">
        <v>10014</v>
      </c>
      <c r="S135" s="422"/>
      <c r="T135" s="621"/>
      <c r="U135" s="422" t="s">
        <v>10014</v>
      </c>
      <c r="V135" s="422"/>
      <c r="W135" s="621"/>
      <c r="X135" s="422" t="s">
        <v>10014</v>
      </c>
      <c r="Y135" s="422"/>
    </row>
    <row r="136" spans="1:25" x14ac:dyDescent="0.15">
      <c r="A136" s="829"/>
      <c r="B136" s="423" t="s">
        <v>4620</v>
      </c>
      <c r="C136" s="423"/>
      <c r="D136" s="423"/>
      <c r="E136" s="621"/>
      <c r="F136" s="423" t="s">
        <v>4620</v>
      </c>
      <c r="G136" s="423"/>
      <c r="H136" s="621"/>
      <c r="I136" s="423" t="s">
        <v>9931</v>
      </c>
      <c r="J136" s="423"/>
      <c r="K136" s="621"/>
      <c r="L136" s="423" t="s">
        <v>4620</v>
      </c>
      <c r="M136" s="423"/>
      <c r="N136" s="621"/>
      <c r="O136" s="423" t="s">
        <v>4620</v>
      </c>
      <c r="P136" s="423"/>
      <c r="Q136" s="621"/>
      <c r="R136" s="423" t="s">
        <v>4620</v>
      </c>
      <c r="S136" s="423"/>
      <c r="T136" s="621"/>
      <c r="U136" s="423" t="s">
        <v>4620</v>
      </c>
      <c r="V136" s="423"/>
      <c r="W136" s="621"/>
      <c r="X136" s="423" t="s">
        <v>4620</v>
      </c>
      <c r="Y136" s="423"/>
    </row>
    <row r="137" spans="1:25" x14ac:dyDescent="0.15">
      <c r="A137" s="829"/>
      <c r="B137" s="423" t="s">
        <v>10113</v>
      </c>
      <c r="C137" s="423"/>
      <c r="D137" s="423"/>
      <c r="E137" s="621"/>
      <c r="F137" s="423" t="s">
        <v>9931</v>
      </c>
      <c r="G137" s="423"/>
      <c r="H137" s="621"/>
      <c r="I137" s="423" t="s">
        <v>9853</v>
      </c>
      <c r="J137" s="423"/>
      <c r="K137" s="621"/>
      <c r="L137" s="423" t="s">
        <v>9931</v>
      </c>
      <c r="M137" s="423"/>
      <c r="N137" s="621"/>
      <c r="O137" s="423" t="s">
        <v>10168</v>
      </c>
      <c r="P137" s="423"/>
      <c r="Q137" s="621"/>
      <c r="R137" s="423" t="s">
        <v>9931</v>
      </c>
      <c r="S137" s="423"/>
      <c r="T137" s="621"/>
      <c r="U137" s="423" t="s">
        <v>9931</v>
      </c>
      <c r="V137" s="423"/>
      <c r="W137" s="621"/>
      <c r="X137" s="423" t="s">
        <v>9931</v>
      </c>
      <c r="Y137" s="423"/>
    </row>
    <row r="138" spans="1:25" x14ac:dyDescent="0.15">
      <c r="A138" s="829"/>
      <c r="B138" s="423" t="s">
        <v>10116</v>
      </c>
      <c r="C138" s="423"/>
      <c r="D138" s="423"/>
      <c r="E138" s="621"/>
      <c r="F138" s="423" t="s">
        <v>9853</v>
      </c>
      <c r="G138" s="423"/>
      <c r="H138" s="621"/>
      <c r="I138" s="423" t="s">
        <v>9761</v>
      </c>
      <c r="J138" s="423"/>
      <c r="K138" s="621"/>
      <c r="L138" s="423" t="s">
        <v>9761</v>
      </c>
      <c r="M138" s="423"/>
      <c r="N138" s="621"/>
      <c r="O138" s="423" t="s">
        <v>9853</v>
      </c>
      <c r="P138" s="423"/>
      <c r="Q138" s="621"/>
      <c r="R138" s="423" t="s">
        <v>9853</v>
      </c>
      <c r="S138" s="423"/>
      <c r="T138" s="621"/>
      <c r="U138" s="423" t="s">
        <v>9853</v>
      </c>
      <c r="V138" s="423"/>
      <c r="W138" s="621"/>
      <c r="X138" s="423" t="s">
        <v>9853</v>
      </c>
      <c r="Y138" s="423"/>
    </row>
    <row r="139" spans="1:25" x14ac:dyDescent="0.15">
      <c r="A139" s="830"/>
      <c r="B139" s="424"/>
      <c r="C139" s="424"/>
      <c r="D139" s="424"/>
      <c r="E139" s="621"/>
      <c r="F139" s="424" t="s">
        <v>9761</v>
      </c>
      <c r="G139" s="424"/>
      <c r="H139" s="621"/>
      <c r="I139" s="424"/>
      <c r="J139" s="424"/>
      <c r="K139" s="621"/>
      <c r="L139" s="424"/>
      <c r="M139" s="424"/>
      <c r="N139" s="621"/>
      <c r="O139" s="424"/>
      <c r="P139" s="424"/>
      <c r="Q139" s="621"/>
      <c r="R139" s="424" t="s">
        <v>9761</v>
      </c>
      <c r="S139" s="424"/>
      <c r="T139" s="621"/>
      <c r="U139" s="424" t="s">
        <v>9761</v>
      </c>
      <c r="V139" s="424"/>
      <c r="W139" s="621"/>
      <c r="X139" s="424" t="s">
        <v>9761</v>
      </c>
      <c r="Y139" s="424"/>
    </row>
  </sheetData>
  <mergeCells count="19">
    <mergeCell ref="A130:A134"/>
    <mergeCell ref="A135:A139"/>
    <mergeCell ref="A102:A106"/>
    <mergeCell ref="A107:A110"/>
    <mergeCell ref="A111:A115"/>
    <mergeCell ref="A116:A119"/>
    <mergeCell ref="A120:A124"/>
    <mergeCell ref="A125:A129"/>
    <mergeCell ref="A1:Y1"/>
    <mergeCell ref="A97:A101"/>
    <mergeCell ref="A59:A62"/>
    <mergeCell ref="A63:A66"/>
    <mergeCell ref="A67:A70"/>
    <mergeCell ref="A71:A74"/>
    <mergeCell ref="A75:A78"/>
    <mergeCell ref="A79:A82"/>
    <mergeCell ref="A83:A87"/>
    <mergeCell ref="A88:A91"/>
    <mergeCell ref="A92:A96"/>
  </mergeCells>
  <phoneticPr fontId="1"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sheetPr>
  <dimension ref="A1:K24"/>
  <sheetViews>
    <sheetView workbookViewId="0">
      <selection sqref="A1:G22"/>
    </sheetView>
  </sheetViews>
  <sheetFormatPr defaultRowHeight="11.25" x14ac:dyDescent="0.15"/>
  <cols>
    <col min="1" max="1" width="12" bestFit="1" customWidth="1"/>
    <col min="2" max="4" width="7" style="292" bestFit="1" customWidth="1"/>
    <col min="5" max="5" width="8.5" style="292" bestFit="1" customWidth="1"/>
    <col min="6" max="7" width="8.6640625" style="292" bestFit="1" customWidth="1"/>
    <col min="8" max="8" width="5.1640625" customWidth="1"/>
    <col min="9" max="9" width="10.6640625" bestFit="1" customWidth="1"/>
    <col min="10" max="10" width="8" bestFit="1" customWidth="1"/>
    <col min="11" max="11" width="10" bestFit="1" customWidth="1"/>
  </cols>
  <sheetData>
    <row r="1" spans="1:11" x14ac:dyDescent="0.15">
      <c r="A1" s="831" t="s">
        <v>10950</v>
      </c>
      <c r="B1" s="831"/>
      <c r="C1" s="831"/>
      <c r="D1" s="831"/>
      <c r="E1" s="831"/>
      <c r="F1" s="831"/>
      <c r="G1" s="831"/>
      <c r="I1" s="831" t="s">
        <v>10972</v>
      </c>
      <c r="J1" s="831"/>
      <c r="K1" s="831"/>
    </row>
    <row r="2" spans="1:11" x14ac:dyDescent="0.15">
      <c r="A2" s="602" t="s">
        <v>10951</v>
      </c>
      <c r="B2" s="602" t="s">
        <v>10952</v>
      </c>
      <c r="C2" s="602" t="s">
        <v>10953</v>
      </c>
      <c r="D2" s="602" t="s">
        <v>5454</v>
      </c>
      <c r="E2" s="602" t="s">
        <v>10954</v>
      </c>
      <c r="F2" s="602" t="s">
        <v>10955</v>
      </c>
      <c r="G2" s="602" t="s">
        <v>10956</v>
      </c>
      <c r="I2" s="603" t="s">
        <v>10973</v>
      </c>
      <c r="J2" s="603" t="s">
        <v>10974</v>
      </c>
      <c r="K2" s="603" t="s">
        <v>10975</v>
      </c>
    </row>
    <row r="3" spans="1:11" x14ac:dyDescent="0.15">
      <c r="A3" s="602" t="s">
        <v>10957</v>
      </c>
      <c r="B3" s="629">
        <v>2.58</v>
      </c>
      <c r="C3" s="629">
        <v>2.58</v>
      </c>
      <c r="D3" s="629">
        <v>4.47</v>
      </c>
      <c r="E3" s="629">
        <v>50</v>
      </c>
      <c r="F3" s="629">
        <v>1.41</v>
      </c>
      <c r="G3" s="629">
        <v>1.52</v>
      </c>
      <c r="I3" s="833" t="s">
        <v>10715</v>
      </c>
      <c r="J3" s="400" t="s">
        <v>10992</v>
      </c>
      <c r="K3" s="601" t="s">
        <v>10976</v>
      </c>
    </row>
    <row r="4" spans="1:11" x14ac:dyDescent="0.15">
      <c r="A4" s="602" t="s">
        <v>2246</v>
      </c>
      <c r="B4" s="629">
        <v>4.25</v>
      </c>
      <c r="C4" s="629">
        <v>4.25</v>
      </c>
      <c r="D4" s="629">
        <v>4.25</v>
      </c>
      <c r="E4" s="629">
        <v>65</v>
      </c>
      <c r="F4" s="629">
        <v>1.65</v>
      </c>
      <c r="G4" s="629">
        <v>1.04</v>
      </c>
      <c r="I4" s="833"/>
      <c r="J4" s="400" t="s">
        <v>10968</v>
      </c>
      <c r="K4" s="601" t="s">
        <v>10977</v>
      </c>
    </row>
    <row r="5" spans="1:11" x14ac:dyDescent="0.15">
      <c r="A5" s="602" t="s">
        <v>10958</v>
      </c>
      <c r="B5" s="629">
        <v>2.27</v>
      </c>
      <c r="C5" s="629">
        <v>2.42</v>
      </c>
      <c r="D5" s="629">
        <v>3.19</v>
      </c>
      <c r="E5" s="629">
        <v>45</v>
      </c>
      <c r="F5" s="629">
        <v>1.32</v>
      </c>
      <c r="G5" s="629">
        <v>1.32</v>
      </c>
      <c r="I5" s="833"/>
      <c r="J5" s="400" t="s">
        <v>10969</v>
      </c>
      <c r="K5" s="601" t="s">
        <v>10978</v>
      </c>
    </row>
    <row r="6" spans="1:11" x14ac:dyDescent="0.15">
      <c r="A6" s="602" t="s">
        <v>10959</v>
      </c>
      <c r="B6" s="629">
        <v>3.5</v>
      </c>
      <c r="C6" s="629">
        <v>3.5</v>
      </c>
      <c r="D6" s="629">
        <v>4.55</v>
      </c>
      <c r="E6" s="629">
        <v>60</v>
      </c>
      <c r="F6" s="629">
        <v>1.48</v>
      </c>
      <c r="G6" s="629">
        <v>1.4</v>
      </c>
      <c r="I6" s="833"/>
      <c r="J6" s="400" t="s">
        <v>10979</v>
      </c>
      <c r="K6" s="601" t="s">
        <v>10980</v>
      </c>
    </row>
    <row r="7" spans="1:11" x14ac:dyDescent="0.15">
      <c r="A7" s="602" t="s">
        <v>10960</v>
      </c>
      <c r="B7" s="629">
        <v>4.5</v>
      </c>
      <c r="C7" s="629">
        <v>3.8</v>
      </c>
      <c r="D7" s="629">
        <v>4.55</v>
      </c>
      <c r="E7" s="629">
        <v>60</v>
      </c>
      <c r="F7" s="629">
        <v>1.5</v>
      </c>
      <c r="G7" s="629">
        <v>1.2</v>
      </c>
      <c r="I7" s="833"/>
      <c r="J7" s="400" t="s">
        <v>10981</v>
      </c>
      <c r="K7" s="601" t="s">
        <v>10980</v>
      </c>
    </row>
    <row r="8" spans="1:11" x14ac:dyDescent="0.15">
      <c r="A8" s="602" t="s">
        <v>10961</v>
      </c>
      <c r="B8" s="629">
        <v>7.07</v>
      </c>
      <c r="C8" s="629">
        <v>4.9000000000000004</v>
      </c>
      <c r="D8" s="629">
        <v>1.82</v>
      </c>
      <c r="E8" s="629">
        <v>78</v>
      </c>
      <c r="F8" s="629">
        <v>1.52</v>
      </c>
      <c r="G8" s="629">
        <v>1</v>
      </c>
      <c r="I8" s="833" t="s">
        <v>10989</v>
      </c>
      <c r="J8" s="400" t="s">
        <v>10966</v>
      </c>
      <c r="K8" s="601" t="s">
        <v>10982</v>
      </c>
    </row>
    <row r="9" spans="1:11" x14ac:dyDescent="0.15">
      <c r="A9" s="602" t="s">
        <v>10962</v>
      </c>
      <c r="B9" s="629">
        <v>2.5</v>
      </c>
      <c r="C9" s="629">
        <v>2.58</v>
      </c>
      <c r="D9" s="629">
        <v>4.5</v>
      </c>
      <c r="E9" s="629">
        <v>45</v>
      </c>
      <c r="F9" s="629">
        <v>1.4</v>
      </c>
      <c r="G9" s="629">
        <v>1.4</v>
      </c>
      <c r="I9" s="833"/>
      <c r="J9" s="400" t="s">
        <v>10967</v>
      </c>
      <c r="K9" s="601" t="s">
        <v>10976</v>
      </c>
    </row>
    <row r="10" spans="1:11" x14ac:dyDescent="0.15">
      <c r="A10" s="602" t="s">
        <v>10963</v>
      </c>
      <c r="B10" s="629">
        <v>2.2200000000000002</v>
      </c>
      <c r="C10" s="629">
        <v>2.37</v>
      </c>
      <c r="D10" s="629">
        <v>4.6399999999999997</v>
      </c>
      <c r="E10" s="629">
        <v>46</v>
      </c>
      <c r="F10" s="629">
        <v>1.32</v>
      </c>
      <c r="G10" s="629">
        <v>1.1599999999999999</v>
      </c>
      <c r="I10" s="833"/>
      <c r="J10" s="400" t="s">
        <v>10968</v>
      </c>
      <c r="K10" s="601" t="s">
        <v>10976</v>
      </c>
    </row>
    <row r="11" spans="1:11" x14ac:dyDescent="0.15">
      <c r="A11" s="602" t="s">
        <v>10964</v>
      </c>
      <c r="B11" s="629">
        <v>3.64</v>
      </c>
      <c r="C11" s="629">
        <v>5.63</v>
      </c>
      <c r="D11" s="629">
        <v>5.0999999999999996</v>
      </c>
      <c r="E11" s="629">
        <v>85</v>
      </c>
      <c r="F11" s="629">
        <v>1.52</v>
      </c>
      <c r="G11" s="629">
        <v>0</v>
      </c>
      <c r="I11" s="833"/>
      <c r="J11" s="400" t="s">
        <v>10969</v>
      </c>
      <c r="K11" s="601" t="s">
        <v>10976</v>
      </c>
    </row>
    <row r="12" spans="1:11" x14ac:dyDescent="0.15">
      <c r="A12" s="602" t="s">
        <v>3460</v>
      </c>
      <c r="B12" s="629">
        <v>7.32</v>
      </c>
      <c r="C12" s="629">
        <v>5.73</v>
      </c>
      <c r="D12" s="629">
        <v>2.5299999999999998</v>
      </c>
      <c r="E12" s="629">
        <v>92.8</v>
      </c>
      <c r="F12" s="629">
        <v>1.5</v>
      </c>
      <c r="G12" s="629">
        <v>0</v>
      </c>
      <c r="I12" s="833"/>
      <c r="J12" s="400" t="s">
        <v>10979</v>
      </c>
      <c r="K12" s="601" t="s">
        <v>10976</v>
      </c>
    </row>
    <row r="13" spans="1:11" x14ac:dyDescent="0.15">
      <c r="A13" s="602" t="s">
        <v>10965</v>
      </c>
      <c r="B13" s="629">
        <v>2.58</v>
      </c>
      <c r="C13" s="629">
        <v>2.58</v>
      </c>
      <c r="D13" s="629">
        <v>4.47</v>
      </c>
      <c r="E13" s="629">
        <v>50</v>
      </c>
      <c r="F13" s="629">
        <v>1.41</v>
      </c>
      <c r="G13" s="629">
        <v>1.52</v>
      </c>
      <c r="I13" s="833"/>
      <c r="J13" s="400" t="s">
        <v>10981</v>
      </c>
      <c r="K13" s="601" t="s">
        <v>10983</v>
      </c>
    </row>
    <row r="14" spans="1:11" x14ac:dyDescent="0.15">
      <c r="A14" s="602" t="s">
        <v>10966</v>
      </c>
      <c r="B14" s="629">
        <v>2.02</v>
      </c>
      <c r="C14" s="629">
        <v>2.5299999999999998</v>
      </c>
      <c r="D14" s="629">
        <v>3.19</v>
      </c>
      <c r="E14" s="629">
        <v>40</v>
      </c>
      <c r="F14" s="629">
        <v>1.24</v>
      </c>
      <c r="G14" s="629">
        <v>1.32</v>
      </c>
      <c r="I14" s="833" t="s">
        <v>10990</v>
      </c>
      <c r="J14" s="400" t="s">
        <v>10966</v>
      </c>
      <c r="K14" s="601" t="s">
        <v>10977</v>
      </c>
    </row>
    <row r="15" spans="1:11" x14ac:dyDescent="0.15">
      <c r="A15" s="602" t="s">
        <v>9989</v>
      </c>
      <c r="B15" s="629">
        <v>4.25</v>
      </c>
      <c r="C15" s="629">
        <v>4.25</v>
      </c>
      <c r="D15" s="629">
        <v>4.25</v>
      </c>
      <c r="E15" s="629">
        <v>65</v>
      </c>
      <c r="F15" s="629">
        <v>1.65</v>
      </c>
      <c r="G15" s="629">
        <v>1.04</v>
      </c>
      <c r="I15" s="833"/>
      <c r="J15" s="400" t="s">
        <v>10967</v>
      </c>
      <c r="K15" s="601" t="s">
        <v>10976</v>
      </c>
    </row>
    <row r="16" spans="1:11" x14ac:dyDescent="0.15">
      <c r="A16" s="602" t="s">
        <v>10968</v>
      </c>
      <c r="B16" s="629">
        <v>2.2200000000000002</v>
      </c>
      <c r="C16" s="629">
        <v>2.37</v>
      </c>
      <c r="D16" s="629">
        <v>4.6399999999999997</v>
      </c>
      <c r="E16" s="629">
        <v>42</v>
      </c>
      <c r="F16" s="629">
        <v>1.32</v>
      </c>
      <c r="G16" s="629">
        <v>1.1599999999999999</v>
      </c>
      <c r="I16" s="833"/>
      <c r="J16" s="400" t="s">
        <v>10970</v>
      </c>
      <c r="K16" s="601" t="s">
        <v>10976</v>
      </c>
    </row>
    <row r="17" spans="1:11" x14ac:dyDescent="0.15">
      <c r="A17" s="602" t="s">
        <v>10969</v>
      </c>
      <c r="B17" s="629">
        <v>6.83</v>
      </c>
      <c r="C17" s="629">
        <v>4.6399999999999997</v>
      </c>
      <c r="D17" s="629">
        <v>1.82</v>
      </c>
      <c r="E17" s="629">
        <v>75</v>
      </c>
      <c r="F17" s="629">
        <v>1.52</v>
      </c>
      <c r="G17" s="629">
        <v>1.1000000000000001</v>
      </c>
      <c r="I17" s="833"/>
      <c r="J17" s="400" t="s">
        <v>10984</v>
      </c>
      <c r="K17" s="601" t="s">
        <v>10985</v>
      </c>
    </row>
    <row r="18" spans="1:11" x14ac:dyDescent="0.15">
      <c r="A18" s="602" t="s">
        <v>10970</v>
      </c>
      <c r="B18" s="629">
        <v>2.27</v>
      </c>
      <c r="C18" s="629">
        <v>2.42</v>
      </c>
      <c r="D18" s="629">
        <v>3.19</v>
      </c>
      <c r="E18" s="629">
        <v>45</v>
      </c>
      <c r="F18" s="629">
        <v>1.32</v>
      </c>
      <c r="G18" s="629">
        <v>1.32</v>
      </c>
      <c r="I18" s="833"/>
      <c r="J18" s="400" t="s">
        <v>10981</v>
      </c>
      <c r="K18" s="601" t="s">
        <v>10983</v>
      </c>
    </row>
    <row r="19" spans="1:11" x14ac:dyDescent="0.15">
      <c r="A19" s="602" t="s">
        <v>10945</v>
      </c>
      <c r="B19" s="629">
        <v>3.5</v>
      </c>
      <c r="C19" s="629">
        <v>3.5</v>
      </c>
      <c r="D19" s="629">
        <v>4.5</v>
      </c>
      <c r="E19" s="629">
        <v>70</v>
      </c>
      <c r="F19" s="629">
        <v>1.41</v>
      </c>
      <c r="G19" s="629">
        <v>1.52</v>
      </c>
      <c r="I19" s="833" t="s">
        <v>10991</v>
      </c>
      <c r="J19" s="400" t="s">
        <v>10965</v>
      </c>
      <c r="K19" s="601" t="s">
        <v>10977</v>
      </c>
    </row>
    <row r="20" spans="1:11" x14ac:dyDescent="0.15">
      <c r="I20" s="833"/>
      <c r="J20" s="400" t="s">
        <v>10966</v>
      </c>
      <c r="K20" s="601" t="s">
        <v>10980</v>
      </c>
    </row>
    <row r="21" spans="1:11" x14ac:dyDescent="0.15">
      <c r="A21" s="831" t="s">
        <v>10971</v>
      </c>
      <c r="B21" s="831"/>
      <c r="C21" s="831"/>
      <c r="D21" s="831"/>
      <c r="E21" s="831"/>
      <c r="F21" s="831"/>
      <c r="G21" s="831"/>
      <c r="I21" s="833"/>
      <c r="J21" s="400" t="s">
        <v>10967</v>
      </c>
      <c r="K21" s="601" t="s">
        <v>10976</v>
      </c>
    </row>
    <row r="22" spans="1:11" x14ac:dyDescent="0.15">
      <c r="A22" s="832" t="s">
        <v>10988</v>
      </c>
      <c r="B22" s="832"/>
      <c r="C22" s="832"/>
      <c r="D22" s="832"/>
      <c r="E22" s="832"/>
      <c r="F22" s="832"/>
      <c r="G22" s="832"/>
      <c r="I22" s="833"/>
      <c r="J22" s="400" t="s">
        <v>10970</v>
      </c>
      <c r="K22" s="601" t="s">
        <v>10976</v>
      </c>
    </row>
    <row r="23" spans="1:11" x14ac:dyDescent="0.15">
      <c r="A23" s="832" t="s">
        <v>10987</v>
      </c>
      <c r="B23" s="832"/>
      <c r="C23" s="832"/>
      <c r="D23" s="832"/>
      <c r="E23" s="832"/>
      <c r="F23" s="832"/>
      <c r="G23" s="832"/>
      <c r="I23" s="833"/>
      <c r="J23" s="400" t="s">
        <v>10984</v>
      </c>
      <c r="K23" s="601" t="s">
        <v>10980</v>
      </c>
    </row>
    <row r="24" spans="1:11" x14ac:dyDescent="0.15">
      <c r="A24" s="832" t="s">
        <v>10986</v>
      </c>
      <c r="B24" s="832"/>
      <c r="C24" s="832"/>
      <c r="D24" s="832"/>
      <c r="E24" s="832"/>
      <c r="F24" s="832"/>
      <c r="G24" s="832"/>
      <c r="I24" s="833"/>
      <c r="J24" s="400" t="s">
        <v>10981</v>
      </c>
      <c r="K24" s="601" t="s">
        <v>10983</v>
      </c>
    </row>
  </sheetData>
  <mergeCells count="10">
    <mergeCell ref="A1:G1"/>
    <mergeCell ref="A22:G22"/>
    <mergeCell ref="A23:G23"/>
    <mergeCell ref="A24:G24"/>
    <mergeCell ref="I1:K1"/>
    <mergeCell ref="A21:G21"/>
    <mergeCell ref="I3:I7"/>
    <mergeCell ref="I8:I13"/>
    <mergeCell ref="I14:I18"/>
    <mergeCell ref="I19:I24"/>
  </mergeCells>
  <phoneticPr fontId="1" type="noConversion"/>
  <conditionalFormatting sqref="B3:B19">
    <cfRule type="dataBar" priority="7">
      <dataBar>
        <cfvo type="min"/>
        <cfvo type="max"/>
        <color rgb="FFFF555A"/>
      </dataBar>
      <extLst>
        <ext xmlns:x14="http://schemas.microsoft.com/office/spreadsheetml/2009/9/main" uri="{B025F937-C7B1-47D3-B67F-A62EFF666E3E}">
          <x14:id>{454CF4E5-E98D-4494-B1B8-F683AE64A609}</x14:id>
        </ext>
      </extLst>
    </cfRule>
  </conditionalFormatting>
  <conditionalFormatting sqref="C3:C19">
    <cfRule type="dataBar" priority="5">
      <dataBar>
        <cfvo type="min"/>
        <cfvo type="max"/>
        <color rgb="FFD6007B"/>
      </dataBar>
      <extLst>
        <ext xmlns:x14="http://schemas.microsoft.com/office/spreadsheetml/2009/9/main" uri="{B025F937-C7B1-47D3-B67F-A62EFF666E3E}">
          <x14:id>{4E99A574-F013-4658-BC90-9C5B26AA474D}</x14:id>
        </ext>
      </extLst>
    </cfRule>
  </conditionalFormatting>
  <conditionalFormatting sqref="D3:D19">
    <cfRule type="dataBar" priority="4">
      <dataBar>
        <cfvo type="min"/>
        <cfvo type="max"/>
        <color rgb="FFFFB628"/>
      </dataBar>
      <extLst>
        <ext xmlns:x14="http://schemas.microsoft.com/office/spreadsheetml/2009/9/main" uri="{B025F937-C7B1-47D3-B67F-A62EFF666E3E}">
          <x14:id>{22ADC4A8-160A-4557-B654-140CA02853B2}</x14:id>
        </ext>
      </extLst>
    </cfRule>
  </conditionalFormatting>
  <conditionalFormatting sqref="E3:E19">
    <cfRule type="dataBar" priority="3">
      <dataBar>
        <cfvo type="min"/>
        <cfvo type="max"/>
        <color rgb="FF63C384"/>
      </dataBar>
      <extLst>
        <ext xmlns:x14="http://schemas.microsoft.com/office/spreadsheetml/2009/9/main" uri="{B025F937-C7B1-47D3-B67F-A62EFF666E3E}">
          <x14:id>{1C668B34-5181-4F0C-98A0-8514FF10D775}</x14:id>
        </ext>
      </extLst>
    </cfRule>
  </conditionalFormatting>
  <conditionalFormatting sqref="F3:F19">
    <cfRule type="dataBar" priority="2">
      <dataBar>
        <cfvo type="min"/>
        <cfvo type="max"/>
        <color rgb="FF638EC6"/>
      </dataBar>
      <extLst>
        <ext xmlns:x14="http://schemas.microsoft.com/office/spreadsheetml/2009/9/main" uri="{B025F937-C7B1-47D3-B67F-A62EFF666E3E}">
          <x14:id>{332BD1AA-3245-4617-B2C7-93ACB02FCFC0}</x14:id>
        </ext>
      </extLst>
    </cfRule>
  </conditionalFormatting>
  <conditionalFormatting sqref="G3:G19">
    <cfRule type="dataBar" priority="1">
      <dataBar>
        <cfvo type="min"/>
        <cfvo type="max"/>
        <color rgb="FF008AEF"/>
      </dataBar>
      <extLst>
        <ext xmlns:x14="http://schemas.microsoft.com/office/spreadsheetml/2009/9/main" uri="{B025F937-C7B1-47D3-B67F-A62EFF666E3E}">
          <x14:id>{C7D9F86F-6F8A-4E23-BE4C-6F38CB40467A}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54CF4E5-E98D-4494-B1B8-F683AE64A609}">
            <x14:dataBar minLength="0" maxLength="100" gradient="0">
              <x14:cfvo type="autoMin"/>
              <x14:cfvo type="autoMax"/>
              <x14:negativeFillColor rgb="FFFF0000"/>
              <x14:axisColor rgb="FF000000"/>
            </x14:dataBar>
          </x14:cfRule>
          <xm:sqref>B3:B19</xm:sqref>
        </x14:conditionalFormatting>
        <x14:conditionalFormatting xmlns:xm="http://schemas.microsoft.com/office/excel/2006/main">
          <x14:cfRule type="dataBar" id="{4E99A574-F013-4658-BC90-9C5B26AA474D}">
            <x14:dataBar minLength="0" maxLength="100" gradient="0">
              <x14:cfvo type="autoMin"/>
              <x14:cfvo type="autoMax"/>
              <x14:negativeFillColor rgb="FFFF0000"/>
              <x14:axisColor rgb="FF000000"/>
            </x14:dataBar>
          </x14:cfRule>
          <xm:sqref>C3:C19</xm:sqref>
        </x14:conditionalFormatting>
        <x14:conditionalFormatting xmlns:xm="http://schemas.microsoft.com/office/excel/2006/main">
          <x14:cfRule type="dataBar" id="{22ADC4A8-160A-4557-B654-140CA02853B2}">
            <x14:dataBar minLength="0" maxLength="100" gradient="0">
              <x14:cfvo type="autoMin"/>
              <x14:cfvo type="autoMax"/>
              <x14:negativeFillColor rgb="FFFF0000"/>
              <x14:axisColor rgb="FF000000"/>
            </x14:dataBar>
          </x14:cfRule>
          <xm:sqref>D3:D19</xm:sqref>
        </x14:conditionalFormatting>
        <x14:conditionalFormatting xmlns:xm="http://schemas.microsoft.com/office/excel/2006/main">
          <x14:cfRule type="dataBar" id="{1C668B34-5181-4F0C-98A0-8514FF10D775}">
            <x14:dataBar minLength="0" maxLength="100" gradient="0">
              <x14:cfvo type="autoMin"/>
              <x14:cfvo type="autoMax"/>
              <x14:negativeFillColor rgb="FFFF0000"/>
              <x14:axisColor rgb="FF000000"/>
            </x14:dataBar>
          </x14:cfRule>
          <xm:sqref>E3:E19</xm:sqref>
        </x14:conditionalFormatting>
        <x14:conditionalFormatting xmlns:xm="http://schemas.microsoft.com/office/excel/2006/main">
          <x14:cfRule type="dataBar" id="{332BD1AA-3245-4617-B2C7-93ACB02FCFC0}">
            <x14:dataBar minLength="0" maxLength="100" gradient="0">
              <x14:cfvo type="autoMin"/>
              <x14:cfvo type="autoMax"/>
              <x14:negativeFillColor rgb="FFFF0000"/>
              <x14:axisColor rgb="FF000000"/>
            </x14:dataBar>
          </x14:cfRule>
          <xm:sqref>F3:F19</xm:sqref>
        </x14:conditionalFormatting>
        <x14:conditionalFormatting xmlns:xm="http://schemas.microsoft.com/office/excel/2006/main">
          <x14:cfRule type="dataBar" id="{C7D9F86F-6F8A-4E23-BE4C-6F38CB40467A}">
            <x14:dataBar minLength="0" maxLength="100" gradient="0">
              <x14:cfvo type="autoMin"/>
              <x14:cfvo type="autoMax"/>
              <x14:negativeFillColor rgb="FFFF0000"/>
              <x14:axisColor rgb="FF000000"/>
            </x14:dataBar>
          </x14:cfRule>
          <xm:sqref>G3:G19</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tabColor rgb="FFFFC000"/>
  </sheetPr>
  <dimension ref="A1:Y339"/>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18.5" style="3" bestFit="1" customWidth="1"/>
    <col min="2" max="2" width="8.5" style="3" bestFit="1" customWidth="1"/>
    <col min="3" max="3" width="12" style="3" bestFit="1" customWidth="1"/>
    <col min="4" max="4" width="6.33203125" style="3" bestFit="1" customWidth="1"/>
    <col min="5" max="5" width="8" style="3" bestFit="1" customWidth="1"/>
    <col min="6" max="6" width="27.33203125" style="3" bestFit="1" customWidth="1"/>
    <col min="7" max="7" width="6.33203125" style="3" bestFit="1" customWidth="1"/>
    <col min="8" max="17" width="6.83203125" style="3" bestFit="1" customWidth="1"/>
    <col min="18" max="18" width="9" style="3" bestFit="1" customWidth="1"/>
    <col min="19" max="19" width="31.83203125" style="3" bestFit="1" customWidth="1"/>
    <col min="20" max="20" width="47.33203125" style="3" bestFit="1" customWidth="1"/>
    <col min="21" max="21" width="2.6640625" style="6" customWidth="1"/>
    <col min="22" max="22" width="4.1640625" style="3" bestFit="1" customWidth="1"/>
    <col min="23" max="23" width="18.5" style="3" bestFit="1" customWidth="1"/>
    <col min="24" max="24" width="36.33203125" style="3" bestFit="1" customWidth="1"/>
    <col min="25" max="25" width="38.5" style="4" bestFit="1" customWidth="1"/>
    <col min="26" max="16384" width="9.33203125" style="3"/>
  </cols>
  <sheetData>
    <row r="1" spans="1:25" ht="12" thickBot="1" x14ac:dyDescent="0.2">
      <c r="A1" s="737" t="s">
        <v>1151</v>
      </c>
      <c r="B1" s="737" t="s">
        <v>1300</v>
      </c>
      <c r="C1" s="737" t="s">
        <v>1299</v>
      </c>
      <c r="D1" s="737" t="s">
        <v>1298</v>
      </c>
      <c r="E1" s="737" t="s">
        <v>4538</v>
      </c>
      <c r="F1" s="737" t="s">
        <v>3471</v>
      </c>
      <c r="G1" s="737" t="s">
        <v>1854</v>
      </c>
      <c r="H1" s="737" t="s">
        <v>3470</v>
      </c>
      <c r="I1" s="740"/>
      <c r="J1" s="740"/>
      <c r="K1" s="740"/>
      <c r="L1" s="740"/>
      <c r="M1" s="740"/>
      <c r="N1" s="740"/>
      <c r="O1" s="740"/>
      <c r="P1" s="740"/>
      <c r="Q1" s="740"/>
      <c r="R1" s="106" t="s">
        <v>3469</v>
      </c>
      <c r="S1" s="106" t="s">
        <v>1796</v>
      </c>
      <c r="T1" s="756" t="s">
        <v>81</v>
      </c>
      <c r="U1" s="79"/>
      <c r="V1" s="95"/>
      <c r="W1" s="95"/>
      <c r="X1" s="95"/>
      <c r="Y1" s="80"/>
    </row>
    <row r="2" spans="1:25" ht="12" thickBot="1" x14ac:dyDescent="0.2">
      <c r="A2" s="740"/>
      <c r="B2" s="740"/>
      <c r="C2" s="740"/>
      <c r="D2" s="740"/>
      <c r="E2" s="740"/>
      <c r="F2" s="740"/>
      <c r="G2" s="740"/>
      <c r="H2" s="80" t="s">
        <v>3468</v>
      </c>
      <c r="I2" s="80" t="s">
        <v>3467</v>
      </c>
      <c r="J2" s="80" t="s">
        <v>4544</v>
      </c>
      <c r="K2" s="80" t="s">
        <v>3466</v>
      </c>
      <c r="L2" s="80" t="s">
        <v>3465</v>
      </c>
      <c r="M2" s="80" t="s">
        <v>3464</v>
      </c>
      <c r="N2" s="80" t="s">
        <v>3463</v>
      </c>
      <c r="O2" s="80" t="s">
        <v>3462</v>
      </c>
      <c r="P2" s="80" t="s">
        <v>3461</v>
      </c>
      <c r="Q2" s="80" t="s">
        <v>3460</v>
      </c>
      <c r="R2" s="107"/>
      <c r="S2" s="107"/>
      <c r="T2" s="757"/>
      <c r="U2" s="79"/>
      <c r="V2" s="95" t="s">
        <v>1152</v>
      </c>
      <c r="W2" s="95" t="s">
        <v>1151</v>
      </c>
      <c r="X2" s="95" t="s">
        <v>1796</v>
      </c>
      <c r="Y2" s="80" t="s">
        <v>81</v>
      </c>
    </row>
    <row r="3" spans="1:25" ht="12" thickBot="1" x14ac:dyDescent="0.2">
      <c r="A3" s="846" t="s">
        <v>43</v>
      </c>
      <c r="B3" s="840">
        <v>0</v>
      </c>
      <c r="C3" s="840" t="s">
        <v>1271</v>
      </c>
      <c r="D3" s="840" t="s">
        <v>1268</v>
      </c>
      <c r="E3" s="840" t="s">
        <v>103</v>
      </c>
      <c r="F3" s="97" t="s">
        <v>3459</v>
      </c>
      <c r="G3" s="840" t="s">
        <v>103</v>
      </c>
      <c r="H3" s="750" t="s">
        <v>2973</v>
      </c>
      <c r="I3" s="750" t="s">
        <v>2973</v>
      </c>
      <c r="J3" s="750" t="s">
        <v>2973</v>
      </c>
      <c r="K3" s="750" t="s">
        <v>2973</v>
      </c>
      <c r="L3" s="750" t="s">
        <v>2973</v>
      </c>
      <c r="M3" s="750" t="s">
        <v>2973</v>
      </c>
      <c r="N3" s="750" t="s">
        <v>2973</v>
      </c>
      <c r="O3" s="750" t="s">
        <v>2973</v>
      </c>
      <c r="P3" s="750" t="s">
        <v>2973</v>
      </c>
      <c r="Q3" s="750" t="s">
        <v>2973</v>
      </c>
      <c r="R3" s="749">
        <v>5000</v>
      </c>
      <c r="S3" s="53" t="s">
        <v>2998</v>
      </c>
      <c r="T3" s="53" t="s">
        <v>1488</v>
      </c>
      <c r="V3" s="784">
        <v>1</v>
      </c>
      <c r="W3" s="68" t="s">
        <v>3447</v>
      </c>
      <c r="X3" s="53" t="s">
        <v>3458</v>
      </c>
      <c r="Y3" s="72" t="s">
        <v>3457</v>
      </c>
    </row>
    <row r="4" spans="1:25" ht="12" thickBot="1" x14ac:dyDescent="0.2">
      <c r="A4" s="847"/>
      <c r="B4" s="841"/>
      <c r="C4" s="841"/>
      <c r="D4" s="841"/>
      <c r="E4" s="841"/>
      <c r="F4" s="97" t="s">
        <v>3452</v>
      </c>
      <c r="G4" s="841"/>
      <c r="H4" s="751"/>
      <c r="I4" s="751"/>
      <c r="J4" s="751"/>
      <c r="K4" s="751"/>
      <c r="L4" s="751"/>
      <c r="M4" s="751"/>
      <c r="N4" s="751"/>
      <c r="O4" s="751"/>
      <c r="P4" s="751"/>
      <c r="Q4" s="751"/>
      <c r="R4" s="739"/>
      <c r="S4" s="53" t="s">
        <v>3451</v>
      </c>
      <c r="T4" s="53" t="s">
        <v>3325</v>
      </c>
      <c r="V4" s="839"/>
      <c r="W4" s="838" t="s">
        <v>3170</v>
      </c>
      <c r="X4" s="53" t="s">
        <v>3169</v>
      </c>
      <c r="Y4" s="834"/>
    </row>
    <row r="5" spans="1:25" ht="12" thickBot="1" x14ac:dyDescent="0.2">
      <c r="A5" s="847"/>
      <c r="B5" s="841"/>
      <c r="C5" s="841"/>
      <c r="D5" s="841"/>
      <c r="E5" s="841"/>
      <c r="F5" s="98"/>
      <c r="G5" s="841"/>
      <c r="H5" s="751"/>
      <c r="I5" s="751"/>
      <c r="J5" s="751"/>
      <c r="K5" s="751"/>
      <c r="L5" s="751"/>
      <c r="M5" s="751"/>
      <c r="N5" s="751"/>
      <c r="O5" s="751"/>
      <c r="P5" s="751"/>
      <c r="Q5" s="751"/>
      <c r="R5" s="739"/>
      <c r="S5" s="53" t="s">
        <v>1533</v>
      </c>
      <c r="T5" s="53" t="s">
        <v>1486</v>
      </c>
      <c r="V5" s="839"/>
      <c r="W5" s="837"/>
      <c r="X5" s="53" t="s">
        <v>2680</v>
      </c>
      <c r="Y5" s="835"/>
    </row>
    <row r="6" spans="1:25" ht="12" thickBot="1" x14ac:dyDescent="0.2">
      <c r="A6" s="846" t="s">
        <v>45</v>
      </c>
      <c r="B6" s="840">
        <v>0</v>
      </c>
      <c r="C6" s="840" t="s">
        <v>1271</v>
      </c>
      <c r="D6" s="840" t="s">
        <v>1268</v>
      </c>
      <c r="E6" s="840" t="s">
        <v>103</v>
      </c>
      <c r="F6" s="97" t="s">
        <v>3456</v>
      </c>
      <c r="G6" s="840" t="s">
        <v>103</v>
      </c>
      <c r="H6" s="750" t="s">
        <v>2973</v>
      </c>
      <c r="I6" s="750" t="s">
        <v>2973</v>
      </c>
      <c r="J6" s="750" t="s">
        <v>2973</v>
      </c>
      <c r="K6" s="750" t="s">
        <v>2973</v>
      </c>
      <c r="L6" s="750" t="s">
        <v>2973</v>
      </c>
      <c r="M6" s="750" t="s">
        <v>2973</v>
      </c>
      <c r="N6" s="750" t="s">
        <v>2973</v>
      </c>
      <c r="O6" s="750" t="s">
        <v>2973</v>
      </c>
      <c r="P6" s="750" t="s">
        <v>2973</v>
      </c>
      <c r="Q6" s="750" t="s">
        <v>2973</v>
      </c>
      <c r="R6" s="749">
        <v>5000</v>
      </c>
      <c r="S6" s="53" t="s">
        <v>2998</v>
      </c>
      <c r="T6" s="53" t="s">
        <v>1492</v>
      </c>
      <c r="V6" s="839"/>
      <c r="W6" s="836" t="s">
        <v>1001</v>
      </c>
      <c r="X6" s="53" t="s">
        <v>3455</v>
      </c>
      <c r="Y6" s="834"/>
    </row>
    <row r="7" spans="1:25" ht="12" thickBot="1" x14ac:dyDescent="0.2">
      <c r="A7" s="847"/>
      <c r="B7" s="841"/>
      <c r="C7" s="841"/>
      <c r="D7" s="841"/>
      <c r="E7" s="841"/>
      <c r="F7" s="97" t="s">
        <v>3452</v>
      </c>
      <c r="G7" s="841"/>
      <c r="H7" s="751"/>
      <c r="I7" s="751"/>
      <c r="J7" s="751"/>
      <c r="K7" s="751"/>
      <c r="L7" s="751"/>
      <c r="M7" s="751"/>
      <c r="N7" s="751"/>
      <c r="O7" s="751"/>
      <c r="P7" s="751"/>
      <c r="Q7" s="751"/>
      <c r="R7" s="739"/>
      <c r="S7" s="53" t="s">
        <v>3451</v>
      </c>
      <c r="T7" s="53" t="s">
        <v>3325</v>
      </c>
      <c r="V7" s="839"/>
      <c r="W7" s="837"/>
      <c r="X7" s="53" t="s">
        <v>3454</v>
      </c>
      <c r="Y7" s="835"/>
    </row>
    <row r="8" spans="1:25" ht="12" thickBot="1" x14ac:dyDescent="0.2">
      <c r="A8" s="847"/>
      <c r="B8" s="841"/>
      <c r="C8" s="841"/>
      <c r="D8" s="841"/>
      <c r="E8" s="841"/>
      <c r="F8" s="98"/>
      <c r="G8" s="841"/>
      <c r="H8" s="751"/>
      <c r="I8" s="751"/>
      <c r="J8" s="751"/>
      <c r="K8" s="751"/>
      <c r="L8" s="751"/>
      <c r="M8" s="751"/>
      <c r="N8" s="751"/>
      <c r="O8" s="751"/>
      <c r="P8" s="751"/>
      <c r="Q8" s="751"/>
      <c r="R8" s="739"/>
      <c r="S8" s="53" t="s">
        <v>1533</v>
      </c>
      <c r="T8" s="53" t="s">
        <v>1486</v>
      </c>
      <c r="V8" s="839"/>
      <c r="W8" s="68" t="s">
        <v>3246</v>
      </c>
      <c r="X8" s="53" t="s">
        <v>2754</v>
      </c>
      <c r="Y8" s="73"/>
    </row>
    <row r="9" spans="1:25" ht="12" thickBot="1" x14ac:dyDescent="0.2">
      <c r="A9" s="846" t="s">
        <v>2999</v>
      </c>
      <c r="B9" s="840">
        <v>0</v>
      </c>
      <c r="C9" s="840" t="s">
        <v>1271</v>
      </c>
      <c r="D9" s="840" t="s">
        <v>1268</v>
      </c>
      <c r="E9" s="840" t="s">
        <v>103</v>
      </c>
      <c r="F9" s="97" t="s">
        <v>3453</v>
      </c>
      <c r="G9" s="840" t="s">
        <v>103</v>
      </c>
      <c r="H9" s="750" t="s">
        <v>2973</v>
      </c>
      <c r="I9" s="750" t="s">
        <v>2973</v>
      </c>
      <c r="J9" s="750" t="s">
        <v>2973</v>
      </c>
      <c r="K9" s="750" t="s">
        <v>2973</v>
      </c>
      <c r="L9" s="750" t="s">
        <v>2973</v>
      </c>
      <c r="M9" s="750" t="s">
        <v>2973</v>
      </c>
      <c r="N9" s="750" t="s">
        <v>2973</v>
      </c>
      <c r="O9" s="750" t="s">
        <v>2973</v>
      </c>
      <c r="P9" s="750" t="s">
        <v>2973</v>
      </c>
      <c r="Q9" s="750" t="s">
        <v>2973</v>
      </c>
      <c r="R9" s="749">
        <v>5000</v>
      </c>
      <c r="S9" s="53" t="s">
        <v>2998</v>
      </c>
      <c r="T9" s="53" t="s">
        <v>1490</v>
      </c>
      <c r="V9" s="839"/>
      <c r="W9" s="70" t="s">
        <v>3441</v>
      </c>
      <c r="X9" s="53" t="s">
        <v>3169</v>
      </c>
      <c r="Y9" s="73"/>
    </row>
    <row r="10" spans="1:25" ht="12" thickBot="1" x14ac:dyDescent="0.2">
      <c r="A10" s="847"/>
      <c r="B10" s="841"/>
      <c r="C10" s="841"/>
      <c r="D10" s="841"/>
      <c r="E10" s="841"/>
      <c r="F10" s="97" t="s">
        <v>3452</v>
      </c>
      <c r="G10" s="841"/>
      <c r="H10" s="751"/>
      <c r="I10" s="751"/>
      <c r="J10" s="751"/>
      <c r="K10" s="751"/>
      <c r="L10" s="751"/>
      <c r="M10" s="751"/>
      <c r="N10" s="751"/>
      <c r="O10" s="751"/>
      <c r="P10" s="751"/>
      <c r="Q10" s="751"/>
      <c r="R10" s="739"/>
      <c r="S10" s="53" t="s">
        <v>3451</v>
      </c>
      <c r="T10" s="53" t="s">
        <v>3325</v>
      </c>
      <c r="V10" s="839"/>
      <c r="W10" s="68" t="s">
        <v>3438</v>
      </c>
      <c r="X10" s="56" t="s">
        <v>3437</v>
      </c>
      <c r="Y10" s="834" t="s">
        <v>3450</v>
      </c>
    </row>
    <row r="11" spans="1:25" ht="12" thickBot="1" x14ac:dyDescent="0.2">
      <c r="A11" s="847"/>
      <c r="B11" s="841"/>
      <c r="C11" s="841"/>
      <c r="D11" s="841"/>
      <c r="E11" s="841"/>
      <c r="F11" s="98"/>
      <c r="G11" s="841"/>
      <c r="H11" s="751"/>
      <c r="I11" s="751"/>
      <c r="J11" s="751"/>
      <c r="K11" s="751"/>
      <c r="L11" s="751"/>
      <c r="M11" s="751"/>
      <c r="N11" s="751"/>
      <c r="O11" s="751"/>
      <c r="P11" s="751"/>
      <c r="Q11" s="751"/>
      <c r="R11" s="739"/>
      <c r="S11" s="53" t="s">
        <v>1533</v>
      </c>
      <c r="T11" s="53" t="s">
        <v>1486</v>
      </c>
      <c r="V11" s="839"/>
      <c r="W11" s="70" t="s">
        <v>3449</v>
      </c>
      <c r="X11" s="53" t="s">
        <v>3448</v>
      </c>
      <c r="Y11" s="835"/>
    </row>
    <row r="12" spans="1:25" ht="12" thickBot="1" x14ac:dyDescent="0.2">
      <c r="A12" s="93" t="s">
        <v>3447</v>
      </c>
      <c r="B12" s="97">
        <v>5</v>
      </c>
      <c r="C12" s="97" t="s">
        <v>1271</v>
      </c>
      <c r="D12" s="97" t="s">
        <v>1268</v>
      </c>
      <c r="E12" s="97" t="s">
        <v>1997</v>
      </c>
      <c r="F12" s="97" t="s">
        <v>103</v>
      </c>
      <c r="G12" s="97" t="s">
        <v>103</v>
      </c>
      <c r="H12" s="99" t="s">
        <v>2973</v>
      </c>
      <c r="I12" s="99" t="s">
        <v>2973</v>
      </c>
      <c r="J12" s="99" t="s">
        <v>2973</v>
      </c>
      <c r="K12" s="99" t="s">
        <v>2973</v>
      </c>
      <c r="L12" s="99" t="s">
        <v>103</v>
      </c>
      <c r="M12" s="99" t="s">
        <v>2973</v>
      </c>
      <c r="N12" s="99" t="s">
        <v>2973</v>
      </c>
      <c r="O12" s="99" t="s">
        <v>2973</v>
      </c>
      <c r="P12" s="99" t="s">
        <v>103</v>
      </c>
      <c r="Q12" s="99" t="s">
        <v>103</v>
      </c>
      <c r="R12" s="53">
        <v>-22</v>
      </c>
      <c r="S12" s="56" t="s">
        <v>3446</v>
      </c>
      <c r="T12" s="53"/>
      <c r="V12" s="839"/>
      <c r="W12" s="70" t="s">
        <v>3430</v>
      </c>
      <c r="X12" s="53" t="s">
        <v>3445</v>
      </c>
      <c r="Y12" s="835"/>
    </row>
    <row r="13" spans="1:25" ht="12" thickBot="1" x14ac:dyDescent="0.2">
      <c r="A13" s="93" t="s">
        <v>1001</v>
      </c>
      <c r="B13" s="97">
        <v>8</v>
      </c>
      <c r="C13" s="97" t="s">
        <v>1271</v>
      </c>
      <c r="D13" s="97" t="s">
        <v>1268</v>
      </c>
      <c r="E13" s="97" t="s">
        <v>3444</v>
      </c>
      <c r="F13" s="97"/>
      <c r="G13" s="97" t="s">
        <v>103</v>
      </c>
      <c r="H13" s="99" t="s">
        <v>103</v>
      </c>
      <c r="I13" s="99" t="s">
        <v>103</v>
      </c>
      <c r="J13" s="99" t="s">
        <v>103</v>
      </c>
      <c r="K13" s="99" t="s">
        <v>103</v>
      </c>
      <c r="L13" s="99" t="s">
        <v>2973</v>
      </c>
      <c r="M13" s="99" t="s">
        <v>103</v>
      </c>
      <c r="N13" s="99" t="s">
        <v>103</v>
      </c>
      <c r="O13" s="99" t="s">
        <v>103</v>
      </c>
      <c r="P13" s="99" t="s">
        <v>103</v>
      </c>
      <c r="Q13" s="99" t="s">
        <v>103</v>
      </c>
      <c r="R13" s="53">
        <v>-187</v>
      </c>
      <c r="S13" s="53" t="s">
        <v>3443</v>
      </c>
      <c r="T13" s="53"/>
      <c r="V13" s="839"/>
      <c r="W13" s="70" t="s">
        <v>3427</v>
      </c>
      <c r="X13" s="53" t="s">
        <v>3442</v>
      </c>
      <c r="Y13" s="835"/>
    </row>
    <row r="14" spans="1:25" ht="12" thickBot="1" x14ac:dyDescent="0.2">
      <c r="A14" s="848" t="s">
        <v>3441</v>
      </c>
      <c r="B14" s="840">
        <v>10</v>
      </c>
      <c r="C14" s="840" t="s">
        <v>1271</v>
      </c>
      <c r="D14" s="840" t="s">
        <v>1268</v>
      </c>
      <c r="E14" s="840" t="s">
        <v>1997</v>
      </c>
      <c r="F14" s="840"/>
      <c r="G14" s="840" t="s">
        <v>103</v>
      </c>
      <c r="H14" s="750" t="s">
        <v>2973</v>
      </c>
      <c r="I14" s="750" t="s">
        <v>2973</v>
      </c>
      <c r="J14" s="750" t="s">
        <v>2973</v>
      </c>
      <c r="K14" s="750" t="s">
        <v>2973</v>
      </c>
      <c r="L14" s="750" t="s">
        <v>103</v>
      </c>
      <c r="M14" s="750" t="s">
        <v>2973</v>
      </c>
      <c r="N14" s="750" t="s">
        <v>2973</v>
      </c>
      <c r="O14" s="750" t="s">
        <v>2973</v>
      </c>
      <c r="P14" s="750" t="s">
        <v>103</v>
      </c>
      <c r="Q14" s="750" t="s">
        <v>103</v>
      </c>
      <c r="R14" s="738">
        <v>50</v>
      </c>
      <c r="S14" s="53" t="s">
        <v>3169</v>
      </c>
      <c r="T14" s="738"/>
      <c r="V14" s="784">
        <v>2</v>
      </c>
      <c r="W14" s="70" t="s">
        <v>3425</v>
      </c>
      <c r="X14" s="53" t="s">
        <v>3440</v>
      </c>
      <c r="Y14" s="835"/>
    </row>
    <row r="15" spans="1:25" ht="12" thickBot="1" x14ac:dyDescent="0.2">
      <c r="A15" s="847"/>
      <c r="B15" s="841"/>
      <c r="C15" s="841"/>
      <c r="D15" s="841"/>
      <c r="E15" s="841"/>
      <c r="F15" s="841"/>
      <c r="G15" s="841"/>
      <c r="H15" s="751"/>
      <c r="I15" s="751"/>
      <c r="J15" s="751"/>
      <c r="K15" s="751"/>
      <c r="L15" s="751"/>
      <c r="M15" s="751"/>
      <c r="N15" s="751"/>
      <c r="O15" s="751"/>
      <c r="P15" s="751"/>
      <c r="Q15" s="751"/>
      <c r="R15" s="739"/>
      <c r="S15" s="53" t="s">
        <v>3439</v>
      </c>
      <c r="T15" s="739"/>
      <c r="V15" s="839"/>
      <c r="W15" s="68" t="s">
        <v>3423</v>
      </c>
      <c r="X15" s="53" t="s">
        <v>2686</v>
      </c>
      <c r="Y15" s="73"/>
    </row>
    <row r="16" spans="1:25" ht="12" thickBot="1" x14ac:dyDescent="0.2">
      <c r="A16" s="93" t="s">
        <v>3438</v>
      </c>
      <c r="B16" s="97">
        <v>10</v>
      </c>
      <c r="C16" s="97" t="s">
        <v>1271</v>
      </c>
      <c r="D16" s="97" t="s">
        <v>1268</v>
      </c>
      <c r="E16" s="97" t="s">
        <v>2179</v>
      </c>
      <c r="F16" s="97"/>
      <c r="G16" s="97" t="s">
        <v>103</v>
      </c>
      <c r="H16" s="99" t="s">
        <v>2973</v>
      </c>
      <c r="I16" s="99" t="s">
        <v>2973</v>
      </c>
      <c r="J16" s="99" t="s">
        <v>2973</v>
      </c>
      <c r="K16" s="99" t="s">
        <v>2973</v>
      </c>
      <c r="L16" s="99" t="s">
        <v>2973</v>
      </c>
      <c r="M16" s="99" t="s">
        <v>2973</v>
      </c>
      <c r="N16" s="99" t="s">
        <v>2973</v>
      </c>
      <c r="O16" s="99" t="s">
        <v>2973</v>
      </c>
      <c r="P16" s="99" t="s">
        <v>103</v>
      </c>
      <c r="Q16" s="99" t="s">
        <v>103</v>
      </c>
      <c r="R16" s="53" t="s">
        <v>103</v>
      </c>
      <c r="S16" s="53" t="s">
        <v>3437</v>
      </c>
      <c r="T16" s="738" t="s">
        <v>3436</v>
      </c>
      <c r="V16" s="839"/>
      <c r="W16" s="70" t="s">
        <v>3435</v>
      </c>
      <c r="X16" s="56" t="s">
        <v>3434</v>
      </c>
      <c r="Y16" s="73"/>
    </row>
    <row r="17" spans="1:25" ht="12" thickBot="1" x14ac:dyDescent="0.2">
      <c r="A17" s="93" t="s">
        <v>3433</v>
      </c>
      <c r="B17" s="97">
        <v>10</v>
      </c>
      <c r="C17" s="97" t="s">
        <v>1271</v>
      </c>
      <c r="D17" s="97" t="s">
        <v>1268</v>
      </c>
      <c r="E17" s="97" t="s">
        <v>3432</v>
      </c>
      <c r="F17" s="97"/>
      <c r="G17" s="97" t="s">
        <v>103</v>
      </c>
      <c r="H17" s="99" t="s">
        <v>2973</v>
      </c>
      <c r="I17" s="99" t="s">
        <v>2973</v>
      </c>
      <c r="J17" s="99" t="s">
        <v>2973</v>
      </c>
      <c r="K17" s="99" t="s">
        <v>2973</v>
      </c>
      <c r="L17" s="99" t="s">
        <v>2973</v>
      </c>
      <c r="M17" s="99" t="s">
        <v>2973</v>
      </c>
      <c r="N17" s="99" t="s">
        <v>2973</v>
      </c>
      <c r="O17" s="99" t="s">
        <v>2973</v>
      </c>
      <c r="P17" s="99" t="s">
        <v>103</v>
      </c>
      <c r="Q17" s="99" t="s">
        <v>103</v>
      </c>
      <c r="R17" s="53" t="s">
        <v>103</v>
      </c>
      <c r="S17" s="53" t="s">
        <v>3431</v>
      </c>
      <c r="T17" s="739"/>
      <c r="V17" s="839"/>
      <c r="W17" s="70" t="s">
        <v>3421</v>
      </c>
      <c r="X17" s="53" t="s">
        <v>3331</v>
      </c>
      <c r="Y17" s="73"/>
    </row>
    <row r="18" spans="1:25" ht="12" thickBot="1" x14ac:dyDescent="0.2">
      <c r="A18" s="93" t="s">
        <v>3430</v>
      </c>
      <c r="B18" s="97">
        <v>10</v>
      </c>
      <c r="C18" s="97" t="s">
        <v>1271</v>
      </c>
      <c r="D18" s="97" t="s">
        <v>1268</v>
      </c>
      <c r="E18" s="97" t="s">
        <v>2185</v>
      </c>
      <c r="F18" s="97"/>
      <c r="G18" s="97" t="s">
        <v>103</v>
      </c>
      <c r="H18" s="99" t="s">
        <v>2973</v>
      </c>
      <c r="I18" s="99" t="s">
        <v>2973</v>
      </c>
      <c r="J18" s="99" t="s">
        <v>2973</v>
      </c>
      <c r="K18" s="99" t="s">
        <v>2973</v>
      </c>
      <c r="L18" s="99" t="s">
        <v>2973</v>
      </c>
      <c r="M18" s="99" t="s">
        <v>2973</v>
      </c>
      <c r="N18" s="99" t="s">
        <v>2973</v>
      </c>
      <c r="O18" s="99" t="s">
        <v>2973</v>
      </c>
      <c r="P18" s="99" t="s">
        <v>103</v>
      </c>
      <c r="Q18" s="99" t="s">
        <v>103</v>
      </c>
      <c r="R18" s="53" t="s">
        <v>103</v>
      </c>
      <c r="S18" s="53" t="s">
        <v>3429</v>
      </c>
      <c r="T18" s="739"/>
      <c r="V18" s="839"/>
      <c r="W18" s="70" t="s">
        <v>551</v>
      </c>
      <c r="X18" s="56" t="s">
        <v>3428</v>
      </c>
      <c r="Y18" s="73"/>
    </row>
    <row r="19" spans="1:25" ht="12" thickBot="1" x14ac:dyDescent="0.2">
      <c r="A19" s="93" t="s">
        <v>3427</v>
      </c>
      <c r="B19" s="97">
        <v>10</v>
      </c>
      <c r="C19" s="97" t="s">
        <v>1271</v>
      </c>
      <c r="D19" s="97" t="s">
        <v>1268</v>
      </c>
      <c r="E19" s="97" t="s">
        <v>2185</v>
      </c>
      <c r="F19" s="97"/>
      <c r="G19" s="97" t="s">
        <v>103</v>
      </c>
      <c r="H19" s="99" t="s">
        <v>2973</v>
      </c>
      <c r="I19" s="99" t="s">
        <v>2973</v>
      </c>
      <c r="J19" s="99" t="s">
        <v>2973</v>
      </c>
      <c r="K19" s="99" t="s">
        <v>2973</v>
      </c>
      <c r="L19" s="99" t="s">
        <v>2973</v>
      </c>
      <c r="M19" s="99" t="s">
        <v>2973</v>
      </c>
      <c r="N19" s="99" t="s">
        <v>2973</v>
      </c>
      <c r="O19" s="99" t="s">
        <v>2973</v>
      </c>
      <c r="P19" s="99" t="s">
        <v>103</v>
      </c>
      <c r="Q19" s="99" t="s">
        <v>103</v>
      </c>
      <c r="R19" s="53" t="s">
        <v>103</v>
      </c>
      <c r="S19" s="53" t="s">
        <v>3426</v>
      </c>
      <c r="T19" s="739"/>
      <c r="V19" s="839"/>
      <c r="W19" s="836" t="s">
        <v>79</v>
      </c>
      <c r="X19" s="53" t="s">
        <v>2853</v>
      </c>
      <c r="Y19" s="834"/>
    </row>
    <row r="20" spans="1:25" ht="12" thickBot="1" x14ac:dyDescent="0.2">
      <c r="A20" s="93" t="s">
        <v>3425</v>
      </c>
      <c r="B20" s="97">
        <v>10</v>
      </c>
      <c r="C20" s="97" t="s">
        <v>1271</v>
      </c>
      <c r="D20" s="97" t="s">
        <v>1268</v>
      </c>
      <c r="E20" s="97" t="s">
        <v>2185</v>
      </c>
      <c r="F20" s="97"/>
      <c r="G20" s="97" t="s">
        <v>103</v>
      </c>
      <c r="H20" s="99" t="s">
        <v>2973</v>
      </c>
      <c r="I20" s="99" t="s">
        <v>2973</v>
      </c>
      <c r="J20" s="99" t="s">
        <v>2973</v>
      </c>
      <c r="K20" s="99" t="s">
        <v>2973</v>
      </c>
      <c r="L20" s="99" t="s">
        <v>2973</v>
      </c>
      <c r="M20" s="99" t="s">
        <v>2973</v>
      </c>
      <c r="N20" s="99" t="s">
        <v>2973</v>
      </c>
      <c r="O20" s="99" t="s">
        <v>2973</v>
      </c>
      <c r="P20" s="99" t="s">
        <v>103</v>
      </c>
      <c r="Q20" s="99" t="s">
        <v>103</v>
      </c>
      <c r="R20" s="53" t="s">
        <v>103</v>
      </c>
      <c r="S20" s="53" t="s">
        <v>3424</v>
      </c>
      <c r="T20" s="739"/>
      <c r="V20" s="839"/>
      <c r="W20" s="837"/>
      <c r="X20" s="53" t="s">
        <v>2194</v>
      </c>
      <c r="Y20" s="835"/>
    </row>
    <row r="21" spans="1:25" ht="12" thickBot="1" x14ac:dyDescent="0.2">
      <c r="A21" s="93" t="s">
        <v>3423</v>
      </c>
      <c r="B21" s="97">
        <v>15</v>
      </c>
      <c r="C21" s="97" t="s">
        <v>1271</v>
      </c>
      <c r="D21" s="97" t="s">
        <v>1268</v>
      </c>
      <c r="E21" s="97" t="s">
        <v>1813</v>
      </c>
      <c r="F21" s="97"/>
      <c r="G21" s="97" t="s">
        <v>103</v>
      </c>
      <c r="H21" s="99" t="s">
        <v>103</v>
      </c>
      <c r="I21" s="99" t="s">
        <v>103</v>
      </c>
      <c r="J21" s="99" t="s">
        <v>2973</v>
      </c>
      <c r="K21" s="99" t="s">
        <v>103</v>
      </c>
      <c r="L21" s="99" t="s">
        <v>103</v>
      </c>
      <c r="M21" s="99" t="s">
        <v>103</v>
      </c>
      <c r="N21" s="99" t="s">
        <v>103</v>
      </c>
      <c r="O21" s="99" t="s">
        <v>103</v>
      </c>
      <c r="P21" s="99" t="s">
        <v>103</v>
      </c>
      <c r="Q21" s="99" t="s">
        <v>103</v>
      </c>
      <c r="R21" s="53">
        <v>-37</v>
      </c>
      <c r="S21" s="53" t="s">
        <v>2686</v>
      </c>
      <c r="T21" s="53"/>
      <c r="V21" s="839"/>
      <c r="W21" s="68" t="s">
        <v>3266</v>
      </c>
      <c r="X21" s="56" t="s">
        <v>3422</v>
      </c>
      <c r="Y21" s="73"/>
    </row>
    <row r="22" spans="1:25" ht="12" thickBot="1" x14ac:dyDescent="0.2">
      <c r="A22" s="93" t="s">
        <v>3421</v>
      </c>
      <c r="B22" s="97">
        <v>16</v>
      </c>
      <c r="C22" s="97" t="s">
        <v>1271</v>
      </c>
      <c r="D22" s="97" t="s">
        <v>1268</v>
      </c>
      <c r="E22" s="97" t="s">
        <v>2185</v>
      </c>
      <c r="F22" s="97"/>
      <c r="G22" s="97" t="s">
        <v>103</v>
      </c>
      <c r="H22" s="99" t="s">
        <v>103</v>
      </c>
      <c r="I22" s="99" t="s">
        <v>103</v>
      </c>
      <c r="J22" s="99" t="s">
        <v>103</v>
      </c>
      <c r="K22" s="99" t="s">
        <v>103</v>
      </c>
      <c r="L22" s="99" t="s">
        <v>2973</v>
      </c>
      <c r="M22" s="99" t="s">
        <v>103</v>
      </c>
      <c r="N22" s="99" t="s">
        <v>103</v>
      </c>
      <c r="O22" s="99" t="s">
        <v>103</v>
      </c>
      <c r="P22" s="99" t="s">
        <v>103</v>
      </c>
      <c r="Q22" s="99" t="s">
        <v>103</v>
      </c>
      <c r="R22" s="53">
        <v>-187</v>
      </c>
      <c r="S22" s="53" t="s">
        <v>3331</v>
      </c>
      <c r="T22" s="53" t="s">
        <v>3420</v>
      </c>
      <c r="V22" s="839"/>
      <c r="W22" s="70" t="s">
        <v>78</v>
      </c>
      <c r="X22" s="53" t="s">
        <v>3169</v>
      </c>
      <c r="Y22" s="73" t="s">
        <v>2997</v>
      </c>
    </row>
    <row r="23" spans="1:25" ht="12" thickBot="1" x14ac:dyDescent="0.2">
      <c r="A23" s="846" t="s">
        <v>78</v>
      </c>
      <c r="B23" s="840">
        <v>24</v>
      </c>
      <c r="C23" s="840" t="s">
        <v>1271</v>
      </c>
      <c r="D23" s="840" t="s">
        <v>1268</v>
      </c>
      <c r="E23" s="840" t="s">
        <v>1997</v>
      </c>
      <c r="F23" s="840"/>
      <c r="G23" s="840" t="s">
        <v>103</v>
      </c>
      <c r="H23" s="750" t="s">
        <v>2973</v>
      </c>
      <c r="I23" s="750" t="s">
        <v>2973</v>
      </c>
      <c r="J23" s="750" t="s">
        <v>2973</v>
      </c>
      <c r="K23" s="750" t="s">
        <v>2973</v>
      </c>
      <c r="L23" s="750" t="s">
        <v>103</v>
      </c>
      <c r="M23" s="750" t="s">
        <v>2973</v>
      </c>
      <c r="N23" s="750" t="s">
        <v>2973</v>
      </c>
      <c r="O23" s="750" t="s">
        <v>2973</v>
      </c>
      <c r="P23" s="750" t="s">
        <v>103</v>
      </c>
      <c r="Q23" s="750" t="s">
        <v>103</v>
      </c>
      <c r="R23" s="738">
        <v>180</v>
      </c>
      <c r="S23" s="53" t="s">
        <v>3419</v>
      </c>
      <c r="T23" s="738"/>
      <c r="V23" s="839"/>
      <c r="W23" s="70" t="s">
        <v>3418</v>
      </c>
      <c r="X23" s="53" t="s">
        <v>1758</v>
      </c>
      <c r="Y23" s="73"/>
    </row>
    <row r="24" spans="1:25" ht="12" thickBot="1" x14ac:dyDescent="0.2">
      <c r="A24" s="847"/>
      <c r="B24" s="841"/>
      <c r="C24" s="841"/>
      <c r="D24" s="841"/>
      <c r="E24" s="841"/>
      <c r="F24" s="841"/>
      <c r="G24" s="841"/>
      <c r="H24" s="751"/>
      <c r="I24" s="751"/>
      <c r="J24" s="751"/>
      <c r="K24" s="751"/>
      <c r="L24" s="751"/>
      <c r="M24" s="751"/>
      <c r="N24" s="751"/>
      <c r="O24" s="751"/>
      <c r="P24" s="751"/>
      <c r="Q24" s="751"/>
      <c r="R24" s="739"/>
      <c r="S24" s="53" t="s">
        <v>2194</v>
      </c>
      <c r="T24" s="739"/>
      <c r="V24" s="784">
        <v>3</v>
      </c>
      <c r="W24" s="70" t="s">
        <v>77</v>
      </c>
      <c r="X24" s="53" t="s">
        <v>3169</v>
      </c>
      <c r="Y24" s="73" t="s">
        <v>3007</v>
      </c>
    </row>
    <row r="25" spans="1:25" ht="12" thickBot="1" x14ac:dyDescent="0.2">
      <c r="A25" s="93" t="s">
        <v>3418</v>
      </c>
      <c r="B25" s="97">
        <v>25</v>
      </c>
      <c r="C25" s="97" t="s">
        <v>1271</v>
      </c>
      <c r="D25" s="97" t="s">
        <v>1268</v>
      </c>
      <c r="E25" s="97" t="s">
        <v>1813</v>
      </c>
      <c r="F25" s="97"/>
      <c r="G25" s="97" t="s">
        <v>103</v>
      </c>
      <c r="H25" s="99" t="s">
        <v>2973</v>
      </c>
      <c r="I25" s="99" t="s">
        <v>2973</v>
      </c>
      <c r="J25" s="99" t="s">
        <v>2973</v>
      </c>
      <c r="K25" s="99" t="s">
        <v>2973</v>
      </c>
      <c r="L25" s="99" t="s">
        <v>103</v>
      </c>
      <c r="M25" s="99" t="s">
        <v>2973</v>
      </c>
      <c r="N25" s="99" t="s">
        <v>2973</v>
      </c>
      <c r="O25" s="99" t="s">
        <v>2973</v>
      </c>
      <c r="P25" s="99" t="s">
        <v>103</v>
      </c>
      <c r="Q25" s="99" t="s">
        <v>103</v>
      </c>
      <c r="R25" s="53">
        <v>400</v>
      </c>
      <c r="S25" s="53" t="s">
        <v>3098</v>
      </c>
      <c r="T25" s="53"/>
      <c r="V25" s="839"/>
      <c r="W25" s="838" t="s">
        <v>3088</v>
      </c>
      <c r="X25" s="53" t="s">
        <v>1802</v>
      </c>
      <c r="Y25" s="834"/>
    </row>
    <row r="26" spans="1:25" ht="12" thickBot="1" x14ac:dyDescent="0.2">
      <c r="A26" s="93" t="s">
        <v>77</v>
      </c>
      <c r="B26" s="97">
        <v>30</v>
      </c>
      <c r="C26" s="97" t="s">
        <v>1271</v>
      </c>
      <c r="D26" s="97" t="s">
        <v>1268</v>
      </c>
      <c r="E26" s="97" t="s">
        <v>1997</v>
      </c>
      <c r="F26" s="97"/>
      <c r="G26" s="97" t="s">
        <v>103</v>
      </c>
      <c r="H26" s="99" t="s">
        <v>2973</v>
      </c>
      <c r="I26" s="99" t="s">
        <v>2973</v>
      </c>
      <c r="J26" s="99" t="s">
        <v>2973</v>
      </c>
      <c r="K26" s="99" t="s">
        <v>2973</v>
      </c>
      <c r="L26" s="99" t="s">
        <v>103</v>
      </c>
      <c r="M26" s="99" t="s">
        <v>2973</v>
      </c>
      <c r="N26" s="99" t="s">
        <v>2973</v>
      </c>
      <c r="O26" s="99" t="s">
        <v>2973</v>
      </c>
      <c r="P26" s="99" t="s">
        <v>103</v>
      </c>
      <c r="Q26" s="99" t="s">
        <v>103</v>
      </c>
      <c r="R26" s="53">
        <v>240</v>
      </c>
      <c r="S26" s="53" t="s">
        <v>2853</v>
      </c>
      <c r="T26" s="53"/>
      <c r="V26" s="839"/>
      <c r="W26" s="837"/>
      <c r="X26" s="56" t="s">
        <v>3417</v>
      </c>
      <c r="Y26" s="835"/>
    </row>
    <row r="27" spans="1:25" ht="12" thickBot="1" x14ac:dyDescent="0.2">
      <c r="A27" s="93" t="s">
        <v>3415</v>
      </c>
      <c r="B27" s="97">
        <v>31</v>
      </c>
      <c r="C27" s="97" t="s">
        <v>1271</v>
      </c>
      <c r="D27" s="97" t="s">
        <v>1268</v>
      </c>
      <c r="E27" s="97" t="s">
        <v>1997</v>
      </c>
      <c r="F27" s="97"/>
      <c r="G27" s="97" t="s">
        <v>103</v>
      </c>
      <c r="H27" s="99" t="s">
        <v>2973</v>
      </c>
      <c r="I27" s="99" t="s">
        <v>2973</v>
      </c>
      <c r="J27" s="99" t="s">
        <v>2973</v>
      </c>
      <c r="K27" s="99" t="s">
        <v>2973</v>
      </c>
      <c r="L27" s="99" t="s">
        <v>103</v>
      </c>
      <c r="M27" s="99" t="s">
        <v>2973</v>
      </c>
      <c r="N27" s="99" t="s">
        <v>2973</v>
      </c>
      <c r="O27" s="99" t="s">
        <v>2973</v>
      </c>
      <c r="P27" s="99" t="s">
        <v>103</v>
      </c>
      <c r="Q27" s="99" t="s">
        <v>103</v>
      </c>
      <c r="R27" s="53">
        <v>-240</v>
      </c>
      <c r="S27" s="53" t="s">
        <v>3416</v>
      </c>
      <c r="T27" s="53"/>
      <c r="V27" s="839"/>
      <c r="W27" s="70" t="s">
        <v>3415</v>
      </c>
      <c r="X27" s="53" t="s">
        <v>3414</v>
      </c>
      <c r="Y27" s="73"/>
    </row>
    <row r="28" spans="1:25" ht="12" thickBot="1" x14ac:dyDescent="0.2">
      <c r="A28" s="93" t="s">
        <v>2961</v>
      </c>
      <c r="B28" s="97">
        <v>33</v>
      </c>
      <c r="C28" s="97" t="s">
        <v>1271</v>
      </c>
      <c r="D28" s="97" t="s">
        <v>1268</v>
      </c>
      <c r="E28" s="97" t="s">
        <v>2179</v>
      </c>
      <c r="F28" s="97"/>
      <c r="G28" s="100" t="s">
        <v>1978</v>
      </c>
      <c r="H28" s="99" t="s">
        <v>2973</v>
      </c>
      <c r="I28" s="99" t="s">
        <v>103</v>
      </c>
      <c r="J28" s="99" t="s">
        <v>2973</v>
      </c>
      <c r="K28" s="99" t="s">
        <v>103</v>
      </c>
      <c r="L28" s="99" t="s">
        <v>2973</v>
      </c>
      <c r="M28" s="99" t="s">
        <v>2973</v>
      </c>
      <c r="N28" s="99" t="s">
        <v>2973</v>
      </c>
      <c r="O28" s="99" t="s">
        <v>2973</v>
      </c>
      <c r="P28" s="99" t="s">
        <v>103</v>
      </c>
      <c r="Q28" s="99" t="s">
        <v>103</v>
      </c>
      <c r="R28" s="53" t="s">
        <v>103</v>
      </c>
      <c r="S28" s="53" t="s">
        <v>2955</v>
      </c>
      <c r="T28" s="53" t="s">
        <v>2953</v>
      </c>
      <c r="V28" s="839"/>
      <c r="W28" s="70" t="s">
        <v>3063</v>
      </c>
      <c r="X28" s="53" t="s">
        <v>3413</v>
      </c>
      <c r="Y28" s="73"/>
    </row>
    <row r="29" spans="1:25" ht="12" thickBot="1" x14ac:dyDescent="0.2">
      <c r="A29" s="93" t="s">
        <v>3406</v>
      </c>
      <c r="B29" s="97">
        <v>35</v>
      </c>
      <c r="C29" s="97" t="s">
        <v>1271</v>
      </c>
      <c r="D29" s="97" t="s">
        <v>1268</v>
      </c>
      <c r="E29" s="97" t="s">
        <v>2179</v>
      </c>
      <c r="F29" s="97"/>
      <c r="G29" s="101" t="s">
        <v>1978</v>
      </c>
      <c r="H29" s="99" t="s">
        <v>103</v>
      </c>
      <c r="I29" s="99" t="s">
        <v>103</v>
      </c>
      <c r="J29" s="99" t="s">
        <v>103</v>
      </c>
      <c r="K29" s="99" t="s">
        <v>103</v>
      </c>
      <c r="L29" s="99" t="s">
        <v>2973</v>
      </c>
      <c r="M29" s="99" t="s">
        <v>103</v>
      </c>
      <c r="N29" s="99" t="s">
        <v>103</v>
      </c>
      <c r="O29" s="99" t="s">
        <v>103</v>
      </c>
      <c r="P29" s="99" t="s">
        <v>103</v>
      </c>
      <c r="Q29" s="99" t="s">
        <v>103</v>
      </c>
      <c r="R29" s="50">
        <v>-1875</v>
      </c>
      <c r="S29" s="53" t="s">
        <v>3405</v>
      </c>
      <c r="T29" s="53" t="s">
        <v>3412</v>
      </c>
      <c r="V29" s="839"/>
      <c r="W29" s="70" t="s">
        <v>92</v>
      </c>
      <c r="X29" s="53" t="s">
        <v>3271</v>
      </c>
      <c r="Y29" s="73" t="s">
        <v>3411</v>
      </c>
    </row>
    <row r="30" spans="1:25" ht="12" thickBot="1" x14ac:dyDescent="0.2">
      <c r="A30" s="93" t="s">
        <v>511</v>
      </c>
      <c r="B30" s="97">
        <v>40</v>
      </c>
      <c r="C30" s="97" t="s">
        <v>1271</v>
      </c>
      <c r="D30" s="97" t="s">
        <v>1268</v>
      </c>
      <c r="E30" s="97" t="s">
        <v>2185</v>
      </c>
      <c r="F30" s="97" t="s">
        <v>1295</v>
      </c>
      <c r="G30" s="101" t="s">
        <v>1991</v>
      </c>
      <c r="H30" s="99" t="s">
        <v>103</v>
      </c>
      <c r="I30" s="99" t="s">
        <v>103</v>
      </c>
      <c r="J30" s="99" t="s">
        <v>2973</v>
      </c>
      <c r="K30" s="99" t="s">
        <v>103</v>
      </c>
      <c r="L30" s="99" t="s">
        <v>103</v>
      </c>
      <c r="M30" s="99" t="s">
        <v>2973</v>
      </c>
      <c r="N30" s="99" t="s">
        <v>103</v>
      </c>
      <c r="O30" s="99" t="s">
        <v>103</v>
      </c>
      <c r="P30" s="99" t="s">
        <v>103</v>
      </c>
      <c r="Q30" s="99" t="s">
        <v>103</v>
      </c>
      <c r="R30" s="53">
        <v>-900</v>
      </c>
      <c r="S30" s="53" t="s">
        <v>3402</v>
      </c>
      <c r="T30" s="53"/>
      <c r="V30" s="839"/>
      <c r="W30" s="70" t="s">
        <v>527</v>
      </c>
      <c r="X30" s="53" t="s">
        <v>3410</v>
      </c>
      <c r="Y30" s="73"/>
    </row>
    <row r="31" spans="1:25" ht="12" thickBot="1" x14ac:dyDescent="0.2">
      <c r="A31" s="93" t="s">
        <v>997</v>
      </c>
      <c r="B31" s="97">
        <v>40</v>
      </c>
      <c r="C31" s="97" t="s">
        <v>1271</v>
      </c>
      <c r="D31" s="97" t="s">
        <v>1268</v>
      </c>
      <c r="E31" s="97" t="s">
        <v>1997</v>
      </c>
      <c r="F31" s="97"/>
      <c r="G31" s="97" t="s">
        <v>103</v>
      </c>
      <c r="H31" s="99" t="s">
        <v>103</v>
      </c>
      <c r="I31" s="99" t="s">
        <v>2973</v>
      </c>
      <c r="J31" s="99" t="s">
        <v>103</v>
      </c>
      <c r="K31" s="99" t="s">
        <v>103</v>
      </c>
      <c r="L31" s="99" t="s">
        <v>103</v>
      </c>
      <c r="M31" s="99" t="s">
        <v>2973</v>
      </c>
      <c r="N31" s="99" t="s">
        <v>103</v>
      </c>
      <c r="O31" s="99" t="s">
        <v>103</v>
      </c>
      <c r="P31" s="99" t="s">
        <v>103</v>
      </c>
      <c r="Q31" s="99" t="s">
        <v>103</v>
      </c>
      <c r="R31" s="53">
        <v>-285</v>
      </c>
      <c r="S31" s="53" t="s">
        <v>3409</v>
      </c>
      <c r="T31" s="53"/>
      <c r="V31" s="839"/>
      <c r="W31" s="836" t="s">
        <v>3165</v>
      </c>
      <c r="X31" s="53" t="s">
        <v>1967</v>
      </c>
      <c r="Y31" s="834"/>
    </row>
    <row r="32" spans="1:25" ht="12" thickBot="1" x14ac:dyDescent="0.2">
      <c r="A32" s="93" t="s">
        <v>986</v>
      </c>
      <c r="B32" s="97">
        <v>40</v>
      </c>
      <c r="C32" s="97" t="s">
        <v>1271</v>
      </c>
      <c r="D32" s="97" t="s">
        <v>3249</v>
      </c>
      <c r="E32" s="97" t="s">
        <v>3019</v>
      </c>
      <c r="F32" s="97"/>
      <c r="G32" s="97" t="s">
        <v>103</v>
      </c>
      <c r="H32" s="99" t="s">
        <v>103</v>
      </c>
      <c r="I32" s="99" t="s">
        <v>103</v>
      </c>
      <c r="J32" s="99" t="s">
        <v>103</v>
      </c>
      <c r="K32" s="99" t="s">
        <v>2973</v>
      </c>
      <c r="L32" s="99" t="s">
        <v>103</v>
      </c>
      <c r="M32" s="99" t="s">
        <v>2973</v>
      </c>
      <c r="N32" s="99" t="s">
        <v>103</v>
      </c>
      <c r="O32" s="99" t="s">
        <v>103</v>
      </c>
      <c r="P32" s="99" t="s">
        <v>103</v>
      </c>
      <c r="Q32" s="99" t="s">
        <v>103</v>
      </c>
      <c r="R32" s="53">
        <v>-285</v>
      </c>
      <c r="S32" s="53" t="s">
        <v>3408</v>
      </c>
      <c r="T32" s="53"/>
      <c r="V32" s="839"/>
      <c r="W32" s="837"/>
      <c r="X32" s="53" t="s">
        <v>1779</v>
      </c>
      <c r="Y32" s="835"/>
    </row>
    <row r="33" spans="1:25" ht="12" thickBot="1" x14ac:dyDescent="0.2">
      <c r="A33" s="93" t="s">
        <v>3387</v>
      </c>
      <c r="B33" s="97">
        <v>45</v>
      </c>
      <c r="C33" s="97" t="s">
        <v>1271</v>
      </c>
      <c r="D33" s="97" t="s">
        <v>1268</v>
      </c>
      <c r="E33" s="97" t="s">
        <v>1813</v>
      </c>
      <c r="F33" s="97"/>
      <c r="G33" s="97" t="s">
        <v>103</v>
      </c>
      <c r="H33" s="99" t="s">
        <v>2973</v>
      </c>
      <c r="I33" s="99" t="s">
        <v>2973</v>
      </c>
      <c r="J33" s="99" t="s">
        <v>2973</v>
      </c>
      <c r="K33" s="99" t="s">
        <v>2973</v>
      </c>
      <c r="L33" s="99" t="s">
        <v>103</v>
      </c>
      <c r="M33" s="99" t="s">
        <v>2973</v>
      </c>
      <c r="N33" s="99" t="s">
        <v>2973</v>
      </c>
      <c r="O33" s="99" t="s">
        <v>2973</v>
      </c>
      <c r="P33" s="99" t="s">
        <v>103</v>
      </c>
      <c r="Q33" s="99" t="s">
        <v>103</v>
      </c>
      <c r="R33" s="53">
        <v>-300</v>
      </c>
      <c r="S33" s="53" t="s">
        <v>3162</v>
      </c>
      <c r="T33" s="53" t="s">
        <v>3407</v>
      </c>
      <c r="V33" s="839"/>
      <c r="W33" s="70" t="s">
        <v>3406</v>
      </c>
      <c r="X33" s="53" t="s">
        <v>3405</v>
      </c>
      <c r="Y33" s="73"/>
    </row>
    <row r="34" spans="1:25" ht="12" thickBot="1" x14ac:dyDescent="0.2">
      <c r="A34" s="93" t="s">
        <v>482</v>
      </c>
      <c r="B34" s="97">
        <v>45</v>
      </c>
      <c r="C34" s="97" t="s">
        <v>1271</v>
      </c>
      <c r="D34" s="97" t="s">
        <v>1268</v>
      </c>
      <c r="E34" s="97" t="s">
        <v>2185</v>
      </c>
      <c r="F34" s="97"/>
      <c r="G34" s="101" t="s">
        <v>1978</v>
      </c>
      <c r="H34" s="99" t="s">
        <v>2973</v>
      </c>
      <c r="I34" s="99" t="s">
        <v>103</v>
      </c>
      <c r="J34" s="99" t="s">
        <v>2973</v>
      </c>
      <c r="K34" s="99" t="s">
        <v>103</v>
      </c>
      <c r="L34" s="99" t="s">
        <v>2973</v>
      </c>
      <c r="M34" s="99" t="s">
        <v>2973</v>
      </c>
      <c r="N34" s="99" t="s">
        <v>2973</v>
      </c>
      <c r="O34" s="99" t="s">
        <v>2973</v>
      </c>
      <c r="P34" s="99" t="s">
        <v>103</v>
      </c>
      <c r="Q34" s="99" t="s">
        <v>103</v>
      </c>
      <c r="R34" s="53">
        <v>-750</v>
      </c>
      <c r="S34" s="53" t="s">
        <v>3404</v>
      </c>
      <c r="T34" s="53"/>
      <c r="V34" s="839"/>
      <c r="W34" s="70" t="s">
        <v>1003</v>
      </c>
      <c r="X34" s="53" t="s">
        <v>3403</v>
      </c>
      <c r="Y34" s="73"/>
    </row>
    <row r="35" spans="1:25" ht="12" thickBot="1" x14ac:dyDescent="0.2">
      <c r="A35" s="93" t="s">
        <v>512</v>
      </c>
      <c r="B35" s="97">
        <v>48</v>
      </c>
      <c r="C35" s="97" t="s">
        <v>1271</v>
      </c>
      <c r="D35" s="97" t="s">
        <v>1268</v>
      </c>
      <c r="E35" s="97" t="s">
        <v>2185</v>
      </c>
      <c r="F35" s="97" t="s">
        <v>6556</v>
      </c>
      <c r="G35" s="101" t="s">
        <v>1978</v>
      </c>
      <c r="H35" s="99" t="s">
        <v>103</v>
      </c>
      <c r="I35" s="99" t="s">
        <v>103</v>
      </c>
      <c r="J35" s="99" t="s">
        <v>2973</v>
      </c>
      <c r="K35" s="99" t="s">
        <v>103</v>
      </c>
      <c r="L35" s="99" t="s">
        <v>2973</v>
      </c>
      <c r="M35" s="99" t="s">
        <v>103</v>
      </c>
      <c r="N35" s="99" t="s">
        <v>103</v>
      </c>
      <c r="O35" s="99" t="s">
        <v>103</v>
      </c>
      <c r="P35" s="99" t="s">
        <v>103</v>
      </c>
      <c r="Q35" s="99" t="s">
        <v>103</v>
      </c>
      <c r="R35" s="53">
        <v>-600</v>
      </c>
      <c r="S35" s="53" t="s">
        <v>3402</v>
      </c>
      <c r="T35" s="53"/>
      <c r="V35" s="784">
        <v>4</v>
      </c>
      <c r="W35" s="70" t="s">
        <v>997</v>
      </c>
      <c r="X35" s="53" t="s">
        <v>3401</v>
      </c>
      <c r="Y35" s="73"/>
    </row>
    <row r="36" spans="1:25" ht="12" thickBot="1" x14ac:dyDescent="0.2">
      <c r="A36" s="93" t="s">
        <v>354</v>
      </c>
      <c r="B36" s="97">
        <v>50</v>
      </c>
      <c r="C36" s="97" t="s">
        <v>1271</v>
      </c>
      <c r="D36" s="97" t="s">
        <v>1268</v>
      </c>
      <c r="E36" s="97" t="s">
        <v>2185</v>
      </c>
      <c r="F36" s="97"/>
      <c r="G36" s="101" t="s">
        <v>1991</v>
      </c>
      <c r="H36" s="99" t="s">
        <v>103</v>
      </c>
      <c r="I36" s="99" t="s">
        <v>103</v>
      </c>
      <c r="J36" s="99" t="s">
        <v>103</v>
      </c>
      <c r="K36" s="99" t="s">
        <v>103</v>
      </c>
      <c r="L36" s="99" t="s">
        <v>103</v>
      </c>
      <c r="M36" s="99" t="s">
        <v>2973</v>
      </c>
      <c r="N36" s="99" t="s">
        <v>103</v>
      </c>
      <c r="O36" s="99" t="s">
        <v>103</v>
      </c>
      <c r="P36" s="99" t="s">
        <v>103</v>
      </c>
      <c r="Q36" s="99" t="s">
        <v>103</v>
      </c>
      <c r="R36" s="50">
        <v>-2235</v>
      </c>
      <c r="S36" s="53" t="s">
        <v>3400</v>
      </c>
      <c r="T36" s="53" t="s">
        <v>3399</v>
      </c>
      <c r="V36" s="839"/>
      <c r="W36" s="836" t="s">
        <v>986</v>
      </c>
      <c r="X36" s="53" t="s">
        <v>3398</v>
      </c>
      <c r="Y36" s="834"/>
    </row>
    <row r="37" spans="1:25" ht="12" thickBot="1" x14ac:dyDescent="0.2">
      <c r="A37" s="93" t="s">
        <v>3379</v>
      </c>
      <c r="B37" s="97">
        <v>50</v>
      </c>
      <c r="C37" s="97" t="s">
        <v>1271</v>
      </c>
      <c r="D37" s="97" t="s">
        <v>1268</v>
      </c>
      <c r="E37" s="97" t="s">
        <v>1318</v>
      </c>
      <c r="F37" s="97"/>
      <c r="G37" s="97" t="s">
        <v>103</v>
      </c>
      <c r="H37" s="99" t="s">
        <v>103</v>
      </c>
      <c r="I37" s="99" t="s">
        <v>103</v>
      </c>
      <c r="J37" s="99" t="s">
        <v>103</v>
      </c>
      <c r="K37" s="99" t="s">
        <v>103</v>
      </c>
      <c r="L37" s="99" t="s">
        <v>103</v>
      </c>
      <c r="M37" s="99" t="s">
        <v>103</v>
      </c>
      <c r="N37" s="99" t="s">
        <v>2973</v>
      </c>
      <c r="O37" s="99" t="s">
        <v>103</v>
      </c>
      <c r="P37" s="99" t="s">
        <v>103</v>
      </c>
      <c r="Q37" s="99" t="s">
        <v>103</v>
      </c>
      <c r="R37" s="53">
        <v>-375</v>
      </c>
      <c r="S37" s="53" t="s">
        <v>3397</v>
      </c>
      <c r="T37" s="53"/>
      <c r="V37" s="839"/>
      <c r="W37" s="837"/>
      <c r="X37" s="53" t="s">
        <v>3396</v>
      </c>
      <c r="Y37" s="835"/>
    </row>
    <row r="38" spans="1:25" ht="12" thickBot="1" x14ac:dyDescent="0.2">
      <c r="A38" s="93" t="s">
        <v>3377</v>
      </c>
      <c r="B38" s="97">
        <v>50</v>
      </c>
      <c r="C38" s="97" t="s">
        <v>1271</v>
      </c>
      <c r="D38" s="97" t="s">
        <v>1268</v>
      </c>
      <c r="E38" s="97" t="s">
        <v>2179</v>
      </c>
      <c r="F38" s="97"/>
      <c r="G38" s="97" t="s">
        <v>103</v>
      </c>
      <c r="H38" s="99" t="s">
        <v>103</v>
      </c>
      <c r="I38" s="99" t="s">
        <v>103</v>
      </c>
      <c r="J38" s="99" t="s">
        <v>103</v>
      </c>
      <c r="K38" s="99" t="s">
        <v>103</v>
      </c>
      <c r="L38" s="99" t="s">
        <v>103</v>
      </c>
      <c r="M38" s="99" t="s">
        <v>103</v>
      </c>
      <c r="N38" s="99" t="s">
        <v>103</v>
      </c>
      <c r="O38" s="99" t="s">
        <v>2973</v>
      </c>
      <c r="P38" s="99" t="s">
        <v>103</v>
      </c>
      <c r="Q38" s="99" t="s">
        <v>103</v>
      </c>
      <c r="R38" s="53">
        <v>-375</v>
      </c>
      <c r="S38" s="53" t="s">
        <v>3382</v>
      </c>
      <c r="T38" s="53"/>
      <c r="V38" s="839"/>
      <c r="W38" s="70" t="s">
        <v>511</v>
      </c>
      <c r="X38" s="53" t="s">
        <v>3380</v>
      </c>
      <c r="Y38" s="73"/>
    </row>
    <row r="39" spans="1:25" ht="12" thickBot="1" x14ac:dyDescent="0.2">
      <c r="A39" s="93" t="s">
        <v>3374</v>
      </c>
      <c r="B39" s="97">
        <v>50</v>
      </c>
      <c r="C39" s="97" t="s">
        <v>1271</v>
      </c>
      <c r="D39" s="97" t="s">
        <v>1268</v>
      </c>
      <c r="E39" s="97" t="s">
        <v>1813</v>
      </c>
      <c r="F39" s="97"/>
      <c r="G39" s="97" t="s">
        <v>103</v>
      </c>
      <c r="H39" s="99" t="s">
        <v>2973</v>
      </c>
      <c r="I39" s="99" t="s">
        <v>2973</v>
      </c>
      <c r="J39" s="99" t="s">
        <v>2973</v>
      </c>
      <c r="K39" s="99" t="s">
        <v>2973</v>
      </c>
      <c r="L39" s="99" t="s">
        <v>103</v>
      </c>
      <c r="M39" s="99" t="s">
        <v>2973</v>
      </c>
      <c r="N39" s="99" t="s">
        <v>2973</v>
      </c>
      <c r="O39" s="99" t="s">
        <v>2973</v>
      </c>
      <c r="P39" s="99" t="s">
        <v>103</v>
      </c>
      <c r="Q39" s="99" t="s">
        <v>103</v>
      </c>
      <c r="R39" s="53">
        <v>-300</v>
      </c>
      <c r="S39" s="53" t="s">
        <v>3373</v>
      </c>
      <c r="T39" s="53"/>
      <c r="V39" s="839"/>
      <c r="W39" s="836" t="s">
        <v>759</v>
      </c>
      <c r="X39" s="56" t="s">
        <v>3395</v>
      </c>
      <c r="Y39" s="834"/>
    </row>
    <row r="40" spans="1:25" ht="12" thickBot="1" x14ac:dyDescent="0.2">
      <c r="A40" s="93" t="s">
        <v>774</v>
      </c>
      <c r="B40" s="97">
        <v>55</v>
      </c>
      <c r="C40" s="97" t="s">
        <v>1271</v>
      </c>
      <c r="D40" s="97" t="s">
        <v>1268</v>
      </c>
      <c r="E40" s="97" t="s">
        <v>2179</v>
      </c>
      <c r="F40" s="97"/>
      <c r="G40" s="97" t="s">
        <v>103</v>
      </c>
      <c r="H40" s="99" t="s">
        <v>2973</v>
      </c>
      <c r="I40" s="99" t="s">
        <v>2973</v>
      </c>
      <c r="J40" s="99" t="s">
        <v>2973</v>
      </c>
      <c r="K40" s="99" t="s">
        <v>2973</v>
      </c>
      <c r="L40" s="99" t="s">
        <v>2973</v>
      </c>
      <c r="M40" s="99" t="s">
        <v>103</v>
      </c>
      <c r="N40" s="99" t="s">
        <v>2973</v>
      </c>
      <c r="O40" s="99" t="s">
        <v>2973</v>
      </c>
      <c r="P40" s="99" t="s">
        <v>103</v>
      </c>
      <c r="Q40" s="99" t="s">
        <v>103</v>
      </c>
      <c r="R40" s="53">
        <v>-412</v>
      </c>
      <c r="S40" s="53" t="s">
        <v>3394</v>
      </c>
      <c r="T40" s="53"/>
      <c r="V40" s="839"/>
      <c r="W40" s="837"/>
      <c r="X40" s="53" t="s">
        <v>3393</v>
      </c>
      <c r="Y40" s="835"/>
    </row>
    <row r="41" spans="1:25" ht="12" thickBot="1" x14ac:dyDescent="0.2">
      <c r="A41" s="93" t="s">
        <v>3361</v>
      </c>
      <c r="B41" s="97">
        <v>55</v>
      </c>
      <c r="C41" s="97" t="s">
        <v>1271</v>
      </c>
      <c r="D41" s="97" t="s">
        <v>1268</v>
      </c>
      <c r="E41" s="97" t="s">
        <v>3019</v>
      </c>
      <c r="F41" s="97" t="s">
        <v>6557</v>
      </c>
      <c r="G41" s="97" t="s">
        <v>103</v>
      </c>
      <c r="H41" s="99" t="s">
        <v>2973</v>
      </c>
      <c r="I41" s="99" t="s">
        <v>103</v>
      </c>
      <c r="J41" s="99" t="s">
        <v>2973</v>
      </c>
      <c r="K41" s="99" t="s">
        <v>103</v>
      </c>
      <c r="L41" s="99" t="s">
        <v>103</v>
      </c>
      <c r="M41" s="99" t="s">
        <v>2973</v>
      </c>
      <c r="N41" s="99" t="s">
        <v>103</v>
      </c>
      <c r="O41" s="99" t="s">
        <v>2973</v>
      </c>
      <c r="P41" s="99" t="s">
        <v>103</v>
      </c>
      <c r="Q41" s="99" t="s">
        <v>103</v>
      </c>
      <c r="R41" s="53">
        <v>-322</v>
      </c>
      <c r="S41" s="53" t="s">
        <v>3162</v>
      </c>
      <c r="T41" s="53"/>
      <c r="V41" s="839"/>
      <c r="W41" s="837"/>
      <c r="X41" s="53" t="s">
        <v>3392</v>
      </c>
      <c r="Y41" s="835"/>
    </row>
    <row r="42" spans="1:25" ht="12" thickBot="1" x14ac:dyDescent="0.2">
      <c r="A42" s="846" t="s">
        <v>3357</v>
      </c>
      <c r="B42" s="840">
        <v>60</v>
      </c>
      <c r="C42" s="840" t="s">
        <v>1271</v>
      </c>
      <c r="D42" s="840" t="s">
        <v>1268</v>
      </c>
      <c r="E42" s="840" t="s">
        <v>2179</v>
      </c>
      <c r="F42" s="840"/>
      <c r="G42" s="842" t="s">
        <v>1978</v>
      </c>
      <c r="H42" s="750" t="s">
        <v>103</v>
      </c>
      <c r="I42" s="750" t="s">
        <v>103</v>
      </c>
      <c r="J42" s="750" t="s">
        <v>2973</v>
      </c>
      <c r="K42" s="750" t="s">
        <v>103</v>
      </c>
      <c r="L42" s="750" t="s">
        <v>103</v>
      </c>
      <c r="M42" s="750" t="s">
        <v>103</v>
      </c>
      <c r="N42" s="750" t="s">
        <v>103</v>
      </c>
      <c r="O42" s="750" t="s">
        <v>2973</v>
      </c>
      <c r="P42" s="750" t="s">
        <v>103</v>
      </c>
      <c r="Q42" s="750" t="s">
        <v>103</v>
      </c>
      <c r="R42" s="738">
        <v>600</v>
      </c>
      <c r="S42" s="53" t="s">
        <v>2846</v>
      </c>
      <c r="T42" s="738"/>
      <c r="V42" s="839"/>
      <c r="W42" s="70" t="s">
        <v>3264</v>
      </c>
      <c r="X42" s="53" t="s">
        <v>3263</v>
      </c>
      <c r="Y42" s="73"/>
    </row>
    <row r="43" spans="1:25" ht="12" thickBot="1" x14ac:dyDescent="0.2">
      <c r="A43" s="847"/>
      <c r="B43" s="841"/>
      <c r="C43" s="841"/>
      <c r="D43" s="841"/>
      <c r="E43" s="841"/>
      <c r="F43" s="841"/>
      <c r="G43" s="841"/>
      <c r="H43" s="751"/>
      <c r="I43" s="751"/>
      <c r="J43" s="751"/>
      <c r="K43" s="751"/>
      <c r="L43" s="751"/>
      <c r="M43" s="751"/>
      <c r="N43" s="751"/>
      <c r="O43" s="751"/>
      <c r="P43" s="751"/>
      <c r="Q43" s="751"/>
      <c r="R43" s="739"/>
      <c r="S43" s="53" t="s">
        <v>3224</v>
      </c>
      <c r="T43" s="739"/>
      <c r="V43" s="839"/>
      <c r="W43" s="836" t="s">
        <v>99</v>
      </c>
      <c r="X43" s="53" t="s">
        <v>3271</v>
      </c>
      <c r="Y43" s="73" t="s">
        <v>3391</v>
      </c>
    </row>
    <row r="44" spans="1:25" ht="12" thickBot="1" x14ac:dyDescent="0.2">
      <c r="A44" s="93" t="s">
        <v>3354</v>
      </c>
      <c r="B44" s="97">
        <v>68</v>
      </c>
      <c r="C44" s="97" t="s">
        <v>1271</v>
      </c>
      <c r="D44" s="97" t="s">
        <v>1268</v>
      </c>
      <c r="E44" s="97" t="s">
        <v>2179</v>
      </c>
      <c r="F44" s="97"/>
      <c r="G44" s="97" t="s">
        <v>103</v>
      </c>
      <c r="H44" s="99" t="s">
        <v>2973</v>
      </c>
      <c r="I44" s="99" t="s">
        <v>103</v>
      </c>
      <c r="J44" s="99" t="s">
        <v>2973</v>
      </c>
      <c r="K44" s="99" t="s">
        <v>103</v>
      </c>
      <c r="L44" s="99" t="s">
        <v>2973</v>
      </c>
      <c r="M44" s="99" t="s">
        <v>2973</v>
      </c>
      <c r="N44" s="99" t="s">
        <v>103</v>
      </c>
      <c r="O44" s="99" t="s">
        <v>2973</v>
      </c>
      <c r="P44" s="99" t="s">
        <v>103</v>
      </c>
      <c r="Q44" s="99" t="s">
        <v>103</v>
      </c>
      <c r="R44" s="53">
        <v>-150</v>
      </c>
      <c r="S44" s="53" t="s">
        <v>3390</v>
      </c>
      <c r="T44" s="53"/>
      <c r="V44" s="839"/>
      <c r="W44" s="837"/>
      <c r="X44" s="53" t="s">
        <v>1967</v>
      </c>
      <c r="Y44" s="834"/>
    </row>
    <row r="45" spans="1:25" ht="12" thickBot="1" x14ac:dyDescent="0.2">
      <c r="A45" s="93" t="s">
        <v>3338</v>
      </c>
      <c r="B45" s="97">
        <v>75</v>
      </c>
      <c r="C45" s="97" t="s">
        <v>1271</v>
      </c>
      <c r="D45" s="97" t="s">
        <v>1268</v>
      </c>
      <c r="E45" s="97" t="s">
        <v>2185</v>
      </c>
      <c r="F45" s="97" t="s">
        <v>6558</v>
      </c>
      <c r="G45" s="97" t="s">
        <v>103</v>
      </c>
      <c r="H45" s="99" t="s">
        <v>2973</v>
      </c>
      <c r="I45" s="99" t="s">
        <v>103</v>
      </c>
      <c r="J45" s="99" t="s">
        <v>2973</v>
      </c>
      <c r="K45" s="99" t="s">
        <v>103</v>
      </c>
      <c r="L45" s="99" t="s">
        <v>2973</v>
      </c>
      <c r="M45" s="99" t="s">
        <v>2973</v>
      </c>
      <c r="N45" s="99" t="s">
        <v>103</v>
      </c>
      <c r="O45" s="99" t="s">
        <v>2973</v>
      </c>
      <c r="P45" s="99" t="s">
        <v>103</v>
      </c>
      <c r="Q45" s="99" t="s">
        <v>103</v>
      </c>
      <c r="R45" s="50">
        <v>-1500</v>
      </c>
      <c r="S45" s="53" t="s">
        <v>3389</v>
      </c>
      <c r="T45" s="53"/>
      <c r="V45" s="839"/>
      <c r="W45" s="837"/>
      <c r="X45" s="53" t="s">
        <v>3388</v>
      </c>
      <c r="Y45" s="835"/>
    </row>
    <row r="46" spans="1:25" ht="12" thickBot="1" x14ac:dyDescent="0.2">
      <c r="A46" s="93" t="s">
        <v>2950</v>
      </c>
      <c r="B46" s="97">
        <v>77</v>
      </c>
      <c r="C46" s="97" t="s">
        <v>1271</v>
      </c>
      <c r="D46" s="97" t="s">
        <v>1268</v>
      </c>
      <c r="E46" s="97" t="s">
        <v>2185</v>
      </c>
      <c r="F46" s="97"/>
      <c r="G46" s="100" t="s">
        <v>1978</v>
      </c>
      <c r="H46" s="99" t="s">
        <v>2973</v>
      </c>
      <c r="I46" s="99" t="s">
        <v>103</v>
      </c>
      <c r="J46" s="99" t="s">
        <v>2973</v>
      </c>
      <c r="K46" s="99" t="s">
        <v>103</v>
      </c>
      <c r="L46" s="99" t="s">
        <v>2973</v>
      </c>
      <c r="M46" s="99" t="s">
        <v>2973</v>
      </c>
      <c r="N46" s="99" t="s">
        <v>2973</v>
      </c>
      <c r="O46" s="99" t="s">
        <v>2973</v>
      </c>
      <c r="P46" s="99" t="s">
        <v>103</v>
      </c>
      <c r="Q46" s="99" t="s">
        <v>103</v>
      </c>
      <c r="R46" s="50">
        <v>1000</v>
      </c>
      <c r="S46" s="53" t="s">
        <v>1533</v>
      </c>
      <c r="T46" s="53" t="s">
        <v>1486</v>
      </c>
      <c r="V46" s="839"/>
      <c r="W46" s="70" t="s">
        <v>3387</v>
      </c>
      <c r="X46" s="53" t="s">
        <v>3162</v>
      </c>
      <c r="Y46" s="73"/>
    </row>
    <row r="47" spans="1:25" ht="12" thickBot="1" x14ac:dyDescent="0.2">
      <c r="A47" s="93" t="s">
        <v>2968</v>
      </c>
      <c r="B47" s="97">
        <v>77</v>
      </c>
      <c r="C47" s="97" t="s">
        <v>1271</v>
      </c>
      <c r="D47" s="97" t="s">
        <v>1268</v>
      </c>
      <c r="E47" s="97" t="s">
        <v>2185</v>
      </c>
      <c r="F47" s="97"/>
      <c r="G47" s="101" t="s">
        <v>1978</v>
      </c>
      <c r="H47" s="99" t="s">
        <v>2973</v>
      </c>
      <c r="I47" s="99" t="s">
        <v>2973</v>
      </c>
      <c r="J47" s="99" t="s">
        <v>2973</v>
      </c>
      <c r="K47" s="99" t="s">
        <v>2973</v>
      </c>
      <c r="L47" s="99" t="s">
        <v>103</v>
      </c>
      <c r="M47" s="99" t="s">
        <v>2973</v>
      </c>
      <c r="N47" s="99" t="s">
        <v>2973</v>
      </c>
      <c r="O47" s="99" t="s">
        <v>2973</v>
      </c>
      <c r="P47" s="99" t="s">
        <v>103</v>
      </c>
      <c r="Q47" s="99" t="s">
        <v>103</v>
      </c>
      <c r="R47" s="53">
        <v>624</v>
      </c>
      <c r="S47" s="53" t="s">
        <v>2967</v>
      </c>
      <c r="T47" s="53"/>
      <c r="V47" s="839"/>
      <c r="W47" s="70" t="s">
        <v>3386</v>
      </c>
      <c r="X47" s="53" t="s">
        <v>3385</v>
      </c>
      <c r="Y47" s="73"/>
    </row>
    <row r="48" spans="1:25" ht="12" thickBot="1" x14ac:dyDescent="0.2">
      <c r="A48" s="93" t="s">
        <v>3336</v>
      </c>
      <c r="B48" s="97">
        <v>77</v>
      </c>
      <c r="C48" s="97" t="s">
        <v>1271</v>
      </c>
      <c r="D48" s="97" t="s">
        <v>1268</v>
      </c>
      <c r="E48" s="97" t="s">
        <v>2185</v>
      </c>
      <c r="F48" s="97" t="s">
        <v>3306</v>
      </c>
      <c r="G48" s="97" t="s">
        <v>103</v>
      </c>
      <c r="H48" s="99" t="s">
        <v>2973</v>
      </c>
      <c r="I48" s="99" t="s">
        <v>2973</v>
      </c>
      <c r="J48" s="99" t="s">
        <v>2973</v>
      </c>
      <c r="K48" s="99" t="s">
        <v>2973</v>
      </c>
      <c r="L48" s="99" t="s">
        <v>103</v>
      </c>
      <c r="M48" s="99" t="s">
        <v>103</v>
      </c>
      <c r="N48" s="99" t="s">
        <v>2973</v>
      </c>
      <c r="O48" s="99" t="s">
        <v>2973</v>
      </c>
      <c r="P48" s="99" t="s">
        <v>103</v>
      </c>
      <c r="Q48" s="99" t="s">
        <v>103</v>
      </c>
      <c r="R48" s="53">
        <v>-600</v>
      </c>
      <c r="S48" s="53" t="s">
        <v>3335</v>
      </c>
      <c r="T48" s="53"/>
      <c r="V48" s="839"/>
      <c r="W48" s="70" t="s">
        <v>482</v>
      </c>
      <c r="X48" s="53" t="s">
        <v>3384</v>
      </c>
      <c r="Y48" s="73"/>
    </row>
    <row r="49" spans="1:25" ht="12" thickBot="1" x14ac:dyDescent="0.2">
      <c r="A49" s="93" t="s">
        <v>3383</v>
      </c>
      <c r="B49" s="97">
        <v>80</v>
      </c>
      <c r="C49" s="97" t="s">
        <v>1271</v>
      </c>
      <c r="D49" s="97" t="s">
        <v>1268</v>
      </c>
      <c r="E49" s="97" t="s">
        <v>2179</v>
      </c>
      <c r="F49" s="97"/>
      <c r="G49" s="101" t="s">
        <v>1978</v>
      </c>
      <c r="H49" s="99" t="s">
        <v>103</v>
      </c>
      <c r="I49" s="99" t="s">
        <v>103</v>
      </c>
      <c r="J49" s="99" t="s">
        <v>103</v>
      </c>
      <c r="K49" s="99" t="s">
        <v>103</v>
      </c>
      <c r="L49" s="99" t="s">
        <v>103</v>
      </c>
      <c r="M49" s="99" t="s">
        <v>103</v>
      </c>
      <c r="N49" s="99" t="s">
        <v>103</v>
      </c>
      <c r="O49" s="99" t="s">
        <v>2973</v>
      </c>
      <c r="P49" s="99" t="s">
        <v>103</v>
      </c>
      <c r="Q49" s="99" t="s">
        <v>103</v>
      </c>
      <c r="R49" s="50">
        <v>-1125</v>
      </c>
      <c r="S49" s="53" t="s">
        <v>3382</v>
      </c>
      <c r="T49" s="53"/>
      <c r="V49" s="784">
        <v>5</v>
      </c>
      <c r="W49" s="70" t="s">
        <v>3155</v>
      </c>
      <c r="X49" s="53" t="s">
        <v>1779</v>
      </c>
      <c r="Y49" s="73"/>
    </row>
    <row r="50" spans="1:25" ht="12" thickBot="1" x14ac:dyDescent="0.2">
      <c r="A50" s="93" t="s">
        <v>3329</v>
      </c>
      <c r="B50" s="97">
        <v>85</v>
      </c>
      <c r="C50" s="97" t="s">
        <v>1271</v>
      </c>
      <c r="D50" s="97" t="s">
        <v>1268</v>
      </c>
      <c r="E50" s="97" t="s">
        <v>2179</v>
      </c>
      <c r="F50" s="97" t="s">
        <v>3381</v>
      </c>
      <c r="G50" s="101" t="s">
        <v>1991</v>
      </c>
      <c r="H50" s="99" t="s">
        <v>103</v>
      </c>
      <c r="I50" s="99" t="s">
        <v>103</v>
      </c>
      <c r="J50" s="99" t="s">
        <v>2973</v>
      </c>
      <c r="K50" s="99" t="s">
        <v>103</v>
      </c>
      <c r="L50" s="99" t="s">
        <v>2973</v>
      </c>
      <c r="M50" s="99" t="s">
        <v>103</v>
      </c>
      <c r="N50" s="99" t="s">
        <v>103</v>
      </c>
      <c r="O50" s="99" t="s">
        <v>103</v>
      </c>
      <c r="P50" s="99" t="s">
        <v>103</v>
      </c>
      <c r="Q50" s="99" t="s">
        <v>103</v>
      </c>
      <c r="R50" s="50">
        <v>-11250</v>
      </c>
      <c r="S50" s="53" t="s">
        <v>1582</v>
      </c>
      <c r="T50" s="53"/>
      <c r="V50" s="839"/>
      <c r="W50" s="70" t="s">
        <v>512</v>
      </c>
      <c r="X50" s="53" t="s">
        <v>3380</v>
      </c>
      <c r="Y50" s="73"/>
    </row>
    <row r="51" spans="1:25" ht="12" thickBot="1" x14ac:dyDescent="0.2">
      <c r="A51" s="93" t="s">
        <v>1147</v>
      </c>
      <c r="B51" s="97">
        <v>88</v>
      </c>
      <c r="C51" s="97" t="s">
        <v>1271</v>
      </c>
      <c r="D51" s="97" t="s">
        <v>1268</v>
      </c>
      <c r="E51" s="97" t="s">
        <v>2179</v>
      </c>
      <c r="F51" s="97"/>
      <c r="G51" s="101" t="s">
        <v>1978</v>
      </c>
      <c r="H51" s="99" t="s">
        <v>2973</v>
      </c>
      <c r="I51" s="99" t="s">
        <v>2973</v>
      </c>
      <c r="J51" s="99" t="s">
        <v>2973</v>
      </c>
      <c r="K51" s="99" t="s">
        <v>2973</v>
      </c>
      <c r="L51" s="99" t="s">
        <v>2973</v>
      </c>
      <c r="M51" s="99" t="s">
        <v>103</v>
      </c>
      <c r="N51" s="99" t="s">
        <v>2973</v>
      </c>
      <c r="O51" s="99" t="s">
        <v>2973</v>
      </c>
      <c r="P51" s="99" t="s">
        <v>103</v>
      </c>
      <c r="Q51" s="99" t="s">
        <v>103</v>
      </c>
      <c r="R51" s="53">
        <v>-750</v>
      </c>
      <c r="S51" s="53" t="s">
        <v>9630</v>
      </c>
      <c r="T51" s="53"/>
      <c r="V51" s="839"/>
      <c r="W51" s="70" t="s">
        <v>3379</v>
      </c>
      <c r="X51" s="53" t="s">
        <v>3378</v>
      </c>
      <c r="Y51" s="73"/>
    </row>
    <row r="52" spans="1:25" ht="12" thickBot="1" x14ac:dyDescent="0.2">
      <c r="A52" s="93" t="s">
        <v>3326</v>
      </c>
      <c r="B52" s="97">
        <v>88</v>
      </c>
      <c r="C52" s="97" t="s">
        <v>1271</v>
      </c>
      <c r="D52" s="97" t="s">
        <v>1268</v>
      </c>
      <c r="E52" s="97" t="s">
        <v>1803</v>
      </c>
      <c r="F52" s="97" t="s">
        <v>3306</v>
      </c>
      <c r="G52" s="97" t="s">
        <v>103</v>
      </c>
      <c r="H52" s="99" t="s">
        <v>2973</v>
      </c>
      <c r="I52" s="99" t="s">
        <v>103</v>
      </c>
      <c r="J52" s="99" t="s">
        <v>2973</v>
      </c>
      <c r="K52" s="99" t="s">
        <v>2973</v>
      </c>
      <c r="L52" s="99" t="s">
        <v>103</v>
      </c>
      <c r="M52" s="99" t="s">
        <v>2973</v>
      </c>
      <c r="N52" s="99" t="s">
        <v>103</v>
      </c>
      <c r="O52" s="99" t="s">
        <v>2973</v>
      </c>
      <c r="P52" s="99" t="s">
        <v>103</v>
      </c>
      <c r="Q52" s="99" t="s">
        <v>103</v>
      </c>
      <c r="R52" s="50">
        <v>1000</v>
      </c>
      <c r="S52" s="53" t="s">
        <v>1562</v>
      </c>
      <c r="T52" s="53"/>
      <c r="V52" s="839"/>
      <c r="W52" s="70" t="s">
        <v>3377</v>
      </c>
      <c r="X52" s="53" t="s">
        <v>3333</v>
      </c>
      <c r="Y52" s="73"/>
    </row>
    <row r="53" spans="1:25" ht="12" thickBot="1" x14ac:dyDescent="0.2">
      <c r="A53" s="93" t="s">
        <v>433</v>
      </c>
      <c r="B53" s="97">
        <v>90</v>
      </c>
      <c r="C53" s="97" t="s">
        <v>1271</v>
      </c>
      <c r="D53" s="97" t="s">
        <v>1268</v>
      </c>
      <c r="E53" s="97" t="s">
        <v>2185</v>
      </c>
      <c r="F53" s="97" t="s">
        <v>3376</v>
      </c>
      <c r="G53" s="97" t="s">
        <v>103</v>
      </c>
      <c r="H53" s="99" t="s">
        <v>103</v>
      </c>
      <c r="I53" s="99" t="s">
        <v>103</v>
      </c>
      <c r="J53" s="99" t="s">
        <v>2973</v>
      </c>
      <c r="K53" s="99" t="s">
        <v>103</v>
      </c>
      <c r="L53" s="99" t="s">
        <v>2973</v>
      </c>
      <c r="M53" s="99" t="s">
        <v>103</v>
      </c>
      <c r="N53" s="99" t="s">
        <v>103</v>
      </c>
      <c r="O53" s="99" t="s">
        <v>103</v>
      </c>
      <c r="P53" s="99" t="s">
        <v>103</v>
      </c>
      <c r="Q53" s="99" t="s">
        <v>103</v>
      </c>
      <c r="R53" s="50">
        <v>-3450</v>
      </c>
      <c r="S53" s="53" t="s">
        <v>3375</v>
      </c>
      <c r="T53" s="53"/>
      <c r="V53" s="839"/>
      <c r="W53" s="70" t="s">
        <v>3374</v>
      </c>
      <c r="X53" s="53" t="s">
        <v>3373</v>
      </c>
      <c r="Y53" s="73"/>
    </row>
    <row r="54" spans="1:25" ht="12" thickBot="1" x14ac:dyDescent="0.2">
      <c r="A54" s="93" t="s">
        <v>545</v>
      </c>
      <c r="B54" s="97">
        <v>90</v>
      </c>
      <c r="C54" s="97" t="s">
        <v>1271</v>
      </c>
      <c r="D54" s="97" t="s">
        <v>1268</v>
      </c>
      <c r="E54" s="97" t="s">
        <v>1813</v>
      </c>
      <c r="F54" s="97" t="s">
        <v>3306</v>
      </c>
      <c r="G54" s="97" t="s">
        <v>103</v>
      </c>
      <c r="H54" s="99" t="s">
        <v>2973</v>
      </c>
      <c r="I54" s="99" t="s">
        <v>2973</v>
      </c>
      <c r="J54" s="99" t="s">
        <v>2973</v>
      </c>
      <c r="K54" s="99" t="s">
        <v>2973</v>
      </c>
      <c r="L54" s="99" t="s">
        <v>103</v>
      </c>
      <c r="M54" s="99" t="s">
        <v>2973</v>
      </c>
      <c r="N54" s="99" t="s">
        <v>2973</v>
      </c>
      <c r="O54" s="99" t="s">
        <v>2973</v>
      </c>
      <c r="P54" s="99" t="s">
        <v>103</v>
      </c>
      <c r="Q54" s="99" t="s">
        <v>103</v>
      </c>
      <c r="R54" s="53">
        <v>-975</v>
      </c>
      <c r="S54" s="53" t="s">
        <v>3372</v>
      </c>
      <c r="T54" s="53"/>
      <c r="V54" s="839"/>
      <c r="W54" s="836" t="s">
        <v>1096</v>
      </c>
      <c r="X54" s="53" t="s">
        <v>3154</v>
      </c>
      <c r="Y54" s="834"/>
    </row>
    <row r="55" spans="1:25" ht="12" thickBot="1" x14ac:dyDescent="0.2">
      <c r="A55" s="93" t="s">
        <v>353</v>
      </c>
      <c r="B55" s="97">
        <v>95</v>
      </c>
      <c r="C55" s="97" t="s">
        <v>1271</v>
      </c>
      <c r="D55" s="97" t="s">
        <v>1268</v>
      </c>
      <c r="E55" s="97" t="s">
        <v>2185</v>
      </c>
      <c r="F55" s="97"/>
      <c r="G55" s="100" t="s">
        <v>1975</v>
      </c>
      <c r="H55" s="99" t="s">
        <v>103</v>
      </c>
      <c r="I55" s="99" t="s">
        <v>103</v>
      </c>
      <c r="J55" s="99" t="s">
        <v>103</v>
      </c>
      <c r="K55" s="99" t="s">
        <v>103</v>
      </c>
      <c r="L55" s="99" t="s">
        <v>2973</v>
      </c>
      <c r="M55" s="99" t="s">
        <v>103</v>
      </c>
      <c r="N55" s="99" t="s">
        <v>103</v>
      </c>
      <c r="O55" s="99" t="s">
        <v>103</v>
      </c>
      <c r="P55" s="99" t="s">
        <v>103</v>
      </c>
      <c r="Q55" s="99" t="s">
        <v>103</v>
      </c>
      <c r="R55" s="53" t="s">
        <v>103</v>
      </c>
      <c r="S55" s="53" t="s">
        <v>3371</v>
      </c>
      <c r="T55" s="53" t="s">
        <v>1486</v>
      </c>
      <c r="V55" s="839"/>
      <c r="W55" s="837"/>
      <c r="X55" s="53" t="s">
        <v>3201</v>
      </c>
      <c r="Y55" s="835"/>
    </row>
    <row r="56" spans="1:25" ht="12" thickBot="1" x14ac:dyDescent="0.2">
      <c r="A56" s="93" t="s">
        <v>2941</v>
      </c>
      <c r="B56" s="97">
        <v>100</v>
      </c>
      <c r="C56" s="97" t="s">
        <v>1271</v>
      </c>
      <c r="D56" s="97" t="s">
        <v>1268</v>
      </c>
      <c r="E56" s="97" t="s">
        <v>2179</v>
      </c>
      <c r="F56" s="97"/>
      <c r="G56" s="100" t="s">
        <v>1978</v>
      </c>
      <c r="H56" s="99" t="s">
        <v>2973</v>
      </c>
      <c r="I56" s="99" t="s">
        <v>103</v>
      </c>
      <c r="J56" s="99" t="s">
        <v>2973</v>
      </c>
      <c r="K56" s="99" t="s">
        <v>103</v>
      </c>
      <c r="L56" s="99" t="s">
        <v>2973</v>
      </c>
      <c r="M56" s="99" t="s">
        <v>2973</v>
      </c>
      <c r="N56" s="99" t="s">
        <v>103</v>
      </c>
      <c r="O56" s="99" t="s">
        <v>2973</v>
      </c>
      <c r="P56" s="99" t="s">
        <v>103</v>
      </c>
      <c r="Q56" s="99" t="s">
        <v>103</v>
      </c>
      <c r="R56" s="53" t="s">
        <v>213</v>
      </c>
      <c r="S56" s="53" t="s">
        <v>1533</v>
      </c>
      <c r="T56" s="53" t="s">
        <v>1486</v>
      </c>
      <c r="V56" s="839"/>
      <c r="W56" s="837"/>
      <c r="X56" s="53" t="s">
        <v>3152</v>
      </c>
      <c r="Y56" s="835"/>
    </row>
    <row r="57" spans="1:25" ht="12" thickBot="1" x14ac:dyDescent="0.2">
      <c r="A57" s="846" t="s">
        <v>3301</v>
      </c>
      <c r="B57" s="840">
        <v>105</v>
      </c>
      <c r="C57" s="840" t="s">
        <v>1271</v>
      </c>
      <c r="D57" s="840" t="s">
        <v>1268</v>
      </c>
      <c r="E57" s="840" t="s">
        <v>2185</v>
      </c>
      <c r="F57" s="840" t="s">
        <v>3370</v>
      </c>
      <c r="G57" s="840" t="s">
        <v>103</v>
      </c>
      <c r="H57" s="750" t="s">
        <v>2973</v>
      </c>
      <c r="I57" s="750" t="s">
        <v>2973</v>
      </c>
      <c r="J57" s="750" t="s">
        <v>2973</v>
      </c>
      <c r="K57" s="750" t="s">
        <v>2973</v>
      </c>
      <c r="L57" s="750" t="s">
        <v>103</v>
      </c>
      <c r="M57" s="750" t="s">
        <v>2973</v>
      </c>
      <c r="N57" s="750" t="s">
        <v>2973</v>
      </c>
      <c r="O57" s="750" t="s">
        <v>2973</v>
      </c>
      <c r="P57" s="750" t="s">
        <v>103</v>
      </c>
      <c r="Q57" s="750" t="s">
        <v>103</v>
      </c>
      <c r="R57" s="749">
        <v>-1387</v>
      </c>
      <c r="S57" s="53" t="s">
        <v>1494</v>
      </c>
      <c r="T57" s="738"/>
      <c r="V57" s="839"/>
      <c r="W57" s="836" t="s">
        <v>354</v>
      </c>
      <c r="X57" s="53" t="s">
        <v>3369</v>
      </c>
      <c r="Y57" s="834"/>
    </row>
    <row r="58" spans="1:25" ht="12" thickBot="1" x14ac:dyDescent="0.2">
      <c r="A58" s="847"/>
      <c r="B58" s="841"/>
      <c r="C58" s="841"/>
      <c r="D58" s="841"/>
      <c r="E58" s="841"/>
      <c r="F58" s="841"/>
      <c r="G58" s="841"/>
      <c r="H58" s="751"/>
      <c r="I58" s="751"/>
      <c r="J58" s="751"/>
      <c r="K58" s="751"/>
      <c r="L58" s="751"/>
      <c r="M58" s="751"/>
      <c r="N58" s="751"/>
      <c r="O58" s="751"/>
      <c r="P58" s="751"/>
      <c r="Q58" s="751"/>
      <c r="R58" s="739"/>
      <c r="S58" s="53" t="s">
        <v>3368</v>
      </c>
      <c r="T58" s="739"/>
      <c r="V58" s="839"/>
      <c r="W58" s="837"/>
      <c r="X58" s="53" t="s">
        <v>3367</v>
      </c>
      <c r="Y58" s="835"/>
    </row>
    <row r="59" spans="1:25" ht="12" thickBot="1" x14ac:dyDescent="0.2">
      <c r="A59" s="93" t="s">
        <v>3295</v>
      </c>
      <c r="B59" s="97">
        <v>110</v>
      </c>
      <c r="C59" s="97" t="s">
        <v>1271</v>
      </c>
      <c r="D59" s="97" t="s">
        <v>1268</v>
      </c>
      <c r="E59" s="97" t="s">
        <v>1318</v>
      </c>
      <c r="F59" s="97" t="s">
        <v>6559</v>
      </c>
      <c r="G59" s="97" t="s">
        <v>103</v>
      </c>
      <c r="H59" s="99" t="s">
        <v>103</v>
      </c>
      <c r="I59" s="99" t="s">
        <v>103</v>
      </c>
      <c r="J59" s="99" t="s">
        <v>2973</v>
      </c>
      <c r="K59" s="99" t="s">
        <v>103</v>
      </c>
      <c r="L59" s="99" t="s">
        <v>103</v>
      </c>
      <c r="M59" s="99" t="s">
        <v>103</v>
      </c>
      <c r="N59" s="99" t="s">
        <v>103</v>
      </c>
      <c r="O59" s="99" t="s">
        <v>103</v>
      </c>
      <c r="P59" s="99" t="s">
        <v>103</v>
      </c>
      <c r="Q59" s="99" t="s">
        <v>103</v>
      </c>
      <c r="R59" s="50">
        <v>2000</v>
      </c>
      <c r="S59" s="56" t="s">
        <v>3366</v>
      </c>
      <c r="T59" s="53" t="s">
        <v>3365</v>
      </c>
      <c r="V59" s="839"/>
      <c r="W59" s="836" t="s">
        <v>774</v>
      </c>
      <c r="X59" s="53" t="s">
        <v>3364</v>
      </c>
      <c r="Y59" s="834"/>
    </row>
    <row r="60" spans="1:25" ht="12" thickBot="1" x14ac:dyDescent="0.2">
      <c r="A60" s="846" t="s">
        <v>3293</v>
      </c>
      <c r="B60" s="840">
        <v>110</v>
      </c>
      <c r="C60" s="840" t="s">
        <v>1271</v>
      </c>
      <c r="D60" s="840" t="s">
        <v>1268</v>
      </c>
      <c r="E60" s="840" t="s">
        <v>1813</v>
      </c>
      <c r="F60" s="840" t="s">
        <v>3292</v>
      </c>
      <c r="G60" s="840" t="s">
        <v>103</v>
      </c>
      <c r="H60" s="750" t="s">
        <v>103</v>
      </c>
      <c r="I60" s="750" t="s">
        <v>2973</v>
      </c>
      <c r="J60" s="750" t="s">
        <v>103</v>
      </c>
      <c r="K60" s="750" t="s">
        <v>103</v>
      </c>
      <c r="L60" s="750" t="s">
        <v>103</v>
      </c>
      <c r="M60" s="750" t="s">
        <v>103</v>
      </c>
      <c r="N60" s="750" t="s">
        <v>103</v>
      </c>
      <c r="O60" s="750" t="s">
        <v>103</v>
      </c>
      <c r="P60" s="750" t="s">
        <v>103</v>
      </c>
      <c r="Q60" s="750" t="s">
        <v>103</v>
      </c>
      <c r="R60" s="749">
        <v>2200</v>
      </c>
      <c r="S60" s="53" t="s">
        <v>1559</v>
      </c>
      <c r="T60" s="738"/>
      <c r="V60" s="839"/>
      <c r="W60" s="837"/>
      <c r="X60" s="53" t="s">
        <v>3328</v>
      </c>
      <c r="Y60" s="835"/>
    </row>
    <row r="61" spans="1:25" ht="12" thickBot="1" x14ac:dyDescent="0.2">
      <c r="A61" s="847"/>
      <c r="B61" s="841"/>
      <c r="C61" s="841"/>
      <c r="D61" s="841"/>
      <c r="E61" s="841"/>
      <c r="F61" s="841"/>
      <c r="G61" s="841"/>
      <c r="H61" s="751"/>
      <c r="I61" s="751"/>
      <c r="J61" s="751"/>
      <c r="K61" s="751"/>
      <c r="L61" s="751"/>
      <c r="M61" s="751"/>
      <c r="N61" s="751"/>
      <c r="O61" s="751"/>
      <c r="P61" s="751"/>
      <c r="Q61" s="751"/>
      <c r="R61" s="739"/>
      <c r="S61" s="53" t="s">
        <v>3141</v>
      </c>
      <c r="T61" s="739"/>
      <c r="V61" s="839"/>
      <c r="W61" s="837"/>
      <c r="X61" s="53" t="s">
        <v>3363</v>
      </c>
      <c r="Y61" s="835"/>
    </row>
    <row r="62" spans="1:25" ht="12" thickBot="1" x14ac:dyDescent="0.2">
      <c r="A62" s="847"/>
      <c r="B62" s="841"/>
      <c r="C62" s="841"/>
      <c r="D62" s="841"/>
      <c r="E62" s="841"/>
      <c r="F62" s="841"/>
      <c r="G62" s="841"/>
      <c r="H62" s="751"/>
      <c r="I62" s="751"/>
      <c r="J62" s="751"/>
      <c r="K62" s="751"/>
      <c r="L62" s="751"/>
      <c r="M62" s="751"/>
      <c r="N62" s="751"/>
      <c r="O62" s="751"/>
      <c r="P62" s="751"/>
      <c r="Q62" s="751"/>
      <c r="R62" s="739"/>
      <c r="S62" s="56" t="s">
        <v>3362</v>
      </c>
      <c r="T62" s="739"/>
      <c r="V62" s="839"/>
      <c r="W62" s="70" t="s">
        <v>3361</v>
      </c>
      <c r="X62" s="53" t="s">
        <v>3162</v>
      </c>
      <c r="Y62" s="73"/>
    </row>
    <row r="63" spans="1:25" ht="12" thickBot="1" x14ac:dyDescent="0.2">
      <c r="A63" s="93" t="s">
        <v>3288</v>
      </c>
      <c r="B63" s="97">
        <v>112</v>
      </c>
      <c r="C63" s="97" t="s">
        <v>1271</v>
      </c>
      <c r="D63" s="97" t="s">
        <v>3249</v>
      </c>
      <c r="E63" s="97" t="s">
        <v>1649</v>
      </c>
      <c r="F63" s="97"/>
      <c r="G63" s="97" t="s">
        <v>103</v>
      </c>
      <c r="H63" s="99" t="s">
        <v>103</v>
      </c>
      <c r="I63" s="99" t="s">
        <v>103</v>
      </c>
      <c r="J63" s="99" t="s">
        <v>103</v>
      </c>
      <c r="K63" s="99" t="s">
        <v>2973</v>
      </c>
      <c r="L63" s="99" t="s">
        <v>103</v>
      </c>
      <c r="M63" s="99" t="s">
        <v>103</v>
      </c>
      <c r="N63" s="99" t="s">
        <v>103</v>
      </c>
      <c r="O63" s="99" t="s">
        <v>103</v>
      </c>
      <c r="P63" s="99" t="s">
        <v>103</v>
      </c>
      <c r="Q63" s="99" t="s">
        <v>103</v>
      </c>
      <c r="R63" s="50">
        <v>2250</v>
      </c>
      <c r="S63" s="53" t="s">
        <v>1559</v>
      </c>
      <c r="T63" s="53"/>
      <c r="V63" s="784">
        <v>6</v>
      </c>
      <c r="W63" s="836" t="s">
        <v>1120</v>
      </c>
      <c r="X63" s="53" t="s">
        <v>1513</v>
      </c>
      <c r="Y63" s="834"/>
    </row>
    <row r="64" spans="1:25" ht="12" thickBot="1" x14ac:dyDescent="0.2">
      <c r="A64" s="93" t="s">
        <v>536</v>
      </c>
      <c r="B64" s="97">
        <v>115</v>
      </c>
      <c r="C64" s="97" t="s">
        <v>1271</v>
      </c>
      <c r="D64" s="97" t="s">
        <v>1268</v>
      </c>
      <c r="E64" s="97" t="s">
        <v>2185</v>
      </c>
      <c r="F64" s="97"/>
      <c r="G64" s="101" t="s">
        <v>1978</v>
      </c>
      <c r="H64" s="99" t="s">
        <v>2973</v>
      </c>
      <c r="I64" s="99" t="s">
        <v>2973</v>
      </c>
      <c r="J64" s="99" t="s">
        <v>2973</v>
      </c>
      <c r="K64" s="99" t="s">
        <v>103</v>
      </c>
      <c r="L64" s="99" t="s">
        <v>103</v>
      </c>
      <c r="M64" s="99" t="s">
        <v>2973</v>
      </c>
      <c r="N64" s="99" t="s">
        <v>2973</v>
      </c>
      <c r="O64" s="99" t="s">
        <v>2973</v>
      </c>
      <c r="P64" s="99" t="s">
        <v>103</v>
      </c>
      <c r="Q64" s="99" t="s">
        <v>103</v>
      </c>
      <c r="R64" s="50">
        <v>-2100</v>
      </c>
      <c r="S64" s="53" t="s">
        <v>3136</v>
      </c>
      <c r="T64" s="53"/>
      <c r="V64" s="839"/>
      <c r="W64" s="837"/>
      <c r="X64" s="53" t="s">
        <v>2671</v>
      </c>
      <c r="Y64" s="835"/>
    </row>
    <row r="65" spans="1:25" ht="12" thickBot="1" x14ac:dyDescent="0.2">
      <c r="A65" s="93" t="s">
        <v>2959</v>
      </c>
      <c r="B65" s="97">
        <v>115</v>
      </c>
      <c r="C65" s="97" t="s">
        <v>1271</v>
      </c>
      <c r="D65" s="97" t="s">
        <v>1268</v>
      </c>
      <c r="E65" s="97" t="s">
        <v>2179</v>
      </c>
      <c r="F65" s="97"/>
      <c r="G65" s="100" t="s">
        <v>1978</v>
      </c>
      <c r="H65" s="99" t="s">
        <v>2973</v>
      </c>
      <c r="I65" s="99" t="s">
        <v>2973</v>
      </c>
      <c r="J65" s="99" t="s">
        <v>2973</v>
      </c>
      <c r="K65" s="99" t="s">
        <v>2973</v>
      </c>
      <c r="L65" s="99" t="s">
        <v>103</v>
      </c>
      <c r="M65" s="99" t="s">
        <v>2973</v>
      </c>
      <c r="N65" s="99" t="s">
        <v>2973</v>
      </c>
      <c r="O65" s="99" t="s">
        <v>2973</v>
      </c>
      <c r="P65" s="99" t="s">
        <v>103</v>
      </c>
      <c r="Q65" s="99" t="s">
        <v>103</v>
      </c>
      <c r="R65" s="53" t="s">
        <v>103</v>
      </c>
      <c r="S65" s="53" t="s">
        <v>2955</v>
      </c>
      <c r="T65" s="53" t="s">
        <v>2953</v>
      </c>
      <c r="V65" s="839"/>
      <c r="W65" s="68" t="s">
        <v>3058</v>
      </c>
      <c r="X65" s="53" t="s">
        <v>1907</v>
      </c>
      <c r="Y65" s="73" t="s">
        <v>3360</v>
      </c>
    </row>
    <row r="66" spans="1:25" ht="12" thickBot="1" x14ac:dyDescent="0.2">
      <c r="A66" s="93" t="s">
        <v>1074</v>
      </c>
      <c r="B66" s="97">
        <v>120</v>
      </c>
      <c r="C66" s="97" t="s">
        <v>1271</v>
      </c>
      <c r="D66" s="97" t="s">
        <v>1268</v>
      </c>
      <c r="E66" s="97" t="s">
        <v>2185</v>
      </c>
      <c r="F66" s="97"/>
      <c r="G66" s="97" t="s">
        <v>103</v>
      </c>
      <c r="H66" s="99" t="s">
        <v>103</v>
      </c>
      <c r="I66" s="99" t="s">
        <v>103</v>
      </c>
      <c r="J66" s="99" t="s">
        <v>2973</v>
      </c>
      <c r="K66" s="99" t="s">
        <v>103</v>
      </c>
      <c r="L66" s="99" t="s">
        <v>103</v>
      </c>
      <c r="M66" s="99" t="s">
        <v>103</v>
      </c>
      <c r="N66" s="99" t="s">
        <v>2973</v>
      </c>
      <c r="O66" s="99" t="s">
        <v>2973</v>
      </c>
      <c r="P66" s="99" t="s">
        <v>103</v>
      </c>
      <c r="Q66" s="99" t="s">
        <v>103</v>
      </c>
      <c r="R66" s="50">
        <v>-2100</v>
      </c>
      <c r="S66" s="53" t="s">
        <v>3359</v>
      </c>
      <c r="T66" s="53"/>
      <c r="V66" s="839"/>
      <c r="W66" s="70" t="s">
        <v>556</v>
      </c>
      <c r="X66" s="53" t="s">
        <v>3297</v>
      </c>
      <c r="Y66" s="73"/>
    </row>
    <row r="67" spans="1:25" ht="12" thickBot="1" x14ac:dyDescent="0.2">
      <c r="A67" s="93" t="s">
        <v>3267</v>
      </c>
      <c r="B67" s="97">
        <v>120</v>
      </c>
      <c r="C67" s="97" t="s">
        <v>1271</v>
      </c>
      <c r="D67" s="97" t="s">
        <v>1268</v>
      </c>
      <c r="E67" s="97" t="s">
        <v>3019</v>
      </c>
      <c r="F67" s="97"/>
      <c r="G67" s="97" t="s">
        <v>103</v>
      </c>
      <c r="H67" s="99" t="s">
        <v>2973</v>
      </c>
      <c r="I67" s="99" t="s">
        <v>103</v>
      </c>
      <c r="J67" s="99" t="s">
        <v>2973</v>
      </c>
      <c r="K67" s="99" t="s">
        <v>103</v>
      </c>
      <c r="L67" s="99" t="s">
        <v>2973</v>
      </c>
      <c r="M67" s="99" t="s">
        <v>2973</v>
      </c>
      <c r="N67" s="99" t="s">
        <v>103</v>
      </c>
      <c r="O67" s="99" t="s">
        <v>103</v>
      </c>
      <c r="P67" s="99" t="s">
        <v>103</v>
      </c>
      <c r="Q67" s="99" t="s">
        <v>103</v>
      </c>
      <c r="R67" s="50">
        <v>4600</v>
      </c>
      <c r="S67" s="56" t="s">
        <v>1661</v>
      </c>
      <c r="T67" s="53" t="s">
        <v>2983</v>
      </c>
      <c r="V67" s="839"/>
      <c r="W67" s="70" t="s">
        <v>3227</v>
      </c>
      <c r="X67" s="53" t="s">
        <v>1513</v>
      </c>
      <c r="Y67" s="73"/>
    </row>
    <row r="68" spans="1:25" ht="12" thickBot="1" x14ac:dyDescent="0.2">
      <c r="A68" s="93" t="s">
        <v>3280</v>
      </c>
      <c r="B68" s="97">
        <v>120</v>
      </c>
      <c r="C68" s="97" t="s">
        <v>1271</v>
      </c>
      <c r="D68" s="97" t="s">
        <v>1268</v>
      </c>
      <c r="E68" s="97" t="s">
        <v>1649</v>
      </c>
      <c r="F68" s="97"/>
      <c r="G68" s="101" t="s">
        <v>1991</v>
      </c>
      <c r="H68" s="99" t="s">
        <v>103</v>
      </c>
      <c r="I68" s="99" t="s">
        <v>103</v>
      </c>
      <c r="J68" s="99" t="s">
        <v>2973</v>
      </c>
      <c r="K68" s="99" t="s">
        <v>103</v>
      </c>
      <c r="L68" s="99" t="s">
        <v>103</v>
      </c>
      <c r="M68" s="99" t="s">
        <v>103</v>
      </c>
      <c r="N68" s="99" t="s">
        <v>103</v>
      </c>
      <c r="O68" s="99" t="s">
        <v>103</v>
      </c>
      <c r="P68" s="99" t="s">
        <v>103</v>
      </c>
      <c r="Q68" s="99" t="s">
        <v>103</v>
      </c>
      <c r="R68" s="53">
        <v>-300</v>
      </c>
      <c r="S68" s="53" t="s">
        <v>3279</v>
      </c>
      <c r="T68" s="53" t="s">
        <v>3358</v>
      </c>
      <c r="V68" s="839"/>
      <c r="W68" s="836" t="s">
        <v>3357</v>
      </c>
      <c r="X68" s="53" t="s">
        <v>1513</v>
      </c>
      <c r="Y68" s="834"/>
    </row>
    <row r="69" spans="1:25" ht="12" thickBot="1" x14ac:dyDescent="0.2">
      <c r="A69" s="846" t="s">
        <v>933</v>
      </c>
      <c r="B69" s="840">
        <v>120</v>
      </c>
      <c r="C69" s="840" t="s">
        <v>1271</v>
      </c>
      <c r="D69" s="840" t="s">
        <v>1268</v>
      </c>
      <c r="E69" s="840" t="s">
        <v>2179</v>
      </c>
      <c r="F69" s="97" t="s">
        <v>6556</v>
      </c>
      <c r="G69" s="842" t="s">
        <v>1978</v>
      </c>
      <c r="H69" s="750" t="s">
        <v>2973</v>
      </c>
      <c r="I69" s="750" t="s">
        <v>103</v>
      </c>
      <c r="J69" s="750" t="s">
        <v>2973</v>
      </c>
      <c r="K69" s="750" t="s">
        <v>103</v>
      </c>
      <c r="L69" s="750" t="s">
        <v>103</v>
      </c>
      <c r="M69" s="750" t="s">
        <v>103</v>
      </c>
      <c r="N69" s="750" t="s">
        <v>103</v>
      </c>
      <c r="O69" s="750" t="s">
        <v>2973</v>
      </c>
      <c r="P69" s="750" t="s">
        <v>103</v>
      </c>
      <c r="Q69" s="750" t="s">
        <v>103</v>
      </c>
      <c r="R69" s="749">
        <v>-2250</v>
      </c>
      <c r="S69" s="53" t="s">
        <v>3356</v>
      </c>
      <c r="T69" s="738"/>
      <c r="V69" s="839"/>
      <c r="W69" s="837"/>
      <c r="X69" s="53" t="s">
        <v>2846</v>
      </c>
      <c r="Y69" s="835"/>
    </row>
    <row r="70" spans="1:25" ht="12" thickBot="1" x14ac:dyDescent="0.2">
      <c r="A70" s="847"/>
      <c r="B70" s="841"/>
      <c r="C70" s="841"/>
      <c r="D70" s="841"/>
      <c r="E70" s="841"/>
      <c r="F70" s="97" t="s">
        <v>3296</v>
      </c>
      <c r="G70" s="841"/>
      <c r="H70" s="751"/>
      <c r="I70" s="751"/>
      <c r="J70" s="751"/>
      <c r="K70" s="751"/>
      <c r="L70" s="751"/>
      <c r="M70" s="751"/>
      <c r="N70" s="751"/>
      <c r="O70" s="751"/>
      <c r="P70" s="751"/>
      <c r="Q70" s="751"/>
      <c r="R70" s="739"/>
      <c r="S70" s="53" t="s">
        <v>3355</v>
      </c>
      <c r="T70" s="739"/>
      <c r="V70" s="839"/>
      <c r="W70" s="837"/>
      <c r="X70" s="53" t="s">
        <v>3224</v>
      </c>
      <c r="Y70" s="835"/>
    </row>
    <row r="71" spans="1:25" ht="12" thickBot="1" x14ac:dyDescent="0.2">
      <c r="A71" s="848" t="s">
        <v>2958</v>
      </c>
      <c r="B71" s="840">
        <v>120</v>
      </c>
      <c r="C71" s="840" t="s">
        <v>1271</v>
      </c>
      <c r="D71" s="840" t="s">
        <v>1268</v>
      </c>
      <c r="E71" s="840" t="s">
        <v>2179</v>
      </c>
      <c r="F71" s="840"/>
      <c r="G71" s="844" t="s">
        <v>1978</v>
      </c>
      <c r="H71" s="750" t="s">
        <v>2973</v>
      </c>
      <c r="I71" s="750" t="s">
        <v>2973</v>
      </c>
      <c r="J71" s="750" t="s">
        <v>2973</v>
      </c>
      <c r="K71" s="750" t="s">
        <v>2973</v>
      </c>
      <c r="L71" s="750" t="s">
        <v>2973</v>
      </c>
      <c r="M71" s="750" t="s">
        <v>2973</v>
      </c>
      <c r="N71" s="750" t="s">
        <v>2973</v>
      </c>
      <c r="O71" s="750" t="s">
        <v>2973</v>
      </c>
      <c r="P71" s="750" t="s">
        <v>103</v>
      </c>
      <c r="Q71" s="750" t="s">
        <v>103</v>
      </c>
      <c r="R71" s="738" t="s">
        <v>103</v>
      </c>
      <c r="S71" s="738" t="s">
        <v>2955</v>
      </c>
      <c r="T71" s="53" t="s">
        <v>2953</v>
      </c>
      <c r="V71" s="839"/>
      <c r="W71" s="70" t="s">
        <v>3056</v>
      </c>
      <c r="X71" s="53" t="s">
        <v>1513</v>
      </c>
      <c r="Y71" s="73"/>
    </row>
    <row r="72" spans="1:25" ht="12" thickBot="1" x14ac:dyDescent="0.2">
      <c r="A72" s="847"/>
      <c r="B72" s="841"/>
      <c r="C72" s="841"/>
      <c r="D72" s="841"/>
      <c r="E72" s="841"/>
      <c r="F72" s="841"/>
      <c r="G72" s="841"/>
      <c r="H72" s="751"/>
      <c r="I72" s="751"/>
      <c r="J72" s="751"/>
      <c r="K72" s="751"/>
      <c r="L72" s="751"/>
      <c r="M72" s="751"/>
      <c r="N72" s="751"/>
      <c r="O72" s="751"/>
      <c r="P72" s="751"/>
      <c r="Q72" s="751"/>
      <c r="R72" s="739"/>
      <c r="S72" s="739"/>
      <c r="T72" s="53" t="s">
        <v>2957</v>
      </c>
      <c r="V72" s="839"/>
      <c r="W72" s="70" t="s">
        <v>736</v>
      </c>
      <c r="X72" s="53" t="s">
        <v>3111</v>
      </c>
      <c r="Y72" s="73"/>
    </row>
    <row r="73" spans="1:25" ht="12" thickBot="1" x14ac:dyDescent="0.2">
      <c r="A73" s="93" t="s">
        <v>2956</v>
      </c>
      <c r="B73" s="97">
        <v>128</v>
      </c>
      <c r="C73" s="97" t="s">
        <v>1271</v>
      </c>
      <c r="D73" s="97" t="s">
        <v>1268</v>
      </c>
      <c r="E73" s="97" t="s">
        <v>1813</v>
      </c>
      <c r="F73" s="97"/>
      <c r="G73" s="100" t="s">
        <v>1991</v>
      </c>
      <c r="H73" s="99" t="s">
        <v>2973</v>
      </c>
      <c r="I73" s="99" t="s">
        <v>103</v>
      </c>
      <c r="J73" s="99" t="s">
        <v>2973</v>
      </c>
      <c r="K73" s="99" t="s">
        <v>103</v>
      </c>
      <c r="L73" s="99" t="s">
        <v>103</v>
      </c>
      <c r="M73" s="99" t="s">
        <v>103</v>
      </c>
      <c r="N73" s="99" t="s">
        <v>103</v>
      </c>
      <c r="O73" s="99" t="s">
        <v>2973</v>
      </c>
      <c r="P73" s="99" t="s">
        <v>103</v>
      </c>
      <c r="Q73" s="99" t="s">
        <v>103</v>
      </c>
      <c r="R73" s="53" t="s">
        <v>103</v>
      </c>
      <c r="S73" s="53" t="s">
        <v>2955</v>
      </c>
      <c r="T73" s="53" t="s">
        <v>2953</v>
      </c>
      <c r="V73" s="839"/>
      <c r="W73" s="68" t="s">
        <v>3354</v>
      </c>
      <c r="X73" s="56" t="s">
        <v>3353</v>
      </c>
      <c r="Y73" s="73"/>
    </row>
    <row r="74" spans="1:25" ht="12" thickBot="1" x14ac:dyDescent="0.2">
      <c r="A74" s="93" t="s">
        <v>3260</v>
      </c>
      <c r="B74" s="97">
        <v>130</v>
      </c>
      <c r="C74" s="97" t="s">
        <v>1271</v>
      </c>
      <c r="D74" s="97" t="s">
        <v>1268</v>
      </c>
      <c r="E74" s="97" t="s">
        <v>1813</v>
      </c>
      <c r="F74" s="97" t="s">
        <v>3352</v>
      </c>
      <c r="G74" s="97" t="s">
        <v>103</v>
      </c>
      <c r="H74" s="99" t="s">
        <v>2973</v>
      </c>
      <c r="I74" s="99" t="s">
        <v>103</v>
      </c>
      <c r="J74" s="99" t="s">
        <v>2973</v>
      </c>
      <c r="K74" s="99" t="s">
        <v>103</v>
      </c>
      <c r="L74" s="99" t="s">
        <v>103</v>
      </c>
      <c r="M74" s="99" t="s">
        <v>2973</v>
      </c>
      <c r="N74" s="99" t="s">
        <v>103</v>
      </c>
      <c r="O74" s="99" t="s">
        <v>103</v>
      </c>
      <c r="P74" s="99" t="s">
        <v>103</v>
      </c>
      <c r="Q74" s="99" t="s">
        <v>103</v>
      </c>
      <c r="R74" s="50">
        <v>3000</v>
      </c>
      <c r="S74" s="53" t="s">
        <v>1559</v>
      </c>
      <c r="T74" s="53"/>
      <c r="V74" s="839"/>
      <c r="W74" s="836" t="s">
        <v>3150</v>
      </c>
      <c r="X74" s="738" t="s">
        <v>3351</v>
      </c>
      <c r="Y74" s="73" t="s">
        <v>3350</v>
      </c>
    </row>
    <row r="75" spans="1:25" ht="12" thickBot="1" x14ac:dyDescent="0.2">
      <c r="A75" s="93" t="s">
        <v>3255</v>
      </c>
      <c r="B75" s="97">
        <v>130</v>
      </c>
      <c r="C75" s="97" t="s">
        <v>1271</v>
      </c>
      <c r="D75" s="97" t="s">
        <v>1268</v>
      </c>
      <c r="E75" s="97" t="s">
        <v>1803</v>
      </c>
      <c r="F75" s="97"/>
      <c r="G75" s="97" t="s">
        <v>103</v>
      </c>
      <c r="H75" s="99" t="s">
        <v>103</v>
      </c>
      <c r="I75" s="99" t="s">
        <v>103</v>
      </c>
      <c r="J75" s="99" t="s">
        <v>103</v>
      </c>
      <c r="K75" s="99" t="s">
        <v>103</v>
      </c>
      <c r="L75" s="99" t="s">
        <v>103</v>
      </c>
      <c r="M75" s="99" t="s">
        <v>103</v>
      </c>
      <c r="N75" s="99" t="s">
        <v>2973</v>
      </c>
      <c r="O75" s="99" t="s">
        <v>103</v>
      </c>
      <c r="P75" s="99" t="s">
        <v>103</v>
      </c>
      <c r="Q75" s="99" t="s">
        <v>103</v>
      </c>
      <c r="R75" s="50">
        <v>2800</v>
      </c>
      <c r="S75" s="53" t="s">
        <v>1559</v>
      </c>
      <c r="T75" s="53"/>
      <c r="V75" s="839"/>
      <c r="W75" s="837"/>
      <c r="X75" s="739"/>
      <c r="Y75" s="73" t="s">
        <v>3349</v>
      </c>
    </row>
    <row r="76" spans="1:25" ht="12" thickBot="1" x14ac:dyDescent="0.2">
      <c r="A76" s="93" t="s">
        <v>3253</v>
      </c>
      <c r="B76" s="97">
        <v>130</v>
      </c>
      <c r="C76" s="97" t="s">
        <v>1271</v>
      </c>
      <c r="D76" s="97" t="s">
        <v>3249</v>
      </c>
      <c r="E76" s="97" t="s">
        <v>2185</v>
      </c>
      <c r="F76" s="97" t="s">
        <v>3248</v>
      </c>
      <c r="G76" s="97" t="s">
        <v>103</v>
      </c>
      <c r="H76" s="99" t="s">
        <v>103</v>
      </c>
      <c r="I76" s="99" t="s">
        <v>103</v>
      </c>
      <c r="J76" s="99" t="s">
        <v>103</v>
      </c>
      <c r="K76" s="99" t="s">
        <v>2973</v>
      </c>
      <c r="L76" s="99" t="s">
        <v>103</v>
      </c>
      <c r="M76" s="99" t="s">
        <v>103</v>
      </c>
      <c r="N76" s="99" t="s">
        <v>103</v>
      </c>
      <c r="O76" s="99" t="s">
        <v>103</v>
      </c>
      <c r="P76" s="99" t="s">
        <v>103</v>
      </c>
      <c r="Q76" s="99" t="s">
        <v>103</v>
      </c>
      <c r="R76" s="50">
        <v>3100</v>
      </c>
      <c r="S76" s="53" t="s">
        <v>6390</v>
      </c>
      <c r="T76" s="53"/>
      <c r="V76" s="784">
        <v>7</v>
      </c>
      <c r="W76" s="70" t="s">
        <v>142</v>
      </c>
      <c r="X76" s="53" t="s">
        <v>3348</v>
      </c>
      <c r="Y76" s="73"/>
    </row>
    <row r="77" spans="1:25" ht="12" thickBot="1" x14ac:dyDescent="0.2">
      <c r="A77" s="93" t="s">
        <v>515</v>
      </c>
      <c r="B77" s="97">
        <v>140</v>
      </c>
      <c r="C77" s="97" t="s">
        <v>1271</v>
      </c>
      <c r="D77" s="97" t="s">
        <v>1268</v>
      </c>
      <c r="E77" s="97" t="s">
        <v>1813</v>
      </c>
      <c r="F77" s="97"/>
      <c r="G77" s="101" t="s">
        <v>1991</v>
      </c>
      <c r="H77" s="99" t="s">
        <v>2973</v>
      </c>
      <c r="I77" s="99" t="s">
        <v>2973</v>
      </c>
      <c r="J77" s="99" t="s">
        <v>2973</v>
      </c>
      <c r="K77" s="99" t="s">
        <v>103</v>
      </c>
      <c r="L77" s="99" t="s">
        <v>103</v>
      </c>
      <c r="M77" s="99" t="s">
        <v>103</v>
      </c>
      <c r="N77" s="99" t="s">
        <v>2973</v>
      </c>
      <c r="O77" s="99" t="s">
        <v>103</v>
      </c>
      <c r="P77" s="99" t="s">
        <v>103</v>
      </c>
      <c r="Q77" s="99" t="s">
        <v>103</v>
      </c>
      <c r="R77" s="50">
        <v>-1650</v>
      </c>
      <c r="S77" s="53" t="s">
        <v>3347</v>
      </c>
      <c r="T77" s="53"/>
      <c r="V77" s="839"/>
      <c r="W77" s="836" t="s">
        <v>1011</v>
      </c>
      <c r="X77" s="53" t="s">
        <v>3346</v>
      </c>
      <c r="Y77" s="834"/>
    </row>
    <row r="78" spans="1:25" ht="12" thickBot="1" x14ac:dyDescent="0.2">
      <c r="A78" s="93" t="s">
        <v>903</v>
      </c>
      <c r="B78" s="97">
        <v>144</v>
      </c>
      <c r="C78" s="97" t="s">
        <v>1271</v>
      </c>
      <c r="D78" s="97" t="s">
        <v>1268</v>
      </c>
      <c r="E78" s="97" t="s">
        <v>2185</v>
      </c>
      <c r="F78" s="97"/>
      <c r="G78" s="97" t="s">
        <v>103</v>
      </c>
      <c r="H78" s="99" t="s">
        <v>103</v>
      </c>
      <c r="I78" s="99" t="s">
        <v>103</v>
      </c>
      <c r="J78" s="99" t="s">
        <v>103</v>
      </c>
      <c r="K78" s="99" t="s">
        <v>103</v>
      </c>
      <c r="L78" s="99" t="s">
        <v>103</v>
      </c>
      <c r="M78" s="99" t="s">
        <v>103</v>
      </c>
      <c r="N78" s="99" t="s">
        <v>103</v>
      </c>
      <c r="O78" s="99" t="s">
        <v>2973</v>
      </c>
      <c r="P78" s="99" t="s">
        <v>103</v>
      </c>
      <c r="Q78" s="99" t="s">
        <v>103</v>
      </c>
      <c r="R78" s="50">
        <v>3200</v>
      </c>
      <c r="S78" s="53" t="s">
        <v>1559</v>
      </c>
      <c r="T78" s="53"/>
      <c r="V78" s="839"/>
      <c r="W78" s="837"/>
      <c r="X78" s="53" t="s">
        <v>3345</v>
      </c>
      <c r="Y78" s="835"/>
    </row>
    <row r="79" spans="1:25" ht="12" thickBot="1" x14ac:dyDescent="0.2">
      <c r="A79" s="93" t="s">
        <v>895</v>
      </c>
      <c r="B79" s="97">
        <v>150</v>
      </c>
      <c r="C79" s="97" t="s">
        <v>1271</v>
      </c>
      <c r="D79" s="97" t="s">
        <v>1268</v>
      </c>
      <c r="E79" s="97" t="s">
        <v>2185</v>
      </c>
      <c r="F79" s="97"/>
      <c r="G79" s="97" t="s">
        <v>103</v>
      </c>
      <c r="H79" s="99" t="s">
        <v>2973</v>
      </c>
      <c r="I79" s="99" t="s">
        <v>103</v>
      </c>
      <c r="J79" s="99" t="s">
        <v>2973</v>
      </c>
      <c r="K79" s="99" t="s">
        <v>103</v>
      </c>
      <c r="L79" s="99" t="s">
        <v>103</v>
      </c>
      <c r="M79" s="99" t="s">
        <v>103</v>
      </c>
      <c r="N79" s="99" t="s">
        <v>103</v>
      </c>
      <c r="O79" s="99" t="s">
        <v>103</v>
      </c>
      <c r="P79" s="99" t="s">
        <v>103</v>
      </c>
      <c r="Q79" s="99" t="s">
        <v>103</v>
      </c>
      <c r="R79" s="50">
        <v>-2100</v>
      </c>
      <c r="S79" s="53" t="s">
        <v>3344</v>
      </c>
      <c r="T79" s="53"/>
      <c r="V79" s="839"/>
      <c r="W79" s="837"/>
      <c r="X79" s="53" t="s">
        <v>3343</v>
      </c>
      <c r="Y79" s="835"/>
    </row>
    <row r="80" spans="1:25" ht="12" thickBot="1" x14ac:dyDescent="0.2">
      <c r="A80" s="93" t="s">
        <v>922</v>
      </c>
      <c r="B80" s="97">
        <v>155</v>
      </c>
      <c r="C80" s="97" t="s">
        <v>1271</v>
      </c>
      <c r="D80" s="97" t="s">
        <v>1268</v>
      </c>
      <c r="E80" s="97" t="s">
        <v>1813</v>
      </c>
      <c r="F80" s="97"/>
      <c r="G80" s="97" t="s">
        <v>103</v>
      </c>
      <c r="H80" s="99" t="s">
        <v>2973</v>
      </c>
      <c r="I80" s="99" t="s">
        <v>103</v>
      </c>
      <c r="J80" s="99" t="s">
        <v>2973</v>
      </c>
      <c r="K80" s="99" t="s">
        <v>103</v>
      </c>
      <c r="L80" s="99" t="s">
        <v>103</v>
      </c>
      <c r="M80" s="99" t="s">
        <v>103</v>
      </c>
      <c r="N80" s="99" t="s">
        <v>103</v>
      </c>
      <c r="O80" s="99" t="s">
        <v>103</v>
      </c>
      <c r="P80" s="99" t="s">
        <v>103</v>
      </c>
      <c r="Q80" s="99" t="s">
        <v>103</v>
      </c>
      <c r="R80" s="50">
        <v>-1800</v>
      </c>
      <c r="S80" s="53" t="s">
        <v>3342</v>
      </c>
      <c r="T80" s="53"/>
      <c r="V80" s="839"/>
      <c r="W80" s="838" t="s">
        <v>98</v>
      </c>
      <c r="X80" s="53" t="s">
        <v>3271</v>
      </c>
      <c r="Y80" s="72" t="s">
        <v>3341</v>
      </c>
    </row>
    <row r="81" spans="1:25" ht="12" thickBot="1" x14ac:dyDescent="0.2">
      <c r="A81" s="93" t="s">
        <v>3202</v>
      </c>
      <c r="B81" s="97">
        <v>155</v>
      </c>
      <c r="C81" s="97" t="s">
        <v>1271</v>
      </c>
      <c r="D81" s="97" t="s">
        <v>1268</v>
      </c>
      <c r="E81" s="97" t="s">
        <v>1803</v>
      </c>
      <c r="F81" s="97" t="s">
        <v>3340</v>
      </c>
      <c r="G81" s="97" t="s">
        <v>103</v>
      </c>
      <c r="H81" s="99" t="s">
        <v>103</v>
      </c>
      <c r="I81" s="99" t="s">
        <v>2973</v>
      </c>
      <c r="J81" s="99" t="s">
        <v>103</v>
      </c>
      <c r="K81" s="99" t="s">
        <v>2973</v>
      </c>
      <c r="L81" s="99" t="s">
        <v>103</v>
      </c>
      <c r="M81" s="99" t="s">
        <v>2973</v>
      </c>
      <c r="N81" s="99" t="s">
        <v>103</v>
      </c>
      <c r="O81" s="99" t="s">
        <v>103</v>
      </c>
      <c r="P81" s="99" t="s">
        <v>103</v>
      </c>
      <c r="Q81" s="99" t="s">
        <v>103</v>
      </c>
      <c r="R81" s="50">
        <v>3550</v>
      </c>
      <c r="S81" s="53" t="s">
        <v>6390</v>
      </c>
      <c r="T81" s="53"/>
      <c r="V81" s="839"/>
      <c r="W81" s="837"/>
      <c r="X81" s="53" t="s">
        <v>3339</v>
      </c>
      <c r="Y81" s="834"/>
    </row>
    <row r="82" spans="1:25" ht="12" thickBot="1" x14ac:dyDescent="0.2">
      <c r="A82" s="93" t="s">
        <v>280</v>
      </c>
      <c r="B82" s="97">
        <v>160</v>
      </c>
      <c r="C82" s="97" t="s">
        <v>1271</v>
      </c>
      <c r="D82" s="97" t="s">
        <v>1268</v>
      </c>
      <c r="E82" s="97" t="s">
        <v>1813</v>
      </c>
      <c r="F82" s="97" t="s">
        <v>3116</v>
      </c>
      <c r="G82" s="102" t="s">
        <v>1991</v>
      </c>
      <c r="H82" s="99" t="s">
        <v>2973</v>
      </c>
      <c r="I82" s="99" t="s">
        <v>2973</v>
      </c>
      <c r="J82" s="99" t="s">
        <v>2973</v>
      </c>
      <c r="K82" s="99" t="s">
        <v>2973</v>
      </c>
      <c r="L82" s="99" t="s">
        <v>103</v>
      </c>
      <c r="M82" s="99" t="s">
        <v>2973</v>
      </c>
      <c r="N82" s="99" t="s">
        <v>2973</v>
      </c>
      <c r="O82" s="99" t="s">
        <v>2973</v>
      </c>
      <c r="P82" s="99" t="s">
        <v>103</v>
      </c>
      <c r="Q82" s="99" t="s">
        <v>103</v>
      </c>
      <c r="R82" s="53" t="s">
        <v>103</v>
      </c>
      <c r="S82" s="53" t="s">
        <v>2980</v>
      </c>
      <c r="T82" s="53"/>
      <c r="V82" s="839"/>
      <c r="W82" s="837"/>
      <c r="X82" s="53" t="s">
        <v>1513</v>
      </c>
      <c r="Y82" s="835"/>
    </row>
    <row r="83" spans="1:25" ht="12" thickBot="1" x14ac:dyDescent="0.2">
      <c r="A83" s="93" t="s">
        <v>3197</v>
      </c>
      <c r="B83" s="97">
        <v>165</v>
      </c>
      <c r="C83" s="97" t="s">
        <v>1271</v>
      </c>
      <c r="D83" s="97" t="s">
        <v>1268</v>
      </c>
      <c r="E83" s="97" t="s">
        <v>1813</v>
      </c>
      <c r="F83" s="97"/>
      <c r="G83" s="97" t="s">
        <v>103</v>
      </c>
      <c r="H83" s="99" t="s">
        <v>2973</v>
      </c>
      <c r="I83" s="99" t="s">
        <v>2973</v>
      </c>
      <c r="J83" s="99" t="s">
        <v>2973</v>
      </c>
      <c r="K83" s="99" t="s">
        <v>2973</v>
      </c>
      <c r="L83" s="99" t="s">
        <v>103</v>
      </c>
      <c r="M83" s="99" t="s">
        <v>2973</v>
      </c>
      <c r="N83" s="99" t="s">
        <v>2973</v>
      </c>
      <c r="O83" s="99" t="s">
        <v>2973</v>
      </c>
      <c r="P83" s="99" t="s">
        <v>103</v>
      </c>
      <c r="Q83" s="99" t="s">
        <v>103</v>
      </c>
      <c r="R83" s="50">
        <v>3800</v>
      </c>
      <c r="S83" s="53" t="s">
        <v>1718</v>
      </c>
      <c r="T83" s="53"/>
      <c r="V83" s="839"/>
      <c r="W83" s="70" t="s">
        <v>3338</v>
      </c>
      <c r="X83" s="53" t="s">
        <v>3337</v>
      </c>
      <c r="Y83" s="73">
        <v>-981.67499999999995</v>
      </c>
    </row>
    <row r="84" spans="1:25" ht="12" thickBot="1" x14ac:dyDescent="0.2">
      <c r="A84" s="846" t="s">
        <v>414</v>
      </c>
      <c r="B84" s="840">
        <v>165</v>
      </c>
      <c r="C84" s="840" t="s">
        <v>1271</v>
      </c>
      <c r="D84" s="840" t="s">
        <v>1268</v>
      </c>
      <c r="E84" s="840" t="s">
        <v>2185</v>
      </c>
      <c r="F84" s="97" t="s">
        <v>6556</v>
      </c>
      <c r="G84" s="844" t="s">
        <v>1978</v>
      </c>
      <c r="H84" s="750" t="s">
        <v>2973</v>
      </c>
      <c r="I84" s="750" t="s">
        <v>103</v>
      </c>
      <c r="J84" s="750" t="s">
        <v>2973</v>
      </c>
      <c r="K84" s="750" t="s">
        <v>103</v>
      </c>
      <c r="L84" s="750" t="s">
        <v>103</v>
      </c>
      <c r="M84" s="750" t="s">
        <v>103</v>
      </c>
      <c r="N84" s="750" t="s">
        <v>103</v>
      </c>
      <c r="O84" s="750" t="s">
        <v>2973</v>
      </c>
      <c r="P84" s="750" t="s">
        <v>103</v>
      </c>
      <c r="Q84" s="750" t="s">
        <v>103</v>
      </c>
      <c r="R84" s="738" t="s">
        <v>103</v>
      </c>
      <c r="S84" s="738" t="s">
        <v>3215</v>
      </c>
      <c r="T84" s="738" t="s">
        <v>1486</v>
      </c>
      <c r="V84" s="839"/>
      <c r="W84" s="836" t="s">
        <v>3336</v>
      </c>
      <c r="X84" s="53" t="s">
        <v>3335</v>
      </c>
      <c r="Y84" s="834"/>
    </row>
    <row r="85" spans="1:25" ht="12" thickBot="1" x14ac:dyDescent="0.2">
      <c r="A85" s="847"/>
      <c r="B85" s="841"/>
      <c r="C85" s="841"/>
      <c r="D85" s="841"/>
      <c r="E85" s="841"/>
      <c r="F85" s="97" t="s">
        <v>3296</v>
      </c>
      <c r="G85" s="841"/>
      <c r="H85" s="751"/>
      <c r="I85" s="751"/>
      <c r="J85" s="751"/>
      <c r="K85" s="751"/>
      <c r="L85" s="751"/>
      <c r="M85" s="751"/>
      <c r="N85" s="751"/>
      <c r="O85" s="751"/>
      <c r="P85" s="751"/>
      <c r="Q85" s="751"/>
      <c r="R85" s="739"/>
      <c r="S85" s="739"/>
      <c r="T85" s="739"/>
      <c r="V85" s="839"/>
      <c r="W85" s="837"/>
      <c r="X85" s="53" t="s">
        <v>3098</v>
      </c>
      <c r="Y85" s="835"/>
    </row>
    <row r="86" spans="1:25" ht="12" thickBot="1" x14ac:dyDescent="0.2">
      <c r="A86" s="93" t="s">
        <v>3194</v>
      </c>
      <c r="B86" s="97">
        <v>167</v>
      </c>
      <c r="C86" s="97" t="s">
        <v>1271</v>
      </c>
      <c r="D86" s="97" t="s">
        <v>1268</v>
      </c>
      <c r="E86" s="97" t="s">
        <v>2179</v>
      </c>
      <c r="F86" s="97"/>
      <c r="G86" s="97" t="s">
        <v>103</v>
      </c>
      <c r="H86" s="99" t="s">
        <v>103</v>
      </c>
      <c r="I86" s="99" t="s">
        <v>103</v>
      </c>
      <c r="J86" s="99" t="s">
        <v>103</v>
      </c>
      <c r="K86" s="99" t="s">
        <v>103</v>
      </c>
      <c r="L86" s="99" t="s">
        <v>103</v>
      </c>
      <c r="M86" s="99" t="s">
        <v>103</v>
      </c>
      <c r="N86" s="99" t="s">
        <v>103</v>
      </c>
      <c r="O86" s="99" t="s">
        <v>2973</v>
      </c>
      <c r="P86" s="99" t="s">
        <v>103</v>
      </c>
      <c r="Q86" s="99" t="s">
        <v>103</v>
      </c>
      <c r="R86" s="50">
        <v>3830</v>
      </c>
      <c r="S86" s="53" t="s">
        <v>6390</v>
      </c>
      <c r="T86" s="53"/>
      <c r="V86" s="839"/>
      <c r="W86" s="70" t="s">
        <v>3334</v>
      </c>
      <c r="X86" s="53" t="s">
        <v>3333</v>
      </c>
      <c r="Y86" s="73"/>
    </row>
    <row r="87" spans="1:25" ht="12" thickBot="1" x14ac:dyDescent="0.2">
      <c r="A87" s="93" t="s">
        <v>3187</v>
      </c>
      <c r="B87" s="97">
        <v>170</v>
      </c>
      <c r="C87" s="97" t="s">
        <v>1271</v>
      </c>
      <c r="D87" s="97" t="s">
        <v>1268</v>
      </c>
      <c r="E87" s="97" t="s">
        <v>1997</v>
      </c>
      <c r="F87" s="97"/>
      <c r="G87" s="97" t="s">
        <v>103</v>
      </c>
      <c r="H87" s="99" t="s">
        <v>103</v>
      </c>
      <c r="I87" s="99" t="s">
        <v>103</v>
      </c>
      <c r="J87" s="99" t="s">
        <v>103</v>
      </c>
      <c r="K87" s="99" t="s">
        <v>103</v>
      </c>
      <c r="L87" s="99" t="s">
        <v>103</v>
      </c>
      <c r="M87" s="99" t="s">
        <v>103</v>
      </c>
      <c r="N87" s="99" t="s">
        <v>2973</v>
      </c>
      <c r="O87" s="99" t="s">
        <v>103</v>
      </c>
      <c r="P87" s="99" t="s">
        <v>103</v>
      </c>
      <c r="Q87" s="99" t="s">
        <v>103</v>
      </c>
      <c r="R87" s="50">
        <v>3800</v>
      </c>
      <c r="S87" s="53" t="s">
        <v>1718</v>
      </c>
      <c r="T87" s="53"/>
      <c r="V87" s="839"/>
      <c r="W87" s="836" t="s">
        <v>3332</v>
      </c>
      <c r="X87" s="53" t="s">
        <v>1513</v>
      </c>
      <c r="Y87" s="834"/>
    </row>
    <row r="88" spans="1:25" ht="12" thickBot="1" x14ac:dyDescent="0.2">
      <c r="A88" s="848" t="s">
        <v>280</v>
      </c>
      <c r="B88" s="840">
        <v>170</v>
      </c>
      <c r="C88" s="840" t="s">
        <v>1271</v>
      </c>
      <c r="D88" s="840" t="s">
        <v>1268</v>
      </c>
      <c r="E88" s="840" t="s">
        <v>2025</v>
      </c>
      <c r="F88" s="97" t="s">
        <v>1961</v>
      </c>
      <c r="G88" s="843" t="s">
        <v>1991</v>
      </c>
      <c r="H88" s="750" t="s">
        <v>2973</v>
      </c>
      <c r="I88" s="750" t="s">
        <v>2973</v>
      </c>
      <c r="J88" s="750" t="s">
        <v>2973</v>
      </c>
      <c r="K88" s="750" t="s">
        <v>2973</v>
      </c>
      <c r="L88" s="750" t="s">
        <v>103</v>
      </c>
      <c r="M88" s="750" t="s">
        <v>2973</v>
      </c>
      <c r="N88" s="750" t="s">
        <v>2973</v>
      </c>
      <c r="O88" s="750" t="s">
        <v>2973</v>
      </c>
      <c r="P88" s="750" t="s">
        <v>103</v>
      </c>
      <c r="Q88" s="750" t="s">
        <v>103</v>
      </c>
      <c r="R88" s="738" t="s">
        <v>103</v>
      </c>
      <c r="S88" s="738" t="s">
        <v>2978</v>
      </c>
      <c r="T88" s="738" t="s">
        <v>6545</v>
      </c>
      <c r="V88" s="839"/>
      <c r="W88" s="837"/>
      <c r="X88" s="53" t="s">
        <v>2664</v>
      </c>
      <c r="Y88" s="835"/>
    </row>
    <row r="89" spans="1:25" ht="12" thickBot="1" x14ac:dyDescent="0.2">
      <c r="A89" s="847"/>
      <c r="B89" s="841"/>
      <c r="C89" s="841"/>
      <c r="D89" s="841"/>
      <c r="E89" s="841"/>
      <c r="F89" s="97" t="s">
        <v>1720</v>
      </c>
      <c r="G89" s="841"/>
      <c r="H89" s="751"/>
      <c r="I89" s="751"/>
      <c r="J89" s="751"/>
      <c r="K89" s="751"/>
      <c r="L89" s="751"/>
      <c r="M89" s="751"/>
      <c r="N89" s="751"/>
      <c r="O89" s="751"/>
      <c r="P89" s="751"/>
      <c r="Q89" s="751"/>
      <c r="R89" s="739"/>
      <c r="S89" s="739"/>
      <c r="T89" s="739"/>
      <c r="V89" s="839"/>
      <c r="W89" s="837"/>
      <c r="X89" s="53" t="s">
        <v>3331</v>
      </c>
      <c r="Y89" s="835"/>
    </row>
    <row r="90" spans="1:25" ht="12" thickBot="1" x14ac:dyDescent="0.2">
      <c r="A90" s="93" t="s">
        <v>3172</v>
      </c>
      <c r="B90" s="97">
        <v>180</v>
      </c>
      <c r="C90" s="97" t="s">
        <v>1271</v>
      </c>
      <c r="D90" s="97" t="s">
        <v>1268</v>
      </c>
      <c r="E90" s="97" t="s">
        <v>1997</v>
      </c>
      <c r="F90" s="97"/>
      <c r="G90" s="97" t="s">
        <v>103</v>
      </c>
      <c r="H90" s="99" t="s">
        <v>2973</v>
      </c>
      <c r="I90" s="99" t="s">
        <v>2973</v>
      </c>
      <c r="J90" s="99" t="s">
        <v>2973</v>
      </c>
      <c r="K90" s="99" t="s">
        <v>2973</v>
      </c>
      <c r="L90" s="99" t="s">
        <v>103</v>
      </c>
      <c r="M90" s="99" t="s">
        <v>2973</v>
      </c>
      <c r="N90" s="99" t="s">
        <v>2973</v>
      </c>
      <c r="O90" s="99" t="s">
        <v>2973</v>
      </c>
      <c r="P90" s="99" t="s">
        <v>103</v>
      </c>
      <c r="Q90" s="99" t="s">
        <v>103</v>
      </c>
      <c r="R90" s="50">
        <v>-6150</v>
      </c>
      <c r="S90" s="53" t="s">
        <v>3021</v>
      </c>
      <c r="T90" s="53"/>
      <c r="V90" s="839"/>
      <c r="W90" s="837"/>
      <c r="X90" s="53" t="s">
        <v>3309</v>
      </c>
      <c r="Y90" s="74">
        <v>0.1</v>
      </c>
    </row>
    <row r="91" spans="1:25" ht="12" thickBot="1" x14ac:dyDescent="0.2">
      <c r="A91" s="93" t="s">
        <v>3168</v>
      </c>
      <c r="B91" s="97">
        <v>180</v>
      </c>
      <c r="C91" s="97" t="s">
        <v>1271</v>
      </c>
      <c r="D91" s="97" t="s">
        <v>1268</v>
      </c>
      <c r="E91" s="97" t="s">
        <v>2185</v>
      </c>
      <c r="F91" s="97" t="s">
        <v>6558</v>
      </c>
      <c r="G91" s="97" t="s">
        <v>103</v>
      </c>
      <c r="H91" s="99" t="s">
        <v>103</v>
      </c>
      <c r="I91" s="99" t="s">
        <v>103</v>
      </c>
      <c r="J91" s="99" t="s">
        <v>2973</v>
      </c>
      <c r="K91" s="99" t="s">
        <v>103</v>
      </c>
      <c r="L91" s="99" t="s">
        <v>103</v>
      </c>
      <c r="M91" s="99" t="s">
        <v>103</v>
      </c>
      <c r="N91" s="99" t="s">
        <v>103</v>
      </c>
      <c r="O91" s="99" t="s">
        <v>103</v>
      </c>
      <c r="P91" s="99" t="s">
        <v>103</v>
      </c>
      <c r="Q91" s="99" t="s">
        <v>103</v>
      </c>
      <c r="R91" s="50">
        <v>-3075</v>
      </c>
      <c r="S91" s="53" t="s">
        <v>3330</v>
      </c>
      <c r="T91" s="53"/>
      <c r="V91" s="839"/>
      <c r="W91" s="836" t="s">
        <v>3046</v>
      </c>
      <c r="X91" s="53" t="s">
        <v>3045</v>
      </c>
      <c r="Y91" s="834"/>
    </row>
    <row r="92" spans="1:25" ht="12" thickBot="1" x14ac:dyDescent="0.2">
      <c r="A92" s="93" t="s">
        <v>3163</v>
      </c>
      <c r="B92" s="97">
        <v>185</v>
      </c>
      <c r="C92" s="97" t="s">
        <v>1271</v>
      </c>
      <c r="D92" s="97" t="s">
        <v>1268</v>
      </c>
      <c r="E92" s="97" t="s">
        <v>2179</v>
      </c>
      <c r="F92" s="97" t="s">
        <v>3315</v>
      </c>
      <c r="G92" s="97" t="s">
        <v>103</v>
      </c>
      <c r="H92" s="99" t="s">
        <v>2973</v>
      </c>
      <c r="I92" s="99" t="s">
        <v>103</v>
      </c>
      <c r="J92" s="99" t="s">
        <v>2973</v>
      </c>
      <c r="K92" s="99" t="s">
        <v>103</v>
      </c>
      <c r="L92" s="99" t="s">
        <v>103</v>
      </c>
      <c r="M92" s="99" t="s">
        <v>2973</v>
      </c>
      <c r="N92" s="99" t="s">
        <v>2973</v>
      </c>
      <c r="O92" s="99" t="s">
        <v>2973</v>
      </c>
      <c r="P92" s="99" t="s">
        <v>103</v>
      </c>
      <c r="Q92" s="99" t="s">
        <v>103</v>
      </c>
      <c r="R92" s="50">
        <v>5200</v>
      </c>
      <c r="S92" s="53" t="s">
        <v>1718</v>
      </c>
      <c r="T92" s="53"/>
      <c r="V92" s="839"/>
      <c r="W92" s="837"/>
      <c r="X92" s="53" t="s">
        <v>2559</v>
      </c>
      <c r="Y92" s="835"/>
    </row>
    <row r="93" spans="1:25" ht="12" thickBot="1" x14ac:dyDescent="0.2">
      <c r="A93" s="93" t="s">
        <v>3160</v>
      </c>
      <c r="B93" s="97">
        <v>190</v>
      </c>
      <c r="C93" s="97" t="s">
        <v>1271</v>
      </c>
      <c r="D93" s="97" t="s">
        <v>3249</v>
      </c>
      <c r="E93" s="97" t="s">
        <v>2179</v>
      </c>
      <c r="F93" s="97" t="s">
        <v>3248</v>
      </c>
      <c r="G93" s="97" t="s">
        <v>103</v>
      </c>
      <c r="H93" s="99" t="s">
        <v>103</v>
      </c>
      <c r="I93" s="99" t="s">
        <v>103</v>
      </c>
      <c r="J93" s="99" t="s">
        <v>103</v>
      </c>
      <c r="K93" s="99" t="s">
        <v>2973</v>
      </c>
      <c r="L93" s="99" t="s">
        <v>103</v>
      </c>
      <c r="M93" s="99" t="s">
        <v>103</v>
      </c>
      <c r="N93" s="99" t="s">
        <v>103</v>
      </c>
      <c r="O93" s="99" t="s">
        <v>103</v>
      </c>
      <c r="P93" s="99" t="s">
        <v>103</v>
      </c>
      <c r="Q93" s="99" t="s">
        <v>103</v>
      </c>
      <c r="R93" s="50">
        <v>4500</v>
      </c>
      <c r="S93" s="53" t="s">
        <v>1500</v>
      </c>
      <c r="T93" s="53"/>
      <c r="V93" s="839"/>
      <c r="W93" s="70" t="s">
        <v>3329</v>
      </c>
      <c r="X93" s="53" t="s">
        <v>3052</v>
      </c>
      <c r="Y93" s="73"/>
    </row>
    <row r="94" spans="1:25" ht="12" thickBot="1" x14ac:dyDescent="0.2">
      <c r="A94" s="93" t="s">
        <v>3157</v>
      </c>
      <c r="B94" s="97">
        <v>190</v>
      </c>
      <c r="C94" s="97" t="s">
        <v>1271</v>
      </c>
      <c r="D94" s="97" t="s">
        <v>1268</v>
      </c>
      <c r="E94" s="97" t="s">
        <v>1997</v>
      </c>
      <c r="F94" s="97"/>
      <c r="G94" s="97" t="s">
        <v>103</v>
      </c>
      <c r="H94" s="99" t="s">
        <v>2973</v>
      </c>
      <c r="I94" s="99" t="s">
        <v>103</v>
      </c>
      <c r="J94" s="99" t="s">
        <v>2973</v>
      </c>
      <c r="K94" s="99" t="s">
        <v>103</v>
      </c>
      <c r="L94" s="99" t="s">
        <v>103</v>
      </c>
      <c r="M94" s="99" t="s">
        <v>2973</v>
      </c>
      <c r="N94" s="99" t="s">
        <v>103</v>
      </c>
      <c r="O94" s="99" t="s">
        <v>2973</v>
      </c>
      <c r="P94" s="99" t="s">
        <v>103</v>
      </c>
      <c r="Q94" s="99" t="s">
        <v>103</v>
      </c>
      <c r="R94" s="50">
        <v>-4500</v>
      </c>
      <c r="S94" s="53" t="s">
        <v>2996</v>
      </c>
      <c r="T94" s="53"/>
      <c r="V94" s="784">
        <v>8</v>
      </c>
      <c r="W94" s="70" t="s">
        <v>1147</v>
      </c>
      <c r="X94" s="53" t="s">
        <v>3328</v>
      </c>
      <c r="Y94" s="73" t="s">
        <v>9631</v>
      </c>
    </row>
    <row r="95" spans="1:25" ht="12" thickBot="1" x14ac:dyDescent="0.2">
      <c r="A95" s="93" t="s">
        <v>3327</v>
      </c>
      <c r="B95" s="97">
        <v>191</v>
      </c>
      <c r="C95" s="97" t="s">
        <v>1271</v>
      </c>
      <c r="D95" s="97" t="s">
        <v>1268</v>
      </c>
      <c r="E95" s="97" t="s">
        <v>2185</v>
      </c>
      <c r="F95" s="97"/>
      <c r="G95" s="97" t="s">
        <v>103</v>
      </c>
      <c r="H95" s="99" t="s">
        <v>103</v>
      </c>
      <c r="I95" s="99" t="s">
        <v>103</v>
      </c>
      <c r="J95" s="99" t="s">
        <v>103</v>
      </c>
      <c r="K95" s="99" t="s">
        <v>103</v>
      </c>
      <c r="L95" s="99" t="s">
        <v>103</v>
      </c>
      <c r="M95" s="99" t="s">
        <v>103</v>
      </c>
      <c r="N95" s="99" t="s">
        <v>103</v>
      </c>
      <c r="O95" s="99" t="s">
        <v>2973</v>
      </c>
      <c r="P95" s="99" t="s">
        <v>103</v>
      </c>
      <c r="Q95" s="99" t="s">
        <v>103</v>
      </c>
      <c r="R95" s="50">
        <v>4600</v>
      </c>
      <c r="S95" s="53" t="s">
        <v>1718</v>
      </c>
      <c r="T95" s="53"/>
      <c r="V95" s="839"/>
      <c r="W95" s="836" t="s">
        <v>3326</v>
      </c>
      <c r="X95" s="53" t="s">
        <v>3098</v>
      </c>
      <c r="Y95" s="834"/>
    </row>
    <row r="96" spans="1:25" ht="12" thickBot="1" x14ac:dyDescent="0.2">
      <c r="A96" s="846" t="s">
        <v>3151</v>
      </c>
      <c r="B96" s="840">
        <v>195</v>
      </c>
      <c r="C96" s="840" t="s">
        <v>1271</v>
      </c>
      <c r="D96" s="840" t="s">
        <v>1268</v>
      </c>
      <c r="E96" s="840" t="s">
        <v>1803</v>
      </c>
      <c r="F96" s="845" t="s">
        <v>2024</v>
      </c>
      <c r="G96" s="840" t="s">
        <v>103</v>
      </c>
      <c r="H96" s="750" t="s">
        <v>103</v>
      </c>
      <c r="I96" s="750" t="s">
        <v>2973</v>
      </c>
      <c r="J96" s="750" t="s">
        <v>103</v>
      </c>
      <c r="K96" s="750" t="s">
        <v>2973</v>
      </c>
      <c r="L96" s="750" t="s">
        <v>103</v>
      </c>
      <c r="M96" s="750" t="s">
        <v>103</v>
      </c>
      <c r="N96" s="750" t="s">
        <v>103</v>
      </c>
      <c r="O96" s="750" t="s">
        <v>103</v>
      </c>
      <c r="P96" s="750" t="s">
        <v>103</v>
      </c>
      <c r="Q96" s="750" t="s">
        <v>103</v>
      </c>
      <c r="R96" s="749">
        <v>4700</v>
      </c>
      <c r="S96" s="53" t="s">
        <v>3037</v>
      </c>
      <c r="T96" s="738" t="s">
        <v>3325</v>
      </c>
      <c r="V96" s="839"/>
      <c r="W96" s="837"/>
      <c r="X96" s="53" t="s">
        <v>1562</v>
      </c>
      <c r="Y96" s="835"/>
    </row>
    <row r="97" spans="1:25" ht="23.25" thickBot="1" x14ac:dyDescent="0.2">
      <c r="A97" s="847"/>
      <c r="B97" s="841"/>
      <c r="C97" s="841"/>
      <c r="D97" s="841"/>
      <c r="E97" s="841"/>
      <c r="F97" s="841"/>
      <c r="G97" s="841"/>
      <c r="H97" s="751"/>
      <c r="I97" s="751"/>
      <c r="J97" s="751"/>
      <c r="K97" s="751"/>
      <c r="L97" s="751"/>
      <c r="M97" s="751"/>
      <c r="N97" s="751"/>
      <c r="O97" s="751"/>
      <c r="P97" s="751"/>
      <c r="Q97" s="751"/>
      <c r="R97" s="739"/>
      <c r="S97" s="53" t="s">
        <v>2754</v>
      </c>
      <c r="T97" s="739"/>
      <c r="V97" s="839"/>
      <c r="W97" s="70" t="s">
        <v>3324</v>
      </c>
      <c r="X97" s="53" t="s">
        <v>1513</v>
      </c>
      <c r="Y97" s="73" t="s">
        <v>6610</v>
      </c>
    </row>
    <row r="98" spans="1:25" ht="12" thickBot="1" x14ac:dyDescent="0.2">
      <c r="A98" s="846" t="s">
        <v>3132</v>
      </c>
      <c r="B98" s="840">
        <v>200</v>
      </c>
      <c r="C98" s="840" t="s">
        <v>1271</v>
      </c>
      <c r="D98" s="840" t="s">
        <v>1268</v>
      </c>
      <c r="E98" s="840" t="s">
        <v>1803</v>
      </c>
      <c r="F98" s="840"/>
      <c r="G98" s="840" t="s">
        <v>103</v>
      </c>
      <c r="H98" s="750" t="s">
        <v>2973</v>
      </c>
      <c r="I98" s="750" t="s">
        <v>2973</v>
      </c>
      <c r="J98" s="750" t="s">
        <v>2973</v>
      </c>
      <c r="K98" s="750" t="s">
        <v>2973</v>
      </c>
      <c r="L98" s="750" t="s">
        <v>103</v>
      </c>
      <c r="M98" s="750" t="s">
        <v>2973</v>
      </c>
      <c r="N98" s="750" t="s">
        <v>2973</v>
      </c>
      <c r="O98" s="750" t="s">
        <v>2973</v>
      </c>
      <c r="P98" s="750" t="s">
        <v>103</v>
      </c>
      <c r="Q98" s="750" t="s">
        <v>103</v>
      </c>
      <c r="R98" s="749">
        <v>4800</v>
      </c>
      <c r="S98" s="53" t="s">
        <v>1661</v>
      </c>
      <c r="T98" s="738"/>
      <c r="V98" s="839"/>
      <c r="W98" s="70" t="s">
        <v>3259</v>
      </c>
      <c r="X98" s="53" t="s">
        <v>3323</v>
      </c>
      <c r="Y98" s="73"/>
    </row>
    <row r="99" spans="1:25" ht="12" thickBot="1" x14ac:dyDescent="0.2">
      <c r="A99" s="847"/>
      <c r="B99" s="841"/>
      <c r="C99" s="841"/>
      <c r="D99" s="841"/>
      <c r="E99" s="841"/>
      <c r="F99" s="841"/>
      <c r="G99" s="841"/>
      <c r="H99" s="751"/>
      <c r="I99" s="751"/>
      <c r="J99" s="751"/>
      <c r="K99" s="751"/>
      <c r="L99" s="751"/>
      <c r="M99" s="751"/>
      <c r="N99" s="751"/>
      <c r="O99" s="751"/>
      <c r="P99" s="751"/>
      <c r="Q99" s="751"/>
      <c r="R99" s="739"/>
      <c r="S99" s="53" t="s">
        <v>3300</v>
      </c>
      <c r="T99" s="739"/>
      <c r="V99" s="839"/>
      <c r="W99" s="70" t="s">
        <v>433</v>
      </c>
      <c r="X99" s="53" t="s">
        <v>3322</v>
      </c>
      <c r="Y99" s="73"/>
    </row>
    <row r="100" spans="1:25" ht="12" thickBot="1" x14ac:dyDescent="0.2">
      <c r="A100" s="846" t="s">
        <v>280</v>
      </c>
      <c r="B100" s="840">
        <v>200</v>
      </c>
      <c r="C100" s="840" t="s">
        <v>1271</v>
      </c>
      <c r="D100" s="840" t="s">
        <v>1268</v>
      </c>
      <c r="E100" s="840" t="s">
        <v>1813</v>
      </c>
      <c r="F100" s="103" t="s">
        <v>6556</v>
      </c>
      <c r="G100" s="843" t="s">
        <v>1991</v>
      </c>
      <c r="H100" s="750" t="s">
        <v>2973</v>
      </c>
      <c r="I100" s="750" t="s">
        <v>2973</v>
      </c>
      <c r="J100" s="750" t="s">
        <v>2973</v>
      </c>
      <c r="K100" s="750" t="s">
        <v>2973</v>
      </c>
      <c r="L100" s="750" t="s">
        <v>103</v>
      </c>
      <c r="M100" s="750" t="s">
        <v>2973</v>
      </c>
      <c r="N100" s="750" t="s">
        <v>2973</v>
      </c>
      <c r="O100" s="750" t="s">
        <v>2973</v>
      </c>
      <c r="P100" s="750" t="s">
        <v>103</v>
      </c>
      <c r="Q100" s="750" t="s">
        <v>103</v>
      </c>
      <c r="R100" s="738" t="s">
        <v>103</v>
      </c>
      <c r="S100" s="738" t="s">
        <v>2976</v>
      </c>
      <c r="T100" s="738"/>
      <c r="V100" s="839"/>
      <c r="W100" s="70" t="s">
        <v>545</v>
      </c>
      <c r="X100" s="53" t="s">
        <v>3321</v>
      </c>
      <c r="Y100" s="73"/>
    </row>
    <row r="101" spans="1:25" ht="12" thickBot="1" x14ac:dyDescent="0.2">
      <c r="A101" s="847"/>
      <c r="B101" s="841"/>
      <c r="C101" s="841"/>
      <c r="D101" s="841"/>
      <c r="E101" s="841"/>
      <c r="F101" s="97" t="s">
        <v>3296</v>
      </c>
      <c r="G101" s="841"/>
      <c r="H101" s="751"/>
      <c r="I101" s="751"/>
      <c r="J101" s="751"/>
      <c r="K101" s="751"/>
      <c r="L101" s="751"/>
      <c r="M101" s="751"/>
      <c r="N101" s="751"/>
      <c r="O101" s="751"/>
      <c r="P101" s="751"/>
      <c r="Q101" s="751"/>
      <c r="R101" s="739"/>
      <c r="S101" s="739"/>
      <c r="T101" s="739"/>
      <c r="V101" s="839"/>
      <c r="W101" s="70" t="s">
        <v>3320</v>
      </c>
      <c r="X101" s="53" t="s">
        <v>1562</v>
      </c>
      <c r="Y101" s="73" t="s">
        <v>6611</v>
      </c>
    </row>
    <row r="102" spans="1:25" ht="12" thickBot="1" x14ac:dyDescent="0.2">
      <c r="A102" s="93" t="s">
        <v>3129</v>
      </c>
      <c r="B102" s="97">
        <v>205</v>
      </c>
      <c r="C102" s="97" t="s">
        <v>1271</v>
      </c>
      <c r="D102" s="97" t="s">
        <v>1268</v>
      </c>
      <c r="E102" s="97" t="s">
        <v>1997</v>
      </c>
      <c r="F102" s="97"/>
      <c r="G102" s="101" t="s">
        <v>1978</v>
      </c>
      <c r="H102" s="99" t="s">
        <v>2973</v>
      </c>
      <c r="I102" s="99" t="s">
        <v>103</v>
      </c>
      <c r="J102" s="99" t="s">
        <v>2973</v>
      </c>
      <c r="K102" s="99" t="s">
        <v>103</v>
      </c>
      <c r="L102" s="99" t="s">
        <v>103</v>
      </c>
      <c r="M102" s="99" t="s">
        <v>2973</v>
      </c>
      <c r="N102" s="99" t="s">
        <v>103</v>
      </c>
      <c r="O102" s="99" t="s">
        <v>2973</v>
      </c>
      <c r="P102" s="99" t="s">
        <v>103</v>
      </c>
      <c r="Q102" s="99" t="s">
        <v>103</v>
      </c>
      <c r="R102" s="50">
        <v>-2250</v>
      </c>
      <c r="S102" s="53" t="s">
        <v>3319</v>
      </c>
      <c r="T102" s="53"/>
      <c r="V102" s="839"/>
      <c r="W102" s="70" t="s">
        <v>233</v>
      </c>
      <c r="X102" s="53" t="s">
        <v>1559</v>
      </c>
      <c r="Y102" s="73"/>
    </row>
    <row r="103" spans="1:25" ht="23.25" thickBot="1" x14ac:dyDescent="0.2">
      <c r="A103" s="93" t="s">
        <v>470</v>
      </c>
      <c r="B103" s="97">
        <v>205</v>
      </c>
      <c r="C103" s="97" t="s">
        <v>1271</v>
      </c>
      <c r="D103" s="97" t="s">
        <v>1268</v>
      </c>
      <c r="E103" s="97" t="s">
        <v>1813</v>
      </c>
      <c r="F103" s="97" t="s">
        <v>3292</v>
      </c>
      <c r="G103" s="97" t="s">
        <v>103</v>
      </c>
      <c r="H103" s="99" t="s">
        <v>103</v>
      </c>
      <c r="I103" s="99" t="s">
        <v>2973</v>
      </c>
      <c r="J103" s="99" t="s">
        <v>103</v>
      </c>
      <c r="K103" s="99" t="s">
        <v>103</v>
      </c>
      <c r="L103" s="99" t="s">
        <v>103</v>
      </c>
      <c r="M103" s="99" t="s">
        <v>103</v>
      </c>
      <c r="N103" s="99" t="s">
        <v>103</v>
      </c>
      <c r="O103" s="99" t="s">
        <v>103</v>
      </c>
      <c r="P103" s="99" t="s">
        <v>103</v>
      </c>
      <c r="Q103" s="99" t="s">
        <v>103</v>
      </c>
      <c r="R103" s="50">
        <v>-5250</v>
      </c>
      <c r="S103" s="53" t="s">
        <v>3318</v>
      </c>
      <c r="T103" s="53"/>
      <c r="V103" s="839"/>
      <c r="W103" s="68" t="s">
        <v>3140</v>
      </c>
      <c r="X103" s="56" t="s">
        <v>3317</v>
      </c>
      <c r="Y103" s="73"/>
    </row>
    <row r="104" spans="1:25" ht="12" thickBot="1" x14ac:dyDescent="0.2">
      <c r="A104" s="93" t="s">
        <v>701</v>
      </c>
      <c r="B104" s="97">
        <v>210</v>
      </c>
      <c r="C104" s="97" t="s">
        <v>1271</v>
      </c>
      <c r="D104" s="97" t="s">
        <v>1268</v>
      </c>
      <c r="E104" s="97" t="s">
        <v>3019</v>
      </c>
      <c r="F104" s="97" t="s">
        <v>3296</v>
      </c>
      <c r="G104" s="101" t="s">
        <v>1978</v>
      </c>
      <c r="H104" s="99" t="s">
        <v>2973</v>
      </c>
      <c r="I104" s="99" t="s">
        <v>103</v>
      </c>
      <c r="J104" s="99" t="s">
        <v>2973</v>
      </c>
      <c r="K104" s="99" t="s">
        <v>103</v>
      </c>
      <c r="L104" s="99" t="s">
        <v>103</v>
      </c>
      <c r="M104" s="99" t="s">
        <v>103</v>
      </c>
      <c r="N104" s="99" t="s">
        <v>2973</v>
      </c>
      <c r="O104" s="99" t="s">
        <v>103</v>
      </c>
      <c r="P104" s="99" t="s">
        <v>2973</v>
      </c>
      <c r="Q104" s="99" t="s">
        <v>2973</v>
      </c>
      <c r="R104" s="50">
        <v>-1650</v>
      </c>
      <c r="S104" s="53" t="s">
        <v>3316</v>
      </c>
      <c r="T104" s="53"/>
      <c r="V104" s="784">
        <v>9</v>
      </c>
      <c r="W104" s="68" t="s">
        <v>902</v>
      </c>
      <c r="X104" s="53" t="s">
        <v>3238</v>
      </c>
      <c r="Y104" s="73" t="s">
        <v>9631</v>
      </c>
    </row>
    <row r="105" spans="1:25" ht="12" thickBot="1" x14ac:dyDescent="0.2">
      <c r="A105" s="93" t="s">
        <v>608</v>
      </c>
      <c r="B105" s="97">
        <v>210</v>
      </c>
      <c r="C105" s="97" t="s">
        <v>1271</v>
      </c>
      <c r="D105" s="97" t="s">
        <v>1268</v>
      </c>
      <c r="E105" s="97" t="s">
        <v>2179</v>
      </c>
      <c r="F105" s="97" t="s">
        <v>3315</v>
      </c>
      <c r="G105" s="97" t="s">
        <v>103</v>
      </c>
      <c r="H105" s="99" t="s">
        <v>2973</v>
      </c>
      <c r="I105" s="99" t="s">
        <v>2973</v>
      </c>
      <c r="J105" s="99" t="s">
        <v>2973</v>
      </c>
      <c r="K105" s="99" t="s">
        <v>2973</v>
      </c>
      <c r="L105" s="99" t="s">
        <v>103</v>
      </c>
      <c r="M105" s="99" t="s">
        <v>2973</v>
      </c>
      <c r="N105" s="99" t="s">
        <v>2973</v>
      </c>
      <c r="O105" s="99" t="s">
        <v>103</v>
      </c>
      <c r="P105" s="99" t="s">
        <v>103</v>
      </c>
      <c r="Q105" s="99" t="s">
        <v>103</v>
      </c>
      <c r="R105" s="50">
        <v>-3900</v>
      </c>
      <c r="S105" s="53" t="s">
        <v>3314</v>
      </c>
      <c r="T105" s="53"/>
      <c r="V105" s="839"/>
      <c r="W105" s="70" t="s">
        <v>3313</v>
      </c>
      <c r="X105" s="53" t="s">
        <v>1562</v>
      </c>
      <c r="Y105" s="73" t="s">
        <v>6611</v>
      </c>
    </row>
    <row r="106" spans="1:25" ht="12" thickBot="1" x14ac:dyDescent="0.2">
      <c r="A106" s="93" t="s">
        <v>840</v>
      </c>
      <c r="B106" s="97">
        <v>211</v>
      </c>
      <c r="C106" s="97" t="s">
        <v>1271</v>
      </c>
      <c r="D106" s="97" t="s">
        <v>1268</v>
      </c>
      <c r="E106" s="97" t="s">
        <v>2179</v>
      </c>
      <c r="F106" s="97"/>
      <c r="G106" s="97" t="s">
        <v>103</v>
      </c>
      <c r="H106" s="99" t="s">
        <v>103</v>
      </c>
      <c r="I106" s="99" t="s">
        <v>2973</v>
      </c>
      <c r="J106" s="99" t="s">
        <v>2973</v>
      </c>
      <c r="K106" s="99" t="s">
        <v>2973</v>
      </c>
      <c r="L106" s="99" t="s">
        <v>103</v>
      </c>
      <c r="M106" s="99" t="s">
        <v>2973</v>
      </c>
      <c r="N106" s="99" t="s">
        <v>2973</v>
      </c>
      <c r="O106" s="99" t="s">
        <v>2973</v>
      </c>
      <c r="P106" s="99" t="s">
        <v>103</v>
      </c>
      <c r="Q106" s="99" t="s">
        <v>103</v>
      </c>
      <c r="R106" s="50">
        <v>4000</v>
      </c>
      <c r="S106" s="53" t="s">
        <v>3037</v>
      </c>
      <c r="T106" s="53"/>
      <c r="V106" s="839"/>
      <c r="W106" s="836" t="s">
        <v>944</v>
      </c>
      <c r="X106" s="53" t="s">
        <v>1559</v>
      </c>
      <c r="Y106" s="834"/>
    </row>
    <row r="107" spans="1:25" ht="12" thickBot="1" x14ac:dyDescent="0.2">
      <c r="A107" s="846" t="s">
        <v>3312</v>
      </c>
      <c r="B107" s="840">
        <v>215</v>
      </c>
      <c r="C107" s="840" t="s">
        <v>1271</v>
      </c>
      <c r="D107" s="840" t="s">
        <v>1268</v>
      </c>
      <c r="E107" s="840" t="s">
        <v>1813</v>
      </c>
      <c r="F107" s="840"/>
      <c r="G107" s="840" t="s">
        <v>103</v>
      </c>
      <c r="H107" s="750" t="s">
        <v>103</v>
      </c>
      <c r="I107" s="750" t="s">
        <v>103</v>
      </c>
      <c r="J107" s="750" t="s">
        <v>2973</v>
      </c>
      <c r="K107" s="750" t="s">
        <v>103</v>
      </c>
      <c r="L107" s="750" t="s">
        <v>103</v>
      </c>
      <c r="M107" s="750" t="s">
        <v>103</v>
      </c>
      <c r="N107" s="750" t="s">
        <v>103</v>
      </c>
      <c r="O107" s="750" t="s">
        <v>2973</v>
      </c>
      <c r="P107" s="750" t="s">
        <v>103</v>
      </c>
      <c r="Q107" s="750" t="s">
        <v>103</v>
      </c>
      <c r="R107" s="738">
        <v>6500</v>
      </c>
      <c r="S107" s="53" t="s">
        <v>3099</v>
      </c>
      <c r="T107" s="738" t="s">
        <v>3145</v>
      </c>
      <c r="V107" s="839"/>
      <c r="W107" s="837"/>
      <c r="X107" s="53" t="s">
        <v>3311</v>
      </c>
      <c r="Y107" s="835"/>
    </row>
    <row r="108" spans="1:25" ht="12" thickBot="1" x14ac:dyDescent="0.2">
      <c r="A108" s="847"/>
      <c r="B108" s="841"/>
      <c r="C108" s="841"/>
      <c r="D108" s="841"/>
      <c r="E108" s="841"/>
      <c r="F108" s="841"/>
      <c r="G108" s="841"/>
      <c r="H108" s="751"/>
      <c r="I108" s="751"/>
      <c r="J108" s="751"/>
      <c r="K108" s="751"/>
      <c r="L108" s="751"/>
      <c r="M108" s="751"/>
      <c r="N108" s="751"/>
      <c r="O108" s="751"/>
      <c r="P108" s="751"/>
      <c r="Q108" s="751"/>
      <c r="R108" s="739"/>
      <c r="S108" s="53" t="s">
        <v>3098</v>
      </c>
      <c r="T108" s="739"/>
      <c r="V108" s="839"/>
      <c r="W108" s="70" t="s">
        <v>977</v>
      </c>
      <c r="X108" s="53" t="s">
        <v>1930</v>
      </c>
      <c r="Y108" s="73"/>
    </row>
    <row r="109" spans="1:25" ht="12" thickBot="1" x14ac:dyDescent="0.2">
      <c r="A109" s="93" t="s">
        <v>833</v>
      </c>
      <c r="B109" s="97">
        <v>220</v>
      </c>
      <c r="C109" s="97" t="s">
        <v>1271</v>
      </c>
      <c r="D109" s="97" t="s">
        <v>1268</v>
      </c>
      <c r="E109" s="97" t="s">
        <v>2185</v>
      </c>
      <c r="F109" s="97"/>
      <c r="G109" s="101" t="s">
        <v>1978</v>
      </c>
      <c r="H109" s="99" t="s">
        <v>2973</v>
      </c>
      <c r="I109" s="99" t="s">
        <v>103</v>
      </c>
      <c r="J109" s="99" t="s">
        <v>2973</v>
      </c>
      <c r="K109" s="99" t="s">
        <v>103</v>
      </c>
      <c r="L109" s="99" t="s">
        <v>103</v>
      </c>
      <c r="M109" s="99" t="s">
        <v>103</v>
      </c>
      <c r="N109" s="99" t="s">
        <v>2973</v>
      </c>
      <c r="O109" s="99" t="s">
        <v>2973</v>
      </c>
      <c r="P109" s="99" t="s">
        <v>103</v>
      </c>
      <c r="Q109" s="99" t="s">
        <v>103</v>
      </c>
      <c r="R109" s="50">
        <v>-1725</v>
      </c>
      <c r="S109" s="53" t="s">
        <v>3310</v>
      </c>
      <c r="T109" s="53"/>
      <c r="V109" s="839"/>
      <c r="W109" s="70" t="s">
        <v>3039</v>
      </c>
      <c r="X109" s="53" t="s">
        <v>3038</v>
      </c>
      <c r="Y109" s="73"/>
    </row>
    <row r="110" spans="1:25" ht="12" thickBot="1" x14ac:dyDescent="0.2">
      <c r="A110" s="846" t="s">
        <v>3093</v>
      </c>
      <c r="B110" s="840">
        <v>220</v>
      </c>
      <c r="C110" s="840" t="s">
        <v>1271</v>
      </c>
      <c r="D110" s="840" t="s">
        <v>1268</v>
      </c>
      <c r="E110" s="840" t="s">
        <v>1997</v>
      </c>
      <c r="F110" s="840" t="s">
        <v>3292</v>
      </c>
      <c r="G110" s="840" t="s">
        <v>103</v>
      </c>
      <c r="H110" s="750" t="s">
        <v>103</v>
      </c>
      <c r="I110" s="750" t="s">
        <v>2973</v>
      </c>
      <c r="J110" s="750" t="s">
        <v>103</v>
      </c>
      <c r="K110" s="750" t="s">
        <v>103</v>
      </c>
      <c r="L110" s="750" t="s">
        <v>103</v>
      </c>
      <c r="M110" s="750" t="s">
        <v>103</v>
      </c>
      <c r="N110" s="750" t="s">
        <v>103</v>
      </c>
      <c r="O110" s="750" t="s">
        <v>103</v>
      </c>
      <c r="P110" s="750" t="s">
        <v>103</v>
      </c>
      <c r="Q110" s="750" t="s">
        <v>103</v>
      </c>
      <c r="R110" s="749">
        <v>7500</v>
      </c>
      <c r="S110" s="53" t="s">
        <v>1535</v>
      </c>
      <c r="T110" s="738"/>
      <c r="V110" s="839"/>
      <c r="W110" s="70" t="s">
        <v>3234</v>
      </c>
      <c r="X110" s="53" t="s">
        <v>3309</v>
      </c>
      <c r="Y110" s="74">
        <v>0.33</v>
      </c>
    </row>
    <row r="111" spans="1:25" ht="12" thickBot="1" x14ac:dyDescent="0.2">
      <c r="A111" s="847"/>
      <c r="B111" s="841"/>
      <c r="C111" s="841"/>
      <c r="D111" s="841"/>
      <c r="E111" s="841"/>
      <c r="F111" s="841"/>
      <c r="G111" s="841"/>
      <c r="H111" s="751"/>
      <c r="I111" s="751"/>
      <c r="J111" s="751"/>
      <c r="K111" s="751"/>
      <c r="L111" s="751"/>
      <c r="M111" s="751"/>
      <c r="N111" s="751"/>
      <c r="O111" s="751"/>
      <c r="P111" s="751"/>
      <c r="Q111" s="751"/>
      <c r="R111" s="739"/>
      <c r="S111" s="53" t="s">
        <v>3308</v>
      </c>
      <c r="T111" s="739"/>
      <c r="V111" s="839"/>
      <c r="W111" s="70" t="s">
        <v>3232</v>
      </c>
      <c r="X111" s="53" t="s">
        <v>1907</v>
      </c>
      <c r="Y111" s="73" t="s">
        <v>3307</v>
      </c>
    </row>
    <row r="112" spans="1:25" ht="12" thickBot="1" x14ac:dyDescent="0.2">
      <c r="A112" s="93" t="s">
        <v>443</v>
      </c>
      <c r="B112" s="97">
        <v>220</v>
      </c>
      <c r="C112" s="97" t="s">
        <v>1271</v>
      </c>
      <c r="D112" s="97" t="s">
        <v>1268</v>
      </c>
      <c r="E112" s="97" t="s">
        <v>2179</v>
      </c>
      <c r="F112" s="97" t="s">
        <v>3306</v>
      </c>
      <c r="G112" s="97" t="s">
        <v>103</v>
      </c>
      <c r="H112" s="99" t="s">
        <v>2973</v>
      </c>
      <c r="I112" s="99" t="s">
        <v>103</v>
      </c>
      <c r="J112" s="99" t="s">
        <v>2973</v>
      </c>
      <c r="K112" s="99" t="s">
        <v>2973</v>
      </c>
      <c r="L112" s="99" t="s">
        <v>103</v>
      </c>
      <c r="M112" s="99" t="s">
        <v>103</v>
      </c>
      <c r="N112" s="99" t="s">
        <v>2973</v>
      </c>
      <c r="O112" s="99" t="s">
        <v>2973</v>
      </c>
      <c r="P112" s="99" t="s">
        <v>103</v>
      </c>
      <c r="Q112" s="99" t="s">
        <v>103</v>
      </c>
      <c r="R112" s="50">
        <v>-2925</v>
      </c>
      <c r="S112" s="53" t="s">
        <v>3247</v>
      </c>
      <c r="T112" s="53"/>
      <c r="V112" s="839"/>
      <c r="W112" s="70" t="s">
        <v>535</v>
      </c>
      <c r="X112" s="53" t="s">
        <v>3283</v>
      </c>
      <c r="Y112" s="73"/>
    </row>
    <row r="113" spans="1:25" ht="12" thickBot="1" x14ac:dyDescent="0.2">
      <c r="A113" s="846" t="s">
        <v>474</v>
      </c>
      <c r="B113" s="840">
        <v>220</v>
      </c>
      <c r="C113" s="840" t="s">
        <v>1271</v>
      </c>
      <c r="D113" s="840" t="s">
        <v>1268</v>
      </c>
      <c r="E113" s="840" t="s">
        <v>2025</v>
      </c>
      <c r="F113" s="840"/>
      <c r="G113" s="842" t="s">
        <v>1991</v>
      </c>
      <c r="H113" s="750" t="s">
        <v>2973</v>
      </c>
      <c r="I113" s="750" t="s">
        <v>2973</v>
      </c>
      <c r="J113" s="750" t="s">
        <v>2973</v>
      </c>
      <c r="K113" s="750" t="s">
        <v>103</v>
      </c>
      <c r="L113" s="750" t="s">
        <v>103</v>
      </c>
      <c r="M113" s="750" t="s">
        <v>2973</v>
      </c>
      <c r="N113" s="750" t="s">
        <v>2973</v>
      </c>
      <c r="O113" s="750" t="s">
        <v>103</v>
      </c>
      <c r="P113" s="750" t="s">
        <v>103</v>
      </c>
      <c r="Q113" s="750" t="s">
        <v>103</v>
      </c>
      <c r="R113" s="749">
        <v>-5625</v>
      </c>
      <c r="S113" s="738" t="s">
        <v>3305</v>
      </c>
      <c r="T113" s="53" t="s">
        <v>2971</v>
      </c>
      <c r="V113" s="839"/>
      <c r="W113" s="836" t="s">
        <v>3134</v>
      </c>
      <c r="X113" s="53" t="s">
        <v>1562</v>
      </c>
      <c r="Y113" s="834"/>
    </row>
    <row r="114" spans="1:25" ht="12" thickBot="1" x14ac:dyDescent="0.2">
      <c r="A114" s="847"/>
      <c r="B114" s="841"/>
      <c r="C114" s="841"/>
      <c r="D114" s="841"/>
      <c r="E114" s="841"/>
      <c r="F114" s="841"/>
      <c r="G114" s="841"/>
      <c r="H114" s="751"/>
      <c r="I114" s="751"/>
      <c r="J114" s="751"/>
      <c r="K114" s="751"/>
      <c r="L114" s="751"/>
      <c r="M114" s="751"/>
      <c r="N114" s="751"/>
      <c r="O114" s="751"/>
      <c r="P114" s="751"/>
      <c r="Q114" s="751"/>
      <c r="R114" s="739"/>
      <c r="S114" s="739"/>
      <c r="T114" s="53" t="s">
        <v>3304</v>
      </c>
      <c r="V114" s="839"/>
      <c r="W114" s="837"/>
      <c r="X114" s="53" t="s">
        <v>1559</v>
      </c>
      <c r="Y114" s="835"/>
    </row>
    <row r="115" spans="1:25" ht="12" thickBot="1" x14ac:dyDescent="0.2">
      <c r="A115" s="847"/>
      <c r="B115" s="841"/>
      <c r="C115" s="841"/>
      <c r="D115" s="841"/>
      <c r="E115" s="841"/>
      <c r="F115" s="841"/>
      <c r="G115" s="841"/>
      <c r="H115" s="751"/>
      <c r="I115" s="751"/>
      <c r="J115" s="751"/>
      <c r="K115" s="751"/>
      <c r="L115" s="751"/>
      <c r="M115" s="751"/>
      <c r="N115" s="751"/>
      <c r="O115" s="751"/>
      <c r="P115" s="751"/>
      <c r="Q115" s="751"/>
      <c r="R115" s="739"/>
      <c r="S115" s="739"/>
      <c r="T115" s="53" t="s">
        <v>3303</v>
      </c>
      <c r="V115" s="784">
        <v>10</v>
      </c>
      <c r="W115" s="70" t="s">
        <v>3084</v>
      </c>
      <c r="X115" s="53" t="s">
        <v>1731</v>
      </c>
      <c r="Y115" s="73"/>
    </row>
    <row r="116" spans="1:25" ht="12" thickBot="1" x14ac:dyDescent="0.2">
      <c r="A116" s="846" t="s">
        <v>3089</v>
      </c>
      <c r="B116" s="840">
        <v>223</v>
      </c>
      <c r="C116" s="840" t="s">
        <v>1271</v>
      </c>
      <c r="D116" s="840" t="s">
        <v>1268</v>
      </c>
      <c r="E116" s="840" t="s">
        <v>2179</v>
      </c>
      <c r="F116" s="840"/>
      <c r="G116" s="840" t="s">
        <v>103</v>
      </c>
      <c r="H116" s="750" t="s">
        <v>2973</v>
      </c>
      <c r="I116" s="750" t="s">
        <v>103</v>
      </c>
      <c r="J116" s="750" t="s">
        <v>2973</v>
      </c>
      <c r="K116" s="750" t="s">
        <v>2973</v>
      </c>
      <c r="L116" s="750" t="s">
        <v>103</v>
      </c>
      <c r="M116" s="750" t="s">
        <v>2973</v>
      </c>
      <c r="N116" s="750" t="s">
        <v>2973</v>
      </c>
      <c r="O116" s="750" t="s">
        <v>2973</v>
      </c>
      <c r="P116" s="750" t="s">
        <v>103</v>
      </c>
      <c r="Q116" s="750" t="s">
        <v>103</v>
      </c>
      <c r="R116" s="749">
        <v>7800</v>
      </c>
      <c r="S116" s="53" t="s">
        <v>1661</v>
      </c>
      <c r="T116" s="738" t="s">
        <v>3302</v>
      </c>
      <c r="V116" s="839"/>
      <c r="W116" s="70" t="s">
        <v>3301</v>
      </c>
      <c r="X116" s="53" t="s">
        <v>1494</v>
      </c>
      <c r="Y116" s="73"/>
    </row>
    <row r="117" spans="1:25" ht="12" thickBot="1" x14ac:dyDescent="0.2">
      <c r="A117" s="847"/>
      <c r="B117" s="841"/>
      <c r="C117" s="841"/>
      <c r="D117" s="841"/>
      <c r="E117" s="841"/>
      <c r="F117" s="841"/>
      <c r="G117" s="841"/>
      <c r="H117" s="751"/>
      <c r="I117" s="751"/>
      <c r="J117" s="751"/>
      <c r="K117" s="751"/>
      <c r="L117" s="751"/>
      <c r="M117" s="751"/>
      <c r="N117" s="751"/>
      <c r="O117" s="751"/>
      <c r="P117" s="751"/>
      <c r="Q117" s="751"/>
      <c r="R117" s="739"/>
      <c r="S117" s="53" t="s">
        <v>3300</v>
      </c>
      <c r="T117" s="739"/>
      <c r="V117" s="839"/>
      <c r="W117" s="70" t="s">
        <v>531</v>
      </c>
      <c r="X117" s="53" t="s">
        <v>3299</v>
      </c>
      <c r="Y117" s="73"/>
    </row>
    <row r="118" spans="1:25" ht="12" thickBot="1" x14ac:dyDescent="0.2">
      <c r="A118" s="93" t="s">
        <v>3082</v>
      </c>
      <c r="B118" s="97">
        <v>225</v>
      </c>
      <c r="C118" s="97" t="s">
        <v>1271</v>
      </c>
      <c r="D118" s="97" t="s">
        <v>3249</v>
      </c>
      <c r="E118" s="97" t="s">
        <v>2185</v>
      </c>
      <c r="F118" s="97"/>
      <c r="G118" s="97" t="s">
        <v>103</v>
      </c>
      <c r="H118" s="99" t="s">
        <v>103</v>
      </c>
      <c r="I118" s="99" t="s">
        <v>103</v>
      </c>
      <c r="J118" s="99" t="s">
        <v>103</v>
      </c>
      <c r="K118" s="99" t="s">
        <v>2973</v>
      </c>
      <c r="L118" s="99" t="s">
        <v>103</v>
      </c>
      <c r="M118" s="99" t="s">
        <v>103</v>
      </c>
      <c r="N118" s="99" t="s">
        <v>103</v>
      </c>
      <c r="O118" s="99" t="s">
        <v>103</v>
      </c>
      <c r="P118" s="99" t="s">
        <v>103</v>
      </c>
      <c r="Q118" s="99" t="s">
        <v>103</v>
      </c>
      <c r="R118" s="50">
        <v>8000</v>
      </c>
      <c r="S118" s="53" t="s">
        <v>1535</v>
      </c>
      <c r="T118" s="53"/>
      <c r="V118" s="839"/>
      <c r="W118" s="70" t="s">
        <v>539</v>
      </c>
      <c r="X118" s="53" t="s">
        <v>3298</v>
      </c>
      <c r="Y118" s="73"/>
    </row>
    <row r="119" spans="1:25" ht="12" thickBot="1" x14ac:dyDescent="0.2">
      <c r="A119" s="846" t="s">
        <v>26</v>
      </c>
      <c r="B119" s="840">
        <v>230</v>
      </c>
      <c r="C119" s="840" t="s">
        <v>1271</v>
      </c>
      <c r="D119" s="840" t="s">
        <v>1268</v>
      </c>
      <c r="E119" s="840" t="s">
        <v>2185</v>
      </c>
      <c r="F119" s="97" t="s">
        <v>6556</v>
      </c>
      <c r="G119" s="842" t="s">
        <v>1978</v>
      </c>
      <c r="H119" s="750" t="s">
        <v>2973</v>
      </c>
      <c r="I119" s="750" t="s">
        <v>103</v>
      </c>
      <c r="J119" s="750" t="s">
        <v>2973</v>
      </c>
      <c r="K119" s="750" t="s">
        <v>103</v>
      </c>
      <c r="L119" s="750" t="s">
        <v>103</v>
      </c>
      <c r="M119" s="750" t="s">
        <v>103</v>
      </c>
      <c r="N119" s="750" t="s">
        <v>103</v>
      </c>
      <c r="O119" s="750" t="s">
        <v>2973</v>
      </c>
      <c r="P119" s="750" t="s">
        <v>103</v>
      </c>
      <c r="Q119" s="750" t="s">
        <v>103</v>
      </c>
      <c r="R119" s="50">
        <v>20000</v>
      </c>
      <c r="S119" s="53" t="s">
        <v>3037</v>
      </c>
      <c r="T119" s="53" t="s">
        <v>1490</v>
      </c>
      <c r="V119" s="839"/>
      <c r="W119" s="70" t="s">
        <v>557</v>
      </c>
      <c r="X119" s="53" t="s">
        <v>3297</v>
      </c>
      <c r="Y119" s="73"/>
    </row>
    <row r="120" spans="1:25" ht="12" thickBot="1" x14ac:dyDescent="0.2">
      <c r="A120" s="847"/>
      <c r="B120" s="841"/>
      <c r="C120" s="841"/>
      <c r="D120" s="841"/>
      <c r="E120" s="841"/>
      <c r="F120" s="97" t="s">
        <v>3296</v>
      </c>
      <c r="G120" s="841"/>
      <c r="H120" s="751"/>
      <c r="I120" s="751"/>
      <c r="J120" s="751"/>
      <c r="K120" s="751"/>
      <c r="L120" s="751"/>
      <c r="M120" s="751"/>
      <c r="N120" s="751"/>
      <c r="O120" s="751"/>
      <c r="P120" s="751"/>
      <c r="Q120" s="751"/>
      <c r="R120" s="53" t="s">
        <v>213</v>
      </c>
      <c r="S120" s="53" t="s">
        <v>1533</v>
      </c>
      <c r="T120" s="53" t="s">
        <v>1486</v>
      </c>
      <c r="V120" s="839"/>
      <c r="W120" s="836" t="s">
        <v>3295</v>
      </c>
      <c r="X120" s="53" t="s">
        <v>1562</v>
      </c>
      <c r="Y120" s="834"/>
    </row>
    <row r="121" spans="1:25" ht="12" thickBot="1" x14ac:dyDescent="0.2">
      <c r="A121" s="846" t="s">
        <v>3074</v>
      </c>
      <c r="B121" s="840">
        <v>230</v>
      </c>
      <c r="C121" s="840" t="s">
        <v>1271</v>
      </c>
      <c r="D121" s="840" t="s">
        <v>1268</v>
      </c>
      <c r="E121" s="840" t="s">
        <v>2185</v>
      </c>
      <c r="F121" s="840"/>
      <c r="G121" s="840" t="s">
        <v>103</v>
      </c>
      <c r="H121" s="750" t="s">
        <v>2973</v>
      </c>
      <c r="I121" s="750" t="s">
        <v>103</v>
      </c>
      <c r="J121" s="750" t="s">
        <v>103</v>
      </c>
      <c r="K121" s="750" t="s">
        <v>103</v>
      </c>
      <c r="L121" s="750" t="s">
        <v>103</v>
      </c>
      <c r="M121" s="750" t="s">
        <v>103</v>
      </c>
      <c r="N121" s="750" t="s">
        <v>103</v>
      </c>
      <c r="O121" s="750" t="s">
        <v>2973</v>
      </c>
      <c r="P121" s="750" t="s">
        <v>103</v>
      </c>
      <c r="Q121" s="750" t="s">
        <v>103</v>
      </c>
      <c r="R121" s="749">
        <v>20000</v>
      </c>
      <c r="S121" s="53" t="s">
        <v>1535</v>
      </c>
      <c r="T121" s="738"/>
      <c r="V121" s="839"/>
      <c r="W121" s="837"/>
      <c r="X121" s="53" t="s">
        <v>1559</v>
      </c>
      <c r="Y121" s="835"/>
    </row>
    <row r="122" spans="1:25" ht="12" thickBot="1" x14ac:dyDescent="0.2">
      <c r="A122" s="847"/>
      <c r="B122" s="841"/>
      <c r="C122" s="841"/>
      <c r="D122" s="841"/>
      <c r="E122" s="841"/>
      <c r="F122" s="841"/>
      <c r="G122" s="841"/>
      <c r="H122" s="751"/>
      <c r="I122" s="751"/>
      <c r="J122" s="751"/>
      <c r="K122" s="751"/>
      <c r="L122" s="751"/>
      <c r="M122" s="751"/>
      <c r="N122" s="751"/>
      <c r="O122" s="751"/>
      <c r="P122" s="751"/>
      <c r="Q122" s="751"/>
      <c r="R122" s="739"/>
      <c r="S122" s="53" t="s">
        <v>2632</v>
      </c>
      <c r="T122" s="739"/>
      <c r="V122" s="839"/>
      <c r="W122" s="837"/>
      <c r="X122" s="53" t="s">
        <v>2998</v>
      </c>
      <c r="Y122" s="835"/>
    </row>
    <row r="123" spans="1:25" ht="12" thickBot="1" x14ac:dyDescent="0.2">
      <c r="A123" s="93" t="s">
        <v>3070</v>
      </c>
      <c r="B123" s="97">
        <v>230</v>
      </c>
      <c r="C123" s="97" t="s">
        <v>1271</v>
      </c>
      <c r="D123" s="97" t="s">
        <v>1268</v>
      </c>
      <c r="E123" s="97" t="s">
        <v>1679</v>
      </c>
      <c r="F123" s="97"/>
      <c r="G123" s="97" t="s">
        <v>103</v>
      </c>
      <c r="H123" s="99" t="s">
        <v>2973</v>
      </c>
      <c r="I123" s="99" t="s">
        <v>103</v>
      </c>
      <c r="J123" s="99" t="s">
        <v>2973</v>
      </c>
      <c r="K123" s="99" t="s">
        <v>103</v>
      </c>
      <c r="L123" s="99" t="s">
        <v>103</v>
      </c>
      <c r="M123" s="99" t="s">
        <v>103</v>
      </c>
      <c r="N123" s="99" t="s">
        <v>103</v>
      </c>
      <c r="O123" s="99" t="s">
        <v>103</v>
      </c>
      <c r="P123" s="99" t="s">
        <v>103</v>
      </c>
      <c r="Q123" s="99" t="s">
        <v>103</v>
      </c>
      <c r="R123" s="50">
        <v>-15000</v>
      </c>
      <c r="S123" s="53" t="s">
        <v>3294</v>
      </c>
      <c r="T123" s="53"/>
      <c r="V123" s="839"/>
      <c r="W123" s="836" t="s">
        <v>3293</v>
      </c>
      <c r="X123" s="53" t="s">
        <v>1559</v>
      </c>
      <c r="Y123" s="834"/>
    </row>
    <row r="124" spans="1:25" ht="12" thickBot="1" x14ac:dyDescent="0.2">
      <c r="A124" s="93" t="s">
        <v>3071</v>
      </c>
      <c r="B124" s="97">
        <v>230</v>
      </c>
      <c r="C124" s="97" t="s">
        <v>1271</v>
      </c>
      <c r="D124" s="97" t="s">
        <v>1268</v>
      </c>
      <c r="E124" s="97" t="s">
        <v>1803</v>
      </c>
      <c r="F124" s="97" t="s">
        <v>3292</v>
      </c>
      <c r="G124" s="97" t="s">
        <v>103</v>
      </c>
      <c r="H124" s="99" t="s">
        <v>103</v>
      </c>
      <c r="I124" s="99" t="s">
        <v>2973</v>
      </c>
      <c r="J124" s="99" t="s">
        <v>103</v>
      </c>
      <c r="K124" s="99" t="s">
        <v>103</v>
      </c>
      <c r="L124" s="99" t="s">
        <v>103</v>
      </c>
      <c r="M124" s="99" t="s">
        <v>103</v>
      </c>
      <c r="N124" s="99" t="s">
        <v>103</v>
      </c>
      <c r="O124" s="99" t="s">
        <v>103</v>
      </c>
      <c r="P124" s="99" t="s">
        <v>103</v>
      </c>
      <c r="Q124" s="99" t="s">
        <v>103</v>
      </c>
      <c r="R124" s="50">
        <v>20000</v>
      </c>
      <c r="S124" s="53" t="s">
        <v>1661</v>
      </c>
      <c r="T124" s="53" t="s">
        <v>2983</v>
      </c>
      <c r="V124" s="839"/>
      <c r="W124" s="837"/>
      <c r="X124" s="53" t="s">
        <v>3141</v>
      </c>
      <c r="Y124" s="835"/>
    </row>
    <row r="125" spans="1:25" ht="12" thickBot="1" x14ac:dyDescent="0.2">
      <c r="A125" s="93" t="s">
        <v>413</v>
      </c>
      <c r="B125" s="97">
        <v>230</v>
      </c>
      <c r="C125" s="97" t="s">
        <v>1271</v>
      </c>
      <c r="D125" s="97" t="s">
        <v>3249</v>
      </c>
      <c r="E125" s="97" t="s">
        <v>2185</v>
      </c>
      <c r="F125" s="97"/>
      <c r="G125" s="100" t="s">
        <v>1978</v>
      </c>
      <c r="H125" s="99" t="s">
        <v>103</v>
      </c>
      <c r="I125" s="99" t="s">
        <v>103</v>
      </c>
      <c r="J125" s="99" t="s">
        <v>103</v>
      </c>
      <c r="K125" s="99" t="s">
        <v>2973</v>
      </c>
      <c r="L125" s="99" t="s">
        <v>103</v>
      </c>
      <c r="M125" s="99" t="s">
        <v>103</v>
      </c>
      <c r="N125" s="99" t="s">
        <v>103</v>
      </c>
      <c r="O125" s="99" t="s">
        <v>103</v>
      </c>
      <c r="P125" s="99" t="s">
        <v>103</v>
      </c>
      <c r="Q125" s="99" t="s">
        <v>103</v>
      </c>
      <c r="R125" s="53" t="s">
        <v>103</v>
      </c>
      <c r="S125" s="53" t="s">
        <v>3215</v>
      </c>
      <c r="T125" s="53" t="s">
        <v>1486</v>
      </c>
      <c r="V125" s="839"/>
      <c r="W125" s="837"/>
      <c r="X125" s="53" t="s">
        <v>3291</v>
      </c>
      <c r="Y125" s="835"/>
    </row>
    <row r="126" spans="1:25" ht="12" thickBot="1" x14ac:dyDescent="0.2">
      <c r="A126" s="93" t="s">
        <v>3059</v>
      </c>
      <c r="B126" s="97">
        <v>235</v>
      </c>
      <c r="C126" s="97" t="s">
        <v>1271</v>
      </c>
      <c r="D126" s="97" t="s">
        <v>3249</v>
      </c>
      <c r="E126" s="97" t="s">
        <v>2185</v>
      </c>
      <c r="F126" s="97"/>
      <c r="G126" s="97" t="s">
        <v>103</v>
      </c>
      <c r="H126" s="99" t="s">
        <v>103</v>
      </c>
      <c r="I126" s="99" t="s">
        <v>103</v>
      </c>
      <c r="J126" s="99" t="s">
        <v>103</v>
      </c>
      <c r="K126" s="99" t="s">
        <v>2973</v>
      </c>
      <c r="L126" s="99" t="s">
        <v>103</v>
      </c>
      <c r="M126" s="99" t="s">
        <v>103</v>
      </c>
      <c r="N126" s="99" t="s">
        <v>103</v>
      </c>
      <c r="O126" s="99" t="s">
        <v>103</v>
      </c>
      <c r="P126" s="99" t="s">
        <v>103</v>
      </c>
      <c r="Q126" s="99" t="s">
        <v>103</v>
      </c>
      <c r="R126" s="50">
        <v>20000</v>
      </c>
      <c r="S126" s="53" t="s">
        <v>1661</v>
      </c>
      <c r="T126" s="53" t="s">
        <v>2983</v>
      </c>
      <c r="V126" s="839"/>
      <c r="W126" s="70" t="s">
        <v>3290</v>
      </c>
      <c r="X126" s="53" t="s">
        <v>1559</v>
      </c>
      <c r="Y126" s="73"/>
    </row>
    <row r="127" spans="1:25" ht="12" thickBot="1" x14ac:dyDescent="0.2">
      <c r="A127" s="93" t="s">
        <v>25</v>
      </c>
      <c r="B127" s="97">
        <v>240</v>
      </c>
      <c r="C127" s="97" t="s">
        <v>1271</v>
      </c>
      <c r="D127" s="97" t="s">
        <v>1268</v>
      </c>
      <c r="E127" s="97" t="s">
        <v>3019</v>
      </c>
      <c r="F127" s="103" t="s">
        <v>3289</v>
      </c>
      <c r="G127" s="101" t="s">
        <v>1978</v>
      </c>
      <c r="H127" s="99" t="s">
        <v>2973</v>
      </c>
      <c r="I127" s="99" t="s">
        <v>103</v>
      </c>
      <c r="J127" s="99" t="s">
        <v>2973</v>
      </c>
      <c r="K127" s="99" t="s">
        <v>103</v>
      </c>
      <c r="L127" s="99" t="s">
        <v>103</v>
      </c>
      <c r="M127" s="99" t="s">
        <v>103</v>
      </c>
      <c r="N127" s="99" t="s">
        <v>103</v>
      </c>
      <c r="O127" s="99" t="s">
        <v>2973</v>
      </c>
      <c r="P127" s="99" t="s">
        <v>103</v>
      </c>
      <c r="Q127" s="99" t="s">
        <v>103</v>
      </c>
      <c r="R127" s="50">
        <v>20000</v>
      </c>
      <c r="S127" s="53" t="s">
        <v>3037</v>
      </c>
      <c r="T127" s="53"/>
      <c r="V127" s="839"/>
      <c r="W127" s="70" t="s">
        <v>3288</v>
      </c>
      <c r="X127" s="53" t="s">
        <v>1559</v>
      </c>
      <c r="Y127" s="73"/>
    </row>
    <row r="128" spans="1:25" ht="12" thickBot="1" x14ac:dyDescent="0.2">
      <c r="A128" s="93" t="s">
        <v>813</v>
      </c>
      <c r="B128" s="97">
        <v>242</v>
      </c>
      <c r="C128" s="97" t="s">
        <v>1271</v>
      </c>
      <c r="D128" s="97" t="s">
        <v>1268</v>
      </c>
      <c r="E128" s="97" t="s">
        <v>2179</v>
      </c>
      <c r="F128" s="97"/>
      <c r="G128" s="101" t="s">
        <v>1978</v>
      </c>
      <c r="H128" s="99" t="s">
        <v>2973</v>
      </c>
      <c r="I128" s="99" t="s">
        <v>103</v>
      </c>
      <c r="J128" s="99" t="s">
        <v>2973</v>
      </c>
      <c r="K128" s="99" t="s">
        <v>103</v>
      </c>
      <c r="L128" s="99" t="s">
        <v>103</v>
      </c>
      <c r="M128" s="99" t="s">
        <v>103</v>
      </c>
      <c r="N128" s="99" t="s">
        <v>2973</v>
      </c>
      <c r="O128" s="99" t="s">
        <v>2973</v>
      </c>
      <c r="P128" s="99" t="s">
        <v>103</v>
      </c>
      <c r="Q128" s="99" t="s">
        <v>103</v>
      </c>
      <c r="R128" s="50">
        <v>-2250</v>
      </c>
      <c r="S128" s="53" t="s">
        <v>3287</v>
      </c>
      <c r="T128" s="53"/>
      <c r="V128" s="784">
        <v>11</v>
      </c>
      <c r="W128" s="836" t="s">
        <v>843</v>
      </c>
      <c r="X128" s="53" t="s">
        <v>1559</v>
      </c>
      <c r="Y128" s="834"/>
    </row>
    <row r="129" spans="1:25" ht="12" thickBot="1" x14ac:dyDescent="0.2">
      <c r="A129" s="846" t="s">
        <v>27</v>
      </c>
      <c r="B129" s="840">
        <v>250</v>
      </c>
      <c r="C129" s="840" t="s">
        <v>1271</v>
      </c>
      <c r="D129" s="840" t="s">
        <v>1283</v>
      </c>
      <c r="E129" s="840" t="s">
        <v>1997</v>
      </c>
      <c r="F129" s="840"/>
      <c r="G129" s="842" t="s">
        <v>1978</v>
      </c>
      <c r="H129" s="750" t="s">
        <v>2973</v>
      </c>
      <c r="I129" s="750" t="s">
        <v>103</v>
      </c>
      <c r="J129" s="750" t="s">
        <v>2973</v>
      </c>
      <c r="K129" s="750" t="s">
        <v>103</v>
      </c>
      <c r="L129" s="750" t="s">
        <v>103</v>
      </c>
      <c r="M129" s="750" t="s">
        <v>103</v>
      </c>
      <c r="N129" s="750" t="s">
        <v>103</v>
      </c>
      <c r="O129" s="750" t="s">
        <v>2973</v>
      </c>
      <c r="P129" s="750" t="s">
        <v>103</v>
      </c>
      <c r="Q129" s="750" t="s">
        <v>103</v>
      </c>
      <c r="R129" s="50">
        <v>20000</v>
      </c>
      <c r="S129" s="53" t="s">
        <v>3037</v>
      </c>
      <c r="T129" s="53" t="s">
        <v>1492</v>
      </c>
      <c r="V129" s="839"/>
      <c r="W129" s="837"/>
      <c r="X129" s="53" t="s">
        <v>3286</v>
      </c>
      <c r="Y129" s="835"/>
    </row>
    <row r="130" spans="1:25" ht="12" thickBot="1" x14ac:dyDescent="0.2">
      <c r="A130" s="847"/>
      <c r="B130" s="841"/>
      <c r="C130" s="841"/>
      <c r="D130" s="841"/>
      <c r="E130" s="841"/>
      <c r="F130" s="841"/>
      <c r="G130" s="841"/>
      <c r="H130" s="751"/>
      <c r="I130" s="751"/>
      <c r="J130" s="751"/>
      <c r="K130" s="751"/>
      <c r="L130" s="751"/>
      <c r="M130" s="751"/>
      <c r="N130" s="751"/>
      <c r="O130" s="751"/>
      <c r="P130" s="751"/>
      <c r="Q130" s="751"/>
      <c r="R130" s="53" t="s">
        <v>213</v>
      </c>
      <c r="S130" s="53" t="s">
        <v>1533</v>
      </c>
      <c r="T130" s="53" t="s">
        <v>1486</v>
      </c>
      <c r="V130" s="839"/>
      <c r="W130" s="837"/>
      <c r="X130" s="53" t="s">
        <v>3285</v>
      </c>
      <c r="Y130" s="835"/>
    </row>
    <row r="131" spans="1:25" ht="12" thickBot="1" x14ac:dyDescent="0.2">
      <c r="A131" s="93" t="s">
        <v>3026</v>
      </c>
      <c r="B131" s="97">
        <v>255</v>
      </c>
      <c r="C131" s="97" t="s">
        <v>1271</v>
      </c>
      <c r="D131" s="97" t="s">
        <v>1268</v>
      </c>
      <c r="E131" s="97" t="s">
        <v>2185</v>
      </c>
      <c r="F131" s="97"/>
      <c r="G131" s="97" t="s">
        <v>103</v>
      </c>
      <c r="H131" s="99" t="s">
        <v>103</v>
      </c>
      <c r="I131" s="99" t="s">
        <v>103</v>
      </c>
      <c r="J131" s="99" t="s">
        <v>103</v>
      </c>
      <c r="K131" s="99" t="s">
        <v>103</v>
      </c>
      <c r="L131" s="99" t="s">
        <v>103</v>
      </c>
      <c r="M131" s="99" t="s">
        <v>103</v>
      </c>
      <c r="N131" s="99" t="s">
        <v>103</v>
      </c>
      <c r="O131" s="99" t="s">
        <v>2973</v>
      </c>
      <c r="P131" s="99" t="s">
        <v>103</v>
      </c>
      <c r="Q131" s="99" t="s">
        <v>103</v>
      </c>
      <c r="R131" s="50">
        <v>-11625</v>
      </c>
      <c r="S131" s="53" t="s">
        <v>3008</v>
      </c>
      <c r="T131" s="53"/>
      <c r="V131" s="839"/>
      <c r="W131" s="837"/>
      <c r="X131" s="53" t="s">
        <v>3251</v>
      </c>
      <c r="Y131" s="835"/>
    </row>
    <row r="132" spans="1:25" ht="12" thickBot="1" x14ac:dyDescent="0.2">
      <c r="A132" s="93" t="s">
        <v>3023</v>
      </c>
      <c r="B132" s="97">
        <v>255</v>
      </c>
      <c r="C132" s="97" t="s">
        <v>1271</v>
      </c>
      <c r="D132" s="97" t="s">
        <v>1268</v>
      </c>
      <c r="E132" s="97" t="s">
        <v>1997</v>
      </c>
      <c r="F132" s="97"/>
      <c r="G132" s="97" t="s">
        <v>103</v>
      </c>
      <c r="H132" s="99" t="s">
        <v>2973</v>
      </c>
      <c r="I132" s="99" t="s">
        <v>103</v>
      </c>
      <c r="J132" s="99" t="s">
        <v>103</v>
      </c>
      <c r="K132" s="99" t="s">
        <v>103</v>
      </c>
      <c r="L132" s="99" t="s">
        <v>103</v>
      </c>
      <c r="M132" s="99" t="s">
        <v>103</v>
      </c>
      <c r="N132" s="99" t="s">
        <v>103</v>
      </c>
      <c r="O132" s="99" t="s">
        <v>103</v>
      </c>
      <c r="P132" s="99" t="s">
        <v>103</v>
      </c>
      <c r="Q132" s="99" t="s">
        <v>103</v>
      </c>
      <c r="R132" s="50">
        <v>11000</v>
      </c>
      <c r="S132" s="53" t="s">
        <v>1661</v>
      </c>
      <c r="T132" s="53" t="s">
        <v>2983</v>
      </c>
      <c r="V132" s="839"/>
      <c r="W132" s="837"/>
      <c r="X132" s="53" t="s">
        <v>3284</v>
      </c>
      <c r="Y132" s="835"/>
    </row>
    <row r="133" spans="1:25" ht="12" thickBot="1" x14ac:dyDescent="0.2">
      <c r="A133" s="93" t="s">
        <v>3020</v>
      </c>
      <c r="B133" s="97">
        <v>255</v>
      </c>
      <c r="C133" s="97" t="s">
        <v>1271</v>
      </c>
      <c r="D133" s="97" t="s">
        <v>1268</v>
      </c>
      <c r="E133" s="97" t="s">
        <v>1813</v>
      </c>
      <c r="F133" s="97"/>
      <c r="G133" s="97" t="s">
        <v>103</v>
      </c>
      <c r="H133" s="99" t="s">
        <v>103</v>
      </c>
      <c r="I133" s="99" t="s">
        <v>103</v>
      </c>
      <c r="J133" s="99" t="s">
        <v>103</v>
      </c>
      <c r="K133" s="99" t="s">
        <v>103</v>
      </c>
      <c r="L133" s="99" t="s">
        <v>103</v>
      </c>
      <c r="M133" s="99" t="s">
        <v>103</v>
      </c>
      <c r="N133" s="99" t="s">
        <v>2973</v>
      </c>
      <c r="O133" s="99" t="s">
        <v>103</v>
      </c>
      <c r="P133" s="99" t="s">
        <v>103</v>
      </c>
      <c r="Q133" s="99" t="s">
        <v>103</v>
      </c>
      <c r="R133" s="50">
        <v>20000</v>
      </c>
      <c r="S133" s="53" t="s">
        <v>1661</v>
      </c>
      <c r="T133" s="53" t="s">
        <v>2983</v>
      </c>
      <c r="V133" s="839"/>
      <c r="W133" s="70" t="s">
        <v>536</v>
      </c>
      <c r="X133" s="53" t="s">
        <v>3283</v>
      </c>
      <c r="Y133" s="73"/>
    </row>
    <row r="134" spans="1:25" ht="12" thickBot="1" x14ac:dyDescent="0.2">
      <c r="A134" s="93" t="s">
        <v>790</v>
      </c>
      <c r="B134" s="97">
        <v>260</v>
      </c>
      <c r="C134" s="97" t="s">
        <v>1271</v>
      </c>
      <c r="D134" s="97" t="s">
        <v>1268</v>
      </c>
      <c r="E134" s="97" t="s">
        <v>1679</v>
      </c>
      <c r="F134" s="97"/>
      <c r="G134" s="97" t="s">
        <v>103</v>
      </c>
      <c r="H134" s="99" t="s">
        <v>2973</v>
      </c>
      <c r="I134" s="99" t="s">
        <v>103</v>
      </c>
      <c r="J134" s="99" t="s">
        <v>2973</v>
      </c>
      <c r="K134" s="99" t="s">
        <v>103</v>
      </c>
      <c r="L134" s="99" t="s">
        <v>103</v>
      </c>
      <c r="M134" s="99" t="s">
        <v>103</v>
      </c>
      <c r="N134" s="99" t="s">
        <v>103</v>
      </c>
      <c r="O134" s="99" t="s">
        <v>103</v>
      </c>
      <c r="P134" s="99" t="s">
        <v>103</v>
      </c>
      <c r="Q134" s="99" t="s">
        <v>103</v>
      </c>
      <c r="R134" s="50">
        <v>-2497</v>
      </c>
      <c r="S134" s="53" t="s">
        <v>3282</v>
      </c>
      <c r="T134" s="53"/>
      <c r="V134" s="839"/>
      <c r="W134" s="836" t="s">
        <v>1074</v>
      </c>
      <c r="X134" s="53" t="s">
        <v>3281</v>
      </c>
      <c r="Y134" s="834"/>
    </row>
    <row r="135" spans="1:25" ht="12" thickBot="1" x14ac:dyDescent="0.2">
      <c r="A135" s="93" t="s">
        <v>2946</v>
      </c>
      <c r="B135" s="97">
        <v>260</v>
      </c>
      <c r="C135" s="97" t="s">
        <v>1271</v>
      </c>
      <c r="D135" s="97" t="s">
        <v>1268</v>
      </c>
      <c r="E135" s="97" t="s">
        <v>2179</v>
      </c>
      <c r="F135" s="97" t="s">
        <v>213</v>
      </c>
      <c r="G135" s="100" t="s">
        <v>1975</v>
      </c>
      <c r="H135" s="99" t="s">
        <v>2973</v>
      </c>
      <c r="I135" s="99" t="s">
        <v>103</v>
      </c>
      <c r="J135" s="99" t="s">
        <v>2973</v>
      </c>
      <c r="K135" s="99" t="s">
        <v>103</v>
      </c>
      <c r="L135" s="99" t="s">
        <v>103</v>
      </c>
      <c r="M135" s="99" t="s">
        <v>103</v>
      </c>
      <c r="N135" s="99" t="s">
        <v>103</v>
      </c>
      <c r="O135" s="99" t="s">
        <v>2973</v>
      </c>
      <c r="P135" s="99" t="s">
        <v>103</v>
      </c>
      <c r="Q135" s="99" t="s">
        <v>103</v>
      </c>
      <c r="R135" s="50">
        <v>9071</v>
      </c>
      <c r="S135" s="53" t="s">
        <v>1533</v>
      </c>
      <c r="T135" s="53" t="s">
        <v>1486</v>
      </c>
      <c r="V135" s="839"/>
      <c r="W135" s="837"/>
      <c r="X135" s="53" t="s">
        <v>1562</v>
      </c>
      <c r="Y135" s="835"/>
    </row>
    <row r="136" spans="1:25" ht="12" thickBot="1" x14ac:dyDescent="0.2">
      <c r="A136" s="93" t="s">
        <v>3012</v>
      </c>
      <c r="B136" s="97">
        <v>265</v>
      </c>
      <c r="C136" s="97" t="s">
        <v>1271</v>
      </c>
      <c r="D136" s="97" t="s">
        <v>1268</v>
      </c>
      <c r="E136" s="97" t="s">
        <v>2179</v>
      </c>
      <c r="F136" s="97"/>
      <c r="G136" s="97" t="s">
        <v>103</v>
      </c>
      <c r="H136" s="99" t="s">
        <v>103</v>
      </c>
      <c r="I136" s="99" t="s">
        <v>103</v>
      </c>
      <c r="J136" s="99" t="s">
        <v>103</v>
      </c>
      <c r="K136" s="99" t="s">
        <v>103</v>
      </c>
      <c r="L136" s="99" t="s">
        <v>103</v>
      </c>
      <c r="M136" s="99" t="s">
        <v>103</v>
      </c>
      <c r="N136" s="99" t="s">
        <v>103</v>
      </c>
      <c r="O136" s="99" t="s">
        <v>2973</v>
      </c>
      <c r="P136" s="99" t="s">
        <v>103</v>
      </c>
      <c r="Q136" s="99" t="s">
        <v>103</v>
      </c>
      <c r="R136" s="50">
        <v>15500</v>
      </c>
      <c r="S136" s="53" t="s">
        <v>1661</v>
      </c>
      <c r="T136" s="53" t="s">
        <v>2983</v>
      </c>
      <c r="V136" s="839"/>
      <c r="W136" s="68" t="s">
        <v>3280</v>
      </c>
      <c r="X136" s="53" t="s">
        <v>3279</v>
      </c>
      <c r="Y136" s="73" t="s">
        <v>3278</v>
      </c>
    </row>
    <row r="137" spans="1:25" ht="12" thickBot="1" x14ac:dyDescent="0.2">
      <c r="A137" s="92" t="s">
        <v>420</v>
      </c>
      <c r="B137" s="97">
        <v>270</v>
      </c>
      <c r="C137" s="97" t="s">
        <v>1271</v>
      </c>
      <c r="D137" s="97" t="s">
        <v>1268</v>
      </c>
      <c r="E137" s="97" t="s">
        <v>1997</v>
      </c>
      <c r="F137" s="97"/>
      <c r="G137" s="97" t="s">
        <v>103</v>
      </c>
      <c r="H137" s="99" t="s">
        <v>103</v>
      </c>
      <c r="I137" s="99" t="s">
        <v>103</v>
      </c>
      <c r="J137" s="99" t="s">
        <v>2973</v>
      </c>
      <c r="K137" s="99" t="s">
        <v>103</v>
      </c>
      <c r="L137" s="99" t="s">
        <v>103</v>
      </c>
      <c r="M137" s="99" t="s">
        <v>103</v>
      </c>
      <c r="N137" s="99" t="s">
        <v>103</v>
      </c>
      <c r="O137" s="99" t="s">
        <v>103</v>
      </c>
      <c r="P137" s="99" t="s">
        <v>103</v>
      </c>
      <c r="Q137" s="99" t="s">
        <v>103</v>
      </c>
      <c r="R137" s="50">
        <v>-49950</v>
      </c>
      <c r="S137" s="53" t="s">
        <v>3277</v>
      </c>
      <c r="T137" s="53"/>
      <c r="V137" s="839"/>
      <c r="W137" s="70" t="s">
        <v>183</v>
      </c>
      <c r="X137" s="53" t="s">
        <v>3276</v>
      </c>
      <c r="Y137" s="73"/>
    </row>
    <row r="138" spans="1:25" ht="12" thickBot="1" x14ac:dyDescent="0.2">
      <c r="A138" s="93" t="s">
        <v>2945</v>
      </c>
      <c r="B138" s="97">
        <v>270</v>
      </c>
      <c r="C138" s="97" t="s">
        <v>1271</v>
      </c>
      <c r="D138" s="97" t="s">
        <v>1268</v>
      </c>
      <c r="E138" s="97" t="s">
        <v>3275</v>
      </c>
      <c r="F138" s="97" t="s">
        <v>213</v>
      </c>
      <c r="G138" s="100" t="s">
        <v>1978</v>
      </c>
      <c r="H138" s="99" t="s">
        <v>2973</v>
      </c>
      <c r="I138" s="99" t="s">
        <v>103</v>
      </c>
      <c r="J138" s="99" t="s">
        <v>2973</v>
      </c>
      <c r="K138" s="99" t="s">
        <v>103</v>
      </c>
      <c r="L138" s="99" t="s">
        <v>103</v>
      </c>
      <c r="M138" s="99" t="s">
        <v>103</v>
      </c>
      <c r="N138" s="99" t="s">
        <v>103</v>
      </c>
      <c r="O138" s="99" t="s">
        <v>2973</v>
      </c>
      <c r="P138" s="99" t="s">
        <v>103</v>
      </c>
      <c r="Q138" s="99" t="s">
        <v>103</v>
      </c>
      <c r="R138" s="53" t="s">
        <v>213</v>
      </c>
      <c r="S138" s="53" t="s">
        <v>1533</v>
      </c>
      <c r="T138" s="53" t="s">
        <v>1486</v>
      </c>
      <c r="V138" s="839"/>
      <c r="W138" s="836" t="s">
        <v>933</v>
      </c>
      <c r="X138" s="53" t="s">
        <v>3274</v>
      </c>
      <c r="Y138" s="73"/>
    </row>
    <row r="139" spans="1:25" ht="12" thickBot="1" x14ac:dyDescent="0.2">
      <c r="A139" s="93" t="s">
        <v>390</v>
      </c>
      <c r="B139" s="97">
        <v>280</v>
      </c>
      <c r="C139" s="97" t="s">
        <v>1271</v>
      </c>
      <c r="D139" s="97" t="s">
        <v>1268</v>
      </c>
      <c r="E139" s="97" t="s">
        <v>1813</v>
      </c>
      <c r="F139" s="97" t="s">
        <v>1295</v>
      </c>
      <c r="G139" s="100" t="s">
        <v>1975</v>
      </c>
      <c r="H139" s="99" t="s">
        <v>103</v>
      </c>
      <c r="I139" s="99" t="s">
        <v>103</v>
      </c>
      <c r="J139" s="99" t="s">
        <v>2973</v>
      </c>
      <c r="K139" s="99" t="s">
        <v>2973</v>
      </c>
      <c r="L139" s="99" t="s">
        <v>103</v>
      </c>
      <c r="M139" s="99" t="s">
        <v>103</v>
      </c>
      <c r="N139" s="99" t="s">
        <v>103</v>
      </c>
      <c r="O139" s="99" t="s">
        <v>103</v>
      </c>
      <c r="P139" s="99" t="s">
        <v>103</v>
      </c>
      <c r="Q139" s="99" t="s">
        <v>103</v>
      </c>
      <c r="R139" s="53" t="s">
        <v>103</v>
      </c>
      <c r="S139" s="53" t="s">
        <v>2994</v>
      </c>
      <c r="T139" s="53" t="s">
        <v>2953</v>
      </c>
      <c r="V139" s="839"/>
      <c r="W139" s="837"/>
      <c r="X139" s="53" t="s">
        <v>1907</v>
      </c>
      <c r="Y139" s="73" t="s">
        <v>3273</v>
      </c>
    </row>
    <row r="140" spans="1:25" ht="12" thickBot="1" x14ac:dyDescent="0.2">
      <c r="A140" s="93" t="s">
        <v>404</v>
      </c>
      <c r="B140" s="97">
        <v>280</v>
      </c>
      <c r="C140" s="97" t="s">
        <v>4518</v>
      </c>
      <c r="D140" s="97" t="s">
        <v>1268</v>
      </c>
      <c r="E140" s="97" t="s">
        <v>1679</v>
      </c>
      <c r="F140" s="97"/>
      <c r="G140" s="100" t="s">
        <v>1978</v>
      </c>
      <c r="H140" s="99" t="s">
        <v>103</v>
      </c>
      <c r="I140" s="99" t="s">
        <v>103</v>
      </c>
      <c r="J140" s="99" t="s">
        <v>2973</v>
      </c>
      <c r="K140" s="99" t="s">
        <v>103</v>
      </c>
      <c r="L140" s="99" t="s">
        <v>103</v>
      </c>
      <c r="M140" s="99" t="s">
        <v>103</v>
      </c>
      <c r="N140" s="99" t="s">
        <v>103</v>
      </c>
      <c r="O140" s="99" t="s">
        <v>103</v>
      </c>
      <c r="P140" s="99" t="s">
        <v>103</v>
      </c>
      <c r="Q140" s="99" t="s">
        <v>103</v>
      </c>
      <c r="R140" s="53" t="s">
        <v>103</v>
      </c>
      <c r="S140" s="53" t="s">
        <v>3272</v>
      </c>
      <c r="T140" s="53" t="s">
        <v>1486</v>
      </c>
      <c r="V140" s="839"/>
      <c r="W140" s="70" t="s">
        <v>89</v>
      </c>
      <c r="X140" s="53" t="s">
        <v>3271</v>
      </c>
      <c r="Y140" s="73" t="s">
        <v>3270</v>
      </c>
    </row>
    <row r="141" spans="1:25" ht="12" thickBot="1" x14ac:dyDescent="0.2">
      <c r="A141" s="93" t="s">
        <v>551</v>
      </c>
      <c r="B141" s="97">
        <v>20</v>
      </c>
      <c r="C141" s="97" t="s">
        <v>1289</v>
      </c>
      <c r="D141" s="97" t="s">
        <v>1268</v>
      </c>
      <c r="E141" s="97" t="s">
        <v>2185</v>
      </c>
      <c r="F141" s="97"/>
      <c r="G141" s="101" t="s">
        <v>3269</v>
      </c>
      <c r="H141" s="99" t="s">
        <v>103</v>
      </c>
      <c r="I141" s="99" t="s">
        <v>103</v>
      </c>
      <c r="J141" s="99" t="s">
        <v>103</v>
      </c>
      <c r="K141" s="99" t="s">
        <v>103</v>
      </c>
      <c r="L141" s="99" t="s">
        <v>2973</v>
      </c>
      <c r="M141" s="99" t="s">
        <v>103</v>
      </c>
      <c r="N141" s="99" t="s">
        <v>103</v>
      </c>
      <c r="O141" s="99" t="s">
        <v>103</v>
      </c>
      <c r="P141" s="99" t="s">
        <v>2973</v>
      </c>
      <c r="Q141" s="99" t="s">
        <v>2973</v>
      </c>
      <c r="R141" s="50">
        <v>-1350</v>
      </c>
      <c r="S141" s="53" t="s">
        <v>3268</v>
      </c>
      <c r="T141" s="53" t="s">
        <v>2957</v>
      </c>
      <c r="V141" s="839"/>
      <c r="W141" s="68" t="s">
        <v>3267</v>
      </c>
      <c r="X141" s="53" t="s">
        <v>1661</v>
      </c>
      <c r="Y141" s="73" t="s">
        <v>2983</v>
      </c>
    </row>
    <row r="142" spans="1:25" ht="12" thickBot="1" x14ac:dyDescent="0.2">
      <c r="A142" s="93" t="s">
        <v>3266</v>
      </c>
      <c r="B142" s="97">
        <v>22</v>
      </c>
      <c r="C142" s="97" t="s">
        <v>1289</v>
      </c>
      <c r="D142" s="97" t="s">
        <v>1268</v>
      </c>
      <c r="E142" s="97" t="s">
        <v>2185</v>
      </c>
      <c r="F142" s="97"/>
      <c r="G142" s="101" t="s">
        <v>1978</v>
      </c>
      <c r="H142" s="99" t="s">
        <v>2973</v>
      </c>
      <c r="I142" s="99" t="s">
        <v>103</v>
      </c>
      <c r="J142" s="99" t="s">
        <v>2973</v>
      </c>
      <c r="K142" s="99" t="s">
        <v>103</v>
      </c>
      <c r="L142" s="99" t="s">
        <v>2973</v>
      </c>
      <c r="M142" s="99" t="s">
        <v>2973</v>
      </c>
      <c r="N142" s="99" t="s">
        <v>2973</v>
      </c>
      <c r="O142" s="99" t="s">
        <v>2973</v>
      </c>
      <c r="P142" s="99" t="s">
        <v>103</v>
      </c>
      <c r="Q142" s="99" t="s">
        <v>103</v>
      </c>
      <c r="R142" s="53">
        <v>-750</v>
      </c>
      <c r="S142" s="53" t="s">
        <v>3104</v>
      </c>
      <c r="T142" s="53"/>
      <c r="V142" s="839"/>
      <c r="W142" s="70" t="s">
        <v>3031</v>
      </c>
      <c r="X142" s="53" t="s">
        <v>1559</v>
      </c>
      <c r="Y142" s="73"/>
    </row>
    <row r="143" spans="1:25" ht="12" thickBot="1" x14ac:dyDescent="0.2">
      <c r="A143" s="93" t="s">
        <v>2943</v>
      </c>
      <c r="B143" s="97">
        <v>42</v>
      </c>
      <c r="C143" s="97" t="s">
        <v>1289</v>
      </c>
      <c r="D143" s="97" t="s">
        <v>1268</v>
      </c>
      <c r="E143" s="97" t="s">
        <v>2179</v>
      </c>
      <c r="F143" s="97"/>
      <c r="G143" s="100" t="s">
        <v>1978</v>
      </c>
      <c r="H143" s="99" t="s">
        <v>2973</v>
      </c>
      <c r="I143" s="99" t="s">
        <v>103</v>
      </c>
      <c r="J143" s="99" t="s">
        <v>2973</v>
      </c>
      <c r="K143" s="99" t="s">
        <v>103</v>
      </c>
      <c r="L143" s="99" t="s">
        <v>2973</v>
      </c>
      <c r="M143" s="99" t="s">
        <v>2973</v>
      </c>
      <c r="N143" s="99" t="s">
        <v>2973</v>
      </c>
      <c r="O143" s="99" t="s">
        <v>2973</v>
      </c>
      <c r="P143" s="99" t="s">
        <v>103</v>
      </c>
      <c r="Q143" s="99" t="s">
        <v>103</v>
      </c>
      <c r="R143" s="53" t="s">
        <v>213</v>
      </c>
      <c r="S143" s="53" t="s">
        <v>1533</v>
      </c>
      <c r="T143" s="53" t="s">
        <v>1486</v>
      </c>
      <c r="V143" s="784">
        <v>12</v>
      </c>
      <c r="W143" s="836" t="s">
        <v>399</v>
      </c>
      <c r="X143" s="53" t="s">
        <v>3265</v>
      </c>
      <c r="Y143" s="73" t="s">
        <v>2953</v>
      </c>
    </row>
    <row r="144" spans="1:25" ht="12" thickBot="1" x14ac:dyDescent="0.2">
      <c r="A144" s="93" t="s">
        <v>3264</v>
      </c>
      <c r="B144" s="97">
        <v>44</v>
      </c>
      <c r="C144" s="97" t="s">
        <v>1289</v>
      </c>
      <c r="D144" s="97" t="s">
        <v>1268</v>
      </c>
      <c r="E144" s="97" t="s">
        <v>1813</v>
      </c>
      <c r="F144" s="97"/>
      <c r="G144" s="97" t="s">
        <v>103</v>
      </c>
      <c r="H144" s="99" t="s">
        <v>2973</v>
      </c>
      <c r="I144" s="99" t="s">
        <v>103</v>
      </c>
      <c r="J144" s="99" t="s">
        <v>2973</v>
      </c>
      <c r="K144" s="99" t="s">
        <v>103</v>
      </c>
      <c r="L144" s="99" t="s">
        <v>103</v>
      </c>
      <c r="M144" s="99" t="s">
        <v>103</v>
      </c>
      <c r="N144" s="99" t="s">
        <v>103</v>
      </c>
      <c r="O144" s="99" t="s">
        <v>2973</v>
      </c>
      <c r="P144" s="99" t="s">
        <v>103</v>
      </c>
      <c r="Q144" s="99" t="s">
        <v>103</v>
      </c>
      <c r="R144" s="53">
        <v>-499</v>
      </c>
      <c r="S144" s="53" t="s">
        <v>3263</v>
      </c>
      <c r="T144" s="53"/>
      <c r="V144" s="839"/>
      <c r="W144" s="837"/>
      <c r="X144" s="53" t="s">
        <v>3262</v>
      </c>
      <c r="Y144" s="72" t="s">
        <v>3261</v>
      </c>
    </row>
    <row r="145" spans="1:25" ht="12" thickBot="1" x14ac:dyDescent="0.2">
      <c r="A145" s="93" t="s">
        <v>556</v>
      </c>
      <c r="B145" s="97">
        <v>55</v>
      </c>
      <c r="C145" s="97" t="s">
        <v>1289</v>
      </c>
      <c r="D145" s="97" t="s">
        <v>1268</v>
      </c>
      <c r="E145" s="97" t="s">
        <v>1997</v>
      </c>
      <c r="F145" s="97"/>
      <c r="G145" s="101" t="s">
        <v>1991</v>
      </c>
      <c r="H145" s="99" t="s">
        <v>2973</v>
      </c>
      <c r="I145" s="99" t="s">
        <v>103</v>
      </c>
      <c r="J145" s="99" t="s">
        <v>2973</v>
      </c>
      <c r="K145" s="99" t="s">
        <v>103</v>
      </c>
      <c r="L145" s="99" t="s">
        <v>103</v>
      </c>
      <c r="M145" s="99" t="s">
        <v>103</v>
      </c>
      <c r="N145" s="99" t="s">
        <v>103</v>
      </c>
      <c r="O145" s="99" t="s">
        <v>2973</v>
      </c>
      <c r="P145" s="99" t="s">
        <v>103</v>
      </c>
      <c r="Q145" s="99" t="s">
        <v>103</v>
      </c>
      <c r="R145" s="53">
        <v>-499</v>
      </c>
      <c r="S145" s="53" t="s">
        <v>3188</v>
      </c>
      <c r="T145" s="53"/>
      <c r="V145" s="839"/>
      <c r="W145" s="68" t="s">
        <v>3260</v>
      </c>
      <c r="X145" s="53" t="s">
        <v>1559</v>
      </c>
      <c r="Y145" s="73"/>
    </row>
    <row r="146" spans="1:25" ht="12" thickBot="1" x14ac:dyDescent="0.2">
      <c r="A146" s="93" t="s">
        <v>3259</v>
      </c>
      <c r="B146" s="97">
        <v>90</v>
      </c>
      <c r="C146" s="97" t="s">
        <v>1289</v>
      </c>
      <c r="D146" s="97" t="s">
        <v>1268</v>
      </c>
      <c r="E146" s="97" t="s">
        <v>3019</v>
      </c>
      <c r="F146" s="97"/>
      <c r="G146" s="101" t="s">
        <v>1978</v>
      </c>
      <c r="H146" s="99" t="s">
        <v>2973</v>
      </c>
      <c r="I146" s="99" t="s">
        <v>2973</v>
      </c>
      <c r="J146" s="99" t="s">
        <v>2973</v>
      </c>
      <c r="K146" s="99" t="s">
        <v>2973</v>
      </c>
      <c r="L146" s="99" t="s">
        <v>3258</v>
      </c>
      <c r="M146" s="99" t="s">
        <v>2973</v>
      </c>
      <c r="N146" s="99" t="s">
        <v>103</v>
      </c>
      <c r="O146" s="99" t="s">
        <v>2973</v>
      </c>
      <c r="P146" s="99" t="s">
        <v>103</v>
      </c>
      <c r="Q146" s="99" t="s">
        <v>103</v>
      </c>
      <c r="R146" s="50">
        <v>-2250</v>
      </c>
      <c r="S146" s="53" t="s">
        <v>3257</v>
      </c>
      <c r="T146" s="53" t="s">
        <v>3256</v>
      </c>
      <c r="V146" s="839"/>
      <c r="W146" s="70" t="s">
        <v>3255</v>
      </c>
      <c r="X146" s="53" t="s">
        <v>1559</v>
      </c>
      <c r="Y146" s="73"/>
    </row>
    <row r="147" spans="1:25" ht="12" thickBot="1" x14ac:dyDescent="0.2">
      <c r="A147" s="92" t="s">
        <v>902</v>
      </c>
      <c r="B147" s="97">
        <v>96</v>
      </c>
      <c r="C147" s="97" t="s">
        <v>1289</v>
      </c>
      <c r="D147" s="97" t="s">
        <v>1268</v>
      </c>
      <c r="E147" s="97" t="s">
        <v>2179</v>
      </c>
      <c r="F147" s="97"/>
      <c r="G147" s="101" t="s">
        <v>1978</v>
      </c>
      <c r="H147" s="99" t="s">
        <v>2973</v>
      </c>
      <c r="I147" s="99" t="s">
        <v>103</v>
      </c>
      <c r="J147" s="99" t="s">
        <v>2973</v>
      </c>
      <c r="K147" s="99" t="s">
        <v>103</v>
      </c>
      <c r="L147" s="99" t="s">
        <v>103</v>
      </c>
      <c r="M147" s="99" t="s">
        <v>103</v>
      </c>
      <c r="N147" s="99" t="s">
        <v>2973</v>
      </c>
      <c r="O147" s="99" t="s">
        <v>2973</v>
      </c>
      <c r="P147" s="99" t="s">
        <v>103</v>
      </c>
      <c r="Q147" s="99" t="s">
        <v>103</v>
      </c>
      <c r="R147" s="50">
        <v>-2400</v>
      </c>
      <c r="S147" s="53" t="s">
        <v>9632</v>
      </c>
      <c r="T147" s="53"/>
      <c r="V147" s="839"/>
      <c r="W147" s="70" t="s">
        <v>950</v>
      </c>
      <c r="X147" s="53" t="s">
        <v>3254</v>
      </c>
      <c r="Y147" s="73"/>
    </row>
    <row r="148" spans="1:25" ht="12" thickBot="1" x14ac:dyDescent="0.2">
      <c r="A148" s="92" t="s">
        <v>3148</v>
      </c>
      <c r="B148" s="97">
        <v>195</v>
      </c>
      <c r="C148" s="97" t="s">
        <v>1289</v>
      </c>
      <c r="D148" s="97" t="s">
        <v>1268</v>
      </c>
      <c r="E148" s="97" t="s">
        <v>2179</v>
      </c>
      <c r="F148" s="97"/>
      <c r="G148" s="97" t="s">
        <v>103</v>
      </c>
      <c r="H148" s="99" t="s">
        <v>103</v>
      </c>
      <c r="I148" s="99" t="s">
        <v>103</v>
      </c>
      <c r="J148" s="99" t="s">
        <v>2973</v>
      </c>
      <c r="K148" s="99" t="s">
        <v>103</v>
      </c>
      <c r="L148" s="99" t="s">
        <v>103</v>
      </c>
      <c r="M148" s="99" t="s">
        <v>103</v>
      </c>
      <c r="N148" s="99" t="s">
        <v>103</v>
      </c>
      <c r="O148" s="99" t="s">
        <v>2973</v>
      </c>
      <c r="P148" s="99" t="s">
        <v>103</v>
      </c>
      <c r="Q148" s="99" t="s">
        <v>103</v>
      </c>
      <c r="R148" s="50">
        <v>-4875</v>
      </c>
      <c r="S148" s="53" t="s">
        <v>3099</v>
      </c>
      <c r="T148" s="53" t="s">
        <v>2957</v>
      </c>
      <c r="V148" s="839"/>
      <c r="W148" s="68" t="s">
        <v>3253</v>
      </c>
      <c r="X148" s="53" t="s">
        <v>6390</v>
      </c>
      <c r="Y148" s="73"/>
    </row>
    <row r="149" spans="1:25" ht="12" thickBot="1" x14ac:dyDescent="0.2">
      <c r="A149" s="92" t="s">
        <v>137</v>
      </c>
      <c r="B149" s="97">
        <v>195</v>
      </c>
      <c r="C149" s="97" t="s">
        <v>1289</v>
      </c>
      <c r="D149" s="97" t="s">
        <v>1268</v>
      </c>
      <c r="E149" s="97" t="s">
        <v>2185</v>
      </c>
      <c r="F149" s="97"/>
      <c r="G149" s="97" t="s">
        <v>103</v>
      </c>
      <c r="H149" s="99" t="s">
        <v>103</v>
      </c>
      <c r="I149" s="99" t="s">
        <v>103</v>
      </c>
      <c r="J149" s="99" t="s">
        <v>2973</v>
      </c>
      <c r="K149" s="99" t="s">
        <v>103</v>
      </c>
      <c r="L149" s="99" t="s">
        <v>103</v>
      </c>
      <c r="M149" s="99" t="s">
        <v>103</v>
      </c>
      <c r="N149" s="99" t="s">
        <v>103</v>
      </c>
      <c r="O149" s="99" t="s">
        <v>2973</v>
      </c>
      <c r="P149" s="99" t="s">
        <v>103</v>
      </c>
      <c r="Q149" s="99" t="s">
        <v>103</v>
      </c>
      <c r="R149" s="50">
        <v>-4875</v>
      </c>
      <c r="S149" s="56" t="s">
        <v>3252</v>
      </c>
      <c r="T149" s="53" t="s">
        <v>3145</v>
      </c>
      <c r="V149" s="839"/>
      <c r="W149" s="836" t="s">
        <v>737</v>
      </c>
      <c r="X149" s="53" t="s">
        <v>3251</v>
      </c>
      <c r="Y149" s="834"/>
    </row>
    <row r="150" spans="1:25" ht="12" thickBot="1" x14ac:dyDescent="0.2">
      <c r="A150" s="93" t="s">
        <v>778</v>
      </c>
      <c r="B150" s="97">
        <v>200</v>
      </c>
      <c r="C150" s="97" t="s">
        <v>1289</v>
      </c>
      <c r="D150" s="97" t="s">
        <v>1268</v>
      </c>
      <c r="E150" s="97" t="s">
        <v>2179</v>
      </c>
      <c r="F150" s="97"/>
      <c r="G150" s="101" t="s">
        <v>1978</v>
      </c>
      <c r="H150" s="99" t="s">
        <v>2973</v>
      </c>
      <c r="I150" s="99" t="s">
        <v>103</v>
      </c>
      <c r="J150" s="99" t="s">
        <v>2973</v>
      </c>
      <c r="K150" s="99" t="s">
        <v>103</v>
      </c>
      <c r="L150" s="99" t="s">
        <v>103</v>
      </c>
      <c r="M150" s="99" t="s">
        <v>103</v>
      </c>
      <c r="N150" s="99" t="s">
        <v>2973</v>
      </c>
      <c r="O150" s="99" t="s">
        <v>2973</v>
      </c>
      <c r="P150" s="99" t="s">
        <v>103</v>
      </c>
      <c r="Q150" s="99" t="s">
        <v>103</v>
      </c>
      <c r="R150" s="50">
        <v>-3000</v>
      </c>
      <c r="S150" s="53" t="s">
        <v>3250</v>
      </c>
      <c r="T150" s="53"/>
      <c r="V150" s="839"/>
      <c r="W150" s="837"/>
      <c r="X150" s="53" t="s">
        <v>3111</v>
      </c>
      <c r="Y150" s="835"/>
    </row>
    <row r="151" spans="1:25" ht="12" thickBot="1" x14ac:dyDescent="0.2">
      <c r="A151" s="93" t="s">
        <v>441</v>
      </c>
      <c r="B151" s="97">
        <v>200</v>
      </c>
      <c r="C151" s="97" t="s">
        <v>1289</v>
      </c>
      <c r="D151" s="97" t="s">
        <v>3249</v>
      </c>
      <c r="E151" s="97" t="s">
        <v>3019</v>
      </c>
      <c r="F151" s="97" t="s">
        <v>3248</v>
      </c>
      <c r="G151" s="97" t="s">
        <v>103</v>
      </c>
      <c r="H151" s="99" t="s">
        <v>2973</v>
      </c>
      <c r="I151" s="99" t="s">
        <v>103</v>
      </c>
      <c r="J151" s="99" t="s">
        <v>2973</v>
      </c>
      <c r="K151" s="99" t="s">
        <v>2973</v>
      </c>
      <c r="L151" s="99" t="s">
        <v>103</v>
      </c>
      <c r="M151" s="99" t="s">
        <v>103</v>
      </c>
      <c r="N151" s="99" t="s">
        <v>2973</v>
      </c>
      <c r="O151" s="99" t="s">
        <v>2973</v>
      </c>
      <c r="P151" s="99" t="s">
        <v>103</v>
      </c>
      <c r="Q151" s="99" t="s">
        <v>103</v>
      </c>
      <c r="R151" s="50">
        <v>-3150</v>
      </c>
      <c r="S151" s="53" t="s">
        <v>3247</v>
      </c>
      <c r="T151" s="53"/>
      <c r="V151" s="839"/>
      <c r="W151" s="70" t="s">
        <v>988</v>
      </c>
      <c r="X151" s="53" t="s">
        <v>989</v>
      </c>
      <c r="Y151" s="73" t="s">
        <v>9631</v>
      </c>
    </row>
    <row r="152" spans="1:25" ht="12" thickBot="1" x14ac:dyDescent="0.2">
      <c r="A152" s="93" t="s">
        <v>3246</v>
      </c>
      <c r="B152" s="97">
        <v>8</v>
      </c>
      <c r="C152" s="97" t="s">
        <v>1269</v>
      </c>
      <c r="D152" s="97" t="s">
        <v>1268</v>
      </c>
      <c r="E152" s="97" t="s">
        <v>1813</v>
      </c>
      <c r="F152" s="97" t="s">
        <v>103</v>
      </c>
      <c r="G152" s="101" t="s">
        <v>1991</v>
      </c>
      <c r="H152" s="99" t="s">
        <v>2973</v>
      </c>
      <c r="I152" s="99" t="s">
        <v>103</v>
      </c>
      <c r="J152" s="99" t="s">
        <v>2973</v>
      </c>
      <c r="K152" s="99" t="s">
        <v>103</v>
      </c>
      <c r="L152" s="99" t="s">
        <v>103</v>
      </c>
      <c r="M152" s="99" t="s">
        <v>2973</v>
      </c>
      <c r="N152" s="99" t="s">
        <v>2973</v>
      </c>
      <c r="O152" s="99" t="s">
        <v>2973</v>
      </c>
      <c r="P152" s="99" t="s">
        <v>103</v>
      </c>
      <c r="Q152" s="99" t="s">
        <v>103</v>
      </c>
      <c r="R152" s="53">
        <v>-75</v>
      </c>
      <c r="S152" s="53" t="s">
        <v>2754</v>
      </c>
      <c r="T152" s="53" t="s">
        <v>3245</v>
      </c>
      <c r="V152" s="839"/>
      <c r="W152" s="70" t="s">
        <v>3185</v>
      </c>
      <c r="X152" s="53" t="s">
        <v>3244</v>
      </c>
      <c r="Y152" s="73">
        <v>-2302.1596</v>
      </c>
    </row>
    <row r="153" spans="1:25" ht="12" thickBot="1" x14ac:dyDescent="0.2">
      <c r="A153" s="93" t="s">
        <v>92</v>
      </c>
      <c r="B153" s="97">
        <v>33</v>
      </c>
      <c r="C153" s="97" t="s">
        <v>1269</v>
      </c>
      <c r="D153" s="97" t="s">
        <v>1268</v>
      </c>
      <c r="E153" s="97" t="s">
        <v>3019</v>
      </c>
      <c r="F153" s="97"/>
      <c r="G153" s="101" t="s">
        <v>1978</v>
      </c>
      <c r="H153" s="99" t="s">
        <v>103</v>
      </c>
      <c r="I153" s="99" t="s">
        <v>103</v>
      </c>
      <c r="J153" s="99" t="s">
        <v>103</v>
      </c>
      <c r="K153" s="99" t="s">
        <v>103</v>
      </c>
      <c r="L153" s="99" t="s">
        <v>2973</v>
      </c>
      <c r="M153" s="99" t="s">
        <v>103</v>
      </c>
      <c r="N153" s="99" t="s">
        <v>103</v>
      </c>
      <c r="O153" s="99" t="s">
        <v>103</v>
      </c>
      <c r="P153" s="99" t="s">
        <v>103</v>
      </c>
      <c r="Q153" s="99" t="s">
        <v>103</v>
      </c>
      <c r="R153" s="50">
        <v>-15000</v>
      </c>
      <c r="S153" s="53" t="s">
        <v>3243</v>
      </c>
      <c r="T153" s="53"/>
      <c r="V153" s="839"/>
      <c r="W153" s="836" t="s">
        <v>957</v>
      </c>
      <c r="X153" s="53" t="s">
        <v>3242</v>
      </c>
      <c r="Y153" s="834"/>
    </row>
    <row r="154" spans="1:25" ht="12" thickBot="1" x14ac:dyDescent="0.2">
      <c r="A154" s="93" t="s">
        <v>280</v>
      </c>
      <c r="B154" s="97">
        <v>100</v>
      </c>
      <c r="C154" s="97" t="s">
        <v>1269</v>
      </c>
      <c r="D154" s="97" t="s">
        <v>1268</v>
      </c>
      <c r="E154" s="97" t="s">
        <v>1803</v>
      </c>
      <c r="F154" s="97"/>
      <c r="G154" s="102" t="s">
        <v>1991</v>
      </c>
      <c r="H154" s="99" t="s">
        <v>2973</v>
      </c>
      <c r="I154" s="99" t="s">
        <v>2973</v>
      </c>
      <c r="J154" s="99" t="s">
        <v>2973</v>
      </c>
      <c r="K154" s="99" t="s">
        <v>2973</v>
      </c>
      <c r="L154" s="99" t="s">
        <v>103</v>
      </c>
      <c r="M154" s="99" t="s">
        <v>2973</v>
      </c>
      <c r="N154" s="99" t="s">
        <v>2973</v>
      </c>
      <c r="O154" s="99" t="s">
        <v>2973</v>
      </c>
      <c r="P154" s="99" t="s">
        <v>103</v>
      </c>
      <c r="Q154" s="99" t="s">
        <v>103</v>
      </c>
      <c r="R154" s="53" t="s">
        <v>103</v>
      </c>
      <c r="S154" s="53" t="s">
        <v>2987</v>
      </c>
      <c r="T154" s="53"/>
      <c r="V154" s="839"/>
      <c r="W154" s="837"/>
      <c r="X154" s="53" t="s">
        <v>2078</v>
      </c>
      <c r="Y154" s="835"/>
    </row>
    <row r="155" spans="1:25" ht="12" thickBot="1" x14ac:dyDescent="0.2">
      <c r="A155" s="93" t="s">
        <v>950</v>
      </c>
      <c r="B155" s="97">
        <v>130</v>
      </c>
      <c r="C155" s="97" t="s">
        <v>1269</v>
      </c>
      <c r="D155" s="97" t="s">
        <v>1290</v>
      </c>
      <c r="E155" s="97" t="s">
        <v>1803</v>
      </c>
      <c r="F155" s="97"/>
      <c r="G155" s="97" t="s">
        <v>103</v>
      </c>
      <c r="H155" s="99" t="s">
        <v>2973</v>
      </c>
      <c r="I155" s="99" t="s">
        <v>103</v>
      </c>
      <c r="J155" s="99" t="s">
        <v>2973</v>
      </c>
      <c r="K155" s="99" t="s">
        <v>103</v>
      </c>
      <c r="L155" s="99" t="s">
        <v>103</v>
      </c>
      <c r="M155" s="99" t="s">
        <v>103</v>
      </c>
      <c r="N155" s="99" t="s">
        <v>103</v>
      </c>
      <c r="O155" s="99" t="s">
        <v>103</v>
      </c>
      <c r="P155" s="99" t="s">
        <v>103</v>
      </c>
      <c r="Q155" s="99" t="s">
        <v>103</v>
      </c>
      <c r="R155" s="50">
        <v>-2250</v>
      </c>
      <c r="S155" s="53" t="s">
        <v>3241</v>
      </c>
      <c r="T155" s="53"/>
      <c r="V155" s="784">
        <v>13</v>
      </c>
      <c r="W155" s="70" t="s">
        <v>515</v>
      </c>
      <c r="X155" s="53" t="s">
        <v>3240</v>
      </c>
      <c r="Y155" s="73"/>
    </row>
    <row r="156" spans="1:25" ht="12" thickBot="1" x14ac:dyDescent="0.2">
      <c r="A156" s="93" t="s">
        <v>715</v>
      </c>
      <c r="B156" s="97">
        <v>190</v>
      </c>
      <c r="C156" s="97" t="s">
        <v>1269</v>
      </c>
      <c r="D156" s="97" t="s">
        <v>1268</v>
      </c>
      <c r="E156" s="97" t="s">
        <v>2185</v>
      </c>
      <c r="F156" s="97" t="s">
        <v>6558</v>
      </c>
      <c r="G156" s="97" t="s">
        <v>103</v>
      </c>
      <c r="H156" s="99" t="s">
        <v>2973</v>
      </c>
      <c r="I156" s="99" t="s">
        <v>103</v>
      </c>
      <c r="J156" s="99" t="s">
        <v>2973</v>
      </c>
      <c r="K156" s="99" t="s">
        <v>103</v>
      </c>
      <c r="L156" s="99" t="s">
        <v>103</v>
      </c>
      <c r="M156" s="99" t="s">
        <v>103</v>
      </c>
      <c r="N156" s="99" t="s">
        <v>103</v>
      </c>
      <c r="O156" s="99" t="s">
        <v>103</v>
      </c>
      <c r="P156" s="99" t="s">
        <v>103</v>
      </c>
      <c r="Q156" s="99" t="s">
        <v>103</v>
      </c>
      <c r="R156" s="50">
        <v>-2400</v>
      </c>
      <c r="S156" s="53" t="s">
        <v>3239</v>
      </c>
      <c r="T156" s="53"/>
      <c r="V156" s="839"/>
      <c r="W156" s="836" t="s">
        <v>903</v>
      </c>
      <c r="X156" s="53" t="s">
        <v>3238</v>
      </c>
      <c r="Y156" s="834"/>
    </row>
    <row r="157" spans="1:25" ht="12" thickBot="1" x14ac:dyDescent="0.2">
      <c r="A157" s="93" t="s">
        <v>623</v>
      </c>
      <c r="B157" s="97">
        <v>210</v>
      </c>
      <c r="C157" s="97" t="s">
        <v>1269</v>
      </c>
      <c r="D157" s="97" t="s">
        <v>1268</v>
      </c>
      <c r="E157" s="97" t="s">
        <v>2010</v>
      </c>
      <c r="F157" s="97" t="s">
        <v>103</v>
      </c>
      <c r="G157" s="101" t="s">
        <v>1991</v>
      </c>
      <c r="H157" s="99" t="s">
        <v>2973</v>
      </c>
      <c r="I157" s="99" t="s">
        <v>103</v>
      </c>
      <c r="J157" s="99" t="s">
        <v>2973</v>
      </c>
      <c r="K157" s="99" t="s">
        <v>103</v>
      </c>
      <c r="L157" s="99" t="s">
        <v>103</v>
      </c>
      <c r="M157" s="99" t="s">
        <v>103</v>
      </c>
      <c r="N157" s="99" t="s">
        <v>103</v>
      </c>
      <c r="O157" s="99" t="s">
        <v>103</v>
      </c>
      <c r="P157" s="99" t="s">
        <v>103</v>
      </c>
      <c r="Q157" s="99" t="s">
        <v>103</v>
      </c>
      <c r="R157" s="50">
        <v>-3750</v>
      </c>
      <c r="S157" s="53" t="s">
        <v>3237</v>
      </c>
      <c r="T157" s="53"/>
      <c r="V157" s="839"/>
      <c r="W157" s="837"/>
      <c r="X157" s="53" t="s">
        <v>1559</v>
      </c>
      <c r="Y157" s="835"/>
    </row>
    <row r="158" spans="1:25" ht="12" thickBot="1" x14ac:dyDescent="0.2">
      <c r="A158" s="93" t="s">
        <v>3077</v>
      </c>
      <c r="B158" s="97">
        <v>228</v>
      </c>
      <c r="C158" s="97" t="s">
        <v>1269</v>
      </c>
      <c r="D158" s="97" t="s">
        <v>1268</v>
      </c>
      <c r="E158" s="97" t="s">
        <v>2179</v>
      </c>
      <c r="F158" s="97" t="s">
        <v>1295</v>
      </c>
      <c r="G158" s="101" t="s">
        <v>1991</v>
      </c>
      <c r="H158" s="99" t="s">
        <v>2973</v>
      </c>
      <c r="I158" s="99" t="s">
        <v>103</v>
      </c>
      <c r="J158" s="99" t="s">
        <v>2973</v>
      </c>
      <c r="K158" s="99" t="s">
        <v>103</v>
      </c>
      <c r="L158" s="99" t="s">
        <v>103</v>
      </c>
      <c r="M158" s="99" t="s">
        <v>103</v>
      </c>
      <c r="N158" s="99" t="s">
        <v>2973</v>
      </c>
      <c r="O158" s="99" t="s">
        <v>2973</v>
      </c>
      <c r="P158" s="99" t="s">
        <v>103</v>
      </c>
      <c r="Q158" s="99" t="s">
        <v>103</v>
      </c>
      <c r="R158" s="50">
        <v>-19800</v>
      </c>
      <c r="S158" s="56" t="s">
        <v>3236</v>
      </c>
      <c r="T158" s="53"/>
      <c r="V158" s="839"/>
      <c r="W158" s="70" t="s">
        <v>186</v>
      </c>
      <c r="X158" s="53" t="s">
        <v>3235</v>
      </c>
      <c r="Y158" s="73"/>
    </row>
    <row r="159" spans="1:25" ht="12" thickBot="1" x14ac:dyDescent="0.2">
      <c r="A159" s="93" t="s">
        <v>3234</v>
      </c>
      <c r="B159" s="97">
        <v>100</v>
      </c>
      <c r="C159" s="97" t="s">
        <v>1292</v>
      </c>
      <c r="D159" s="97" t="s">
        <v>1307</v>
      </c>
      <c r="E159" s="97" t="s">
        <v>1813</v>
      </c>
      <c r="F159" s="97"/>
      <c r="G159" s="101" t="s">
        <v>1978</v>
      </c>
      <c r="H159" s="99" t="s">
        <v>103</v>
      </c>
      <c r="I159" s="99" t="s">
        <v>2973</v>
      </c>
      <c r="J159" s="99" t="s">
        <v>103</v>
      </c>
      <c r="K159" s="99" t="s">
        <v>2973</v>
      </c>
      <c r="L159" s="99" t="s">
        <v>103</v>
      </c>
      <c r="M159" s="99" t="s">
        <v>2973</v>
      </c>
      <c r="N159" s="99" t="s">
        <v>103</v>
      </c>
      <c r="O159" s="99" t="s">
        <v>103</v>
      </c>
      <c r="P159" s="99" t="s">
        <v>103</v>
      </c>
      <c r="Q159" s="99" t="s">
        <v>103</v>
      </c>
      <c r="R159" s="50">
        <v>-2250</v>
      </c>
      <c r="S159" s="53" t="s">
        <v>3233</v>
      </c>
      <c r="T159" s="53"/>
      <c r="V159" s="839"/>
      <c r="W159" s="68" t="s">
        <v>3182</v>
      </c>
      <c r="X159" s="53" t="s">
        <v>6390</v>
      </c>
      <c r="Y159" s="73"/>
    </row>
    <row r="160" spans="1:25" ht="12" thickBot="1" x14ac:dyDescent="0.2">
      <c r="A160" s="93" t="s">
        <v>3232</v>
      </c>
      <c r="B160" s="97">
        <v>100</v>
      </c>
      <c r="C160" s="97" t="s">
        <v>1292</v>
      </c>
      <c r="D160" s="97" t="s">
        <v>1286</v>
      </c>
      <c r="E160" s="97" t="s">
        <v>1803</v>
      </c>
      <c r="F160" s="97"/>
      <c r="G160" s="101" t="s">
        <v>1978</v>
      </c>
      <c r="H160" s="99" t="s">
        <v>103</v>
      </c>
      <c r="I160" s="99" t="s">
        <v>2973</v>
      </c>
      <c r="J160" s="99" t="s">
        <v>103</v>
      </c>
      <c r="K160" s="99" t="s">
        <v>2973</v>
      </c>
      <c r="L160" s="99" t="s">
        <v>103</v>
      </c>
      <c r="M160" s="99" t="s">
        <v>2973</v>
      </c>
      <c r="N160" s="99" t="s">
        <v>103</v>
      </c>
      <c r="O160" s="99" t="s">
        <v>103</v>
      </c>
      <c r="P160" s="99" t="s">
        <v>103</v>
      </c>
      <c r="Q160" s="99" t="s">
        <v>103</v>
      </c>
      <c r="R160" s="50">
        <v>-9000</v>
      </c>
      <c r="S160" s="53" t="s">
        <v>3231</v>
      </c>
      <c r="T160" s="53"/>
      <c r="V160" s="839"/>
      <c r="W160" s="70" t="s">
        <v>3230</v>
      </c>
      <c r="X160" s="53" t="s">
        <v>2998</v>
      </c>
      <c r="Y160" s="73"/>
    </row>
    <row r="161" spans="1:25" ht="12" thickBot="1" x14ac:dyDescent="0.2">
      <c r="A161" s="93" t="s">
        <v>527</v>
      </c>
      <c r="B161" s="97">
        <v>33</v>
      </c>
      <c r="C161" s="97" t="s">
        <v>3222</v>
      </c>
      <c r="D161" s="97" t="s">
        <v>1268</v>
      </c>
      <c r="E161" s="97" t="s">
        <v>2185</v>
      </c>
      <c r="F161" s="97" t="s">
        <v>6560</v>
      </c>
      <c r="G161" s="101" t="s">
        <v>1991</v>
      </c>
      <c r="H161" s="99" t="s">
        <v>2973</v>
      </c>
      <c r="I161" s="99" t="s">
        <v>103</v>
      </c>
      <c r="J161" s="99" t="s">
        <v>2973</v>
      </c>
      <c r="K161" s="99" t="s">
        <v>103</v>
      </c>
      <c r="L161" s="99" t="s">
        <v>2973</v>
      </c>
      <c r="M161" s="99" t="s">
        <v>2973</v>
      </c>
      <c r="N161" s="99" t="s">
        <v>2973</v>
      </c>
      <c r="O161" s="99" t="s">
        <v>2973</v>
      </c>
      <c r="P161" s="99" t="s">
        <v>103</v>
      </c>
      <c r="Q161" s="99" t="s">
        <v>103</v>
      </c>
      <c r="R161" s="50">
        <v>-1200</v>
      </c>
      <c r="S161" s="53" t="s">
        <v>3229</v>
      </c>
      <c r="T161" s="53"/>
      <c r="V161" s="839"/>
      <c r="W161" s="836" t="s">
        <v>889</v>
      </c>
      <c r="X161" s="53" t="s">
        <v>3228</v>
      </c>
      <c r="Y161" s="834"/>
    </row>
    <row r="162" spans="1:25" ht="12" thickBot="1" x14ac:dyDescent="0.2">
      <c r="A162" s="846" t="s">
        <v>3227</v>
      </c>
      <c r="B162" s="840">
        <v>60</v>
      </c>
      <c r="C162" s="840" t="s">
        <v>3222</v>
      </c>
      <c r="D162" s="840" t="s">
        <v>1268</v>
      </c>
      <c r="E162" s="840" t="s">
        <v>2185</v>
      </c>
      <c r="F162" s="840"/>
      <c r="G162" s="842" t="s">
        <v>1978</v>
      </c>
      <c r="H162" s="750" t="s">
        <v>103</v>
      </c>
      <c r="I162" s="750" t="s">
        <v>103</v>
      </c>
      <c r="J162" s="750" t="s">
        <v>103</v>
      </c>
      <c r="K162" s="750" t="s">
        <v>103</v>
      </c>
      <c r="L162" s="750" t="s">
        <v>103</v>
      </c>
      <c r="M162" s="750" t="s">
        <v>103</v>
      </c>
      <c r="N162" s="750" t="s">
        <v>2973</v>
      </c>
      <c r="O162" s="750" t="s">
        <v>103</v>
      </c>
      <c r="P162" s="750" t="s">
        <v>103</v>
      </c>
      <c r="Q162" s="750" t="s">
        <v>103</v>
      </c>
      <c r="R162" s="738">
        <v>900</v>
      </c>
      <c r="S162" s="53" t="s">
        <v>3226</v>
      </c>
      <c r="T162" s="738"/>
      <c r="V162" s="839"/>
      <c r="W162" s="837"/>
      <c r="X162" s="53" t="s">
        <v>3225</v>
      </c>
      <c r="Y162" s="835"/>
    </row>
    <row r="163" spans="1:25" ht="12" thickBot="1" x14ac:dyDescent="0.2">
      <c r="A163" s="847"/>
      <c r="B163" s="841"/>
      <c r="C163" s="841"/>
      <c r="D163" s="841"/>
      <c r="E163" s="841"/>
      <c r="F163" s="841"/>
      <c r="G163" s="841"/>
      <c r="H163" s="751"/>
      <c r="I163" s="751"/>
      <c r="J163" s="751"/>
      <c r="K163" s="751"/>
      <c r="L163" s="751"/>
      <c r="M163" s="751"/>
      <c r="N163" s="751"/>
      <c r="O163" s="751"/>
      <c r="P163" s="751"/>
      <c r="Q163" s="751"/>
      <c r="R163" s="739"/>
      <c r="S163" s="53" t="s">
        <v>3224</v>
      </c>
      <c r="T163" s="739"/>
      <c r="V163" s="839"/>
      <c r="W163" s="836" t="s">
        <v>895</v>
      </c>
      <c r="X163" s="53" t="s">
        <v>3223</v>
      </c>
      <c r="Y163" s="834"/>
    </row>
    <row r="164" spans="1:25" ht="12" thickBot="1" x14ac:dyDescent="0.2">
      <c r="A164" s="846" t="s">
        <v>3142</v>
      </c>
      <c r="B164" s="840">
        <v>200</v>
      </c>
      <c r="C164" s="840" t="s">
        <v>3222</v>
      </c>
      <c r="D164" s="840" t="s">
        <v>1268</v>
      </c>
      <c r="E164" s="840" t="s">
        <v>1813</v>
      </c>
      <c r="F164" s="840" t="s">
        <v>103</v>
      </c>
      <c r="G164" s="840" t="s">
        <v>103</v>
      </c>
      <c r="H164" s="750" t="s">
        <v>2973</v>
      </c>
      <c r="I164" s="750" t="s">
        <v>103</v>
      </c>
      <c r="J164" s="750" t="s">
        <v>2973</v>
      </c>
      <c r="K164" s="750" t="s">
        <v>103</v>
      </c>
      <c r="L164" s="750" t="s">
        <v>103</v>
      </c>
      <c r="M164" s="750" t="s">
        <v>103</v>
      </c>
      <c r="N164" s="750" t="s">
        <v>2973</v>
      </c>
      <c r="O164" s="750" t="s">
        <v>2973</v>
      </c>
      <c r="P164" s="750" t="s">
        <v>103</v>
      </c>
      <c r="Q164" s="750" t="s">
        <v>103</v>
      </c>
      <c r="R164" s="749">
        <v>-5625</v>
      </c>
      <c r="S164" s="53" t="s">
        <v>3141</v>
      </c>
      <c r="T164" s="738"/>
      <c r="V164" s="839"/>
      <c r="W164" s="837"/>
      <c r="X164" s="53" t="s">
        <v>3221</v>
      </c>
      <c r="Y164" s="835"/>
    </row>
    <row r="165" spans="1:25" ht="12" thickBot="1" x14ac:dyDescent="0.2">
      <c r="A165" s="847"/>
      <c r="B165" s="841"/>
      <c r="C165" s="841"/>
      <c r="D165" s="841"/>
      <c r="E165" s="841"/>
      <c r="F165" s="841"/>
      <c r="G165" s="841"/>
      <c r="H165" s="751"/>
      <c r="I165" s="751"/>
      <c r="J165" s="751"/>
      <c r="K165" s="751"/>
      <c r="L165" s="751"/>
      <c r="M165" s="751"/>
      <c r="N165" s="751"/>
      <c r="O165" s="751"/>
      <c r="P165" s="751"/>
      <c r="Q165" s="751"/>
      <c r="R165" s="739"/>
      <c r="S165" s="53" t="s">
        <v>3220</v>
      </c>
      <c r="T165" s="739"/>
      <c r="V165" s="839"/>
      <c r="W165" s="837"/>
      <c r="X165" s="53" t="s">
        <v>3219</v>
      </c>
      <c r="Y165" s="835"/>
    </row>
    <row r="166" spans="1:25" ht="12" thickBot="1" x14ac:dyDescent="0.2">
      <c r="A166" s="93" t="s">
        <v>339</v>
      </c>
      <c r="B166" s="97">
        <v>175</v>
      </c>
      <c r="C166" s="97" t="s">
        <v>3218</v>
      </c>
      <c r="D166" s="97" t="s">
        <v>1268</v>
      </c>
      <c r="E166" s="97" t="s">
        <v>2179</v>
      </c>
      <c r="F166" s="97"/>
      <c r="G166" s="100" t="s">
        <v>1975</v>
      </c>
      <c r="H166" s="99" t="s">
        <v>103</v>
      </c>
      <c r="I166" s="99" t="s">
        <v>103</v>
      </c>
      <c r="J166" s="99" t="s">
        <v>103</v>
      </c>
      <c r="K166" s="99" t="s">
        <v>103</v>
      </c>
      <c r="L166" s="99" t="s">
        <v>103</v>
      </c>
      <c r="M166" s="99" t="s">
        <v>103</v>
      </c>
      <c r="N166" s="99" t="s">
        <v>2973</v>
      </c>
      <c r="O166" s="99" t="s">
        <v>103</v>
      </c>
      <c r="P166" s="99" t="s">
        <v>103</v>
      </c>
      <c r="Q166" s="99" t="s">
        <v>2973</v>
      </c>
      <c r="R166" s="53" t="s">
        <v>103</v>
      </c>
      <c r="S166" s="53" t="s">
        <v>3217</v>
      </c>
      <c r="T166" s="53" t="s">
        <v>1486</v>
      </c>
      <c r="V166" s="839"/>
      <c r="W166" s="70" t="s">
        <v>3124</v>
      </c>
      <c r="X166" s="53" t="s">
        <v>3216</v>
      </c>
      <c r="Y166" s="73"/>
    </row>
    <row r="167" spans="1:25" ht="12" thickBot="1" x14ac:dyDescent="0.2">
      <c r="A167" s="93" t="s">
        <v>412</v>
      </c>
      <c r="B167" s="97">
        <v>110</v>
      </c>
      <c r="C167" s="97" t="s">
        <v>3209</v>
      </c>
      <c r="D167" s="97" t="s">
        <v>1268</v>
      </c>
      <c r="E167" s="97" t="s">
        <v>2185</v>
      </c>
      <c r="F167" s="97"/>
      <c r="G167" s="100" t="s">
        <v>1975</v>
      </c>
      <c r="H167" s="99" t="s">
        <v>103</v>
      </c>
      <c r="I167" s="99" t="s">
        <v>103</v>
      </c>
      <c r="J167" s="99" t="s">
        <v>2973</v>
      </c>
      <c r="K167" s="99" t="s">
        <v>2973</v>
      </c>
      <c r="L167" s="99" t="s">
        <v>103</v>
      </c>
      <c r="M167" s="99" t="s">
        <v>103</v>
      </c>
      <c r="N167" s="99" t="s">
        <v>103</v>
      </c>
      <c r="O167" s="99" t="s">
        <v>103</v>
      </c>
      <c r="P167" s="99" t="s">
        <v>103</v>
      </c>
      <c r="Q167" s="99" t="s">
        <v>103</v>
      </c>
      <c r="R167" s="53" t="s">
        <v>103</v>
      </c>
      <c r="S167" s="53" t="s">
        <v>3215</v>
      </c>
      <c r="T167" s="53" t="s">
        <v>1486</v>
      </c>
      <c r="V167" s="839"/>
      <c r="W167" s="836" t="s">
        <v>51</v>
      </c>
      <c r="X167" s="53" t="s">
        <v>3214</v>
      </c>
      <c r="Y167" s="834"/>
    </row>
    <row r="168" spans="1:25" ht="12" thickBot="1" x14ac:dyDescent="0.2">
      <c r="A168" s="93" t="s">
        <v>89</v>
      </c>
      <c r="B168" s="97">
        <v>120</v>
      </c>
      <c r="C168" s="97" t="s">
        <v>3209</v>
      </c>
      <c r="D168" s="97" t="s">
        <v>1268</v>
      </c>
      <c r="E168" s="97" t="s">
        <v>2179</v>
      </c>
      <c r="F168" s="97"/>
      <c r="G168" s="101" t="s">
        <v>1978</v>
      </c>
      <c r="H168" s="99" t="s">
        <v>103</v>
      </c>
      <c r="I168" s="99" t="s">
        <v>103</v>
      </c>
      <c r="J168" s="99" t="s">
        <v>103</v>
      </c>
      <c r="K168" s="99" t="s">
        <v>103</v>
      </c>
      <c r="L168" s="99" t="s">
        <v>103</v>
      </c>
      <c r="M168" s="99" t="s">
        <v>103</v>
      </c>
      <c r="N168" s="99" t="s">
        <v>2973</v>
      </c>
      <c r="O168" s="99" t="s">
        <v>103</v>
      </c>
      <c r="P168" s="99" t="s">
        <v>103</v>
      </c>
      <c r="Q168" s="99" t="s">
        <v>103</v>
      </c>
      <c r="R168" s="50">
        <v>-3000</v>
      </c>
      <c r="S168" s="53" t="s">
        <v>3213</v>
      </c>
      <c r="T168" s="53" t="s">
        <v>3212</v>
      </c>
      <c r="V168" s="839"/>
      <c r="W168" s="837"/>
      <c r="X168" s="53" t="s">
        <v>3211</v>
      </c>
      <c r="Y168" s="835"/>
    </row>
    <row r="169" spans="1:25" ht="12" thickBot="1" x14ac:dyDescent="0.2">
      <c r="A169" s="93" t="s">
        <v>409</v>
      </c>
      <c r="B169" s="97">
        <v>120</v>
      </c>
      <c r="C169" s="97" t="s">
        <v>3209</v>
      </c>
      <c r="D169" s="97" t="s">
        <v>1268</v>
      </c>
      <c r="E169" s="97" t="s">
        <v>2179</v>
      </c>
      <c r="F169" s="97"/>
      <c r="G169" s="100" t="s">
        <v>1975</v>
      </c>
      <c r="H169" s="99" t="s">
        <v>103</v>
      </c>
      <c r="I169" s="99" t="s">
        <v>103</v>
      </c>
      <c r="J169" s="99" t="s">
        <v>2973</v>
      </c>
      <c r="K169" s="99" t="s">
        <v>103</v>
      </c>
      <c r="L169" s="99" t="s">
        <v>103</v>
      </c>
      <c r="M169" s="99" t="s">
        <v>103</v>
      </c>
      <c r="N169" s="99" t="s">
        <v>2973</v>
      </c>
      <c r="O169" s="99" t="s">
        <v>103</v>
      </c>
      <c r="P169" s="99" t="s">
        <v>103</v>
      </c>
      <c r="Q169" s="99" t="s">
        <v>103</v>
      </c>
      <c r="R169" s="53" t="s">
        <v>103</v>
      </c>
      <c r="S169" s="53" t="s">
        <v>3210</v>
      </c>
      <c r="T169" s="53" t="s">
        <v>1486</v>
      </c>
      <c r="V169" s="839"/>
      <c r="W169" s="837"/>
      <c r="X169" s="53" t="s">
        <v>1718</v>
      </c>
      <c r="Y169" s="73" t="s">
        <v>3003</v>
      </c>
    </row>
    <row r="170" spans="1:25" ht="12" thickBot="1" x14ac:dyDescent="0.2">
      <c r="A170" s="846" t="s">
        <v>366</v>
      </c>
      <c r="B170" s="840">
        <v>190</v>
      </c>
      <c r="C170" s="840" t="s">
        <v>3209</v>
      </c>
      <c r="D170" s="840" t="s">
        <v>1268</v>
      </c>
      <c r="E170" s="840" t="s">
        <v>1997</v>
      </c>
      <c r="F170" s="840"/>
      <c r="G170" s="844" t="s">
        <v>1991</v>
      </c>
      <c r="H170" s="750" t="s">
        <v>2973</v>
      </c>
      <c r="I170" s="750" t="s">
        <v>2973</v>
      </c>
      <c r="J170" s="750" t="s">
        <v>2973</v>
      </c>
      <c r="K170" s="750" t="s">
        <v>2973</v>
      </c>
      <c r="L170" s="750" t="s">
        <v>103</v>
      </c>
      <c r="M170" s="750" t="s">
        <v>2973</v>
      </c>
      <c r="N170" s="750" t="s">
        <v>2973</v>
      </c>
      <c r="O170" s="750" t="s">
        <v>2973</v>
      </c>
      <c r="P170" s="750" t="s">
        <v>103</v>
      </c>
      <c r="Q170" s="750" t="s">
        <v>103</v>
      </c>
      <c r="R170" s="738" t="s">
        <v>103</v>
      </c>
      <c r="S170" s="738" t="s">
        <v>3101</v>
      </c>
      <c r="T170" s="53" t="s">
        <v>1486</v>
      </c>
      <c r="V170" s="784">
        <v>14</v>
      </c>
      <c r="W170" s="836" t="s">
        <v>914</v>
      </c>
      <c r="X170" s="53" t="s">
        <v>3208</v>
      </c>
      <c r="Y170" s="73"/>
    </row>
    <row r="171" spans="1:25" ht="12" thickBot="1" x14ac:dyDescent="0.2">
      <c r="A171" s="847"/>
      <c r="B171" s="841"/>
      <c r="C171" s="841"/>
      <c r="D171" s="841"/>
      <c r="E171" s="841"/>
      <c r="F171" s="841"/>
      <c r="G171" s="841"/>
      <c r="H171" s="751"/>
      <c r="I171" s="751"/>
      <c r="J171" s="751"/>
      <c r="K171" s="751"/>
      <c r="L171" s="751"/>
      <c r="M171" s="751"/>
      <c r="N171" s="751"/>
      <c r="O171" s="751"/>
      <c r="P171" s="751"/>
      <c r="Q171" s="751"/>
      <c r="R171" s="739"/>
      <c r="S171" s="739"/>
      <c r="T171" s="53" t="s">
        <v>3207</v>
      </c>
      <c r="V171" s="839"/>
      <c r="W171" s="837"/>
      <c r="X171" s="53" t="s">
        <v>1718</v>
      </c>
      <c r="Y171" s="73" t="s">
        <v>2997</v>
      </c>
    </row>
    <row r="172" spans="1:25" ht="12" thickBot="1" x14ac:dyDescent="0.2">
      <c r="A172" s="846" t="s">
        <v>2964</v>
      </c>
      <c r="B172" s="840">
        <v>0</v>
      </c>
      <c r="C172" s="840" t="s">
        <v>2160</v>
      </c>
      <c r="D172" s="840" t="s">
        <v>1268</v>
      </c>
      <c r="E172" s="840" t="s">
        <v>1997</v>
      </c>
      <c r="F172" s="840"/>
      <c r="G172" s="842" t="s">
        <v>1978</v>
      </c>
      <c r="H172" s="750" t="s">
        <v>2973</v>
      </c>
      <c r="I172" s="750" t="s">
        <v>2973</v>
      </c>
      <c r="J172" s="750" t="s">
        <v>2973</v>
      </c>
      <c r="K172" s="750" t="s">
        <v>2973</v>
      </c>
      <c r="L172" s="750" t="s">
        <v>2973</v>
      </c>
      <c r="M172" s="750" t="s">
        <v>2973</v>
      </c>
      <c r="N172" s="750" t="s">
        <v>2973</v>
      </c>
      <c r="O172" s="750" t="s">
        <v>2973</v>
      </c>
      <c r="P172" s="750" t="s">
        <v>103</v>
      </c>
      <c r="Q172" s="750" t="s">
        <v>103</v>
      </c>
      <c r="R172" s="749">
        <v>-6660</v>
      </c>
      <c r="S172" s="738" t="s">
        <v>2571</v>
      </c>
      <c r="T172" s="53" t="s">
        <v>1479</v>
      </c>
      <c r="V172" s="839"/>
      <c r="W172" s="70" t="s">
        <v>479</v>
      </c>
      <c r="X172" s="53" t="s">
        <v>3206</v>
      </c>
      <c r="Y172" s="73"/>
    </row>
    <row r="173" spans="1:25" ht="12" thickBot="1" x14ac:dyDescent="0.2">
      <c r="A173" s="847"/>
      <c r="B173" s="841"/>
      <c r="C173" s="841"/>
      <c r="D173" s="841"/>
      <c r="E173" s="841"/>
      <c r="F173" s="841"/>
      <c r="G173" s="841"/>
      <c r="H173" s="751"/>
      <c r="I173" s="751"/>
      <c r="J173" s="751"/>
      <c r="K173" s="751"/>
      <c r="L173" s="751"/>
      <c r="M173" s="751"/>
      <c r="N173" s="751"/>
      <c r="O173" s="751"/>
      <c r="P173" s="751"/>
      <c r="Q173" s="751"/>
      <c r="R173" s="739"/>
      <c r="S173" s="739"/>
      <c r="T173" s="53" t="s">
        <v>2957</v>
      </c>
      <c r="V173" s="839"/>
      <c r="W173" s="70" t="s">
        <v>3205</v>
      </c>
      <c r="X173" s="53" t="s">
        <v>1559</v>
      </c>
      <c r="Y173" s="73"/>
    </row>
    <row r="174" spans="1:25" ht="12" thickBot="1" x14ac:dyDescent="0.2">
      <c r="A174" s="847"/>
      <c r="B174" s="841"/>
      <c r="C174" s="841"/>
      <c r="D174" s="841"/>
      <c r="E174" s="841"/>
      <c r="F174" s="841"/>
      <c r="G174" s="841"/>
      <c r="H174" s="751"/>
      <c r="I174" s="751"/>
      <c r="J174" s="751"/>
      <c r="K174" s="751"/>
      <c r="L174" s="751"/>
      <c r="M174" s="751"/>
      <c r="N174" s="751"/>
      <c r="O174" s="751"/>
      <c r="P174" s="751"/>
      <c r="Q174" s="751"/>
      <c r="R174" s="739"/>
      <c r="S174" s="739"/>
      <c r="T174" s="53" t="s">
        <v>3204</v>
      </c>
      <c r="V174" s="839"/>
      <c r="W174" s="68" t="s">
        <v>922</v>
      </c>
      <c r="X174" s="53" t="s">
        <v>3203</v>
      </c>
      <c r="Y174" s="75"/>
    </row>
    <row r="175" spans="1:25" ht="12" thickBot="1" x14ac:dyDescent="0.2">
      <c r="A175" s="846" t="s">
        <v>1096</v>
      </c>
      <c r="B175" s="840">
        <v>50</v>
      </c>
      <c r="C175" s="840" t="s">
        <v>3174</v>
      </c>
      <c r="D175" s="840" t="s">
        <v>1286</v>
      </c>
      <c r="E175" s="840" t="s">
        <v>1997</v>
      </c>
      <c r="F175" s="840"/>
      <c r="G175" s="840" t="s">
        <v>103</v>
      </c>
      <c r="H175" s="750" t="s">
        <v>2973</v>
      </c>
      <c r="I175" s="750" t="s">
        <v>2973</v>
      </c>
      <c r="J175" s="750" t="s">
        <v>2973</v>
      </c>
      <c r="K175" s="750" t="s">
        <v>2973</v>
      </c>
      <c r="L175" s="750" t="s">
        <v>103</v>
      </c>
      <c r="M175" s="750" t="s">
        <v>2973</v>
      </c>
      <c r="N175" s="750" t="s">
        <v>2973</v>
      </c>
      <c r="O175" s="750" t="s">
        <v>2973</v>
      </c>
      <c r="P175" s="750" t="s">
        <v>103</v>
      </c>
      <c r="Q175" s="750" t="s">
        <v>103</v>
      </c>
      <c r="R175" s="738">
        <v>500</v>
      </c>
      <c r="S175" s="53" t="s">
        <v>3154</v>
      </c>
      <c r="T175" s="738"/>
      <c r="V175" s="839"/>
      <c r="W175" s="70" t="s">
        <v>3202</v>
      </c>
      <c r="X175" s="53" t="s">
        <v>6390</v>
      </c>
      <c r="Y175" s="73"/>
    </row>
    <row r="176" spans="1:25" ht="12" thickBot="1" x14ac:dyDescent="0.2">
      <c r="A176" s="847"/>
      <c r="B176" s="841"/>
      <c r="C176" s="841"/>
      <c r="D176" s="841"/>
      <c r="E176" s="841"/>
      <c r="F176" s="841"/>
      <c r="G176" s="841"/>
      <c r="H176" s="751"/>
      <c r="I176" s="751"/>
      <c r="J176" s="751"/>
      <c r="K176" s="751"/>
      <c r="L176" s="751"/>
      <c r="M176" s="751"/>
      <c r="N176" s="751"/>
      <c r="O176" s="751"/>
      <c r="P176" s="751"/>
      <c r="Q176" s="751"/>
      <c r="R176" s="739"/>
      <c r="S176" s="53" t="s">
        <v>3201</v>
      </c>
      <c r="T176" s="739"/>
      <c r="V176" s="839"/>
      <c r="W176" s="70" t="s">
        <v>3117</v>
      </c>
      <c r="X176" s="53" t="s">
        <v>1710</v>
      </c>
      <c r="Y176" s="73">
        <f>-2485-851</f>
        <v>-3336</v>
      </c>
    </row>
    <row r="177" spans="1:25" ht="12" thickBot="1" x14ac:dyDescent="0.2">
      <c r="A177" s="847"/>
      <c r="B177" s="841"/>
      <c r="C177" s="841"/>
      <c r="D177" s="841"/>
      <c r="E177" s="841"/>
      <c r="F177" s="841"/>
      <c r="G177" s="841"/>
      <c r="H177" s="751"/>
      <c r="I177" s="751"/>
      <c r="J177" s="751"/>
      <c r="K177" s="751"/>
      <c r="L177" s="751"/>
      <c r="M177" s="751"/>
      <c r="N177" s="751"/>
      <c r="O177" s="751"/>
      <c r="P177" s="751"/>
      <c r="Q177" s="751"/>
      <c r="R177" s="739"/>
      <c r="S177" s="53" t="s">
        <v>3152</v>
      </c>
      <c r="T177" s="739"/>
      <c r="V177" s="839"/>
      <c r="W177" s="70" t="s">
        <v>3022</v>
      </c>
      <c r="X177" s="53" t="s">
        <v>3021</v>
      </c>
      <c r="Y177" s="73"/>
    </row>
    <row r="178" spans="1:25" ht="12" thickBot="1" x14ac:dyDescent="0.2">
      <c r="A178" s="846" t="s">
        <v>1120</v>
      </c>
      <c r="B178" s="840">
        <v>55</v>
      </c>
      <c r="C178" s="840" t="s">
        <v>3174</v>
      </c>
      <c r="D178" s="840" t="s">
        <v>1290</v>
      </c>
      <c r="E178" s="840" t="s">
        <v>1803</v>
      </c>
      <c r="F178" s="840"/>
      <c r="G178" s="840" t="s">
        <v>103</v>
      </c>
      <c r="H178" s="750" t="s">
        <v>2973</v>
      </c>
      <c r="I178" s="750" t="s">
        <v>2973</v>
      </c>
      <c r="J178" s="750" t="s">
        <v>2973</v>
      </c>
      <c r="K178" s="750" t="s">
        <v>2973</v>
      </c>
      <c r="L178" s="750" t="s">
        <v>103</v>
      </c>
      <c r="M178" s="750" t="s">
        <v>2973</v>
      </c>
      <c r="N178" s="750" t="s">
        <v>2973</v>
      </c>
      <c r="O178" s="750" t="s">
        <v>2973</v>
      </c>
      <c r="P178" s="750" t="s">
        <v>103</v>
      </c>
      <c r="Q178" s="750" t="s">
        <v>103</v>
      </c>
      <c r="R178" s="738">
        <v>600</v>
      </c>
      <c r="S178" s="53" t="s">
        <v>3149</v>
      </c>
      <c r="T178" s="738"/>
      <c r="V178" s="839"/>
      <c r="W178" s="70" t="s">
        <v>3200</v>
      </c>
      <c r="X178" s="53" t="s">
        <v>1718</v>
      </c>
      <c r="Y178" s="73"/>
    </row>
    <row r="179" spans="1:25" ht="12" thickBot="1" x14ac:dyDescent="0.2">
      <c r="A179" s="847"/>
      <c r="B179" s="841"/>
      <c r="C179" s="841"/>
      <c r="D179" s="841"/>
      <c r="E179" s="841"/>
      <c r="F179" s="841"/>
      <c r="G179" s="841"/>
      <c r="H179" s="751"/>
      <c r="I179" s="751"/>
      <c r="J179" s="751"/>
      <c r="K179" s="751"/>
      <c r="L179" s="751"/>
      <c r="M179" s="751"/>
      <c r="N179" s="751"/>
      <c r="O179" s="751"/>
      <c r="P179" s="751"/>
      <c r="Q179" s="751"/>
      <c r="R179" s="739"/>
      <c r="S179" s="53" t="s">
        <v>3199</v>
      </c>
      <c r="T179" s="739"/>
      <c r="V179" s="839"/>
      <c r="W179" s="70" t="s">
        <v>506</v>
      </c>
      <c r="X179" s="53" t="s">
        <v>3198</v>
      </c>
      <c r="Y179" s="73"/>
    </row>
    <row r="180" spans="1:25" ht="12" thickBot="1" x14ac:dyDescent="0.2">
      <c r="A180" s="847"/>
      <c r="B180" s="841"/>
      <c r="C180" s="841"/>
      <c r="D180" s="841"/>
      <c r="E180" s="841"/>
      <c r="F180" s="841"/>
      <c r="G180" s="841"/>
      <c r="H180" s="751"/>
      <c r="I180" s="751"/>
      <c r="J180" s="751"/>
      <c r="K180" s="751"/>
      <c r="L180" s="751"/>
      <c r="M180" s="751"/>
      <c r="N180" s="751"/>
      <c r="O180" s="751"/>
      <c r="P180" s="751"/>
      <c r="Q180" s="751"/>
      <c r="R180" s="739"/>
      <c r="S180" s="53" t="s">
        <v>3152</v>
      </c>
      <c r="T180" s="739"/>
      <c r="V180" s="784">
        <v>15</v>
      </c>
      <c r="W180" s="70" t="s">
        <v>3197</v>
      </c>
      <c r="X180" s="53" t="s">
        <v>1718</v>
      </c>
      <c r="Y180" s="73"/>
    </row>
    <row r="181" spans="1:25" ht="12" thickBot="1" x14ac:dyDescent="0.2">
      <c r="A181" s="93" t="s">
        <v>142</v>
      </c>
      <c r="B181" s="97">
        <v>72</v>
      </c>
      <c r="C181" s="97" t="s">
        <v>1900</v>
      </c>
      <c r="D181" s="97" t="s">
        <v>1286</v>
      </c>
      <c r="E181" s="97" t="s">
        <v>1803</v>
      </c>
      <c r="F181" s="97"/>
      <c r="G181" s="97" t="s">
        <v>103</v>
      </c>
      <c r="H181" s="99" t="s">
        <v>2973</v>
      </c>
      <c r="I181" s="99" t="s">
        <v>2973</v>
      </c>
      <c r="J181" s="99" t="s">
        <v>2973</v>
      </c>
      <c r="K181" s="99" t="s">
        <v>2973</v>
      </c>
      <c r="L181" s="99" t="s">
        <v>2973</v>
      </c>
      <c r="M181" s="99" t="s">
        <v>2973</v>
      </c>
      <c r="N181" s="99" t="s">
        <v>2973</v>
      </c>
      <c r="O181" s="99" t="s">
        <v>2973</v>
      </c>
      <c r="P181" s="99" t="s">
        <v>103</v>
      </c>
      <c r="Q181" s="99" t="s">
        <v>103</v>
      </c>
      <c r="R181" s="50">
        <v>-1500</v>
      </c>
      <c r="S181" s="53" t="s">
        <v>3196</v>
      </c>
      <c r="T181" s="53"/>
      <c r="V181" s="839"/>
      <c r="W181" s="70" t="s">
        <v>3195</v>
      </c>
      <c r="X181" s="53" t="s">
        <v>1494</v>
      </c>
      <c r="Y181" s="73"/>
    </row>
    <row r="182" spans="1:25" ht="12" thickBot="1" x14ac:dyDescent="0.2">
      <c r="A182" s="93" t="s">
        <v>2960</v>
      </c>
      <c r="B182" s="97">
        <v>90</v>
      </c>
      <c r="C182" s="97" t="s">
        <v>1320</v>
      </c>
      <c r="D182" s="97" t="s">
        <v>1290</v>
      </c>
      <c r="E182" s="97" t="s">
        <v>1813</v>
      </c>
      <c r="F182" s="97"/>
      <c r="G182" s="100" t="s">
        <v>1978</v>
      </c>
      <c r="H182" s="99" t="s">
        <v>2973</v>
      </c>
      <c r="I182" s="99" t="s">
        <v>103</v>
      </c>
      <c r="J182" s="99" t="s">
        <v>2973</v>
      </c>
      <c r="K182" s="99" t="s">
        <v>103</v>
      </c>
      <c r="L182" s="99" t="s">
        <v>103</v>
      </c>
      <c r="M182" s="99" t="s">
        <v>103</v>
      </c>
      <c r="N182" s="99" t="s">
        <v>103</v>
      </c>
      <c r="O182" s="99" t="s">
        <v>103</v>
      </c>
      <c r="P182" s="99" t="s">
        <v>103</v>
      </c>
      <c r="Q182" s="99" t="s">
        <v>103</v>
      </c>
      <c r="R182" s="53" t="s">
        <v>103</v>
      </c>
      <c r="S182" s="53" t="s">
        <v>2955</v>
      </c>
      <c r="T182" s="53" t="s">
        <v>2953</v>
      </c>
      <c r="V182" s="839"/>
      <c r="W182" s="836" t="s">
        <v>3194</v>
      </c>
      <c r="X182" s="53" t="s">
        <v>6390</v>
      </c>
      <c r="Y182" s="73"/>
    </row>
    <row r="183" spans="1:25" ht="12" thickBot="1" x14ac:dyDescent="0.2">
      <c r="A183" s="846" t="s">
        <v>944</v>
      </c>
      <c r="B183" s="840">
        <v>100</v>
      </c>
      <c r="C183" s="840" t="s">
        <v>3174</v>
      </c>
      <c r="D183" s="840" t="s">
        <v>1290</v>
      </c>
      <c r="E183" s="840" t="s">
        <v>1803</v>
      </c>
      <c r="F183" s="840"/>
      <c r="G183" s="840" t="s">
        <v>103</v>
      </c>
      <c r="H183" s="750" t="s">
        <v>2973</v>
      </c>
      <c r="I183" s="750" t="s">
        <v>2973</v>
      </c>
      <c r="J183" s="750" t="s">
        <v>2973</v>
      </c>
      <c r="K183" s="750" t="s">
        <v>2973</v>
      </c>
      <c r="L183" s="750" t="s">
        <v>103</v>
      </c>
      <c r="M183" s="750" t="s">
        <v>2973</v>
      </c>
      <c r="N183" s="750" t="s">
        <v>2973</v>
      </c>
      <c r="O183" s="750" t="s">
        <v>2973</v>
      </c>
      <c r="P183" s="750" t="s">
        <v>103</v>
      </c>
      <c r="Q183" s="750" t="s">
        <v>103</v>
      </c>
      <c r="R183" s="749">
        <v>1800</v>
      </c>
      <c r="S183" s="53" t="s">
        <v>1559</v>
      </c>
      <c r="T183" s="738"/>
      <c r="V183" s="839"/>
      <c r="W183" s="837"/>
      <c r="X183" s="53" t="s">
        <v>1535</v>
      </c>
      <c r="Y183" s="73" t="s">
        <v>3193</v>
      </c>
    </row>
    <row r="184" spans="1:25" ht="12" thickBot="1" x14ac:dyDescent="0.2">
      <c r="A184" s="847"/>
      <c r="B184" s="841"/>
      <c r="C184" s="841"/>
      <c r="D184" s="841"/>
      <c r="E184" s="841"/>
      <c r="F184" s="841"/>
      <c r="G184" s="841"/>
      <c r="H184" s="751"/>
      <c r="I184" s="751"/>
      <c r="J184" s="751"/>
      <c r="K184" s="751"/>
      <c r="L184" s="751"/>
      <c r="M184" s="751"/>
      <c r="N184" s="751"/>
      <c r="O184" s="751"/>
      <c r="P184" s="751"/>
      <c r="Q184" s="751"/>
      <c r="R184" s="739"/>
      <c r="S184" s="53" t="s">
        <v>3192</v>
      </c>
      <c r="T184" s="739"/>
      <c r="V184" s="839"/>
      <c r="W184" s="836" t="s">
        <v>3114</v>
      </c>
      <c r="X184" s="53" t="s">
        <v>3191</v>
      </c>
      <c r="Y184" s="834"/>
    </row>
    <row r="185" spans="1:25" ht="12" thickBot="1" x14ac:dyDescent="0.2">
      <c r="A185" s="93" t="s">
        <v>280</v>
      </c>
      <c r="B185" s="97">
        <v>100</v>
      </c>
      <c r="C185" s="97" t="s">
        <v>3190</v>
      </c>
      <c r="D185" s="97" t="s">
        <v>1290</v>
      </c>
      <c r="E185" s="97" t="s">
        <v>1813</v>
      </c>
      <c r="F185" s="97"/>
      <c r="G185" s="102" t="s">
        <v>1991</v>
      </c>
      <c r="H185" s="99" t="s">
        <v>2973</v>
      </c>
      <c r="I185" s="99" t="s">
        <v>2973</v>
      </c>
      <c r="J185" s="99" t="s">
        <v>2973</v>
      </c>
      <c r="K185" s="99" t="s">
        <v>2973</v>
      </c>
      <c r="L185" s="99" t="s">
        <v>103</v>
      </c>
      <c r="M185" s="99" t="s">
        <v>2973</v>
      </c>
      <c r="N185" s="99" t="s">
        <v>2973</v>
      </c>
      <c r="O185" s="99" t="s">
        <v>2973</v>
      </c>
      <c r="P185" s="99" t="s">
        <v>103</v>
      </c>
      <c r="Q185" s="99" t="s">
        <v>103</v>
      </c>
      <c r="R185" s="53" t="s">
        <v>103</v>
      </c>
      <c r="S185" s="53" t="s">
        <v>2990</v>
      </c>
      <c r="T185" s="53"/>
      <c r="V185" s="839"/>
      <c r="W185" s="837"/>
      <c r="X185" s="53" t="s">
        <v>3189</v>
      </c>
      <c r="Y185" s="835"/>
    </row>
    <row r="186" spans="1:25" ht="12" thickBot="1" x14ac:dyDescent="0.2">
      <c r="A186" s="93" t="s">
        <v>557</v>
      </c>
      <c r="B186" s="97">
        <v>105</v>
      </c>
      <c r="C186" s="97" t="s">
        <v>3174</v>
      </c>
      <c r="D186" s="97" t="s">
        <v>1290</v>
      </c>
      <c r="E186" s="97" t="s">
        <v>1997</v>
      </c>
      <c r="F186" s="97"/>
      <c r="G186" s="101" t="s">
        <v>1978</v>
      </c>
      <c r="H186" s="99" t="s">
        <v>2973</v>
      </c>
      <c r="I186" s="99" t="s">
        <v>2973</v>
      </c>
      <c r="J186" s="99" t="s">
        <v>2973</v>
      </c>
      <c r="K186" s="99" t="s">
        <v>2973</v>
      </c>
      <c r="L186" s="99" t="s">
        <v>103</v>
      </c>
      <c r="M186" s="99" t="s">
        <v>2973</v>
      </c>
      <c r="N186" s="99" t="s">
        <v>2973</v>
      </c>
      <c r="O186" s="99" t="s">
        <v>2973</v>
      </c>
      <c r="P186" s="99" t="s">
        <v>103</v>
      </c>
      <c r="Q186" s="99" t="s">
        <v>103</v>
      </c>
      <c r="R186" s="50">
        <v>-1350</v>
      </c>
      <c r="S186" s="53" t="s">
        <v>3188</v>
      </c>
      <c r="T186" s="53"/>
      <c r="V186" s="839"/>
      <c r="W186" s="70" t="s">
        <v>3187</v>
      </c>
      <c r="X186" s="53" t="s">
        <v>1718</v>
      </c>
      <c r="Y186" s="73"/>
    </row>
    <row r="187" spans="1:25" ht="12" thickBot="1" x14ac:dyDescent="0.2">
      <c r="A187" s="846" t="s">
        <v>843</v>
      </c>
      <c r="B187" s="840">
        <v>115</v>
      </c>
      <c r="C187" s="840" t="s">
        <v>1900</v>
      </c>
      <c r="D187" s="840" t="s">
        <v>1290</v>
      </c>
      <c r="E187" s="840" t="s">
        <v>1803</v>
      </c>
      <c r="F187" s="840"/>
      <c r="G187" s="840" t="s">
        <v>103</v>
      </c>
      <c r="H187" s="750" t="s">
        <v>2973</v>
      </c>
      <c r="I187" s="750" t="s">
        <v>103</v>
      </c>
      <c r="J187" s="750" t="s">
        <v>2973</v>
      </c>
      <c r="K187" s="750" t="s">
        <v>103</v>
      </c>
      <c r="L187" s="750" t="s">
        <v>103</v>
      </c>
      <c r="M187" s="750" t="s">
        <v>2973</v>
      </c>
      <c r="N187" s="750" t="s">
        <v>2973</v>
      </c>
      <c r="O187" s="750" t="s">
        <v>2973</v>
      </c>
      <c r="P187" s="750" t="s">
        <v>103</v>
      </c>
      <c r="Q187" s="750" t="s">
        <v>103</v>
      </c>
      <c r="R187" s="749">
        <v>2500</v>
      </c>
      <c r="S187" s="53" t="s">
        <v>1559</v>
      </c>
      <c r="T187" s="738"/>
      <c r="V187" s="839"/>
      <c r="W187" s="836" t="s">
        <v>3180</v>
      </c>
      <c r="X187" s="53" t="s">
        <v>2998</v>
      </c>
      <c r="Y187" s="834"/>
    </row>
    <row r="188" spans="1:25" ht="12" thickBot="1" x14ac:dyDescent="0.2">
      <c r="A188" s="847"/>
      <c r="B188" s="841"/>
      <c r="C188" s="841"/>
      <c r="D188" s="841"/>
      <c r="E188" s="841"/>
      <c r="F188" s="841"/>
      <c r="G188" s="841"/>
      <c r="H188" s="751"/>
      <c r="I188" s="751"/>
      <c r="J188" s="751"/>
      <c r="K188" s="751"/>
      <c r="L188" s="751"/>
      <c r="M188" s="751"/>
      <c r="N188" s="751"/>
      <c r="O188" s="751"/>
      <c r="P188" s="751"/>
      <c r="Q188" s="751"/>
      <c r="R188" s="739"/>
      <c r="S188" s="53" t="s">
        <v>3186</v>
      </c>
      <c r="T188" s="739"/>
      <c r="V188" s="839"/>
      <c r="W188" s="837"/>
      <c r="X188" s="53" t="s">
        <v>3177</v>
      </c>
      <c r="Y188" s="835"/>
    </row>
    <row r="189" spans="1:25" ht="12" thickBot="1" x14ac:dyDescent="0.2">
      <c r="A189" s="93" t="s">
        <v>3185</v>
      </c>
      <c r="B189" s="97">
        <v>140</v>
      </c>
      <c r="C189" s="97" t="s">
        <v>3181</v>
      </c>
      <c r="D189" s="97" t="s">
        <v>1268</v>
      </c>
      <c r="E189" s="97" t="s">
        <v>1803</v>
      </c>
      <c r="F189" s="97"/>
      <c r="G189" s="101" t="s">
        <v>1991</v>
      </c>
      <c r="H189" s="99" t="s">
        <v>2973</v>
      </c>
      <c r="I189" s="99" t="s">
        <v>103</v>
      </c>
      <c r="J189" s="99" t="s">
        <v>2973</v>
      </c>
      <c r="K189" s="99" t="s">
        <v>103</v>
      </c>
      <c r="L189" s="99" t="s">
        <v>103</v>
      </c>
      <c r="M189" s="99" t="s">
        <v>2973</v>
      </c>
      <c r="N189" s="99" t="s">
        <v>103</v>
      </c>
      <c r="O189" s="99" t="s">
        <v>2973</v>
      </c>
      <c r="P189" s="99" t="s">
        <v>103</v>
      </c>
      <c r="Q189" s="99" t="s">
        <v>103</v>
      </c>
      <c r="R189" s="50">
        <v>-4500</v>
      </c>
      <c r="S189" s="53" t="s">
        <v>3184</v>
      </c>
      <c r="T189" s="53"/>
      <c r="V189" s="839"/>
      <c r="W189" s="837"/>
      <c r="X189" s="53" t="s">
        <v>1535</v>
      </c>
      <c r="Y189" s="73" t="s">
        <v>3183</v>
      </c>
    </row>
    <row r="190" spans="1:25" ht="12" thickBot="1" x14ac:dyDescent="0.2">
      <c r="A190" s="93" t="s">
        <v>3182</v>
      </c>
      <c r="B190" s="97">
        <v>145</v>
      </c>
      <c r="C190" s="97" t="s">
        <v>3181</v>
      </c>
      <c r="D190" s="97" t="s">
        <v>1268</v>
      </c>
      <c r="E190" s="97" t="s">
        <v>1803</v>
      </c>
      <c r="F190" s="97"/>
      <c r="G190" s="97" t="s">
        <v>103</v>
      </c>
      <c r="H190" s="99" t="s">
        <v>2973</v>
      </c>
      <c r="I190" s="99" t="s">
        <v>2973</v>
      </c>
      <c r="J190" s="99" t="s">
        <v>2973</v>
      </c>
      <c r="K190" s="99" t="s">
        <v>2973</v>
      </c>
      <c r="L190" s="99" t="s">
        <v>103</v>
      </c>
      <c r="M190" s="99" t="s">
        <v>2973</v>
      </c>
      <c r="N190" s="99" t="s">
        <v>2973</v>
      </c>
      <c r="O190" s="99" t="s">
        <v>2973</v>
      </c>
      <c r="P190" s="99" t="s">
        <v>103</v>
      </c>
      <c r="Q190" s="99" t="s">
        <v>103</v>
      </c>
      <c r="R190" s="50">
        <v>3400</v>
      </c>
      <c r="S190" s="53" t="s">
        <v>6390</v>
      </c>
      <c r="T190" s="53"/>
      <c r="V190" s="839"/>
      <c r="W190" s="836" t="s">
        <v>677</v>
      </c>
      <c r="X190" s="53" t="s">
        <v>1500</v>
      </c>
      <c r="Y190" s="73" t="s">
        <v>3083</v>
      </c>
    </row>
    <row r="191" spans="1:25" ht="12" thickBot="1" x14ac:dyDescent="0.2">
      <c r="A191" s="846" t="s">
        <v>3180</v>
      </c>
      <c r="B191" s="840">
        <v>170</v>
      </c>
      <c r="C191" s="840" t="s">
        <v>2154</v>
      </c>
      <c r="D191" s="840" t="s">
        <v>1290</v>
      </c>
      <c r="E191" s="840" t="s">
        <v>1318</v>
      </c>
      <c r="F191" s="840" t="s">
        <v>3179</v>
      </c>
      <c r="G191" s="840" t="s">
        <v>103</v>
      </c>
      <c r="H191" s="750" t="s">
        <v>2973</v>
      </c>
      <c r="I191" s="750" t="s">
        <v>2973</v>
      </c>
      <c r="J191" s="750" t="s">
        <v>2973</v>
      </c>
      <c r="K191" s="750" t="s">
        <v>2973</v>
      </c>
      <c r="L191" s="750" t="s">
        <v>103</v>
      </c>
      <c r="M191" s="750" t="s">
        <v>2973</v>
      </c>
      <c r="N191" s="750" t="s">
        <v>2973</v>
      </c>
      <c r="O191" s="750" t="s">
        <v>2973</v>
      </c>
      <c r="P191" s="750" t="s">
        <v>103</v>
      </c>
      <c r="Q191" s="750" t="s">
        <v>103</v>
      </c>
      <c r="R191" s="749">
        <v>3900</v>
      </c>
      <c r="S191" s="53" t="s">
        <v>2998</v>
      </c>
      <c r="T191" s="738"/>
      <c r="V191" s="839"/>
      <c r="W191" s="837"/>
      <c r="X191" s="53" t="s">
        <v>3178</v>
      </c>
      <c r="Y191" s="73" t="s">
        <v>3080</v>
      </c>
    </row>
    <row r="192" spans="1:25" ht="12" thickBot="1" x14ac:dyDescent="0.2">
      <c r="A192" s="847"/>
      <c r="B192" s="841"/>
      <c r="C192" s="841"/>
      <c r="D192" s="841"/>
      <c r="E192" s="841"/>
      <c r="F192" s="841"/>
      <c r="G192" s="841"/>
      <c r="H192" s="751"/>
      <c r="I192" s="751"/>
      <c r="J192" s="751"/>
      <c r="K192" s="751"/>
      <c r="L192" s="751"/>
      <c r="M192" s="751"/>
      <c r="N192" s="751"/>
      <c r="O192" s="751"/>
      <c r="P192" s="751"/>
      <c r="Q192" s="751"/>
      <c r="R192" s="739"/>
      <c r="S192" s="53" t="s">
        <v>3177</v>
      </c>
      <c r="T192" s="739"/>
      <c r="V192" s="839"/>
      <c r="W192" s="836" t="s">
        <v>49</v>
      </c>
      <c r="X192" s="53" t="s">
        <v>1718</v>
      </c>
      <c r="Y192" s="73" t="s">
        <v>3007</v>
      </c>
    </row>
    <row r="193" spans="1:25" ht="12" thickBot="1" x14ac:dyDescent="0.2">
      <c r="A193" s="846" t="s">
        <v>2942</v>
      </c>
      <c r="B193" s="840">
        <v>210</v>
      </c>
      <c r="C193" s="840" t="s">
        <v>1900</v>
      </c>
      <c r="D193" s="840" t="s">
        <v>1290</v>
      </c>
      <c r="E193" s="840" t="s">
        <v>1997</v>
      </c>
      <c r="F193" s="840"/>
      <c r="G193" s="844" t="s">
        <v>1978</v>
      </c>
      <c r="H193" s="750" t="s">
        <v>2973</v>
      </c>
      <c r="I193" s="750" t="s">
        <v>103</v>
      </c>
      <c r="J193" s="750" t="s">
        <v>2973</v>
      </c>
      <c r="K193" s="750" t="s">
        <v>103</v>
      </c>
      <c r="L193" s="750" t="s">
        <v>103</v>
      </c>
      <c r="M193" s="750" t="s">
        <v>2973</v>
      </c>
      <c r="N193" s="750" t="s">
        <v>103</v>
      </c>
      <c r="O193" s="750" t="s">
        <v>2973</v>
      </c>
      <c r="P193" s="750" t="s">
        <v>103</v>
      </c>
      <c r="Q193" s="750" t="s">
        <v>103</v>
      </c>
      <c r="R193" s="738" t="s">
        <v>213</v>
      </c>
      <c r="S193" s="738" t="s">
        <v>1533</v>
      </c>
      <c r="T193" s="53" t="s">
        <v>1486</v>
      </c>
      <c r="V193" s="839"/>
      <c r="W193" s="837"/>
      <c r="X193" s="53" t="s">
        <v>3176</v>
      </c>
      <c r="Y193" s="73"/>
    </row>
    <row r="194" spans="1:25" ht="12" thickBot="1" x14ac:dyDescent="0.2">
      <c r="A194" s="847"/>
      <c r="B194" s="841"/>
      <c r="C194" s="841"/>
      <c r="D194" s="841"/>
      <c r="E194" s="841"/>
      <c r="F194" s="841"/>
      <c r="G194" s="841"/>
      <c r="H194" s="751"/>
      <c r="I194" s="751"/>
      <c r="J194" s="751"/>
      <c r="K194" s="751"/>
      <c r="L194" s="751"/>
      <c r="M194" s="751"/>
      <c r="N194" s="751"/>
      <c r="O194" s="751"/>
      <c r="P194" s="751"/>
      <c r="Q194" s="751"/>
      <c r="R194" s="739"/>
      <c r="S194" s="739"/>
      <c r="T194" s="53" t="s">
        <v>9712</v>
      </c>
      <c r="V194" s="839"/>
      <c r="W194" s="68" t="s">
        <v>3175</v>
      </c>
      <c r="X194" s="53" t="s">
        <v>3021</v>
      </c>
      <c r="Y194" s="73"/>
    </row>
    <row r="195" spans="1:25" ht="12" thickBot="1" x14ac:dyDescent="0.2">
      <c r="A195" s="93" t="s">
        <v>802</v>
      </c>
      <c r="B195" s="97">
        <v>240</v>
      </c>
      <c r="C195" s="97" t="s">
        <v>3174</v>
      </c>
      <c r="D195" s="97" t="s">
        <v>1290</v>
      </c>
      <c r="E195" s="97" t="s">
        <v>1997</v>
      </c>
      <c r="F195" s="97" t="s">
        <v>1304</v>
      </c>
      <c r="G195" s="101" t="s">
        <v>1991</v>
      </c>
      <c r="H195" s="99" t="s">
        <v>2973</v>
      </c>
      <c r="I195" s="99" t="s">
        <v>2973</v>
      </c>
      <c r="J195" s="99" t="s">
        <v>2973</v>
      </c>
      <c r="K195" s="99" t="s">
        <v>103</v>
      </c>
      <c r="L195" s="99" t="s">
        <v>103</v>
      </c>
      <c r="M195" s="99" t="s">
        <v>2973</v>
      </c>
      <c r="N195" s="99" t="s">
        <v>2973</v>
      </c>
      <c r="O195" s="99" t="s">
        <v>2973</v>
      </c>
      <c r="P195" s="99" t="s">
        <v>103</v>
      </c>
      <c r="Q195" s="99" t="s">
        <v>103</v>
      </c>
      <c r="R195" s="50">
        <v>-2437</v>
      </c>
      <c r="S195" s="53" t="s">
        <v>3173</v>
      </c>
      <c r="T195" s="53"/>
      <c r="V195" s="784">
        <v>16</v>
      </c>
      <c r="W195" s="836" t="s">
        <v>3172</v>
      </c>
      <c r="X195" s="53" t="s">
        <v>3021</v>
      </c>
      <c r="Y195" s="834"/>
    </row>
    <row r="196" spans="1:25" ht="12" thickBot="1" x14ac:dyDescent="0.2">
      <c r="A196" s="93" t="s">
        <v>102</v>
      </c>
      <c r="B196" s="97">
        <v>250</v>
      </c>
      <c r="C196" s="97" t="s">
        <v>2160</v>
      </c>
      <c r="D196" s="97" t="s">
        <v>1286</v>
      </c>
      <c r="E196" s="97" t="s">
        <v>1803</v>
      </c>
      <c r="F196" s="97"/>
      <c r="G196" s="97" t="s">
        <v>103</v>
      </c>
      <c r="H196" s="99" t="s">
        <v>2973</v>
      </c>
      <c r="I196" s="99" t="s">
        <v>103</v>
      </c>
      <c r="J196" s="99" t="s">
        <v>2973</v>
      </c>
      <c r="K196" s="99" t="s">
        <v>103</v>
      </c>
      <c r="L196" s="99" t="s">
        <v>103</v>
      </c>
      <c r="M196" s="99" t="s">
        <v>2973</v>
      </c>
      <c r="N196" s="99" t="s">
        <v>103</v>
      </c>
      <c r="O196" s="99" t="s">
        <v>2973</v>
      </c>
      <c r="P196" s="99" t="s">
        <v>103</v>
      </c>
      <c r="Q196" s="99" t="s">
        <v>103</v>
      </c>
      <c r="R196" s="50">
        <v>-11175</v>
      </c>
      <c r="S196" s="53" t="s">
        <v>3171</v>
      </c>
      <c r="T196" s="53"/>
      <c r="V196" s="839"/>
      <c r="W196" s="837"/>
      <c r="X196" s="53" t="s">
        <v>3098</v>
      </c>
      <c r="Y196" s="835"/>
    </row>
    <row r="197" spans="1:25" ht="12" thickBot="1" x14ac:dyDescent="0.2">
      <c r="A197" s="846" t="s">
        <v>3170</v>
      </c>
      <c r="B197" s="840">
        <v>5</v>
      </c>
      <c r="C197" s="840" t="s">
        <v>1306</v>
      </c>
      <c r="D197" s="840" t="s">
        <v>1268</v>
      </c>
      <c r="E197" s="840" t="s">
        <v>1813</v>
      </c>
      <c r="F197" s="840"/>
      <c r="G197" s="840" t="s">
        <v>103</v>
      </c>
      <c r="H197" s="750" t="s">
        <v>2973</v>
      </c>
      <c r="I197" s="750" t="s">
        <v>2973</v>
      </c>
      <c r="J197" s="750" t="s">
        <v>2973</v>
      </c>
      <c r="K197" s="750" t="s">
        <v>2973</v>
      </c>
      <c r="L197" s="750" t="s">
        <v>103</v>
      </c>
      <c r="M197" s="750" t="s">
        <v>2973</v>
      </c>
      <c r="N197" s="750" t="s">
        <v>2973</v>
      </c>
      <c r="O197" s="750" t="s">
        <v>2973</v>
      </c>
      <c r="P197" s="750" t="s">
        <v>103</v>
      </c>
      <c r="Q197" s="750" t="s">
        <v>103</v>
      </c>
      <c r="R197" s="738">
        <v>100</v>
      </c>
      <c r="S197" s="53" t="s">
        <v>3169</v>
      </c>
      <c r="T197" s="738"/>
      <c r="V197" s="839"/>
      <c r="W197" s="836" t="s">
        <v>3168</v>
      </c>
      <c r="X197" s="53" t="s">
        <v>2175</v>
      </c>
      <c r="Y197" s="73">
        <f>-2767-650</f>
        <v>-3417</v>
      </c>
    </row>
    <row r="198" spans="1:25" ht="12" thickBot="1" x14ac:dyDescent="0.2">
      <c r="A198" s="847"/>
      <c r="B198" s="841"/>
      <c r="C198" s="841"/>
      <c r="D198" s="841"/>
      <c r="E198" s="841"/>
      <c r="F198" s="841"/>
      <c r="G198" s="841"/>
      <c r="H198" s="751"/>
      <c r="I198" s="751"/>
      <c r="J198" s="751"/>
      <c r="K198" s="751"/>
      <c r="L198" s="751"/>
      <c r="M198" s="751"/>
      <c r="N198" s="751"/>
      <c r="O198" s="751"/>
      <c r="P198" s="751"/>
      <c r="Q198" s="751"/>
      <c r="R198" s="739"/>
      <c r="S198" s="53" t="s">
        <v>2680</v>
      </c>
      <c r="T198" s="739"/>
      <c r="V198" s="839"/>
      <c r="W198" s="837"/>
      <c r="X198" s="53" t="s">
        <v>3098</v>
      </c>
      <c r="Y198" s="73"/>
    </row>
    <row r="199" spans="1:25" ht="23.25" thickBot="1" x14ac:dyDescent="0.2">
      <c r="A199" s="92" t="s">
        <v>79</v>
      </c>
      <c r="B199" s="97">
        <v>22</v>
      </c>
      <c r="C199" s="97" t="s">
        <v>1315</v>
      </c>
      <c r="D199" s="97" t="s">
        <v>1283</v>
      </c>
      <c r="E199" s="97" t="s">
        <v>1997</v>
      </c>
      <c r="F199" s="97"/>
      <c r="G199" s="97" t="s">
        <v>103</v>
      </c>
      <c r="H199" s="99" t="s">
        <v>2973</v>
      </c>
      <c r="I199" s="99" t="s">
        <v>2973</v>
      </c>
      <c r="J199" s="99" t="s">
        <v>2973</v>
      </c>
      <c r="K199" s="99" t="s">
        <v>2973</v>
      </c>
      <c r="L199" s="99" t="s">
        <v>103</v>
      </c>
      <c r="M199" s="99" t="s">
        <v>2973</v>
      </c>
      <c r="N199" s="99" t="s">
        <v>2973</v>
      </c>
      <c r="O199" s="99" t="s">
        <v>2973</v>
      </c>
      <c r="P199" s="99" t="s">
        <v>103</v>
      </c>
      <c r="Q199" s="99" t="s">
        <v>103</v>
      </c>
      <c r="R199" s="53">
        <v>210</v>
      </c>
      <c r="S199" s="53" t="s">
        <v>3167</v>
      </c>
      <c r="T199" s="53"/>
      <c r="V199" s="839"/>
      <c r="W199" s="70" t="s">
        <v>3166</v>
      </c>
      <c r="X199" s="53" t="s">
        <v>1500</v>
      </c>
      <c r="Y199" s="73"/>
    </row>
    <row r="200" spans="1:25" ht="12" thickBot="1" x14ac:dyDescent="0.2">
      <c r="A200" s="846" t="s">
        <v>3165</v>
      </c>
      <c r="B200" s="840">
        <v>35</v>
      </c>
      <c r="C200" s="840" t="s">
        <v>1315</v>
      </c>
      <c r="D200" s="840" t="s">
        <v>1268</v>
      </c>
      <c r="E200" s="840" t="s">
        <v>1803</v>
      </c>
      <c r="F200" s="840"/>
      <c r="G200" s="840" t="s">
        <v>103</v>
      </c>
      <c r="H200" s="750" t="s">
        <v>2973</v>
      </c>
      <c r="I200" s="750" t="s">
        <v>2973</v>
      </c>
      <c r="J200" s="750" t="s">
        <v>2973</v>
      </c>
      <c r="K200" s="750" t="s">
        <v>2973</v>
      </c>
      <c r="L200" s="750" t="s">
        <v>103</v>
      </c>
      <c r="M200" s="750" t="s">
        <v>2973</v>
      </c>
      <c r="N200" s="750" t="s">
        <v>2973</v>
      </c>
      <c r="O200" s="750" t="s">
        <v>2973</v>
      </c>
      <c r="P200" s="750" t="s">
        <v>103</v>
      </c>
      <c r="Q200" s="750" t="s">
        <v>103</v>
      </c>
      <c r="R200" s="738">
        <v>300</v>
      </c>
      <c r="S200" s="53" t="s">
        <v>3164</v>
      </c>
      <c r="T200" s="738"/>
      <c r="V200" s="839"/>
      <c r="W200" s="838" t="s">
        <v>3163</v>
      </c>
      <c r="X200" s="53" t="s">
        <v>1718</v>
      </c>
      <c r="Y200" s="834"/>
    </row>
    <row r="201" spans="1:25" ht="12" thickBot="1" x14ac:dyDescent="0.2">
      <c r="A201" s="847"/>
      <c r="B201" s="841"/>
      <c r="C201" s="841"/>
      <c r="D201" s="841"/>
      <c r="E201" s="841"/>
      <c r="F201" s="841"/>
      <c r="G201" s="841"/>
      <c r="H201" s="751"/>
      <c r="I201" s="751"/>
      <c r="J201" s="751"/>
      <c r="K201" s="751"/>
      <c r="L201" s="751"/>
      <c r="M201" s="751"/>
      <c r="N201" s="751"/>
      <c r="O201" s="751"/>
      <c r="P201" s="751"/>
      <c r="Q201" s="751"/>
      <c r="R201" s="739"/>
      <c r="S201" s="53" t="s">
        <v>3162</v>
      </c>
      <c r="T201" s="739"/>
      <c r="V201" s="839"/>
      <c r="W201" s="837"/>
      <c r="X201" s="53" t="s">
        <v>3098</v>
      </c>
      <c r="Y201" s="835"/>
    </row>
    <row r="202" spans="1:25" ht="12" thickBot="1" x14ac:dyDescent="0.2">
      <c r="A202" s="93" t="s">
        <v>1003</v>
      </c>
      <c r="B202" s="97">
        <v>38</v>
      </c>
      <c r="C202" s="97" t="s">
        <v>1306</v>
      </c>
      <c r="D202" s="97" t="s">
        <v>1283</v>
      </c>
      <c r="E202" s="97" t="s">
        <v>1803</v>
      </c>
      <c r="F202" s="97"/>
      <c r="G202" s="101" t="s">
        <v>1978</v>
      </c>
      <c r="H202" s="99" t="s">
        <v>2973</v>
      </c>
      <c r="I202" s="99" t="s">
        <v>2973</v>
      </c>
      <c r="J202" s="99" t="s">
        <v>2973</v>
      </c>
      <c r="K202" s="99" t="s">
        <v>2973</v>
      </c>
      <c r="L202" s="99" t="s">
        <v>103</v>
      </c>
      <c r="M202" s="99" t="s">
        <v>2973</v>
      </c>
      <c r="N202" s="99" t="s">
        <v>2973</v>
      </c>
      <c r="O202" s="99" t="s">
        <v>2973</v>
      </c>
      <c r="P202" s="99" t="s">
        <v>103</v>
      </c>
      <c r="Q202" s="99" t="s">
        <v>103</v>
      </c>
      <c r="R202" s="53">
        <v>-150</v>
      </c>
      <c r="S202" s="53" t="s">
        <v>3161</v>
      </c>
      <c r="T202" s="53"/>
      <c r="V202" s="839"/>
      <c r="W202" s="70" t="s">
        <v>3160</v>
      </c>
      <c r="X202" s="53" t="s">
        <v>1500</v>
      </c>
      <c r="Y202" s="73"/>
    </row>
    <row r="203" spans="1:25" ht="12" thickBot="1" x14ac:dyDescent="0.2">
      <c r="A203" s="846" t="s">
        <v>99</v>
      </c>
      <c r="B203" s="840">
        <v>45</v>
      </c>
      <c r="C203" s="840" t="s">
        <v>1315</v>
      </c>
      <c r="D203" s="840" t="s">
        <v>1268</v>
      </c>
      <c r="E203" s="840" t="s">
        <v>1813</v>
      </c>
      <c r="F203" s="840"/>
      <c r="G203" s="840" t="s">
        <v>103</v>
      </c>
      <c r="H203" s="750" t="s">
        <v>2973</v>
      </c>
      <c r="I203" s="750" t="s">
        <v>2973</v>
      </c>
      <c r="J203" s="750" t="s">
        <v>2973</v>
      </c>
      <c r="K203" s="750" t="s">
        <v>2973</v>
      </c>
      <c r="L203" s="750" t="s">
        <v>103</v>
      </c>
      <c r="M203" s="750" t="s">
        <v>2973</v>
      </c>
      <c r="N203" s="750" t="s">
        <v>2973</v>
      </c>
      <c r="O203" s="750" t="s">
        <v>2973</v>
      </c>
      <c r="P203" s="750" t="s">
        <v>103</v>
      </c>
      <c r="Q203" s="750" t="s">
        <v>103</v>
      </c>
      <c r="R203" s="738">
        <v>450</v>
      </c>
      <c r="S203" s="53" t="s">
        <v>1967</v>
      </c>
      <c r="T203" s="738"/>
      <c r="V203" s="839"/>
      <c r="W203" s="70" t="s">
        <v>715</v>
      </c>
      <c r="X203" s="53" t="s">
        <v>3159</v>
      </c>
      <c r="Y203" s="73"/>
    </row>
    <row r="204" spans="1:25" ht="12" thickBot="1" x14ac:dyDescent="0.2">
      <c r="A204" s="847"/>
      <c r="B204" s="841"/>
      <c r="C204" s="841"/>
      <c r="D204" s="841"/>
      <c r="E204" s="841"/>
      <c r="F204" s="841"/>
      <c r="G204" s="841"/>
      <c r="H204" s="751"/>
      <c r="I204" s="751"/>
      <c r="J204" s="751"/>
      <c r="K204" s="751"/>
      <c r="L204" s="751"/>
      <c r="M204" s="751"/>
      <c r="N204" s="751"/>
      <c r="O204" s="751"/>
      <c r="P204" s="751"/>
      <c r="Q204" s="751"/>
      <c r="R204" s="739"/>
      <c r="S204" s="53" t="s">
        <v>3158</v>
      </c>
      <c r="T204" s="739"/>
      <c r="V204" s="839"/>
      <c r="W204" s="68" t="s">
        <v>3157</v>
      </c>
      <c r="X204" s="53" t="s">
        <v>3156</v>
      </c>
      <c r="Y204" s="73"/>
    </row>
    <row r="205" spans="1:25" ht="12" thickBot="1" x14ac:dyDescent="0.2">
      <c r="A205" s="846" t="s">
        <v>3155</v>
      </c>
      <c r="B205" s="840">
        <v>48</v>
      </c>
      <c r="C205" s="840" t="s">
        <v>1315</v>
      </c>
      <c r="D205" s="840" t="s">
        <v>1307</v>
      </c>
      <c r="E205" s="840" t="s">
        <v>1813</v>
      </c>
      <c r="F205" s="840"/>
      <c r="G205" s="840" t="s">
        <v>103</v>
      </c>
      <c r="H205" s="750" t="s">
        <v>2973</v>
      </c>
      <c r="I205" s="750" t="s">
        <v>2973</v>
      </c>
      <c r="J205" s="750" t="s">
        <v>2973</v>
      </c>
      <c r="K205" s="750" t="s">
        <v>2973</v>
      </c>
      <c r="L205" s="750" t="s">
        <v>103</v>
      </c>
      <c r="M205" s="750" t="s">
        <v>2973</v>
      </c>
      <c r="N205" s="750" t="s">
        <v>2973</v>
      </c>
      <c r="O205" s="750" t="s">
        <v>2973</v>
      </c>
      <c r="P205" s="750" t="s">
        <v>103</v>
      </c>
      <c r="Q205" s="750" t="s">
        <v>103</v>
      </c>
      <c r="R205" s="738">
        <v>420</v>
      </c>
      <c r="S205" s="53" t="s">
        <v>3154</v>
      </c>
      <c r="T205" s="738"/>
      <c r="V205" s="839"/>
      <c r="W205" s="70" t="s">
        <v>3153</v>
      </c>
      <c r="X205" s="53" t="s">
        <v>1718</v>
      </c>
      <c r="Y205" s="73"/>
    </row>
    <row r="206" spans="1:25" ht="12" thickBot="1" x14ac:dyDescent="0.2">
      <c r="A206" s="847"/>
      <c r="B206" s="841"/>
      <c r="C206" s="841"/>
      <c r="D206" s="841"/>
      <c r="E206" s="841"/>
      <c r="F206" s="841"/>
      <c r="G206" s="841"/>
      <c r="H206" s="751"/>
      <c r="I206" s="751"/>
      <c r="J206" s="751"/>
      <c r="K206" s="751"/>
      <c r="L206" s="751"/>
      <c r="M206" s="751"/>
      <c r="N206" s="751"/>
      <c r="O206" s="751"/>
      <c r="P206" s="751"/>
      <c r="Q206" s="751"/>
      <c r="R206" s="739"/>
      <c r="S206" s="53" t="s">
        <v>3152</v>
      </c>
      <c r="T206" s="739"/>
      <c r="V206" s="839"/>
      <c r="W206" s="836" t="s">
        <v>3151</v>
      </c>
      <c r="X206" s="53" t="s">
        <v>3037</v>
      </c>
      <c r="Y206" s="834"/>
    </row>
    <row r="207" spans="1:25" ht="12" thickBot="1" x14ac:dyDescent="0.2">
      <c r="A207" s="93" t="s">
        <v>3150</v>
      </c>
      <c r="B207" s="97">
        <v>70</v>
      </c>
      <c r="C207" s="97" t="s">
        <v>6612</v>
      </c>
      <c r="D207" s="97" t="s">
        <v>1283</v>
      </c>
      <c r="E207" s="97" t="s">
        <v>1813</v>
      </c>
      <c r="F207" s="97"/>
      <c r="G207" s="97" t="s">
        <v>103</v>
      </c>
      <c r="H207" s="99" t="s">
        <v>2973</v>
      </c>
      <c r="I207" s="99" t="s">
        <v>2973</v>
      </c>
      <c r="J207" s="99" t="s">
        <v>2973</v>
      </c>
      <c r="K207" s="99" t="s">
        <v>2973</v>
      </c>
      <c r="L207" s="99" t="s">
        <v>103</v>
      </c>
      <c r="M207" s="99" t="s">
        <v>2973</v>
      </c>
      <c r="N207" s="99" t="s">
        <v>2973</v>
      </c>
      <c r="O207" s="99" t="s">
        <v>2973</v>
      </c>
      <c r="P207" s="99" t="s">
        <v>103</v>
      </c>
      <c r="Q207" s="99" t="s">
        <v>103</v>
      </c>
      <c r="R207" s="53" t="s">
        <v>103</v>
      </c>
      <c r="S207" s="53" t="s">
        <v>3045</v>
      </c>
      <c r="T207" s="53"/>
      <c r="V207" s="839"/>
      <c r="W207" s="837"/>
      <c r="X207" s="53" t="s">
        <v>2754</v>
      </c>
      <c r="Y207" s="835"/>
    </row>
    <row r="208" spans="1:25" ht="12" thickBot="1" x14ac:dyDescent="0.2">
      <c r="A208" s="846" t="s">
        <v>1011</v>
      </c>
      <c r="B208" s="840">
        <v>75</v>
      </c>
      <c r="C208" s="840" t="s">
        <v>1306</v>
      </c>
      <c r="D208" s="840" t="s">
        <v>1268</v>
      </c>
      <c r="E208" s="840" t="s">
        <v>1803</v>
      </c>
      <c r="F208" s="840"/>
      <c r="G208" s="840" t="s">
        <v>103</v>
      </c>
      <c r="H208" s="750" t="s">
        <v>103</v>
      </c>
      <c r="I208" s="750" t="s">
        <v>103</v>
      </c>
      <c r="J208" s="750" t="s">
        <v>2973</v>
      </c>
      <c r="K208" s="750" t="s">
        <v>103</v>
      </c>
      <c r="L208" s="750" t="s">
        <v>103</v>
      </c>
      <c r="M208" s="750" t="s">
        <v>103</v>
      </c>
      <c r="N208" s="750" t="s">
        <v>103</v>
      </c>
      <c r="O208" s="750" t="s">
        <v>2973</v>
      </c>
      <c r="P208" s="750" t="s">
        <v>103</v>
      </c>
      <c r="Q208" s="750" t="s">
        <v>103</v>
      </c>
      <c r="R208" s="738">
        <v>800</v>
      </c>
      <c r="S208" s="53" t="s">
        <v>3149</v>
      </c>
      <c r="T208" s="738"/>
      <c r="V208" s="784">
        <v>17</v>
      </c>
      <c r="W208" s="70" t="s">
        <v>3148</v>
      </c>
      <c r="X208" s="53" t="s">
        <v>3099</v>
      </c>
      <c r="Y208" s="73" t="s">
        <v>2957</v>
      </c>
    </row>
    <row r="209" spans="1:25" ht="12" thickBot="1" x14ac:dyDescent="0.2">
      <c r="A209" s="847"/>
      <c r="B209" s="841"/>
      <c r="C209" s="841"/>
      <c r="D209" s="841"/>
      <c r="E209" s="841"/>
      <c r="F209" s="841"/>
      <c r="G209" s="841"/>
      <c r="H209" s="751"/>
      <c r="I209" s="751"/>
      <c r="J209" s="751"/>
      <c r="K209" s="751"/>
      <c r="L209" s="751"/>
      <c r="M209" s="751"/>
      <c r="N209" s="751"/>
      <c r="O209" s="751"/>
      <c r="P209" s="751"/>
      <c r="Q209" s="751"/>
      <c r="R209" s="739"/>
      <c r="S209" s="53" t="s">
        <v>3147</v>
      </c>
      <c r="T209" s="739"/>
      <c r="V209" s="839"/>
      <c r="W209" s="70" t="s">
        <v>137</v>
      </c>
      <c r="X209" s="53" t="s">
        <v>3146</v>
      </c>
      <c r="Y209" s="73" t="s">
        <v>3145</v>
      </c>
    </row>
    <row r="210" spans="1:25" ht="12" thickBot="1" x14ac:dyDescent="0.2">
      <c r="A210" s="847"/>
      <c r="B210" s="841"/>
      <c r="C210" s="841"/>
      <c r="D210" s="841"/>
      <c r="E210" s="841"/>
      <c r="F210" s="841"/>
      <c r="G210" s="841"/>
      <c r="H210" s="751"/>
      <c r="I210" s="751"/>
      <c r="J210" s="751"/>
      <c r="K210" s="751"/>
      <c r="L210" s="751"/>
      <c r="M210" s="751"/>
      <c r="N210" s="751"/>
      <c r="O210" s="751"/>
      <c r="P210" s="751"/>
      <c r="Q210" s="751"/>
      <c r="R210" s="739"/>
      <c r="S210" s="53" t="s">
        <v>3144</v>
      </c>
      <c r="T210" s="739"/>
      <c r="V210" s="839"/>
      <c r="W210" s="70" t="s">
        <v>3108</v>
      </c>
      <c r="X210" s="53" t="s">
        <v>1709</v>
      </c>
      <c r="Y210" s="73"/>
    </row>
    <row r="211" spans="1:25" ht="12" thickBot="1" x14ac:dyDescent="0.2">
      <c r="A211" s="93" t="s">
        <v>3143</v>
      </c>
      <c r="B211" s="97">
        <v>90</v>
      </c>
      <c r="C211" s="97" t="s">
        <v>6612</v>
      </c>
      <c r="D211" s="97" t="s">
        <v>1274</v>
      </c>
      <c r="E211" s="97" t="s">
        <v>1997</v>
      </c>
      <c r="F211" s="97"/>
      <c r="G211" s="97" t="s">
        <v>103</v>
      </c>
      <c r="H211" s="99" t="s">
        <v>2973</v>
      </c>
      <c r="I211" s="99" t="s">
        <v>2973</v>
      </c>
      <c r="J211" s="99" t="s">
        <v>2973</v>
      </c>
      <c r="K211" s="99" t="s">
        <v>2973</v>
      </c>
      <c r="L211" s="99" t="s">
        <v>103</v>
      </c>
      <c r="M211" s="99" t="s">
        <v>2973</v>
      </c>
      <c r="N211" s="99" t="s">
        <v>2973</v>
      </c>
      <c r="O211" s="99" t="s">
        <v>2973</v>
      </c>
      <c r="P211" s="99" t="s">
        <v>103</v>
      </c>
      <c r="Q211" s="99" t="s">
        <v>103</v>
      </c>
      <c r="R211" s="50">
        <v>1600</v>
      </c>
      <c r="S211" s="53" t="s">
        <v>1513</v>
      </c>
      <c r="T211" s="53"/>
      <c r="V211" s="839"/>
      <c r="W211" s="836" t="s">
        <v>3075</v>
      </c>
      <c r="X211" s="53" t="s">
        <v>2175</v>
      </c>
      <c r="Y211" s="834">
        <f>-2931-150</f>
        <v>-3081</v>
      </c>
    </row>
    <row r="212" spans="1:25" ht="12" thickBot="1" x14ac:dyDescent="0.2">
      <c r="A212" s="93" t="s">
        <v>280</v>
      </c>
      <c r="B212" s="97">
        <v>90</v>
      </c>
      <c r="C212" s="97" t="s">
        <v>1306</v>
      </c>
      <c r="D212" s="97" t="s">
        <v>1307</v>
      </c>
      <c r="E212" s="97" t="s">
        <v>1997</v>
      </c>
      <c r="F212" s="97"/>
      <c r="G212" s="102" t="s">
        <v>1991</v>
      </c>
      <c r="H212" s="99" t="s">
        <v>2973</v>
      </c>
      <c r="I212" s="99" t="s">
        <v>2973</v>
      </c>
      <c r="J212" s="99" t="s">
        <v>2973</v>
      </c>
      <c r="K212" s="99" t="s">
        <v>2973</v>
      </c>
      <c r="L212" s="99" t="s">
        <v>103</v>
      </c>
      <c r="M212" s="99" t="s">
        <v>2973</v>
      </c>
      <c r="N212" s="99" t="s">
        <v>2973</v>
      </c>
      <c r="O212" s="99" t="s">
        <v>2973</v>
      </c>
      <c r="P212" s="99" t="s">
        <v>103</v>
      </c>
      <c r="Q212" s="99" t="s">
        <v>103</v>
      </c>
      <c r="R212" s="53" t="s">
        <v>103</v>
      </c>
      <c r="S212" s="53" t="s">
        <v>2991</v>
      </c>
      <c r="T212" s="53"/>
      <c r="V212" s="839"/>
      <c r="W212" s="837"/>
      <c r="X212" s="53" t="s">
        <v>2754</v>
      </c>
      <c r="Y212" s="835"/>
    </row>
    <row r="213" spans="1:25" ht="12" thickBot="1" x14ac:dyDescent="0.2">
      <c r="A213" s="93" t="s">
        <v>233</v>
      </c>
      <c r="B213" s="97">
        <v>95</v>
      </c>
      <c r="C213" s="97" t="s">
        <v>1306</v>
      </c>
      <c r="D213" s="97" t="s">
        <v>1307</v>
      </c>
      <c r="E213" s="97" t="s">
        <v>1813</v>
      </c>
      <c r="F213" s="97" t="s">
        <v>6561</v>
      </c>
      <c r="G213" s="97" t="s">
        <v>103</v>
      </c>
      <c r="H213" s="99" t="s">
        <v>2973</v>
      </c>
      <c r="I213" s="99" t="s">
        <v>103</v>
      </c>
      <c r="J213" s="99" t="s">
        <v>2973</v>
      </c>
      <c r="K213" s="99" t="s">
        <v>2973</v>
      </c>
      <c r="L213" s="99" t="s">
        <v>103</v>
      </c>
      <c r="M213" s="99" t="s">
        <v>2973</v>
      </c>
      <c r="N213" s="99" t="s">
        <v>103</v>
      </c>
      <c r="O213" s="99" t="s">
        <v>2973</v>
      </c>
      <c r="P213" s="99" t="s">
        <v>103</v>
      </c>
      <c r="Q213" s="99" t="s">
        <v>103</v>
      </c>
      <c r="R213" s="50">
        <v>1800</v>
      </c>
      <c r="S213" s="53" t="s">
        <v>1559</v>
      </c>
      <c r="T213" s="53"/>
      <c r="V213" s="839"/>
      <c r="W213" s="836" t="s">
        <v>3142</v>
      </c>
      <c r="X213" s="53" t="s">
        <v>3141</v>
      </c>
      <c r="Y213" s="834"/>
    </row>
    <row r="214" spans="1:25" ht="12" thickBot="1" x14ac:dyDescent="0.2">
      <c r="A214" s="93" t="s">
        <v>3140</v>
      </c>
      <c r="B214" s="97">
        <v>95</v>
      </c>
      <c r="C214" s="97" t="s">
        <v>1306</v>
      </c>
      <c r="D214" s="97" t="s">
        <v>1268</v>
      </c>
      <c r="E214" s="97" t="s">
        <v>1997</v>
      </c>
      <c r="F214" s="97"/>
      <c r="G214" s="101" t="s">
        <v>1978</v>
      </c>
      <c r="H214" s="99" t="s">
        <v>2973</v>
      </c>
      <c r="I214" s="99" t="s">
        <v>103</v>
      </c>
      <c r="J214" s="99" t="s">
        <v>2973</v>
      </c>
      <c r="K214" s="99" t="s">
        <v>103</v>
      </c>
      <c r="L214" s="99" t="s">
        <v>103</v>
      </c>
      <c r="M214" s="99" t="s">
        <v>2973</v>
      </c>
      <c r="N214" s="99" t="s">
        <v>103</v>
      </c>
      <c r="O214" s="99" t="s">
        <v>2973</v>
      </c>
      <c r="P214" s="99" t="s">
        <v>103</v>
      </c>
      <c r="Q214" s="99" t="s">
        <v>103</v>
      </c>
      <c r="R214" s="53">
        <v>-450</v>
      </c>
      <c r="S214" s="53" t="s">
        <v>3104</v>
      </c>
      <c r="T214" s="53"/>
      <c r="V214" s="839"/>
      <c r="W214" s="837"/>
      <c r="X214" s="53" t="s">
        <v>3139</v>
      </c>
      <c r="Y214" s="835"/>
    </row>
    <row r="215" spans="1:25" ht="12" thickBot="1" x14ac:dyDescent="0.2">
      <c r="A215" s="93" t="s">
        <v>977</v>
      </c>
      <c r="B215" s="97">
        <v>100</v>
      </c>
      <c r="C215" s="97" t="s">
        <v>6612</v>
      </c>
      <c r="D215" s="97" t="s">
        <v>1283</v>
      </c>
      <c r="E215" s="97" t="s">
        <v>1997</v>
      </c>
      <c r="F215" s="97"/>
      <c r="G215" s="97" t="s">
        <v>103</v>
      </c>
      <c r="H215" s="99" t="s">
        <v>2973</v>
      </c>
      <c r="I215" s="99" t="s">
        <v>103</v>
      </c>
      <c r="J215" s="99" t="s">
        <v>2973</v>
      </c>
      <c r="K215" s="99" t="s">
        <v>2973</v>
      </c>
      <c r="L215" s="99" t="s">
        <v>103</v>
      </c>
      <c r="M215" s="99" t="s">
        <v>2973</v>
      </c>
      <c r="N215" s="99" t="s">
        <v>2973</v>
      </c>
      <c r="O215" s="99" t="s">
        <v>2973</v>
      </c>
      <c r="P215" s="99" t="s">
        <v>103</v>
      </c>
      <c r="Q215" s="99" t="s">
        <v>103</v>
      </c>
      <c r="R215" s="50">
        <v>2100</v>
      </c>
      <c r="S215" s="53" t="s">
        <v>1562</v>
      </c>
      <c r="T215" s="53" t="s">
        <v>3138</v>
      </c>
      <c r="V215" s="839"/>
      <c r="W215" s="70" t="s">
        <v>3137</v>
      </c>
      <c r="X215" s="53" t="s">
        <v>1552</v>
      </c>
      <c r="Y215" s="73">
        <f>-1805-1712</f>
        <v>-3517</v>
      </c>
    </row>
    <row r="216" spans="1:25" ht="12" thickBot="1" x14ac:dyDescent="0.2">
      <c r="A216" s="93" t="s">
        <v>535</v>
      </c>
      <c r="B216" s="97">
        <v>100</v>
      </c>
      <c r="C216" s="97" t="s">
        <v>1306</v>
      </c>
      <c r="D216" s="97" t="s">
        <v>1268</v>
      </c>
      <c r="E216" s="97" t="s">
        <v>1813</v>
      </c>
      <c r="F216" s="97"/>
      <c r="G216" s="101" t="s">
        <v>1991</v>
      </c>
      <c r="H216" s="99" t="s">
        <v>2973</v>
      </c>
      <c r="I216" s="99" t="s">
        <v>2973</v>
      </c>
      <c r="J216" s="99" t="s">
        <v>2973</v>
      </c>
      <c r="K216" s="99" t="s">
        <v>2973</v>
      </c>
      <c r="L216" s="99" t="s">
        <v>103</v>
      </c>
      <c r="M216" s="99" t="s">
        <v>2973</v>
      </c>
      <c r="N216" s="99" t="s">
        <v>2973</v>
      </c>
      <c r="O216" s="99" t="s">
        <v>2973</v>
      </c>
      <c r="P216" s="99" t="s">
        <v>103</v>
      </c>
      <c r="Q216" s="99" t="s">
        <v>103</v>
      </c>
      <c r="R216" s="53">
        <v>-600</v>
      </c>
      <c r="S216" s="53" t="s">
        <v>3136</v>
      </c>
      <c r="T216" s="53"/>
      <c r="V216" s="839"/>
      <c r="W216" s="70" t="s">
        <v>3135</v>
      </c>
      <c r="X216" s="53" t="s">
        <v>3037</v>
      </c>
      <c r="Y216" s="73"/>
    </row>
    <row r="217" spans="1:25" ht="12" thickBot="1" x14ac:dyDescent="0.2">
      <c r="A217" s="846" t="s">
        <v>3134</v>
      </c>
      <c r="B217" s="840">
        <v>102</v>
      </c>
      <c r="C217" s="840" t="s">
        <v>1306</v>
      </c>
      <c r="D217" s="840" t="s">
        <v>1283</v>
      </c>
      <c r="E217" s="840" t="s">
        <v>1997</v>
      </c>
      <c r="F217" s="840" t="s">
        <v>1308</v>
      </c>
      <c r="G217" s="840" t="s">
        <v>103</v>
      </c>
      <c r="H217" s="750" t="s">
        <v>2973</v>
      </c>
      <c r="I217" s="750" t="s">
        <v>2973</v>
      </c>
      <c r="J217" s="750" t="s">
        <v>2973</v>
      </c>
      <c r="K217" s="750" t="s">
        <v>2973</v>
      </c>
      <c r="L217" s="750" t="s">
        <v>103</v>
      </c>
      <c r="M217" s="750" t="s">
        <v>2973</v>
      </c>
      <c r="N217" s="750" t="s">
        <v>2973</v>
      </c>
      <c r="O217" s="750" t="s">
        <v>2973</v>
      </c>
      <c r="P217" s="750" t="s">
        <v>103</v>
      </c>
      <c r="Q217" s="750" t="s">
        <v>103</v>
      </c>
      <c r="R217" s="749">
        <v>1950</v>
      </c>
      <c r="S217" s="53" t="s">
        <v>1559</v>
      </c>
      <c r="T217" s="738"/>
      <c r="V217" s="839"/>
      <c r="W217" s="70" t="s">
        <v>778</v>
      </c>
      <c r="X217" s="53" t="s">
        <v>3133</v>
      </c>
      <c r="Y217" s="73"/>
    </row>
    <row r="218" spans="1:25" ht="12" thickBot="1" x14ac:dyDescent="0.2">
      <c r="A218" s="847"/>
      <c r="B218" s="841"/>
      <c r="C218" s="841"/>
      <c r="D218" s="841"/>
      <c r="E218" s="841"/>
      <c r="F218" s="841"/>
      <c r="G218" s="841"/>
      <c r="H218" s="751"/>
      <c r="I218" s="751"/>
      <c r="J218" s="751"/>
      <c r="K218" s="751"/>
      <c r="L218" s="751"/>
      <c r="M218" s="751"/>
      <c r="N218" s="751"/>
      <c r="O218" s="751"/>
      <c r="P218" s="751"/>
      <c r="Q218" s="751"/>
      <c r="R218" s="739"/>
      <c r="S218" s="53" t="s">
        <v>1731</v>
      </c>
      <c r="T218" s="739"/>
      <c r="V218" s="839"/>
      <c r="W218" s="70" t="s">
        <v>3132</v>
      </c>
      <c r="X218" s="53" t="s">
        <v>1661</v>
      </c>
      <c r="Y218" s="73"/>
    </row>
    <row r="219" spans="1:25" ht="12" thickBot="1" x14ac:dyDescent="0.2">
      <c r="A219" s="93" t="s">
        <v>531</v>
      </c>
      <c r="B219" s="97">
        <v>105</v>
      </c>
      <c r="C219" s="97" t="s">
        <v>1315</v>
      </c>
      <c r="D219" s="97" t="s">
        <v>1283</v>
      </c>
      <c r="E219" s="97" t="s">
        <v>1803</v>
      </c>
      <c r="F219" s="97"/>
      <c r="G219" s="101" t="s">
        <v>1991</v>
      </c>
      <c r="H219" s="99" t="s">
        <v>2973</v>
      </c>
      <c r="I219" s="99" t="s">
        <v>2973</v>
      </c>
      <c r="J219" s="99" t="s">
        <v>2973</v>
      </c>
      <c r="K219" s="99" t="s">
        <v>2973</v>
      </c>
      <c r="L219" s="99" t="s">
        <v>103</v>
      </c>
      <c r="M219" s="99" t="s">
        <v>2973</v>
      </c>
      <c r="N219" s="99" t="s">
        <v>2973</v>
      </c>
      <c r="O219" s="99" t="s">
        <v>2973</v>
      </c>
      <c r="P219" s="99" t="s">
        <v>103</v>
      </c>
      <c r="Q219" s="99"/>
      <c r="R219" s="50">
        <v>-1500</v>
      </c>
      <c r="S219" s="53" t="s">
        <v>3131</v>
      </c>
      <c r="T219" s="53"/>
      <c r="V219" s="784">
        <v>18</v>
      </c>
      <c r="W219" s="70" t="s">
        <v>441</v>
      </c>
      <c r="X219" s="53" t="s">
        <v>3092</v>
      </c>
      <c r="Y219" s="73"/>
    </row>
    <row r="220" spans="1:25" ht="23.25" thickBot="1" x14ac:dyDescent="0.2">
      <c r="A220" s="93" t="s">
        <v>280</v>
      </c>
      <c r="B220" s="97">
        <v>110</v>
      </c>
      <c r="C220" s="97" t="s">
        <v>1315</v>
      </c>
      <c r="D220" s="97" t="s">
        <v>1307</v>
      </c>
      <c r="E220" s="97" t="s">
        <v>2010</v>
      </c>
      <c r="F220" s="97" t="s">
        <v>3130</v>
      </c>
      <c r="G220" s="102" t="s">
        <v>1991</v>
      </c>
      <c r="H220" s="99" t="s">
        <v>2973</v>
      </c>
      <c r="I220" s="99" t="s">
        <v>2973</v>
      </c>
      <c r="J220" s="99" t="s">
        <v>2973</v>
      </c>
      <c r="K220" s="99" t="s">
        <v>2973</v>
      </c>
      <c r="L220" s="99" t="s">
        <v>103</v>
      </c>
      <c r="M220" s="99" t="s">
        <v>2973</v>
      </c>
      <c r="N220" s="99" t="s">
        <v>2973</v>
      </c>
      <c r="O220" s="99" t="s">
        <v>2973</v>
      </c>
      <c r="P220" s="99" t="s">
        <v>103</v>
      </c>
      <c r="Q220" s="99" t="s">
        <v>103</v>
      </c>
      <c r="R220" s="53" t="s">
        <v>103</v>
      </c>
      <c r="S220" s="53" t="s">
        <v>2985</v>
      </c>
      <c r="T220" s="53"/>
      <c r="V220" s="839"/>
      <c r="W220" s="70" t="s">
        <v>3129</v>
      </c>
      <c r="X220" s="53" t="s">
        <v>2767</v>
      </c>
      <c r="Y220" s="73">
        <f>-1009-1669</f>
        <v>-2678</v>
      </c>
    </row>
    <row r="221" spans="1:25" ht="12" thickBot="1" x14ac:dyDescent="0.2">
      <c r="A221" s="846" t="s">
        <v>399</v>
      </c>
      <c r="B221" s="840">
        <v>128</v>
      </c>
      <c r="C221" s="840" t="s">
        <v>1306</v>
      </c>
      <c r="D221" s="840" t="s">
        <v>1268</v>
      </c>
      <c r="E221" s="840" t="s">
        <v>1803</v>
      </c>
      <c r="F221" s="840"/>
      <c r="G221" s="842" t="s">
        <v>1978</v>
      </c>
      <c r="H221" s="750" t="s">
        <v>2973</v>
      </c>
      <c r="I221" s="750" t="s">
        <v>2973</v>
      </c>
      <c r="J221" s="750" t="s">
        <v>2973</v>
      </c>
      <c r="K221" s="750" t="s">
        <v>103</v>
      </c>
      <c r="L221" s="750" t="s">
        <v>103</v>
      </c>
      <c r="M221" s="750" t="s">
        <v>2973</v>
      </c>
      <c r="N221" s="750" t="s">
        <v>2973</v>
      </c>
      <c r="O221" s="750" t="s">
        <v>2973</v>
      </c>
      <c r="P221" s="750" t="s">
        <v>103</v>
      </c>
      <c r="Q221" s="750" t="s">
        <v>103</v>
      </c>
      <c r="R221" s="749">
        <v>-3750</v>
      </c>
      <c r="S221" s="53" t="s">
        <v>3128</v>
      </c>
      <c r="T221" s="738"/>
      <c r="V221" s="839"/>
      <c r="W221" s="836" t="s">
        <v>3015</v>
      </c>
      <c r="X221" s="53" t="s">
        <v>1535</v>
      </c>
      <c r="Y221" s="834"/>
    </row>
    <row r="222" spans="1:25" ht="12" thickBot="1" x14ac:dyDescent="0.2">
      <c r="A222" s="847"/>
      <c r="B222" s="841"/>
      <c r="C222" s="841"/>
      <c r="D222" s="841"/>
      <c r="E222" s="841"/>
      <c r="F222" s="841"/>
      <c r="G222" s="841"/>
      <c r="H222" s="751"/>
      <c r="I222" s="751"/>
      <c r="J222" s="751"/>
      <c r="K222" s="751"/>
      <c r="L222" s="751"/>
      <c r="M222" s="751"/>
      <c r="N222" s="751"/>
      <c r="O222" s="751"/>
      <c r="P222" s="751"/>
      <c r="Q222" s="751"/>
      <c r="R222" s="739"/>
      <c r="S222" s="53" t="s">
        <v>2996</v>
      </c>
      <c r="T222" s="739"/>
      <c r="V222" s="839"/>
      <c r="W222" s="837"/>
      <c r="X222" s="53" t="s">
        <v>3013</v>
      </c>
      <c r="Y222" s="835"/>
    </row>
    <row r="223" spans="1:25" ht="12" thickBot="1" x14ac:dyDescent="0.2">
      <c r="A223" s="846" t="s">
        <v>957</v>
      </c>
      <c r="B223" s="840">
        <v>140</v>
      </c>
      <c r="C223" s="840" t="s">
        <v>6612</v>
      </c>
      <c r="D223" s="840" t="s">
        <v>1274</v>
      </c>
      <c r="E223" s="840" t="s">
        <v>1813</v>
      </c>
      <c r="F223" s="840"/>
      <c r="G223" s="840" t="s">
        <v>103</v>
      </c>
      <c r="H223" s="750" t="s">
        <v>2973</v>
      </c>
      <c r="I223" s="750" t="s">
        <v>2973</v>
      </c>
      <c r="J223" s="750" t="s">
        <v>2973</v>
      </c>
      <c r="K223" s="750" t="s">
        <v>2973</v>
      </c>
      <c r="L223" s="750" t="s">
        <v>103</v>
      </c>
      <c r="M223" s="750" t="s">
        <v>2973</v>
      </c>
      <c r="N223" s="750" t="s">
        <v>2973</v>
      </c>
      <c r="O223" s="750" t="s">
        <v>2973</v>
      </c>
      <c r="P223" s="750" t="s">
        <v>103</v>
      </c>
      <c r="Q223" s="750" t="s">
        <v>103</v>
      </c>
      <c r="R223" s="749">
        <v>-2400</v>
      </c>
      <c r="S223" s="53" t="s">
        <v>1709</v>
      </c>
      <c r="T223" s="738"/>
      <c r="V223" s="839"/>
      <c r="W223" s="70" t="s">
        <v>470</v>
      </c>
      <c r="X223" s="53" t="s">
        <v>3127</v>
      </c>
      <c r="Y223" s="73"/>
    </row>
    <row r="224" spans="1:25" ht="12" thickBot="1" x14ac:dyDescent="0.2">
      <c r="A224" s="847"/>
      <c r="B224" s="841"/>
      <c r="C224" s="841"/>
      <c r="D224" s="841"/>
      <c r="E224" s="841"/>
      <c r="F224" s="841"/>
      <c r="G224" s="841"/>
      <c r="H224" s="751"/>
      <c r="I224" s="751"/>
      <c r="J224" s="751"/>
      <c r="K224" s="751"/>
      <c r="L224" s="751"/>
      <c r="M224" s="751"/>
      <c r="N224" s="751"/>
      <c r="O224" s="751"/>
      <c r="P224" s="751"/>
      <c r="Q224" s="751"/>
      <c r="R224" s="739"/>
      <c r="S224" s="53" t="s">
        <v>3126</v>
      </c>
      <c r="T224" s="739"/>
      <c r="V224" s="839"/>
      <c r="W224" s="70" t="s">
        <v>946</v>
      </c>
      <c r="X224" s="53" t="s">
        <v>3125</v>
      </c>
      <c r="Y224" s="73"/>
    </row>
    <row r="225" spans="1:25" ht="12" thickBot="1" x14ac:dyDescent="0.2">
      <c r="A225" s="846" t="s">
        <v>3124</v>
      </c>
      <c r="B225" s="840">
        <v>150</v>
      </c>
      <c r="C225" s="840" t="s">
        <v>1315</v>
      </c>
      <c r="D225" s="840" t="s">
        <v>1307</v>
      </c>
      <c r="E225" s="840" t="s">
        <v>1803</v>
      </c>
      <c r="F225" s="97" t="s">
        <v>3123</v>
      </c>
      <c r="G225" s="842" t="s">
        <v>1978</v>
      </c>
      <c r="H225" s="750" t="s">
        <v>2973</v>
      </c>
      <c r="I225" s="750" t="s">
        <v>2973</v>
      </c>
      <c r="J225" s="750" t="s">
        <v>2973</v>
      </c>
      <c r="K225" s="750" t="s">
        <v>2973</v>
      </c>
      <c r="L225" s="750" t="s">
        <v>103</v>
      </c>
      <c r="M225" s="750" t="s">
        <v>2973</v>
      </c>
      <c r="N225" s="750" t="s">
        <v>2973</v>
      </c>
      <c r="O225" s="750" t="s">
        <v>2973</v>
      </c>
      <c r="P225" s="750" t="s">
        <v>103</v>
      </c>
      <c r="Q225" s="750" t="s">
        <v>103</v>
      </c>
      <c r="R225" s="749">
        <v>-2250</v>
      </c>
      <c r="S225" s="738" t="s">
        <v>3122</v>
      </c>
      <c r="T225" s="738"/>
      <c r="V225" s="839"/>
      <c r="W225" s="836" t="s">
        <v>701</v>
      </c>
      <c r="X225" s="53" t="s">
        <v>3121</v>
      </c>
      <c r="Y225" s="834"/>
    </row>
    <row r="226" spans="1:25" ht="12" thickBot="1" x14ac:dyDescent="0.2">
      <c r="A226" s="847"/>
      <c r="B226" s="841"/>
      <c r="C226" s="841"/>
      <c r="D226" s="841"/>
      <c r="E226" s="841"/>
      <c r="F226" s="97" t="s">
        <v>6562</v>
      </c>
      <c r="G226" s="841"/>
      <c r="H226" s="751"/>
      <c r="I226" s="751"/>
      <c r="J226" s="751"/>
      <c r="K226" s="751"/>
      <c r="L226" s="751"/>
      <c r="M226" s="751"/>
      <c r="N226" s="751"/>
      <c r="O226" s="751"/>
      <c r="P226" s="751"/>
      <c r="Q226" s="751"/>
      <c r="R226" s="739"/>
      <c r="S226" s="739"/>
      <c r="T226" s="739"/>
      <c r="V226" s="839"/>
      <c r="W226" s="837"/>
      <c r="X226" s="53" t="s">
        <v>3120</v>
      </c>
      <c r="Y226" s="835"/>
    </row>
    <row r="227" spans="1:25" ht="12" thickBot="1" x14ac:dyDescent="0.2">
      <c r="A227" s="93" t="s">
        <v>51</v>
      </c>
      <c r="B227" s="97">
        <v>150</v>
      </c>
      <c r="C227" s="97" t="s">
        <v>6612</v>
      </c>
      <c r="D227" s="97" t="s">
        <v>1283</v>
      </c>
      <c r="E227" s="97" t="s">
        <v>1997</v>
      </c>
      <c r="F227" s="97"/>
      <c r="G227" s="97" t="s">
        <v>103</v>
      </c>
      <c r="H227" s="99" t="s">
        <v>2973</v>
      </c>
      <c r="I227" s="99" t="s">
        <v>103</v>
      </c>
      <c r="J227" s="99" t="s">
        <v>2973</v>
      </c>
      <c r="K227" s="99" t="s">
        <v>2973</v>
      </c>
      <c r="L227" s="99" t="s">
        <v>103</v>
      </c>
      <c r="M227" s="99" t="s">
        <v>103</v>
      </c>
      <c r="N227" s="99" t="s">
        <v>103</v>
      </c>
      <c r="O227" s="99" t="s">
        <v>2973</v>
      </c>
      <c r="P227" s="99" t="s">
        <v>103</v>
      </c>
      <c r="Q227" s="99" t="s">
        <v>103</v>
      </c>
      <c r="R227" s="50">
        <v>3500</v>
      </c>
      <c r="S227" s="53" t="s">
        <v>3119</v>
      </c>
      <c r="T227" s="53"/>
      <c r="V227" s="839"/>
      <c r="W227" s="837"/>
      <c r="X227" s="56" t="s">
        <v>3118</v>
      </c>
      <c r="Y227" s="835"/>
    </row>
    <row r="228" spans="1:25" ht="12" thickBot="1" x14ac:dyDescent="0.2">
      <c r="A228" s="846" t="s">
        <v>3117</v>
      </c>
      <c r="B228" s="840">
        <v>155</v>
      </c>
      <c r="C228" s="840" t="s">
        <v>1306</v>
      </c>
      <c r="D228" s="840" t="s">
        <v>1268</v>
      </c>
      <c r="E228" s="840" t="s">
        <v>1997</v>
      </c>
      <c r="F228" s="840" t="s">
        <v>3116</v>
      </c>
      <c r="G228" s="840" t="s">
        <v>103</v>
      </c>
      <c r="H228" s="750" t="s">
        <v>2973</v>
      </c>
      <c r="I228" s="750" t="s">
        <v>2973</v>
      </c>
      <c r="J228" s="750" t="s">
        <v>2973</v>
      </c>
      <c r="K228" s="750" t="s">
        <v>2973</v>
      </c>
      <c r="L228" s="750" t="s">
        <v>103</v>
      </c>
      <c r="M228" s="750" t="s">
        <v>2973</v>
      </c>
      <c r="N228" s="750" t="s">
        <v>2973</v>
      </c>
      <c r="O228" s="750" t="s">
        <v>2973</v>
      </c>
      <c r="P228" s="750" t="s">
        <v>103</v>
      </c>
      <c r="Q228" s="750" t="s">
        <v>103</v>
      </c>
      <c r="R228" s="749">
        <v>-2925</v>
      </c>
      <c r="S228" s="53" t="s">
        <v>1724</v>
      </c>
      <c r="T228" s="738"/>
      <c r="V228" s="839"/>
      <c r="W228" s="70" t="s">
        <v>766</v>
      </c>
      <c r="X228" s="53" t="s">
        <v>3115</v>
      </c>
      <c r="Y228" s="73"/>
    </row>
    <row r="229" spans="1:25" ht="12" thickBot="1" x14ac:dyDescent="0.2">
      <c r="A229" s="847"/>
      <c r="B229" s="841"/>
      <c r="C229" s="841"/>
      <c r="D229" s="841"/>
      <c r="E229" s="841"/>
      <c r="F229" s="841"/>
      <c r="G229" s="841"/>
      <c r="H229" s="751"/>
      <c r="I229" s="751"/>
      <c r="J229" s="751"/>
      <c r="K229" s="751"/>
      <c r="L229" s="751"/>
      <c r="M229" s="751"/>
      <c r="N229" s="751"/>
      <c r="O229" s="751"/>
      <c r="P229" s="751"/>
      <c r="Q229" s="751"/>
      <c r="R229" s="739"/>
      <c r="S229" s="53" t="s">
        <v>2754</v>
      </c>
      <c r="T229" s="739"/>
      <c r="V229" s="839"/>
      <c r="W229" s="836" t="s">
        <v>624</v>
      </c>
      <c r="X229" s="53" t="s">
        <v>1661</v>
      </c>
      <c r="Y229" s="834"/>
    </row>
    <row r="230" spans="1:25" ht="12" thickBot="1" x14ac:dyDescent="0.2">
      <c r="A230" s="93" t="s">
        <v>3114</v>
      </c>
      <c r="B230" s="97">
        <v>168</v>
      </c>
      <c r="C230" s="97" t="s">
        <v>1306</v>
      </c>
      <c r="D230" s="97" t="s">
        <v>1307</v>
      </c>
      <c r="E230" s="97" t="s">
        <v>1803</v>
      </c>
      <c r="F230" s="97" t="s">
        <v>1873</v>
      </c>
      <c r="G230" s="97" t="s">
        <v>103</v>
      </c>
      <c r="H230" s="99" t="s">
        <v>2973</v>
      </c>
      <c r="I230" s="99" t="s">
        <v>2973</v>
      </c>
      <c r="J230" s="99" t="s">
        <v>2973</v>
      </c>
      <c r="K230" s="99" t="s">
        <v>2973</v>
      </c>
      <c r="L230" s="99" t="s">
        <v>103</v>
      </c>
      <c r="M230" s="99" t="s">
        <v>2973</v>
      </c>
      <c r="N230" s="99" t="s">
        <v>2973</v>
      </c>
      <c r="O230" s="99" t="s">
        <v>2973</v>
      </c>
      <c r="P230" s="99" t="s">
        <v>103</v>
      </c>
      <c r="Q230" s="99" t="s">
        <v>103</v>
      </c>
      <c r="R230" s="50">
        <v>-1350</v>
      </c>
      <c r="S230" s="53" t="s">
        <v>3099</v>
      </c>
      <c r="T230" s="53" t="s">
        <v>6958</v>
      </c>
      <c r="V230" s="839"/>
      <c r="W230" s="837"/>
      <c r="X230" s="53" t="s">
        <v>3086</v>
      </c>
      <c r="Y230" s="835"/>
    </row>
    <row r="231" spans="1:25" ht="12" thickBot="1" x14ac:dyDescent="0.2">
      <c r="A231" s="93" t="s">
        <v>506</v>
      </c>
      <c r="B231" s="97">
        <v>160</v>
      </c>
      <c r="C231" s="97" t="s">
        <v>6612</v>
      </c>
      <c r="D231" s="97" t="s">
        <v>1268</v>
      </c>
      <c r="E231" s="97" t="s">
        <v>2185</v>
      </c>
      <c r="F231" s="97"/>
      <c r="G231" s="101" t="s">
        <v>1978</v>
      </c>
      <c r="H231" s="99" t="s">
        <v>2973</v>
      </c>
      <c r="I231" s="99" t="s">
        <v>103</v>
      </c>
      <c r="J231" s="99" t="s">
        <v>2973</v>
      </c>
      <c r="K231" s="99" t="s">
        <v>2973</v>
      </c>
      <c r="L231" s="99" t="s">
        <v>103</v>
      </c>
      <c r="M231" s="99" t="s">
        <v>2973</v>
      </c>
      <c r="N231" s="99" t="s">
        <v>2973</v>
      </c>
      <c r="O231" s="99" t="s">
        <v>103</v>
      </c>
      <c r="P231" s="99" t="s">
        <v>103</v>
      </c>
      <c r="Q231" s="99" t="s">
        <v>103</v>
      </c>
      <c r="R231" s="50">
        <v>-2625</v>
      </c>
      <c r="S231" s="53" t="s">
        <v>3113</v>
      </c>
      <c r="T231" s="53"/>
      <c r="V231" s="839"/>
      <c r="W231" s="836" t="s">
        <v>735</v>
      </c>
      <c r="X231" s="53" t="s">
        <v>3112</v>
      </c>
      <c r="Y231" s="834"/>
    </row>
    <row r="232" spans="1:25" ht="12" thickBot="1" x14ac:dyDescent="0.2">
      <c r="A232" s="846" t="s">
        <v>49</v>
      </c>
      <c r="B232" s="840">
        <v>175</v>
      </c>
      <c r="C232" s="840" t="s">
        <v>6612</v>
      </c>
      <c r="D232" s="840" t="s">
        <v>1286</v>
      </c>
      <c r="E232" s="840" t="s">
        <v>1803</v>
      </c>
      <c r="F232" s="840"/>
      <c r="G232" s="840" t="s">
        <v>103</v>
      </c>
      <c r="H232" s="750" t="s">
        <v>2973</v>
      </c>
      <c r="I232" s="750" t="s">
        <v>103</v>
      </c>
      <c r="J232" s="750" t="s">
        <v>2973</v>
      </c>
      <c r="K232" s="750" t="s">
        <v>103</v>
      </c>
      <c r="L232" s="750" t="s">
        <v>103</v>
      </c>
      <c r="M232" s="750" t="s">
        <v>2973</v>
      </c>
      <c r="N232" s="750" t="s">
        <v>103</v>
      </c>
      <c r="O232" s="750" t="s">
        <v>2973</v>
      </c>
      <c r="P232" s="750" t="s">
        <v>103</v>
      </c>
      <c r="Q232" s="750" t="s">
        <v>103</v>
      </c>
      <c r="R232" s="749">
        <v>5500</v>
      </c>
      <c r="S232" s="53" t="s">
        <v>1718</v>
      </c>
      <c r="T232" s="738"/>
      <c r="V232" s="839"/>
      <c r="W232" s="837"/>
      <c r="X232" s="53" t="s">
        <v>3111</v>
      </c>
      <c r="Y232" s="835"/>
    </row>
    <row r="233" spans="1:25" ht="12" thickBot="1" x14ac:dyDescent="0.2">
      <c r="A233" s="847"/>
      <c r="B233" s="841"/>
      <c r="C233" s="841"/>
      <c r="D233" s="841"/>
      <c r="E233" s="841"/>
      <c r="F233" s="841"/>
      <c r="G233" s="841"/>
      <c r="H233" s="751"/>
      <c r="I233" s="751"/>
      <c r="J233" s="751"/>
      <c r="K233" s="751"/>
      <c r="L233" s="751"/>
      <c r="M233" s="751"/>
      <c r="N233" s="751"/>
      <c r="O233" s="751"/>
      <c r="P233" s="751"/>
      <c r="Q233" s="751"/>
      <c r="R233" s="739"/>
      <c r="S233" s="53" t="s">
        <v>3110</v>
      </c>
      <c r="T233" s="739"/>
      <c r="V233" s="784">
        <v>19</v>
      </c>
      <c r="W233" s="70" t="s">
        <v>3109</v>
      </c>
      <c r="X233" s="53" t="s">
        <v>1535</v>
      </c>
      <c r="Y233" s="73"/>
    </row>
    <row r="234" spans="1:25" ht="12" thickBot="1" x14ac:dyDescent="0.2">
      <c r="A234" s="93" t="s">
        <v>280</v>
      </c>
      <c r="B234" s="97">
        <v>180</v>
      </c>
      <c r="C234" s="97" t="s">
        <v>1306</v>
      </c>
      <c r="D234" s="97" t="s">
        <v>1274</v>
      </c>
      <c r="E234" s="97" t="s">
        <v>1997</v>
      </c>
      <c r="F234" s="97"/>
      <c r="G234" s="102" t="s">
        <v>1991</v>
      </c>
      <c r="H234" s="99" t="s">
        <v>2973</v>
      </c>
      <c r="I234" s="99" t="s">
        <v>2973</v>
      </c>
      <c r="J234" s="99" t="s">
        <v>2973</v>
      </c>
      <c r="K234" s="99" t="s">
        <v>2973</v>
      </c>
      <c r="L234" s="99" t="s">
        <v>103</v>
      </c>
      <c r="M234" s="99" t="s">
        <v>2973</v>
      </c>
      <c r="N234" s="99" t="s">
        <v>2973</v>
      </c>
      <c r="O234" s="99" t="s">
        <v>2973</v>
      </c>
      <c r="P234" s="99" t="s">
        <v>103</v>
      </c>
      <c r="Q234" s="99" t="s">
        <v>103</v>
      </c>
      <c r="R234" s="53" t="s">
        <v>103</v>
      </c>
      <c r="S234" s="53" t="s">
        <v>2977</v>
      </c>
      <c r="T234" s="53"/>
      <c r="V234" s="839"/>
      <c r="W234" s="70" t="s">
        <v>623</v>
      </c>
      <c r="X234" s="53" t="s">
        <v>3086</v>
      </c>
      <c r="Y234" s="73"/>
    </row>
    <row r="235" spans="1:25" ht="12" thickBot="1" x14ac:dyDescent="0.2">
      <c r="A235" s="93" t="s">
        <v>3108</v>
      </c>
      <c r="B235" s="97">
        <v>199</v>
      </c>
      <c r="C235" s="97" t="s">
        <v>1306</v>
      </c>
      <c r="D235" s="97" t="s">
        <v>1268</v>
      </c>
      <c r="E235" s="97" t="s">
        <v>1803</v>
      </c>
      <c r="F235" s="97"/>
      <c r="G235" s="101" t="s">
        <v>1991</v>
      </c>
      <c r="H235" s="99" t="s">
        <v>2973</v>
      </c>
      <c r="I235" s="99" t="s">
        <v>2973</v>
      </c>
      <c r="J235" s="99" t="s">
        <v>2973</v>
      </c>
      <c r="K235" s="99" t="s">
        <v>103</v>
      </c>
      <c r="L235" s="99" t="s">
        <v>103</v>
      </c>
      <c r="M235" s="99" t="s">
        <v>2973</v>
      </c>
      <c r="N235" s="99" t="s">
        <v>2973</v>
      </c>
      <c r="O235" s="99" t="s">
        <v>2973</v>
      </c>
      <c r="P235" s="99" t="s">
        <v>103</v>
      </c>
      <c r="Q235" s="99" t="s">
        <v>103</v>
      </c>
      <c r="R235" s="50">
        <v>-6000</v>
      </c>
      <c r="S235" s="53" t="s">
        <v>1709</v>
      </c>
      <c r="T235" s="53"/>
      <c r="V235" s="839"/>
      <c r="W235" s="70" t="s">
        <v>608</v>
      </c>
      <c r="X235" s="53" t="s">
        <v>3107</v>
      </c>
      <c r="Y235" s="73"/>
    </row>
    <row r="236" spans="1:25" ht="23.25" thickBot="1" x14ac:dyDescent="0.2">
      <c r="A236" s="93" t="s">
        <v>766</v>
      </c>
      <c r="B236" s="97">
        <v>210</v>
      </c>
      <c r="C236" s="97" t="s">
        <v>6612</v>
      </c>
      <c r="D236" s="97" t="s">
        <v>1283</v>
      </c>
      <c r="E236" s="97" t="s">
        <v>1803</v>
      </c>
      <c r="F236" s="97"/>
      <c r="G236" s="97" t="s">
        <v>103</v>
      </c>
      <c r="H236" s="99" t="s">
        <v>2973</v>
      </c>
      <c r="I236" s="99" t="s">
        <v>103</v>
      </c>
      <c r="J236" s="99" t="s">
        <v>2973</v>
      </c>
      <c r="K236" s="99" t="s">
        <v>2973</v>
      </c>
      <c r="L236" s="99" t="s">
        <v>103</v>
      </c>
      <c r="M236" s="99" t="s">
        <v>103</v>
      </c>
      <c r="N236" s="99" t="s">
        <v>103</v>
      </c>
      <c r="O236" s="99" t="s">
        <v>2973</v>
      </c>
      <c r="P236" s="99" t="s">
        <v>103</v>
      </c>
      <c r="Q236" s="99" t="s">
        <v>103</v>
      </c>
      <c r="R236" s="50">
        <v>-2625</v>
      </c>
      <c r="S236" s="53" t="s">
        <v>3106</v>
      </c>
      <c r="T236" s="53"/>
      <c r="V236" s="839"/>
      <c r="W236" s="70" t="s">
        <v>367</v>
      </c>
      <c r="X236" s="53" t="s">
        <v>3105</v>
      </c>
      <c r="Y236" s="73"/>
    </row>
    <row r="237" spans="1:25" ht="12" thickBot="1" x14ac:dyDescent="0.2">
      <c r="A237" s="846" t="s">
        <v>367</v>
      </c>
      <c r="B237" s="840">
        <v>210</v>
      </c>
      <c r="C237" s="840" t="s">
        <v>1306</v>
      </c>
      <c r="D237" s="840" t="s">
        <v>1283</v>
      </c>
      <c r="E237" s="840" t="s">
        <v>1803</v>
      </c>
      <c r="F237" s="840"/>
      <c r="G237" s="842" t="s">
        <v>1978</v>
      </c>
      <c r="H237" s="750" t="s">
        <v>2973</v>
      </c>
      <c r="I237" s="750" t="s">
        <v>103</v>
      </c>
      <c r="J237" s="750" t="s">
        <v>2973</v>
      </c>
      <c r="K237" s="750" t="s">
        <v>103</v>
      </c>
      <c r="L237" s="750" t="s">
        <v>103</v>
      </c>
      <c r="M237" s="750" t="s">
        <v>2973</v>
      </c>
      <c r="N237" s="750" t="s">
        <v>103</v>
      </c>
      <c r="O237" s="750" t="s">
        <v>2973</v>
      </c>
      <c r="P237" s="750" t="s">
        <v>103</v>
      </c>
      <c r="Q237" s="750" t="s">
        <v>103</v>
      </c>
      <c r="R237" s="749">
        <v>-2100</v>
      </c>
      <c r="S237" s="53" t="s">
        <v>3104</v>
      </c>
      <c r="T237" s="738" t="s">
        <v>3103</v>
      </c>
      <c r="V237" s="839"/>
      <c r="W237" s="70" t="s">
        <v>840</v>
      </c>
      <c r="X237" s="53" t="s">
        <v>3102</v>
      </c>
      <c r="Y237" s="73"/>
    </row>
    <row r="238" spans="1:25" ht="12" thickBot="1" x14ac:dyDescent="0.2">
      <c r="A238" s="847"/>
      <c r="B238" s="841"/>
      <c r="C238" s="841"/>
      <c r="D238" s="841"/>
      <c r="E238" s="841"/>
      <c r="F238" s="841"/>
      <c r="G238" s="841"/>
      <c r="H238" s="751"/>
      <c r="I238" s="751"/>
      <c r="J238" s="751"/>
      <c r="K238" s="751"/>
      <c r="L238" s="751"/>
      <c r="M238" s="751"/>
      <c r="N238" s="751"/>
      <c r="O238" s="751"/>
      <c r="P238" s="751"/>
      <c r="Q238" s="751"/>
      <c r="R238" s="739"/>
      <c r="S238" s="53" t="s">
        <v>3101</v>
      </c>
      <c r="T238" s="739"/>
      <c r="V238" s="839"/>
      <c r="W238" s="836" t="s">
        <v>3100</v>
      </c>
      <c r="X238" s="53" t="s">
        <v>3099</v>
      </c>
      <c r="Y238" s="834"/>
    </row>
    <row r="239" spans="1:25" ht="12" thickBot="1" x14ac:dyDescent="0.2">
      <c r="A239" s="846" t="s">
        <v>35</v>
      </c>
      <c r="B239" s="840">
        <v>225</v>
      </c>
      <c r="C239" s="840" t="s">
        <v>1306</v>
      </c>
      <c r="D239" s="840" t="s">
        <v>1283</v>
      </c>
      <c r="E239" s="840" t="s">
        <v>1813</v>
      </c>
      <c r="F239" s="840"/>
      <c r="G239" s="840" t="s">
        <v>103</v>
      </c>
      <c r="H239" s="750" t="s">
        <v>2973</v>
      </c>
      <c r="I239" s="750" t="s">
        <v>103</v>
      </c>
      <c r="J239" s="750" t="s">
        <v>2973</v>
      </c>
      <c r="K239" s="750" t="s">
        <v>103</v>
      </c>
      <c r="L239" s="750" t="s">
        <v>103</v>
      </c>
      <c r="M239" s="750" t="s">
        <v>2973</v>
      </c>
      <c r="N239" s="750" t="s">
        <v>103</v>
      </c>
      <c r="O239" s="750" t="s">
        <v>2973</v>
      </c>
      <c r="P239" s="750" t="s">
        <v>103</v>
      </c>
      <c r="Q239" s="750" t="s">
        <v>103</v>
      </c>
      <c r="R239" s="749">
        <v>13000</v>
      </c>
      <c r="S239" s="53" t="s">
        <v>1661</v>
      </c>
      <c r="T239" s="738" t="s">
        <v>1492</v>
      </c>
      <c r="V239" s="839"/>
      <c r="W239" s="837"/>
      <c r="X239" s="53" t="s">
        <v>3098</v>
      </c>
      <c r="Y239" s="835"/>
    </row>
    <row r="240" spans="1:25" ht="12" thickBot="1" x14ac:dyDescent="0.2">
      <c r="A240" s="847"/>
      <c r="B240" s="841"/>
      <c r="C240" s="841"/>
      <c r="D240" s="841"/>
      <c r="E240" s="841"/>
      <c r="F240" s="841"/>
      <c r="G240" s="841"/>
      <c r="H240" s="751"/>
      <c r="I240" s="751"/>
      <c r="J240" s="751"/>
      <c r="K240" s="751"/>
      <c r="L240" s="751"/>
      <c r="M240" s="751"/>
      <c r="N240" s="751"/>
      <c r="O240" s="751"/>
      <c r="P240" s="751"/>
      <c r="Q240" s="751"/>
      <c r="R240" s="739"/>
      <c r="S240" s="53" t="s">
        <v>3010</v>
      </c>
      <c r="T240" s="739"/>
      <c r="V240" s="839"/>
      <c r="W240" s="70" t="s">
        <v>833</v>
      </c>
      <c r="X240" s="53" t="s">
        <v>3097</v>
      </c>
      <c r="Y240" s="73"/>
    </row>
    <row r="241" spans="1:25" ht="12" thickBot="1" x14ac:dyDescent="0.2">
      <c r="A241" s="93" t="s">
        <v>34</v>
      </c>
      <c r="B241" s="97">
        <v>225</v>
      </c>
      <c r="C241" s="97" t="s">
        <v>1306</v>
      </c>
      <c r="D241" s="97" t="s">
        <v>1274</v>
      </c>
      <c r="E241" s="97" t="s">
        <v>1997</v>
      </c>
      <c r="F241" s="97"/>
      <c r="G241" s="97" t="s">
        <v>103</v>
      </c>
      <c r="H241" s="99" t="s">
        <v>2973</v>
      </c>
      <c r="I241" s="99" t="s">
        <v>103</v>
      </c>
      <c r="J241" s="99" t="s">
        <v>2973</v>
      </c>
      <c r="K241" s="99" t="s">
        <v>103</v>
      </c>
      <c r="L241" s="99" t="s">
        <v>103</v>
      </c>
      <c r="M241" s="99" t="s">
        <v>2973</v>
      </c>
      <c r="N241" s="99" t="s">
        <v>2973</v>
      </c>
      <c r="O241" s="99" t="s">
        <v>2973</v>
      </c>
      <c r="P241" s="99" t="s">
        <v>103</v>
      </c>
      <c r="Q241" s="99" t="s">
        <v>103</v>
      </c>
      <c r="R241" s="50">
        <v>13000</v>
      </c>
      <c r="S241" s="53" t="s">
        <v>1661</v>
      </c>
      <c r="T241" s="53" t="s">
        <v>1490</v>
      </c>
      <c r="V241" s="839"/>
      <c r="W241" s="70" t="s">
        <v>3096</v>
      </c>
      <c r="X241" s="53" t="s">
        <v>1500</v>
      </c>
      <c r="Y241" s="73"/>
    </row>
    <row r="242" spans="1:25" ht="12" thickBot="1" x14ac:dyDescent="0.2">
      <c r="A242" s="93" t="s">
        <v>647</v>
      </c>
      <c r="B242" s="97">
        <v>235</v>
      </c>
      <c r="C242" s="97" t="s">
        <v>1306</v>
      </c>
      <c r="D242" s="97" t="s">
        <v>1283</v>
      </c>
      <c r="E242" s="97" t="s">
        <v>1997</v>
      </c>
      <c r="F242" s="97" t="s">
        <v>1308</v>
      </c>
      <c r="G242" s="101" t="s">
        <v>1978</v>
      </c>
      <c r="H242" s="99" t="s">
        <v>2973</v>
      </c>
      <c r="I242" s="99" t="s">
        <v>2973</v>
      </c>
      <c r="J242" s="99" t="s">
        <v>2973</v>
      </c>
      <c r="K242" s="99" t="s">
        <v>2973</v>
      </c>
      <c r="L242" s="99" t="s">
        <v>103</v>
      </c>
      <c r="M242" s="99" t="s">
        <v>2973</v>
      </c>
      <c r="N242" s="99" t="s">
        <v>2973</v>
      </c>
      <c r="O242" s="99" t="s">
        <v>2973</v>
      </c>
      <c r="P242" s="99" t="s">
        <v>103</v>
      </c>
      <c r="Q242" s="99" t="s">
        <v>103</v>
      </c>
      <c r="R242" s="50">
        <v>-3375</v>
      </c>
      <c r="S242" s="53" t="s">
        <v>3095</v>
      </c>
      <c r="T242" s="53"/>
      <c r="V242" s="839"/>
      <c r="W242" s="70" t="s">
        <v>3094</v>
      </c>
      <c r="X242" s="53" t="s">
        <v>1661</v>
      </c>
      <c r="Y242" s="73"/>
    </row>
    <row r="243" spans="1:25" ht="12" thickBot="1" x14ac:dyDescent="0.2">
      <c r="A243" s="93" t="s">
        <v>3053</v>
      </c>
      <c r="B243" s="97">
        <v>240</v>
      </c>
      <c r="C243" s="97" t="s">
        <v>6612</v>
      </c>
      <c r="D243" s="97" t="s">
        <v>1286</v>
      </c>
      <c r="E243" s="97" t="s">
        <v>1803</v>
      </c>
      <c r="F243" s="97"/>
      <c r="G243" s="97" t="s">
        <v>103</v>
      </c>
      <c r="H243" s="99" t="s">
        <v>2973</v>
      </c>
      <c r="I243" s="99" t="s">
        <v>103</v>
      </c>
      <c r="J243" s="99" t="s">
        <v>2973</v>
      </c>
      <c r="K243" s="99" t="s">
        <v>103</v>
      </c>
      <c r="L243" s="99" t="s">
        <v>103</v>
      </c>
      <c r="M243" s="99" t="s">
        <v>2973</v>
      </c>
      <c r="N243" s="99" t="s">
        <v>103</v>
      </c>
      <c r="O243" s="99" t="s">
        <v>2973</v>
      </c>
      <c r="P243" s="99" t="s">
        <v>103</v>
      </c>
      <c r="Q243" s="99" t="s">
        <v>103</v>
      </c>
      <c r="R243" s="50">
        <v>-10125</v>
      </c>
      <c r="S243" s="53" t="s">
        <v>1582</v>
      </c>
      <c r="T243" s="53"/>
      <c r="V243" s="784">
        <v>20</v>
      </c>
      <c r="W243" s="70" t="s">
        <v>6552</v>
      </c>
      <c r="X243" s="53" t="s">
        <v>1661</v>
      </c>
      <c r="Y243" s="72" t="s">
        <v>3007</v>
      </c>
    </row>
    <row r="244" spans="1:25" ht="12" thickBot="1" x14ac:dyDescent="0.2">
      <c r="A244" s="93" t="s">
        <v>432</v>
      </c>
      <c r="B244" s="97">
        <v>245</v>
      </c>
      <c r="C244" s="97" t="s">
        <v>1306</v>
      </c>
      <c r="D244" s="97" t="s">
        <v>1268</v>
      </c>
      <c r="E244" s="97" t="s">
        <v>3019</v>
      </c>
      <c r="F244" s="97"/>
      <c r="G244" s="97" t="s">
        <v>103</v>
      </c>
      <c r="H244" s="99" t="s">
        <v>2973</v>
      </c>
      <c r="I244" s="99" t="s">
        <v>103</v>
      </c>
      <c r="J244" s="99" t="s">
        <v>2973</v>
      </c>
      <c r="K244" s="99" t="s">
        <v>2973</v>
      </c>
      <c r="L244" s="99" t="s">
        <v>103</v>
      </c>
      <c r="M244" s="99" t="s">
        <v>2973</v>
      </c>
      <c r="N244" s="99" t="s">
        <v>2973</v>
      </c>
      <c r="O244" s="99" t="s">
        <v>2973</v>
      </c>
      <c r="P244" s="99" t="s">
        <v>103</v>
      </c>
      <c r="Q244" s="99" t="s">
        <v>103</v>
      </c>
      <c r="R244" s="50">
        <v>-9375</v>
      </c>
      <c r="S244" s="53" t="s">
        <v>2981</v>
      </c>
      <c r="T244" s="53"/>
      <c r="V244" s="839"/>
      <c r="W244" s="70" t="s">
        <v>3093</v>
      </c>
      <c r="X244" s="53" t="s">
        <v>1535</v>
      </c>
      <c r="Y244" s="73"/>
    </row>
    <row r="245" spans="1:25" ht="12" thickBot="1" x14ac:dyDescent="0.2">
      <c r="A245" s="846" t="s">
        <v>822</v>
      </c>
      <c r="B245" s="840">
        <v>250</v>
      </c>
      <c r="C245" s="840" t="s">
        <v>6612</v>
      </c>
      <c r="D245" s="840" t="s">
        <v>1290</v>
      </c>
      <c r="E245" s="840" t="s">
        <v>1997</v>
      </c>
      <c r="F245" s="840"/>
      <c r="G245" s="842" t="s">
        <v>1991</v>
      </c>
      <c r="H245" s="750" t="s">
        <v>2973</v>
      </c>
      <c r="I245" s="750" t="s">
        <v>103</v>
      </c>
      <c r="J245" s="750" t="s">
        <v>2973</v>
      </c>
      <c r="K245" s="750" t="s">
        <v>103</v>
      </c>
      <c r="L245" s="750" t="s">
        <v>103</v>
      </c>
      <c r="M245" s="750" t="s">
        <v>103</v>
      </c>
      <c r="N245" s="750" t="s">
        <v>103</v>
      </c>
      <c r="O245" s="750" t="s">
        <v>2973</v>
      </c>
      <c r="P245" s="750" t="s">
        <v>103</v>
      </c>
      <c r="Q245" s="750" t="s">
        <v>103</v>
      </c>
      <c r="R245" s="749">
        <v>15800</v>
      </c>
      <c r="S245" s="53" t="s">
        <v>1535</v>
      </c>
      <c r="T245" s="738"/>
      <c r="V245" s="839"/>
      <c r="W245" s="70" t="s">
        <v>443</v>
      </c>
      <c r="X245" s="53" t="s">
        <v>3092</v>
      </c>
      <c r="Y245" s="73"/>
    </row>
    <row r="246" spans="1:25" ht="12" thickBot="1" x14ac:dyDescent="0.2">
      <c r="A246" s="847"/>
      <c r="B246" s="841"/>
      <c r="C246" s="841"/>
      <c r="D246" s="841"/>
      <c r="E246" s="841"/>
      <c r="F246" s="841"/>
      <c r="G246" s="841"/>
      <c r="H246" s="751"/>
      <c r="I246" s="751"/>
      <c r="J246" s="751"/>
      <c r="K246" s="751"/>
      <c r="L246" s="751"/>
      <c r="M246" s="751"/>
      <c r="N246" s="751"/>
      <c r="O246" s="751"/>
      <c r="P246" s="751"/>
      <c r="Q246" s="751"/>
      <c r="R246" s="739"/>
      <c r="S246" s="53" t="s">
        <v>3091</v>
      </c>
      <c r="T246" s="739"/>
      <c r="V246" s="839"/>
      <c r="W246" s="70" t="s">
        <v>474</v>
      </c>
      <c r="X246" s="53" t="s">
        <v>3090</v>
      </c>
      <c r="Y246" s="73"/>
    </row>
    <row r="247" spans="1:25" ht="12" thickBot="1" x14ac:dyDescent="0.2">
      <c r="A247" s="93" t="s">
        <v>280</v>
      </c>
      <c r="B247" s="97">
        <v>255</v>
      </c>
      <c r="C247" s="97" t="s">
        <v>6612</v>
      </c>
      <c r="D247" s="97" t="s">
        <v>1286</v>
      </c>
      <c r="E247" s="97" t="s">
        <v>1813</v>
      </c>
      <c r="F247" s="97"/>
      <c r="G247" s="102" t="s">
        <v>1991</v>
      </c>
      <c r="H247" s="99" t="s">
        <v>2973</v>
      </c>
      <c r="I247" s="99" t="s">
        <v>2973</v>
      </c>
      <c r="J247" s="99" t="s">
        <v>2973</v>
      </c>
      <c r="K247" s="99" t="s">
        <v>2973</v>
      </c>
      <c r="L247" s="99" t="s">
        <v>103</v>
      </c>
      <c r="M247" s="99" t="s">
        <v>2973</v>
      </c>
      <c r="N247" s="99" t="s">
        <v>2973</v>
      </c>
      <c r="O247" s="99" t="s">
        <v>2973</v>
      </c>
      <c r="P247" s="99" t="s">
        <v>103</v>
      </c>
      <c r="Q247" s="99" t="s">
        <v>103</v>
      </c>
      <c r="R247" s="53" t="s">
        <v>103</v>
      </c>
      <c r="S247" s="53" t="s">
        <v>2970</v>
      </c>
      <c r="T247" s="53"/>
      <c r="V247" s="839"/>
      <c r="W247" s="70" t="s">
        <v>3089</v>
      </c>
      <c r="X247" s="53" t="s">
        <v>1661</v>
      </c>
      <c r="Y247" s="73"/>
    </row>
    <row r="248" spans="1:25" ht="12" thickBot="1" x14ac:dyDescent="0.2">
      <c r="A248" s="846" t="s">
        <v>3088</v>
      </c>
      <c r="B248" s="840">
        <v>30</v>
      </c>
      <c r="C248" s="840" t="s">
        <v>1305</v>
      </c>
      <c r="D248" s="840" t="s">
        <v>1268</v>
      </c>
      <c r="E248" s="840" t="s">
        <v>2179</v>
      </c>
      <c r="F248" s="840" t="s">
        <v>3087</v>
      </c>
      <c r="G248" s="842" t="s">
        <v>1978</v>
      </c>
      <c r="H248" s="750" t="s">
        <v>103</v>
      </c>
      <c r="I248" s="750" t="s">
        <v>103</v>
      </c>
      <c r="J248" s="750" t="s">
        <v>2973</v>
      </c>
      <c r="K248" s="750" t="s">
        <v>103</v>
      </c>
      <c r="L248" s="750" t="s">
        <v>2973</v>
      </c>
      <c r="M248" s="750" t="s">
        <v>103</v>
      </c>
      <c r="N248" s="750" t="s">
        <v>103</v>
      </c>
      <c r="O248" s="750" t="s">
        <v>103</v>
      </c>
      <c r="P248" s="750" t="s">
        <v>103</v>
      </c>
      <c r="Q248" s="750" t="s">
        <v>103</v>
      </c>
      <c r="R248" s="749">
        <v>-1500</v>
      </c>
      <c r="S248" s="53" t="s">
        <v>1802</v>
      </c>
      <c r="T248" s="738"/>
      <c r="V248" s="839"/>
      <c r="W248" s="836" t="s">
        <v>35</v>
      </c>
      <c r="X248" s="53" t="s">
        <v>3086</v>
      </c>
      <c r="Y248" s="73"/>
    </row>
    <row r="249" spans="1:25" ht="12" thickBot="1" x14ac:dyDescent="0.2">
      <c r="A249" s="847"/>
      <c r="B249" s="841"/>
      <c r="C249" s="841"/>
      <c r="D249" s="841"/>
      <c r="E249" s="841"/>
      <c r="F249" s="841"/>
      <c r="G249" s="841"/>
      <c r="H249" s="751"/>
      <c r="I249" s="751"/>
      <c r="J249" s="751"/>
      <c r="K249" s="751"/>
      <c r="L249" s="751"/>
      <c r="M249" s="751"/>
      <c r="N249" s="751"/>
      <c r="O249" s="751"/>
      <c r="P249" s="751"/>
      <c r="Q249" s="751"/>
      <c r="R249" s="739"/>
      <c r="S249" s="53" t="s">
        <v>3085</v>
      </c>
      <c r="T249" s="739"/>
      <c r="V249" s="839"/>
      <c r="W249" s="837"/>
      <c r="X249" s="53" t="s">
        <v>1661</v>
      </c>
      <c r="Y249" s="72" t="s">
        <v>3003</v>
      </c>
    </row>
    <row r="250" spans="1:25" ht="12" thickBot="1" x14ac:dyDescent="0.2">
      <c r="A250" s="93" t="s">
        <v>3084</v>
      </c>
      <c r="B250" s="97">
        <v>105</v>
      </c>
      <c r="C250" s="97" t="s">
        <v>1314</v>
      </c>
      <c r="D250" s="97" t="s">
        <v>1268</v>
      </c>
      <c r="E250" s="97" t="s">
        <v>1679</v>
      </c>
      <c r="F250" s="97"/>
      <c r="G250" s="97" t="s">
        <v>103</v>
      </c>
      <c r="H250" s="99" t="s">
        <v>103</v>
      </c>
      <c r="I250" s="99" t="s">
        <v>2973</v>
      </c>
      <c r="J250" s="99" t="s">
        <v>2973</v>
      </c>
      <c r="K250" s="99" t="s">
        <v>103</v>
      </c>
      <c r="L250" s="99" t="s">
        <v>103</v>
      </c>
      <c r="M250" s="99" t="s">
        <v>2973</v>
      </c>
      <c r="N250" s="99" t="s">
        <v>2973</v>
      </c>
      <c r="O250" s="99" t="s">
        <v>103</v>
      </c>
      <c r="P250" s="99" t="s">
        <v>103</v>
      </c>
      <c r="Q250" s="99" t="s">
        <v>103</v>
      </c>
      <c r="R250" s="50">
        <v>-1575</v>
      </c>
      <c r="S250" s="53" t="s">
        <v>1731</v>
      </c>
      <c r="T250" s="53" t="s">
        <v>3066</v>
      </c>
      <c r="V250" s="839"/>
      <c r="W250" s="70" t="s">
        <v>34</v>
      </c>
      <c r="X250" s="53" t="s">
        <v>1661</v>
      </c>
      <c r="Y250" s="73" t="s">
        <v>2997</v>
      </c>
    </row>
    <row r="251" spans="1:25" ht="12" thickBot="1" x14ac:dyDescent="0.2">
      <c r="A251" s="846" t="s">
        <v>677</v>
      </c>
      <c r="B251" s="840">
        <v>170</v>
      </c>
      <c r="C251" s="840" t="s">
        <v>1305</v>
      </c>
      <c r="D251" s="840" t="s">
        <v>1268</v>
      </c>
      <c r="E251" s="840" t="s">
        <v>1803</v>
      </c>
      <c r="F251" s="840"/>
      <c r="G251" s="840" t="s">
        <v>103</v>
      </c>
      <c r="H251" s="750" t="s">
        <v>2973</v>
      </c>
      <c r="I251" s="750" t="s">
        <v>103</v>
      </c>
      <c r="J251" s="750" t="s">
        <v>2973</v>
      </c>
      <c r="K251" s="750" t="s">
        <v>103</v>
      </c>
      <c r="L251" s="750" t="s">
        <v>103</v>
      </c>
      <c r="M251" s="750" t="s">
        <v>2973</v>
      </c>
      <c r="N251" s="750" t="s">
        <v>103</v>
      </c>
      <c r="O251" s="750" t="s">
        <v>2973</v>
      </c>
      <c r="P251" s="750" t="s">
        <v>103</v>
      </c>
      <c r="Q251" s="750" t="s">
        <v>103</v>
      </c>
      <c r="R251" s="749">
        <v>4500</v>
      </c>
      <c r="S251" s="53" t="s">
        <v>1500</v>
      </c>
      <c r="T251" s="53" t="s">
        <v>3083</v>
      </c>
      <c r="V251" s="839"/>
      <c r="W251" s="70" t="s">
        <v>3082</v>
      </c>
      <c r="X251" s="53" t="s">
        <v>1535</v>
      </c>
      <c r="Y251" s="73" t="s">
        <v>3064</v>
      </c>
    </row>
    <row r="252" spans="1:25" ht="12" thickBot="1" x14ac:dyDescent="0.2">
      <c r="A252" s="847"/>
      <c r="B252" s="841"/>
      <c r="C252" s="841"/>
      <c r="D252" s="841"/>
      <c r="E252" s="841"/>
      <c r="F252" s="841"/>
      <c r="G252" s="841"/>
      <c r="H252" s="751"/>
      <c r="I252" s="751"/>
      <c r="J252" s="751"/>
      <c r="K252" s="751"/>
      <c r="L252" s="751"/>
      <c r="M252" s="751"/>
      <c r="N252" s="751"/>
      <c r="O252" s="751"/>
      <c r="P252" s="751"/>
      <c r="Q252" s="751"/>
      <c r="R252" s="739"/>
      <c r="S252" s="53" t="s">
        <v>3081</v>
      </c>
      <c r="T252" s="53" t="s">
        <v>3080</v>
      </c>
      <c r="V252" s="839"/>
      <c r="W252" s="70" t="s">
        <v>3006</v>
      </c>
      <c r="X252" s="53" t="s">
        <v>1535</v>
      </c>
      <c r="Y252" s="73" t="s">
        <v>3079</v>
      </c>
    </row>
    <row r="253" spans="1:25" ht="12" thickBot="1" x14ac:dyDescent="0.2">
      <c r="A253" s="847"/>
      <c r="B253" s="841"/>
      <c r="C253" s="841"/>
      <c r="D253" s="841"/>
      <c r="E253" s="841"/>
      <c r="F253" s="841"/>
      <c r="G253" s="841"/>
      <c r="H253" s="751"/>
      <c r="I253" s="751"/>
      <c r="J253" s="751"/>
      <c r="K253" s="751"/>
      <c r="L253" s="751"/>
      <c r="M253" s="751"/>
      <c r="N253" s="751"/>
      <c r="O253" s="751"/>
      <c r="P253" s="751"/>
      <c r="Q253" s="751"/>
      <c r="R253" s="739"/>
      <c r="S253" s="71"/>
      <c r="T253" s="53" t="s">
        <v>3078</v>
      </c>
      <c r="V253" s="784">
        <v>21</v>
      </c>
      <c r="W253" s="70" t="s">
        <v>3077</v>
      </c>
      <c r="X253" s="53" t="s">
        <v>167</v>
      </c>
      <c r="Y253" s="73" t="s">
        <v>3076</v>
      </c>
    </row>
    <row r="254" spans="1:25" ht="12" thickBot="1" x14ac:dyDescent="0.2">
      <c r="A254" s="846" t="s">
        <v>3075</v>
      </c>
      <c r="B254" s="840">
        <v>200</v>
      </c>
      <c r="C254" s="840" t="s">
        <v>1305</v>
      </c>
      <c r="D254" s="840" t="s">
        <v>1268</v>
      </c>
      <c r="E254" s="840" t="s">
        <v>2025</v>
      </c>
      <c r="F254" s="840"/>
      <c r="G254" s="840" t="s">
        <v>103</v>
      </c>
      <c r="H254" s="750" t="s">
        <v>103</v>
      </c>
      <c r="I254" s="750" t="s">
        <v>2973</v>
      </c>
      <c r="J254" s="750" t="s">
        <v>2973</v>
      </c>
      <c r="K254" s="750" t="s">
        <v>103</v>
      </c>
      <c r="L254" s="750" t="s">
        <v>103</v>
      </c>
      <c r="M254" s="750" t="s">
        <v>2973</v>
      </c>
      <c r="N254" s="750" t="s">
        <v>2973</v>
      </c>
      <c r="O254" s="750" t="s">
        <v>103</v>
      </c>
      <c r="P254" s="750" t="s">
        <v>103</v>
      </c>
      <c r="Q254" s="750" t="s">
        <v>103</v>
      </c>
      <c r="R254" s="749">
        <v>-4125</v>
      </c>
      <c r="S254" s="53" t="s">
        <v>2175</v>
      </c>
      <c r="T254" s="738"/>
      <c r="V254" s="839"/>
      <c r="W254" s="70" t="s">
        <v>26</v>
      </c>
      <c r="X254" s="53" t="s">
        <v>3037</v>
      </c>
      <c r="Y254" s="73" t="s">
        <v>2997</v>
      </c>
    </row>
    <row r="255" spans="1:25" ht="12" thickBot="1" x14ac:dyDescent="0.2">
      <c r="A255" s="847"/>
      <c r="B255" s="841"/>
      <c r="C255" s="841"/>
      <c r="D255" s="841"/>
      <c r="E255" s="841"/>
      <c r="F255" s="841"/>
      <c r="G255" s="841"/>
      <c r="H255" s="751"/>
      <c r="I255" s="751"/>
      <c r="J255" s="751"/>
      <c r="K255" s="751"/>
      <c r="L255" s="751"/>
      <c r="M255" s="751"/>
      <c r="N255" s="751"/>
      <c r="O255" s="751"/>
      <c r="P255" s="751"/>
      <c r="Q255" s="751"/>
      <c r="R255" s="739"/>
      <c r="S255" s="53" t="s">
        <v>2754</v>
      </c>
      <c r="T255" s="739"/>
      <c r="V255" s="839"/>
      <c r="W255" s="70" t="s">
        <v>3074</v>
      </c>
      <c r="X255" s="53" t="s">
        <v>1535</v>
      </c>
      <c r="Y255" s="73" t="s">
        <v>3073</v>
      </c>
    </row>
    <row r="256" spans="1:25" ht="12" thickBot="1" x14ac:dyDescent="0.2">
      <c r="A256" s="93" t="s">
        <v>946</v>
      </c>
      <c r="B256" s="97">
        <v>210</v>
      </c>
      <c r="C256" s="97" t="s">
        <v>1305</v>
      </c>
      <c r="D256" s="97" t="s">
        <v>1268</v>
      </c>
      <c r="E256" s="97" t="s">
        <v>1803</v>
      </c>
      <c r="F256" s="97"/>
      <c r="G256" s="97" t="s">
        <v>103</v>
      </c>
      <c r="H256" s="99" t="s">
        <v>103</v>
      </c>
      <c r="I256" s="99" t="s">
        <v>103</v>
      </c>
      <c r="J256" s="99" t="s">
        <v>2973</v>
      </c>
      <c r="K256" s="99" t="s">
        <v>103</v>
      </c>
      <c r="L256" s="99" t="s">
        <v>103</v>
      </c>
      <c r="M256" s="99" t="s">
        <v>103</v>
      </c>
      <c r="N256" s="99" t="s">
        <v>103</v>
      </c>
      <c r="O256" s="99" t="s">
        <v>103</v>
      </c>
      <c r="P256" s="99" t="s">
        <v>103</v>
      </c>
      <c r="Q256" s="99" t="s">
        <v>103</v>
      </c>
      <c r="R256" s="50">
        <v>-2250</v>
      </c>
      <c r="S256" s="53" t="s">
        <v>3072</v>
      </c>
      <c r="T256" s="53"/>
      <c r="V256" s="839"/>
      <c r="W256" s="70" t="s">
        <v>3071</v>
      </c>
      <c r="X256" s="53" t="s">
        <v>1661</v>
      </c>
      <c r="Y256" s="73" t="s">
        <v>2983</v>
      </c>
    </row>
    <row r="257" spans="1:25" ht="12" thickBot="1" x14ac:dyDescent="0.2">
      <c r="A257" s="93" t="s">
        <v>6552</v>
      </c>
      <c r="B257" s="97">
        <v>220</v>
      </c>
      <c r="C257" s="97" t="s">
        <v>1305</v>
      </c>
      <c r="D257" s="97" t="s">
        <v>1268</v>
      </c>
      <c r="E257" s="97" t="s">
        <v>1997</v>
      </c>
      <c r="F257" s="97"/>
      <c r="G257" s="101" t="s">
        <v>1978</v>
      </c>
      <c r="H257" s="99" t="s">
        <v>2973</v>
      </c>
      <c r="I257" s="99" t="s">
        <v>103</v>
      </c>
      <c r="J257" s="99" t="s">
        <v>2973</v>
      </c>
      <c r="K257" s="99" t="s">
        <v>103</v>
      </c>
      <c r="L257" s="99" t="s">
        <v>103</v>
      </c>
      <c r="M257" s="99" t="s">
        <v>2973</v>
      </c>
      <c r="N257" s="99" t="s">
        <v>103</v>
      </c>
      <c r="O257" s="99" t="s">
        <v>2973</v>
      </c>
      <c r="P257" s="99" t="s">
        <v>103</v>
      </c>
      <c r="Q257" s="99" t="s">
        <v>103</v>
      </c>
      <c r="R257" s="50">
        <v>12000</v>
      </c>
      <c r="S257" s="53" t="s">
        <v>1661</v>
      </c>
      <c r="T257" s="53" t="s">
        <v>1488</v>
      </c>
      <c r="V257" s="839"/>
      <c r="W257" s="70" t="s">
        <v>3070</v>
      </c>
      <c r="X257" s="53" t="s">
        <v>3069</v>
      </c>
      <c r="Y257" s="73"/>
    </row>
    <row r="258" spans="1:25" ht="12" thickBot="1" x14ac:dyDescent="0.2">
      <c r="A258" s="93" t="s">
        <v>3043</v>
      </c>
      <c r="B258" s="97">
        <v>245</v>
      </c>
      <c r="C258" s="97" t="s">
        <v>6613</v>
      </c>
      <c r="D258" s="97" t="s">
        <v>1268</v>
      </c>
      <c r="E258" s="97" t="s">
        <v>2025</v>
      </c>
      <c r="F258" s="97"/>
      <c r="G258" s="97" t="s">
        <v>103</v>
      </c>
      <c r="H258" s="99" t="s">
        <v>103</v>
      </c>
      <c r="I258" s="99" t="s">
        <v>103</v>
      </c>
      <c r="J258" s="99" t="s">
        <v>2973</v>
      </c>
      <c r="K258" s="99" t="s">
        <v>103</v>
      </c>
      <c r="L258" s="99" t="s">
        <v>103</v>
      </c>
      <c r="M258" s="99" t="s">
        <v>103</v>
      </c>
      <c r="N258" s="99" t="s">
        <v>103</v>
      </c>
      <c r="O258" s="99" t="s">
        <v>103</v>
      </c>
      <c r="P258" s="99" t="s">
        <v>103</v>
      </c>
      <c r="Q258" s="99" t="s">
        <v>103</v>
      </c>
      <c r="R258" s="50">
        <v>-9375</v>
      </c>
      <c r="S258" s="53" t="s">
        <v>3068</v>
      </c>
      <c r="T258" s="53"/>
      <c r="V258" s="839"/>
      <c r="W258" s="70" t="s">
        <v>3005</v>
      </c>
      <c r="X258" s="53" t="s">
        <v>3042</v>
      </c>
      <c r="Y258" s="73">
        <f>-969-23</f>
        <v>-992</v>
      </c>
    </row>
    <row r="259" spans="1:25" ht="12" thickBot="1" x14ac:dyDescent="0.2">
      <c r="A259" s="93" t="s">
        <v>964</v>
      </c>
      <c r="B259" s="97">
        <v>250</v>
      </c>
      <c r="C259" s="97" t="s">
        <v>1305</v>
      </c>
      <c r="D259" s="97" t="s">
        <v>1268</v>
      </c>
      <c r="E259" s="97" t="s">
        <v>1679</v>
      </c>
      <c r="F259" s="97"/>
      <c r="G259" s="101" t="s">
        <v>1978</v>
      </c>
      <c r="H259" s="99" t="s">
        <v>103</v>
      </c>
      <c r="I259" s="99" t="s">
        <v>2973</v>
      </c>
      <c r="J259" s="99" t="s">
        <v>2973</v>
      </c>
      <c r="K259" s="99" t="s">
        <v>103</v>
      </c>
      <c r="L259" s="99" t="s">
        <v>103</v>
      </c>
      <c r="M259" s="99" t="s">
        <v>2973</v>
      </c>
      <c r="N259" s="99" t="s">
        <v>2973</v>
      </c>
      <c r="O259" s="99" t="s">
        <v>103</v>
      </c>
      <c r="P259" s="99" t="s">
        <v>103</v>
      </c>
      <c r="Q259" s="99" t="s">
        <v>103</v>
      </c>
      <c r="R259" s="50">
        <v>-4125</v>
      </c>
      <c r="S259" s="53" t="s">
        <v>3067</v>
      </c>
      <c r="T259" s="53" t="s">
        <v>3066</v>
      </c>
      <c r="V259" s="839"/>
      <c r="W259" s="70" t="s">
        <v>3065</v>
      </c>
      <c r="X259" s="53" t="s">
        <v>1535</v>
      </c>
      <c r="Y259" s="73" t="s">
        <v>3064</v>
      </c>
    </row>
    <row r="260" spans="1:25" ht="12" thickBot="1" x14ac:dyDescent="0.2">
      <c r="A260" s="93" t="s">
        <v>3063</v>
      </c>
      <c r="B260" s="97">
        <v>33</v>
      </c>
      <c r="C260" s="97" t="s">
        <v>1313</v>
      </c>
      <c r="D260" s="97" t="s">
        <v>1287</v>
      </c>
      <c r="E260" s="97" t="s">
        <v>1813</v>
      </c>
      <c r="F260" s="97"/>
      <c r="G260" s="97" t="s">
        <v>103</v>
      </c>
      <c r="H260" s="99" t="s">
        <v>103</v>
      </c>
      <c r="I260" s="99" t="s">
        <v>103</v>
      </c>
      <c r="J260" s="99" t="s">
        <v>103</v>
      </c>
      <c r="K260" s="99" t="s">
        <v>103</v>
      </c>
      <c r="L260" s="99" t="s">
        <v>103</v>
      </c>
      <c r="M260" s="99" t="s">
        <v>2973</v>
      </c>
      <c r="N260" s="99" t="s">
        <v>103</v>
      </c>
      <c r="O260" s="99" t="s">
        <v>103</v>
      </c>
      <c r="P260" s="99" t="s">
        <v>103</v>
      </c>
      <c r="Q260" s="99" t="s">
        <v>103</v>
      </c>
      <c r="R260" s="53">
        <v>-337</v>
      </c>
      <c r="S260" s="53" t="s">
        <v>3062</v>
      </c>
      <c r="T260" s="53"/>
      <c r="V260" s="839"/>
      <c r="W260" s="70" t="s">
        <v>647</v>
      </c>
      <c r="X260" s="53" t="s">
        <v>3061</v>
      </c>
      <c r="Y260" s="73"/>
    </row>
    <row r="261" spans="1:25" ht="12" thickBot="1" x14ac:dyDescent="0.2">
      <c r="A261" s="93" t="s">
        <v>759</v>
      </c>
      <c r="B261" s="97">
        <v>42</v>
      </c>
      <c r="C261" s="97" t="s">
        <v>1313</v>
      </c>
      <c r="D261" s="97" t="s">
        <v>1287</v>
      </c>
      <c r="E261" s="97" t="s">
        <v>1803</v>
      </c>
      <c r="F261" s="97"/>
      <c r="G261" s="97" t="s">
        <v>103</v>
      </c>
      <c r="H261" s="99" t="s">
        <v>2973</v>
      </c>
      <c r="I261" s="99" t="s">
        <v>2973</v>
      </c>
      <c r="J261" s="99" t="s">
        <v>2973</v>
      </c>
      <c r="K261" s="99" t="s">
        <v>2973</v>
      </c>
      <c r="L261" s="99" t="s">
        <v>103</v>
      </c>
      <c r="M261" s="99" t="s">
        <v>2973</v>
      </c>
      <c r="N261" s="99" t="s">
        <v>2973</v>
      </c>
      <c r="O261" s="99" t="s">
        <v>2973</v>
      </c>
      <c r="P261" s="99" t="s">
        <v>103</v>
      </c>
      <c r="Q261" s="99" t="s">
        <v>103</v>
      </c>
      <c r="R261" s="53">
        <v>-435</v>
      </c>
      <c r="S261" s="53" t="s">
        <v>3060</v>
      </c>
      <c r="T261" s="53"/>
      <c r="V261" s="839"/>
      <c r="W261" s="70" t="s">
        <v>3059</v>
      </c>
      <c r="X261" s="53" t="s">
        <v>1661</v>
      </c>
      <c r="Y261" s="73" t="s">
        <v>2983</v>
      </c>
    </row>
    <row r="262" spans="1:25" ht="12" thickBot="1" x14ac:dyDescent="0.2">
      <c r="A262" s="93" t="s">
        <v>3058</v>
      </c>
      <c r="B262" s="97">
        <v>55</v>
      </c>
      <c r="C262" s="97" t="s">
        <v>1313</v>
      </c>
      <c r="D262" s="97" t="s">
        <v>1287</v>
      </c>
      <c r="E262" s="97" t="s">
        <v>1997</v>
      </c>
      <c r="F262" s="97"/>
      <c r="G262" s="97" t="s">
        <v>103</v>
      </c>
      <c r="H262" s="99" t="s">
        <v>2973</v>
      </c>
      <c r="I262" s="99" t="s">
        <v>2973</v>
      </c>
      <c r="J262" s="99" t="s">
        <v>2973</v>
      </c>
      <c r="K262" s="99" t="s">
        <v>2973</v>
      </c>
      <c r="L262" s="99" t="s">
        <v>103</v>
      </c>
      <c r="M262" s="99" t="s">
        <v>2973</v>
      </c>
      <c r="N262" s="99" t="s">
        <v>2973</v>
      </c>
      <c r="O262" s="99" t="s">
        <v>2973</v>
      </c>
      <c r="P262" s="99" t="s">
        <v>103</v>
      </c>
      <c r="Q262" s="99" t="s">
        <v>103</v>
      </c>
      <c r="R262" s="53">
        <v>-600</v>
      </c>
      <c r="S262" s="53" t="s">
        <v>3057</v>
      </c>
      <c r="T262" s="53"/>
      <c r="V262" s="784">
        <v>22</v>
      </c>
      <c r="W262" s="70" t="s">
        <v>25</v>
      </c>
      <c r="X262" s="53" t="s">
        <v>3037</v>
      </c>
      <c r="Y262" s="73" t="s">
        <v>3007</v>
      </c>
    </row>
    <row r="263" spans="1:25" ht="12" thickBot="1" x14ac:dyDescent="0.2">
      <c r="A263" s="846" t="s">
        <v>3056</v>
      </c>
      <c r="B263" s="840">
        <v>65</v>
      </c>
      <c r="C263" s="840" t="s">
        <v>1313</v>
      </c>
      <c r="D263" s="840" t="s">
        <v>1287</v>
      </c>
      <c r="E263" s="840" t="s">
        <v>1803</v>
      </c>
      <c r="F263" s="840"/>
      <c r="G263" s="842" t="s">
        <v>1978</v>
      </c>
      <c r="H263" s="750" t="s">
        <v>103</v>
      </c>
      <c r="I263" s="750" t="s">
        <v>103</v>
      </c>
      <c r="J263" s="750" t="s">
        <v>103</v>
      </c>
      <c r="K263" s="750" t="s">
        <v>103</v>
      </c>
      <c r="L263" s="750" t="s">
        <v>103</v>
      </c>
      <c r="M263" s="750" t="s">
        <v>2973</v>
      </c>
      <c r="N263" s="750" t="s">
        <v>103</v>
      </c>
      <c r="O263" s="750" t="s">
        <v>103</v>
      </c>
      <c r="P263" s="750" t="s">
        <v>103</v>
      </c>
      <c r="Q263" s="750" t="s">
        <v>103</v>
      </c>
      <c r="R263" s="738">
        <v>980</v>
      </c>
      <c r="S263" s="53" t="s">
        <v>3055</v>
      </c>
      <c r="T263" s="738"/>
      <c r="V263" s="839"/>
      <c r="W263" s="70" t="s">
        <v>802</v>
      </c>
      <c r="X263" s="53" t="s">
        <v>3054</v>
      </c>
      <c r="Y263" s="73"/>
    </row>
    <row r="264" spans="1:25" ht="12" thickBot="1" x14ac:dyDescent="0.2">
      <c r="A264" s="847"/>
      <c r="B264" s="841"/>
      <c r="C264" s="841"/>
      <c r="D264" s="841"/>
      <c r="E264" s="841"/>
      <c r="F264" s="841"/>
      <c r="G264" s="841"/>
      <c r="H264" s="751"/>
      <c r="I264" s="751"/>
      <c r="J264" s="751"/>
      <c r="K264" s="751"/>
      <c r="L264" s="751"/>
      <c r="M264" s="751"/>
      <c r="N264" s="751"/>
      <c r="O264" s="751"/>
      <c r="P264" s="751"/>
      <c r="Q264" s="751"/>
      <c r="R264" s="739"/>
      <c r="S264" s="53" t="s">
        <v>2559</v>
      </c>
      <c r="T264" s="739"/>
      <c r="V264" s="839"/>
      <c r="W264" s="70" t="s">
        <v>3053</v>
      </c>
      <c r="X264" s="53" t="s">
        <v>3052</v>
      </c>
      <c r="Y264" s="73"/>
    </row>
    <row r="265" spans="1:25" ht="12" thickBot="1" x14ac:dyDescent="0.2">
      <c r="A265" s="846" t="s">
        <v>98</v>
      </c>
      <c r="B265" s="840">
        <v>75</v>
      </c>
      <c r="C265" s="840" t="s">
        <v>1313</v>
      </c>
      <c r="D265" s="840" t="s">
        <v>1268</v>
      </c>
      <c r="E265" s="840" t="s">
        <v>1813</v>
      </c>
      <c r="F265" s="840"/>
      <c r="G265" s="840" t="s">
        <v>103</v>
      </c>
      <c r="H265" s="750" t="s">
        <v>2973</v>
      </c>
      <c r="I265" s="750" t="s">
        <v>2973</v>
      </c>
      <c r="J265" s="750" t="s">
        <v>2973</v>
      </c>
      <c r="K265" s="750" t="s">
        <v>2973</v>
      </c>
      <c r="L265" s="750" t="s">
        <v>103</v>
      </c>
      <c r="M265" s="750" t="s">
        <v>2973</v>
      </c>
      <c r="N265" s="750" t="s">
        <v>2973</v>
      </c>
      <c r="O265" s="750" t="s">
        <v>2973</v>
      </c>
      <c r="P265" s="750" t="s">
        <v>103</v>
      </c>
      <c r="Q265" s="750" t="s">
        <v>103</v>
      </c>
      <c r="R265" s="738">
        <v>-975</v>
      </c>
      <c r="S265" s="53" t="s">
        <v>1933</v>
      </c>
      <c r="T265" s="738"/>
      <c r="V265" s="839"/>
      <c r="W265" s="70" t="s">
        <v>2993</v>
      </c>
      <c r="X265" s="53" t="s">
        <v>3051</v>
      </c>
      <c r="Y265" s="73"/>
    </row>
    <row r="266" spans="1:25" ht="12" thickBot="1" x14ac:dyDescent="0.2">
      <c r="A266" s="847"/>
      <c r="B266" s="841"/>
      <c r="C266" s="841"/>
      <c r="D266" s="841"/>
      <c r="E266" s="841"/>
      <c r="F266" s="841"/>
      <c r="G266" s="841"/>
      <c r="H266" s="751"/>
      <c r="I266" s="751"/>
      <c r="J266" s="751"/>
      <c r="K266" s="751"/>
      <c r="L266" s="751"/>
      <c r="M266" s="751"/>
      <c r="N266" s="751"/>
      <c r="O266" s="751"/>
      <c r="P266" s="751"/>
      <c r="Q266" s="751"/>
      <c r="R266" s="739"/>
      <c r="S266" s="53" t="s">
        <v>3050</v>
      </c>
      <c r="T266" s="739"/>
      <c r="V266" s="839"/>
      <c r="W266" s="70" t="s">
        <v>3002</v>
      </c>
      <c r="X266" s="53" t="s">
        <v>1661</v>
      </c>
      <c r="Y266" s="73" t="s">
        <v>2983</v>
      </c>
    </row>
    <row r="267" spans="1:25" ht="12" thickBot="1" x14ac:dyDescent="0.2">
      <c r="A267" s="847"/>
      <c r="B267" s="841"/>
      <c r="C267" s="841"/>
      <c r="D267" s="841"/>
      <c r="E267" s="841"/>
      <c r="F267" s="841"/>
      <c r="G267" s="841"/>
      <c r="H267" s="751"/>
      <c r="I267" s="751"/>
      <c r="J267" s="751"/>
      <c r="K267" s="751"/>
      <c r="L267" s="751"/>
      <c r="M267" s="751"/>
      <c r="N267" s="751"/>
      <c r="O267" s="751"/>
      <c r="P267" s="751"/>
      <c r="Q267" s="751"/>
      <c r="R267" s="739"/>
      <c r="S267" s="53" t="s">
        <v>3049</v>
      </c>
      <c r="T267" s="739"/>
      <c r="V267" s="839"/>
      <c r="W267" s="836" t="s">
        <v>396</v>
      </c>
      <c r="X267" s="53" t="s">
        <v>3048</v>
      </c>
      <c r="Y267" s="73"/>
    </row>
    <row r="268" spans="1:25" ht="12" thickBot="1" x14ac:dyDescent="0.2">
      <c r="A268" s="847"/>
      <c r="B268" s="841"/>
      <c r="C268" s="841"/>
      <c r="D268" s="841"/>
      <c r="E268" s="841"/>
      <c r="F268" s="841"/>
      <c r="G268" s="841"/>
      <c r="H268" s="751"/>
      <c r="I268" s="751"/>
      <c r="J268" s="751"/>
      <c r="K268" s="751"/>
      <c r="L268" s="751"/>
      <c r="M268" s="751"/>
      <c r="N268" s="751"/>
      <c r="O268" s="751"/>
      <c r="P268" s="751"/>
      <c r="Q268" s="751"/>
      <c r="R268" s="739"/>
      <c r="S268" s="53" t="s">
        <v>3047</v>
      </c>
      <c r="T268" s="739"/>
      <c r="V268" s="839"/>
      <c r="W268" s="837"/>
      <c r="X268" s="53" t="s">
        <v>2067</v>
      </c>
      <c r="Y268" s="73" t="s">
        <v>2953</v>
      </c>
    </row>
    <row r="269" spans="1:25" ht="12" thickBot="1" x14ac:dyDescent="0.2">
      <c r="A269" s="846" t="s">
        <v>3046</v>
      </c>
      <c r="B269" s="840">
        <v>85</v>
      </c>
      <c r="C269" s="840" t="s">
        <v>1313</v>
      </c>
      <c r="D269" s="840" t="s">
        <v>1287</v>
      </c>
      <c r="E269" s="840" t="s">
        <v>1803</v>
      </c>
      <c r="F269" s="840"/>
      <c r="G269" s="840" t="s">
        <v>103</v>
      </c>
      <c r="H269" s="750" t="s">
        <v>103</v>
      </c>
      <c r="I269" s="750" t="s">
        <v>2973</v>
      </c>
      <c r="J269" s="750" t="s">
        <v>103</v>
      </c>
      <c r="K269" s="750" t="s">
        <v>2973</v>
      </c>
      <c r="L269" s="750" t="s">
        <v>103</v>
      </c>
      <c r="M269" s="750" t="s">
        <v>2973</v>
      </c>
      <c r="N269" s="750" t="s">
        <v>2973</v>
      </c>
      <c r="O269" s="750" t="s">
        <v>103</v>
      </c>
      <c r="P269" s="750" t="s">
        <v>103</v>
      </c>
      <c r="Q269" s="750" t="s">
        <v>103</v>
      </c>
      <c r="R269" s="749">
        <v>-1162</v>
      </c>
      <c r="S269" s="53" t="s">
        <v>3045</v>
      </c>
      <c r="T269" s="738"/>
      <c r="V269" s="839"/>
      <c r="W269" s="70" t="s">
        <v>813</v>
      </c>
      <c r="X269" s="53" t="s">
        <v>3044</v>
      </c>
      <c r="Y269" s="73"/>
    </row>
    <row r="270" spans="1:25" ht="12" thickBot="1" x14ac:dyDescent="0.2">
      <c r="A270" s="847"/>
      <c r="B270" s="841"/>
      <c r="C270" s="841"/>
      <c r="D270" s="841"/>
      <c r="E270" s="841"/>
      <c r="F270" s="841"/>
      <c r="G270" s="841"/>
      <c r="H270" s="751"/>
      <c r="I270" s="751"/>
      <c r="J270" s="751"/>
      <c r="K270" s="751"/>
      <c r="L270" s="751"/>
      <c r="M270" s="751"/>
      <c r="N270" s="751"/>
      <c r="O270" s="751"/>
      <c r="P270" s="751"/>
      <c r="Q270" s="751"/>
      <c r="R270" s="739"/>
      <c r="S270" s="56" t="s">
        <v>2559</v>
      </c>
      <c r="T270" s="739"/>
      <c r="V270" s="839"/>
      <c r="W270" s="70" t="s">
        <v>3043</v>
      </c>
      <c r="X270" s="53" t="s">
        <v>3042</v>
      </c>
      <c r="Y270" s="73">
        <v>-1700.1969999999999</v>
      </c>
    </row>
    <row r="271" spans="1:25" ht="12" thickBot="1" x14ac:dyDescent="0.2">
      <c r="A271" s="846" t="s">
        <v>2949</v>
      </c>
      <c r="B271" s="840">
        <v>88</v>
      </c>
      <c r="C271" s="840" t="s">
        <v>1313</v>
      </c>
      <c r="D271" s="840" t="s">
        <v>1268</v>
      </c>
      <c r="E271" s="840" t="s">
        <v>1803</v>
      </c>
      <c r="F271" s="840"/>
      <c r="G271" s="844" t="s">
        <v>1978</v>
      </c>
      <c r="H271" s="750" t="s">
        <v>2973</v>
      </c>
      <c r="I271" s="750" t="s">
        <v>103</v>
      </c>
      <c r="J271" s="750" t="s">
        <v>2973</v>
      </c>
      <c r="K271" s="750" t="s">
        <v>2973</v>
      </c>
      <c r="L271" s="750" t="s">
        <v>103</v>
      </c>
      <c r="M271" s="750" t="s">
        <v>2973</v>
      </c>
      <c r="N271" s="750" t="s">
        <v>103</v>
      </c>
      <c r="O271" s="750" t="s">
        <v>2973</v>
      </c>
      <c r="P271" s="750" t="s">
        <v>103</v>
      </c>
      <c r="Q271" s="750" t="s">
        <v>103</v>
      </c>
      <c r="R271" s="749">
        <v>3000</v>
      </c>
      <c r="S271" s="748" t="s">
        <v>1533</v>
      </c>
      <c r="T271" s="53" t="s">
        <v>1486</v>
      </c>
      <c r="V271" s="839"/>
      <c r="W271" s="70" t="s">
        <v>432</v>
      </c>
      <c r="X271" s="53" t="s">
        <v>3016</v>
      </c>
      <c r="Y271" s="73"/>
    </row>
    <row r="272" spans="1:25" ht="12" thickBot="1" x14ac:dyDescent="0.2">
      <c r="A272" s="847"/>
      <c r="B272" s="841"/>
      <c r="C272" s="841"/>
      <c r="D272" s="841"/>
      <c r="E272" s="841"/>
      <c r="F272" s="841"/>
      <c r="G272" s="841"/>
      <c r="H272" s="751"/>
      <c r="I272" s="751"/>
      <c r="J272" s="751"/>
      <c r="K272" s="751"/>
      <c r="L272" s="751"/>
      <c r="M272" s="751"/>
      <c r="N272" s="751"/>
      <c r="O272" s="751"/>
      <c r="P272" s="751"/>
      <c r="Q272" s="751"/>
      <c r="R272" s="739"/>
      <c r="S272" s="739"/>
      <c r="T272" s="53" t="s">
        <v>3041</v>
      </c>
      <c r="V272" s="784">
        <v>23</v>
      </c>
      <c r="W272" s="70" t="s">
        <v>964</v>
      </c>
      <c r="X272" s="53" t="s">
        <v>3040</v>
      </c>
      <c r="Y272" s="73"/>
    </row>
    <row r="273" spans="1:25" ht="12" thickBot="1" x14ac:dyDescent="0.2">
      <c r="A273" s="846" t="s">
        <v>3039</v>
      </c>
      <c r="B273" s="840">
        <v>100</v>
      </c>
      <c r="C273" s="840" t="s">
        <v>1313</v>
      </c>
      <c r="D273" s="840" t="s">
        <v>1286</v>
      </c>
      <c r="E273" s="840" t="s">
        <v>1803</v>
      </c>
      <c r="F273" s="840"/>
      <c r="G273" s="842" t="s">
        <v>1978</v>
      </c>
      <c r="H273" s="750" t="s">
        <v>2973</v>
      </c>
      <c r="I273" s="750" t="s">
        <v>103</v>
      </c>
      <c r="J273" s="750" t="s">
        <v>2973</v>
      </c>
      <c r="K273" s="750" t="s">
        <v>103</v>
      </c>
      <c r="L273" s="750" t="s">
        <v>103</v>
      </c>
      <c r="M273" s="750" t="s">
        <v>103</v>
      </c>
      <c r="N273" s="750" t="s">
        <v>2973</v>
      </c>
      <c r="O273" s="750" t="s">
        <v>2973</v>
      </c>
      <c r="P273" s="750" t="s">
        <v>103</v>
      </c>
      <c r="Q273" s="750" t="s">
        <v>103</v>
      </c>
      <c r="R273" s="50">
        <v>-2250</v>
      </c>
      <c r="S273" s="53" t="s">
        <v>3038</v>
      </c>
      <c r="T273" s="53"/>
      <c r="V273" s="839"/>
      <c r="W273" s="70" t="s">
        <v>27</v>
      </c>
      <c r="X273" s="53" t="s">
        <v>3037</v>
      </c>
      <c r="Y273" s="73" t="s">
        <v>3003</v>
      </c>
    </row>
    <row r="274" spans="1:25" ht="12" thickBot="1" x14ac:dyDescent="0.2">
      <c r="A274" s="847"/>
      <c r="B274" s="841"/>
      <c r="C274" s="841"/>
      <c r="D274" s="841"/>
      <c r="E274" s="841"/>
      <c r="F274" s="841"/>
      <c r="G274" s="841"/>
      <c r="H274" s="751"/>
      <c r="I274" s="751"/>
      <c r="J274" s="751"/>
      <c r="K274" s="751"/>
      <c r="L274" s="751"/>
      <c r="M274" s="751"/>
      <c r="N274" s="751"/>
      <c r="O274" s="751"/>
      <c r="P274" s="751"/>
      <c r="Q274" s="751"/>
      <c r="R274" s="50">
        <v>3000</v>
      </c>
      <c r="S274" s="53" t="s">
        <v>1533</v>
      </c>
      <c r="T274" s="53" t="s">
        <v>1486</v>
      </c>
      <c r="V274" s="839"/>
      <c r="W274" s="70" t="s">
        <v>2989</v>
      </c>
      <c r="X274" s="53" t="s">
        <v>3036</v>
      </c>
      <c r="Y274" s="73" t="s">
        <v>3035</v>
      </c>
    </row>
    <row r="275" spans="1:25" ht="12" thickBot="1" x14ac:dyDescent="0.2">
      <c r="A275" s="93" t="s">
        <v>539</v>
      </c>
      <c r="B275" s="97">
        <v>105</v>
      </c>
      <c r="C275" s="97" t="s">
        <v>1313</v>
      </c>
      <c r="D275" s="97" t="s">
        <v>1268</v>
      </c>
      <c r="E275" s="97" t="s">
        <v>1803</v>
      </c>
      <c r="F275" s="97"/>
      <c r="G275" s="101" t="s">
        <v>1991</v>
      </c>
      <c r="H275" s="99" t="s">
        <v>2973</v>
      </c>
      <c r="I275" s="99" t="s">
        <v>2973</v>
      </c>
      <c r="J275" s="99" t="s">
        <v>2973</v>
      </c>
      <c r="K275" s="99" t="s">
        <v>2973</v>
      </c>
      <c r="L275" s="99" t="s">
        <v>103</v>
      </c>
      <c r="M275" s="99" t="s">
        <v>2973</v>
      </c>
      <c r="N275" s="99" t="s">
        <v>2973</v>
      </c>
      <c r="O275" s="99" t="s">
        <v>2973</v>
      </c>
      <c r="P275" s="99" t="s">
        <v>103</v>
      </c>
      <c r="Q275" s="99" t="s">
        <v>103</v>
      </c>
      <c r="R275" s="50">
        <v>-1500</v>
      </c>
      <c r="S275" s="53" t="s">
        <v>3034</v>
      </c>
      <c r="T275" s="53"/>
      <c r="V275" s="839"/>
      <c r="W275" s="836" t="s">
        <v>822</v>
      </c>
      <c r="X275" s="53" t="s">
        <v>1535</v>
      </c>
      <c r="Y275" s="834"/>
    </row>
    <row r="276" spans="1:25" ht="12" thickBot="1" x14ac:dyDescent="0.2">
      <c r="A276" s="93" t="s">
        <v>183</v>
      </c>
      <c r="B276" s="97">
        <v>120</v>
      </c>
      <c r="C276" s="97" t="s">
        <v>1313</v>
      </c>
      <c r="D276" s="97" t="s">
        <v>1286</v>
      </c>
      <c r="E276" s="97" t="s">
        <v>1803</v>
      </c>
      <c r="F276" s="97"/>
      <c r="G276" s="101" t="s">
        <v>1978</v>
      </c>
      <c r="H276" s="99" t="s">
        <v>2973</v>
      </c>
      <c r="I276" s="99" t="s">
        <v>2973</v>
      </c>
      <c r="J276" s="99" t="s">
        <v>2973</v>
      </c>
      <c r="K276" s="99" t="s">
        <v>2973</v>
      </c>
      <c r="L276" s="99" t="s">
        <v>103</v>
      </c>
      <c r="M276" s="99" t="s">
        <v>2973</v>
      </c>
      <c r="N276" s="99" t="s">
        <v>2973</v>
      </c>
      <c r="O276" s="99" t="s">
        <v>2973</v>
      </c>
      <c r="P276" s="99" t="s">
        <v>103</v>
      </c>
      <c r="Q276" s="99" t="s">
        <v>103</v>
      </c>
      <c r="R276" s="50">
        <v>-2250</v>
      </c>
      <c r="S276" s="53" t="s">
        <v>3033</v>
      </c>
      <c r="T276" s="53"/>
      <c r="V276" s="839"/>
      <c r="W276" s="837"/>
      <c r="X276" s="53" t="s">
        <v>3032</v>
      </c>
      <c r="Y276" s="835"/>
    </row>
    <row r="277" spans="1:25" ht="12" thickBot="1" x14ac:dyDescent="0.2">
      <c r="A277" s="93" t="s">
        <v>3031</v>
      </c>
      <c r="B277" s="97">
        <v>125</v>
      </c>
      <c r="C277" s="97" t="s">
        <v>1313</v>
      </c>
      <c r="D277" s="97" t="s">
        <v>1287</v>
      </c>
      <c r="E277" s="97" t="s">
        <v>1803</v>
      </c>
      <c r="F277" s="97"/>
      <c r="G277" s="97" t="s">
        <v>103</v>
      </c>
      <c r="H277" s="99" t="s">
        <v>103</v>
      </c>
      <c r="I277" s="99" t="s">
        <v>103</v>
      </c>
      <c r="J277" s="99" t="s">
        <v>103</v>
      </c>
      <c r="K277" s="99" t="s">
        <v>103</v>
      </c>
      <c r="L277" s="99" t="s">
        <v>103</v>
      </c>
      <c r="M277" s="99" t="s">
        <v>2973</v>
      </c>
      <c r="N277" s="99" t="s">
        <v>103</v>
      </c>
      <c r="O277" s="99" t="s">
        <v>103</v>
      </c>
      <c r="P277" s="99" t="s">
        <v>103</v>
      </c>
      <c r="Q277" s="99" t="s">
        <v>103</v>
      </c>
      <c r="R277" s="50">
        <v>3500</v>
      </c>
      <c r="S277" s="53" t="s">
        <v>1559</v>
      </c>
      <c r="T277" s="53"/>
      <c r="V277" s="839"/>
      <c r="W277" s="70" t="s">
        <v>2986</v>
      </c>
      <c r="X277" s="53" t="s">
        <v>1582</v>
      </c>
      <c r="Y277" s="73"/>
    </row>
    <row r="278" spans="1:25" ht="12" thickBot="1" x14ac:dyDescent="0.2">
      <c r="A278" s="93" t="s">
        <v>280</v>
      </c>
      <c r="B278" s="97">
        <v>140</v>
      </c>
      <c r="C278" s="97" t="s">
        <v>1313</v>
      </c>
      <c r="D278" s="97" t="s">
        <v>1283</v>
      </c>
      <c r="E278" s="97" t="s">
        <v>1803</v>
      </c>
      <c r="F278" s="97"/>
      <c r="G278" s="102" t="s">
        <v>1991</v>
      </c>
      <c r="H278" s="99" t="s">
        <v>2973</v>
      </c>
      <c r="I278" s="99" t="s">
        <v>2973</v>
      </c>
      <c r="J278" s="99" t="s">
        <v>2973</v>
      </c>
      <c r="K278" s="99" t="s">
        <v>2973</v>
      </c>
      <c r="L278" s="99" t="s">
        <v>103</v>
      </c>
      <c r="M278" s="99" t="s">
        <v>2973</v>
      </c>
      <c r="N278" s="99" t="s">
        <v>2973</v>
      </c>
      <c r="O278" s="99" t="s">
        <v>2973</v>
      </c>
      <c r="P278" s="99" t="s">
        <v>103</v>
      </c>
      <c r="Q278" s="99" t="s">
        <v>103</v>
      </c>
      <c r="R278" s="53" t="s">
        <v>103</v>
      </c>
      <c r="S278" s="53" t="s">
        <v>2982</v>
      </c>
      <c r="T278" s="53"/>
      <c r="V278" s="839"/>
      <c r="W278" s="70" t="s">
        <v>102</v>
      </c>
      <c r="X278" s="53" t="s">
        <v>3030</v>
      </c>
      <c r="Y278" s="73"/>
    </row>
    <row r="279" spans="1:25" ht="12" thickBot="1" x14ac:dyDescent="0.2">
      <c r="A279" s="93" t="s">
        <v>889</v>
      </c>
      <c r="B279" s="97">
        <v>148</v>
      </c>
      <c r="C279" s="97" t="s">
        <v>1313</v>
      </c>
      <c r="D279" s="97" t="s">
        <v>1268</v>
      </c>
      <c r="E279" s="97" t="s">
        <v>1997</v>
      </c>
      <c r="F279" s="97"/>
      <c r="G279" s="97" t="s">
        <v>103</v>
      </c>
      <c r="H279" s="99" t="s">
        <v>2973</v>
      </c>
      <c r="I279" s="99" t="s">
        <v>2973</v>
      </c>
      <c r="J279" s="99" t="s">
        <v>2973</v>
      </c>
      <c r="K279" s="99" t="s">
        <v>2973</v>
      </c>
      <c r="L279" s="99" t="s">
        <v>103</v>
      </c>
      <c r="M279" s="99" t="s">
        <v>2973</v>
      </c>
      <c r="N279" s="99" t="s">
        <v>2973</v>
      </c>
      <c r="O279" s="99" t="s">
        <v>2973</v>
      </c>
      <c r="P279" s="99" t="s">
        <v>103</v>
      </c>
      <c r="Q279" s="99" t="s">
        <v>103</v>
      </c>
      <c r="R279" s="50">
        <v>-2250</v>
      </c>
      <c r="S279" s="53" t="s">
        <v>3029</v>
      </c>
      <c r="T279" s="53"/>
      <c r="V279" s="839"/>
      <c r="W279" s="70" t="s">
        <v>3028</v>
      </c>
      <c r="X279" s="53" t="s">
        <v>1661</v>
      </c>
      <c r="Y279" s="73" t="s">
        <v>2983</v>
      </c>
    </row>
    <row r="280" spans="1:25" ht="12" thickBot="1" x14ac:dyDescent="0.2">
      <c r="A280" s="93" t="s">
        <v>914</v>
      </c>
      <c r="B280" s="97">
        <v>150</v>
      </c>
      <c r="C280" s="97" t="s">
        <v>1313</v>
      </c>
      <c r="D280" s="97" t="s">
        <v>1287</v>
      </c>
      <c r="E280" s="97" t="s">
        <v>1803</v>
      </c>
      <c r="F280" s="97"/>
      <c r="G280" s="97" t="s">
        <v>103</v>
      </c>
      <c r="H280" s="99" t="s">
        <v>2973</v>
      </c>
      <c r="I280" s="99" t="s">
        <v>2973</v>
      </c>
      <c r="J280" s="99" t="s">
        <v>2973</v>
      </c>
      <c r="K280" s="99" t="s">
        <v>2973</v>
      </c>
      <c r="L280" s="99" t="s">
        <v>103</v>
      </c>
      <c r="M280" s="99" t="s">
        <v>2973</v>
      </c>
      <c r="N280" s="99" t="s">
        <v>2973</v>
      </c>
      <c r="O280" s="99" t="s">
        <v>2973</v>
      </c>
      <c r="P280" s="99" t="s">
        <v>103</v>
      </c>
      <c r="Q280" s="99" t="s">
        <v>103</v>
      </c>
      <c r="R280" s="50">
        <v>-2925</v>
      </c>
      <c r="S280" s="53" t="s">
        <v>3027</v>
      </c>
      <c r="T280" s="53"/>
      <c r="V280" s="839"/>
      <c r="W280" s="70" t="s">
        <v>3026</v>
      </c>
      <c r="X280" s="53" t="s">
        <v>3025</v>
      </c>
      <c r="Y280" s="73"/>
    </row>
    <row r="281" spans="1:25" ht="12" thickBot="1" x14ac:dyDescent="0.2">
      <c r="A281" s="93" t="s">
        <v>479</v>
      </c>
      <c r="B281" s="97">
        <v>150</v>
      </c>
      <c r="C281" s="97" t="s">
        <v>1313</v>
      </c>
      <c r="D281" s="97" t="s">
        <v>1286</v>
      </c>
      <c r="E281" s="97" t="s">
        <v>1813</v>
      </c>
      <c r="F281" s="97"/>
      <c r="G281" s="97" t="s">
        <v>103</v>
      </c>
      <c r="H281" s="99" t="s">
        <v>2973</v>
      </c>
      <c r="I281" s="99" t="s">
        <v>2973</v>
      </c>
      <c r="J281" s="99" t="s">
        <v>2973</v>
      </c>
      <c r="K281" s="99" t="s">
        <v>2973</v>
      </c>
      <c r="L281" s="99" t="s">
        <v>103</v>
      </c>
      <c r="M281" s="99" t="s">
        <v>2973</v>
      </c>
      <c r="N281" s="99" t="s">
        <v>2973</v>
      </c>
      <c r="O281" s="99" t="s">
        <v>2973</v>
      </c>
      <c r="P281" s="99" t="s">
        <v>103</v>
      </c>
      <c r="Q281" s="99" t="s">
        <v>103</v>
      </c>
      <c r="R281" s="50">
        <v>-2925</v>
      </c>
      <c r="S281" s="53" t="s">
        <v>3024</v>
      </c>
      <c r="T281" s="53"/>
      <c r="V281" s="839"/>
      <c r="W281" s="70" t="s">
        <v>3023</v>
      </c>
      <c r="X281" s="53" t="s">
        <v>1661</v>
      </c>
      <c r="Y281" s="73" t="s">
        <v>2983</v>
      </c>
    </row>
    <row r="282" spans="1:25" ht="12" thickBot="1" x14ac:dyDescent="0.2">
      <c r="A282" s="93" t="s">
        <v>3022</v>
      </c>
      <c r="B282" s="97">
        <v>158</v>
      </c>
      <c r="C282" s="97" t="s">
        <v>1313</v>
      </c>
      <c r="D282" s="97" t="s">
        <v>1287</v>
      </c>
      <c r="E282" s="97" t="s">
        <v>1803</v>
      </c>
      <c r="F282" s="97"/>
      <c r="G282" s="97" t="s">
        <v>103</v>
      </c>
      <c r="H282" s="99" t="s">
        <v>103</v>
      </c>
      <c r="I282" s="99" t="s">
        <v>103</v>
      </c>
      <c r="J282" s="99" t="s">
        <v>103</v>
      </c>
      <c r="K282" s="99" t="s">
        <v>103</v>
      </c>
      <c r="L282" s="99" t="s">
        <v>103</v>
      </c>
      <c r="M282" s="99" t="s">
        <v>2973</v>
      </c>
      <c r="N282" s="99" t="s">
        <v>103</v>
      </c>
      <c r="O282" s="99" t="s">
        <v>103</v>
      </c>
      <c r="P282" s="99" t="s">
        <v>103</v>
      </c>
      <c r="Q282" s="99" t="s">
        <v>103</v>
      </c>
      <c r="R282" s="50">
        <v>-3000</v>
      </c>
      <c r="S282" s="53" t="s">
        <v>3021</v>
      </c>
      <c r="T282" s="53"/>
      <c r="V282" s="784">
        <v>24</v>
      </c>
      <c r="W282" s="70" t="s">
        <v>3020</v>
      </c>
      <c r="X282" s="53" t="s">
        <v>1661</v>
      </c>
      <c r="Y282" s="73" t="s">
        <v>2983</v>
      </c>
    </row>
    <row r="283" spans="1:25" ht="12" thickBot="1" x14ac:dyDescent="0.2">
      <c r="A283" s="846" t="s">
        <v>374</v>
      </c>
      <c r="B283" s="840">
        <v>180</v>
      </c>
      <c r="C283" s="840" t="s">
        <v>1313</v>
      </c>
      <c r="D283" s="840" t="s">
        <v>1283</v>
      </c>
      <c r="E283" s="840" t="s">
        <v>3019</v>
      </c>
      <c r="F283" s="840"/>
      <c r="G283" s="844" t="s">
        <v>1978</v>
      </c>
      <c r="H283" s="750" t="s">
        <v>2973</v>
      </c>
      <c r="I283" s="750" t="s">
        <v>103</v>
      </c>
      <c r="J283" s="750" t="s">
        <v>2973</v>
      </c>
      <c r="K283" s="750" t="s">
        <v>103</v>
      </c>
      <c r="L283" s="750" t="s">
        <v>103</v>
      </c>
      <c r="M283" s="750" t="s">
        <v>103</v>
      </c>
      <c r="N283" s="750" t="s">
        <v>2973</v>
      </c>
      <c r="O283" s="750" t="s">
        <v>2973</v>
      </c>
      <c r="P283" s="750" t="s">
        <v>103</v>
      </c>
      <c r="Q283" s="750" t="s">
        <v>103</v>
      </c>
      <c r="R283" s="738" t="s">
        <v>103</v>
      </c>
      <c r="S283" s="738" t="s">
        <v>3018</v>
      </c>
      <c r="T283" s="53" t="s">
        <v>1486</v>
      </c>
      <c r="V283" s="839"/>
      <c r="W283" s="70" t="s">
        <v>2984</v>
      </c>
      <c r="X283" s="53" t="s">
        <v>1661</v>
      </c>
      <c r="Y283" s="73" t="s">
        <v>2983</v>
      </c>
    </row>
    <row r="284" spans="1:25" ht="12" thickBot="1" x14ac:dyDescent="0.2">
      <c r="A284" s="847"/>
      <c r="B284" s="841"/>
      <c r="C284" s="841"/>
      <c r="D284" s="841"/>
      <c r="E284" s="841"/>
      <c r="F284" s="841"/>
      <c r="G284" s="841"/>
      <c r="H284" s="751"/>
      <c r="I284" s="751"/>
      <c r="J284" s="751"/>
      <c r="K284" s="751"/>
      <c r="L284" s="751"/>
      <c r="M284" s="751"/>
      <c r="N284" s="751"/>
      <c r="O284" s="751"/>
      <c r="P284" s="751"/>
      <c r="Q284" s="751"/>
      <c r="R284" s="739"/>
      <c r="S284" s="739"/>
      <c r="T284" s="53" t="s">
        <v>3017</v>
      </c>
      <c r="V284" s="839"/>
      <c r="W284" s="70" t="s">
        <v>431</v>
      </c>
      <c r="X284" s="53" t="s">
        <v>3016</v>
      </c>
      <c r="Y284" s="73"/>
    </row>
    <row r="285" spans="1:25" ht="12" thickBot="1" x14ac:dyDescent="0.2">
      <c r="A285" s="846" t="s">
        <v>3015</v>
      </c>
      <c r="B285" s="840">
        <v>205</v>
      </c>
      <c r="C285" s="840" t="s">
        <v>1313</v>
      </c>
      <c r="D285" s="840" t="s">
        <v>1307</v>
      </c>
      <c r="E285" s="840" t="s">
        <v>1803</v>
      </c>
      <c r="F285" s="840" t="s">
        <v>6561</v>
      </c>
      <c r="G285" s="840" t="s">
        <v>103</v>
      </c>
      <c r="H285" s="750" t="s">
        <v>2973</v>
      </c>
      <c r="I285" s="750" t="s">
        <v>103</v>
      </c>
      <c r="J285" s="750" t="s">
        <v>2973</v>
      </c>
      <c r="K285" s="750" t="s">
        <v>2973</v>
      </c>
      <c r="L285" s="750" t="s">
        <v>103</v>
      </c>
      <c r="M285" s="750" t="s">
        <v>2973</v>
      </c>
      <c r="N285" s="750" t="s">
        <v>103</v>
      </c>
      <c r="O285" s="750" t="s">
        <v>2973</v>
      </c>
      <c r="P285" s="750" t="s">
        <v>103</v>
      </c>
      <c r="Q285" s="750" t="s">
        <v>103</v>
      </c>
      <c r="R285" s="749">
        <v>7000</v>
      </c>
      <c r="S285" s="53" t="s">
        <v>1535</v>
      </c>
      <c r="T285" s="738"/>
      <c r="V285" s="839"/>
      <c r="W285" s="70" t="s">
        <v>790</v>
      </c>
      <c r="X285" s="53" t="s">
        <v>3014</v>
      </c>
      <c r="Y285" s="73"/>
    </row>
    <row r="286" spans="1:25" ht="12" thickBot="1" x14ac:dyDescent="0.2">
      <c r="A286" s="847"/>
      <c r="B286" s="841"/>
      <c r="C286" s="841"/>
      <c r="D286" s="841"/>
      <c r="E286" s="841"/>
      <c r="F286" s="841"/>
      <c r="G286" s="841"/>
      <c r="H286" s="751"/>
      <c r="I286" s="751"/>
      <c r="J286" s="751"/>
      <c r="K286" s="751"/>
      <c r="L286" s="751"/>
      <c r="M286" s="751"/>
      <c r="N286" s="751"/>
      <c r="O286" s="751"/>
      <c r="P286" s="751"/>
      <c r="Q286" s="751"/>
      <c r="R286" s="739"/>
      <c r="S286" s="53" t="s">
        <v>3013</v>
      </c>
      <c r="T286" s="739"/>
      <c r="V286" s="839"/>
      <c r="W286" s="70" t="s">
        <v>3012</v>
      </c>
      <c r="X286" s="53" t="s">
        <v>1661</v>
      </c>
      <c r="Y286" s="73" t="s">
        <v>2983</v>
      </c>
    </row>
    <row r="287" spans="1:25" ht="12" thickBot="1" x14ac:dyDescent="0.2">
      <c r="A287" s="846" t="s">
        <v>624</v>
      </c>
      <c r="B287" s="840">
        <v>210</v>
      </c>
      <c r="C287" s="840" t="s">
        <v>1313</v>
      </c>
      <c r="D287" s="840" t="s">
        <v>1287</v>
      </c>
      <c r="E287" s="840" t="s">
        <v>1997</v>
      </c>
      <c r="F287" s="840"/>
      <c r="G287" s="842" t="s">
        <v>1978</v>
      </c>
      <c r="H287" s="750" t="s">
        <v>2973</v>
      </c>
      <c r="I287" s="750" t="s">
        <v>103</v>
      </c>
      <c r="J287" s="750" t="s">
        <v>2973</v>
      </c>
      <c r="K287" s="750" t="s">
        <v>103</v>
      </c>
      <c r="L287" s="750" t="s">
        <v>103</v>
      </c>
      <c r="M287" s="750" t="s">
        <v>2973</v>
      </c>
      <c r="N287" s="750" t="s">
        <v>103</v>
      </c>
      <c r="O287" s="750" t="s">
        <v>2973</v>
      </c>
      <c r="P287" s="750" t="s">
        <v>103</v>
      </c>
      <c r="Q287" s="750" t="s">
        <v>103</v>
      </c>
      <c r="R287" s="749">
        <v>10000</v>
      </c>
      <c r="S287" s="53" t="s">
        <v>1661</v>
      </c>
      <c r="T287" s="738"/>
      <c r="V287" s="839"/>
      <c r="W287" s="70" t="s">
        <v>420</v>
      </c>
      <c r="X287" s="53" t="s">
        <v>3011</v>
      </c>
      <c r="Y287" s="73"/>
    </row>
    <row r="288" spans="1:25" ht="12" thickBot="1" x14ac:dyDescent="0.2">
      <c r="A288" s="847"/>
      <c r="B288" s="841"/>
      <c r="C288" s="841"/>
      <c r="D288" s="841"/>
      <c r="E288" s="841"/>
      <c r="F288" s="841"/>
      <c r="G288" s="841"/>
      <c r="H288" s="751"/>
      <c r="I288" s="751"/>
      <c r="J288" s="751"/>
      <c r="K288" s="751"/>
      <c r="L288" s="751"/>
      <c r="M288" s="751"/>
      <c r="N288" s="751"/>
      <c r="O288" s="751"/>
      <c r="P288" s="751"/>
      <c r="Q288" s="751"/>
      <c r="R288" s="739"/>
      <c r="S288" s="53" t="s">
        <v>3010</v>
      </c>
      <c r="T288" s="739"/>
      <c r="V288" s="839"/>
      <c r="W288" s="70" t="s">
        <v>768</v>
      </c>
      <c r="X288" s="53" t="s">
        <v>3009</v>
      </c>
      <c r="Y288" s="73"/>
    </row>
    <row r="289" spans="1:25" ht="12" thickBot="1" x14ac:dyDescent="0.2">
      <c r="A289" s="847"/>
      <c r="B289" s="841"/>
      <c r="C289" s="841"/>
      <c r="D289" s="841"/>
      <c r="E289" s="841"/>
      <c r="F289" s="841"/>
      <c r="G289" s="841"/>
      <c r="H289" s="751"/>
      <c r="I289" s="751"/>
      <c r="J289" s="751"/>
      <c r="K289" s="751"/>
      <c r="L289" s="751"/>
      <c r="M289" s="751"/>
      <c r="N289" s="751"/>
      <c r="O289" s="751"/>
      <c r="P289" s="751"/>
      <c r="Q289" s="751"/>
      <c r="R289" s="739"/>
      <c r="S289" s="53" t="s">
        <v>3008</v>
      </c>
      <c r="T289" s="739"/>
      <c r="V289" s="839"/>
      <c r="W289" s="836" t="s">
        <v>43</v>
      </c>
      <c r="X289" s="53" t="s">
        <v>2998</v>
      </c>
      <c r="Y289" s="834" t="s">
        <v>3007</v>
      </c>
    </row>
    <row r="290" spans="1:25" ht="12" thickBot="1" x14ac:dyDescent="0.2">
      <c r="A290" s="93" t="s">
        <v>280</v>
      </c>
      <c r="B290" s="97">
        <v>215</v>
      </c>
      <c r="C290" s="97" t="s">
        <v>1313</v>
      </c>
      <c r="D290" s="97" t="s">
        <v>1287</v>
      </c>
      <c r="E290" s="97" t="s">
        <v>1803</v>
      </c>
      <c r="F290" s="97"/>
      <c r="G290" s="102" t="s">
        <v>1991</v>
      </c>
      <c r="H290" s="99" t="s">
        <v>2973</v>
      </c>
      <c r="I290" s="99" t="s">
        <v>2973</v>
      </c>
      <c r="J290" s="99" t="s">
        <v>2973</v>
      </c>
      <c r="K290" s="99" t="s">
        <v>2973</v>
      </c>
      <c r="L290" s="99" t="s">
        <v>103</v>
      </c>
      <c r="M290" s="99" t="s">
        <v>2973</v>
      </c>
      <c r="N290" s="99" t="s">
        <v>2973</v>
      </c>
      <c r="O290" s="99" t="s">
        <v>2973</v>
      </c>
      <c r="P290" s="99" t="s">
        <v>103</v>
      </c>
      <c r="Q290" s="99" t="s">
        <v>103</v>
      </c>
      <c r="R290" s="53" t="s">
        <v>103</v>
      </c>
      <c r="S290" s="53" t="s">
        <v>2974</v>
      </c>
      <c r="T290" s="53"/>
      <c r="V290" s="839"/>
      <c r="W290" s="837"/>
      <c r="X290" s="53" t="s">
        <v>2995</v>
      </c>
      <c r="Y290" s="835"/>
    </row>
    <row r="291" spans="1:25" ht="12" thickBot="1" x14ac:dyDescent="0.2">
      <c r="A291" s="93" t="s">
        <v>3006</v>
      </c>
      <c r="B291" s="97">
        <v>225</v>
      </c>
      <c r="C291" s="97" t="s">
        <v>1313</v>
      </c>
      <c r="D291" s="97" t="s">
        <v>1287</v>
      </c>
      <c r="E291" s="97" t="s">
        <v>1813</v>
      </c>
      <c r="F291" s="97"/>
      <c r="G291" s="97" t="s">
        <v>103</v>
      </c>
      <c r="H291" s="99" t="s">
        <v>103</v>
      </c>
      <c r="I291" s="99" t="s">
        <v>103</v>
      </c>
      <c r="J291" s="99" t="s">
        <v>103</v>
      </c>
      <c r="K291" s="99" t="s">
        <v>103</v>
      </c>
      <c r="L291" s="99" t="s">
        <v>103</v>
      </c>
      <c r="M291" s="99" t="s">
        <v>2973</v>
      </c>
      <c r="N291" s="99" t="s">
        <v>103</v>
      </c>
      <c r="O291" s="99" t="s">
        <v>103</v>
      </c>
      <c r="P291" s="99" t="s">
        <v>103</v>
      </c>
      <c r="Q291" s="99" t="s">
        <v>103</v>
      </c>
      <c r="R291" s="50">
        <v>22000</v>
      </c>
      <c r="S291" s="53" t="s">
        <v>1535</v>
      </c>
      <c r="T291" s="53"/>
      <c r="V291" s="839"/>
      <c r="W291" s="837"/>
      <c r="X291" s="53" t="s">
        <v>1533</v>
      </c>
      <c r="Y291" s="73" t="s">
        <v>1486</v>
      </c>
    </row>
    <row r="292" spans="1:25" ht="12" thickBot="1" x14ac:dyDescent="0.2">
      <c r="A292" s="846" t="s">
        <v>3005</v>
      </c>
      <c r="B292" s="840">
        <v>235</v>
      </c>
      <c r="C292" s="840" t="s">
        <v>1313</v>
      </c>
      <c r="D292" s="840" t="s">
        <v>1287</v>
      </c>
      <c r="E292" s="840" t="s">
        <v>1803</v>
      </c>
      <c r="F292" s="840"/>
      <c r="G292" s="840" t="s">
        <v>103</v>
      </c>
      <c r="H292" s="750" t="s">
        <v>2973</v>
      </c>
      <c r="I292" s="750" t="s">
        <v>103</v>
      </c>
      <c r="J292" s="750" t="s">
        <v>2973</v>
      </c>
      <c r="K292" s="750" t="s">
        <v>103</v>
      </c>
      <c r="L292" s="750" t="s">
        <v>103</v>
      </c>
      <c r="M292" s="750" t="s">
        <v>2973</v>
      </c>
      <c r="N292" s="750" t="s">
        <v>103</v>
      </c>
      <c r="O292" s="750" t="s">
        <v>2973</v>
      </c>
      <c r="P292" s="750" t="s">
        <v>103</v>
      </c>
      <c r="Q292" s="750" t="s">
        <v>103</v>
      </c>
      <c r="R292" s="749">
        <v>-11625</v>
      </c>
      <c r="S292" s="53" t="s">
        <v>3004</v>
      </c>
      <c r="T292" s="738"/>
      <c r="V292" s="839"/>
      <c r="W292" s="836" t="s">
        <v>45</v>
      </c>
      <c r="X292" s="53" t="s">
        <v>2998</v>
      </c>
      <c r="Y292" s="834" t="s">
        <v>3003</v>
      </c>
    </row>
    <row r="293" spans="1:25" ht="12" thickBot="1" x14ac:dyDescent="0.2">
      <c r="A293" s="847"/>
      <c r="B293" s="841"/>
      <c r="C293" s="841"/>
      <c r="D293" s="841"/>
      <c r="E293" s="841"/>
      <c r="F293" s="841"/>
      <c r="G293" s="841"/>
      <c r="H293" s="751"/>
      <c r="I293" s="751"/>
      <c r="J293" s="751"/>
      <c r="K293" s="751"/>
      <c r="L293" s="751"/>
      <c r="M293" s="751"/>
      <c r="N293" s="751"/>
      <c r="O293" s="751"/>
      <c r="P293" s="751"/>
      <c r="Q293" s="751"/>
      <c r="R293" s="739"/>
      <c r="S293" s="53" t="s">
        <v>2632</v>
      </c>
      <c r="T293" s="739"/>
      <c r="V293" s="839"/>
      <c r="W293" s="837"/>
      <c r="X293" s="53" t="s">
        <v>2995</v>
      </c>
      <c r="Y293" s="835"/>
    </row>
    <row r="294" spans="1:25" ht="12" thickBot="1" x14ac:dyDescent="0.2">
      <c r="A294" s="93" t="s">
        <v>3002</v>
      </c>
      <c r="B294" s="97">
        <v>240</v>
      </c>
      <c r="C294" s="97" t="s">
        <v>1313</v>
      </c>
      <c r="D294" s="97" t="s">
        <v>1287</v>
      </c>
      <c r="E294" s="97" t="s">
        <v>1813</v>
      </c>
      <c r="F294" s="97"/>
      <c r="G294" s="97" t="s">
        <v>103</v>
      </c>
      <c r="H294" s="99" t="s">
        <v>103</v>
      </c>
      <c r="I294" s="99" t="s">
        <v>103</v>
      </c>
      <c r="J294" s="99" t="s">
        <v>103</v>
      </c>
      <c r="K294" s="99" t="s">
        <v>103</v>
      </c>
      <c r="L294" s="99" t="s">
        <v>103</v>
      </c>
      <c r="M294" s="99" t="s">
        <v>2973</v>
      </c>
      <c r="N294" s="99" t="s">
        <v>103</v>
      </c>
      <c r="O294" s="99" t="s">
        <v>103</v>
      </c>
      <c r="P294" s="99" t="s">
        <v>103</v>
      </c>
      <c r="Q294" s="99" t="s">
        <v>103</v>
      </c>
      <c r="R294" s="50">
        <v>39800</v>
      </c>
      <c r="S294" s="53" t="s">
        <v>1661</v>
      </c>
      <c r="T294" s="53" t="s">
        <v>2983</v>
      </c>
      <c r="V294" s="839"/>
      <c r="W294" s="837"/>
      <c r="X294" s="53" t="s">
        <v>1533</v>
      </c>
      <c r="Y294" s="73" t="s">
        <v>1486</v>
      </c>
    </row>
    <row r="295" spans="1:25" ht="12" thickBot="1" x14ac:dyDescent="0.2">
      <c r="A295" s="846" t="s">
        <v>396</v>
      </c>
      <c r="B295" s="840">
        <v>240</v>
      </c>
      <c r="C295" s="840" t="s">
        <v>1313</v>
      </c>
      <c r="D295" s="840" t="s">
        <v>1287</v>
      </c>
      <c r="E295" s="840" t="s">
        <v>1803</v>
      </c>
      <c r="F295" s="840"/>
      <c r="G295" s="842" t="s">
        <v>1991</v>
      </c>
      <c r="H295" s="750" t="s">
        <v>103</v>
      </c>
      <c r="I295" s="750" t="s">
        <v>103</v>
      </c>
      <c r="J295" s="750" t="s">
        <v>103</v>
      </c>
      <c r="K295" s="750" t="s">
        <v>103</v>
      </c>
      <c r="L295" s="750" t="s">
        <v>103</v>
      </c>
      <c r="M295" s="750" t="s">
        <v>2973</v>
      </c>
      <c r="N295" s="750" t="s">
        <v>103</v>
      </c>
      <c r="O295" s="750" t="s">
        <v>103</v>
      </c>
      <c r="P295" s="750" t="s">
        <v>103</v>
      </c>
      <c r="Q295" s="750" t="s">
        <v>103</v>
      </c>
      <c r="R295" s="749">
        <v>-14925</v>
      </c>
      <c r="S295" s="53" t="s">
        <v>3001</v>
      </c>
      <c r="T295" s="738" t="s">
        <v>3000</v>
      </c>
      <c r="V295" s="784">
        <v>25</v>
      </c>
      <c r="W295" s="836" t="s">
        <v>2999</v>
      </c>
      <c r="X295" s="53" t="s">
        <v>2998</v>
      </c>
      <c r="Y295" s="834" t="s">
        <v>2997</v>
      </c>
    </row>
    <row r="296" spans="1:25" ht="12" thickBot="1" x14ac:dyDescent="0.2">
      <c r="A296" s="847"/>
      <c r="B296" s="841"/>
      <c r="C296" s="841"/>
      <c r="D296" s="841"/>
      <c r="E296" s="841"/>
      <c r="F296" s="841"/>
      <c r="G296" s="841"/>
      <c r="H296" s="751"/>
      <c r="I296" s="751"/>
      <c r="J296" s="751"/>
      <c r="K296" s="751"/>
      <c r="L296" s="751"/>
      <c r="M296" s="751"/>
      <c r="N296" s="751"/>
      <c r="O296" s="751"/>
      <c r="P296" s="751"/>
      <c r="Q296" s="751"/>
      <c r="R296" s="739"/>
      <c r="S296" s="53" t="s">
        <v>2996</v>
      </c>
      <c r="T296" s="739"/>
      <c r="V296" s="839"/>
      <c r="W296" s="837"/>
      <c r="X296" s="53" t="s">
        <v>2995</v>
      </c>
      <c r="Y296" s="835"/>
    </row>
    <row r="297" spans="1:25" ht="12" thickBot="1" x14ac:dyDescent="0.2">
      <c r="A297" s="93" t="s">
        <v>391</v>
      </c>
      <c r="B297" s="97">
        <v>240</v>
      </c>
      <c r="C297" s="97" t="s">
        <v>1313</v>
      </c>
      <c r="D297" s="97" t="s">
        <v>1283</v>
      </c>
      <c r="E297" s="97" t="s">
        <v>1803</v>
      </c>
      <c r="F297" s="97" t="s">
        <v>1308</v>
      </c>
      <c r="G297" s="100" t="s">
        <v>1978</v>
      </c>
      <c r="H297" s="99" t="s">
        <v>103</v>
      </c>
      <c r="I297" s="99" t="s">
        <v>103</v>
      </c>
      <c r="J297" s="99" t="s">
        <v>2973</v>
      </c>
      <c r="K297" s="99" t="s">
        <v>2973</v>
      </c>
      <c r="L297" s="99" t="s">
        <v>103</v>
      </c>
      <c r="M297" s="99" t="s">
        <v>103</v>
      </c>
      <c r="N297" s="99" t="s">
        <v>103</v>
      </c>
      <c r="O297" s="99" t="s">
        <v>103</v>
      </c>
      <c r="P297" s="99" t="s">
        <v>103</v>
      </c>
      <c r="Q297" s="99" t="s">
        <v>103</v>
      </c>
      <c r="R297" s="53" t="s">
        <v>103</v>
      </c>
      <c r="S297" s="53" t="s">
        <v>2994</v>
      </c>
      <c r="T297" s="53" t="s">
        <v>2953</v>
      </c>
      <c r="V297" s="839"/>
      <c r="W297" s="837"/>
      <c r="X297" s="53" t="s">
        <v>1533</v>
      </c>
      <c r="Y297" s="73" t="s">
        <v>1486</v>
      </c>
    </row>
    <row r="298" spans="1:25" ht="12" thickBot="1" x14ac:dyDescent="0.2">
      <c r="A298" s="93" t="s">
        <v>2993</v>
      </c>
      <c r="B298" s="97">
        <v>240</v>
      </c>
      <c r="C298" s="97" t="s">
        <v>1313</v>
      </c>
      <c r="D298" s="97" t="s">
        <v>1283</v>
      </c>
      <c r="E298" s="97" t="s">
        <v>1803</v>
      </c>
      <c r="F298" s="97" t="s">
        <v>1308</v>
      </c>
      <c r="G298" s="97" t="s">
        <v>103</v>
      </c>
      <c r="H298" s="99" t="s">
        <v>2973</v>
      </c>
      <c r="I298" s="99" t="s">
        <v>103</v>
      </c>
      <c r="J298" s="99" t="s">
        <v>2973</v>
      </c>
      <c r="K298" s="99" t="s">
        <v>103</v>
      </c>
      <c r="L298" s="99" t="s">
        <v>103</v>
      </c>
      <c r="M298" s="99" t="s">
        <v>2973</v>
      </c>
      <c r="N298" s="99" t="s">
        <v>103</v>
      </c>
      <c r="O298" s="99" t="s">
        <v>103</v>
      </c>
      <c r="P298" s="99" t="s">
        <v>103</v>
      </c>
      <c r="Q298" s="99" t="s">
        <v>103</v>
      </c>
      <c r="R298" s="50">
        <v>-3600</v>
      </c>
      <c r="S298" s="53" t="s">
        <v>2992</v>
      </c>
      <c r="T298" s="53"/>
      <c r="V298" s="839"/>
      <c r="W298" s="70" t="s">
        <v>280</v>
      </c>
      <c r="X298" s="53" t="s">
        <v>2991</v>
      </c>
      <c r="Y298" s="73"/>
    </row>
    <row r="299" spans="1:25" ht="12" thickBot="1" x14ac:dyDescent="0.2">
      <c r="A299" s="93" t="s">
        <v>2948</v>
      </c>
      <c r="B299" s="97">
        <v>248</v>
      </c>
      <c r="C299" s="97" t="s">
        <v>1313</v>
      </c>
      <c r="D299" s="97" t="s">
        <v>1268</v>
      </c>
      <c r="E299" s="97" t="s">
        <v>1864</v>
      </c>
      <c r="F299" s="97"/>
      <c r="G299" s="100" t="s">
        <v>1978</v>
      </c>
      <c r="H299" s="99" t="s">
        <v>103</v>
      </c>
      <c r="I299" s="99" t="s">
        <v>103</v>
      </c>
      <c r="J299" s="99" t="s">
        <v>2973</v>
      </c>
      <c r="K299" s="99" t="s">
        <v>103</v>
      </c>
      <c r="L299" s="99" t="s">
        <v>103</v>
      </c>
      <c r="M299" s="99" t="s">
        <v>103</v>
      </c>
      <c r="N299" s="99" t="s">
        <v>103</v>
      </c>
      <c r="O299" s="99" t="s">
        <v>103</v>
      </c>
      <c r="P299" s="99" t="s">
        <v>103</v>
      </c>
      <c r="Q299" s="99" t="s">
        <v>103</v>
      </c>
      <c r="R299" s="50">
        <v>5000</v>
      </c>
      <c r="S299" s="53" t="s">
        <v>1533</v>
      </c>
      <c r="T299" s="53" t="s">
        <v>1486</v>
      </c>
      <c r="V299" s="839"/>
      <c r="W299" s="70" t="s">
        <v>280</v>
      </c>
      <c r="X299" s="53" t="s">
        <v>2990</v>
      </c>
      <c r="Y299" s="73"/>
    </row>
    <row r="300" spans="1:25" ht="12" thickBot="1" x14ac:dyDescent="0.2">
      <c r="A300" s="93" t="s">
        <v>2989</v>
      </c>
      <c r="B300" s="97">
        <v>250</v>
      </c>
      <c r="C300" s="97" t="s">
        <v>1313</v>
      </c>
      <c r="D300" s="97" t="s">
        <v>1290</v>
      </c>
      <c r="E300" s="97" t="s">
        <v>1803</v>
      </c>
      <c r="F300" s="97"/>
      <c r="G300" s="101" t="s">
        <v>1991</v>
      </c>
      <c r="H300" s="99" t="s">
        <v>2973</v>
      </c>
      <c r="I300" s="99" t="s">
        <v>103</v>
      </c>
      <c r="J300" s="99" t="s">
        <v>2973</v>
      </c>
      <c r="K300" s="99" t="s">
        <v>103</v>
      </c>
      <c r="L300" s="99" t="s">
        <v>103</v>
      </c>
      <c r="M300" s="99" t="s">
        <v>103</v>
      </c>
      <c r="N300" s="99" t="s">
        <v>103</v>
      </c>
      <c r="O300" s="99" t="s">
        <v>2973</v>
      </c>
      <c r="P300" s="99" t="s">
        <v>103</v>
      </c>
      <c r="Q300" s="99" t="s">
        <v>103</v>
      </c>
      <c r="R300" s="53" t="s">
        <v>103</v>
      </c>
      <c r="S300" s="53" t="s">
        <v>2988</v>
      </c>
      <c r="T300" s="53"/>
      <c r="V300" s="839"/>
      <c r="W300" s="70" t="s">
        <v>280</v>
      </c>
      <c r="X300" s="53" t="s">
        <v>2987</v>
      </c>
      <c r="Y300" s="73"/>
    </row>
    <row r="301" spans="1:25" ht="12" thickBot="1" x14ac:dyDescent="0.2">
      <c r="A301" s="93" t="s">
        <v>2986</v>
      </c>
      <c r="B301" s="97">
        <v>250</v>
      </c>
      <c r="C301" s="97" t="s">
        <v>1313</v>
      </c>
      <c r="D301" s="97" t="s">
        <v>1268</v>
      </c>
      <c r="E301" s="97" t="s">
        <v>2025</v>
      </c>
      <c r="F301" s="97"/>
      <c r="G301" s="101" t="s">
        <v>1991</v>
      </c>
      <c r="H301" s="99" t="s">
        <v>103</v>
      </c>
      <c r="I301" s="99" t="s">
        <v>103</v>
      </c>
      <c r="J301" s="99" t="s">
        <v>2973</v>
      </c>
      <c r="K301" s="99" t="s">
        <v>103</v>
      </c>
      <c r="L301" s="99" t="s">
        <v>103</v>
      </c>
      <c r="M301" s="99" t="s">
        <v>103</v>
      </c>
      <c r="N301" s="99" t="s">
        <v>103</v>
      </c>
      <c r="O301" s="99" t="s">
        <v>103</v>
      </c>
      <c r="P301" s="99" t="s">
        <v>103</v>
      </c>
      <c r="Q301" s="99" t="s">
        <v>103</v>
      </c>
      <c r="R301" s="50">
        <v>-12000</v>
      </c>
      <c r="S301" s="53" t="s">
        <v>1582</v>
      </c>
      <c r="T301" s="53"/>
      <c r="V301" s="839"/>
      <c r="W301" s="70" t="s">
        <v>280</v>
      </c>
      <c r="X301" s="53" t="s">
        <v>2985</v>
      </c>
      <c r="Y301" s="73"/>
    </row>
    <row r="302" spans="1:25" ht="12" thickBot="1" x14ac:dyDescent="0.2">
      <c r="A302" s="93" t="s">
        <v>2984</v>
      </c>
      <c r="B302" s="97">
        <v>255</v>
      </c>
      <c r="C302" s="97" t="s">
        <v>1313</v>
      </c>
      <c r="D302" s="97" t="s">
        <v>1286</v>
      </c>
      <c r="E302" s="97" t="s">
        <v>1803</v>
      </c>
      <c r="F302" s="97"/>
      <c r="G302" s="97" t="s">
        <v>103</v>
      </c>
      <c r="H302" s="99" t="s">
        <v>103</v>
      </c>
      <c r="I302" s="99" t="s">
        <v>103</v>
      </c>
      <c r="J302" s="99" t="s">
        <v>2973</v>
      </c>
      <c r="K302" s="99" t="s">
        <v>103</v>
      </c>
      <c r="L302" s="99" t="s">
        <v>103</v>
      </c>
      <c r="M302" s="99" t="s">
        <v>103</v>
      </c>
      <c r="N302" s="99" t="s">
        <v>103</v>
      </c>
      <c r="O302" s="99" t="s">
        <v>103</v>
      </c>
      <c r="P302" s="99" t="s">
        <v>103</v>
      </c>
      <c r="Q302" s="99" t="s">
        <v>103</v>
      </c>
      <c r="R302" s="50">
        <v>20000</v>
      </c>
      <c r="S302" s="53" t="s">
        <v>1661</v>
      </c>
      <c r="T302" s="53" t="s">
        <v>2983</v>
      </c>
      <c r="V302" s="839"/>
      <c r="W302" s="70" t="s">
        <v>280</v>
      </c>
      <c r="X302" s="53" t="s">
        <v>2982</v>
      </c>
      <c r="Y302" s="73"/>
    </row>
    <row r="303" spans="1:25" ht="12" thickBot="1" x14ac:dyDescent="0.2">
      <c r="A303" s="846" t="s">
        <v>431</v>
      </c>
      <c r="B303" s="840">
        <v>255</v>
      </c>
      <c r="C303" s="840" t="s">
        <v>1313</v>
      </c>
      <c r="D303" s="840" t="s">
        <v>1268</v>
      </c>
      <c r="E303" s="840" t="s">
        <v>1864</v>
      </c>
      <c r="F303" s="840"/>
      <c r="G303" s="842" t="s">
        <v>1978</v>
      </c>
      <c r="H303" s="750" t="s">
        <v>2973</v>
      </c>
      <c r="I303" s="750" t="s">
        <v>103</v>
      </c>
      <c r="J303" s="750" t="s">
        <v>2973</v>
      </c>
      <c r="K303" s="750" t="s">
        <v>103</v>
      </c>
      <c r="L303" s="750" t="s">
        <v>103</v>
      </c>
      <c r="M303" s="750" t="s">
        <v>103</v>
      </c>
      <c r="N303" s="750" t="s">
        <v>103</v>
      </c>
      <c r="O303" s="750" t="s">
        <v>2973</v>
      </c>
      <c r="P303" s="750" t="s">
        <v>103</v>
      </c>
      <c r="Q303" s="750" t="s">
        <v>103</v>
      </c>
      <c r="R303" s="749">
        <v>-15000</v>
      </c>
      <c r="S303" s="738" t="s">
        <v>2981</v>
      </c>
      <c r="T303" s="53" t="s">
        <v>2971</v>
      </c>
      <c r="V303" s="839"/>
      <c r="W303" s="70" t="s">
        <v>280</v>
      </c>
      <c r="X303" s="53" t="s">
        <v>2980</v>
      </c>
      <c r="Y303" s="73"/>
    </row>
    <row r="304" spans="1:25" ht="12" thickBot="1" x14ac:dyDescent="0.2">
      <c r="A304" s="847"/>
      <c r="B304" s="841"/>
      <c r="C304" s="841"/>
      <c r="D304" s="841"/>
      <c r="E304" s="841"/>
      <c r="F304" s="841"/>
      <c r="G304" s="841"/>
      <c r="H304" s="751"/>
      <c r="I304" s="751"/>
      <c r="J304" s="751"/>
      <c r="K304" s="751"/>
      <c r="L304" s="751"/>
      <c r="M304" s="751"/>
      <c r="N304" s="751"/>
      <c r="O304" s="751"/>
      <c r="P304" s="751"/>
      <c r="Q304" s="751"/>
      <c r="R304" s="739"/>
      <c r="S304" s="739"/>
      <c r="T304" s="53" t="s">
        <v>2979</v>
      </c>
      <c r="V304" s="839"/>
      <c r="W304" s="70" t="s">
        <v>280</v>
      </c>
      <c r="X304" s="53" t="s">
        <v>2978</v>
      </c>
      <c r="Y304" s="73"/>
    </row>
    <row r="305" spans="1:25" ht="12" thickBot="1" x14ac:dyDescent="0.2">
      <c r="A305" s="847"/>
      <c r="B305" s="841"/>
      <c r="C305" s="841"/>
      <c r="D305" s="841"/>
      <c r="E305" s="841"/>
      <c r="F305" s="841"/>
      <c r="G305" s="841"/>
      <c r="H305" s="751"/>
      <c r="I305" s="751"/>
      <c r="J305" s="751"/>
      <c r="K305" s="751"/>
      <c r="L305" s="751"/>
      <c r="M305" s="751"/>
      <c r="N305" s="751"/>
      <c r="O305" s="751"/>
      <c r="P305" s="751"/>
      <c r="Q305" s="751"/>
      <c r="R305" s="739"/>
      <c r="S305" s="739"/>
      <c r="T305" s="53" t="s">
        <v>2965</v>
      </c>
      <c r="V305" s="839"/>
      <c r="W305" s="70" t="s">
        <v>280</v>
      </c>
      <c r="X305" s="53" t="s">
        <v>2977</v>
      </c>
      <c r="Y305" s="73"/>
    </row>
    <row r="306" spans="1:25" ht="12" thickBot="1" x14ac:dyDescent="0.2">
      <c r="A306" s="93" t="s">
        <v>2940</v>
      </c>
      <c r="B306" s="97">
        <v>265</v>
      </c>
      <c r="C306" s="97" t="s">
        <v>1313</v>
      </c>
      <c r="D306" s="97" t="s">
        <v>1268</v>
      </c>
      <c r="E306" s="97" t="s">
        <v>1864</v>
      </c>
      <c r="F306" s="97"/>
      <c r="G306" s="100" t="s">
        <v>1991</v>
      </c>
      <c r="H306" s="99" t="s">
        <v>2973</v>
      </c>
      <c r="I306" s="99" t="s">
        <v>103</v>
      </c>
      <c r="J306" s="99" t="s">
        <v>2973</v>
      </c>
      <c r="K306" s="99" t="s">
        <v>103</v>
      </c>
      <c r="L306" s="99" t="s">
        <v>103</v>
      </c>
      <c r="M306" s="99" t="s">
        <v>103</v>
      </c>
      <c r="N306" s="99" t="s">
        <v>103</v>
      </c>
      <c r="O306" s="99" t="s">
        <v>2973</v>
      </c>
      <c r="P306" s="99" t="s">
        <v>103</v>
      </c>
      <c r="Q306" s="99" t="s">
        <v>103</v>
      </c>
      <c r="R306" s="50">
        <v>66600</v>
      </c>
      <c r="S306" s="53" t="s">
        <v>1533</v>
      </c>
      <c r="T306" s="53" t="s">
        <v>1486</v>
      </c>
      <c r="V306" s="784">
        <v>26</v>
      </c>
      <c r="W306" s="70" t="s">
        <v>280</v>
      </c>
      <c r="X306" s="53" t="s">
        <v>2976</v>
      </c>
      <c r="Y306" s="73"/>
    </row>
    <row r="307" spans="1:25" ht="12" thickBot="1" x14ac:dyDescent="0.2">
      <c r="A307" s="93" t="s">
        <v>380</v>
      </c>
      <c r="B307" s="97">
        <v>265</v>
      </c>
      <c r="C307" s="97" t="s">
        <v>1313</v>
      </c>
      <c r="D307" s="97" t="s">
        <v>1286</v>
      </c>
      <c r="E307" s="97" t="s">
        <v>1803</v>
      </c>
      <c r="F307" s="97"/>
      <c r="G307" s="100" t="s">
        <v>1991</v>
      </c>
      <c r="H307" s="99" t="s">
        <v>2973</v>
      </c>
      <c r="I307" s="99" t="s">
        <v>103</v>
      </c>
      <c r="J307" s="99" t="s">
        <v>2973</v>
      </c>
      <c r="K307" s="99" t="s">
        <v>103</v>
      </c>
      <c r="L307" s="99" t="s">
        <v>103</v>
      </c>
      <c r="M307" s="99" t="s">
        <v>103</v>
      </c>
      <c r="N307" s="99" t="s">
        <v>103</v>
      </c>
      <c r="O307" s="99" t="s">
        <v>2973</v>
      </c>
      <c r="P307" s="99" t="s">
        <v>103</v>
      </c>
      <c r="Q307" s="99" t="s">
        <v>103</v>
      </c>
      <c r="R307" s="53" t="s">
        <v>103</v>
      </c>
      <c r="S307" s="53" t="s">
        <v>2975</v>
      </c>
      <c r="T307" s="53" t="s">
        <v>1486</v>
      </c>
      <c r="V307" s="839"/>
      <c r="W307" s="70" t="s">
        <v>280</v>
      </c>
      <c r="X307" s="53" t="s">
        <v>2974</v>
      </c>
      <c r="Y307" s="73"/>
    </row>
    <row r="308" spans="1:25" ht="12" thickBot="1" x14ac:dyDescent="0.2">
      <c r="A308" s="846" t="s">
        <v>768</v>
      </c>
      <c r="B308" s="840">
        <v>285</v>
      </c>
      <c r="C308" s="840" t="s">
        <v>1313</v>
      </c>
      <c r="D308" s="840" t="s">
        <v>1268</v>
      </c>
      <c r="E308" s="840" t="s">
        <v>1864</v>
      </c>
      <c r="F308" s="840" t="s">
        <v>103</v>
      </c>
      <c r="G308" s="842" t="s">
        <v>1975</v>
      </c>
      <c r="H308" s="750" t="s">
        <v>103</v>
      </c>
      <c r="I308" s="750" t="s">
        <v>103</v>
      </c>
      <c r="J308" s="750" t="s">
        <v>2973</v>
      </c>
      <c r="K308" s="750" t="s">
        <v>103</v>
      </c>
      <c r="L308" s="750" t="s">
        <v>103</v>
      </c>
      <c r="M308" s="750" t="s">
        <v>103</v>
      </c>
      <c r="N308" s="750" t="s">
        <v>103</v>
      </c>
      <c r="O308" s="750" t="s">
        <v>103</v>
      </c>
      <c r="P308" s="750" t="s">
        <v>103</v>
      </c>
      <c r="Q308" s="750" t="s">
        <v>103</v>
      </c>
      <c r="R308" s="738" t="s">
        <v>103</v>
      </c>
      <c r="S308" s="738" t="s">
        <v>2972</v>
      </c>
      <c r="T308" s="53" t="s">
        <v>2971</v>
      </c>
      <c r="V308" s="839"/>
      <c r="W308" s="70" t="s">
        <v>280</v>
      </c>
      <c r="X308" s="53" t="s">
        <v>2970</v>
      </c>
      <c r="Y308" s="73"/>
    </row>
    <row r="309" spans="1:25" ht="12" thickBot="1" x14ac:dyDescent="0.2">
      <c r="A309" s="847"/>
      <c r="B309" s="841"/>
      <c r="C309" s="841"/>
      <c r="D309" s="841"/>
      <c r="E309" s="841"/>
      <c r="F309" s="841"/>
      <c r="G309" s="841"/>
      <c r="H309" s="751"/>
      <c r="I309" s="751"/>
      <c r="J309" s="751"/>
      <c r="K309" s="751"/>
      <c r="L309" s="751"/>
      <c r="M309" s="751"/>
      <c r="N309" s="751"/>
      <c r="O309" s="751"/>
      <c r="P309" s="751"/>
      <c r="Q309" s="751"/>
      <c r="R309" s="739"/>
      <c r="S309" s="739"/>
      <c r="T309" s="53" t="s">
        <v>2969</v>
      </c>
      <c r="V309" s="839"/>
      <c r="W309" s="70" t="s">
        <v>2968</v>
      </c>
      <c r="X309" s="53" t="s">
        <v>2967</v>
      </c>
      <c r="Y309" s="73" t="s">
        <v>2966</v>
      </c>
    </row>
    <row r="310" spans="1:25" ht="12" thickBot="1" x14ac:dyDescent="0.2">
      <c r="A310" s="847"/>
      <c r="B310" s="841"/>
      <c r="C310" s="841"/>
      <c r="D310" s="841"/>
      <c r="E310" s="841"/>
      <c r="F310" s="841"/>
      <c r="G310" s="841"/>
      <c r="H310" s="751"/>
      <c r="I310" s="751"/>
      <c r="J310" s="751"/>
      <c r="K310" s="751"/>
      <c r="L310" s="751"/>
      <c r="M310" s="751"/>
      <c r="N310" s="751"/>
      <c r="O310" s="751"/>
      <c r="P310" s="751"/>
      <c r="Q310" s="751"/>
      <c r="R310" s="739"/>
      <c r="S310" s="739"/>
      <c r="T310" s="53" t="s">
        <v>2965</v>
      </c>
      <c r="V310" s="839"/>
      <c r="W310" s="70" t="s">
        <v>2964</v>
      </c>
      <c r="X310" s="53" t="s">
        <v>2963</v>
      </c>
      <c r="Y310" s="73" t="s">
        <v>2962</v>
      </c>
    </row>
    <row r="311" spans="1:25" ht="12" thickBot="1" x14ac:dyDescent="0.2">
      <c r="V311" s="784" t="s">
        <v>103</v>
      </c>
      <c r="W311" s="70" t="s">
        <v>2961</v>
      </c>
      <c r="X311" s="53" t="s">
        <v>2955</v>
      </c>
      <c r="Y311" s="73" t="s">
        <v>2953</v>
      </c>
    </row>
    <row r="312" spans="1:25" ht="12" thickBot="1" x14ac:dyDescent="0.2">
      <c r="V312" s="839"/>
      <c r="W312" s="70" t="s">
        <v>2960</v>
      </c>
      <c r="X312" s="53" t="s">
        <v>2955</v>
      </c>
      <c r="Y312" s="73" t="s">
        <v>2953</v>
      </c>
    </row>
    <row r="313" spans="1:25" ht="12" thickBot="1" x14ac:dyDescent="0.2">
      <c r="V313" s="839"/>
      <c r="W313" s="70" t="s">
        <v>2959</v>
      </c>
      <c r="X313" s="53" t="s">
        <v>2955</v>
      </c>
      <c r="Y313" s="73" t="s">
        <v>2953</v>
      </c>
    </row>
    <row r="314" spans="1:25" ht="12" thickBot="1" x14ac:dyDescent="0.2">
      <c r="V314" s="839"/>
      <c r="W314" s="836" t="s">
        <v>2958</v>
      </c>
      <c r="X314" s="738" t="s">
        <v>2955</v>
      </c>
      <c r="Y314" s="73" t="s">
        <v>2953</v>
      </c>
    </row>
    <row r="315" spans="1:25" ht="12" thickBot="1" x14ac:dyDescent="0.2">
      <c r="V315" s="839"/>
      <c r="W315" s="837"/>
      <c r="X315" s="739"/>
      <c r="Y315" s="73" t="s">
        <v>2957</v>
      </c>
    </row>
    <row r="316" spans="1:25" ht="12" thickBot="1" x14ac:dyDescent="0.2">
      <c r="V316" s="839"/>
      <c r="W316" s="70" t="s">
        <v>2956</v>
      </c>
      <c r="X316" s="53" t="s">
        <v>2955</v>
      </c>
      <c r="Y316" s="73" t="s">
        <v>2953</v>
      </c>
    </row>
    <row r="317" spans="1:25" ht="12" thickBot="1" x14ac:dyDescent="0.2">
      <c r="V317" s="839"/>
      <c r="W317" s="70" t="s">
        <v>391</v>
      </c>
      <c r="X317" s="53" t="s">
        <v>2954</v>
      </c>
      <c r="Y317" s="73" t="s">
        <v>2953</v>
      </c>
    </row>
    <row r="318" spans="1:25" ht="12" thickBot="1" x14ac:dyDescent="0.2">
      <c r="V318" s="839"/>
      <c r="W318" s="70" t="s">
        <v>390</v>
      </c>
      <c r="X318" s="53" t="s">
        <v>2954</v>
      </c>
      <c r="Y318" s="73" t="s">
        <v>2953</v>
      </c>
    </row>
    <row r="319" spans="1:25" ht="12" thickBot="1" x14ac:dyDescent="0.2">
      <c r="V319" s="839"/>
      <c r="W319" s="70" t="s">
        <v>2952</v>
      </c>
      <c r="X319" s="53" t="s">
        <v>1533</v>
      </c>
      <c r="Y319" s="73" t="s">
        <v>2951</v>
      </c>
    </row>
    <row r="320" spans="1:25" ht="12" thickBot="1" x14ac:dyDescent="0.2">
      <c r="V320" s="839"/>
      <c r="W320" s="70" t="s">
        <v>2950</v>
      </c>
      <c r="X320" s="53" t="s">
        <v>1533</v>
      </c>
      <c r="Y320" s="73" t="s">
        <v>1486</v>
      </c>
    </row>
    <row r="321" spans="22:25" ht="12" thickBot="1" x14ac:dyDescent="0.2">
      <c r="V321" s="839"/>
      <c r="W321" s="70" t="s">
        <v>2949</v>
      </c>
      <c r="X321" s="53" t="s">
        <v>1533</v>
      </c>
      <c r="Y321" s="73" t="s">
        <v>1486</v>
      </c>
    </row>
    <row r="322" spans="22:25" ht="12" thickBot="1" x14ac:dyDescent="0.2">
      <c r="V322" s="839"/>
      <c r="W322" s="70" t="s">
        <v>2948</v>
      </c>
      <c r="X322" s="53" t="s">
        <v>1533</v>
      </c>
      <c r="Y322" s="73" t="s">
        <v>1486</v>
      </c>
    </row>
    <row r="323" spans="22:25" ht="12" thickBot="1" x14ac:dyDescent="0.2">
      <c r="V323" s="839"/>
      <c r="W323" s="70" t="s">
        <v>374</v>
      </c>
      <c r="X323" s="53" t="s">
        <v>2947</v>
      </c>
      <c r="Y323" s="73" t="s">
        <v>322</v>
      </c>
    </row>
    <row r="324" spans="22:25" ht="12" thickBot="1" x14ac:dyDescent="0.2">
      <c r="V324" s="839"/>
      <c r="W324" s="70" t="s">
        <v>373</v>
      </c>
      <c r="X324" s="53" t="s">
        <v>2947</v>
      </c>
      <c r="Y324" s="73" t="s">
        <v>322</v>
      </c>
    </row>
    <row r="325" spans="22:25" ht="12" thickBot="1" x14ac:dyDescent="0.2">
      <c r="V325" s="839"/>
      <c r="W325" s="70" t="s">
        <v>2946</v>
      </c>
      <c r="X325" s="53" t="s">
        <v>1533</v>
      </c>
      <c r="Y325" s="73" t="s">
        <v>1486</v>
      </c>
    </row>
    <row r="326" spans="22:25" ht="12" thickBot="1" x14ac:dyDescent="0.2">
      <c r="V326" s="839"/>
      <c r="W326" s="70" t="s">
        <v>2945</v>
      </c>
      <c r="X326" s="53" t="s">
        <v>1533</v>
      </c>
      <c r="Y326" s="73" t="s">
        <v>1486</v>
      </c>
    </row>
    <row r="327" spans="22:25" ht="12" thickBot="1" x14ac:dyDescent="0.2">
      <c r="V327" s="839"/>
      <c r="W327" s="70" t="s">
        <v>412</v>
      </c>
      <c r="X327" s="53" t="s">
        <v>2944</v>
      </c>
      <c r="Y327" s="73" t="s">
        <v>322</v>
      </c>
    </row>
    <row r="328" spans="22:25" ht="12" thickBot="1" x14ac:dyDescent="0.2">
      <c r="V328" s="839"/>
      <c r="W328" s="70" t="s">
        <v>409</v>
      </c>
      <c r="X328" s="53" t="s">
        <v>1844</v>
      </c>
      <c r="Y328" s="73" t="s">
        <v>322</v>
      </c>
    </row>
    <row r="329" spans="22:25" ht="12" thickBot="1" x14ac:dyDescent="0.2">
      <c r="V329" s="839"/>
      <c r="W329" s="70" t="s">
        <v>414</v>
      </c>
      <c r="X329" s="53" t="s">
        <v>2944</v>
      </c>
      <c r="Y329" s="73" t="s">
        <v>322</v>
      </c>
    </row>
    <row r="330" spans="22:25" ht="12" thickBot="1" x14ac:dyDescent="0.2">
      <c r="V330" s="839"/>
      <c r="W330" s="70" t="s">
        <v>413</v>
      </c>
      <c r="X330" s="53" t="s">
        <v>2944</v>
      </c>
      <c r="Y330" s="73" t="s">
        <v>322</v>
      </c>
    </row>
    <row r="331" spans="22:25" ht="12" thickBot="1" x14ac:dyDescent="0.2">
      <c r="V331" s="839"/>
      <c r="W331" s="70" t="s">
        <v>2943</v>
      </c>
      <c r="X331" s="53" t="s">
        <v>1533</v>
      </c>
      <c r="Y331" s="73" t="s">
        <v>1486</v>
      </c>
    </row>
    <row r="332" spans="22:25" ht="12" thickBot="1" x14ac:dyDescent="0.2">
      <c r="V332" s="839"/>
      <c r="W332" s="70" t="s">
        <v>2942</v>
      </c>
      <c r="X332" s="53" t="s">
        <v>1533</v>
      </c>
      <c r="Y332" s="73" t="s">
        <v>1486</v>
      </c>
    </row>
    <row r="333" spans="22:25" ht="12" thickBot="1" x14ac:dyDescent="0.2">
      <c r="V333" s="839"/>
      <c r="W333" s="70" t="s">
        <v>2941</v>
      </c>
      <c r="X333" s="53" t="s">
        <v>1533</v>
      </c>
      <c r="Y333" s="73" t="s">
        <v>1486</v>
      </c>
    </row>
    <row r="334" spans="22:25" ht="12" thickBot="1" x14ac:dyDescent="0.2">
      <c r="V334" s="839"/>
      <c r="W334" s="70" t="s">
        <v>2940</v>
      </c>
      <c r="X334" s="53" t="s">
        <v>1533</v>
      </c>
      <c r="Y334" s="73" t="s">
        <v>1486</v>
      </c>
    </row>
    <row r="335" spans="22:25" ht="12" thickBot="1" x14ac:dyDescent="0.2">
      <c r="V335" s="839"/>
      <c r="W335" s="70" t="s">
        <v>366</v>
      </c>
      <c r="X335" s="53" t="s">
        <v>2939</v>
      </c>
      <c r="Y335" s="73" t="s">
        <v>322</v>
      </c>
    </row>
    <row r="336" spans="22:25" ht="12" thickBot="1" x14ac:dyDescent="0.2">
      <c r="V336" s="839"/>
      <c r="W336" s="70" t="s">
        <v>353</v>
      </c>
      <c r="X336" s="53" t="s">
        <v>2938</v>
      </c>
      <c r="Y336" s="73" t="s">
        <v>322</v>
      </c>
    </row>
    <row r="337" spans="22:25" ht="12" thickBot="1" x14ac:dyDescent="0.2">
      <c r="V337" s="839"/>
      <c r="W337" s="70" t="s">
        <v>339</v>
      </c>
      <c r="X337" s="53" t="s">
        <v>2937</v>
      </c>
      <c r="Y337" s="73" t="s">
        <v>322</v>
      </c>
    </row>
    <row r="338" spans="22:25" ht="12" thickBot="1" x14ac:dyDescent="0.2">
      <c r="V338" s="839"/>
      <c r="W338" s="70" t="s">
        <v>404</v>
      </c>
      <c r="X338" s="53" t="s">
        <v>2936</v>
      </c>
      <c r="Y338" s="73" t="s">
        <v>322</v>
      </c>
    </row>
    <row r="339" spans="22:25" ht="12" thickBot="1" x14ac:dyDescent="0.2">
      <c r="V339" s="839"/>
      <c r="W339" s="70" t="s">
        <v>380</v>
      </c>
      <c r="X339" s="53" t="s">
        <v>2055</v>
      </c>
      <c r="Y339" s="73" t="s">
        <v>322</v>
      </c>
    </row>
  </sheetData>
  <autoFilter ref="H2:S310" xr:uid="{62880B9A-EEC5-4594-9747-99986FC5D7AB}"/>
  <mergeCells count="1289">
    <mergeCell ref="D1:D2"/>
    <mergeCell ref="D3:D5"/>
    <mergeCell ref="D6:D8"/>
    <mergeCell ref="D9:D11"/>
    <mergeCell ref="C69:C70"/>
    <mergeCell ref="C71:C72"/>
    <mergeCell ref="C84:C85"/>
    <mergeCell ref="C88:C89"/>
    <mergeCell ref="C96:C97"/>
    <mergeCell ref="C98:C99"/>
    <mergeCell ref="H1:Q1"/>
    <mergeCell ref="A1:A2"/>
    <mergeCell ref="A3:A5"/>
    <mergeCell ref="A6:A8"/>
    <mergeCell ref="A9:A11"/>
    <mergeCell ref="A14:A15"/>
    <mergeCell ref="H3:H5"/>
    <mergeCell ref="H6:H8"/>
    <mergeCell ref="H9:H11"/>
    <mergeCell ref="H14:H15"/>
    <mergeCell ref="A23:A24"/>
    <mergeCell ref="A42:A43"/>
    <mergeCell ref="A57:A58"/>
    <mergeCell ref="A60:A62"/>
    <mergeCell ref="A69:A70"/>
    <mergeCell ref="A71:A72"/>
    <mergeCell ref="A84:A85"/>
    <mergeCell ref="A88:A89"/>
    <mergeCell ref="A96:A97"/>
    <mergeCell ref="A98:A99"/>
    <mergeCell ref="D84:D85"/>
    <mergeCell ref="D88:D89"/>
    <mergeCell ref="A100:A101"/>
    <mergeCell ref="A107:A108"/>
    <mergeCell ref="A110:A111"/>
    <mergeCell ref="A113:A115"/>
    <mergeCell ref="A116:A117"/>
    <mergeCell ref="A119:A120"/>
    <mergeCell ref="A121:A122"/>
    <mergeCell ref="A129:A130"/>
    <mergeCell ref="A162:A163"/>
    <mergeCell ref="A164:A165"/>
    <mergeCell ref="A170:A171"/>
    <mergeCell ref="A172:A174"/>
    <mergeCell ref="A175:A177"/>
    <mergeCell ref="A178:A180"/>
    <mergeCell ref="A183:A184"/>
    <mergeCell ref="A187:A188"/>
    <mergeCell ref="A191:A192"/>
    <mergeCell ref="A193:A194"/>
    <mergeCell ref="A197:A198"/>
    <mergeCell ref="A200:A201"/>
    <mergeCell ref="A203:A204"/>
    <mergeCell ref="A205:A206"/>
    <mergeCell ref="A208:A210"/>
    <mergeCell ref="A217:A218"/>
    <mergeCell ref="A221:A222"/>
    <mergeCell ref="A223:A224"/>
    <mergeCell ref="A225:A226"/>
    <mergeCell ref="A228:A229"/>
    <mergeCell ref="A232:A233"/>
    <mergeCell ref="A237:A238"/>
    <mergeCell ref="A239:A240"/>
    <mergeCell ref="A245:A246"/>
    <mergeCell ref="A248:A249"/>
    <mergeCell ref="A251:A253"/>
    <mergeCell ref="A254:A255"/>
    <mergeCell ref="A263:A264"/>
    <mergeCell ref="A265:A268"/>
    <mergeCell ref="A269:A270"/>
    <mergeCell ref="A271:A272"/>
    <mergeCell ref="A273:A274"/>
    <mergeCell ref="A283:A284"/>
    <mergeCell ref="A285:A286"/>
    <mergeCell ref="A287:A289"/>
    <mergeCell ref="A292:A293"/>
    <mergeCell ref="A295:A296"/>
    <mergeCell ref="A303:A305"/>
    <mergeCell ref="A308:A310"/>
    <mergeCell ref="B1:B2"/>
    <mergeCell ref="B3:B5"/>
    <mergeCell ref="B6:B8"/>
    <mergeCell ref="B9:B11"/>
    <mergeCell ref="B14:B15"/>
    <mergeCell ref="B23:B24"/>
    <mergeCell ref="B42:B43"/>
    <mergeCell ref="B57:B58"/>
    <mergeCell ref="B60:B62"/>
    <mergeCell ref="B69:B70"/>
    <mergeCell ref="B71:B72"/>
    <mergeCell ref="B84:B85"/>
    <mergeCell ref="B88:B89"/>
    <mergeCell ref="B96:B97"/>
    <mergeCell ref="B98:B99"/>
    <mergeCell ref="B100:B101"/>
    <mergeCell ref="B107:B108"/>
    <mergeCell ref="B110:B111"/>
    <mergeCell ref="B113:B115"/>
    <mergeCell ref="B116:B117"/>
    <mergeCell ref="B119:B120"/>
    <mergeCell ref="B121:B122"/>
    <mergeCell ref="B129:B130"/>
    <mergeCell ref="B162:B163"/>
    <mergeCell ref="B164:B165"/>
    <mergeCell ref="B170:B171"/>
    <mergeCell ref="B172:B174"/>
    <mergeCell ref="B175:B177"/>
    <mergeCell ref="B178:B180"/>
    <mergeCell ref="B183:B184"/>
    <mergeCell ref="B187:B188"/>
    <mergeCell ref="B191:B192"/>
    <mergeCell ref="B193:B194"/>
    <mergeCell ref="B197:B198"/>
    <mergeCell ref="B200:B201"/>
    <mergeCell ref="B203:B204"/>
    <mergeCell ref="B287:B289"/>
    <mergeCell ref="B292:B293"/>
    <mergeCell ref="B295:B296"/>
    <mergeCell ref="B303:B305"/>
    <mergeCell ref="B308:B310"/>
    <mergeCell ref="C1:C2"/>
    <mergeCell ref="C3:C5"/>
    <mergeCell ref="C6:C8"/>
    <mergeCell ref="C9:C11"/>
    <mergeCell ref="C14:C15"/>
    <mergeCell ref="C23:C24"/>
    <mergeCell ref="C42:C43"/>
    <mergeCell ref="C57:C58"/>
    <mergeCell ref="C60:C62"/>
    <mergeCell ref="C175:C177"/>
    <mergeCell ref="C178:C180"/>
    <mergeCell ref="C183:C184"/>
    <mergeCell ref="C287:C289"/>
    <mergeCell ref="C292:C293"/>
    <mergeCell ref="C295:C296"/>
    <mergeCell ref="C303:C305"/>
    <mergeCell ref="C308:C310"/>
    <mergeCell ref="B205:B206"/>
    <mergeCell ref="B208:B210"/>
    <mergeCell ref="B217:B218"/>
    <mergeCell ref="B221:B222"/>
    <mergeCell ref="B223:B224"/>
    <mergeCell ref="B225:B226"/>
    <mergeCell ref="B228:B229"/>
    <mergeCell ref="B232:B233"/>
    <mergeCell ref="B237:B238"/>
    <mergeCell ref="B239:B240"/>
    <mergeCell ref="C273:C274"/>
    <mergeCell ref="C283:C284"/>
    <mergeCell ref="C285:C286"/>
    <mergeCell ref="C239:C240"/>
    <mergeCell ref="C245:C246"/>
    <mergeCell ref="C248:C249"/>
    <mergeCell ref="C251:C253"/>
    <mergeCell ref="C254:C255"/>
    <mergeCell ref="C263:C264"/>
    <mergeCell ref="D221:D222"/>
    <mergeCell ref="D223:D224"/>
    <mergeCell ref="D183:D184"/>
    <mergeCell ref="D187:D188"/>
    <mergeCell ref="C269:C270"/>
    <mergeCell ref="C271:C272"/>
    <mergeCell ref="B271:B272"/>
    <mergeCell ref="B273:B274"/>
    <mergeCell ref="B283:B284"/>
    <mergeCell ref="B285:B286"/>
    <mergeCell ref="B245:B246"/>
    <mergeCell ref="B248:B249"/>
    <mergeCell ref="B251:B253"/>
    <mergeCell ref="B254:B255"/>
    <mergeCell ref="B263:B264"/>
    <mergeCell ref="B265:B268"/>
    <mergeCell ref="B269:B270"/>
    <mergeCell ref="D232:D233"/>
    <mergeCell ref="D237:D238"/>
    <mergeCell ref="D239:D240"/>
    <mergeCell ref="D245:D246"/>
    <mergeCell ref="D273:D274"/>
    <mergeCell ref="D283:D284"/>
    <mergeCell ref="D14:D15"/>
    <mergeCell ref="C265:C268"/>
    <mergeCell ref="C221:C222"/>
    <mergeCell ref="C223:C224"/>
    <mergeCell ref="C225:C226"/>
    <mergeCell ref="C228:C229"/>
    <mergeCell ref="C100:C101"/>
    <mergeCell ref="C107:C108"/>
    <mergeCell ref="C110:C111"/>
    <mergeCell ref="C113:C115"/>
    <mergeCell ref="C116:C117"/>
    <mergeCell ref="C119:C120"/>
    <mergeCell ref="C121:C122"/>
    <mergeCell ref="C129:C130"/>
    <mergeCell ref="C162:C163"/>
    <mergeCell ref="C164:C165"/>
    <mergeCell ref="C170:C171"/>
    <mergeCell ref="C172:C174"/>
    <mergeCell ref="C187:C188"/>
    <mergeCell ref="C191:C192"/>
    <mergeCell ref="C193:C194"/>
    <mergeCell ref="D129:D130"/>
    <mergeCell ref="D96:D97"/>
    <mergeCell ref="D98:D99"/>
    <mergeCell ref="C232:C233"/>
    <mergeCell ref="C237:C238"/>
    <mergeCell ref="C197:C198"/>
    <mergeCell ref="C200:C201"/>
    <mergeCell ref="C203:C204"/>
    <mergeCell ref="C205:C206"/>
    <mergeCell ref="C208:C210"/>
    <mergeCell ref="C217:C218"/>
    <mergeCell ref="D295:D296"/>
    <mergeCell ref="D100:D101"/>
    <mergeCell ref="D107:D108"/>
    <mergeCell ref="D23:D24"/>
    <mergeCell ref="D42:D43"/>
    <mergeCell ref="D57:D58"/>
    <mergeCell ref="D60:D62"/>
    <mergeCell ref="D69:D70"/>
    <mergeCell ref="D71:D72"/>
    <mergeCell ref="D164:D165"/>
    <mergeCell ref="D170:D171"/>
    <mergeCell ref="D172:D174"/>
    <mergeCell ref="D175:D177"/>
    <mergeCell ref="D178:D180"/>
    <mergeCell ref="D110:D111"/>
    <mergeCell ref="D113:D115"/>
    <mergeCell ref="D116:D117"/>
    <mergeCell ref="D119:D120"/>
    <mergeCell ref="D121:D122"/>
    <mergeCell ref="D203:D204"/>
    <mergeCell ref="D205:D206"/>
    <mergeCell ref="D208:D210"/>
    <mergeCell ref="D217:D218"/>
    <mergeCell ref="D292:D293"/>
    <mergeCell ref="D191:D192"/>
    <mergeCell ref="D193:D194"/>
    <mergeCell ref="D197:D198"/>
    <mergeCell ref="D200:D201"/>
    <mergeCell ref="D162:D163"/>
    <mergeCell ref="D269:D270"/>
    <mergeCell ref="D225:D226"/>
    <mergeCell ref="D228:D229"/>
    <mergeCell ref="D285:D286"/>
    <mergeCell ref="D287:D289"/>
    <mergeCell ref="D248:D249"/>
    <mergeCell ref="D251:D253"/>
    <mergeCell ref="D254:D255"/>
    <mergeCell ref="D263:D264"/>
    <mergeCell ref="D265:D268"/>
    <mergeCell ref="D303:D305"/>
    <mergeCell ref="D308:D310"/>
    <mergeCell ref="E1:E2"/>
    <mergeCell ref="E3:E5"/>
    <mergeCell ref="E6:E8"/>
    <mergeCell ref="E9:E11"/>
    <mergeCell ref="E14:E15"/>
    <mergeCell ref="E23:E24"/>
    <mergeCell ref="E42:E43"/>
    <mergeCell ref="D271:D272"/>
    <mergeCell ref="E113:E115"/>
    <mergeCell ref="E57:E58"/>
    <mergeCell ref="E60:E62"/>
    <mergeCell ref="E69:E70"/>
    <mergeCell ref="E71:E72"/>
    <mergeCell ref="E84:E85"/>
    <mergeCell ref="E88:E89"/>
    <mergeCell ref="E119:E120"/>
    <mergeCell ref="E121:E122"/>
    <mergeCell ref="E129:E130"/>
    <mergeCell ref="E162:E163"/>
    <mergeCell ref="E164:E165"/>
    <mergeCell ref="E96:E97"/>
    <mergeCell ref="E98:E99"/>
    <mergeCell ref="E100:E101"/>
    <mergeCell ref="E107:E108"/>
    <mergeCell ref="E110:E111"/>
    <mergeCell ref="E170:E171"/>
    <mergeCell ref="E172:E174"/>
    <mergeCell ref="E175:E177"/>
    <mergeCell ref="E178:E180"/>
    <mergeCell ref="E183:E184"/>
    <mergeCell ref="E254:E255"/>
    <mergeCell ref="E263:E264"/>
    <mergeCell ref="E265:E268"/>
    <mergeCell ref="E269:E270"/>
    <mergeCell ref="E271:E272"/>
    <mergeCell ref="E273:E274"/>
    <mergeCell ref="F71:F72"/>
    <mergeCell ref="F96:F97"/>
    <mergeCell ref="F98:F99"/>
    <mergeCell ref="E283:E284"/>
    <mergeCell ref="F107:F108"/>
    <mergeCell ref="F110:F111"/>
    <mergeCell ref="F113:F115"/>
    <mergeCell ref="E285:E286"/>
    <mergeCell ref="E287:E289"/>
    <mergeCell ref="E232:E233"/>
    <mergeCell ref="E237:E238"/>
    <mergeCell ref="E239:E240"/>
    <mergeCell ref="E245:E246"/>
    <mergeCell ref="F116:F117"/>
    <mergeCell ref="F121:F122"/>
    <mergeCell ref="F129:F130"/>
    <mergeCell ref="E116:E117"/>
    <mergeCell ref="E187:E188"/>
    <mergeCell ref="E191:E192"/>
    <mergeCell ref="E193:E194"/>
    <mergeCell ref="E197:E198"/>
    <mergeCell ref="E200:E201"/>
    <mergeCell ref="E203:E204"/>
    <mergeCell ref="E205:E206"/>
    <mergeCell ref="E248:E249"/>
    <mergeCell ref="E251:E253"/>
    <mergeCell ref="E208:E210"/>
    <mergeCell ref="F283:F284"/>
    <mergeCell ref="F285:F286"/>
    <mergeCell ref="F287:F289"/>
    <mergeCell ref="F273:F274"/>
    <mergeCell ref="E308:E310"/>
    <mergeCell ref="F1:F2"/>
    <mergeCell ref="F14:F15"/>
    <mergeCell ref="F23:F24"/>
    <mergeCell ref="F42:F43"/>
    <mergeCell ref="F57:F58"/>
    <mergeCell ref="F60:F62"/>
    <mergeCell ref="F203:F204"/>
    <mergeCell ref="F205:F206"/>
    <mergeCell ref="F208:F210"/>
    <mergeCell ref="F217:F218"/>
    <mergeCell ref="F221:F222"/>
    <mergeCell ref="F223:F224"/>
    <mergeCell ref="F271:F272"/>
    <mergeCell ref="F228:F229"/>
    <mergeCell ref="F232:F233"/>
    <mergeCell ref="F237:F238"/>
    <mergeCell ref="F239:F240"/>
    <mergeCell ref="F245:F246"/>
    <mergeCell ref="F248:F249"/>
    <mergeCell ref="F303:F305"/>
    <mergeCell ref="F308:F310"/>
    <mergeCell ref="F295:F296"/>
    <mergeCell ref="F269:F270"/>
    <mergeCell ref="E217:E218"/>
    <mergeCell ref="E221:E222"/>
    <mergeCell ref="E223:E224"/>
    <mergeCell ref="E225:E226"/>
    <mergeCell ref="E228:E229"/>
    <mergeCell ref="E292:E293"/>
    <mergeCell ref="E295:E296"/>
    <mergeCell ref="E303:E305"/>
    <mergeCell ref="G1:G2"/>
    <mergeCell ref="G3:G5"/>
    <mergeCell ref="G6:G8"/>
    <mergeCell ref="G9:G11"/>
    <mergeCell ref="G14:G15"/>
    <mergeCell ref="G23:G24"/>
    <mergeCell ref="G42:G43"/>
    <mergeCell ref="F162:F163"/>
    <mergeCell ref="F164:F165"/>
    <mergeCell ref="F170:F171"/>
    <mergeCell ref="F172:F174"/>
    <mergeCell ref="F175:F177"/>
    <mergeCell ref="F178:F180"/>
    <mergeCell ref="F183:F184"/>
    <mergeCell ref="G96:G97"/>
    <mergeCell ref="G162:G163"/>
    <mergeCell ref="G164:G165"/>
    <mergeCell ref="G170:G171"/>
    <mergeCell ref="G98:G99"/>
    <mergeCell ref="G308:G310"/>
    <mergeCell ref="G263:G264"/>
    <mergeCell ref="G265:G268"/>
    <mergeCell ref="G269:G270"/>
    <mergeCell ref="G271:G272"/>
    <mergeCell ref="G273:G274"/>
    <mergeCell ref="G283:G284"/>
    <mergeCell ref="G119:G120"/>
    <mergeCell ref="G121:G122"/>
    <mergeCell ref="G129:G130"/>
    <mergeCell ref="G292:G293"/>
    <mergeCell ref="G295:G296"/>
    <mergeCell ref="G303:G305"/>
    <mergeCell ref="G237:G238"/>
    <mergeCell ref="G239:G240"/>
    <mergeCell ref="G245:G246"/>
    <mergeCell ref="G248:G249"/>
    <mergeCell ref="G172:G174"/>
    <mergeCell ref="G175:G177"/>
    <mergeCell ref="G178:G180"/>
    <mergeCell ref="F292:F293"/>
    <mergeCell ref="F251:F253"/>
    <mergeCell ref="F254:F255"/>
    <mergeCell ref="F263:F264"/>
    <mergeCell ref="F265:F268"/>
    <mergeCell ref="F187:F188"/>
    <mergeCell ref="F191:F192"/>
    <mergeCell ref="F193:F194"/>
    <mergeCell ref="F197:F198"/>
    <mergeCell ref="F200:F201"/>
    <mergeCell ref="G285:G286"/>
    <mergeCell ref="G287:G289"/>
    <mergeCell ref="G193:G194"/>
    <mergeCell ref="G197:G198"/>
    <mergeCell ref="G200:G201"/>
    <mergeCell ref="G251:G253"/>
    <mergeCell ref="G254:G255"/>
    <mergeCell ref="H23:H24"/>
    <mergeCell ref="H42:H43"/>
    <mergeCell ref="H57:H58"/>
    <mergeCell ref="H60:H62"/>
    <mergeCell ref="H69:H70"/>
    <mergeCell ref="H71:H72"/>
    <mergeCell ref="H119:H120"/>
    <mergeCell ref="H121:H122"/>
    <mergeCell ref="H129:H130"/>
    <mergeCell ref="H84:H85"/>
    <mergeCell ref="H88:H89"/>
    <mergeCell ref="H96:H97"/>
    <mergeCell ref="H98:H99"/>
    <mergeCell ref="H100:H101"/>
    <mergeCell ref="H107:H108"/>
    <mergeCell ref="H203:H204"/>
    <mergeCell ref="H205:H206"/>
    <mergeCell ref="H208:H210"/>
    <mergeCell ref="H217:H218"/>
    <mergeCell ref="H221:H222"/>
    <mergeCell ref="H223:H224"/>
    <mergeCell ref="G223:G224"/>
    <mergeCell ref="G100:G101"/>
    <mergeCell ref="G107:G108"/>
    <mergeCell ref="G110:G111"/>
    <mergeCell ref="G225:G226"/>
    <mergeCell ref="G228:G229"/>
    <mergeCell ref="G232:G233"/>
    <mergeCell ref="G60:G62"/>
    <mergeCell ref="G69:G70"/>
    <mergeCell ref="G71:G72"/>
    <mergeCell ref="G84:G85"/>
    <mergeCell ref="G88:G89"/>
    <mergeCell ref="H269:H270"/>
    <mergeCell ref="H225:H226"/>
    <mergeCell ref="H228:H229"/>
    <mergeCell ref="H232:H233"/>
    <mergeCell ref="H237:H238"/>
    <mergeCell ref="H239:H240"/>
    <mergeCell ref="H245:H246"/>
    <mergeCell ref="H197:H198"/>
    <mergeCell ref="H200:H201"/>
    <mergeCell ref="I57:I58"/>
    <mergeCell ref="H271:H272"/>
    <mergeCell ref="G183:G184"/>
    <mergeCell ref="G187:G188"/>
    <mergeCell ref="G191:G192"/>
    <mergeCell ref="G113:G115"/>
    <mergeCell ref="G116:G117"/>
    <mergeCell ref="G217:G218"/>
    <mergeCell ref="G221:G222"/>
    <mergeCell ref="G203:G204"/>
    <mergeCell ref="G205:G206"/>
    <mergeCell ref="G208:G210"/>
    <mergeCell ref="G57:G58"/>
    <mergeCell ref="H273:H274"/>
    <mergeCell ref="H283:H284"/>
    <mergeCell ref="H285:H286"/>
    <mergeCell ref="H287:H289"/>
    <mergeCell ref="H248:H249"/>
    <mergeCell ref="H251:H253"/>
    <mergeCell ref="H254:H255"/>
    <mergeCell ref="H263:H264"/>
    <mergeCell ref="H110:H111"/>
    <mergeCell ref="H113:H115"/>
    <mergeCell ref="H116:H117"/>
    <mergeCell ref="I98:I99"/>
    <mergeCell ref="I100:I101"/>
    <mergeCell ref="I107:I108"/>
    <mergeCell ref="I110:I111"/>
    <mergeCell ref="I113:I115"/>
    <mergeCell ref="I116:I117"/>
    <mergeCell ref="I217:I218"/>
    <mergeCell ref="I221:I222"/>
    <mergeCell ref="I223:I224"/>
    <mergeCell ref="I225:I226"/>
    <mergeCell ref="I228:I229"/>
    <mergeCell ref="I232:I233"/>
    <mergeCell ref="I237:I238"/>
    <mergeCell ref="I239:I240"/>
    <mergeCell ref="I245:I246"/>
    <mergeCell ref="I248:I249"/>
    <mergeCell ref="I251:I253"/>
    <mergeCell ref="I254:I255"/>
    <mergeCell ref="I119:I120"/>
    <mergeCell ref="I121:I122"/>
    <mergeCell ref="I129:I130"/>
    <mergeCell ref="H308:H310"/>
    <mergeCell ref="I3:I5"/>
    <mergeCell ref="I6:I8"/>
    <mergeCell ref="I9:I11"/>
    <mergeCell ref="I14:I15"/>
    <mergeCell ref="I23:I24"/>
    <mergeCell ref="I42:I43"/>
    <mergeCell ref="H162:H163"/>
    <mergeCell ref="H164:H165"/>
    <mergeCell ref="H170:H171"/>
    <mergeCell ref="H172:H174"/>
    <mergeCell ref="H175:H177"/>
    <mergeCell ref="H178:H180"/>
    <mergeCell ref="H295:H296"/>
    <mergeCell ref="H303:H305"/>
    <mergeCell ref="H183:H184"/>
    <mergeCell ref="H187:H188"/>
    <mergeCell ref="H191:H192"/>
    <mergeCell ref="H193:H194"/>
    <mergeCell ref="H292:H293"/>
    <mergeCell ref="H265:H268"/>
    <mergeCell ref="I60:I62"/>
    <mergeCell ref="I69:I70"/>
    <mergeCell ref="I71:I72"/>
    <mergeCell ref="I84:I85"/>
    <mergeCell ref="I88:I89"/>
    <mergeCell ref="I96:I97"/>
    <mergeCell ref="I162:I163"/>
    <mergeCell ref="I164:I165"/>
    <mergeCell ref="I170:I171"/>
    <mergeCell ref="I308:I310"/>
    <mergeCell ref="I263:I264"/>
    <mergeCell ref="I265:I268"/>
    <mergeCell ref="I269:I270"/>
    <mergeCell ref="I271:I272"/>
    <mergeCell ref="I273:I274"/>
    <mergeCell ref="I283:I284"/>
    <mergeCell ref="I208:I210"/>
    <mergeCell ref="I172:I174"/>
    <mergeCell ref="I175:I177"/>
    <mergeCell ref="I178:I180"/>
    <mergeCell ref="I183:I184"/>
    <mergeCell ref="I187:I188"/>
    <mergeCell ref="I191:I192"/>
    <mergeCell ref="I285:I286"/>
    <mergeCell ref="I287:I289"/>
    <mergeCell ref="I292:I293"/>
    <mergeCell ref="I295:I296"/>
    <mergeCell ref="I303:I305"/>
    <mergeCell ref="I193:I194"/>
    <mergeCell ref="I197:I198"/>
    <mergeCell ref="I200:I201"/>
    <mergeCell ref="I203:I204"/>
    <mergeCell ref="I205:I206"/>
    <mergeCell ref="J3:J5"/>
    <mergeCell ref="J6:J8"/>
    <mergeCell ref="J9:J11"/>
    <mergeCell ref="J14:J15"/>
    <mergeCell ref="J23:J24"/>
    <mergeCell ref="J42:J43"/>
    <mergeCell ref="J57:J58"/>
    <mergeCell ref="J60:J62"/>
    <mergeCell ref="J69:J70"/>
    <mergeCell ref="J71:J72"/>
    <mergeCell ref="J84:J85"/>
    <mergeCell ref="J88:J89"/>
    <mergeCell ref="J96:J97"/>
    <mergeCell ref="J98:J99"/>
    <mergeCell ref="J100:J101"/>
    <mergeCell ref="J107:J108"/>
    <mergeCell ref="J110:J111"/>
    <mergeCell ref="J113:J115"/>
    <mergeCell ref="J116:J117"/>
    <mergeCell ref="J119:J120"/>
    <mergeCell ref="J121:J122"/>
    <mergeCell ref="J129:J130"/>
    <mergeCell ref="J162:J163"/>
    <mergeCell ref="J164:J165"/>
    <mergeCell ref="J170:J171"/>
    <mergeCell ref="J172:J174"/>
    <mergeCell ref="J175:J177"/>
    <mergeCell ref="J178:J180"/>
    <mergeCell ref="J183:J184"/>
    <mergeCell ref="J187:J188"/>
    <mergeCell ref="J191:J192"/>
    <mergeCell ref="J193:J194"/>
    <mergeCell ref="J197:J198"/>
    <mergeCell ref="J200:J201"/>
    <mergeCell ref="J203:J204"/>
    <mergeCell ref="J205:J206"/>
    <mergeCell ref="J208:J210"/>
    <mergeCell ref="J217:J218"/>
    <mergeCell ref="J221:J222"/>
    <mergeCell ref="J223:J224"/>
    <mergeCell ref="J225:J226"/>
    <mergeCell ref="J228:J229"/>
    <mergeCell ref="J232:J233"/>
    <mergeCell ref="J237:J238"/>
    <mergeCell ref="J239:J240"/>
    <mergeCell ref="J245:J246"/>
    <mergeCell ref="J248:J249"/>
    <mergeCell ref="J251:J253"/>
    <mergeCell ref="J254:J255"/>
    <mergeCell ref="J263:J264"/>
    <mergeCell ref="J265:J268"/>
    <mergeCell ref="J269:J270"/>
    <mergeCell ref="J271:J272"/>
    <mergeCell ref="J273:J274"/>
    <mergeCell ref="J283:J284"/>
    <mergeCell ref="J285:J286"/>
    <mergeCell ref="J287:J289"/>
    <mergeCell ref="J292:J293"/>
    <mergeCell ref="J295:J296"/>
    <mergeCell ref="J303:J305"/>
    <mergeCell ref="J308:J310"/>
    <mergeCell ref="K3:K5"/>
    <mergeCell ref="K6:K8"/>
    <mergeCell ref="K9:K11"/>
    <mergeCell ref="K14:K15"/>
    <mergeCell ref="K23:K24"/>
    <mergeCell ref="K42:K43"/>
    <mergeCell ref="K57:K58"/>
    <mergeCell ref="K60:K62"/>
    <mergeCell ref="K69:K70"/>
    <mergeCell ref="K71:K72"/>
    <mergeCell ref="K84:K85"/>
    <mergeCell ref="K88:K89"/>
    <mergeCell ref="K96:K97"/>
    <mergeCell ref="K98:K99"/>
    <mergeCell ref="K100:K101"/>
    <mergeCell ref="K107:K108"/>
    <mergeCell ref="K110:K111"/>
    <mergeCell ref="K113:K115"/>
    <mergeCell ref="K116:K117"/>
    <mergeCell ref="K119:K120"/>
    <mergeCell ref="K121:K122"/>
    <mergeCell ref="K129:K130"/>
    <mergeCell ref="K162:K163"/>
    <mergeCell ref="K164:K165"/>
    <mergeCell ref="K170:K171"/>
    <mergeCell ref="K172:K174"/>
    <mergeCell ref="K175:K177"/>
    <mergeCell ref="K178:K180"/>
    <mergeCell ref="K183:K184"/>
    <mergeCell ref="K187:K188"/>
    <mergeCell ref="K191:K192"/>
    <mergeCell ref="K193:K194"/>
    <mergeCell ref="K197:K198"/>
    <mergeCell ref="K200:K201"/>
    <mergeCell ref="K203:K204"/>
    <mergeCell ref="K205:K206"/>
    <mergeCell ref="K208:K210"/>
    <mergeCell ref="K217:K218"/>
    <mergeCell ref="K221:K222"/>
    <mergeCell ref="K223:K224"/>
    <mergeCell ref="K225:K226"/>
    <mergeCell ref="K228:K229"/>
    <mergeCell ref="K232:K233"/>
    <mergeCell ref="K237:K238"/>
    <mergeCell ref="K239:K240"/>
    <mergeCell ref="K245:K246"/>
    <mergeCell ref="K248:K249"/>
    <mergeCell ref="K251:K253"/>
    <mergeCell ref="K254:K255"/>
    <mergeCell ref="K263:K264"/>
    <mergeCell ref="K265:K268"/>
    <mergeCell ref="K269:K270"/>
    <mergeCell ref="K271:K272"/>
    <mergeCell ref="K273:K274"/>
    <mergeCell ref="K283:K284"/>
    <mergeCell ref="K285:K286"/>
    <mergeCell ref="K287:K289"/>
    <mergeCell ref="K292:K293"/>
    <mergeCell ref="K295:K296"/>
    <mergeCell ref="K303:K305"/>
    <mergeCell ref="K308:K310"/>
    <mergeCell ref="L3:L5"/>
    <mergeCell ref="L6:L8"/>
    <mergeCell ref="L9:L11"/>
    <mergeCell ref="L14:L15"/>
    <mergeCell ref="L23:L24"/>
    <mergeCell ref="L42:L43"/>
    <mergeCell ref="L57:L58"/>
    <mergeCell ref="L60:L62"/>
    <mergeCell ref="L69:L70"/>
    <mergeCell ref="L71:L72"/>
    <mergeCell ref="L84:L85"/>
    <mergeCell ref="L88:L89"/>
    <mergeCell ref="L96:L97"/>
    <mergeCell ref="L98:L99"/>
    <mergeCell ref="L100:L101"/>
    <mergeCell ref="L107:L108"/>
    <mergeCell ref="L110:L111"/>
    <mergeCell ref="L113:L115"/>
    <mergeCell ref="L116:L117"/>
    <mergeCell ref="L119:L120"/>
    <mergeCell ref="L121:L122"/>
    <mergeCell ref="L129:L130"/>
    <mergeCell ref="L162:L163"/>
    <mergeCell ref="L164:L165"/>
    <mergeCell ref="L170:L171"/>
    <mergeCell ref="L172:L174"/>
    <mergeCell ref="L175:L177"/>
    <mergeCell ref="L178:L180"/>
    <mergeCell ref="L183:L184"/>
    <mergeCell ref="L187:L188"/>
    <mergeCell ref="L191:L192"/>
    <mergeCell ref="L193:L194"/>
    <mergeCell ref="L197:L198"/>
    <mergeCell ref="L200:L201"/>
    <mergeCell ref="L203:L204"/>
    <mergeCell ref="L205:L206"/>
    <mergeCell ref="L208:L210"/>
    <mergeCell ref="L217:L218"/>
    <mergeCell ref="L221:L222"/>
    <mergeCell ref="L223:L224"/>
    <mergeCell ref="L225:L226"/>
    <mergeCell ref="L228:L229"/>
    <mergeCell ref="L232:L233"/>
    <mergeCell ref="L237:L238"/>
    <mergeCell ref="L239:L240"/>
    <mergeCell ref="L245:L246"/>
    <mergeCell ref="L248:L249"/>
    <mergeCell ref="L251:L253"/>
    <mergeCell ref="L254:L255"/>
    <mergeCell ref="L263:L264"/>
    <mergeCell ref="L265:L268"/>
    <mergeCell ref="L269:L270"/>
    <mergeCell ref="L271:L272"/>
    <mergeCell ref="L273:L274"/>
    <mergeCell ref="L283:L284"/>
    <mergeCell ref="L285:L286"/>
    <mergeCell ref="L287:L289"/>
    <mergeCell ref="L292:L293"/>
    <mergeCell ref="L295:L296"/>
    <mergeCell ref="L303:L305"/>
    <mergeCell ref="L308:L310"/>
    <mergeCell ref="M3:M5"/>
    <mergeCell ref="M6:M8"/>
    <mergeCell ref="M9:M11"/>
    <mergeCell ref="M14:M15"/>
    <mergeCell ref="M23:M24"/>
    <mergeCell ref="M42:M43"/>
    <mergeCell ref="M57:M58"/>
    <mergeCell ref="M60:M62"/>
    <mergeCell ref="M69:M70"/>
    <mergeCell ref="M71:M72"/>
    <mergeCell ref="M84:M85"/>
    <mergeCell ref="M88:M89"/>
    <mergeCell ref="M96:M97"/>
    <mergeCell ref="M98:M99"/>
    <mergeCell ref="M100:M101"/>
    <mergeCell ref="M107:M108"/>
    <mergeCell ref="M110:M111"/>
    <mergeCell ref="M113:M115"/>
    <mergeCell ref="M116:M117"/>
    <mergeCell ref="M119:M120"/>
    <mergeCell ref="M121:M122"/>
    <mergeCell ref="M129:M130"/>
    <mergeCell ref="M162:M163"/>
    <mergeCell ref="M164:M165"/>
    <mergeCell ref="M170:M171"/>
    <mergeCell ref="M172:M174"/>
    <mergeCell ref="M175:M177"/>
    <mergeCell ref="M178:M180"/>
    <mergeCell ref="M183:M184"/>
    <mergeCell ref="M187:M188"/>
    <mergeCell ref="M191:M192"/>
    <mergeCell ref="M193:M194"/>
    <mergeCell ref="M197:M198"/>
    <mergeCell ref="M200:M201"/>
    <mergeCell ref="M203:M204"/>
    <mergeCell ref="M205:M206"/>
    <mergeCell ref="M208:M210"/>
    <mergeCell ref="M217:M218"/>
    <mergeCell ref="M221:M222"/>
    <mergeCell ref="M223:M224"/>
    <mergeCell ref="M225:M226"/>
    <mergeCell ref="M228:M229"/>
    <mergeCell ref="M232:M233"/>
    <mergeCell ref="M237:M238"/>
    <mergeCell ref="M239:M240"/>
    <mergeCell ref="M245:M246"/>
    <mergeCell ref="M248:M249"/>
    <mergeCell ref="M251:M253"/>
    <mergeCell ref="M254:M255"/>
    <mergeCell ref="M263:M264"/>
    <mergeCell ref="M265:M268"/>
    <mergeCell ref="M269:M270"/>
    <mergeCell ref="M271:M272"/>
    <mergeCell ref="M273:M274"/>
    <mergeCell ref="M283:M284"/>
    <mergeCell ref="M285:M286"/>
    <mergeCell ref="M287:M289"/>
    <mergeCell ref="M292:M293"/>
    <mergeCell ref="M295:M296"/>
    <mergeCell ref="M303:M305"/>
    <mergeCell ref="M308:M310"/>
    <mergeCell ref="N3:N5"/>
    <mergeCell ref="N6:N8"/>
    <mergeCell ref="N9:N11"/>
    <mergeCell ref="N14:N15"/>
    <mergeCell ref="N23:N24"/>
    <mergeCell ref="N42:N43"/>
    <mergeCell ref="N57:N58"/>
    <mergeCell ref="N60:N62"/>
    <mergeCell ref="N69:N70"/>
    <mergeCell ref="N71:N72"/>
    <mergeCell ref="N84:N85"/>
    <mergeCell ref="N88:N89"/>
    <mergeCell ref="N96:N97"/>
    <mergeCell ref="N98:N99"/>
    <mergeCell ref="N100:N101"/>
    <mergeCell ref="N107:N108"/>
    <mergeCell ref="N110:N111"/>
    <mergeCell ref="N113:N115"/>
    <mergeCell ref="N116:N117"/>
    <mergeCell ref="N119:N120"/>
    <mergeCell ref="N121:N122"/>
    <mergeCell ref="N129:N130"/>
    <mergeCell ref="N162:N163"/>
    <mergeCell ref="N164:N165"/>
    <mergeCell ref="N170:N171"/>
    <mergeCell ref="N172:N174"/>
    <mergeCell ref="N175:N177"/>
    <mergeCell ref="N178:N180"/>
    <mergeCell ref="N183:N184"/>
    <mergeCell ref="N187:N188"/>
    <mergeCell ref="N191:N192"/>
    <mergeCell ref="N193:N194"/>
    <mergeCell ref="N197:N198"/>
    <mergeCell ref="N200:N201"/>
    <mergeCell ref="N203:N204"/>
    <mergeCell ref="N205:N206"/>
    <mergeCell ref="N208:N210"/>
    <mergeCell ref="N217:N218"/>
    <mergeCell ref="N221:N222"/>
    <mergeCell ref="N223:N224"/>
    <mergeCell ref="N225:N226"/>
    <mergeCell ref="N228:N229"/>
    <mergeCell ref="N232:N233"/>
    <mergeCell ref="N237:N238"/>
    <mergeCell ref="N239:N240"/>
    <mergeCell ref="N245:N246"/>
    <mergeCell ref="N248:N249"/>
    <mergeCell ref="N251:N253"/>
    <mergeCell ref="N254:N255"/>
    <mergeCell ref="N263:N264"/>
    <mergeCell ref="N265:N268"/>
    <mergeCell ref="N269:N270"/>
    <mergeCell ref="N271:N272"/>
    <mergeCell ref="N273:N274"/>
    <mergeCell ref="N283:N284"/>
    <mergeCell ref="N285:N286"/>
    <mergeCell ref="N287:N289"/>
    <mergeCell ref="N292:N293"/>
    <mergeCell ref="N295:N296"/>
    <mergeCell ref="N303:N305"/>
    <mergeCell ref="N308:N310"/>
    <mergeCell ref="O3:O5"/>
    <mergeCell ref="O6:O8"/>
    <mergeCell ref="O9:O11"/>
    <mergeCell ref="O14:O15"/>
    <mergeCell ref="O23:O24"/>
    <mergeCell ref="O42:O43"/>
    <mergeCell ref="O57:O58"/>
    <mergeCell ref="O60:O62"/>
    <mergeCell ref="O69:O70"/>
    <mergeCell ref="O71:O72"/>
    <mergeCell ref="O84:O85"/>
    <mergeCell ref="O88:O89"/>
    <mergeCell ref="O96:O97"/>
    <mergeCell ref="O98:O99"/>
    <mergeCell ref="O100:O101"/>
    <mergeCell ref="O107:O108"/>
    <mergeCell ref="O110:O111"/>
    <mergeCell ref="O113:O115"/>
    <mergeCell ref="O116:O117"/>
    <mergeCell ref="O119:O120"/>
    <mergeCell ref="O121:O122"/>
    <mergeCell ref="O129:O130"/>
    <mergeCell ref="O162:O163"/>
    <mergeCell ref="O164:O165"/>
    <mergeCell ref="O170:O171"/>
    <mergeCell ref="O172:O174"/>
    <mergeCell ref="O175:O177"/>
    <mergeCell ref="O178:O180"/>
    <mergeCell ref="O183:O184"/>
    <mergeCell ref="O187:O188"/>
    <mergeCell ref="O191:O192"/>
    <mergeCell ref="O193:O194"/>
    <mergeCell ref="O197:O198"/>
    <mergeCell ref="O200:O201"/>
    <mergeCell ref="O203:O204"/>
    <mergeCell ref="O205:O206"/>
    <mergeCell ref="O208:O210"/>
    <mergeCell ref="O217:O218"/>
    <mergeCell ref="O221:O222"/>
    <mergeCell ref="O223:O224"/>
    <mergeCell ref="O225:O226"/>
    <mergeCell ref="O228:O229"/>
    <mergeCell ref="O232:O233"/>
    <mergeCell ref="O237:O238"/>
    <mergeCell ref="O239:O240"/>
    <mergeCell ref="O245:O246"/>
    <mergeCell ref="O248:O249"/>
    <mergeCell ref="O251:O253"/>
    <mergeCell ref="O254:O255"/>
    <mergeCell ref="O263:O264"/>
    <mergeCell ref="O265:O268"/>
    <mergeCell ref="O269:O270"/>
    <mergeCell ref="O271:O272"/>
    <mergeCell ref="O273:O274"/>
    <mergeCell ref="O283:O284"/>
    <mergeCell ref="O285:O286"/>
    <mergeCell ref="O287:O289"/>
    <mergeCell ref="O292:O293"/>
    <mergeCell ref="O295:O296"/>
    <mergeCell ref="O303:O305"/>
    <mergeCell ref="O308:O310"/>
    <mergeCell ref="P3:P5"/>
    <mergeCell ref="P6:P8"/>
    <mergeCell ref="P9:P11"/>
    <mergeCell ref="P14:P15"/>
    <mergeCell ref="P23:P24"/>
    <mergeCell ref="P42:P43"/>
    <mergeCell ref="P57:P58"/>
    <mergeCell ref="P60:P62"/>
    <mergeCell ref="P69:P70"/>
    <mergeCell ref="P71:P72"/>
    <mergeCell ref="P84:P85"/>
    <mergeCell ref="P88:P89"/>
    <mergeCell ref="P96:P97"/>
    <mergeCell ref="P98:P99"/>
    <mergeCell ref="P100:P101"/>
    <mergeCell ref="P107:P108"/>
    <mergeCell ref="P110:P111"/>
    <mergeCell ref="P113:P115"/>
    <mergeCell ref="P116:P117"/>
    <mergeCell ref="P119:P120"/>
    <mergeCell ref="P121:P122"/>
    <mergeCell ref="P129:P130"/>
    <mergeCell ref="P162:P163"/>
    <mergeCell ref="P164:P165"/>
    <mergeCell ref="P170:P171"/>
    <mergeCell ref="P172:P174"/>
    <mergeCell ref="P175:P177"/>
    <mergeCell ref="P287:P289"/>
    <mergeCell ref="P292:P293"/>
    <mergeCell ref="P295:P296"/>
    <mergeCell ref="P303:P305"/>
    <mergeCell ref="P308:P310"/>
    <mergeCell ref="Q3:Q5"/>
    <mergeCell ref="Q6:Q8"/>
    <mergeCell ref="Q9:Q11"/>
    <mergeCell ref="Q14:Q15"/>
    <mergeCell ref="Q23:Q24"/>
    <mergeCell ref="Q42:Q43"/>
    <mergeCell ref="Q57:Q58"/>
    <mergeCell ref="Q60:Q62"/>
    <mergeCell ref="Q69:Q70"/>
    <mergeCell ref="Q71:Q72"/>
    <mergeCell ref="Q84:Q85"/>
    <mergeCell ref="Q88:Q89"/>
    <mergeCell ref="Q96:Q97"/>
    <mergeCell ref="Q98:Q99"/>
    <mergeCell ref="Q100:Q101"/>
    <mergeCell ref="Q107:Q108"/>
    <mergeCell ref="Q110:Q111"/>
    <mergeCell ref="Q113:Q115"/>
    <mergeCell ref="Q116:Q117"/>
    <mergeCell ref="Q119:Q120"/>
    <mergeCell ref="Q121:Q122"/>
    <mergeCell ref="Q129:Q130"/>
    <mergeCell ref="P203:P204"/>
    <mergeCell ref="P205:P206"/>
    <mergeCell ref="P208:P210"/>
    <mergeCell ref="P217:P218"/>
    <mergeCell ref="P221:P222"/>
    <mergeCell ref="Q183:Q184"/>
    <mergeCell ref="Q187:Q188"/>
    <mergeCell ref="Q191:Q192"/>
    <mergeCell ref="Q193:Q194"/>
    <mergeCell ref="Q197:Q198"/>
    <mergeCell ref="Q200:Q201"/>
    <mergeCell ref="Q203:Q204"/>
    <mergeCell ref="Q205:Q206"/>
    <mergeCell ref="Q208:Q210"/>
    <mergeCell ref="Q217:Q218"/>
    <mergeCell ref="Q221:Q222"/>
    <mergeCell ref="P178:P180"/>
    <mergeCell ref="P183:P184"/>
    <mergeCell ref="P187:P188"/>
    <mergeCell ref="P191:P192"/>
    <mergeCell ref="P193:P194"/>
    <mergeCell ref="P197:P198"/>
    <mergeCell ref="P200:P201"/>
    <mergeCell ref="P269:P270"/>
    <mergeCell ref="P271:P272"/>
    <mergeCell ref="P273:P274"/>
    <mergeCell ref="P283:P284"/>
    <mergeCell ref="P285:P286"/>
    <mergeCell ref="P223:P224"/>
    <mergeCell ref="P225:P226"/>
    <mergeCell ref="P228:P229"/>
    <mergeCell ref="P232:P233"/>
    <mergeCell ref="P237:P238"/>
    <mergeCell ref="P239:P240"/>
    <mergeCell ref="P245:P246"/>
    <mergeCell ref="P248:P249"/>
    <mergeCell ref="P251:P253"/>
    <mergeCell ref="P254:P255"/>
    <mergeCell ref="P263:P264"/>
    <mergeCell ref="P265:P268"/>
    <mergeCell ref="R113:R115"/>
    <mergeCell ref="R116:R117"/>
    <mergeCell ref="R121:R122"/>
    <mergeCell ref="R162:R163"/>
    <mergeCell ref="R287:R289"/>
    <mergeCell ref="R292:R293"/>
    <mergeCell ref="R164:R165"/>
    <mergeCell ref="R170:R171"/>
    <mergeCell ref="R172:R174"/>
    <mergeCell ref="Q223:Q224"/>
    <mergeCell ref="Q225:Q226"/>
    <mergeCell ref="Q228:Q229"/>
    <mergeCell ref="Q232:Q233"/>
    <mergeCell ref="Q237:Q238"/>
    <mergeCell ref="Q239:Q240"/>
    <mergeCell ref="Q245:Q246"/>
    <mergeCell ref="Q248:Q249"/>
    <mergeCell ref="Q251:Q253"/>
    <mergeCell ref="Q254:Q255"/>
    <mergeCell ref="Q263:Q264"/>
    <mergeCell ref="Q265:Q268"/>
    <mergeCell ref="Q269:Q270"/>
    <mergeCell ref="Q271:Q272"/>
    <mergeCell ref="Q273:Q274"/>
    <mergeCell ref="Q283:Q284"/>
    <mergeCell ref="Q285:Q286"/>
    <mergeCell ref="Q162:Q163"/>
    <mergeCell ref="Q164:Q165"/>
    <mergeCell ref="Q170:Q171"/>
    <mergeCell ref="Q172:Q174"/>
    <mergeCell ref="Q175:Q177"/>
    <mergeCell ref="Q178:Q180"/>
    <mergeCell ref="R3:R5"/>
    <mergeCell ref="R6:R8"/>
    <mergeCell ref="R9:R11"/>
    <mergeCell ref="R14:R15"/>
    <mergeCell ref="R23:R24"/>
    <mergeCell ref="R42:R43"/>
    <mergeCell ref="R57:R58"/>
    <mergeCell ref="R60:R62"/>
    <mergeCell ref="R69:R70"/>
    <mergeCell ref="R71:R72"/>
    <mergeCell ref="R84:R85"/>
    <mergeCell ref="R88:R89"/>
    <mergeCell ref="R96:R97"/>
    <mergeCell ref="R98:R99"/>
    <mergeCell ref="R100:R101"/>
    <mergeCell ref="R107:R108"/>
    <mergeCell ref="R110:R111"/>
    <mergeCell ref="R191:R192"/>
    <mergeCell ref="R193:R194"/>
    <mergeCell ref="R197:R198"/>
    <mergeCell ref="R200:R201"/>
    <mergeCell ref="R203:R204"/>
    <mergeCell ref="R205:R206"/>
    <mergeCell ref="R208:R210"/>
    <mergeCell ref="R217:R218"/>
    <mergeCell ref="R221:R222"/>
    <mergeCell ref="R223:R224"/>
    <mergeCell ref="R295:R296"/>
    <mergeCell ref="R303:R305"/>
    <mergeCell ref="R308:R310"/>
    <mergeCell ref="Q287:Q289"/>
    <mergeCell ref="Q292:Q293"/>
    <mergeCell ref="Q295:Q296"/>
    <mergeCell ref="Q303:Q305"/>
    <mergeCell ref="Q308:Q310"/>
    <mergeCell ref="S71:S72"/>
    <mergeCell ref="S84:S85"/>
    <mergeCell ref="S88:S89"/>
    <mergeCell ref="S100:S101"/>
    <mergeCell ref="S113:S115"/>
    <mergeCell ref="S170:S171"/>
    <mergeCell ref="S172:S174"/>
    <mergeCell ref="S193:S194"/>
    <mergeCell ref="S225:S226"/>
    <mergeCell ref="S271:S272"/>
    <mergeCell ref="S283:S284"/>
    <mergeCell ref="S303:S305"/>
    <mergeCell ref="S308:S310"/>
    <mergeCell ref="R225:R226"/>
    <mergeCell ref="R228:R229"/>
    <mergeCell ref="R232:R233"/>
    <mergeCell ref="R237:R238"/>
    <mergeCell ref="R239:R240"/>
    <mergeCell ref="R245:R246"/>
    <mergeCell ref="R248:R249"/>
    <mergeCell ref="R251:R253"/>
    <mergeCell ref="R254:R255"/>
    <mergeCell ref="R263:R264"/>
    <mergeCell ref="R265:R268"/>
    <mergeCell ref="R269:R270"/>
    <mergeCell ref="R271:R272"/>
    <mergeCell ref="R283:R284"/>
    <mergeCell ref="R285:R286"/>
    <mergeCell ref="R175:R177"/>
    <mergeCell ref="R178:R180"/>
    <mergeCell ref="R183:R184"/>
    <mergeCell ref="R187:R188"/>
    <mergeCell ref="T1:T2"/>
    <mergeCell ref="T14:T15"/>
    <mergeCell ref="T16:T20"/>
    <mergeCell ref="T23:T24"/>
    <mergeCell ref="T42:T43"/>
    <mergeCell ref="T57:T58"/>
    <mergeCell ref="T60:T62"/>
    <mergeCell ref="T69:T70"/>
    <mergeCell ref="T84:T85"/>
    <mergeCell ref="T88:T89"/>
    <mergeCell ref="T96:T97"/>
    <mergeCell ref="T98:T99"/>
    <mergeCell ref="T100:T101"/>
    <mergeCell ref="T107:T108"/>
    <mergeCell ref="T110:T111"/>
    <mergeCell ref="T116:T117"/>
    <mergeCell ref="T121:T122"/>
    <mergeCell ref="T162:T163"/>
    <mergeCell ref="T164:T165"/>
    <mergeCell ref="T175:T177"/>
    <mergeCell ref="T178:T180"/>
    <mergeCell ref="T183:T184"/>
    <mergeCell ref="T187:T188"/>
    <mergeCell ref="T191:T192"/>
    <mergeCell ref="T197:T198"/>
    <mergeCell ref="T200:T201"/>
    <mergeCell ref="T203:T204"/>
    <mergeCell ref="T205:T206"/>
    <mergeCell ref="T208:T210"/>
    <mergeCell ref="T217:T218"/>
    <mergeCell ref="T221:T222"/>
    <mergeCell ref="T223:T224"/>
    <mergeCell ref="T225:T226"/>
    <mergeCell ref="T228:T229"/>
    <mergeCell ref="T232:T233"/>
    <mergeCell ref="T237:T238"/>
    <mergeCell ref="T239:T240"/>
    <mergeCell ref="T245:T246"/>
    <mergeCell ref="T248:T249"/>
    <mergeCell ref="T254:T255"/>
    <mergeCell ref="T263:T264"/>
    <mergeCell ref="T265:T268"/>
    <mergeCell ref="T269:T270"/>
    <mergeCell ref="T285:T286"/>
    <mergeCell ref="T287:T289"/>
    <mergeCell ref="T292:T293"/>
    <mergeCell ref="T295:T296"/>
    <mergeCell ref="V3:V13"/>
    <mergeCell ref="V14:V23"/>
    <mergeCell ref="V24:V34"/>
    <mergeCell ref="V35:V48"/>
    <mergeCell ref="V49:V62"/>
    <mergeCell ref="V63:V75"/>
    <mergeCell ref="V76:V93"/>
    <mergeCell ref="V94:V103"/>
    <mergeCell ref="V104:V114"/>
    <mergeCell ref="V115:V127"/>
    <mergeCell ref="V128:V142"/>
    <mergeCell ref="V143:V154"/>
    <mergeCell ref="V155:V169"/>
    <mergeCell ref="V170:V179"/>
    <mergeCell ref="V180:V194"/>
    <mergeCell ref="V195:V207"/>
    <mergeCell ref="V208:V218"/>
    <mergeCell ref="V219:V232"/>
    <mergeCell ref="V233:V242"/>
    <mergeCell ref="V243:V252"/>
    <mergeCell ref="V253:V261"/>
    <mergeCell ref="V262:V271"/>
    <mergeCell ref="V272:V281"/>
    <mergeCell ref="V282:V294"/>
    <mergeCell ref="V295:V305"/>
    <mergeCell ref="V306:V310"/>
    <mergeCell ref="V311:V339"/>
    <mergeCell ref="W4:W5"/>
    <mergeCell ref="W6:W7"/>
    <mergeCell ref="W19:W20"/>
    <mergeCell ref="W25:W26"/>
    <mergeCell ref="W31:W32"/>
    <mergeCell ref="W36:W37"/>
    <mergeCell ref="W39:W41"/>
    <mergeCell ref="W43:W45"/>
    <mergeCell ref="W54:W56"/>
    <mergeCell ref="W57:W58"/>
    <mergeCell ref="W59:W61"/>
    <mergeCell ref="W63:W64"/>
    <mergeCell ref="W68:W70"/>
    <mergeCell ref="W74:W75"/>
    <mergeCell ref="W77:W79"/>
    <mergeCell ref="W80:W82"/>
    <mergeCell ref="W84:W85"/>
    <mergeCell ref="W87:W90"/>
    <mergeCell ref="W91:W92"/>
    <mergeCell ref="W95:W96"/>
    <mergeCell ref="W106:W107"/>
    <mergeCell ref="W113:W114"/>
    <mergeCell ref="W120:W122"/>
    <mergeCell ref="W123:W125"/>
    <mergeCell ref="W128:W132"/>
    <mergeCell ref="W134:W135"/>
    <mergeCell ref="W138:W139"/>
    <mergeCell ref="W143:W144"/>
    <mergeCell ref="W149:W150"/>
    <mergeCell ref="W153:W154"/>
    <mergeCell ref="W156:W157"/>
    <mergeCell ref="W161:W162"/>
    <mergeCell ref="W163:W165"/>
    <mergeCell ref="W167:W169"/>
    <mergeCell ref="W170:W171"/>
    <mergeCell ref="W182:W183"/>
    <mergeCell ref="W184:W185"/>
    <mergeCell ref="W187:W189"/>
    <mergeCell ref="W190:W191"/>
    <mergeCell ref="W192:W193"/>
    <mergeCell ref="W195:W196"/>
    <mergeCell ref="W197:W198"/>
    <mergeCell ref="W200:W201"/>
    <mergeCell ref="W206:W207"/>
    <mergeCell ref="W211:W212"/>
    <mergeCell ref="W213:W214"/>
    <mergeCell ref="W221:W222"/>
    <mergeCell ref="W225:W227"/>
    <mergeCell ref="W229:W230"/>
    <mergeCell ref="W231:W232"/>
    <mergeCell ref="W238:W239"/>
    <mergeCell ref="W248:W249"/>
    <mergeCell ref="W267:W268"/>
    <mergeCell ref="W275:W276"/>
    <mergeCell ref="W289:W291"/>
    <mergeCell ref="W292:W294"/>
    <mergeCell ref="W295:W297"/>
    <mergeCell ref="W314:W315"/>
    <mergeCell ref="X74:X75"/>
    <mergeCell ref="X314:X315"/>
    <mergeCell ref="Y4:Y5"/>
    <mergeCell ref="Y6:Y7"/>
    <mergeCell ref="Y10:Y14"/>
    <mergeCell ref="Y19:Y20"/>
    <mergeCell ref="Y25:Y26"/>
    <mergeCell ref="Y31:Y32"/>
    <mergeCell ref="Y36:Y37"/>
    <mergeCell ref="Y39:Y41"/>
    <mergeCell ref="Y44:Y45"/>
    <mergeCell ref="Y54:Y56"/>
    <mergeCell ref="Y57:Y58"/>
    <mergeCell ref="Y59:Y61"/>
    <mergeCell ref="Y63:Y64"/>
    <mergeCell ref="Y68:Y70"/>
    <mergeCell ref="Y77:Y79"/>
    <mergeCell ref="Y81:Y82"/>
    <mergeCell ref="Y84:Y85"/>
    <mergeCell ref="Y87:Y89"/>
    <mergeCell ref="Y91:Y92"/>
    <mergeCell ref="Y95:Y96"/>
    <mergeCell ref="Y106:Y107"/>
    <mergeCell ref="Y113:Y114"/>
    <mergeCell ref="Y120:Y122"/>
    <mergeCell ref="Y123:Y125"/>
    <mergeCell ref="Y128:Y132"/>
    <mergeCell ref="Y134:Y135"/>
    <mergeCell ref="Y149:Y150"/>
    <mergeCell ref="Y153:Y154"/>
    <mergeCell ref="Y156:Y157"/>
    <mergeCell ref="Y161:Y162"/>
    <mergeCell ref="Y163:Y165"/>
    <mergeCell ref="Y167:Y168"/>
    <mergeCell ref="Y184:Y185"/>
    <mergeCell ref="Y187:Y188"/>
    <mergeCell ref="Y195:Y196"/>
    <mergeCell ref="Y200:Y201"/>
    <mergeCell ref="Y206:Y207"/>
    <mergeCell ref="Y211:Y212"/>
    <mergeCell ref="Y213:Y214"/>
    <mergeCell ref="Y221:Y222"/>
    <mergeCell ref="Y225:Y227"/>
    <mergeCell ref="Y295:Y296"/>
    <mergeCell ref="Y229:Y230"/>
    <mergeCell ref="Y231:Y232"/>
    <mergeCell ref="Y238:Y239"/>
    <mergeCell ref="Y275:Y276"/>
    <mergeCell ref="Y289:Y290"/>
    <mergeCell ref="Y292:Y293"/>
  </mergeCells>
  <phoneticPr fontId="1" type="noConversion"/>
  <conditionalFormatting sqref="B1:B1048576">
    <cfRule type="dataBar" priority="1">
      <dataBar>
        <cfvo type="min"/>
        <cfvo type="max"/>
        <color rgb="FFD6007B"/>
      </dataBar>
      <extLst>
        <ext xmlns:x14="http://schemas.microsoft.com/office/spreadsheetml/2009/9/main" uri="{B025F937-C7B1-47D3-B67F-A62EFF666E3E}">
          <x14:id>{58806E47-F340-4A06-8D9B-0A319EEF625A}</x14:id>
        </ext>
      </extLst>
    </cfRule>
  </conditionalFormatting>
  <hyperlinks>
    <hyperlink ref="T16" r:id="rId1" tooltip="攻略/クエスト/大まほうつかいレース (7d)" xr:uid="{00000000-0004-0000-1400-000000000000}"/>
    <hyperlink ref="T59" r:id="rId2" tooltip="攻略/クエスト/花火の材料 (20d)" display="任务「烟花的材料」に3個使用" xr:uid="{00000000-0004-0000-1400-000001000000}"/>
  </hyperlinks>
  <pageMargins left="0.75" right="0.75" top="1" bottom="1" header="0.51" footer="0.51"/>
  <pageSetup paperSize="9" orientation="portrait" r:id="rId3"/>
  <headerFooter scaleWithDoc="0" alignWithMargins="0"/>
  <extLst>
    <ext xmlns:x14="http://schemas.microsoft.com/office/spreadsheetml/2009/9/main" uri="{78C0D931-6437-407d-A8EE-F0AAD7539E65}">
      <x14:conditionalFormattings>
        <x14:conditionalFormatting xmlns:xm="http://schemas.microsoft.com/office/excel/2006/main">
          <x14:cfRule type="dataBar" id="{58806E47-F340-4A06-8D9B-0A319EEF625A}">
            <x14:dataBar minLength="0" maxLength="100" gradient="0">
              <x14:cfvo type="autoMin"/>
              <x14:cfvo type="autoMax"/>
              <x14:negativeFillColor rgb="FFFF0000"/>
              <x14:axisColor rgb="FF000000"/>
            </x14:dataBar>
          </x14:cfRule>
          <xm:sqref>B1:B1048576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tabColor rgb="FFFFC000"/>
  </sheetPr>
  <dimension ref="A1:T2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1.25" x14ac:dyDescent="0.15"/>
  <cols>
    <col min="1" max="1" width="14.5" style="3" bestFit="1" customWidth="1"/>
    <col min="2" max="2" width="8.5" style="3" bestFit="1" customWidth="1"/>
    <col min="3" max="3" width="10" style="3" bestFit="1" customWidth="1"/>
    <col min="4" max="4" width="6.33203125" style="3" bestFit="1" customWidth="1"/>
    <col min="5" max="5" width="8" style="3" bestFit="1" customWidth="1"/>
    <col min="6" max="6" width="26" style="3" bestFit="1" customWidth="1"/>
    <col min="7" max="7" width="6.33203125" style="3" bestFit="1" customWidth="1"/>
    <col min="8" max="17" width="6.83203125" style="3" bestFit="1" customWidth="1"/>
    <col min="18" max="18" width="8" style="3" bestFit="1" customWidth="1"/>
    <col min="19" max="19" width="26" style="3" bestFit="1" customWidth="1"/>
    <col min="20" max="20" width="11" style="3" bestFit="1" customWidth="1"/>
    <col min="21" max="16384" width="9.33203125" style="3"/>
  </cols>
  <sheetData>
    <row r="1" spans="1:20" ht="12" thickBot="1" x14ac:dyDescent="0.2">
      <c r="A1" s="737" t="s">
        <v>1151</v>
      </c>
      <c r="B1" s="737" t="s">
        <v>1300</v>
      </c>
      <c r="C1" s="737" t="s">
        <v>1299</v>
      </c>
      <c r="D1" s="737" t="s">
        <v>1298</v>
      </c>
      <c r="E1" s="737" t="s">
        <v>4538</v>
      </c>
      <c r="F1" s="737" t="s">
        <v>3471</v>
      </c>
      <c r="G1" s="737" t="s">
        <v>1854</v>
      </c>
      <c r="H1" s="737" t="s">
        <v>3484</v>
      </c>
      <c r="I1" s="740"/>
      <c r="J1" s="740"/>
      <c r="K1" s="740"/>
      <c r="L1" s="740"/>
      <c r="M1" s="740"/>
      <c r="N1" s="740"/>
      <c r="O1" s="740"/>
      <c r="P1" s="740"/>
      <c r="Q1" s="740"/>
      <c r="R1" s="737" t="s">
        <v>3483</v>
      </c>
      <c r="S1" s="756" t="s">
        <v>1796</v>
      </c>
      <c r="T1" s="756" t="s">
        <v>81</v>
      </c>
    </row>
    <row r="2" spans="1:20" ht="12" thickBot="1" x14ac:dyDescent="0.2">
      <c r="A2" s="740"/>
      <c r="B2" s="740"/>
      <c r="C2" s="740"/>
      <c r="D2" s="740"/>
      <c r="E2" s="740"/>
      <c r="F2" s="740"/>
      <c r="G2" s="740"/>
      <c r="H2" s="80" t="s">
        <v>3468</v>
      </c>
      <c r="I2" s="80" t="s">
        <v>3467</v>
      </c>
      <c r="J2" s="80" t="s">
        <v>4544</v>
      </c>
      <c r="K2" s="80" t="s">
        <v>3466</v>
      </c>
      <c r="L2" s="80" t="s">
        <v>3465</v>
      </c>
      <c r="M2" s="80" t="s">
        <v>3464</v>
      </c>
      <c r="N2" s="80" t="s">
        <v>3463</v>
      </c>
      <c r="O2" s="80" t="s">
        <v>3462</v>
      </c>
      <c r="P2" s="80" t="s">
        <v>3461</v>
      </c>
      <c r="Q2" s="80" t="s">
        <v>3460</v>
      </c>
      <c r="R2" s="740"/>
      <c r="S2" s="757"/>
      <c r="T2" s="757"/>
    </row>
    <row r="3" spans="1:20" ht="12" thickBot="1" x14ac:dyDescent="0.2">
      <c r="A3" s="93" t="s">
        <v>4539</v>
      </c>
      <c r="B3" s="97">
        <v>15</v>
      </c>
      <c r="C3" s="97" t="s">
        <v>1306</v>
      </c>
      <c r="D3" s="97" t="s">
        <v>1268</v>
      </c>
      <c r="E3" s="97" t="s">
        <v>1997</v>
      </c>
      <c r="F3" s="97" t="s">
        <v>103</v>
      </c>
      <c r="G3" s="97" t="s">
        <v>103</v>
      </c>
      <c r="H3" s="99" t="s">
        <v>103</v>
      </c>
      <c r="I3" s="99" t="s">
        <v>103</v>
      </c>
      <c r="J3" s="99" t="s">
        <v>103</v>
      </c>
      <c r="K3" s="99" t="s">
        <v>103</v>
      </c>
      <c r="L3" s="99" t="s">
        <v>103</v>
      </c>
      <c r="M3" s="99" t="s">
        <v>103</v>
      </c>
      <c r="N3" s="99" t="s">
        <v>103</v>
      </c>
      <c r="O3" s="99" t="s">
        <v>103</v>
      </c>
      <c r="P3" s="99" t="s">
        <v>2973</v>
      </c>
      <c r="Q3" s="99" t="s">
        <v>103</v>
      </c>
      <c r="R3" s="53">
        <v>-360</v>
      </c>
      <c r="S3" s="53" t="s">
        <v>3482</v>
      </c>
      <c r="T3" s="53"/>
    </row>
    <row r="4" spans="1:20" ht="12" thickBot="1" x14ac:dyDescent="0.2">
      <c r="A4" s="93" t="s">
        <v>3386</v>
      </c>
      <c r="B4" s="97">
        <v>45</v>
      </c>
      <c r="C4" s="97" t="s">
        <v>1271</v>
      </c>
      <c r="D4" s="97" t="s">
        <v>1268</v>
      </c>
      <c r="E4" s="97" t="s">
        <v>1984</v>
      </c>
      <c r="F4" s="97"/>
      <c r="G4" s="97" t="s">
        <v>103</v>
      </c>
      <c r="H4" s="99" t="s">
        <v>103</v>
      </c>
      <c r="I4" s="99" t="s">
        <v>103</v>
      </c>
      <c r="J4" s="99" t="s">
        <v>103</v>
      </c>
      <c r="K4" s="99" t="s">
        <v>103</v>
      </c>
      <c r="L4" s="99" t="s">
        <v>103</v>
      </c>
      <c r="M4" s="99" t="s">
        <v>103</v>
      </c>
      <c r="N4" s="99" t="s">
        <v>103</v>
      </c>
      <c r="O4" s="99" t="s">
        <v>103</v>
      </c>
      <c r="P4" s="99" t="s">
        <v>2973</v>
      </c>
      <c r="Q4" s="99" t="s">
        <v>2973</v>
      </c>
      <c r="R4" s="53">
        <v>500</v>
      </c>
      <c r="S4" s="53" t="s">
        <v>3481</v>
      </c>
      <c r="T4" s="53"/>
    </row>
    <row r="5" spans="1:20" ht="12" thickBot="1" x14ac:dyDescent="0.2">
      <c r="A5" s="93" t="s">
        <v>736</v>
      </c>
      <c r="B5" s="97">
        <v>66</v>
      </c>
      <c r="C5" s="97" t="s">
        <v>1306</v>
      </c>
      <c r="D5" s="97" t="s">
        <v>1283</v>
      </c>
      <c r="E5" s="97" t="s">
        <v>1997</v>
      </c>
      <c r="F5" s="97"/>
      <c r="G5" s="97" t="s">
        <v>103</v>
      </c>
      <c r="H5" s="99" t="s">
        <v>103</v>
      </c>
      <c r="I5" s="99" t="s">
        <v>103</v>
      </c>
      <c r="J5" s="99" t="s">
        <v>103</v>
      </c>
      <c r="K5" s="99" t="s">
        <v>103</v>
      </c>
      <c r="L5" s="99" t="s">
        <v>103</v>
      </c>
      <c r="M5" s="99" t="s">
        <v>103</v>
      </c>
      <c r="N5" s="99" t="s">
        <v>103</v>
      </c>
      <c r="O5" s="99" t="s">
        <v>103</v>
      </c>
      <c r="P5" s="99" t="s">
        <v>2973</v>
      </c>
      <c r="Q5" s="99" t="s">
        <v>2973</v>
      </c>
      <c r="R5" s="53">
        <v>660</v>
      </c>
      <c r="S5" s="56" t="s">
        <v>3149</v>
      </c>
      <c r="T5" s="53"/>
    </row>
    <row r="6" spans="1:20" ht="12" thickBot="1" x14ac:dyDescent="0.2">
      <c r="A6" s="93" t="s">
        <v>2952</v>
      </c>
      <c r="B6" s="97">
        <v>70</v>
      </c>
      <c r="C6" s="97" t="s">
        <v>1271</v>
      </c>
      <c r="D6" s="97" t="s">
        <v>1268</v>
      </c>
      <c r="E6" s="97" t="s">
        <v>1984</v>
      </c>
      <c r="F6" s="97"/>
      <c r="G6" s="100" t="s">
        <v>1978</v>
      </c>
      <c r="H6" s="99" t="s">
        <v>103</v>
      </c>
      <c r="I6" s="99" t="s">
        <v>103</v>
      </c>
      <c r="J6" s="99" t="s">
        <v>103</v>
      </c>
      <c r="K6" s="99" t="s">
        <v>103</v>
      </c>
      <c r="L6" s="99" t="s">
        <v>103</v>
      </c>
      <c r="M6" s="99" t="s">
        <v>103</v>
      </c>
      <c r="N6" s="99" t="s">
        <v>103</v>
      </c>
      <c r="O6" s="99" t="s">
        <v>103</v>
      </c>
      <c r="P6" s="99" t="s">
        <v>2973</v>
      </c>
      <c r="Q6" s="99" t="s">
        <v>2973</v>
      </c>
      <c r="R6" s="53" t="s">
        <v>103</v>
      </c>
      <c r="S6" s="53" t="s">
        <v>3480</v>
      </c>
      <c r="T6" s="53"/>
    </row>
    <row r="7" spans="1:20" ht="12" thickBot="1" x14ac:dyDescent="0.2">
      <c r="A7" s="846" t="s">
        <v>3332</v>
      </c>
      <c r="B7" s="840">
        <v>80</v>
      </c>
      <c r="C7" s="840" t="s">
        <v>1306</v>
      </c>
      <c r="D7" s="840" t="s">
        <v>1268</v>
      </c>
      <c r="E7" s="840" t="s">
        <v>1984</v>
      </c>
      <c r="F7" s="840"/>
      <c r="G7" s="840" t="s">
        <v>103</v>
      </c>
      <c r="H7" s="750" t="s">
        <v>103</v>
      </c>
      <c r="I7" s="750" t="s">
        <v>103</v>
      </c>
      <c r="J7" s="750" t="s">
        <v>103</v>
      </c>
      <c r="K7" s="750" t="s">
        <v>103</v>
      </c>
      <c r="L7" s="750" t="s">
        <v>103</v>
      </c>
      <c r="M7" s="750" t="s">
        <v>103</v>
      </c>
      <c r="N7" s="750" t="s">
        <v>103</v>
      </c>
      <c r="O7" s="750" t="s">
        <v>103</v>
      </c>
      <c r="P7" s="750" t="s">
        <v>2973</v>
      </c>
      <c r="Q7" s="750" t="s">
        <v>2973</v>
      </c>
      <c r="R7" s="738">
        <v>980</v>
      </c>
      <c r="S7" s="53" t="s">
        <v>2664</v>
      </c>
      <c r="T7" s="738"/>
    </row>
    <row r="8" spans="1:20" ht="12" thickBot="1" x14ac:dyDescent="0.2">
      <c r="A8" s="847"/>
      <c r="B8" s="841"/>
      <c r="C8" s="841"/>
      <c r="D8" s="841"/>
      <c r="E8" s="841"/>
      <c r="F8" s="841"/>
      <c r="G8" s="841"/>
      <c r="H8" s="751"/>
      <c r="I8" s="751"/>
      <c r="J8" s="751"/>
      <c r="K8" s="751"/>
      <c r="L8" s="751"/>
      <c r="M8" s="751"/>
      <c r="N8" s="751"/>
      <c r="O8" s="751"/>
      <c r="P8" s="751"/>
      <c r="Q8" s="751"/>
      <c r="R8" s="739"/>
      <c r="S8" s="53" t="s">
        <v>3331</v>
      </c>
      <c r="T8" s="739"/>
    </row>
    <row r="9" spans="1:20" ht="12" thickBot="1" x14ac:dyDescent="0.2">
      <c r="A9" s="847"/>
      <c r="B9" s="841"/>
      <c r="C9" s="841"/>
      <c r="D9" s="841"/>
      <c r="E9" s="841"/>
      <c r="F9" s="841"/>
      <c r="G9" s="841"/>
      <c r="H9" s="751"/>
      <c r="I9" s="751"/>
      <c r="J9" s="751"/>
      <c r="K9" s="751"/>
      <c r="L9" s="751"/>
      <c r="M9" s="751"/>
      <c r="N9" s="751"/>
      <c r="O9" s="751"/>
      <c r="P9" s="751"/>
      <c r="Q9" s="751"/>
      <c r="R9" s="739"/>
      <c r="S9" s="53" t="s">
        <v>3479</v>
      </c>
      <c r="T9" s="739"/>
    </row>
    <row r="10" spans="1:20" ht="12" thickBot="1" x14ac:dyDescent="0.2">
      <c r="A10" s="93" t="s">
        <v>3290</v>
      </c>
      <c r="B10" s="97">
        <v>110</v>
      </c>
      <c r="C10" s="97" t="s">
        <v>1271</v>
      </c>
      <c r="D10" s="97" t="s">
        <v>1268</v>
      </c>
      <c r="E10" s="97" t="s">
        <v>2008</v>
      </c>
      <c r="F10" s="97"/>
      <c r="G10" s="97" t="s">
        <v>103</v>
      </c>
      <c r="H10" s="99" t="s">
        <v>103</v>
      </c>
      <c r="I10" s="99" t="s">
        <v>103</v>
      </c>
      <c r="J10" s="99" t="s">
        <v>103</v>
      </c>
      <c r="K10" s="99" t="s">
        <v>103</v>
      </c>
      <c r="L10" s="99" t="s">
        <v>103</v>
      </c>
      <c r="M10" s="99" t="s">
        <v>103</v>
      </c>
      <c r="N10" s="99" t="s">
        <v>103</v>
      </c>
      <c r="O10" s="99" t="s">
        <v>103</v>
      </c>
      <c r="P10" s="99" t="s">
        <v>2973</v>
      </c>
      <c r="Q10" s="99" t="s">
        <v>2973</v>
      </c>
      <c r="R10" s="50">
        <v>1700</v>
      </c>
      <c r="S10" s="53" t="s">
        <v>1559</v>
      </c>
      <c r="T10" s="53"/>
    </row>
    <row r="11" spans="1:20" ht="12" thickBot="1" x14ac:dyDescent="0.2">
      <c r="A11" s="846" t="s">
        <v>737</v>
      </c>
      <c r="B11" s="840">
        <v>130</v>
      </c>
      <c r="C11" s="840" t="s">
        <v>3478</v>
      </c>
      <c r="D11" s="840" t="s">
        <v>1290</v>
      </c>
      <c r="E11" s="840" t="s">
        <v>1984</v>
      </c>
      <c r="F11" s="840"/>
      <c r="G11" s="840" t="s">
        <v>103</v>
      </c>
      <c r="H11" s="750" t="s">
        <v>103</v>
      </c>
      <c r="I11" s="750" t="s">
        <v>103</v>
      </c>
      <c r="J11" s="750" t="s">
        <v>103</v>
      </c>
      <c r="K11" s="750" t="s">
        <v>103</v>
      </c>
      <c r="L11" s="750" t="s">
        <v>103</v>
      </c>
      <c r="M11" s="750" t="s">
        <v>103</v>
      </c>
      <c r="N11" s="750" t="s">
        <v>103</v>
      </c>
      <c r="O11" s="750" t="s">
        <v>103</v>
      </c>
      <c r="P11" s="750" t="s">
        <v>2973</v>
      </c>
      <c r="Q11" s="750" t="s">
        <v>2973</v>
      </c>
      <c r="R11" s="749">
        <v>2100</v>
      </c>
      <c r="S11" s="53" t="s">
        <v>6390</v>
      </c>
      <c r="T11" s="738"/>
    </row>
    <row r="12" spans="1:20" ht="12" thickBot="1" x14ac:dyDescent="0.2">
      <c r="A12" s="847"/>
      <c r="B12" s="841"/>
      <c r="C12" s="841"/>
      <c r="D12" s="841"/>
      <c r="E12" s="841"/>
      <c r="F12" s="841"/>
      <c r="G12" s="841"/>
      <c r="H12" s="751"/>
      <c r="I12" s="751"/>
      <c r="J12" s="751"/>
      <c r="K12" s="751"/>
      <c r="L12" s="751"/>
      <c r="M12" s="751"/>
      <c r="N12" s="751"/>
      <c r="O12" s="751"/>
      <c r="P12" s="751"/>
      <c r="Q12" s="751"/>
      <c r="R12" s="739"/>
      <c r="S12" s="53" t="s">
        <v>3477</v>
      </c>
      <c r="T12" s="739"/>
    </row>
    <row r="13" spans="1:20" ht="12" thickBot="1" x14ac:dyDescent="0.2">
      <c r="A13" s="93" t="s">
        <v>3230</v>
      </c>
      <c r="B13" s="97">
        <v>145</v>
      </c>
      <c r="C13" s="97" t="s">
        <v>1313</v>
      </c>
      <c r="D13" s="97" t="s">
        <v>1287</v>
      </c>
      <c r="E13" s="97" t="s">
        <v>1984</v>
      </c>
      <c r="F13" s="97"/>
      <c r="G13" s="97" t="s">
        <v>103</v>
      </c>
      <c r="H13" s="99" t="s">
        <v>103</v>
      </c>
      <c r="I13" s="99" t="s">
        <v>103</v>
      </c>
      <c r="J13" s="99" t="s">
        <v>103</v>
      </c>
      <c r="K13" s="99" t="s">
        <v>103</v>
      </c>
      <c r="L13" s="99" t="s">
        <v>103</v>
      </c>
      <c r="M13" s="99" t="s">
        <v>103</v>
      </c>
      <c r="N13" s="99" t="s">
        <v>103</v>
      </c>
      <c r="O13" s="99" t="s">
        <v>103</v>
      </c>
      <c r="P13" s="99" t="s">
        <v>2973</v>
      </c>
      <c r="Q13" s="99" t="s">
        <v>2973</v>
      </c>
      <c r="R13" s="50">
        <v>2600</v>
      </c>
      <c r="S13" s="53" t="s">
        <v>2998</v>
      </c>
      <c r="T13" s="53"/>
    </row>
    <row r="14" spans="1:20" ht="12" thickBot="1" x14ac:dyDescent="0.2">
      <c r="A14" s="93" t="s">
        <v>3205</v>
      </c>
      <c r="B14" s="97">
        <v>155</v>
      </c>
      <c r="C14" s="97" t="s">
        <v>1271</v>
      </c>
      <c r="D14" s="97" t="s">
        <v>1268</v>
      </c>
      <c r="E14" s="97" t="s">
        <v>3472</v>
      </c>
      <c r="F14" s="97"/>
      <c r="G14" s="97" t="s">
        <v>103</v>
      </c>
      <c r="H14" s="99" t="s">
        <v>103</v>
      </c>
      <c r="I14" s="99" t="s">
        <v>103</v>
      </c>
      <c r="J14" s="99" t="s">
        <v>103</v>
      </c>
      <c r="K14" s="99" t="s">
        <v>103</v>
      </c>
      <c r="L14" s="99" t="s">
        <v>103</v>
      </c>
      <c r="M14" s="99" t="s">
        <v>103</v>
      </c>
      <c r="N14" s="99" t="s">
        <v>103</v>
      </c>
      <c r="O14" s="99" t="s">
        <v>103</v>
      </c>
      <c r="P14" s="99" t="s">
        <v>2973</v>
      </c>
      <c r="Q14" s="99" t="s">
        <v>2973</v>
      </c>
      <c r="R14" s="50">
        <v>1800</v>
      </c>
      <c r="S14" s="53" t="s">
        <v>1559</v>
      </c>
      <c r="T14" s="53"/>
    </row>
    <row r="15" spans="1:20" ht="12" thickBot="1" x14ac:dyDescent="0.2">
      <c r="A15" s="93" t="s">
        <v>3200</v>
      </c>
      <c r="B15" s="97">
        <v>160</v>
      </c>
      <c r="C15" s="97" t="s">
        <v>1271</v>
      </c>
      <c r="D15" s="97" t="s">
        <v>1268</v>
      </c>
      <c r="E15" s="97" t="s">
        <v>3472</v>
      </c>
      <c r="F15" s="97" t="s">
        <v>3315</v>
      </c>
      <c r="G15" s="97" t="s">
        <v>103</v>
      </c>
      <c r="H15" s="99" t="s">
        <v>103</v>
      </c>
      <c r="I15" s="99" t="s">
        <v>103</v>
      </c>
      <c r="J15" s="99" t="s">
        <v>103</v>
      </c>
      <c r="K15" s="99" t="s">
        <v>103</v>
      </c>
      <c r="L15" s="99" t="s">
        <v>103</v>
      </c>
      <c r="M15" s="99" t="s">
        <v>103</v>
      </c>
      <c r="N15" s="99" t="s">
        <v>103</v>
      </c>
      <c r="O15" s="99" t="s">
        <v>103</v>
      </c>
      <c r="P15" s="99" t="s">
        <v>2973</v>
      </c>
      <c r="Q15" s="99" t="s">
        <v>2973</v>
      </c>
      <c r="R15" s="50">
        <v>2013</v>
      </c>
      <c r="S15" s="53" t="s">
        <v>1718</v>
      </c>
      <c r="T15" s="53"/>
    </row>
    <row r="16" spans="1:20" ht="12" thickBot="1" x14ac:dyDescent="0.2">
      <c r="A16" s="93" t="s">
        <v>3195</v>
      </c>
      <c r="B16" s="97">
        <v>166</v>
      </c>
      <c r="C16" s="97" t="s">
        <v>1306</v>
      </c>
      <c r="D16" s="97" t="s">
        <v>1283</v>
      </c>
      <c r="E16" s="97" t="s">
        <v>1984</v>
      </c>
      <c r="F16" s="97"/>
      <c r="G16" s="101" t="s">
        <v>1978</v>
      </c>
      <c r="H16" s="99" t="s">
        <v>103</v>
      </c>
      <c r="I16" s="99" t="s">
        <v>103</v>
      </c>
      <c r="J16" s="99" t="s">
        <v>103</v>
      </c>
      <c r="K16" s="99" t="s">
        <v>103</v>
      </c>
      <c r="L16" s="99" t="s">
        <v>103</v>
      </c>
      <c r="M16" s="99" t="s">
        <v>103</v>
      </c>
      <c r="N16" s="99" t="s">
        <v>103</v>
      </c>
      <c r="O16" s="99" t="s">
        <v>103</v>
      </c>
      <c r="P16" s="99" t="s">
        <v>2973</v>
      </c>
      <c r="Q16" s="99" t="s">
        <v>2973</v>
      </c>
      <c r="R16" s="50">
        <v>-1980</v>
      </c>
      <c r="S16" s="53" t="s">
        <v>1494</v>
      </c>
      <c r="T16" s="53"/>
    </row>
    <row r="17" spans="1:20" ht="12" thickBot="1" x14ac:dyDescent="0.2">
      <c r="A17" s="93" t="s">
        <v>3175</v>
      </c>
      <c r="B17" s="97">
        <v>175</v>
      </c>
      <c r="C17" s="97" t="s">
        <v>1271</v>
      </c>
      <c r="D17" s="97" t="s">
        <v>1268</v>
      </c>
      <c r="E17" s="97" t="s">
        <v>3472</v>
      </c>
      <c r="F17" s="97"/>
      <c r="G17" s="97" t="s">
        <v>103</v>
      </c>
      <c r="H17" s="99" t="s">
        <v>103</v>
      </c>
      <c r="I17" s="99" t="s">
        <v>103</v>
      </c>
      <c r="J17" s="99" t="s">
        <v>103</v>
      </c>
      <c r="K17" s="99" t="s">
        <v>103</v>
      </c>
      <c r="L17" s="99" t="s">
        <v>103</v>
      </c>
      <c r="M17" s="99" t="s">
        <v>103</v>
      </c>
      <c r="N17" s="99" t="s">
        <v>103</v>
      </c>
      <c r="O17" s="99" t="s">
        <v>103</v>
      </c>
      <c r="P17" s="99" t="s">
        <v>2973</v>
      </c>
      <c r="Q17" s="99" t="s">
        <v>2973</v>
      </c>
      <c r="R17" s="50">
        <v>-3000</v>
      </c>
      <c r="S17" s="53" t="s">
        <v>3021</v>
      </c>
      <c r="T17" s="53"/>
    </row>
    <row r="18" spans="1:20" ht="23.25" thickBot="1" x14ac:dyDescent="0.2">
      <c r="A18" s="93" t="s">
        <v>3166</v>
      </c>
      <c r="B18" s="97">
        <v>180</v>
      </c>
      <c r="C18" s="97" t="s">
        <v>1305</v>
      </c>
      <c r="D18" s="97" t="s">
        <v>1268</v>
      </c>
      <c r="E18" s="97" t="s">
        <v>2008</v>
      </c>
      <c r="F18" s="97"/>
      <c r="G18" s="97" t="s">
        <v>103</v>
      </c>
      <c r="H18" s="99" t="s">
        <v>103</v>
      </c>
      <c r="I18" s="99" t="s">
        <v>103</v>
      </c>
      <c r="J18" s="99" t="s">
        <v>103</v>
      </c>
      <c r="K18" s="99" t="s">
        <v>103</v>
      </c>
      <c r="L18" s="99" t="s">
        <v>103</v>
      </c>
      <c r="M18" s="99" t="s">
        <v>103</v>
      </c>
      <c r="N18" s="99" t="s">
        <v>103</v>
      </c>
      <c r="O18" s="99" t="s">
        <v>103</v>
      </c>
      <c r="P18" s="99" t="s">
        <v>2973</v>
      </c>
      <c r="Q18" s="99" t="s">
        <v>2973</v>
      </c>
      <c r="R18" s="50">
        <v>8100</v>
      </c>
      <c r="S18" s="53" t="s">
        <v>1500</v>
      </c>
      <c r="T18" s="53"/>
    </row>
    <row r="19" spans="1:20" ht="12" thickBot="1" x14ac:dyDescent="0.2">
      <c r="A19" s="93" t="s">
        <v>3137</v>
      </c>
      <c r="B19" s="97">
        <v>200</v>
      </c>
      <c r="C19" s="97" t="s">
        <v>1271</v>
      </c>
      <c r="D19" s="97" t="s">
        <v>1268</v>
      </c>
      <c r="E19" s="97" t="s">
        <v>3472</v>
      </c>
      <c r="F19" s="103" t="s">
        <v>3476</v>
      </c>
      <c r="G19" s="101" t="s">
        <v>1978</v>
      </c>
      <c r="H19" s="99" t="s">
        <v>103</v>
      </c>
      <c r="I19" s="99" t="s">
        <v>103</v>
      </c>
      <c r="J19" s="99" t="s">
        <v>103</v>
      </c>
      <c r="K19" s="99" t="s">
        <v>103</v>
      </c>
      <c r="L19" s="99" t="s">
        <v>103</v>
      </c>
      <c r="M19" s="99" t="s">
        <v>103</v>
      </c>
      <c r="N19" s="99" t="s">
        <v>103</v>
      </c>
      <c r="O19" s="99" t="s">
        <v>103</v>
      </c>
      <c r="P19" s="99" t="s">
        <v>2973</v>
      </c>
      <c r="Q19" s="99" t="s">
        <v>2973</v>
      </c>
      <c r="R19" s="50">
        <v>-2250</v>
      </c>
      <c r="S19" s="53" t="s">
        <v>1552</v>
      </c>
      <c r="T19" s="53"/>
    </row>
    <row r="20" spans="1:20" ht="12" thickBot="1" x14ac:dyDescent="0.2">
      <c r="A20" s="93" t="s">
        <v>3475</v>
      </c>
      <c r="B20" s="97">
        <v>200</v>
      </c>
      <c r="C20" s="97" t="s">
        <v>3222</v>
      </c>
      <c r="D20" s="97" t="s">
        <v>1268</v>
      </c>
      <c r="E20" s="97" t="s">
        <v>2008</v>
      </c>
      <c r="F20" s="97"/>
      <c r="G20" s="101" t="s">
        <v>1978</v>
      </c>
      <c r="H20" s="99" t="s">
        <v>103</v>
      </c>
      <c r="I20" s="99" t="s">
        <v>103</v>
      </c>
      <c r="J20" s="99" t="s">
        <v>103</v>
      </c>
      <c r="K20" s="99" t="s">
        <v>103</v>
      </c>
      <c r="L20" s="99" t="s">
        <v>103</v>
      </c>
      <c r="M20" s="99" t="s">
        <v>103</v>
      </c>
      <c r="N20" s="99" t="s">
        <v>103</v>
      </c>
      <c r="O20" s="99" t="s">
        <v>103</v>
      </c>
      <c r="P20" s="99" t="s">
        <v>2973</v>
      </c>
      <c r="Q20" s="99" t="s">
        <v>103</v>
      </c>
      <c r="R20" s="50">
        <v>10000</v>
      </c>
      <c r="S20" s="53" t="s">
        <v>3037</v>
      </c>
      <c r="T20" s="53"/>
    </row>
    <row r="21" spans="1:20" ht="12" thickBot="1" x14ac:dyDescent="0.2">
      <c r="A21" s="93" t="s">
        <v>3109</v>
      </c>
      <c r="B21" s="97">
        <v>210</v>
      </c>
      <c r="C21" s="97" t="s">
        <v>3222</v>
      </c>
      <c r="D21" s="97" t="s">
        <v>1268</v>
      </c>
      <c r="E21" s="97" t="s">
        <v>3472</v>
      </c>
      <c r="F21" s="97"/>
      <c r="G21" s="97" t="s">
        <v>103</v>
      </c>
      <c r="H21" s="99" t="s">
        <v>103</v>
      </c>
      <c r="I21" s="99" t="s">
        <v>103</v>
      </c>
      <c r="J21" s="99" t="s">
        <v>103</v>
      </c>
      <c r="K21" s="99" t="s">
        <v>103</v>
      </c>
      <c r="L21" s="99" t="s">
        <v>103</v>
      </c>
      <c r="M21" s="99" t="s">
        <v>103</v>
      </c>
      <c r="N21" s="99" t="s">
        <v>103</v>
      </c>
      <c r="O21" s="99" t="s">
        <v>103</v>
      </c>
      <c r="P21" s="99" t="s">
        <v>103</v>
      </c>
      <c r="Q21" s="99" t="s">
        <v>2973</v>
      </c>
      <c r="R21" s="50">
        <v>25000</v>
      </c>
      <c r="S21" s="53" t="s">
        <v>1535</v>
      </c>
      <c r="T21" s="53"/>
    </row>
    <row r="22" spans="1:20" ht="12" thickBot="1" x14ac:dyDescent="0.2">
      <c r="A22" s="846" t="s">
        <v>735</v>
      </c>
      <c r="B22" s="840">
        <v>210</v>
      </c>
      <c r="C22" s="840" t="s">
        <v>1306</v>
      </c>
      <c r="D22" s="840" t="s">
        <v>1286</v>
      </c>
      <c r="E22" s="840" t="s">
        <v>1984</v>
      </c>
      <c r="F22" s="840" t="s">
        <v>3474</v>
      </c>
      <c r="G22" s="842" t="s">
        <v>1978</v>
      </c>
      <c r="H22" s="750" t="s">
        <v>103</v>
      </c>
      <c r="I22" s="750" t="s">
        <v>103</v>
      </c>
      <c r="J22" s="750" t="s">
        <v>103</v>
      </c>
      <c r="K22" s="750" t="s">
        <v>103</v>
      </c>
      <c r="L22" s="750" t="s">
        <v>103</v>
      </c>
      <c r="M22" s="750" t="s">
        <v>103</v>
      </c>
      <c r="N22" s="750" t="s">
        <v>103</v>
      </c>
      <c r="O22" s="750" t="s">
        <v>103</v>
      </c>
      <c r="P22" s="750" t="s">
        <v>2973</v>
      </c>
      <c r="Q22" s="750" t="s">
        <v>2973</v>
      </c>
      <c r="R22" s="749">
        <v>-9375</v>
      </c>
      <c r="S22" s="53" t="s">
        <v>3473</v>
      </c>
      <c r="T22" s="738"/>
    </row>
    <row r="23" spans="1:20" ht="12" thickBot="1" x14ac:dyDescent="0.2">
      <c r="A23" s="847"/>
      <c r="B23" s="841"/>
      <c r="C23" s="841"/>
      <c r="D23" s="841"/>
      <c r="E23" s="841"/>
      <c r="F23" s="841"/>
      <c r="G23" s="841"/>
      <c r="H23" s="751"/>
      <c r="I23" s="751"/>
      <c r="J23" s="751"/>
      <c r="K23" s="751"/>
      <c r="L23" s="751"/>
      <c r="M23" s="751"/>
      <c r="N23" s="751"/>
      <c r="O23" s="751"/>
      <c r="P23" s="751"/>
      <c r="Q23" s="751"/>
      <c r="R23" s="739"/>
      <c r="S23" s="53" t="s">
        <v>3099</v>
      </c>
      <c r="T23" s="739"/>
    </row>
    <row r="24" spans="1:20" ht="12" thickBot="1" x14ac:dyDescent="0.2">
      <c r="A24" s="93" t="s">
        <v>3096</v>
      </c>
      <c r="B24" s="97">
        <v>220</v>
      </c>
      <c r="C24" s="97" t="s">
        <v>1271</v>
      </c>
      <c r="D24" s="97" t="s">
        <v>1268</v>
      </c>
      <c r="E24" s="97" t="s">
        <v>3472</v>
      </c>
      <c r="F24" s="97"/>
      <c r="G24" s="97" t="s">
        <v>103</v>
      </c>
      <c r="H24" s="99" t="s">
        <v>103</v>
      </c>
      <c r="I24" s="99" t="s">
        <v>103</v>
      </c>
      <c r="J24" s="99" t="s">
        <v>103</v>
      </c>
      <c r="K24" s="99" t="s">
        <v>103</v>
      </c>
      <c r="L24" s="99" t="s">
        <v>103</v>
      </c>
      <c r="M24" s="99" t="s">
        <v>103</v>
      </c>
      <c r="N24" s="99" t="s">
        <v>103</v>
      </c>
      <c r="O24" s="99" t="s">
        <v>103</v>
      </c>
      <c r="P24" s="99" t="s">
        <v>2973</v>
      </c>
      <c r="Q24" s="99" t="s">
        <v>2973</v>
      </c>
      <c r="R24" s="50">
        <v>8800</v>
      </c>
      <c r="S24" s="53" t="s">
        <v>1500</v>
      </c>
      <c r="T24" s="53"/>
    </row>
    <row r="25" spans="1:20" ht="12" thickBot="1" x14ac:dyDescent="0.2">
      <c r="A25" s="93" t="s">
        <v>3094</v>
      </c>
      <c r="B25" s="97">
        <v>220</v>
      </c>
      <c r="C25" s="97" t="s">
        <v>1313</v>
      </c>
      <c r="D25" s="97" t="s">
        <v>1274</v>
      </c>
      <c r="E25" s="97" t="s">
        <v>1984</v>
      </c>
      <c r="F25" s="97"/>
      <c r="G25" s="97" t="s">
        <v>103</v>
      </c>
      <c r="H25" s="99" t="s">
        <v>103</v>
      </c>
      <c r="I25" s="99" t="s">
        <v>103</v>
      </c>
      <c r="J25" s="99" t="s">
        <v>103</v>
      </c>
      <c r="K25" s="99" t="s">
        <v>103</v>
      </c>
      <c r="L25" s="99" t="s">
        <v>103</v>
      </c>
      <c r="M25" s="99" t="s">
        <v>103</v>
      </c>
      <c r="N25" s="99" t="s">
        <v>103</v>
      </c>
      <c r="O25" s="99" t="s">
        <v>103</v>
      </c>
      <c r="P25" s="99" t="s">
        <v>2973</v>
      </c>
      <c r="Q25" s="99" t="s">
        <v>2973</v>
      </c>
      <c r="R25" s="50">
        <v>15000</v>
      </c>
      <c r="S25" s="53" t="s">
        <v>1661</v>
      </c>
      <c r="T25" s="53"/>
    </row>
    <row r="26" spans="1:20" ht="12" thickBot="1" x14ac:dyDescent="0.2">
      <c r="A26" s="93" t="s">
        <v>3065</v>
      </c>
      <c r="B26" s="97">
        <v>235</v>
      </c>
      <c r="C26" s="97" t="s">
        <v>1271</v>
      </c>
      <c r="D26" s="97" t="s">
        <v>1268</v>
      </c>
      <c r="E26" s="97" t="s">
        <v>2008</v>
      </c>
      <c r="F26" s="97"/>
      <c r="G26" s="97" t="s">
        <v>103</v>
      </c>
      <c r="H26" s="99" t="s">
        <v>103</v>
      </c>
      <c r="I26" s="99" t="s">
        <v>103</v>
      </c>
      <c r="J26" s="99" t="s">
        <v>103</v>
      </c>
      <c r="K26" s="99" t="s">
        <v>103</v>
      </c>
      <c r="L26" s="99" t="s">
        <v>103</v>
      </c>
      <c r="M26" s="99" t="s">
        <v>103</v>
      </c>
      <c r="N26" s="99" t="s">
        <v>103</v>
      </c>
      <c r="O26" s="99" t="s">
        <v>103</v>
      </c>
      <c r="P26" s="99" t="s">
        <v>2973</v>
      </c>
      <c r="Q26" s="99" t="s">
        <v>2973</v>
      </c>
      <c r="R26" s="50">
        <v>15000</v>
      </c>
      <c r="S26" s="53" t="s">
        <v>1535</v>
      </c>
      <c r="T26" s="53"/>
    </row>
    <row r="27" spans="1:20" ht="12" thickBot="1" x14ac:dyDescent="0.2">
      <c r="A27" s="93" t="s">
        <v>3028</v>
      </c>
      <c r="B27" s="97">
        <v>250</v>
      </c>
      <c r="C27" s="97" t="s">
        <v>1313</v>
      </c>
      <c r="D27" s="97" t="s">
        <v>1283</v>
      </c>
      <c r="E27" s="97" t="s">
        <v>1984</v>
      </c>
      <c r="F27" s="97" t="s">
        <v>1308</v>
      </c>
      <c r="G27" s="97" t="s">
        <v>103</v>
      </c>
      <c r="H27" s="99" t="s">
        <v>103</v>
      </c>
      <c r="I27" s="99" t="s">
        <v>103</v>
      </c>
      <c r="J27" s="99" t="s">
        <v>103</v>
      </c>
      <c r="K27" s="99" t="s">
        <v>103</v>
      </c>
      <c r="L27" s="99" t="s">
        <v>103</v>
      </c>
      <c r="M27" s="99" t="s">
        <v>103</v>
      </c>
      <c r="N27" s="99" t="s">
        <v>103</v>
      </c>
      <c r="O27" s="99" t="s">
        <v>103</v>
      </c>
      <c r="P27" s="99" t="s">
        <v>2973</v>
      </c>
      <c r="Q27" s="99" t="s">
        <v>103</v>
      </c>
      <c r="R27" s="50">
        <v>18000</v>
      </c>
      <c r="S27" s="53" t="s">
        <v>1661</v>
      </c>
      <c r="T27" s="53" t="s">
        <v>2983</v>
      </c>
    </row>
  </sheetData>
  <autoFilter ref="H2:Q2" xr:uid="{FB6C18C9-DA3E-40C4-9202-214C53235810}"/>
  <mergeCells count="68">
    <mergeCell ref="A1:A2"/>
    <mergeCell ref="A7:A9"/>
    <mergeCell ref="A11:A12"/>
    <mergeCell ref="A22:A23"/>
    <mergeCell ref="B1:B2"/>
    <mergeCell ref="B7:B9"/>
    <mergeCell ref="B11:B12"/>
    <mergeCell ref="B22:B23"/>
    <mergeCell ref="C7:C9"/>
    <mergeCell ref="C11:C12"/>
    <mergeCell ref="C22:C23"/>
    <mergeCell ref="D1:D2"/>
    <mergeCell ref="D7:D9"/>
    <mergeCell ref="D11:D12"/>
    <mergeCell ref="D22:D23"/>
    <mergeCell ref="C1:C2"/>
    <mergeCell ref="J11:J12"/>
    <mergeCell ref="J22:J23"/>
    <mergeCell ref="E1:E2"/>
    <mergeCell ref="E7:E9"/>
    <mergeCell ref="E11:E12"/>
    <mergeCell ref="E22:E23"/>
    <mergeCell ref="F1:F2"/>
    <mergeCell ref="F7:F9"/>
    <mergeCell ref="F11:F12"/>
    <mergeCell ref="F22:F23"/>
    <mergeCell ref="G1:G2"/>
    <mergeCell ref="G7:G9"/>
    <mergeCell ref="G11:G12"/>
    <mergeCell ref="G22:G23"/>
    <mergeCell ref="H7:H9"/>
    <mergeCell ref="H11:H12"/>
    <mergeCell ref="H22:H23"/>
    <mergeCell ref="H1:Q1"/>
    <mergeCell ref="I7:I9"/>
    <mergeCell ref="P22:P23"/>
    <mergeCell ref="Q7:Q9"/>
    <mergeCell ref="Q11:Q12"/>
    <mergeCell ref="Q22:Q23"/>
    <mergeCell ref="I11:I12"/>
    <mergeCell ref="I22:I23"/>
    <mergeCell ref="J7:J9"/>
    <mergeCell ref="K22:K23"/>
    <mergeCell ref="L7:L9"/>
    <mergeCell ref="L11:L12"/>
    <mergeCell ref="L22:L23"/>
    <mergeCell ref="M7:M9"/>
    <mergeCell ref="M11:M12"/>
    <mergeCell ref="K7:K9"/>
    <mergeCell ref="K11:K12"/>
    <mergeCell ref="M22:M23"/>
    <mergeCell ref="N7:N9"/>
    <mergeCell ref="N11:N12"/>
    <mergeCell ref="N22:N23"/>
    <mergeCell ref="O7:O9"/>
    <mergeCell ref="O11:O12"/>
    <mergeCell ref="O22:O23"/>
    <mergeCell ref="P7:P9"/>
    <mergeCell ref="P11:P12"/>
    <mergeCell ref="T22:T23"/>
    <mergeCell ref="R7:R9"/>
    <mergeCell ref="R1:R2"/>
    <mergeCell ref="S1:S2"/>
    <mergeCell ref="T1:T2"/>
    <mergeCell ref="T7:T9"/>
    <mergeCell ref="T11:T12"/>
    <mergeCell ref="R11:R12"/>
    <mergeCell ref="R22:R23"/>
  </mergeCells>
  <phoneticPr fontId="1" type="noConversion"/>
  <conditionalFormatting sqref="B1:B1048576">
    <cfRule type="dataBar" priority="1">
      <dataBar>
        <cfvo type="min"/>
        <cfvo type="max"/>
        <color rgb="FFD6007B"/>
      </dataBar>
      <extLst>
        <ext xmlns:x14="http://schemas.microsoft.com/office/spreadsheetml/2009/9/main" uri="{B025F937-C7B1-47D3-B67F-A62EFF666E3E}">
          <x14:id>{C3F5F5C3-9342-4D42-96FD-79E32BBE3982}</x14:id>
        </ext>
      </extLst>
    </cfRule>
  </conditionalFormatting>
  <pageMargins left="0.75" right="0.75" top="1" bottom="1" header="0.51" footer="0.51"/>
  <pageSetup paperSize="9" orientation="portrait"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C3F5F5C3-9342-4D42-96FD-79E32BBE3982}">
            <x14:dataBar minLength="0" maxLength="100" gradient="0">
              <x14:cfvo type="autoMin"/>
              <x14:cfvo type="autoMax"/>
              <x14:negativeFillColor rgb="FFFF0000"/>
              <x14:axisColor rgb="FF000000"/>
            </x14:dataBar>
          </x14:cfRule>
          <xm:sqref>B1:B1048576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tabColor rgb="FFFFC000"/>
  </sheetPr>
  <dimension ref="A1:AC96"/>
  <sheetViews>
    <sheetView workbookViewId="0">
      <pane xSplit="1" ySplit="2" topLeftCell="B3" activePane="bottomRight" state="frozen"/>
      <selection pane="topRight" activeCell="B1" sqref="B1"/>
      <selection pane="bottomLeft" activeCell="A3" sqref="A3"/>
      <selection pane="bottomRight" activeCell="N18" sqref="N18:N19"/>
    </sheetView>
  </sheetViews>
  <sheetFormatPr defaultRowHeight="11.25" x14ac:dyDescent="0.15"/>
  <cols>
    <col min="1" max="1" width="16.83203125" style="3" bestFit="1" customWidth="1"/>
    <col min="2" max="3" width="4.1640625" style="3" bestFit="1" customWidth="1"/>
    <col min="4" max="5" width="5" style="3" bestFit="1" customWidth="1"/>
    <col min="6" max="6" width="6.33203125" style="3" bestFit="1" customWidth="1"/>
    <col min="7" max="12" width="4.1640625" style="3" bestFit="1" customWidth="1"/>
    <col min="13" max="21" width="6.83203125" style="3" bestFit="1" customWidth="1"/>
    <col min="22" max="22" width="8" style="3" bestFit="1" customWidth="1"/>
    <col min="23" max="23" width="35.1640625" style="3" bestFit="1" customWidth="1"/>
    <col min="24" max="24" width="56.83203125" style="3" bestFit="1" customWidth="1"/>
    <col min="25" max="25" width="3" style="6" customWidth="1"/>
    <col min="26" max="26" width="4.1640625" style="3" bestFit="1" customWidth="1"/>
    <col min="27" max="27" width="16.83203125" style="3" bestFit="1" customWidth="1"/>
    <col min="28" max="28" width="35.1640625" style="3" bestFit="1" customWidth="1"/>
    <col min="29" max="29" width="38.5" style="3" bestFit="1" customWidth="1"/>
    <col min="30" max="16384" width="9.33203125" style="3"/>
  </cols>
  <sheetData>
    <row r="1" spans="1:29" ht="12" thickBot="1" x14ac:dyDescent="0.2">
      <c r="A1" s="737" t="s">
        <v>1151</v>
      </c>
      <c r="B1" s="737" t="s">
        <v>3602</v>
      </c>
      <c r="C1" s="737" t="s">
        <v>3601</v>
      </c>
      <c r="D1" s="737" t="s">
        <v>3600</v>
      </c>
      <c r="E1" s="737" t="s">
        <v>571</v>
      </c>
      <c r="F1" s="737" t="s">
        <v>1854</v>
      </c>
      <c r="G1" s="737" t="s">
        <v>1298</v>
      </c>
      <c r="H1" s="740"/>
      <c r="I1" s="740"/>
      <c r="J1" s="740"/>
      <c r="K1" s="740"/>
      <c r="L1" s="740"/>
      <c r="M1" s="737" t="s">
        <v>3599</v>
      </c>
      <c r="N1" s="740"/>
      <c r="O1" s="740"/>
      <c r="P1" s="740"/>
      <c r="Q1" s="740"/>
      <c r="R1" s="740"/>
      <c r="S1" s="740"/>
      <c r="T1" s="740"/>
      <c r="U1" s="740"/>
      <c r="V1" s="737" t="s">
        <v>3483</v>
      </c>
      <c r="W1" s="756" t="s">
        <v>1796</v>
      </c>
      <c r="X1" s="756" t="s">
        <v>81</v>
      </c>
      <c r="Y1" s="76"/>
      <c r="Z1" s="96"/>
      <c r="AA1" s="96"/>
      <c r="AB1" s="96"/>
      <c r="AC1" s="96"/>
    </row>
    <row r="2" spans="1:29" ht="12" thickBot="1" x14ac:dyDescent="0.2">
      <c r="A2" s="740"/>
      <c r="B2" s="740"/>
      <c r="C2" s="740"/>
      <c r="D2" s="740"/>
      <c r="E2" s="740"/>
      <c r="F2" s="740"/>
      <c r="G2" s="94" t="s">
        <v>3598</v>
      </c>
      <c r="H2" s="94" t="s">
        <v>3597</v>
      </c>
      <c r="I2" s="94" t="s">
        <v>3596</v>
      </c>
      <c r="J2" s="94" t="s">
        <v>3595</v>
      </c>
      <c r="K2" s="94" t="s">
        <v>3594</v>
      </c>
      <c r="L2" s="94" t="s">
        <v>3593</v>
      </c>
      <c r="M2" s="80" t="s">
        <v>3468</v>
      </c>
      <c r="N2" s="80" t="s">
        <v>3467</v>
      </c>
      <c r="O2" s="80" t="s">
        <v>4544</v>
      </c>
      <c r="P2" s="80" t="s">
        <v>3466</v>
      </c>
      <c r="Q2" s="80" t="s">
        <v>3465</v>
      </c>
      <c r="R2" s="80" t="s">
        <v>3464</v>
      </c>
      <c r="S2" s="80" t="s">
        <v>3463</v>
      </c>
      <c r="T2" s="80" t="s">
        <v>3462</v>
      </c>
      <c r="U2" s="80" t="s">
        <v>3461</v>
      </c>
      <c r="V2" s="740"/>
      <c r="W2" s="757"/>
      <c r="X2" s="757"/>
      <c r="Y2" s="76"/>
      <c r="Z2" s="96" t="s">
        <v>1152</v>
      </c>
      <c r="AA2" s="96" t="s">
        <v>1151</v>
      </c>
      <c r="AB2" s="96" t="s">
        <v>1796</v>
      </c>
      <c r="AC2" s="96" t="s">
        <v>81</v>
      </c>
    </row>
    <row r="3" spans="1:29" ht="12" thickBot="1" x14ac:dyDescent="0.2">
      <c r="A3" s="93" t="s">
        <v>3592</v>
      </c>
      <c r="B3" s="146">
        <v>1</v>
      </c>
      <c r="C3" s="146">
        <v>0</v>
      </c>
      <c r="D3" s="146">
        <v>0</v>
      </c>
      <c r="E3" s="146">
        <v>20</v>
      </c>
      <c r="F3" s="146" t="s">
        <v>103</v>
      </c>
      <c r="G3" s="138">
        <v>0</v>
      </c>
      <c r="H3" s="138">
        <v>0</v>
      </c>
      <c r="I3" s="138">
        <v>0</v>
      </c>
      <c r="J3" s="138">
        <v>0</v>
      </c>
      <c r="K3" s="138">
        <v>0</v>
      </c>
      <c r="L3" s="138">
        <v>0</v>
      </c>
      <c r="M3" s="99" t="s">
        <v>2973</v>
      </c>
      <c r="N3" s="99" t="s">
        <v>2973</v>
      </c>
      <c r="O3" s="99" t="s">
        <v>2973</v>
      </c>
      <c r="P3" s="99" t="s">
        <v>2973</v>
      </c>
      <c r="Q3" s="99" t="s">
        <v>2973</v>
      </c>
      <c r="R3" s="99" t="s">
        <v>2973</v>
      </c>
      <c r="S3" s="99" t="s">
        <v>2973</v>
      </c>
      <c r="T3" s="99" t="s">
        <v>2973</v>
      </c>
      <c r="U3" s="99" t="s">
        <v>2973</v>
      </c>
      <c r="V3" s="53">
        <v>25</v>
      </c>
      <c r="W3" s="53" t="s">
        <v>1661</v>
      </c>
      <c r="X3" s="53" t="s">
        <v>4517</v>
      </c>
      <c r="Z3" s="851">
        <v>1</v>
      </c>
      <c r="AA3" s="60" t="s">
        <v>3592</v>
      </c>
      <c r="AB3" s="45" t="s">
        <v>1661</v>
      </c>
      <c r="AC3" s="45" t="s">
        <v>3145</v>
      </c>
    </row>
    <row r="4" spans="1:29" ht="12" thickBot="1" x14ac:dyDescent="0.2">
      <c r="A4" s="92" t="s">
        <v>3518</v>
      </c>
      <c r="B4" s="146">
        <v>1</v>
      </c>
      <c r="C4" s="146">
        <v>0</v>
      </c>
      <c r="D4" s="146">
        <v>0</v>
      </c>
      <c r="E4" s="146">
        <v>0</v>
      </c>
      <c r="F4" s="147" t="s">
        <v>1978</v>
      </c>
      <c r="G4" s="138">
        <v>8</v>
      </c>
      <c r="H4" s="138">
        <v>8</v>
      </c>
      <c r="I4" s="138">
        <v>3</v>
      </c>
      <c r="J4" s="138">
        <v>3</v>
      </c>
      <c r="K4" s="138">
        <v>2</v>
      </c>
      <c r="L4" s="138">
        <v>2</v>
      </c>
      <c r="M4" s="99" t="s">
        <v>2973</v>
      </c>
      <c r="N4" s="99" t="s">
        <v>2973</v>
      </c>
      <c r="O4" s="99" t="s">
        <v>2973</v>
      </c>
      <c r="P4" s="99" t="s">
        <v>2973</v>
      </c>
      <c r="Q4" s="99" t="s">
        <v>2973</v>
      </c>
      <c r="R4" s="99" t="s">
        <v>2973</v>
      </c>
      <c r="S4" s="99" t="s">
        <v>2973</v>
      </c>
      <c r="T4" s="99" t="s">
        <v>2973</v>
      </c>
      <c r="U4" s="99" t="s">
        <v>103</v>
      </c>
      <c r="V4" s="53">
        <v>832</v>
      </c>
      <c r="W4" s="53" t="s">
        <v>1533</v>
      </c>
      <c r="X4" s="53" t="s">
        <v>3493</v>
      </c>
      <c r="Z4" s="852"/>
      <c r="AA4" s="60" t="s">
        <v>3591</v>
      </c>
      <c r="AB4" s="45" t="s">
        <v>3439</v>
      </c>
      <c r="AC4" s="45"/>
    </row>
    <row r="5" spans="1:29" ht="12" thickBot="1" x14ac:dyDescent="0.2">
      <c r="A5" s="93" t="s">
        <v>3591</v>
      </c>
      <c r="B5" s="146">
        <v>2</v>
      </c>
      <c r="C5" s="146">
        <v>0</v>
      </c>
      <c r="D5" s="146">
        <v>0</v>
      </c>
      <c r="E5" s="146">
        <v>0</v>
      </c>
      <c r="F5" s="146" t="s">
        <v>103</v>
      </c>
      <c r="G5" s="138">
        <v>0</v>
      </c>
      <c r="H5" s="138">
        <v>0</v>
      </c>
      <c r="I5" s="138">
        <v>0</v>
      </c>
      <c r="J5" s="138">
        <v>0</v>
      </c>
      <c r="K5" s="138">
        <v>0</v>
      </c>
      <c r="L5" s="138">
        <v>0</v>
      </c>
      <c r="M5" s="99" t="s">
        <v>2973</v>
      </c>
      <c r="N5" s="99" t="s">
        <v>2973</v>
      </c>
      <c r="O5" s="99" t="s">
        <v>2973</v>
      </c>
      <c r="P5" s="99" t="s">
        <v>2973</v>
      </c>
      <c r="Q5" s="99" t="s">
        <v>2973</v>
      </c>
      <c r="R5" s="99" t="s">
        <v>2973</v>
      </c>
      <c r="S5" s="99" t="s">
        <v>2973</v>
      </c>
      <c r="T5" s="99" t="s">
        <v>2973</v>
      </c>
      <c r="U5" s="99" t="s">
        <v>103</v>
      </c>
      <c r="V5" s="53">
        <v>-7</v>
      </c>
      <c r="W5" s="53" t="s">
        <v>3439</v>
      </c>
      <c r="X5" s="53"/>
      <c r="Z5" s="852"/>
      <c r="AA5" s="60" t="s">
        <v>3590</v>
      </c>
      <c r="AB5" s="45" t="s">
        <v>3439</v>
      </c>
      <c r="AC5" s="45"/>
    </row>
    <row r="6" spans="1:29" ht="12" thickBot="1" x14ac:dyDescent="0.2">
      <c r="A6" s="93" t="s">
        <v>3590</v>
      </c>
      <c r="B6" s="146">
        <v>5</v>
      </c>
      <c r="C6" s="146">
        <v>0</v>
      </c>
      <c r="D6" s="146">
        <v>0</v>
      </c>
      <c r="E6" s="146">
        <v>-10</v>
      </c>
      <c r="F6" s="146" t="s">
        <v>103</v>
      </c>
      <c r="G6" s="138">
        <v>0</v>
      </c>
      <c r="H6" s="138">
        <v>0</v>
      </c>
      <c r="I6" s="138">
        <v>0</v>
      </c>
      <c r="J6" s="138">
        <v>0</v>
      </c>
      <c r="K6" s="138">
        <v>0</v>
      </c>
      <c r="L6" s="138">
        <v>0</v>
      </c>
      <c r="M6" s="99" t="s">
        <v>2973</v>
      </c>
      <c r="N6" s="99" t="s">
        <v>2973</v>
      </c>
      <c r="O6" s="99" t="s">
        <v>2973</v>
      </c>
      <c r="P6" s="99" t="s">
        <v>2973</v>
      </c>
      <c r="Q6" s="99" t="s">
        <v>2973</v>
      </c>
      <c r="R6" s="99" t="s">
        <v>2973</v>
      </c>
      <c r="S6" s="99" t="s">
        <v>2973</v>
      </c>
      <c r="T6" s="99" t="s">
        <v>2973</v>
      </c>
      <c r="U6" s="99" t="s">
        <v>2973</v>
      </c>
      <c r="V6" s="53">
        <v>-21</v>
      </c>
      <c r="W6" s="53" t="s">
        <v>3439</v>
      </c>
      <c r="X6" s="53" t="s">
        <v>3589</v>
      </c>
      <c r="Z6" s="852"/>
      <c r="AA6" s="60" t="s">
        <v>3587</v>
      </c>
      <c r="AB6" s="45" t="s">
        <v>3588</v>
      </c>
      <c r="AC6" s="45"/>
    </row>
    <row r="7" spans="1:29" ht="12" thickBot="1" x14ac:dyDescent="0.2">
      <c r="A7" s="92" t="s">
        <v>3587</v>
      </c>
      <c r="B7" s="146">
        <v>5</v>
      </c>
      <c r="C7" s="146">
        <v>0</v>
      </c>
      <c r="D7" s="146">
        <v>0</v>
      </c>
      <c r="E7" s="146">
        <v>0</v>
      </c>
      <c r="F7" s="146" t="s">
        <v>103</v>
      </c>
      <c r="G7" s="138">
        <v>5</v>
      </c>
      <c r="H7" s="138">
        <v>5</v>
      </c>
      <c r="I7" s="138">
        <v>5</v>
      </c>
      <c r="J7" s="138">
        <v>5</v>
      </c>
      <c r="K7" s="138">
        <v>5</v>
      </c>
      <c r="L7" s="138">
        <v>5</v>
      </c>
      <c r="M7" s="99" t="s">
        <v>2973</v>
      </c>
      <c r="N7" s="99" t="s">
        <v>2973</v>
      </c>
      <c r="O7" s="99" t="s">
        <v>2973</v>
      </c>
      <c r="P7" s="99" t="s">
        <v>2973</v>
      </c>
      <c r="Q7" s="99" t="s">
        <v>2973</v>
      </c>
      <c r="R7" s="99" t="s">
        <v>2973</v>
      </c>
      <c r="S7" s="99" t="s">
        <v>2973</v>
      </c>
      <c r="T7" s="99" t="s">
        <v>2973</v>
      </c>
      <c r="U7" s="99" t="s">
        <v>103</v>
      </c>
      <c r="V7" s="53">
        <v>-187</v>
      </c>
      <c r="W7" s="53" t="s">
        <v>7093</v>
      </c>
      <c r="X7" s="53" t="s">
        <v>2957</v>
      </c>
      <c r="Z7" s="852"/>
      <c r="AA7" s="60" t="s">
        <v>3586</v>
      </c>
      <c r="AB7" s="45" t="s">
        <v>3169</v>
      </c>
      <c r="AC7" s="45"/>
    </row>
    <row r="8" spans="1:29" ht="12" thickBot="1" x14ac:dyDescent="0.2">
      <c r="A8" s="92" t="s">
        <v>3586</v>
      </c>
      <c r="B8" s="146">
        <v>6</v>
      </c>
      <c r="C8" s="146">
        <v>0</v>
      </c>
      <c r="D8" s="146">
        <v>0</v>
      </c>
      <c r="E8" s="146">
        <v>15</v>
      </c>
      <c r="F8" s="146" t="s">
        <v>103</v>
      </c>
      <c r="G8" s="138">
        <v>0</v>
      </c>
      <c r="H8" s="138">
        <v>0</v>
      </c>
      <c r="I8" s="138">
        <v>0</v>
      </c>
      <c r="J8" s="138">
        <v>0</v>
      </c>
      <c r="K8" s="138">
        <v>0</v>
      </c>
      <c r="L8" s="138">
        <v>0</v>
      </c>
      <c r="M8" s="99" t="s">
        <v>2973</v>
      </c>
      <c r="N8" s="99" t="s">
        <v>2973</v>
      </c>
      <c r="O8" s="99" t="s">
        <v>2973</v>
      </c>
      <c r="P8" s="99" t="s">
        <v>2973</v>
      </c>
      <c r="Q8" s="99" t="s">
        <v>2973</v>
      </c>
      <c r="R8" s="99" t="s">
        <v>2973</v>
      </c>
      <c r="S8" s="99" t="s">
        <v>2973</v>
      </c>
      <c r="T8" s="99" t="s">
        <v>2973</v>
      </c>
      <c r="U8" s="99" t="s">
        <v>103</v>
      </c>
      <c r="V8" s="53">
        <v>75</v>
      </c>
      <c r="W8" s="53" t="s">
        <v>3169</v>
      </c>
      <c r="X8" s="53"/>
      <c r="Z8" s="852"/>
      <c r="AA8" s="720" t="s">
        <v>1108</v>
      </c>
      <c r="AB8" s="47" t="s">
        <v>1967</v>
      </c>
      <c r="AC8" s="722"/>
    </row>
    <row r="9" spans="1:29" ht="12" thickBot="1" x14ac:dyDescent="0.2">
      <c r="A9" s="846" t="s">
        <v>1108</v>
      </c>
      <c r="B9" s="855">
        <v>8</v>
      </c>
      <c r="C9" s="855">
        <v>0</v>
      </c>
      <c r="D9" s="855">
        <v>0</v>
      </c>
      <c r="E9" s="855">
        <v>10</v>
      </c>
      <c r="F9" s="855" t="s">
        <v>103</v>
      </c>
      <c r="G9" s="853">
        <v>10</v>
      </c>
      <c r="H9" s="853">
        <v>10</v>
      </c>
      <c r="I9" s="853">
        <v>0</v>
      </c>
      <c r="J9" s="853">
        <v>0</v>
      </c>
      <c r="K9" s="853">
        <v>0</v>
      </c>
      <c r="L9" s="853">
        <v>0</v>
      </c>
      <c r="M9" s="750" t="s">
        <v>2973</v>
      </c>
      <c r="N9" s="750" t="s">
        <v>2973</v>
      </c>
      <c r="O9" s="750" t="s">
        <v>2973</v>
      </c>
      <c r="P9" s="750" t="s">
        <v>2973</v>
      </c>
      <c r="Q9" s="750" t="s">
        <v>2973</v>
      </c>
      <c r="R9" s="750" t="s">
        <v>2973</v>
      </c>
      <c r="S9" s="750" t="s">
        <v>2973</v>
      </c>
      <c r="T9" s="750" t="s">
        <v>2973</v>
      </c>
      <c r="U9" s="750" t="s">
        <v>103</v>
      </c>
      <c r="V9" s="738">
        <v>125</v>
      </c>
      <c r="W9" s="53" t="s">
        <v>1967</v>
      </c>
      <c r="X9" s="738"/>
      <c r="Z9" s="852"/>
      <c r="AA9" s="849"/>
      <c r="AB9" s="45" t="s">
        <v>3585</v>
      </c>
      <c r="AC9" s="850"/>
    </row>
    <row r="10" spans="1:29" ht="12" thickBot="1" x14ac:dyDescent="0.2">
      <c r="A10" s="847"/>
      <c r="B10" s="856"/>
      <c r="C10" s="856"/>
      <c r="D10" s="856"/>
      <c r="E10" s="856"/>
      <c r="F10" s="856"/>
      <c r="G10" s="854"/>
      <c r="H10" s="854"/>
      <c r="I10" s="854"/>
      <c r="J10" s="854"/>
      <c r="K10" s="854"/>
      <c r="L10" s="854"/>
      <c r="M10" s="751"/>
      <c r="N10" s="751"/>
      <c r="O10" s="751"/>
      <c r="P10" s="751"/>
      <c r="Q10" s="751"/>
      <c r="R10" s="751"/>
      <c r="S10" s="751"/>
      <c r="T10" s="751"/>
      <c r="U10" s="751"/>
      <c r="V10" s="739"/>
      <c r="W10" s="53" t="s">
        <v>3584</v>
      </c>
      <c r="X10" s="739"/>
      <c r="Z10" s="852"/>
      <c r="AA10" s="60" t="s">
        <v>3490</v>
      </c>
      <c r="AB10" s="45" t="s">
        <v>2664</v>
      </c>
      <c r="AC10" s="45"/>
    </row>
    <row r="11" spans="1:29" ht="12" thickBot="1" x14ac:dyDescent="0.2">
      <c r="A11" s="848" t="s">
        <v>3525</v>
      </c>
      <c r="B11" s="855">
        <v>8</v>
      </c>
      <c r="C11" s="855">
        <v>0</v>
      </c>
      <c r="D11" s="855">
        <v>0</v>
      </c>
      <c r="E11" s="855">
        <v>0</v>
      </c>
      <c r="F11" s="857" t="s">
        <v>1978</v>
      </c>
      <c r="G11" s="853">
        <v>0</v>
      </c>
      <c r="H11" s="853">
        <v>0</v>
      </c>
      <c r="I11" s="853">
        <v>0</v>
      </c>
      <c r="J11" s="853">
        <v>0</v>
      </c>
      <c r="K11" s="853">
        <v>0</v>
      </c>
      <c r="L11" s="853">
        <v>0</v>
      </c>
      <c r="M11" s="750" t="s">
        <v>2973</v>
      </c>
      <c r="N11" s="750" t="s">
        <v>2973</v>
      </c>
      <c r="O11" s="750" t="s">
        <v>2973</v>
      </c>
      <c r="P11" s="750" t="s">
        <v>2973</v>
      </c>
      <c r="Q11" s="750" t="s">
        <v>2973</v>
      </c>
      <c r="R11" s="750" t="s">
        <v>2973</v>
      </c>
      <c r="S11" s="750" t="s">
        <v>2973</v>
      </c>
      <c r="T11" s="750" t="s">
        <v>2973</v>
      </c>
      <c r="U11" s="750" t="s">
        <v>2973</v>
      </c>
      <c r="V11" s="738" t="s">
        <v>103</v>
      </c>
      <c r="W11" s="748" t="s">
        <v>7092</v>
      </c>
      <c r="X11" s="53" t="s">
        <v>3582</v>
      </c>
      <c r="Z11" s="852"/>
      <c r="AA11" s="60" t="s">
        <v>577</v>
      </c>
      <c r="AB11" s="45" t="s">
        <v>3581</v>
      </c>
      <c r="AC11" s="45"/>
    </row>
    <row r="12" spans="1:29" ht="12" thickBot="1" x14ac:dyDescent="0.2">
      <c r="A12" s="847"/>
      <c r="B12" s="856"/>
      <c r="C12" s="856"/>
      <c r="D12" s="856"/>
      <c r="E12" s="856"/>
      <c r="F12" s="856"/>
      <c r="G12" s="854"/>
      <c r="H12" s="854"/>
      <c r="I12" s="854"/>
      <c r="J12" s="854"/>
      <c r="K12" s="854"/>
      <c r="L12" s="854"/>
      <c r="M12" s="751"/>
      <c r="N12" s="751"/>
      <c r="O12" s="751"/>
      <c r="P12" s="751"/>
      <c r="Q12" s="751"/>
      <c r="R12" s="751"/>
      <c r="S12" s="751"/>
      <c r="T12" s="751"/>
      <c r="U12" s="751"/>
      <c r="V12" s="739"/>
      <c r="W12" s="739"/>
      <c r="X12" s="53" t="s">
        <v>3580</v>
      </c>
      <c r="Z12" s="852"/>
      <c r="AA12" s="60" t="s">
        <v>3570</v>
      </c>
      <c r="AB12" s="45" t="s">
        <v>3569</v>
      </c>
      <c r="AC12" s="45"/>
    </row>
    <row r="13" spans="1:29" ht="12" thickBot="1" x14ac:dyDescent="0.2">
      <c r="A13" s="92" t="s">
        <v>3517</v>
      </c>
      <c r="B13" s="146">
        <v>8</v>
      </c>
      <c r="C13" s="146">
        <v>0</v>
      </c>
      <c r="D13" s="146">
        <v>0</v>
      </c>
      <c r="E13" s="146">
        <v>0</v>
      </c>
      <c r="F13" s="147" t="s">
        <v>1978</v>
      </c>
      <c r="G13" s="138">
        <v>0</v>
      </c>
      <c r="H13" s="138">
        <v>0</v>
      </c>
      <c r="I13" s="138">
        <v>0</v>
      </c>
      <c r="J13" s="138">
        <v>90</v>
      </c>
      <c r="K13" s="138">
        <v>90</v>
      </c>
      <c r="L13" s="138">
        <v>0</v>
      </c>
      <c r="M13" s="99" t="s">
        <v>2973</v>
      </c>
      <c r="N13" s="99" t="s">
        <v>2973</v>
      </c>
      <c r="O13" s="99" t="s">
        <v>2973</v>
      </c>
      <c r="P13" s="99" t="s">
        <v>2973</v>
      </c>
      <c r="Q13" s="99" t="s">
        <v>2973</v>
      </c>
      <c r="R13" s="99" t="s">
        <v>2973</v>
      </c>
      <c r="S13" s="99" t="s">
        <v>2973</v>
      </c>
      <c r="T13" s="99" t="s">
        <v>2973</v>
      </c>
      <c r="U13" s="99" t="s">
        <v>2973</v>
      </c>
      <c r="V13" s="50">
        <v>2000</v>
      </c>
      <c r="W13" s="56" t="s">
        <v>1533</v>
      </c>
      <c r="X13" s="53" t="s">
        <v>1486</v>
      </c>
      <c r="Z13" s="851">
        <v>2</v>
      </c>
      <c r="AA13" s="60" t="s">
        <v>3567</v>
      </c>
      <c r="AB13" s="45" t="s">
        <v>4546</v>
      </c>
      <c r="AC13" s="45"/>
    </row>
    <row r="14" spans="1:29" ht="12" thickBot="1" x14ac:dyDescent="0.2">
      <c r="A14" s="848" t="s">
        <v>3503</v>
      </c>
      <c r="B14" s="855">
        <v>8</v>
      </c>
      <c r="C14" s="855">
        <v>0</v>
      </c>
      <c r="D14" s="855">
        <v>0</v>
      </c>
      <c r="E14" s="855">
        <v>0</v>
      </c>
      <c r="F14" s="857" t="s">
        <v>1978</v>
      </c>
      <c r="G14" s="853">
        <v>0</v>
      </c>
      <c r="H14" s="853">
        <v>30</v>
      </c>
      <c r="I14" s="853">
        <v>0</v>
      </c>
      <c r="J14" s="853">
        <v>0</v>
      </c>
      <c r="K14" s="853">
        <v>0</v>
      </c>
      <c r="L14" s="853">
        <v>0</v>
      </c>
      <c r="M14" s="750" t="s">
        <v>2973</v>
      </c>
      <c r="N14" s="750" t="s">
        <v>2973</v>
      </c>
      <c r="O14" s="750" t="s">
        <v>2973</v>
      </c>
      <c r="P14" s="750" t="s">
        <v>2973</v>
      </c>
      <c r="Q14" s="750" t="s">
        <v>2973</v>
      </c>
      <c r="R14" s="750" t="s">
        <v>2973</v>
      </c>
      <c r="S14" s="750" t="s">
        <v>2973</v>
      </c>
      <c r="T14" s="750" t="s">
        <v>2973</v>
      </c>
      <c r="U14" s="750" t="s">
        <v>2973</v>
      </c>
      <c r="V14" s="738" t="s">
        <v>103</v>
      </c>
      <c r="W14" s="748" t="s">
        <v>3502</v>
      </c>
      <c r="X14" s="53" t="s">
        <v>3579</v>
      </c>
      <c r="Z14" s="852"/>
      <c r="AA14" s="60" t="s">
        <v>3566</v>
      </c>
      <c r="AB14" s="45" t="s">
        <v>3578</v>
      </c>
      <c r="AC14" s="45"/>
    </row>
    <row r="15" spans="1:29" ht="12" thickBot="1" x14ac:dyDescent="0.2">
      <c r="A15" s="847"/>
      <c r="B15" s="856"/>
      <c r="C15" s="856"/>
      <c r="D15" s="856"/>
      <c r="E15" s="856"/>
      <c r="F15" s="856"/>
      <c r="G15" s="854"/>
      <c r="H15" s="854"/>
      <c r="I15" s="854"/>
      <c r="J15" s="854"/>
      <c r="K15" s="854"/>
      <c r="L15" s="854"/>
      <c r="M15" s="751"/>
      <c r="N15" s="751"/>
      <c r="O15" s="751"/>
      <c r="P15" s="751"/>
      <c r="Q15" s="751"/>
      <c r="R15" s="751"/>
      <c r="S15" s="751"/>
      <c r="T15" s="751"/>
      <c r="U15" s="751"/>
      <c r="V15" s="739"/>
      <c r="W15" s="739"/>
      <c r="X15" s="56" t="s">
        <v>3577</v>
      </c>
      <c r="Z15" s="852"/>
      <c r="AA15" s="60" t="s">
        <v>3563</v>
      </c>
      <c r="AB15" s="45" t="s">
        <v>3562</v>
      </c>
      <c r="AC15" s="45"/>
    </row>
    <row r="16" spans="1:29" ht="12" thickBot="1" x14ac:dyDescent="0.2">
      <c r="A16" s="848" t="s">
        <v>3501</v>
      </c>
      <c r="B16" s="855">
        <v>8</v>
      </c>
      <c r="C16" s="855">
        <v>0</v>
      </c>
      <c r="D16" s="855">
        <v>0</v>
      </c>
      <c r="E16" s="855">
        <v>0</v>
      </c>
      <c r="F16" s="857" t="s">
        <v>1978</v>
      </c>
      <c r="G16" s="853">
        <v>0</v>
      </c>
      <c r="H16" s="853">
        <v>0</v>
      </c>
      <c r="I16" s="853">
        <v>0</v>
      </c>
      <c r="J16" s="853">
        <v>0</v>
      </c>
      <c r="K16" s="853">
        <v>0</v>
      </c>
      <c r="L16" s="853">
        <v>0</v>
      </c>
      <c r="M16" s="750" t="s">
        <v>2973</v>
      </c>
      <c r="N16" s="750" t="s">
        <v>2973</v>
      </c>
      <c r="O16" s="750" t="s">
        <v>2973</v>
      </c>
      <c r="P16" s="750" t="s">
        <v>2973</v>
      </c>
      <c r="Q16" s="750" t="s">
        <v>2973</v>
      </c>
      <c r="R16" s="750" t="s">
        <v>2973</v>
      </c>
      <c r="S16" s="750" t="s">
        <v>2973</v>
      </c>
      <c r="T16" s="750" t="s">
        <v>2973</v>
      </c>
      <c r="U16" s="750" t="s">
        <v>2973</v>
      </c>
      <c r="V16" s="738" t="s">
        <v>103</v>
      </c>
      <c r="W16" s="738" t="s">
        <v>7091</v>
      </c>
      <c r="X16" s="53" t="s">
        <v>3576</v>
      </c>
      <c r="Z16" s="852"/>
      <c r="AA16" s="60" t="s">
        <v>3575</v>
      </c>
      <c r="AB16" s="45" t="s">
        <v>1513</v>
      </c>
      <c r="AC16" s="45"/>
    </row>
    <row r="17" spans="1:29" ht="12" thickBot="1" x14ac:dyDescent="0.2">
      <c r="A17" s="847"/>
      <c r="B17" s="856"/>
      <c r="C17" s="856"/>
      <c r="D17" s="856"/>
      <c r="E17" s="856"/>
      <c r="F17" s="856"/>
      <c r="G17" s="854"/>
      <c r="H17" s="854"/>
      <c r="I17" s="854"/>
      <c r="J17" s="854"/>
      <c r="K17" s="854"/>
      <c r="L17" s="854"/>
      <c r="M17" s="751"/>
      <c r="N17" s="751"/>
      <c r="O17" s="751"/>
      <c r="P17" s="751"/>
      <c r="Q17" s="751"/>
      <c r="R17" s="751"/>
      <c r="S17" s="751"/>
      <c r="T17" s="751"/>
      <c r="U17" s="751"/>
      <c r="V17" s="739"/>
      <c r="W17" s="739"/>
      <c r="X17" s="56" t="s">
        <v>3574</v>
      </c>
      <c r="Z17" s="852"/>
      <c r="AA17" s="60" t="s">
        <v>3561</v>
      </c>
      <c r="AB17" s="45" t="s">
        <v>1967</v>
      </c>
      <c r="AC17" s="45"/>
    </row>
    <row r="18" spans="1:29" ht="12" thickBot="1" x14ac:dyDescent="0.2">
      <c r="A18" s="846" t="s">
        <v>577</v>
      </c>
      <c r="B18" s="855">
        <v>12</v>
      </c>
      <c r="C18" s="855">
        <v>0</v>
      </c>
      <c r="D18" s="855">
        <v>0</v>
      </c>
      <c r="E18" s="855">
        <v>0</v>
      </c>
      <c r="F18" s="855" t="s">
        <v>103</v>
      </c>
      <c r="G18" s="853">
        <v>0</v>
      </c>
      <c r="H18" s="853">
        <v>0</v>
      </c>
      <c r="I18" s="853">
        <v>0</v>
      </c>
      <c r="J18" s="853">
        <v>0</v>
      </c>
      <c r="K18" s="853">
        <v>0</v>
      </c>
      <c r="L18" s="853">
        <v>0</v>
      </c>
      <c r="M18" s="750" t="s">
        <v>2973</v>
      </c>
      <c r="N18" s="750" t="s">
        <v>103</v>
      </c>
      <c r="O18" s="750" t="s">
        <v>103</v>
      </c>
      <c r="P18" s="750" t="s">
        <v>103</v>
      </c>
      <c r="Q18" s="750" t="s">
        <v>103</v>
      </c>
      <c r="R18" s="750" t="s">
        <v>103</v>
      </c>
      <c r="S18" s="750" t="s">
        <v>103</v>
      </c>
      <c r="T18" s="750" t="s">
        <v>103</v>
      </c>
      <c r="U18" s="750" t="s">
        <v>103</v>
      </c>
      <c r="V18" s="738" t="s">
        <v>103</v>
      </c>
      <c r="W18" s="53" t="s">
        <v>3573</v>
      </c>
      <c r="X18" s="738"/>
      <c r="Z18" s="852"/>
      <c r="AA18" s="60" t="s">
        <v>3560</v>
      </c>
      <c r="AB18" s="45" t="s">
        <v>3572</v>
      </c>
      <c r="AC18" s="45"/>
    </row>
    <row r="19" spans="1:29" ht="12" thickBot="1" x14ac:dyDescent="0.2">
      <c r="A19" s="847"/>
      <c r="B19" s="856"/>
      <c r="C19" s="856"/>
      <c r="D19" s="856"/>
      <c r="E19" s="856"/>
      <c r="F19" s="856"/>
      <c r="G19" s="854"/>
      <c r="H19" s="854"/>
      <c r="I19" s="854"/>
      <c r="J19" s="854"/>
      <c r="K19" s="854"/>
      <c r="L19" s="854"/>
      <c r="M19" s="751"/>
      <c r="N19" s="751"/>
      <c r="O19" s="751"/>
      <c r="P19" s="751"/>
      <c r="Q19" s="751"/>
      <c r="R19" s="751"/>
      <c r="S19" s="751"/>
      <c r="T19" s="751"/>
      <c r="U19" s="751"/>
      <c r="V19" s="739"/>
      <c r="W19" s="53" t="s">
        <v>3571</v>
      </c>
      <c r="X19" s="739"/>
      <c r="Z19" s="852"/>
      <c r="AA19" s="60" t="s">
        <v>3558</v>
      </c>
      <c r="AB19" s="45" t="s">
        <v>1779</v>
      </c>
      <c r="AC19" s="45"/>
    </row>
    <row r="20" spans="1:29" ht="12" thickBot="1" x14ac:dyDescent="0.2">
      <c r="A20" s="93" t="s">
        <v>3570</v>
      </c>
      <c r="B20" s="146">
        <v>12</v>
      </c>
      <c r="C20" s="146">
        <v>0</v>
      </c>
      <c r="D20" s="146">
        <v>0</v>
      </c>
      <c r="E20" s="146">
        <v>0</v>
      </c>
      <c r="F20" s="146" t="s">
        <v>103</v>
      </c>
      <c r="G20" s="138">
        <v>0</v>
      </c>
      <c r="H20" s="138">
        <v>0</v>
      </c>
      <c r="I20" s="138">
        <v>0</v>
      </c>
      <c r="J20" s="138">
        <v>0</v>
      </c>
      <c r="K20" s="138">
        <v>0</v>
      </c>
      <c r="L20" s="138">
        <v>0</v>
      </c>
      <c r="M20" s="99" t="s">
        <v>103</v>
      </c>
      <c r="N20" s="99" t="s">
        <v>2973</v>
      </c>
      <c r="O20" s="99" t="s">
        <v>103</v>
      </c>
      <c r="P20" s="99" t="s">
        <v>103</v>
      </c>
      <c r="Q20" s="99" t="s">
        <v>103</v>
      </c>
      <c r="R20" s="99" t="s">
        <v>103</v>
      </c>
      <c r="S20" s="99" t="s">
        <v>103</v>
      </c>
      <c r="T20" s="99" t="s">
        <v>103</v>
      </c>
      <c r="U20" s="99" t="s">
        <v>103</v>
      </c>
      <c r="V20" s="53" t="s">
        <v>103</v>
      </c>
      <c r="W20" s="56" t="s">
        <v>3569</v>
      </c>
      <c r="X20" s="53"/>
      <c r="Z20" s="852"/>
      <c r="AA20" s="60" t="s">
        <v>3557</v>
      </c>
      <c r="AB20" s="45" t="s">
        <v>3568</v>
      </c>
      <c r="AC20" s="45"/>
    </row>
    <row r="21" spans="1:29" ht="12" thickBot="1" x14ac:dyDescent="0.2">
      <c r="A21" s="92" t="s">
        <v>3567</v>
      </c>
      <c r="B21" s="146">
        <v>12</v>
      </c>
      <c r="C21" s="146">
        <v>0</v>
      </c>
      <c r="D21" s="146">
        <v>0</v>
      </c>
      <c r="E21" s="146">
        <v>0</v>
      </c>
      <c r="F21" s="146" t="s">
        <v>103</v>
      </c>
      <c r="G21" s="138">
        <v>0</v>
      </c>
      <c r="H21" s="138">
        <v>0</v>
      </c>
      <c r="I21" s="138">
        <v>0</v>
      </c>
      <c r="J21" s="138">
        <v>0</v>
      </c>
      <c r="K21" s="138">
        <v>0</v>
      </c>
      <c r="L21" s="138">
        <v>0</v>
      </c>
      <c r="M21" s="99" t="s">
        <v>103</v>
      </c>
      <c r="N21" s="99" t="s">
        <v>103</v>
      </c>
      <c r="O21" s="99" t="s">
        <v>2973</v>
      </c>
      <c r="P21" s="99" t="s">
        <v>103</v>
      </c>
      <c r="Q21" s="99" t="s">
        <v>103</v>
      </c>
      <c r="R21" s="99" t="s">
        <v>103</v>
      </c>
      <c r="S21" s="99" t="s">
        <v>103</v>
      </c>
      <c r="T21" s="99" t="s">
        <v>103</v>
      </c>
      <c r="U21" s="99" t="s">
        <v>103</v>
      </c>
      <c r="V21" s="53" t="s">
        <v>103</v>
      </c>
      <c r="W21" s="53" t="s">
        <v>4546</v>
      </c>
      <c r="X21" s="53"/>
      <c r="Z21" s="852"/>
      <c r="AA21" s="60" t="s">
        <v>3556</v>
      </c>
      <c r="AB21" s="45" t="s">
        <v>2664</v>
      </c>
      <c r="AC21" s="45"/>
    </row>
    <row r="22" spans="1:29" ht="12" thickBot="1" x14ac:dyDescent="0.2">
      <c r="A22" s="92" t="s">
        <v>3566</v>
      </c>
      <c r="B22" s="146">
        <v>12</v>
      </c>
      <c r="C22" s="146">
        <v>0</v>
      </c>
      <c r="D22" s="146">
        <v>0</v>
      </c>
      <c r="E22" s="146">
        <v>0</v>
      </c>
      <c r="F22" s="146" t="s">
        <v>103</v>
      </c>
      <c r="G22" s="138">
        <v>0</v>
      </c>
      <c r="H22" s="138">
        <v>0</v>
      </c>
      <c r="I22" s="138">
        <v>0</v>
      </c>
      <c r="J22" s="138">
        <v>0</v>
      </c>
      <c r="K22" s="138">
        <v>0</v>
      </c>
      <c r="L22" s="138">
        <v>0</v>
      </c>
      <c r="M22" s="99" t="s">
        <v>103</v>
      </c>
      <c r="N22" s="99" t="s">
        <v>103</v>
      </c>
      <c r="O22" s="99" t="s">
        <v>103</v>
      </c>
      <c r="P22" s="99" t="s">
        <v>2973</v>
      </c>
      <c r="Q22" s="99" t="s">
        <v>103</v>
      </c>
      <c r="R22" s="99" t="s">
        <v>103</v>
      </c>
      <c r="S22" s="99" t="s">
        <v>103</v>
      </c>
      <c r="T22" s="99" t="s">
        <v>103</v>
      </c>
      <c r="U22" s="99" t="s">
        <v>103</v>
      </c>
      <c r="V22" s="53" t="s">
        <v>103</v>
      </c>
      <c r="W22" s="56" t="s">
        <v>3565</v>
      </c>
      <c r="X22" s="53"/>
      <c r="Z22" s="851">
        <v>3</v>
      </c>
      <c r="AA22" s="60" t="s">
        <v>3488</v>
      </c>
      <c r="AB22" s="45" t="s">
        <v>3564</v>
      </c>
      <c r="AC22" s="45"/>
    </row>
    <row r="23" spans="1:29" ht="12" thickBot="1" x14ac:dyDescent="0.2">
      <c r="A23" s="93" t="s">
        <v>3563</v>
      </c>
      <c r="B23" s="146">
        <v>12</v>
      </c>
      <c r="C23" s="146">
        <v>0</v>
      </c>
      <c r="D23" s="146">
        <v>0</v>
      </c>
      <c r="E23" s="146">
        <v>10</v>
      </c>
      <c r="F23" s="146" t="s">
        <v>103</v>
      </c>
      <c r="G23" s="138">
        <v>0</v>
      </c>
      <c r="H23" s="138">
        <v>0</v>
      </c>
      <c r="I23" s="138">
        <v>0</v>
      </c>
      <c r="J23" s="138">
        <v>0</v>
      </c>
      <c r="K23" s="138">
        <v>0</v>
      </c>
      <c r="L23" s="138">
        <v>0</v>
      </c>
      <c r="M23" s="99" t="s">
        <v>2973</v>
      </c>
      <c r="N23" s="99" t="s">
        <v>2973</v>
      </c>
      <c r="O23" s="99" t="s">
        <v>2973</v>
      </c>
      <c r="P23" s="99" t="s">
        <v>2973</v>
      </c>
      <c r="Q23" s="99" t="s">
        <v>2973</v>
      </c>
      <c r="R23" s="99" t="s">
        <v>2973</v>
      </c>
      <c r="S23" s="99" t="s">
        <v>2973</v>
      </c>
      <c r="T23" s="99" t="s">
        <v>2973</v>
      </c>
      <c r="U23" s="99" t="s">
        <v>2973</v>
      </c>
      <c r="V23" s="53" t="s">
        <v>103</v>
      </c>
      <c r="W23" s="53" t="s">
        <v>3562</v>
      </c>
      <c r="X23" s="53"/>
      <c r="Z23" s="852"/>
      <c r="AA23" s="60" t="s">
        <v>537</v>
      </c>
      <c r="AB23" s="45" t="s">
        <v>3283</v>
      </c>
      <c r="AC23" s="45"/>
    </row>
    <row r="24" spans="1:29" ht="12" thickBot="1" x14ac:dyDescent="0.2">
      <c r="A24" s="92" t="s">
        <v>3561</v>
      </c>
      <c r="B24" s="146">
        <v>15</v>
      </c>
      <c r="C24" s="146">
        <v>0</v>
      </c>
      <c r="D24" s="146">
        <v>0</v>
      </c>
      <c r="E24" s="146">
        <v>12</v>
      </c>
      <c r="F24" s="146" t="s">
        <v>103</v>
      </c>
      <c r="G24" s="138">
        <v>10</v>
      </c>
      <c r="H24" s="138">
        <v>10</v>
      </c>
      <c r="I24" s="138">
        <v>0</v>
      </c>
      <c r="J24" s="138">
        <v>0</v>
      </c>
      <c r="K24" s="138">
        <v>0</v>
      </c>
      <c r="L24" s="138">
        <v>0</v>
      </c>
      <c r="M24" s="99" t="s">
        <v>2973</v>
      </c>
      <c r="N24" s="99" t="s">
        <v>2973</v>
      </c>
      <c r="O24" s="99" t="s">
        <v>2973</v>
      </c>
      <c r="P24" s="99" t="s">
        <v>2973</v>
      </c>
      <c r="Q24" s="99" t="s">
        <v>2973</v>
      </c>
      <c r="R24" s="99" t="s">
        <v>2973</v>
      </c>
      <c r="S24" s="99" t="s">
        <v>2973</v>
      </c>
      <c r="T24" s="99" t="s">
        <v>2973</v>
      </c>
      <c r="U24" s="99" t="s">
        <v>103</v>
      </c>
      <c r="V24" s="53">
        <v>350</v>
      </c>
      <c r="W24" s="53" t="s">
        <v>1967</v>
      </c>
      <c r="X24" s="53"/>
      <c r="Z24" s="852"/>
      <c r="AA24" s="60" t="s">
        <v>3552</v>
      </c>
      <c r="AB24" s="45" t="s">
        <v>2664</v>
      </c>
      <c r="AC24" s="45"/>
    </row>
    <row r="25" spans="1:29" ht="12" thickBot="1" x14ac:dyDescent="0.2">
      <c r="A25" s="93" t="s">
        <v>3560</v>
      </c>
      <c r="B25" s="146">
        <v>15</v>
      </c>
      <c r="C25" s="146">
        <v>0</v>
      </c>
      <c r="D25" s="146">
        <v>0</v>
      </c>
      <c r="E25" s="146">
        <v>0</v>
      </c>
      <c r="F25" s="146" t="s">
        <v>103</v>
      </c>
      <c r="G25" s="138">
        <v>0</v>
      </c>
      <c r="H25" s="138">
        <v>0</v>
      </c>
      <c r="I25" s="138">
        <v>0</v>
      </c>
      <c r="J25" s="138">
        <v>0</v>
      </c>
      <c r="K25" s="138">
        <v>0</v>
      </c>
      <c r="L25" s="138">
        <v>0</v>
      </c>
      <c r="M25" s="99" t="s">
        <v>2973</v>
      </c>
      <c r="N25" s="99" t="s">
        <v>2973</v>
      </c>
      <c r="O25" s="99" t="s">
        <v>2973</v>
      </c>
      <c r="P25" s="99" t="s">
        <v>2973</v>
      </c>
      <c r="Q25" s="99" t="s">
        <v>2973</v>
      </c>
      <c r="R25" s="99" t="s">
        <v>2973</v>
      </c>
      <c r="S25" s="99" t="s">
        <v>2973</v>
      </c>
      <c r="T25" s="99" t="s">
        <v>2973</v>
      </c>
      <c r="U25" s="99" t="s">
        <v>103</v>
      </c>
      <c r="V25" s="53">
        <v>-262</v>
      </c>
      <c r="W25" s="53" t="s">
        <v>3559</v>
      </c>
      <c r="X25" s="53"/>
      <c r="Z25" s="852"/>
      <c r="AA25" s="720" t="s">
        <v>1048</v>
      </c>
      <c r="AB25" s="45" t="s">
        <v>3098</v>
      </c>
      <c r="AC25" s="45"/>
    </row>
    <row r="26" spans="1:29" ht="12" thickBot="1" x14ac:dyDescent="0.2">
      <c r="A26" s="92" t="s">
        <v>3558</v>
      </c>
      <c r="B26" s="146">
        <v>18</v>
      </c>
      <c r="C26" s="146">
        <v>0</v>
      </c>
      <c r="D26" s="146">
        <v>0</v>
      </c>
      <c r="E26" s="146">
        <v>15</v>
      </c>
      <c r="F26" s="146" t="s">
        <v>103</v>
      </c>
      <c r="G26" s="138">
        <v>0</v>
      </c>
      <c r="H26" s="138">
        <v>0</v>
      </c>
      <c r="I26" s="138">
        <v>0</v>
      </c>
      <c r="J26" s="138">
        <v>0</v>
      </c>
      <c r="K26" s="138">
        <v>0</v>
      </c>
      <c r="L26" s="138">
        <v>0</v>
      </c>
      <c r="M26" s="99" t="s">
        <v>2973</v>
      </c>
      <c r="N26" s="99" t="s">
        <v>2973</v>
      </c>
      <c r="O26" s="99" t="s">
        <v>2973</v>
      </c>
      <c r="P26" s="99" t="s">
        <v>2973</v>
      </c>
      <c r="Q26" s="99" t="s">
        <v>2973</v>
      </c>
      <c r="R26" s="99" t="s">
        <v>2973</v>
      </c>
      <c r="S26" s="99" t="s">
        <v>2973</v>
      </c>
      <c r="T26" s="99" t="s">
        <v>2973</v>
      </c>
      <c r="U26" s="99" t="s">
        <v>103</v>
      </c>
      <c r="V26" s="53">
        <v>400</v>
      </c>
      <c r="W26" s="53" t="s">
        <v>1779</v>
      </c>
      <c r="X26" s="53"/>
      <c r="Z26" s="852"/>
      <c r="AA26" s="849"/>
      <c r="AB26" s="45" t="s">
        <v>1661</v>
      </c>
      <c r="AC26" s="45" t="s">
        <v>3145</v>
      </c>
    </row>
    <row r="27" spans="1:29" ht="12" thickBot="1" x14ac:dyDescent="0.2">
      <c r="A27" s="93" t="s">
        <v>3557</v>
      </c>
      <c r="B27" s="146">
        <v>20</v>
      </c>
      <c r="C27" s="146">
        <v>0</v>
      </c>
      <c r="D27" s="146">
        <v>0</v>
      </c>
      <c r="E27" s="146">
        <v>0</v>
      </c>
      <c r="F27" s="146" t="s">
        <v>103</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2973</v>
      </c>
      <c r="V27" s="53">
        <v>-75</v>
      </c>
      <c r="W27" s="53" t="s">
        <v>7090</v>
      </c>
      <c r="X27" s="53"/>
      <c r="Z27" s="852"/>
      <c r="AA27" s="60" t="s">
        <v>3547</v>
      </c>
      <c r="AB27" s="45" t="s">
        <v>1559</v>
      </c>
      <c r="AC27" s="45"/>
    </row>
    <row r="28" spans="1:29" ht="12" thickBot="1" x14ac:dyDescent="0.2">
      <c r="A28" s="848" t="s">
        <v>3556</v>
      </c>
      <c r="B28" s="855">
        <v>22</v>
      </c>
      <c r="C28" s="855">
        <v>0</v>
      </c>
      <c r="D28" s="855">
        <v>0</v>
      </c>
      <c r="E28" s="855">
        <v>0</v>
      </c>
      <c r="F28" s="855" t="s">
        <v>103</v>
      </c>
      <c r="G28" s="853">
        <v>15</v>
      </c>
      <c r="H28" s="853">
        <v>15</v>
      </c>
      <c r="I28" s="853">
        <v>0</v>
      </c>
      <c r="J28" s="853">
        <v>0</v>
      </c>
      <c r="K28" s="853">
        <v>0</v>
      </c>
      <c r="L28" s="853">
        <v>0</v>
      </c>
      <c r="M28" s="750" t="s">
        <v>2973</v>
      </c>
      <c r="N28" s="750" t="s">
        <v>2973</v>
      </c>
      <c r="O28" s="750" t="s">
        <v>2973</v>
      </c>
      <c r="P28" s="750" t="s">
        <v>2973</v>
      </c>
      <c r="Q28" s="750" t="s">
        <v>2973</v>
      </c>
      <c r="R28" s="750" t="s">
        <v>2973</v>
      </c>
      <c r="S28" s="750" t="s">
        <v>2973</v>
      </c>
      <c r="T28" s="750" t="s">
        <v>2973</v>
      </c>
      <c r="U28" s="750" t="s">
        <v>103</v>
      </c>
      <c r="V28" s="738">
        <v>650</v>
      </c>
      <c r="W28" s="53" t="s">
        <v>3149</v>
      </c>
      <c r="X28" s="738"/>
      <c r="Z28" s="852"/>
      <c r="AA28" s="60" t="s">
        <v>887</v>
      </c>
      <c r="AB28" s="45" t="s">
        <v>1661</v>
      </c>
      <c r="AC28" s="45" t="s">
        <v>3145</v>
      </c>
    </row>
    <row r="29" spans="1:29" ht="12" thickBot="1" x14ac:dyDescent="0.2">
      <c r="A29" s="847"/>
      <c r="B29" s="856"/>
      <c r="C29" s="856"/>
      <c r="D29" s="856"/>
      <c r="E29" s="856"/>
      <c r="F29" s="856"/>
      <c r="G29" s="854"/>
      <c r="H29" s="854"/>
      <c r="I29" s="854"/>
      <c r="J29" s="854"/>
      <c r="K29" s="854"/>
      <c r="L29" s="854"/>
      <c r="M29" s="751"/>
      <c r="N29" s="751"/>
      <c r="O29" s="751"/>
      <c r="P29" s="751"/>
      <c r="Q29" s="751"/>
      <c r="R29" s="751"/>
      <c r="S29" s="751"/>
      <c r="T29" s="751"/>
      <c r="U29" s="751"/>
      <c r="V29" s="739"/>
      <c r="W29" s="53" t="s">
        <v>3555</v>
      </c>
      <c r="X29" s="739"/>
      <c r="Z29" s="852"/>
      <c r="AA29" s="60" t="s">
        <v>3545</v>
      </c>
      <c r="AB29" s="45" t="s">
        <v>3554</v>
      </c>
      <c r="AC29" s="45"/>
    </row>
    <row r="30" spans="1:29" ht="12" thickBot="1" x14ac:dyDescent="0.2">
      <c r="A30" s="92" t="s">
        <v>3526</v>
      </c>
      <c r="B30" s="146">
        <v>24</v>
      </c>
      <c r="C30" s="146">
        <v>0</v>
      </c>
      <c r="D30" s="146">
        <v>0</v>
      </c>
      <c r="E30" s="146">
        <v>30</v>
      </c>
      <c r="F30" s="147" t="s">
        <v>1978</v>
      </c>
      <c r="G30" s="138">
        <v>0</v>
      </c>
      <c r="H30" s="138">
        <v>0</v>
      </c>
      <c r="I30" s="138">
        <v>0</v>
      </c>
      <c r="J30" s="138">
        <v>0</v>
      </c>
      <c r="K30" s="138">
        <v>0</v>
      </c>
      <c r="L30" s="138">
        <v>0</v>
      </c>
      <c r="M30" s="99" t="s">
        <v>2973</v>
      </c>
      <c r="N30" s="99" t="s">
        <v>2973</v>
      </c>
      <c r="O30" s="99" t="s">
        <v>2973</v>
      </c>
      <c r="P30" s="99" t="s">
        <v>2973</v>
      </c>
      <c r="Q30" s="99" t="s">
        <v>2973</v>
      </c>
      <c r="R30" s="99" t="s">
        <v>2973</v>
      </c>
      <c r="S30" s="99" t="s">
        <v>2973</v>
      </c>
      <c r="T30" s="99" t="s">
        <v>2973</v>
      </c>
      <c r="U30" s="99" t="s">
        <v>2973</v>
      </c>
      <c r="V30" s="53" t="s">
        <v>103</v>
      </c>
      <c r="W30" s="53" t="s">
        <v>2955</v>
      </c>
      <c r="X30" s="53" t="s">
        <v>3497</v>
      </c>
      <c r="Z30" s="852"/>
      <c r="AA30" s="60" t="s">
        <v>449</v>
      </c>
      <c r="AB30" s="45" t="s">
        <v>3553</v>
      </c>
      <c r="AC30" s="45"/>
    </row>
    <row r="31" spans="1:29" ht="12" thickBot="1" x14ac:dyDescent="0.2">
      <c r="A31" s="92" t="s">
        <v>3521</v>
      </c>
      <c r="B31" s="146">
        <v>25</v>
      </c>
      <c r="C31" s="146">
        <v>0</v>
      </c>
      <c r="D31" s="146">
        <v>10</v>
      </c>
      <c r="E31" s="146">
        <v>10</v>
      </c>
      <c r="F31" s="147" t="s">
        <v>1978</v>
      </c>
      <c r="G31" s="138">
        <v>0</v>
      </c>
      <c r="H31" s="138">
        <v>0</v>
      </c>
      <c r="I31" s="138">
        <v>0</v>
      </c>
      <c r="J31" s="138">
        <v>0</v>
      </c>
      <c r="K31" s="138">
        <v>0</v>
      </c>
      <c r="L31" s="138">
        <v>0</v>
      </c>
      <c r="M31" s="99" t="s">
        <v>2973</v>
      </c>
      <c r="N31" s="99" t="s">
        <v>2973</v>
      </c>
      <c r="O31" s="99" t="s">
        <v>2973</v>
      </c>
      <c r="P31" s="99" t="s">
        <v>2973</v>
      </c>
      <c r="Q31" s="99" t="s">
        <v>2973</v>
      </c>
      <c r="R31" s="99" t="s">
        <v>2973</v>
      </c>
      <c r="S31" s="99" t="s">
        <v>2973</v>
      </c>
      <c r="T31" s="99" t="s">
        <v>2973</v>
      </c>
      <c r="U31" s="99" t="s">
        <v>2973</v>
      </c>
      <c r="V31" s="53" t="s">
        <v>103</v>
      </c>
      <c r="W31" s="53" t="s">
        <v>3480</v>
      </c>
      <c r="X31" s="53"/>
      <c r="Z31" s="852"/>
      <c r="AA31" s="720" t="s">
        <v>3487</v>
      </c>
      <c r="AB31" s="45" t="s">
        <v>6390</v>
      </c>
      <c r="AC31" s="722"/>
    </row>
    <row r="32" spans="1:29" ht="12" thickBot="1" x14ac:dyDescent="0.2">
      <c r="A32" s="846" t="s">
        <v>3552</v>
      </c>
      <c r="B32" s="855">
        <v>25</v>
      </c>
      <c r="C32" s="855">
        <v>0</v>
      </c>
      <c r="D32" s="855">
        <v>10</v>
      </c>
      <c r="E32" s="855">
        <v>10</v>
      </c>
      <c r="F32" s="855" t="s">
        <v>103</v>
      </c>
      <c r="G32" s="853">
        <v>0</v>
      </c>
      <c r="H32" s="853">
        <v>0</v>
      </c>
      <c r="I32" s="853">
        <v>0</v>
      </c>
      <c r="J32" s="853">
        <v>0</v>
      </c>
      <c r="K32" s="853">
        <v>0</v>
      </c>
      <c r="L32" s="853">
        <v>0</v>
      </c>
      <c r="M32" s="750" t="s">
        <v>2973</v>
      </c>
      <c r="N32" s="750" t="s">
        <v>2973</v>
      </c>
      <c r="O32" s="750" t="s">
        <v>2973</v>
      </c>
      <c r="P32" s="750" t="s">
        <v>2973</v>
      </c>
      <c r="Q32" s="750" t="s">
        <v>2973</v>
      </c>
      <c r="R32" s="750" t="s">
        <v>2973</v>
      </c>
      <c r="S32" s="750" t="s">
        <v>2973</v>
      </c>
      <c r="T32" s="750" t="s">
        <v>2973</v>
      </c>
      <c r="U32" s="750" t="s">
        <v>2973</v>
      </c>
      <c r="V32" s="738">
        <v>800</v>
      </c>
      <c r="W32" s="53" t="s">
        <v>2664</v>
      </c>
      <c r="X32" s="738"/>
      <c r="Z32" s="852"/>
      <c r="AA32" s="849"/>
      <c r="AB32" s="45" t="s">
        <v>3486</v>
      </c>
      <c r="AC32" s="850"/>
    </row>
    <row r="33" spans="1:29" ht="12" thickBot="1" x14ac:dyDescent="0.2">
      <c r="A33" s="847"/>
      <c r="B33" s="856"/>
      <c r="C33" s="856"/>
      <c r="D33" s="856"/>
      <c r="E33" s="856"/>
      <c r="F33" s="856"/>
      <c r="G33" s="854"/>
      <c r="H33" s="854"/>
      <c r="I33" s="854"/>
      <c r="J33" s="854"/>
      <c r="K33" s="854"/>
      <c r="L33" s="854"/>
      <c r="M33" s="751"/>
      <c r="N33" s="751"/>
      <c r="O33" s="751"/>
      <c r="P33" s="751"/>
      <c r="Q33" s="751"/>
      <c r="R33" s="751"/>
      <c r="S33" s="751"/>
      <c r="T33" s="751"/>
      <c r="U33" s="751"/>
      <c r="V33" s="739"/>
      <c r="W33" s="53" t="s">
        <v>3551</v>
      </c>
      <c r="X33" s="739"/>
      <c r="Z33" s="851">
        <v>4</v>
      </c>
      <c r="AA33" s="60" t="s">
        <v>3541</v>
      </c>
      <c r="AB33" s="45" t="s">
        <v>3519</v>
      </c>
      <c r="AC33" s="45" t="s">
        <v>3145</v>
      </c>
    </row>
    <row r="34" spans="1:29" ht="12" thickBot="1" x14ac:dyDescent="0.2">
      <c r="A34" s="93" t="s">
        <v>537</v>
      </c>
      <c r="B34" s="146">
        <v>25</v>
      </c>
      <c r="C34" s="146">
        <v>0</v>
      </c>
      <c r="D34" s="146">
        <v>0</v>
      </c>
      <c r="E34" s="146">
        <v>0</v>
      </c>
      <c r="F34" s="146" t="s">
        <v>103</v>
      </c>
      <c r="G34" s="138">
        <v>0</v>
      </c>
      <c r="H34" s="138">
        <v>0</v>
      </c>
      <c r="I34" s="138">
        <v>0</v>
      </c>
      <c r="J34" s="138">
        <v>0</v>
      </c>
      <c r="K34" s="138">
        <v>0</v>
      </c>
      <c r="L34" s="138">
        <v>0</v>
      </c>
      <c r="M34" s="99" t="s">
        <v>2973</v>
      </c>
      <c r="N34" s="99" t="s">
        <v>2973</v>
      </c>
      <c r="O34" s="99" t="s">
        <v>2973</v>
      </c>
      <c r="P34" s="99" t="s">
        <v>2973</v>
      </c>
      <c r="Q34" s="99" t="s">
        <v>2973</v>
      </c>
      <c r="R34" s="99" t="s">
        <v>2973</v>
      </c>
      <c r="S34" s="99" t="s">
        <v>2973</v>
      </c>
      <c r="T34" s="99" t="s">
        <v>2973</v>
      </c>
      <c r="U34" s="99" t="s">
        <v>103</v>
      </c>
      <c r="V34" s="53">
        <v>-450</v>
      </c>
      <c r="W34" s="53" t="s">
        <v>3136</v>
      </c>
      <c r="X34" s="53" t="s">
        <v>3145</v>
      </c>
      <c r="Z34" s="852"/>
      <c r="AA34" s="60" t="s">
        <v>3539</v>
      </c>
      <c r="AB34" s="45" t="s">
        <v>3550</v>
      </c>
      <c r="AC34" s="45"/>
    </row>
    <row r="35" spans="1:29" ht="12" thickBot="1" x14ac:dyDescent="0.2">
      <c r="A35" s="846" t="s">
        <v>1048</v>
      </c>
      <c r="B35" s="855">
        <v>26</v>
      </c>
      <c r="C35" s="855">
        <v>10</v>
      </c>
      <c r="D35" s="855">
        <v>0</v>
      </c>
      <c r="E35" s="855">
        <v>25</v>
      </c>
      <c r="F35" s="855" t="s">
        <v>103</v>
      </c>
      <c r="G35" s="853">
        <v>0</v>
      </c>
      <c r="H35" s="853">
        <v>0</v>
      </c>
      <c r="I35" s="853">
        <v>0</v>
      </c>
      <c r="J35" s="853">
        <v>0</v>
      </c>
      <c r="K35" s="853">
        <v>0</v>
      </c>
      <c r="L35" s="853">
        <v>0</v>
      </c>
      <c r="M35" s="750" t="s">
        <v>2973</v>
      </c>
      <c r="N35" s="750" t="s">
        <v>2973</v>
      </c>
      <c r="O35" s="750" t="s">
        <v>2973</v>
      </c>
      <c r="P35" s="750" t="s">
        <v>2973</v>
      </c>
      <c r="Q35" s="750" t="s">
        <v>2973</v>
      </c>
      <c r="R35" s="750" t="s">
        <v>2973</v>
      </c>
      <c r="S35" s="750" t="s">
        <v>2973</v>
      </c>
      <c r="T35" s="750" t="s">
        <v>2973</v>
      </c>
      <c r="U35" s="750" t="s">
        <v>2973</v>
      </c>
      <c r="V35" s="749">
        <v>1250</v>
      </c>
      <c r="W35" s="53" t="s">
        <v>1661</v>
      </c>
      <c r="X35" s="738" t="s">
        <v>3145</v>
      </c>
      <c r="Z35" s="852"/>
      <c r="AA35" s="60" t="s">
        <v>549</v>
      </c>
      <c r="AB35" s="45" t="s">
        <v>3549</v>
      </c>
      <c r="AC35" s="45"/>
    </row>
    <row r="36" spans="1:29" ht="12" thickBot="1" x14ac:dyDescent="0.2">
      <c r="A36" s="847"/>
      <c r="B36" s="856"/>
      <c r="C36" s="856"/>
      <c r="D36" s="856"/>
      <c r="E36" s="856"/>
      <c r="F36" s="856"/>
      <c r="G36" s="854"/>
      <c r="H36" s="854"/>
      <c r="I36" s="854"/>
      <c r="J36" s="854"/>
      <c r="K36" s="854"/>
      <c r="L36" s="854"/>
      <c r="M36" s="751"/>
      <c r="N36" s="751"/>
      <c r="O36" s="751"/>
      <c r="P36" s="751"/>
      <c r="Q36" s="751"/>
      <c r="R36" s="751"/>
      <c r="S36" s="751"/>
      <c r="T36" s="751"/>
      <c r="U36" s="751"/>
      <c r="V36" s="739"/>
      <c r="W36" s="53" t="s">
        <v>3548</v>
      </c>
      <c r="X36" s="739"/>
      <c r="Z36" s="852"/>
      <c r="AA36" s="60" t="s">
        <v>3534</v>
      </c>
      <c r="AB36" s="45" t="s">
        <v>1718</v>
      </c>
      <c r="AC36" s="45"/>
    </row>
    <row r="37" spans="1:29" ht="12" thickBot="1" x14ac:dyDescent="0.2">
      <c r="A37" s="847"/>
      <c r="B37" s="856"/>
      <c r="C37" s="856"/>
      <c r="D37" s="856"/>
      <c r="E37" s="856"/>
      <c r="F37" s="856"/>
      <c r="G37" s="854"/>
      <c r="H37" s="854"/>
      <c r="I37" s="854"/>
      <c r="J37" s="854"/>
      <c r="K37" s="854"/>
      <c r="L37" s="854"/>
      <c r="M37" s="751"/>
      <c r="N37" s="751"/>
      <c r="O37" s="751"/>
      <c r="P37" s="751"/>
      <c r="Q37" s="751"/>
      <c r="R37" s="751"/>
      <c r="S37" s="751"/>
      <c r="T37" s="751"/>
      <c r="U37" s="751"/>
      <c r="V37" s="739"/>
      <c r="W37" s="53" t="s">
        <v>3098</v>
      </c>
      <c r="X37" s="739"/>
      <c r="Z37" s="852"/>
      <c r="AA37" s="60" t="s">
        <v>513</v>
      </c>
      <c r="AB37" s="45" t="s">
        <v>3380</v>
      </c>
      <c r="AC37" s="45"/>
    </row>
    <row r="38" spans="1:29" ht="12" thickBot="1" x14ac:dyDescent="0.2">
      <c r="A38" s="93" t="s">
        <v>3516</v>
      </c>
      <c r="B38" s="146">
        <v>28</v>
      </c>
      <c r="C38" s="146">
        <v>0</v>
      </c>
      <c r="D38" s="146">
        <v>0</v>
      </c>
      <c r="E38" s="146">
        <v>45</v>
      </c>
      <c r="F38" s="147" t="s">
        <v>1978</v>
      </c>
      <c r="G38" s="138">
        <v>10</v>
      </c>
      <c r="H38" s="138">
        <v>0</v>
      </c>
      <c r="I38" s="138">
        <v>0</v>
      </c>
      <c r="J38" s="138">
        <v>0</v>
      </c>
      <c r="K38" s="138">
        <v>0</v>
      </c>
      <c r="L38" s="138">
        <v>0</v>
      </c>
      <c r="M38" s="99" t="s">
        <v>2973</v>
      </c>
      <c r="N38" s="99" t="s">
        <v>2973</v>
      </c>
      <c r="O38" s="99" t="s">
        <v>2973</v>
      </c>
      <c r="P38" s="99" t="s">
        <v>2973</v>
      </c>
      <c r="Q38" s="99" t="s">
        <v>2973</v>
      </c>
      <c r="R38" s="99" t="s">
        <v>2973</v>
      </c>
      <c r="S38" s="99" t="s">
        <v>2973</v>
      </c>
      <c r="T38" s="99" t="s">
        <v>2973</v>
      </c>
      <c r="U38" s="99" t="s">
        <v>2973</v>
      </c>
      <c r="V38" s="53">
        <v>500</v>
      </c>
      <c r="W38" s="53" t="s">
        <v>1533</v>
      </c>
      <c r="X38" s="53" t="s">
        <v>1486</v>
      </c>
      <c r="Z38" s="852"/>
      <c r="AA38" s="720" t="s">
        <v>3531</v>
      </c>
      <c r="AB38" s="45" t="s">
        <v>2998</v>
      </c>
      <c r="AC38" s="722"/>
    </row>
    <row r="39" spans="1:29" ht="12" thickBot="1" x14ac:dyDescent="0.2">
      <c r="A39" s="848" t="s">
        <v>3547</v>
      </c>
      <c r="B39" s="855">
        <v>28</v>
      </c>
      <c r="C39" s="855">
        <v>0</v>
      </c>
      <c r="D39" s="855">
        <v>-5</v>
      </c>
      <c r="E39" s="855">
        <v>10</v>
      </c>
      <c r="F39" s="855" t="s">
        <v>103</v>
      </c>
      <c r="G39" s="853">
        <v>0</v>
      </c>
      <c r="H39" s="853">
        <v>0</v>
      </c>
      <c r="I39" s="853">
        <v>0</v>
      </c>
      <c r="J39" s="853">
        <v>0</v>
      </c>
      <c r="K39" s="853">
        <v>0</v>
      </c>
      <c r="L39" s="853">
        <v>0</v>
      </c>
      <c r="M39" s="750" t="s">
        <v>2973</v>
      </c>
      <c r="N39" s="750" t="s">
        <v>2973</v>
      </c>
      <c r="O39" s="750" t="s">
        <v>2973</v>
      </c>
      <c r="P39" s="750" t="s">
        <v>2973</v>
      </c>
      <c r="Q39" s="750" t="s">
        <v>2973</v>
      </c>
      <c r="R39" s="750" t="s">
        <v>2973</v>
      </c>
      <c r="S39" s="750" t="s">
        <v>2973</v>
      </c>
      <c r="T39" s="750" t="s">
        <v>2973</v>
      </c>
      <c r="U39" s="750" t="s">
        <v>2973</v>
      </c>
      <c r="V39" s="738">
        <v>900</v>
      </c>
      <c r="W39" s="53" t="s">
        <v>1559</v>
      </c>
      <c r="X39" s="738"/>
      <c r="Z39" s="852"/>
      <c r="AA39" s="849"/>
      <c r="AB39" s="45" t="s">
        <v>3530</v>
      </c>
      <c r="AC39" s="850"/>
    </row>
    <row r="40" spans="1:29" ht="12" thickBot="1" x14ac:dyDescent="0.2">
      <c r="A40" s="847"/>
      <c r="B40" s="856"/>
      <c r="C40" s="856"/>
      <c r="D40" s="856"/>
      <c r="E40" s="856"/>
      <c r="F40" s="856"/>
      <c r="G40" s="854"/>
      <c r="H40" s="854"/>
      <c r="I40" s="854"/>
      <c r="J40" s="854"/>
      <c r="K40" s="854"/>
      <c r="L40" s="854"/>
      <c r="M40" s="751"/>
      <c r="N40" s="751"/>
      <c r="O40" s="751"/>
      <c r="P40" s="751"/>
      <c r="Q40" s="751"/>
      <c r="R40" s="751"/>
      <c r="S40" s="751"/>
      <c r="T40" s="751"/>
      <c r="U40" s="751"/>
      <c r="V40" s="739"/>
      <c r="W40" s="53" t="s">
        <v>2479</v>
      </c>
      <c r="X40" s="739"/>
      <c r="Z40" s="852"/>
      <c r="AA40" s="849"/>
      <c r="AB40" s="45" t="s">
        <v>3141</v>
      </c>
      <c r="AC40" s="850"/>
    </row>
    <row r="41" spans="1:29" ht="12" thickBot="1" x14ac:dyDescent="0.2">
      <c r="A41" s="846" t="s">
        <v>887</v>
      </c>
      <c r="B41" s="855">
        <v>28</v>
      </c>
      <c r="C41" s="855">
        <v>0</v>
      </c>
      <c r="D41" s="855">
        <v>-10</v>
      </c>
      <c r="E41" s="855">
        <v>15</v>
      </c>
      <c r="F41" s="855" t="s">
        <v>103</v>
      </c>
      <c r="G41" s="853">
        <v>0</v>
      </c>
      <c r="H41" s="853">
        <v>0</v>
      </c>
      <c r="I41" s="853">
        <v>0</v>
      </c>
      <c r="J41" s="853">
        <v>0</v>
      </c>
      <c r="K41" s="853">
        <v>0</v>
      </c>
      <c r="L41" s="853">
        <v>0</v>
      </c>
      <c r="M41" s="750" t="s">
        <v>2973</v>
      </c>
      <c r="N41" s="750" t="s">
        <v>2973</v>
      </c>
      <c r="O41" s="750" t="s">
        <v>2973</v>
      </c>
      <c r="P41" s="750" t="s">
        <v>2973</v>
      </c>
      <c r="Q41" s="750" t="s">
        <v>2973</v>
      </c>
      <c r="R41" s="750" t="s">
        <v>2973</v>
      </c>
      <c r="S41" s="750" t="s">
        <v>2973</v>
      </c>
      <c r="T41" s="750" t="s">
        <v>2973</v>
      </c>
      <c r="U41" s="750" t="s">
        <v>2973</v>
      </c>
      <c r="V41" s="749">
        <v>1500</v>
      </c>
      <c r="W41" s="53" t="s">
        <v>1661</v>
      </c>
      <c r="X41" s="738" t="s">
        <v>3145</v>
      </c>
      <c r="Z41" s="852"/>
      <c r="AA41" s="60" t="s">
        <v>280</v>
      </c>
      <c r="AB41" s="45" t="s">
        <v>3528</v>
      </c>
      <c r="AC41" s="45"/>
    </row>
    <row r="42" spans="1:29" ht="12" thickBot="1" x14ac:dyDescent="0.2">
      <c r="A42" s="847"/>
      <c r="B42" s="856"/>
      <c r="C42" s="856"/>
      <c r="D42" s="856"/>
      <c r="E42" s="856"/>
      <c r="F42" s="856"/>
      <c r="G42" s="854"/>
      <c r="H42" s="854"/>
      <c r="I42" s="854"/>
      <c r="J42" s="854"/>
      <c r="K42" s="854"/>
      <c r="L42" s="854"/>
      <c r="M42" s="751"/>
      <c r="N42" s="751"/>
      <c r="O42" s="751"/>
      <c r="P42" s="751"/>
      <c r="Q42" s="751"/>
      <c r="R42" s="751"/>
      <c r="S42" s="751"/>
      <c r="T42" s="751"/>
      <c r="U42" s="751"/>
      <c r="V42" s="739"/>
      <c r="W42" s="53" t="s">
        <v>7089</v>
      </c>
      <c r="X42" s="739"/>
      <c r="Z42" s="852"/>
      <c r="AA42" s="60" t="s">
        <v>508</v>
      </c>
      <c r="AB42" s="45" t="s">
        <v>1923</v>
      </c>
      <c r="AC42" s="45"/>
    </row>
    <row r="43" spans="1:29" ht="12" thickBot="1" x14ac:dyDescent="0.2">
      <c r="A43" s="847"/>
      <c r="B43" s="856"/>
      <c r="C43" s="856"/>
      <c r="D43" s="856"/>
      <c r="E43" s="856"/>
      <c r="F43" s="856"/>
      <c r="G43" s="854"/>
      <c r="H43" s="854"/>
      <c r="I43" s="854"/>
      <c r="J43" s="854"/>
      <c r="K43" s="854"/>
      <c r="L43" s="854"/>
      <c r="M43" s="751"/>
      <c r="N43" s="751"/>
      <c r="O43" s="751"/>
      <c r="P43" s="751"/>
      <c r="Q43" s="751"/>
      <c r="R43" s="751"/>
      <c r="S43" s="751"/>
      <c r="T43" s="751"/>
      <c r="U43" s="751"/>
      <c r="V43" s="739"/>
      <c r="W43" s="53" t="s">
        <v>3546</v>
      </c>
      <c r="X43" s="739"/>
      <c r="Z43" s="852"/>
      <c r="AA43" s="60" t="s">
        <v>3485</v>
      </c>
      <c r="AB43" s="45" t="s">
        <v>2998</v>
      </c>
      <c r="AC43" s="45"/>
    </row>
    <row r="44" spans="1:29" ht="12" thickBot="1" x14ac:dyDescent="0.2">
      <c r="A44" s="847"/>
      <c r="B44" s="856"/>
      <c r="C44" s="856"/>
      <c r="D44" s="856"/>
      <c r="E44" s="856"/>
      <c r="F44" s="856"/>
      <c r="G44" s="854"/>
      <c r="H44" s="854"/>
      <c r="I44" s="854"/>
      <c r="J44" s="854"/>
      <c r="K44" s="854"/>
      <c r="L44" s="854"/>
      <c r="M44" s="751"/>
      <c r="N44" s="751"/>
      <c r="O44" s="751"/>
      <c r="P44" s="751"/>
      <c r="Q44" s="751"/>
      <c r="R44" s="751"/>
      <c r="S44" s="751"/>
      <c r="T44" s="751"/>
      <c r="U44" s="751"/>
      <c r="V44" s="739"/>
      <c r="W44" s="53" t="s">
        <v>3098</v>
      </c>
      <c r="X44" s="739"/>
      <c r="Z44" s="851">
        <v>5</v>
      </c>
      <c r="AA44" s="720" t="s">
        <v>3522</v>
      </c>
      <c r="AB44" s="45" t="s">
        <v>1500</v>
      </c>
      <c r="AC44" s="722"/>
    </row>
    <row r="45" spans="1:29" ht="12" thickBot="1" x14ac:dyDescent="0.2">
      <c r="A45" s="846" t="s">
        <v>3545</v>
      </c>
      <c r="B45" s="855">
        <v>30</v>
      </c>
      <c r="C45" s="855">
        <v>0</v>
      </c>
      <c r="D45" s="855">
        <v>0</v>
      </c>
      <c r="E45" s="855">
        <v>-20</v>
      </c>
      <c r="F45" s="855" t="s">
        <v>103</v>
      </c>
      <c r="G45" s="853">
        <v>0</v>
      </c>
      <c r="H45" s="853">
        <v>0</v>
      </c>
      <c r="I45" s="853">
        <v>0</v>
      </c>
      <c r="J45" s="853">
        <v>0</v>
      </c>
      <c r="K45" s="853">
        <v>30</v>
      </c>
      <c r="L45" s="853">
        <v>0</v>
      </c>
      <c r="M45" s="750" t="s">
        <v>2973</v>
      </c>
      <c r="N45" s="750" t="s">
        <v>2973</v>
      </c>
      <c r="O45" s="750" t="s">
        <v>2973</v>
      </c>
      <c r="P45" s="750" t="s">
        <v>2973</v>
      </c>
      <c r="Q45" s="750" t="s">
        <v>2973</v>
      </c>
      <c r="R45" s="750" t="s">
        <v>2973</v>
      </c>
      <c r="S45" s="750" t="s">
        <v>2973</v>
      </c>
      <c r="T45" s="750" t="s">
        <v>2973</v>
      </c>
      <c r="U45" s="750" t="s">
        <v>103</v>
      </c>
      <c r="V45" s="749">
        <v>1215</v>
      </c>
      <c r="W45" s="53" t="s">
        <v>3544</v>
      </c>
      <c r="X45" s="738"/>
      <c r="Z45" s="852"/>
      <c r="AA45" s="849"/>
      <c r="AB45" s="45" t="s">
        <v>3519</v>
      </c>
      <c r="AC45" s="850"/>
    </row>
    <row r="46" spans="1:29" ht="12" thickBot="1" x14ac:dyDescent="0.2">
      <c r="A46" s="847"/>
      <c r="B46" s="856"/>
      <c r="C46" s="856"/>
      <c r="D46" s="856"/>
      <c r="E46" s="856"/>
      <c r="F46" s="856"/>
      <c r="G46" s="854"/>
      <c r="H46" s="854"/>
      <c r="I46" s="854"/>
      <c r="J46" s="854"/>
      <c r="K46" s="854"/>
      <c r="L46" s="854"/>
      <c r="M46" s="751"/>
      <c r="N46" s="751"/>
      <c r="O46" s="751"/>
      <c r="P46" s="751"/>
      <c r="Q46" s="751"/>
      <c r="R46" s="751"/>
      <c r="S46" s="751"/>
      <c r="T46" s="751"/>
      <c r="U46" s="751"/>
      <c r="V46" s="739"/>
      <c r="W46" s="53" t="s">
        <v>3543</v>
      </c>
      <c r="X46" s="739"/>
      <c r="Z46" s="852"/>
      <c r="AA46" s="720" t="s">
        <v>91</v>
      </c>
      <c r="AB46" s="45" t="s">
        <v>3013</v>
      </c>
      <c r="AC46" s="45"/>
    </row>
    <row r="47" spans="1:29" ht="12" thickBot="1" x14ac:dyDescent="0.2">
      <c r="A47" s="92" t="s">
        <v>449</v>
      </c>
      <c r="B47" s="146">
        <v>30</v>
      </c>
      <c r="C47" s="146">
        <v>0</v>
      </c>
      <c r="D47" s="146">
        <v>0</v>
      </c>
      <c r="E47" s="146">
        <v>-24</v>
      </c>
      <c r="F47" s="146" t="s">
        <v>103</v>
      </c>
      <c r="G47" s="138">
        <v>0</v>
      </c>
      <c r="H47" s="138">
        <v>0</v>
      </c>
      <c r="I47" s="138">
        <v>0</v>
      </c>
      <c r="J47" s="138">
        <v>0</v>
      </c>
      <c r="K47" s="138">
        <v>0</v>
      </c>
      <c r="L47" s="138">
        <v>0</v>
      </c>
      <c r="M47" s="99" t="s">
        <v>2973</v>
      </c>
      <c r="N47" s="99" t="s">
        <v>2973</v>
      </c>
      <c r="O47" s="99" t="s">
        <v>2973</v>
      </c>
      <c r="P47" s="99" t="s">
        <v>2973</v>
      </c>
      <c r="Q47" s="99" t="s">
        <v>2973</v>
      </c>
      <c r="R47" s="99" t="s">
        <v>2973</v>
      </c>
      <c r="S47" s="99" t="s">
        <v>2973</v>
      </c>
      <c r="T47" s="99" t="s">
        <v>2973</v>
      </c>
      <c r="U47" s="99" t="s">
        <v>103</v>
      </c>
      <c r="V47" s="53">
        <v>-666</v>
      </c>
      <c r="W47" s="53" t="s">
        <v>3542</v>
      </c>
      <c r="X47" s="53"/>
      <c r="Z47" s="852"/>
      <c r="AA47" s="849"/>
      <c r="AB47" s="45" t="s">
        <v>3271</v>
      </c>
      <c r="AC47" s="45">
        <v>2000</v>
      </c>
    </row>
    <row r="48" spans="1:29" ht="12" thickBot="1" x14ac:dyDescent="0.2">
      <c r="A48" s="93" t="s">
        <v>3541</v>
      </c>
      <c r="B48" s="146">
        <v>30</v>
      </c>
      <c r="C48" s="146">
        <v>0</v>
      </c>
      <c r="D48" s="146">
        <v>-15</v>
      </c>
      <c r="E48" s="146">
        <v>0</v>
      </c>
      <c r="F48" s="146" t="s">
        <v>103</v>
      </c>
      <c r="G48" s="138">
        <v>0</v>
      </c>
      <c r="H48" s="138">
        <v>0</v>
      </c>
      <c r="I48" s="138">
        <v>0</v>
      </c>
      <c r="J48" s="138">
        <v>0</v>
      </c>
      <c r="K48" s="138">
        <v>0</v>
      </c>
      <c r="L48" s="138">
        <v>0</v>
      </c>
      <c r="M48" s="99" t="s">
        <v>2973</v>
      </c>
      <c r="N48" s="99" t="s">
        <v>2973</v>
      </c>
      <c r="O48" s="99" t="s">
        <v>2973</v>
      </c>
      <c r="P48" s="99" t="s">
        <v>2973</v>
      </c>
      <c r="Q48" s="99" t="s">
        <v>2973</v>
      </c>
      <c r="R48" s="99" t="s">
        <v>2973</v>
      </c>
      <c r="S48" s="99" t="s">
        <v>2973</v>
      </c>
      <c r="T48" s="99" t="s">
        <v>2973</v>
      </c>
      <c r="U48" s="99" t="s">
        <v>2973</v>
      </c>
      <c r="V48" s="53">
        <v>-712</v>
      </c>
      <c r="W48" s="53" t="s">
        <v>7088</v>
      </c>
      <c r="X48" s="53" t="s">
        <v>3145</v>
      </c>
      <c r="Z48" s="852"/>
      <c r="AA48" s="60" t="s">
        <v>121</v>
      </c>
      <c r="AB48" s="45" t="s">
        <v>3540</v>
      </c>
      <c r="AC48" s="45"/>
    </row>
    <row r="49" spans="1:29" ht="12" thickBot="1" x14ac:dyDescent="0.2">
      <c r="A49" s="93" t="s">
        <v>3539</v>
      </c>
      <c r="B49" s="146">
        <v>30</v>
      </c>
      <c r="C49" s="146">
        <v>0</v>
      </c>
      <c r="D49" s="146">
        <v>0</v>
      </c>
      <c r="E49" s="146">
        <v>0</v>
      </c>
      <c r="F49" s="146" t="s">
        <v>103</v>
      </c>
      <c r="G49" s="138">
        <v>20</v>
      </c>
      <c r="H49" s="138">
        <v>20</v>
      </c>
      <c r="I49" s="138">
        <v>20</v>
      </c>
      <c r="J49" s="138">
        <v>20</v>
      </c>
      <c r="K49" s="138">
        <v>20</v>
      </c>
      <c r="L49" s="138">
        <v>20</v>
      </c>
      <c r="M49" s="99" t="s">
        <v>2973</v>
      </c>
      <c r="N49" s="99" t="s">
        <v>2973</v>
      </c>
      <c r="O49" s="99" t="s">
        <v>2973</v>
      </c>
      <c r="P49" s="99" t="s">
        <v>2973</v>
      </c>
      <c r="Q49" s="99" t="s">
        <v>2973</v>
      </c>
      <c r="R49" s="99" t="s">
        <v>2973</v>
      </c>
      <c r="S49" s="99" t="s">
        <v>2973</v>
      </c>
      <c r="T49" s="99" t="s">
        <v>2973</v>
      </c>
      <c r="U49" s="99" t="s">
        <v>2973</v>
      </c>
      <c r="V49" s="50">
        <v>-3750</v>
      </c>
      <c r="W49" s="53" t="s">
        <v>7087</v>
      </c>
      <c r="X49" s="53"/>
      <c r="Z49" s="852"/>
      <c r="AA49" s="60" t="s">
        <v>3515</v>
      </c>
      <c r="AB49" s="45" t="s">
        <v>167</v>
      </c>
      <c r="AC49" s="45" t="s">
        <v>3538</v>
      </c>
    </row>
    <row r="50" spans="1:29" ht="12" thickBot="1" x14ac:dyDescent="0.2">
      <c r="A50" s="93" t="s">
        <v>549</v>
      </c>
      <c r="B50" s="146">
        <v>30</v>
      </c>
      <c r="C50" s="146">
        <v>0</v>
      </c>
      <c r="D50" s="146">
        <v>0</v>
      </c>
      <c r="E50" s="146">
        <v>30</v>
      </c>
      <c r="F50" s="146" t="s">
        <v>103</v>
      </c>
      <c r="G50" s="138">
        <v>0</v>
      </c>
      <c r="H50" s="138">
        <v>0</v>
      </c>
      <c r="I50" s="138">
        <v>0</v>
      </c>
      <c r="J50" s="138">
        <v>0</v>
      </c>
      <c r="K50" s="138">
        <v>0</v>
      </c>
      <c r="L50" s="138">
        <v>0</v>
      </c>
      <c r="M50" s="99" t="s">
        <v>2973</v>
      </c>
      <c r="N50" s="99" t="s">
        <v>2973</v>
      </c>
      <c r="O50" s="99" t="s">
        <v>2973</v>
      </c>
      <c r="P50" s="99" t="s">
        <v>2973</v>
      </c>
      <c r="Q50" s="99" t="s">
        <v>2973</v>
      </c>
      <c r="R50" s="99" t="s">
        <v>2973</v>
      </c>
      <c r="S50" s="99" t="s">
        <v>2973</v>
      </c>
      <c r="T50" s="99" t="s">
        <v>2973</v>
      </c>
      <c r="U50" s="99" t="s">
        <v>2973</v>
      </c>
      <c r="V50" s="53">
        <v>-375</v>
      </c>
      <c r="W50" s="53" t="s">
        <v>3537</v>
      </c>
      <c r="X50" s="53"/>
      <c r="Z50" s="852"/>
      <c r="AA50" s="720" t="s">
        <v>3508</v>
      </c>
      <c r="AB50" s="45" t="s">
        <v>3037</v>
      </c>
      <c r="AC50" s="722"/>
    </row>
    <row r="51" spans="1:29" ht="12" thickBot="1" x14ac:dyDescent="0.2">
      <c r="A51" s="93" t="s">
        <v>400</v>
      </c>
      <c r="B51" s="146">
        <v>32</v>
      </c>
      <c r="C51" s="146">
        <v>0</v>
      </c>
      <c r="D51" s="146">
        <v>0</v>
      </c>
      <c r="E51" s="146">
        <v>42</v>
      </c>
      <c r="F51" s="147" t="s">
        <v>1978</v>
      </c>
      <c r="G51" s="138">
        <v>0</v>
      </c>
      <c r="H51" s="138">
        <v>0</v>
      </c>
      <c r="I51" s="138">
        <v>0</v>
      </c>
      <c r="J51" s="138">
        <v>0</v>
      </c>
      <c r="K51" s="138">
        <v>0</v>
      </c>
      <c r="L51" s="138">
        <v>0</v>
      </c>
      <c r="M51" s="99" t="s">
        <v>2973</v>
      </c>
      <c r="N51" s="99" t="s">
        <v>103</v>
      </c>
      <c r="O51" s="99" t="s">
        <v>2973</v>
      </c>
      <c r="P51" s="99" t="s">
        <v>2973</v>
      </c>
      <c r="Q51" s="99" t="s">
        <v>2973</v>
      </c>
      <c r="R51" s="99" t="s">
        <v>2973</v>
      </c>
      <c r="S51" s="99" t="s">
        <v>2973</v>
      </c>
      <c r="T51" s="99" t="s">
        <v>2973</v>
      </c>
      <c r="U51" s="99" t="s">
        <v>103</v>
      </c>
      <c r="V51" s="53" t="s">
        <v>103</v>
      </c>
      <c r="W51" s="53" t="s">
        <v>3128</v>
      </c>
      <c r="X51" s="53" t="s">
        <v>3497</v>
      </c>
      <c r="Z51" s="852"/>
      <c r="AA51" s="849"/>
      <c r="AB51" s="45" t="s">
        <v>1500</v>
      </c>
      <c r="AC51" s="850"/>
    </row>
    <row r="52" spans="1:29" ht="12" thickBot="1" x14ac:dyDescent="0.2">
      <c r="A52" s="92" t="s">
        <v>3536</v>
      </c>
      <c r="B52" s="146">
        <v>32</v>
      </c>
      <c r="C52" s="146">
        <v>0</v>
      </c>
      <c r="D52" s="146">
        <v>0</v>
      </c>
      <c r="E52" s="146">
        <v>42</v>
      </c>
      <c r="F52" s="147" t="s">
        <v>1978</v>
      </c>
      <c r="G52" s="138">
        <v>0</v>
      </c>
      <c r="H52" s="138">
        <v>0</v>
      </c>
      <c r="I52" s="138">
        <v>0</v>
      </c>
      <c r="J52" s="138">
        <v>0</v>
      </c>
      <c r="K52" s="138">
        <v>0</v>
      </c>
      <c r="L52" s="138">
        <v>0</v>
      </c>
      <c r="M52" s="99" t="s">
        <v>2973</v>
      </c>
      <c r="N52" s="99" t="s">
        <v>103</v>
      </c>
      <c r="O52" s="99" t="s">
        <v>2973</v>
      </c>
      <c r="P52" s="99" t="s">
        <v>2973</v>
      </c>
      <c r="Q52" s="99" t="s">
        <v>2973</v>
      </c>
      <c r="R52" s="99" t="s">
        <v>2973</v>
      </c>
      <c r="S52" s="99" t="s">
        <v>2973</v>
      </c>
      <c r="T52" s="99" t="s">
        <v>103</v>
      </c>
      <c r="U52" s="99" t="s">
        <v>103</v>
      </c>
      <c r="V52" s="53">
        <v>800</v>
      </c>
      <c r="W52" s="53" t="s">
        <v>1533</v>
      </c>
      <c r="X52" s="53" t="s">
        <v>1486</v>
      </c>
      <c r="Z52" s="852"/>
      <c r="AA52" s="720" t="s">
        <v>3512</v>
      </c>
      <c r="AB52" s="45" t="s">
        <v>3535</v>
      </c>
      <c r="AC52" s="722"/>
    </row>
    <row r="53" spans="1:29" ht="12" thickBot="1" x14ac:dyDescent="0.2">
      <c r="A53" s="846" t="s">
        <v>3534</v>
      </c>
      <c r="B53" s="855">
        <v>33</v>
      </c>
      <c r="C53" s="855">
        <v>0</v>
      </c>
      <c r="D53" s="855">
        <v>-10</v>
      </c>
      <c r="E53" s="855">
        <v>30</v>
      </c>
      <c r="F53" s="858" t="s">
        <v>1978</v>
      </c>
      <c r="G53" s="853">
        <v>0</v>
      </c>
      <c r="H53" s="853">
        <v>0</v>
      </c>
      <c r="I53" s="853">
        <v>0</v>
      </c>
      <c r="J53" s="853">
        <v>0</v>
      </c>
      <c r="K53" s="853">
        <v>0</v>
      </c>
      <c r="L53" s="853">
        <v>0</v>
      </c>
      <c r="M53" s="750" t="s">
        <v>2973</v>
      </c>
      <c r="N53" s="750" t="s">
        <v>103</v>
      </c>
      <c r="O53" s="750" t="s">
        <v>2973</v>
      </c>
      <c r="P53" s="750" t="s">
        <v>103</v>
      </c>
      <c r="Q53" s="750" t="s">
        <v>2973</v>
      </c>
      <c r="R53" s="750" t="s">
        <v>2973</v>
      </c>
      <c r="S53" s="750" t="s">
        <v>2973</v>
      </c>
      <c r="T53" s="750" t="s">
        <v>2973</v>
      </c>
      <c r="U53" s="750" t="s">
        <v>2973</v>
      </c>
      <c r="V53" s="749">
        <v>1750</v>
      </c>
      <c r="W53" s="53" t="s">
        <v>1718</v>
      </c>
      <c r="X53" s="738"/>
      <c r="Z53" s="852"/>
      <c r="AA53" s="849"/>
      <c r="AB53" s="45" t="s">
        <v>3098</v>
      </c>
      <c r="AC53" s="850"/>
    </row>
    <row r="54" spans="1:29" ht="12" thickBot="1" x14ac:dyDescent="0.2">
      <c r="A54" s="847"/>
      <c r="B54" s="856"/>
      <c r="C54" s="856"/>
      <c r="D54" s="856"/>
      <c r="E54" s="856"/>
      <c r="F54" s="856"/>
      <c r="G54" s="854"/>
      <c r="H54" s="854"/>
      <c r="I54" s="854"/>
      <c r="J54" s="854"/>
      <c r="K54" s="854"/>
      <c r="L54" s="854"/>
      <c r="M54" s="751"/>
      <c r="N54" s="751"/>
      <c r="O54" s="751"/>
      <c r="P54" s="751"/>
      <c r="Q54" s="751"/>
      <c r="R54" s="751"/>
      <c r="S54" s="751"/>
      <c r="T54" s="751"/>
      <c r="U54" s="751"/>
      <c r="V54" s="739"/>
      <c r="W54" s="53" t="s">
        <v>3008</v>
      </c>
      <c r="X54" s="739"/>
      <c r="Z54" s="852"/>
      <c r="AA54" s="60" t="s">
        <v>485</v>
      </c>
      <c r="AB54" s="45" t="s">
        <v>3533</v>
      </c>
      <c r="AC54" s="45"/>
    </row>
    <row r="55" spans="1:29" ht="12" thickBot="1" x14ac:dyDescent="0.2">
      <c r="A55" s="847"/>
      <c r="B55" s="856"/>
      <c r="C55" s="856"/>
      <c r="D55" s="856"/>
      <c r="E55" s="856"/>
      <c r="F55" s="856"/>
      <c r="G55" s="854"/>
      <c r="H55" s="854"/>
      <c r="I55" s="854"/>
      <c r="J55" s="854"/>
      <c r="K55" s="854"/>
      <c r="L55" s="854"/>
      <c r="M55" s="751"/>
      <c r="N55" s="751"/>
      <c r="O55" s="751"/>
      <c r="P55" s="751"/>
      <c r="Q55" s="751"/>
      <c r="R55" s="751"/>
      <c r="S55" s="751"/>
      <c r="T55" s="751"/>
      <c r="U55" s="751"/>
      <c r="V55" s="739"/>
      <c r="W55" s="53" t="s">
        <v>3098</v>
      </c>
      <c r="X55" s="739"/>
      <c r="Z55" s="852"/>
      <c r="AA55" s="60" t="s">
        <v>865</v>
      </c>
      <c r="AB55" s="45" t="s">
        <v>3532</v>
      </c>
      <c r="AC55" s="45"/>
    </row>
    <row r="56" spans="1:29" ht="12" thickBot="1" x14ac:dyDescent="0.2">
      <c r="A56" s="93" t="s">
        <v>513</v>
      </c>
      <c r="B56" s="146">
        <v>34</v>
      </c>
      <c r="C56" s="146">
        <v>0</v>
      </c>
      <c r="D56" s="146">
        <v>-40</v>
      </c>
      <c r="E56" s="146">
        <v>0</v>
      </c>
      <c r="F56" s="146" t="s">
        <v>103</v>
      </c>
      <c r="G56" s="138">
        <v>0</v>
      </c>
      <c r="H56" s="138">
        <v>0</v>
      </c>
      <c r="I56" s="138">
        <v>0</v>
      </c>
      <c r="J56" s="138">
        <v>0</v>
      </c>
      <c r="K56" s="138">
        <v>0</v>
      </c>
      <c r="L56" s="138">
        <v>0</v>
      </c>
      <c r="M56" s="99" t="s">
        <v>2973</v>
      </c>
      <c r="N56" s="99" t="s">
        <v>2973</v>
      </c>
      <c r="O56" s="99" t="s">
        <v>2973</v>
      </c>
      <c r="P56" s="99" t="s">
        <v>2973</v>
      </c>
      <c r="Q56" s="99" t="s">
        <v>2973</v>
      </c>
      <c r="R56" s="99" t="s">
        <v>2973</v>
      </c>
      <c r="S56" s="99" t="s">
        <v>2973</v>
      </c>
      <c r="T56" s="99" t="s">
        <v>2973</v>
      </c>
      <c r="U56" s="99" t="s">
        <v>103</v>
      </c>
      <c r="V56" s="50">
        <v>-1125</v>
      </c>
      <c r="W56" s="53" t="s">
        <v>3402</v>
      </c>
      <c r="X56" s="53"/>
      <c r="Z56" s="852"/>
      <c r="AA56" s="60" t="s">
        <v>3504</v>
      </c>
      <c r="AB56" s="45" t="s">
        <v>1661</v>
      </c>
      <c r="AC56" s="45"/>
    </row>
    <row r="57" spans="1:29" ht="12" thickBot="1" x14ac:dyDescent="0.2">
      <c r="A57" s="848" t="s">
        <v>3531</v>
      </c>
      <c r="B57" s="855">
        <v>35</v>
      </c>
      <c r="C57" s="855">
        <v>0</v>
      </c>
      <c r="D57" s="855">
        <v>10</v>
      </c>
      <c r="E57" s="855">
        <v>10</v>
      </c>
      <c r="F57" s="855" t="s">
        <v>103</v>
      </c>
      <c r="G57" s="853">
        <v>0</v>
      </c>
      <c r="H57" s="853">
        <v>0</v>
      </c>
      <c r="I57" s="853">
        <v>25</v>
      </c>
      <c r="J57" s="853">
        <v>0</v>
      </c>
      <c r="K57" s="853">
        <v>0</v>
      </c>
      <c r="L57" s="853">
        <v>0</v>
      </c>
      <c r="M57" s="750" t="s">
        <v>2973</v>
      </c>
      <c r="N57" s="750" t="s">
        <v>2973</v>
      </c>
      <c r="O57" s="750" t="s">
        <v>2973</v>
      </c>
      <c r="P57" s="750" t="s">
        <v>2973</v>
      </c>
      <c r="Q57" s="750" t="s">
        <v>2973</v>
      </c>
      <c r="R57" s="750" t="s">
        <v>2973</v>
      </c>
      <c r="S57" s="750" t="s">
        <v>2973</v>
      </c>
      <c r="T57" s="750" t="s">
        <v>2973</v>
      </c>
      <c r="U57" s="750" t="s">
        <v>103</v>
      </c>
      <c r="V57" s="749">
        <v>1600</v>
      </c>
      <c r="W57" s="53" t="s">
        <v>2998</v>
      </c>
      <c r="X57" s="738"/>
      <c r="Z57" s="851">
        <v>6</v>
      </c>
      <c r="AA57" s="48" t="s">
        <v>3495</v>
      </c>
      <c r="AB57" s="45" t="s">
        <v>1535</v>
      </c>
      <c r="AC57" s="45" t="s">
        <v>3073</v>
      </c>
    </row>
    <row r="58" spans="1:29" ht="12" thickBot="1" x14ac:dyDescent="0.2">
      <c r="A58" s="847"/>
      <c r="B58" s="856"/>
      <c r="C58" s="856"/>
      <c r="D58" s="856"/>
      <c r="E58" s="856"/>
      <c r="F58" s="856"/>
      <c r="G58" s="854"/>
      <c r="H58" s="854"/>
      <c r="I58" s="854"/>
      <c r="J58" s="854"/>
      <c r="K58" s="854"/>
      <c r="L58" s="854"/>
      <c r="M58" s="751"/>
      <c r="N58" s="751"/>
      <c r="O58" s="751"/>
      <c r="P58" s="751"/>
      <c r="Q58" s="751"/>
      <c r="R58" s="751"/>
      <c r="S58" s="751"/>
      <c r="T58" s="751"/>
      <c r="U58" s="751"/>
      <c r="V58" s="739"/>
      <c r="W58" s="53" t="s">
        <v>7088</v>
      </c>
      <c r="X58" s="739"/>
      <c r="Z58" s="852"/>
      <c r="AA58" s="60" t="s">
        <v>3491</v>
      </c>
      <c r="AB58" s="45" t="s">
        <v>3529</v>
      </c>
      <c r="AC58" s="45">
        <v>20120527</v>
      </c>
    </row>
    <row r="59" spans="1:29" ht="12" thickBot="1" x14ac:dyDescent="0.2">
      <c r="A59" s="847"/>
      <c r="B59" s="856"/>
      <c r="C59" s="856"/>
      <c r="D59" s="856"/>
      <c r="E59" s="856"/>
      <c r="F59" s="856"/>
      <c r="G59" s="854"/>
      <c r="H59" s="854"/>
      <c r="I59" s="854"/>
      <c r="J59" s="854"/>
      <c r="K59" s="854"/>
      <c r="L59" s="854"/>
      <c r="M59" s="751"/>
      <c r="N59" s="751"/>
      <c r="O59" s="751"/>
      <c r="P59" s="751"/>
      <c r="Q59" s="751"/>
      <c r="R59" s="751"/>
      <c r="S59" s="751"/>
      <c r="T59" s="751"/>
      <c r="U59" s="751"/>
      <c r="V59" s="739"/>
      <c r="W59" s="53" t="s">
        <v>3141</v>
      </c>
      <c r="X59" s="739"/>
      <c r="Z59" s="851" t="s">
        <v>103</v>
      </c>
      <c r="AA59" s="60" t="s">
        <v>400</v>
      </c>
      <c r="AB59" s="45" t="s">
        <v>3265</v>
      </c>
      <c r="AC59" s="45" t="s">
        <v>3497</v>
      </c>
    </row>
    <row r="60" spans="1:29" ht="12" thickBot="1" x14ac:dyDescent="0.2">
      <c r="A60" s="93" t="s">
        <v>280</v>
      </c>
      <c r="B60" s="146">
        <v>35</v>
      </c>
      <c r="C60" s="146">
        <v>0</v>
      </c>
      <c r="D60" s="146">
        <v>0</v>
      </c>
      <c r="E60" s="146">
        <v>0</v>
      </c>
      <c r="F60" s="148" t="s">
        <v>1991</v>
      </c>
      <c r="G60" s="138">
        <v>10</v>
      </c>
      <c r="H60" s="138">
        <v>10</v>
      </c>
      <c r="I60" s="138">
        <v>10</v>
      </c>
      <c r="J60" s="138">
        <v>10</v>
      </c>
      <c r="K60" s="138">
        <v>10</v>
      </c>
      <c r="L60" s="138">
        <v>10</v>
      </c>
      <c r="M60" s="99" t="s">
        <v>2973</v>
      </c>
      <c r="N60" s="99" t="s">
        <v>2973</v>
      </c>
      <c r="O60" s="99" t="s">
        <v>2973</v>
      </c>
      <c r="P60" s="99" t="s">
        <v>2973</v>
      </c>
      <c r="Q60" s="99" t="s">
        <v>2973</v>
      </c>
      <c r="R60" s="99" t="s">
        <v>2973</v>
      </c>
      <c r="S60" s="99" t="s">
        <v>2973</v>
      </c>
      <c r="T60" s="99" t="s">
        <v>2973</v>
      </c>
      <c r="U60" s="99" t="s">
        <v>103</v>
      </c>
      <c r="V60" s="53" t="s">
        <v>103</v>
      </c>
      <c r="W60" s="53" t="s">
        <v>3528</v>
      </c>
      <c r="X60" s="53"/>
      <c r="Z60" s="852"/>
      <c r="AA60" s="60" t="s">
        <v>3499</v>
      </c>
      <c r="AB60" s="45" t="s">
        <v>1595</v>
      </c>
      <c r="AC60" s="45" t="s">
        <v>3497</v>
      </c>
    </row>
    <row r="61" spans="1:29" ht="12" thickBot="1" x14ac:dyDescent="0.2">
      <c r="A61" s="93" t="s">
        <v>508</v>
      </c>
      <c r="B61" s="146">
        <v>35</v>
      </c>
      <c r="C61" s="146">
        <v>0</v>
      </c>
      <c r="D61" s="146">
        <v>0</v>
      </c>
      <c r="E61" s="146">
        <v>0</v>
      </c>
      <c r="F61" s="149" t="s">
        <v>1991</v>
      </c>
      <c r="G61" s="138">
        <v>0</v>
      </c>
      <c r="H61" s="138">
        <v>0</v>
      </c>
      <c r="I61" s="138">
        <v>0</v>
      </c>
      <c r="J61" s="138">
        <v>0</v>
      </c>
      <c r="K61" s="138">
        <v>0</v>
      </c>
      <c r="L61" s="138">
        <v>0</v>
      </c>
      <c r="M61" s="99" t="s">
        <v>2973</v>
      </c>
      <c r="N61" s="99" t="s">
        <v>2973</v>
      </c>
      <c r="O61" s="99" t="s">
        <v>2973</v>
      </c>
      <c r="P61" s="99" t="s">
        <v>2973</v>
      </c>
      <c r="Q61" s="99" t="s">
        <v>2973</v>
      </c>
      <c r="R61" s="99" t="s">
        <v>2973</v>
      </c>
      <c r="S61" s="99" t="s">
        <v>2973</v>
      </c>
      <c r="T61" s="99" t="s">
        <v>2973</v>
      </c>
      <c r="U61" s="99" t="s">
        <v>103</v>
      </c>
      <c r="V61" s="50">
        <v>-1162</v>
      </c>
      <c r="W61" s="56" t="s">
        <v>3527</v>
      </c>
      <c r="X61" s="53"/>
      <c r="Z61" s="852"/>
      <c r="AA61" s="60" t="s">
        <v>3526</v>
      </c>
      <c r="AB61" s="45" t="s">
        <v>2955</v>
      </c>
      <c r="AC61" s="45" t="s">
        <v>3497</v>
      </c>
    </row>
    <row r="62" spans="1:29" ht="12" thickBot="1" x14ac:dyDescent="0.2">
      <c r="A62" s="164" t="s">
        <v>7083</v>
      </c>
      <c r="B62" s="167">
        <v>37</v>
      </c>
      <c r="C62" s="167">
        <v>0</v>
      </c>
      <c r="D62" s="167">
        <v>0</v>
      </c>
      <c r="E62" s="167">
        <v>42</v>
      </c>
      <c r="F62" s="168" t="s">
        <v>103</v>
      </c>
      <c r="G62" s="162">
        <v>0</v>
      </c>
      <c r="H62" s="162">
        <v>0</v>
      </c>
      <c r="I62" s="162">
        <v>0</v>
      </c>
      <c r="J62" s="162">
        <v>0</v>
      </c>
      <c r="K62" s="162">
        <v>0</v>
      </c>
      <c r="L62" s="162">
        <v>0</v>
      </c>
      <c r="M62" s="163" t="s">
        <v>2973</v>
      </c>
      <c r="N62" s="163" t="s">
        <v>2973</v>
      </c>
      <c r="O62" s="163" t="s">
        <v>2973</v>
      </c>
      <c r="P62" s="163" t="s">
        <v>2973</v>
      </c>
      <c r="Q62" s="163" t="s">
        <v>2973</v>
      </c>
      <c r="R62" s="163" t="s">
        <v>2973</v>
      </c>
      <c r="S62" s="163" t="s">
        <v>2973</v>
      </c>
      <c r="T62" s="163" t="s">
        <v>2973</v>
      </c>
      <c r="U62" s="163" t="s">
        <v>103</v>
      </c>
      <c r="V62" s="159">
        <v>-7500</v>
      </c>
      <c r="W62" s="160" t="s">
        <v>3540</v>
      </c>
      <c r="X62" s="161"/>
      <c r="Z62" s="852"/>
      <c r="AA62" s="157"/>
      <c r="AB62" s="158"/>
      <c r="AC62" s="158"/>
    </row>
    <row r="63" spans="1:29" ht="12" thickBot="1" x14ac:dyDescent="0.2">
      <c r="A63" s="92" t="s">
        <v>7082</v>
      </c>
      <c r="B63" s="146">
        <v>37</v>
      </c>
      <c r="C63" s="146">
        <v>0</v>
      </c>
      <c r="D63" s="146">
        <v>0</v>
      </c>
      <c r="E63" s="146">
        <v>50</v>
      </c>
      <c r="F63" s="147" t="s">
        <v>1978</v>
      </c>
      <c r="G63" s="138">
        <v>0</v>
      </c>
      <c r="H63" s="138">
        <v>0</v>
      </c>
      <c r="I63" s="138">
        <v>0</v>
      </c>
      <c r="J63" s="138">
        <v>0</v>
      </c>
      <c r="K63" s="138">
        <v>0</v>
      </c>
      <c r="L63" s="138">
        <v>0</v>
      </c>
      <c r="M63" s="99" t="s">
        <v>2973</v>
      </c>
      <c r="N63" s="99" t="s">
        <v>2973</v>
      </c>
      <c r="O63" s="99" t="s">
        <v>2973</v>
      </c>
      <c r="P63" s="99" t="s">
        <v>2973</v>
      </c>
      <c r="Q63" s="99" t="s">
        <v>2973</v>
      </c>
      <c r="R63" s="99" t="s">
        <v>2973</v>
      </c>
      <c r="S63" s="99" t="s">
        <v>2973</v>
      </c>
      <c r="T63" s="99" t="s">
        <v>2973</v>
      </c>
      <c r="U63" s="99" t="s">
        <v>2973</v>
      </c>
      <c r="V63" s="50">
        <v>3000</v>
      </c>
      <c r="W63" s="53" t="s">
        <v>1533</v>
      </c>
      <c r="X63" s="53" t="s">
        <v>1486</v>
      </c>
      <c r="Z63" s="852"/>
      <c r="AA63" s="60" t="s">
        <v>3525</v>
      </c>
      <c r="AB63" s="45" t="s">
        <v>3524</v>
      </c>
      <c r="AC63" s="45" t="s">
        <v>3523</v>
      </c>
    </row>
    <row r="64" spans="1:29" ht="12" thickBot="1" x14ac:dyDescent="0.2">
      <c r="A64" s="848" t="s">
        <v>3522</v>
      </c>
      <c r="B64" s="855">
        <v>37</v>
      </c>
      <c r="C64" s="855">
        <v>0</v>
      </c>
      <c r="D64" s="855">
        <v>10</v>
      </c>
      <c r="E64" s="855">
        <v>10</v>
      </c>
      <c r="F64" s="855" t="s">
        <v>103</v>
      </c>
      <c r="G64" s="853">
        <v>0</v>
      </c>
      <c r="H64" s="853">
        <v>0</v>
      </c>
      <c r="I64" s="853">
        <v>0</v>
      </c>
      <c r="J64" s="853">
        <v>0</v>
      </c>
      <c r="K64" s="853">
        <v>30</v>
      </c>
      <c r="L64" s="853">
        <v>0</v>
      </c>
      <c r="M64" s="750" t="s">
        <v>2973</v>
      </c>
      <c r="N64" s="750" t="s">
        <v>2973</v>
      </c>
      <c r="O64" s="750" t="s">
        <v>2973</v>
      </c>
      <c r="P64" s="750" t="s">
        <v>2973</v>
      </c>
      <c r="Q64" s="750" t="s">
        <v>2973</v>
      </c>
      <c r="R64" s="750" t="s">
        <v>2973</v>
      </c>
      <c r="S64" s="750" t="s">
        <v>2973</v>
      </c>
      <c r="T64" s="750" t="s">
        <v>2973</v>
      </c>
      <c r="U64" s="750" t="s">
        <v>103</v>
      </c>
      <c r="V64" s="749">
        <v>1920</v>
      </c>
      <c r="W64" s="53" t="s">
        <v>1500</v>
      </c>
      <c r="X64" s="738"/>
      <c r="Z64" s="852"/>
      <c r="AA64" s="60" t="s">
        <v>3521</v>
      </c>
      <c r="AB64" s="45" t="s">
        <v>1533</v>
      </c>
      <c r="AC64" s="45" t="s">
        <v>3520</v>
      </c>
    </row>
    <row r="65" spans="1:29" ht="12" thickBot="1" x14ac:dyDescent="0.2">
      <c r="A65" s="847"/>
      <c r="B65" s="856"/>
      <c r="C65" s="856"/>
      <c r="D65" s="856"/>
      <c r="E65" s="856"/>
      <c r="F65" s="856"/>
      <c r="G65" s="854"/>
      <c r="H65" s="854"/>
      <c r="I65" s="854"/>
      <c r="J65" s="854"/>
      <c r="K65" s="854"/>
      <c r="L65" s="854"/>
      <c r="M65" s="751"/>
      <c r="N65" s="751"/>
      <c r="O65" s="751"/>
      <c r="P65" s="751"/>
      <c r="Q65" s="751"/>
      <c r="R65" s="751"/>
      <c r="S65" s="751"/>
      <c r="T65" s="751"/>
      <c r="U65" s="751"/>
      <c r="V65" s="739"/>
      <c r="W65" s="56" t="s">
        <v>3519</v>
      </c>
      <c r="X65" s="739"/>
      <c r="Z65" s="852"/>
      <c r="AA65" s="60" t="s">
        <v>3518</v>
      </c>
      <c r="AB65" s="45" t="s">
        <v>1533</v>
      </c>
      <c r="AC65" s="45" t="s">
        <v>1486</v>
      </c>
    </row>
    <row r="66" spans="1:29" ht="12" thickBot="1" x14ac:dyDescent="0.2">
      <c r="A66" s="846" t="s">
        <v>91</v>
      </c>
      <c r="B66" s="855">
        <v>37</v>
      </c>
      <c r="C66" s="855">
        <v>20</v>
      </c>
      <c r="D66" s="855">
        <v>20</v>
      </c>
      <c r="E66" s="855">
        <v>40</v>
      </c>
      <c r="F66" s="855" t="s">
        <v>103</v>
      </c>
      <c r="G66" s="853">
        <v>0</v>
      </c>
      <c r="H66" s="853">
        <v>0</v>
      </c>
      <c r="I66" s="853">
        <v>0</v>
      </c>
      <c r="J66" s="853">
        <v>0</v>
      </c>
      <c r="K66" s="853">
        <v>0</v>
      </c>
      <c r="L66" s="853">
        <v>0</v>
      </c>
      <c r="M66" s="750" t="s">
        <v>2973</v>
      </c>
      <c r="N66" s="750" t="s">
        <v>2973</v>
      </c>
      <c r="O66" s="750" t="s">
        <v>2973</v>
      </c>
      <c r="P66" s="750" t="s">
        <v>2973</v>
      </c>
      <c r="Q66" s="750" t="s">
        <v>2973</v>
      </c>
      <c r="R66" s="750" t="s">
        <v>2973</v>
      </c>
      <c r="S66" s="750" t="s">
        <v>2973</v>
      </c>
      <c r="T66" s="750" t="s">
        <v>2973</v>
      </c>
      <c r="U66" s="750" t="s">
        <v>103</v>
      </c>
      <c r="V66" s="738">
        <v>-3750</v>
      </c>
      <c r="W66" s="53" t="s">
        <v>3013</v>
      </c>
      <c r="X66" s="738"/>
      <c r="Z66" s="852"/>
      <c r="AA66" s="60" t="s">
        <v>3517</v>
      </c>
      <c r="AB66" s="45" t="s">
        <v>1533</v>
      </c>
      <c r="AC66" s="45" t="s">
        <v>1486</v>
      </c>
    </row>
    <row r="67" spans="1:29" ht="12" thickBot="1" x14ac:dyDescent="0.2">
      <c r="A67" s="847"/>
      <c r="B67" s="856"/>
      <c r="C67" s="856"/>
      <c r="D67" s="856"/>
      <c r="E67" s="856"/>
      <c r="F67" s="856"/>
      <c r="G67" s="854"/>
      <c r="H67" s="854"/>
      <c r="I67" s="854"/>
      <c r="J67" s="854"/>
      <c r="K67" s="854"/>
      <c r="L67" s="854"/>
      <c r="M67" s="751"/>
      <c r="N67" s="751"/>
      <c r="O67" s="751"/>
      <c r="P67" s="751"/>
      <c r="Q67" s="751"/>
      <c r="R67" s="751"/>
      <c r="S67" s="751"/>
      <c r="T67" s="751"/>
      <c r="U67" s="751"/>
      <c r="V67" s="739"/>
      <c r="W67" s="53" t="s">
        <v>3271</v>
      </c>
      <c r="X67" s="739"/>
      <c r="Z67" s="852"/>
      <c r="AA67" s="60" t="s">
        <v>3516</v>
      </c>
      <c r="AB67" s="45" t="s">
        <v>1533</v>
      </c>
      <c r="AC67" s="45" t="s">
        <v>1486</v>
      </c>
    </row>
    <row r="68" spans="1:29" ht="12" thickBot="1" x14ac:dyDescent="0.2">
      <c r="A68" s="93" t="s">
        <v>3515</v>
      </c>
      <c r="B68" s="146">
        <v>37</v>
      </c>
      <c r="C68" s="146">
        <v>25</v>
      </c>
      <c r="D68" s="146">
        <v>25</v>
      </c>
      <c r="E68" s="146">
        <v>0</v>
      </c>
      <c r="F68" s="149" t="s">
        <v>1978</v>
      </c>
      <c r="G68" s="138">
        <v>5</v>
      </c>
      <c r="H68" s="138">
        <v>5</v>
      </c>
      <c r="I68" s="138">
        <v>5</v>
      </c>
      <c r="J68" s="138">
        <v>5</v>
      </c>
      <c r="K68" s="138">
        <v>5</v>
      </c>
      <c r="L68" s="138">
        <v>5</v>
      </c>
      <c r="M68" s="99" t="s">
        <v>2973</v>
      </c>
      <c r="N68" s="99" t="s">
        <v>2973</v>
      </c>
      <c r="O68" s="99" t="s">
        <v>2973</v>
      </c>
      <c r="P68" s="99" t="s">
        <v>2973</v>
      </c>
      <c r="Q68" s="99" t="s">
        <v>2973</v>
      </c>
      <c r="R68" s="99" t="s">
        <v>2973</v>
      </c>
      <c r="S68" s="99" t="s">
        <v>2973</v>
      </c>
      <c r="T68" s="99" t="s">
        <v>2973</v>
      </c>
      <c r="U68" s="99" t="s">
        <v>103</v>
      </c>
      <c r="V68" s="50">
        <v>-5970</v>
      </c>
      <c r="W68" s="56" t="s">
        <v>3514</v>
      </c>
      <c r="X68" s="53"/>
      <c r="Z68" s="852"/>
      <c r="AA68" s="60" t="s">
        <v>3513</v>
      </c>
      <c r="AB68" s="45" t="s">
        <v>1533</v>
      </c>
      <c r="AC68" s="45" t="s">
        <v>1486</v>
      </c>
    </row>
    <row r="69" spans="1:29" ht="12" thickBot="1" x14ac:dyDescent="0.2">
      <c r="A69" s="846" t="s">
        <v>3512</v>
      </c>
      <c r="B69" s="855">
        <v>38</v>
      </c>
      <c r="C69" s="855">
        <v>0</v>
      </c>
      <c r="D69" s="855">
        <v>0</v>
      </c>
      <c r="E69" s="855">
        <v>-35</v>
      </c>
      <c r="F69" s="858" t="s">
        <v>1978</v>
      </c>
      <c r="G69" s="853">
        <v>0</v>
      </c>
      <c r="H69" s="853">
        <v>0</v>
      </c>
      <c r="I69" s="853">
        <v>0</v>
      </c>
      <c r="J69" s="853">
        <v>0</v>
      </c>
      <c r="K69" s="853">
        <v>0</v>
      </c>
      <c r="L69" s="853">
        <v>0</v>
      </c>
      <c r="M69" s="750" t="s">
        <v>2973</v>
      </c>
      <c r="N69" s="750" t="s">
        <v>2973</v>
      </c>
      <c r="O69" s="750" t="s">
        <v>2973</v>
      </c>
      <c r="P69" s="750" t="s">
        <v>2973</v>
      </c>
      <c r="Q69" s="750" t="s">
        <v>2973</v>
      </c>
      <c r="R69" s="750" t="s">
        <v>2973</v>
      </c>
      <c r="S69" s="750" t="s">
        <v>2973</v>
      </c>
      <c r="T69" s="750" t="s">
        <v>2973</v>
      </c>
      <c r="U69" s="750" t="s">
        <v>103</v>
      </c>
      <c r="V69" s="749">
        <v>14000</v>
      </c>
      <c r="W69" s="56" t="s">
        <v>3098</v>
      </c>
      <c r="X69" s="738" t="s">
        <v>2957</v>
      </c>
      <c r="Z69" s="852"/>
      <c r="AA69" s="60" t="s">
        <v>3511</v>
      </c>
      <c r="AB69" s="45" t="s">
        <v>1533</v>
      </c>
      <c r="AC69" s="45" t="s">
        <v>1486</v>
      </c>
    </row>
    <row r="70" spans="1:29" ht="12" thickBot="1" x14ac:dyDescent="0.2">
      <c r="A70" s="847"/>
      <c r="B70" s="856"/>
      <c r="C70" s="856"/>
      <c r="D70" s="856"/>
      <c r="E70" s="856"/>
      <c r="F70" s="856"/>
      <c r="G70" s="854"/>
      <c r="H70" s="854"/>
      <c r="I70" s="854"/>
      <c r="J70" s="854"/>
      <c r="K70" s="854"/>
      <c r="L70" s="854"/>
      <c r="M70" s="751"/>
      <c r="N70" s="751"/>
      <c r="O70" s="751"/>
      <c r="P70" s="751"/>
      <c r="Q70" s="751"/>
      <c r="R70" s="751"/>
      <c r="S70" s="751"/>
      <c r="T70" s="751"/>
      <c r="U70" s="751"/>
      <c r="V70" s="739"/>
      <c r="W70" s="56" t="s">
        <v>3510</v>
      </c>
      <c r="X70" s="739"/>
      <c r="Z70" s="852"/>
      <c r="AA70" s="60" t="s">
        <v>3509</v>
      </c>
      <c r="AB70" s="45" t="s">
        <v>1533</v>
      </c>
      <c r="AC70" s="45" t="s">
        <v>1486</v>
      </c>
    </row>
    <row r="71" spans="1:29" ht="12" thickBot="1" x14ac:dyDescent="0.2">
      <c r="A71" s="93" t="s">
        <v>3508</v>
      </c>
      <c r="B71" s="146">
        <v>38</v>
      </c>
      <c r="C71" s="146">
        <v>0</v>
      </c>
      <c r="D71" s="146">
        <v>0</v>
      </c>
      <c r="E71" s="146">
        <v>35</v>
      </c>
      <c r="F71" s="146" t="s">
        <v>103</v>
      </c>
      <c r="G71" s="138">
        <v>0</v>
      </c>
      <c r="H71" s="138">
        <v>0</v>
      </c>
      <c r="I71" s="138">
        <v>0</v>
      </c>
      <c r="J71" s="138">
        <v>0</v>
      </c>
      <c r="K71" s="138">
        <v>0</v>
      </c>
      <c r="L71" s="138">
        <v>0</v>
      </c>
      <c r="M71" s="99" t="s">
        <v>2973</v>
      </c>
      <c r="N71" s="99" t="s">
        <v>2973</v>
      </c>
      <c r="O71" s="99" t="s">
        <v>2973</v>
      </c>
      <c r="P71" s="99" t="s">
        <v>2973</v>
      </c>
      <c r="Q71" s="99" t="s">
        <v>2973</v>
      </c>
      <c r="R71" s="99" t="s">
        <v>2973</v>
      </c>
      <c r="S71" s="99" t="s">
        <v>2973</v>
      </c>
      <c r="T71" s="99" t="s">
        <v>2973</v>
      </c>
      <c r="U71" s="99" t="s">
        <v>103</v>
      </c>
      <c r="V71" s="50">
        <v>2080</v>
      </c>
      <c r="W71" s="53" t="s">
        <v>3037</v>
      </c>
      <c r="X71" s="53"/>
      <c r="Z71" s="852"/>
      <c r="AA71" s="48" t="s">
        <v>3496</v>
      </c>
      <c r="AB71" s="45" t="s">
        <v>1533</v>
      </c>
      <c r="AC71" s="45" t="s">
        <v>1486</v>
      </c>
    </row>
    <row r="72" spans="1:29" ht="12" thickBot="1" x14ac:dyDescent="0.2">
      <c r="A72" s="93" t="s">
        <v>485</v>
      </c>
      <c r="B72" s="146">
        <v>38</v>
      </c>
      <c r="C72" s="146">
        <v>0</v>
      </c>
      <c r="D72" s="146">
        <v>0</v>
      </c>
      <c r="E72" s="146">
        <v>-28</v>
      </c>
      <c r="F72" s="149" t="s">
        <v>1978</v>
      </c>
      <c r="G72" s="138">
        <v>0</v>
      </c>
      <c r="H72" s="138">
        <v>0</v>
      </c>
      <c r="I72" s="138">
        <v>0</v>
      </c>
      <c r="J72" s="138">
        <v>0</v>
      </c>
      <c r="K72" s="138">
        <v>0</v>
      </c>
      <c r="L72" s="138">
        <v>0</v>
      </c>
      <c r="M72" s="99" t="s">
        <v>2973</v>
      </c>
      <c r="N72" s="99" t="s">
        <v>2973</v>
      </c>
      <c r="O72" s="99" t="s">
        <v>2973</v>
      </c>
      <c r="P72" s="99" t="s">
        <v>2973</v>
      </c>
      <c r="Q72" s="99" t="s">
        <v>2973</v>
      </c>
      <c r="R72" s="99" t="s">
        <v>2973</v>
      </c>
      <c r="S72" s="99" t="s">
        <v>2973</v>
      </c>
      <c r="T72" s="99" t="s">
        <v>2973</v>
      </c>
      <c r="U72" s="99" t="s">
        <v>103</v>
      </c>
      <c r="V72" s="50">
        <v>-1560</v>
      </c>
      <c r="W72" s="56" t="s">
        <v>3507</v>
      </c>
      <c r="X72" s="53"/>
      <c r="Z72" s="852"/>
      <c r="AA72" s="60" t="s">
        <v>3492</v>
      </c>
      <c r="AB72" s="45" t="s">
        <v>1533</v>
      </c>
      <c r="AC72" s="45" t="s">
        <v>1486</v>
      </c>
    </row>
    <row r="73" spans="1:29" ht="12" thickBot="1" x14ac:dyDescent="0.2">
      <c r="A73" s="92" t="s">
        <v>865</v>
      </c>
      <c r="B73" s="146">
        <v>39</v>
      </c>
      <c r="C73" s="146">
        <v>0</v>
      </c>
      <c r="D73" s="146">
        <v>0</v>
      </c>
      <c r="E73" s="146">
        <v>39</v>
      </c>
      <c r="F73" s="146" t="s">
        <v>103</v>
      </c>
      <c r="G73" s="138">
        <v>0</v>
      </c>
      <c r="H73" s="138">
        <v>0</v>
      </c>
      <c r="I73" s="138">
        <v>0</v>
      </c>
      <c r="J73" s="138">
        <v>0</v>
      </c>
      <c r="K73" s="138">
        <v>0</v>
      </c>
      <c r="L73" s="138">
        <v>0</v>
      </c>
      <c r="M73" s="99" t="s">
        <v>2973</v>
      </c>
      <c r="N73" s="99" t="s">
        <v>2973</v>
      </c>
      <c r="O73" s="99" t="s">
        <v>2973</v>
      </c>
      <c r="P73" s="99" t="s">
        <v>2973</v>
      </c>
      <c r="Q73" s="99" t="s">
        <v>2973</v>
      </c>
      <c r="R73" s="99" t="s">
        <v>2973</v>
      </c>
      <c r="S73" s="99" t="s">
        <v>2973</v>
      </c>
      <c r="T73" s="99" t="s">
        <v>103</v>
      </c>
      <c r="U73" s="99" t="s">
        <v>103</v>
      </c>
      <c r="V73" s="50">
        <v>-3750</v>
      </c>
      <c r="W73" s="56" t="s">
        <v>3506</v>
      </c>
      <c r="X73" s="53"/>
      <c r="Z73" s="852"/>
      <c r="AA73" s="60" t="s">
        <v>3494</v>
      </c>
      <c r="AB73" s="45" t="s">
        <v>1533</v>
      </c>
      <c r="AC73" s="45" t="s">
        <v>1486</v>
      </c>
    </row>
    <row r="74" spans="1:29" ht="12" thickBot="1" x14ac:dyDescent="0.2">
      <c r="A74" s="92" t="s">
        <v>3505</v>
      </c>
      <c r="B74" s="146">
        <v>39</v>
      </c>
      <c r="C74" s="146">
        <v>0</v>
      </c>
      <c r="D74" s="146">
        <v>0</v>
      </c>
      <c r="E74" s="146">
        <v>-42</v>
      </c>
      <c r="F74" s="147" t="s">
        <v>1978</v>
      </c>
      <c r="G74" s="138">
        <v>0</v>
      </c>
      <c r="H74" s="138">
        <v>0</v>
      </c>
      <c r="I74" s="138">
        <v>0</v>
      </c>
      <c r="J74" s="138">
        <v>0</v>
      </c>
      <c r="K74" s="138">
        <v>90</v>
      </c>
      <c r="L74" s="138">
        <v>0</v>
      </c>
      <c r="M74" s="99" t="s">
        <v>2973</v>
      </c>
      <c r="N74" s="99" t="s">
        <v>2973</v>
      </c>
      <c r="O74" s="99" t="s">
        <v>2973</v>
      </c>
      <c r="P74" s="99" t="s">
        <v>2973</v>
      </c>
      <c r="Q74" s="99" t="s">
        <v>2973</v>
      </c>
      <c r="R74" s="99" t="s">
        <v>2973</v>
      </c>
      <c r="S74" s="99" t="s">
        <v>2973</v>
      </c>
      <c r="T74" s="99" t="s">
        <v>2973</v>
      </c>
      <c r="U74" s="99" t="s">
        <v>103</v>
      </c>
      <c r="V74" s="53" t="s">
        <v>213</v>
      </c>
      <c r="W74" s="53" t="s">
        <v>1533</v>
      </c>
      <c r="X74" s="53" t="s">
        <v>1486</v>
      </c>
      <c r="Z74" s="852"/>
      <c r="AA74" s="60" t="s">
        <v>341</v>
      </c>
      <c r="AB74" s="45" t="s">
        <v>2937</v>
      </c>
      <c r="AC74" s="45" t="s">
        <v>1486</v>
      </c>
    </row>
    <row r="75" spans="1:29" ht="12" thickBot="1" x14ac:dyDescent="0.2">
      <c r="A75" s="848" t="s">
        <v>3504</v>
      </c>
      <c r="B75" s="855">
        <v>40</v>
      </c>
      <c r="C75" s="855">
        <v>0</v>
      </c>
      <c r="D75" s="855">
        <v>-10</v>
      </c>
      <c r="E75" s="855">
        <v>25</v>
      </c>
      <c r="F75" s="855" t="s">
        <v>103</v>
      </c>
      <c r="G75" s="853">
        <v>0</v>
      </c>
      <c r="H75" s="853">
        <v>0</v>
      </c>
      <c r="I75" s="853">
        <v>0</v>
      </c>
      <c r="J75" s="853">
        <v>0</v>
      </c>
      <c r="K75" s="853">
        <v>0</v>
      </c>
      <c r="L75" s="853">
        <v>0</v>
      </c>
      <c r="M75" s="750" t="s">
        <v>2973</v>
      </c>
      <c r="N75" s="750" t="s">
        <v>103</v>
      </c>
      <c r="O75" s="750" t="s">
        <v>2973</v>
      </c>
      <c r="P75" s="750" t="s">
        <v>2973</v>
      </c>
      <c r="Q75" s="750" t="s">
        <v>103</v>
      </c>
      <c r="R75" s="750" t="s">
        <v>103</v>
      </c>
      <c r="S75" s="750" t="s">
        <v>103</v>
      </c>
      <c r="T75" s="750" t="s">
        <v>2973</v>
      </c>
      <c r="U75" s="750" t="s">
        <v>2973</v>
      </c>
      <c r="V75" s="749">
        <v>3000</v>
      </c>
      <c r="W75" s="53" t="s">
        <v>1661</v>
      </c>
      <c r="X75" s="738"/>
      <c r="Z75" s="852"/>
      <c r="AA75" s="60" t="s">
        <v>405</v>
      </c>
      <c r="AB75" s="45" t="s">
        <v>2936</v>
      </c>
      <c r="AC75" s="45" t="s">
        <v>322</v>
      </c>
    </row>
    <row r="76" spans="1:29" ht="12" thickBot="1" x14ac:dyDescent="0.2">
      <c r="A76" s="847"/>
      <c r="B76" s="856"/>
      <c r="C76" s="856"/>
      <c r="D76" s="856"/>
      <c r="E76" s="856"/>
      <c r="F76" s="856"/>
      <c r="G76" s="854"/>
      <c r="H76" s="854"/>
      <c r="I76" s="854"/>
      <c r="J76" s="854"/>
      <c r="K76" s="854"/>
      <c r="L76" s="854"/>
      <c r="M76" s="751"/>
      <c r="N76" s="751"/>
      <c r="O76" s="751"/>
      <c r="P76" s="751"/>
      <c r="Q76" s="751"/>
      <c r="R76" s="751"/>
      <c r="S76" s="751"/>
      <c r="T76" s="751"/>
      <c r="U76" s="751"/>
      <c r="V76" s="739"/>
      <c r="W76" s="53" t="s">
        <v>3099</v>
      </c>
      <c r="X76" s="739"/>
      <c r="Z76" s="852"/>
      <c r="AA76" s="60" t="s">
        <v>3503</v>
      </c>
      <c r="AB76" s="45" t="s">
        <v>3502</v>
      </c>
      <c r="AC76" s="45" t="s">
        <v>1486</v>
      </c>
    </row>
    <row r="77" spans="1:29" ht="12" thickBot="1" x14ac:dyDescent="0.2">
      <c r="A77" s="847"/>
      <c r="B77" s="856"/>
      <c r="C77" s="856"/>
      <c r="D77" s="856"/>
      <c r="E77" s="856"/>
      <c r="F77" s="856"/>
      <c r="G77" s="854"/>
      <c r="H77" s="854"/>
      <c r="I77" s="854"/>
      <c r="J77" s="854"/>
      <c r="K77" s="854"/>
      <c r="L77" s="854"/>
      <c r="M77" s="751"/>
      <c r="N77" s="751"/>
      <c r="O77" s="751"/>
      <c r="P77" s="751"/>
      <c r="Q77" s="751"/>
      <c r="R77" s="751"/>
      <c r="S77" s="751"/>
      <c r="T77" s="751"/>
      <c r="U77" s="751"/>
      <c r="V77" s="739"/>
      <c r="W77" s="53" t="s">
        <v>2754</v>
      </c>
      <c r="X77" s="739"/>
      <c r="Z77" s="852"/>
      <c r="AA77" s="60" t="s">
        <v>3501</v>
      </c>
      <c r="AB77" s="45" t="s">
        <v>3500</v>
      </c>
      <c r="AC77" s="45" t="s">
        <v>1486</v>
      </c>
    </row>
    <row r="78" spans="1:29" ht="12" thickBot="1" x14ac:dyDescent="0.2">
      <c r="A78" s="847"/>
      <c r="B78" s="856"/>
      <c r="C78" s="856"/>
      <c r="D78" s="856"/>
      <c r="E78" s="856"/>
      <c r="F78" s="856"/>
      <c r="G78" s="854"/>
      <c r="H78" s="854"/>
      <c r="I78" s="854"/>
      <c r="J78" s="854"/>
      <c r="K78" s="854"/>
      <c r="L78" s="854"/>
      <c r="M78" s="751"/>
      <c r="N78" s="751"/>
      <c r="O78" s="751"/>
      <c r="P78" s="751"/>
      <c r="Q78" s="751"/>
      <c r="R78" s="751"/>
      <c r="S78" s="751"/>
      <c r="T78" s="751"/>
      <c r="U78" s="751"/>
      <c r="V78" s="739"/>
      <c r="W78" s="53" t="s">
        <v>3098</v>
      </c>
      <c r="X78" s="739"/>
    </row>
    <row r="79" spans="1:29" ht="12" thickBot="1" x14ac:dyDescent="0.2">
      <c r="A79" s="93" t="s">
        <v>3499</v>
      </c>
      <c r="B79" s="146">
        <v>40</v>
      </c>
      <c r="C79" s="146">
        <v>0</v>
      </c>
      <c r="D79" s="146">
        <v>0</v>
      </c>
      <c r="E79" s="146">
        <v>0</v>
      </c>
      <c r="F79" s="147" t="s">
        <v>1978</v>
      </c>
      <c r="G79" s="138">
        <v>0</v>
      </c>
      <c r="H79" s="138">
        <v>0</v>
      </c>
      <c r="I79" s="138">
        <v>0</v>
      </c>
      <c r="J79" s="138">
        <v>0</v>
      </c>
      <c r="K79" s="138">
        <v>95</v>
      </c>
      <c r="L79" s="138">
        <v>0</v>
      </c>
      <c r="M79" s="99" t="s">
        <v>2973</v>
      </c>
      <c r="N79" s="99" t="s">
        <v>2973</v>
      </c>
      <c r="O79" s="99" t="s">
        <v>2973</v>
      </c>
      <c r="P79" s="99" t="s">
        <v>2973</v>
      </c>
      <c r="Q79" s="99" t="s">
        <v>2973</v>
      </c>
      <c r="R79" s="99" t="s">
        <v>2973</v>
      </c>
      <c r="S79" s="99" t="s">
        <v>2973</v>
      </c>
      <c r="T79" s="99" t="s">
        <v>2973</v>
      </c>
      <c r="U79" s="99" t="s">
        <v>103</v>
      </c>
      <c r="V79" s="53" t="s">
        <v>103</v>
      </c>
      <c r="W79" s="53" t="s">
        <v>3498</v>
      </c>
      <c r="X79" s="53" t="s">
        <v>3497</v>
      </c>
    </row>
    <row r="80" spans="1:29" ht="12" thickBot="1" x14ac:dyDescent="0.2">
      <c r="A80" s="93" t="s">
        <v>341</v>
      </c>
      <c r="B80" s="146">
        <v>40</v>
      </c>
      <c r="C80" s="146">
        <v>0</v>
      </c>
      <c r="D80" s="146">
        <v>0</v>
      </c>
      <c r="E80" s="146">
        <v>-40</v>
      </c>
      <c r="F80" s="147" t="s">
        <v>1978</v>
      </c>
      <c r="G80" s="138">
        <v>0</v>
      </c>
      <c r="H80" s="138">
        <v>0</v>
      </c>
      <c r="I80" s="138">
        <v>0</v>
      </c>
      <c r="J80" s="138">
        <v>90</v>
      </c>
      <c r="K80" s="138">
        <v>0</v>
      </c>
      <c r="L80" s="138">
        <v>0</v>
      </c>
      <c r="M80" s="99" t="s">
        <v>2973</v>
      </c>
      <c r="N80" s="99" t="s">
        <v>2973</v>
      </c>
      <c r="O80" s="99" t="s">
        <v>2973</v>
      </c>
      <c r="P80" s="99" t="s">
        <v>2973</v>
      </c>
      <c r="Q80" s="99" t="s">
        <v>2973</v>
      </c>
      <c r="R80" s="99" t="s">
        <v>2973</v>
      </c>
      <c r="S80" s="99" t="s">
        <v>2973</v>
      </c>
      <c r="T80" s="99" t="s">
        <v>2973</v>
      </c>
      <c r="U80" s="99" t="s">
        <v>103</v>
      </c>
      <c r="V80" s="53" t="s">
        <v>103</v>
      </c>
      <c r="W80" s="53" t="s">
        <v>3217</v>
      </c>
      <c r="X80" s="53" t="s">
        <v>322</v>
      </c>
    </row>
    <row r="81" spans="1:24" ht="12" thickBot="1" x14ac:dyDescent="0.2">
      <c r="A81" s="93" t="s">
        <v>3496</v>
      </c>
      <c r="B81" s="146">
        <v>42</v>
      </c>
      <c r="C81" s="146">
        <v>0</v>
      </c>
      <c r="D81" s="146">
        <v>0</v>
      </c>
      <c r="E81" s="146">
        <v>20</v>
      </c>
      <c r="F81" s="147" t="s">
        <v>1978</v>
      </c>
      <c r="G81" s="138">
        <v>25</v>
      </c>
      <c r="H81" s="138">
        <v>25</v>
      </c>
      <c r="I81" s="138">
        <v>0</v>
      </c>
      <c r="J81" s="138">
        <v>0</v>
      </c>
      <c r="K81" s="138">
        <v>0</v>
      </c>
      <c r="L81" s="138">
        <v>0</v>
      </c>
      <c r="M81" s="99" t="s">
        <v>2973</v>
      </c>
      <c r="N81" s="99" t="s">
        <v>2973</v>
      </c>
      <c r="O81" s="99" t="s">
        <v>2973</v>
      </c>
      <c r="P81" s="99" t="s">
        <v>2973</v>
      </c>
      <c r="Q81" s="99" t="s">
        <v>2973</v>
      </c>
      <c r="R81" s="99" t="s">
        <v>2973</v>
      </c>
      <c r="S81" s="99" t="s">
        <v>2973</v>
      </c>
      <c r="T81" s="99" t="s">
        <v>2973</v>
      </c>
      <c r="U81" s="99" t="s">
        <v>103</v>
      </c>
      <c r="V81" s="50">
        <v>3200</v>
      </c>
      <c r="W81" s="53" t="s">
        <v>1533</v>
      </c>
      <c r="X81" s="53" t="s">
        <v>1486</v>
      </c>
    </row>
    <row r="82" spans="1:24" ht="12" thickBot="1" x14ac:dyDescent="0.2">
      <c r="A82" s="92" t="s">
        <v>3495</v>
      </c>
      <c r="B82" s="146">
        <v>42</v>
      </c>
      <c r="C82" s="146">
        <v>0</v>
      </c>
      <c r="D82" s="146">
        <v>10</v>
      </c>
      <c r="E82" s="146">
        <v>20</v>
      </c>
      <c r="F82" s="146" t="s">
        <v>103</v>
      </c>
      <c r="G82" s="138">
        <v>0</v>
      </c>
      <c r="H82" s="138">
        <v>0</v>
      </c>
      <c r="I82" s="138">
        <v>10</v>
      </c>
      <c r="J82" s="138">
        <v>10</v>
      </c>
      <c r="K82" s="138">
        <v>0</v>
      </c>
      <c r="L82" s="138">
        <v>0</v>
      </c>
      <c r="M82" s="99" t="s">
        <v>2973</v>
      </c>
      <c r="N82" s="99" t="s">
        <v>2973</v>
      </c>
      <c r="O82" s="99" t="s">
        <v>2973</v>
      </c>
      <c r="P82" s="99" t="s">
        <v>2973</v>
      </c>
      <c r="Q82" s="99" t="s">
        <v>2973</v>
      </c>
      <c r="R82" s="99" t="s">
        <v>2973</v>
      </c>
      <c r="S82" s="99" t="s">
        <v>2973</v>
      </c>
      <c r="T82" s="99" t="s">
        <v>2973</v>
      </c>
      <c r="U82" s="99" t="s">
        <v>103</v>
      </c>
      <c r="V82" s="50">
        <v>3200</v>
      </c>
      <c r="W82" s="53" t="s">
        <v>1535</v>
      </c>
      <c r="X82" s="53"/>
    </row>
    <row r="83" spans="1:24" ht="12" thickBot="1" x14ac:dyDescent="0.2">
      <c r="A83" s="846" t="s">
        <v>3494</v>
      </c>
      <c r="B83" s="855">
        <v>43</v>
      </c>
      <c r="C83" s="855">
        <v>0</v>
      </c>
      <c r="D83" s="855">
        <v>9</v>
      </c>
      <c r="E83" s="855">
        <v>43</v>
      </c>
      <c r="F83" s="857" t="s">
        <v>1978</v>
      </c>
      <c r="G83" s="853">
        <v>0</v>
      </c>
      <c r="H83" s="853">
        <v>0</v>
      </c>
      <c r="I83" s="853">
        <v>0</v>
      </c>
      <c r="J83" s="853">
        <v>0</v>
      </c>
      <c r="K83" s="853">
        <v>0</v>
      </c>
      <c r="L83" s="853">
        <v>0</v>
      </c>
      <c r="M83" s="750" t="s">
        <v>2973</v>
      </c>
      <c r="N83" s="750" t="s">
        <v>2973</v>
      </c>
      <c r="O83" s="750" t="s">
        <v>2973</v>
      </c>
      <c r="P83" s="750" t="s">
        <v>2973</v>
      </c>
      <c r="Q83" s="750" t="s">
        <v>2973</v>
      </c>
      <c r="R83" s="750" t="s">
        <v>2973</v>
      </c>
      <c r="S83" s="750" t="s">
        <v>2973</v>
      </c>
      <c r="T83" s="750" t="s">
        <v>2973</v>
      </c>
      <c r="U83" s="750" t="s">
        <v>103</v>
      </c>
      <c r="V83" s="738" t="s">
        <v>103</v>
      </c>
      <c r="W83" s="738" t="s">
        <v>1533</v>
      </c>
      <c r="X83" s="53" t="s">
        <v>3493</v>
      </c>
    </row>
    <row r="84" spans="1:24" ht="12" thickBot="1" x14ac:dyDescent="0.2">
      <c r="A84" s="847"/>
      <c r="B84" s="856"/>
      <c r="C84" s="856"/>
      <c r="D84" s="856"/>
      <c r="E84" s="856"/>
      <c r="F84" s="856"/>
      <c r="G84" s="854"/>
      <c r="H84" s="854"/>
      <c r="I84" s="854"/>
      <c r="J84" s="854"/>
      <c r="K84" s="854"/>
      <c r="L84" s="854"/>
      <c r="M84" s="751"/>
      <c r="N84" s="751"/>
      <c r="O84" s="751"/>
      <c r="P84" s="751"/>
      <c r="Q84" s="751"/>
      <c r="R84" s="751"/>
      <c r="S84" s="751"/>
      <c r="T84" s="751"/>
      <c r="U84" s="751"/>
      <c r="V84" s="739"/>
      <c r="W84" s="739"/>
      <c r="X84" s="53" t="s">
        <v>3145</v>
      </c>
    </row>
    <row r="85" spans="1:24" ht="12" thickBot="1" x14ac:dyDescent="0.2">
      <c r="A85" s="846" t="s">
        <v>3492</v>
      </c>
      <c r="B85" s="855">
        <v>43</v>
      </c>
      <c r="C85" s="855">
        <v>9</v>
      </c>
      <c r="D85" s="855">
        <v>0</v>
      </c>
      <c r="E85" s="855">
        <v>43</v>
      </c>
      <c r="F85" s="857" t="s">
        <v>1978</v>
      </c>
      <c r="G85" s="853">
        <v>0</v>
      </c>
      <c r="H85" s="853">
        <v>0</v>
      </c>
      <c r="I85" s="853">
        <v>0</v>
      </c>
      <c r="J85" s="853">
        <v>0</v>
      </c>
      <c r="K85" s="853">
        <v>0</v>
      </c>
      <c r="L85" s="853">
        <v>0</v>
      </c>
      <c r="M85" s="750" t="s">
        <v>2973</v>
      </c>
      <c r="N85" s="750" t="s">
        <v>2973</v>
      </c>
      <c r="O85" s="750" t="s">
        <v>2973</v>
      </c>
      <c r="P85" s="750" t="s">
        <v>2973</v>
      </c>
      <c r="Q85" s="750" t="s">
        <v>2973</v>
      </c>
      <c r="R85" s="750" t="s">
        <v>2973</v>
      </c>
      <c r="S85" s="750" t="s">
        <v>2973</v>
      </c>
      <c r="T85" s="750" t="s">
        <v>2973</v>
      </c>
      <c r="U85" s="750" t="s">
        <v>103</v>
      </c>
      <c r="V85" s="738" t="s">
        <v>213</v>
      </c>
      <c r="W85" s="738" t="s">
        <v>1533</v>
      </c>
      <c r="X85" s="53" t="s">
        <v>1486</v>
      </c>
    </row>
    <row r="86" spans="1:24" ht="12" thickBot="1" x14ac:dyDescent="0.2">
      <c r="A86" s="847"/>
      <c r="B86" s="856"/>
      <c r="C86" s="856"/>
      <c r="D86" s="856"/>
      <c r="E86" s="856"/>
      <c r="F86" s="856"/>
      <c r="G86" s="854"/>
      <c r="H86" s="854"/>
      <c r="I86" s="854"/>
      <c r="J86" s="854"/>
      <c r="K86" s="854"/>
      <c r="L86" s="854"/>
      <c r="M86" s="751"/>
      <c r="N86" s="751"/>
      <c r="O86" s="751"/>
      <c r="P86" s="751"/>
      <c r="Q86" s="751"/>
      <c r="R86" s="751"/>
      <c r="S86" s="751"/>
      <c r="T86" s="751"/>
      <c r="U86" s="751"/>
      <c r="V86" s="739"/>
      <c r="W86" s="739"/>
      <c r="X86" s="53" t="s">
        <v>3145</v>
      </c>
    </row>
    <row r="87" spans="1:24" ht="12" thickBot="1" x14ac:dyDescent="0.2">
      <c r="A87" s="93" t="s">
        <v>405</v>
      </c>
      <c r="B87" s="146">
        <v>44</v>
      </c>
      <c r="C87" s="146">
        <v>0</v>
      </c>
      <c r="D87" s="146">
        <v>0</v>
      </c>
      <c r="E87" s="146">
        <v>44</v>
      </c>
      <c r="F87" s="147" t="s">
        <v>1978</v>
      </c>
      <c r="G87" s="138">
        <v>0</v>
      </c>
      <c r="H87" s="138">
        <v>0</v>
      </c>
      <c r="I87" s="138">
        <v>0</v>
      </c>
      <c r="J87" s="138">
        <v>0</v>
      </c>
      <c r="K87" s="138">
        <v>0</v>
      </c>
      <c r="L87" s="138">
        <v>0</v>
      </c>
      <c r="M87" s="99" t="s">
        <v>2973</v>
      </c>
      <c r="N87" s="99" t="s">
        <v>2973</v>
      </c>
      <c r="O87" s="99" t="s">
        <v>2973</v>
      </c>
      <c r="P87" s="99" t="s">
        <v>2973</v>
      </c>
      <c r="Q87" s="99" t="s">
        <v>2973</v>
      </c>
      <c r="R87" s="99" t="s">
        <v>2973</v>
      </c>
      <c r="S87" s="99" t="s">
        <v>2973</v>
      </c>
      <c r="T87" s="99" t="s">
        <v>2973</v>
      </c>
      <c r="U87" s="99" t="s">
        <v>103</v>
      </c>
      <c r="V87" s="53" t="s">
        <v>103</v>
      </c>
      <c r="W87" s="53" t="s">
        <v>3272</v>
      </c>
      <c r="X87" s="53" t="s">
        <v>1486</v>
      </c>
    </row>
    <row r="88" spans="1:24" ht="12" thickBot="1" x14ac:dyDescent="0.2">
      <c r="A88" s="846" t="s">
        <v>3491</v>
      </c>
      <c r="B88" s="855">
        <v>48</v>
      </c>
      <c r="C88" s="855">
        <v>0</v>
      </c>
      <c r="D88" s="855">
        <v>0</v>
      </c>
      <c r="E88" s="855">
        <v>0</v>
      </c>
      <c r="F88" s="858" t="s">
        <v>1978</v>
      </c>
      <c r="G88" s="853">
        <v>5</v>
      </c>
      <c r="H88" s="853">
        <v>5</v>
      </c>
      <c r="I88" s="853">
        <v>5</v>
      </c>
      <c r="J88" s="853">
        <v>5</v>
      </c>
      <c r="K88" s="853">
        <v>5</v>
      </c>
      <c r="L88" s="853">
        <v>5</v>
      </c>
      <c r="M88" s="750" t="s">
        <v>2973</v>
      </c>
      <c r="N88" s="750" t="s">
        <v>2973</v>
      </c>
      <c r="O88" s="750" t="s">
        <v>2973</v>
      </c>
      <c r="P88" s="750" t="s">
        <v>2973</v>
      </c>
      <c r="Q88" s="750" t="s">
        <v>2973</v>
      </c>
      <c r="R88" s="750" t="s">
        <v>2973</v>
      </c>
      <c r="S88" s="750" t="s">
        <v>2973</v>
      </c>
      <c r="T88" s="750" t="s">
        <v>2973</v>
      </c>
      <c r="U88" s="750" t="s">
        <v>103</v>
      </c>
      <c r="V88" s="749">
        <v>-3000</v>
      </c>
      <c r="W88" s="738" t="s">
        <v>3021</v>
      </c>
      <c r="X88" s="53" t="s">
        <v>1479</v>
      </c>
    </row>
    <row r="89" spans="1:24" ht="12" thickBot="1" x14ac:dyDescent="0.2">
      <c r="A89" s="847"/>
      <c r="B89" s="856"/>
      <c r="C89" s="856"/>
      <c r="D89" s="856"/>
      <c r="E89" s="856"/>
      <c r="F89" s="856"/>
      <c r="G89" s="854"/>
      <c r="H89" s="854"/>
      <c r="I89" s="854"/>
      <c r="J89" s="854"/>
      <c r="K89" s="854"/>
      <c r="L89" s="854"/>
      <c r="M89" s="751"/>
      <c r="N89" s="751"/>
      <c r="O89" s="751"/>
      <c r="P89" s="751"/>
      <c r="Q89" s="751"/>
      <c r="R89" s="751"/>
      <c r="S89" s="751"/>
      <c r="T89" s="751"/>
      <c r="U89" s="751"/>
      <c r="V89" s="739"/>
      <c r="W89" s="739"/>
      <c r="X89" s="53" t="s">
        <v>7086</v>
      </c>
    </row>
    <row r="90" spans="1:24" ht="12" thickBot="1" x14ac:dyDescent="0.2">
      <c r="A90" s="92" t="s">
        <v>3490</v>
      </c>
      <c r="B90" s="146">
        <v>8</v>
      </c>
      <c r="C90" s="146">
        <v>0</v>
      </c>
      <c r="D90" s="146">
        <v>0</v>
      </c>
      <c r="E90" s="146">
        <v>0</v>
      </c>
      <c r="F90" s="146" t="s">
        <v>103</v>
      </c>
      <c r="G90" s="138">
        <v>0</v>
      </c>
      <c r="H90" s="138">
        <v>0</v>
      </c>
      <c r="I90" s="138">
        <v>0</v>
      </c>
      <c r="J90" s="138">
        <v>0</v>
      </c>
      <c r="K90" s="138">
        <v>0</v>
      </c>
      <c r="L90" s="138">
        <v>0</v>
      </c>
      <c r="M90" s="99" t="s">
        <v>103</v>
      </c>
      <c r="N90" s="99" t="s">
        <v>103</v>
      </c>
      <c r="O90" s="99" t="s">
        <v>103</v>
      </c>
      <c r="P90" s="99" t="s">
        <v>103</v>
      </c>
      <c r="Q90" s="99" t="s">
        <v>103</v>
      </c>
      <c r="R90" s="99" t="s">
        <v>103</v>
      </c>
      <c r="S90" s="99" t="s">
        <v>103</v>
      </c>
      <c r="T90" s="99" t="s">
        <v>103</v>
      </c>
      <c r="U90" s="99" t="s">
        <v>2973</v>
      </c>
      <c r="V90" s="53">
        <v>100</v>
      </c>
      <c r="W90" s="56" t="s">
        <v>3481</v>
      </c>
      <c r="X90" s="53"/>
    </row>
    <row r="91" spans="1:24" ht="12" thickBot="1" x14ac:dyDescent="0.2">
      <c r="A91" s="859" t="s">
        <v>7081</v>
      </c>
      <c r="B91" s="855">
        <v>12</v>
      </c>
      <c r="C91" s="855">
        <v>0</v>
      </c>
      <c r="D91" s="855">
        <v>10</v>
      </c>
      <c r="E91" s="855">
        <v>0</v>
      </c>
      <c r="F91" s="855" t="s">
        <v>103</v>
      </c>
      <c r="G91" s="853">
        <v>0</v>
      </c>
      <c r="H91" s="853">
        <v>0</v>
      </c>
      <c r="I91" s="853">
        <v>0</v>
      </c>
      <c r="J91" s="853">
        <v>0</v>
      </c>
      <c r="K91" s="853">
        <v>0</v>
      </c>
      <c r="L91" s="853">
        <v>0</v>
      </c>
      <c r="M91" s="750" t="s">
        <v>2973</v>
      </c>
      <c r="N91" s="750" t="s">
        <v>103</v>
      </c>
      <c r="O91" s="750" t="s">
        <v>103</v>
      </c>
      <c r="P91" s="750" t="s">
        <v>103</v>
      </c>
      <c r="Q91" s="750" t="s">
        <v>103</v>
      </c>
      <c r="R91" s="750" t="s">
        <v>103</v>
      </c>
      <c r="S91" s="750" t="s">
        <v>103</v>
      </c>
      <c r="T91" s="750" t="s">
        <v>103</v>
      </c>
      <c r="U91" s="750" t="s">
        <v>2973</v>
      </c>
      <c r="V91" s="738">
        <v>150</v>
      </c>
      <c r="W91" s="53" t="s">
        <v>1513</v>
      </c>
      <c r="X91" s="738"/>
    </row>
    <row r="92" spans="1:24" ht="12" thickBot="1" x14ac:dyDescent="0.2">
      <c r="A92" s="847"/>
      <c r="B92" s="856"/>
      <c r="C92" s="856"/>
      <c r="D92" s="856"/>
      <c r="E92" s="856"/>
      <c r="F92" s="856"/>
      <c r="G92" s="854"/>
      <c r="H92" s="854"/>
      <c r="I92" s="854"/>
      <c r="J92" s="854"/>
      <c r="K92" s="854"/>
      <c r="L92" s="854"/>
      <c r="M92" s="751"/>
      <c r="N92" s="751"/>
      <c r="O92" s="751"/>
      <c r="P92" s="751"/>
      <c r="Q92" s="751"/>
      <c r="R92" s="751"/>
      <c r="S92" s="751"/>
      <c r="T92" s="751"/>
      <c r="U92" s="751"/>
      <c r="V92" s="739"/>
      <c r="W92" s="53" t="s">
        <v>3489</v>
      </c>
      <c r="X92" s="739"/>
    </row>
    <row r="93" spans="1:24" ht="12" thickBot="1" x14ac:dyDescent="0.2">
      <c r="A93" s="93" t="s">
        <v>3488</v>
      </c>
      <c r="B93" s="146">
        <v>25</v>
      </c>
      <c r="C93" s="146">
        <v>0</v>
      </c>
      <c r="D93" s="146">
        <v>0</v>
      </c>
      <c r="E93" s="146">
        <v>0</v>
      </c>
      <c r="F93" s="146" t="s">
        <v>103</v>
      </c>
      <c r="G93" s="138">
        <v>0</v>
      </c>
      <c r="H93" s="138">
        <v>0</v>
      </c>
      <c r="I93" s="138">
        <v>0</v>
      </c>
      <c r="J93" s="138">
        <v>0</v>
      </c>
      <c r="K93" s="138">
        <v>0</v>
      </c>
      <c r="L93" s="138">
        <v>0</v>
      </c>
      <c r="M93" s="99" t="s">
        <v>103</v>
      </c>
      <c r="N93" s="99" t="s">
        <v>103</v>
      </c>
      <c r="O93" s="99" t="s">
        <v>103</v>
      </c>
      <c r="P93" s="99" t="s">
        <v>103</v>
      </c>
      <c r="Q93" s="99" t="s">
        <v>103</v>
      </c>
      <c r="R93" s="99" t="s">
        <v>103</v>
      </c>
      <c r="S93" s="99" t="s">
        <v>103</v>
      </c>
      <c r="T93" s="99" t="s">
        <v>103</v>
      </c>
      <c r="U93" s="99" t="s">
        <v>2973</v>
      </c>
      <c r="V93" s="53">
        <v>-75</v>
      </c>
      <c r="W93" s="53" t="s">
        <v>7084</v>
      </c>
      <c r="X93" s="53" t="s">
        <v>7085</v>
      </c>
    </row>
    <row r="94" spans="1:24" ht="12" thickBot="1" x14ac:dyDescent="0.2">
      <c r="A94" s="846" t="s">
        <v>3487</v>
      </c>
      <c r="B94" s="855">
        <v>30</v>
      </c>
      <c r="C94" s="855">
        <v>0</v>
      </c>
      <c r="D94" s="855">
        <v>0</v>
      </c>
      <c r="E94" s="855">
        <v>0</v>
      </c>
      <c r="F94" s="855" t="s">
        <v>103</v>
      </c>
      <c r="G94" s="853">
        <v>0</v>
      </c>
      <c r="H94" s="853">
        <v>0</v>
      </c>
      <c r="I94" s="853">
        <v>0</v>
      </c>
      <c r="J94" s="853">
        <v>0</v>
      </c>
      <c r="K94" s="853">
        <v>75</v>
      </c>
      <c r="L94" s="853">
        <v>0</v>
      </c>
      <c r="M94" s="750" t="s">
        <v>103</v>
      </c>
      <c r="N94" s="750" t="s">
        <v>103</v>
      </c>
      <c r="O94" s="750" t="s">
        <v>103</v>
      </c>
      <c r="P94" s="750" t="s">
        <v>103</v>
      </c>
      <c r="Q94" s="750" t="s">
        <v>103</v>
      </c>
      <c r="R94" s="750" t="s">
        <v>103</v>
      </c>
      <c r="S94" s="750" t="s">
        <v>103</v>
      </c>
      <c r="T94" s="750" t="s">
        <v>103</v>
      </c>
      <c r="U94" s="750" t="s">
        <v>2973</v>
      </c>
      <c r="V94" s="738">
        <v>900</v>
      </c>
      <c r="W94" s="53" t="s">
        <v>6390</v>
      </c>
      <c r="X94" s="738"/>
    </row>
    <row r="95" spans="1:24" ht="12" thickBot="1" x14ac:dyDescent="0.2">
      <c r="A95" s="847"/>
      <c r="B95" s="856"/>
      <c r="C95" s="856"/>
      <c r="D95" s="856"/>
      <c r="E95" s="856"/>
      <c r="F95" s="856"/>
      <c r="G95" s="854"/>
      <c r="H95" s="854"/>
      <c r="I95" s="854"/>
      <c r="J95" s="854"/>
      <c r="K95" s="854"/>
      <c r="L95" s="854"/>
      <c r="M95" s="751"/>
      <c r="N95" s="751"/>
      <c r="O95" s="751"/>
      <c r="P95" s="751"/>
      <c r="Q95" s="751"/>
      <c r="R95" s="751"/>
      <c r="S95" s="751"/>
      <c r="T95" s="751"/>
      <c r="U95" s="751"/>
      <c r="V95" s="739"/>
      <c r="W95" s="53" t="s">
        <v>3486</v>
      </c>
      <c r="X95" s="739"/>
    </row>
    <row r="96" spans="1:24" ht="12" thickBot="1" x14ac:dyDescent="0.2">
      <c r="A96" s="93" t="s">
        <v>3485</v>
      </c>
      <c r="B96" s="146">
        <v>36</v>
      </c>
      <c r="C96" s="146">
        <v>0</v>
      </c>
      <c r="D96" s="146">
        <v>15</v>
      </c>
      <c r="E96" s="146">
        <v>0</v>
      </c>
      <c r="F96" s="146" t="s">
        <v>103</v>
      </c>
      <c r="G96" s="138">
        <v>0</v>
      </c>
      <c r="H96" s="138">
        <v>0</v>
      </c>
      <c r="I96" s="138">
        <v>0</v>
      </c>
      <c r="J96" s="138">
        <v>0</v>
      </c>
      <c r="K96" s="138">
        <v>0</v>
      </c>
      <c r="L96" s="138">
        <v>0</v>
      </c>
      <c r="M96" s="99" t="s">
        <v>103</v>
      </c>
      <c r="N96" s="99" t="s">
        <v>103</v>
      </c>
      <c r="O96" s="99" t="s">
        <v>103</v>
      </c>
      <c r="P96" s="99" t="s">
        <v>103</v>
      </c>
      <c r="Q96" s="99" t="s">
        <v>103</v>
      </c>
      <c r="R96" s="99" t="s">
        <v>103</v>
      </c>
      <c r="S96" s="99" t="s">
        <v>103</v>
      </c>
      <c r="T96" s="99" t="s">
        <v>103</v>
      </c>
      <c r="U96" s="99" t="s">
        <v>2973</v>
      </c>
      <c r="V96" s="50">
        <v>1680</v>
      </c>
      <c r="W96" s="56" t="s">
        <v>2998</v>
      </c>
      <c r="X96" s="53"/>
    </row>
  </sheetData>
  <autoFilter ref="M2:U96" xr:uid="{0FA798D1-E464-4E2B-A076-7D7A8DDAC5AE}"/>
  <mergeCells count="538">
    <mergeCell ref="G35:G37"/>
    <mergeCell ref="G39:G40"/>
    <mergeCell ref="G1:L1"/>
    <mergeCell ref="M1:U1"/>
    <mergeCell ref="F28:F29"/>
    <mergeCell ref="F32:F33"/>
    <mergeCell ref="F35:F37"/>
    <mergeCell ref="F39:F40"/>
    <mergeCell ref="I32:I33"/>
    <mergeCell ref="I35:I37"/>
    <mergeCell ref="I39:I40"/>
    <mergeCell ref="I9:I10"/>
    <mergeCell ref="I11:I12"/>
    <mergeCell ref="I14:I15"/>
    <mergeCell ref="I16:I17"/>
    <mergeCell ref="I18:I19"/>
    <mergeCell ref="I28:I29"/>
    <mergeCell ref="K28:K29"/>
    <mergeCell ref="K32:K33"/>
    <mergeCell ref="G18:G19"/>
    <mergeCell ref="K35:K37"/>
    <mergeCell ref="K39:K40"/>
    <mergeCell ref="M9:M10"/>
    <mergeCell ref="M11:M12"/>
    <mergeCell ref="A1:A2"/>
    <mergeCell ref="A9:A10"/>
    <mergeCell ref="A11:A12"/>
    <mergeCell ref="A14:A15"/>
    <mergeCell ref="G9:G10"/>
    <mergeCell ref="G11:G12"/>
    <mergeCell ref="G14:G15"/>
    <mergeCell ref="E1:E2"/>
    <mergeCell ref="A16:A17"/>
    <mergeCell ref="D1:D2"/>
    <mergeCell ref="D9:D10"/>
    <mergeCell ref="D11:D12"/>
    <mergeCell ref="D14:D15"/>
    <mergeCell ref="D16:D17"/>
    <mergeCell ref="E16:E17"/>
    <mergeCell ref="F1:F2"/>
    <mergeCell ref="F9:F10"/>
    <mergeCell ref="F11:F12"/>
    <mergeCell ref="F14:F15"/>
    <mergeCell ref="F16:F17"/>
    <mergeCell ref="G16:G17"/>
    <mergeCell ref="A18:A19"/>
    <mergeCell ref="A28:A29"/>
    <mergeCell ref="A32:A33"/>
    <mergeCell ref="A35:A37"/>
    <mergeCell ref="A39:A40"/>
    <mergeCell ref="A83:A84"/>
    <mergeCell ref="A85:A86"/>
    <mergeCell ref="A88:A89"/>
    <mergeCell ref="A91:A92"/>
    <mergeCell ref="A41:A44"/>
    <mergeCell ref="A45:A46"/>
    <mergeCell ref="A53:A55"/>
    <mergeCell ref="A57:A59"/>
    <mergeCell ref="A64:A65"/>
    <mergeCell ref="A66:A67"/>
    <mergeCell ref="B28:B29"/>
    <mergeCell ref="B32:B33"/>
    <mergeCell ref="B35:B37"/>
    <mergeCell ref="A69:A70"/>
    <mergeCell ref="A75:A78"/>
    <mergeCell ref="B57:B59"/>
    <mergeCell ref="B64:B65"/>
    <mergeCell ref="C88:C89"/>
    <mergeCell ref="C39:C40"/>
    <mergeCell ref="C41:C44"/>
    <mergeCell ref="C45:C46"/>
    <mergeCell ref="C53:C55"/>
    <mergeCell ref="C57:C59"/>
    <mergeCell ref="A94:A95"/>
    <mergeCell ref="B1:B2"/>
    <mergeCell ref="B9:B10"/>
    <mergeCell ref="B11:B12"/>
    <mergeCell ref="B14:B15"/>
    <mergeCell ref="B16:B17"/>
    <mergeCell ref="C28:C29"/>
    <mergeCell ref="C32:C33"/>
    <mergeCell ref="B66:B67"/>
    <mergeCell ref="B69:B70"/>
    <mergeCell ref="B75:B78"/>
    <mergeCell ref="B83:B84"/>
    <mergeCell ref="B39:B40"/>
    <mergeCell ref="B41:B44"/>
    <mergeCell ref="B45:B46"/>
    <mergeCell ref="B53:B55"/>
    <mergeCell ref="C1:C2"/>
    <mergeCell ref="C9:C10"/>
    <mergeCell ref="C11:C12"/>
    <mergeCell ref="C14:C15"/>
    <mergeCell ref="C16:C17"/>
    <mergeCell ref="C18:C19"/>
    <mergeCell ref="C35:C37"/>
    <mergeCell ref="B18:B19"/>
    <mergeCell ref="D85:D86"/>
    <mergeCell ref="D88:D89"/>
    <mergeCell ref="D91:D92"/>
    <mergeCell ref="D94:D95"/>
    <mergeCell ref="B91:B92"/>
    <mergeCell ref="B94:B95"/>
    <mergeCell ref="B85:B86"/>
    <mergeCell ref="B88:B89"/>
    <mergeCell ref="C69:C70"/>
    <mergeCell ref="C75:C78"/>
    <mergeCell ref="C83:C84"/>
    <mergeCell ref="C85:C86"/>
    <mergeCell ref="C94:C95"/>
    <mergeCell ref="D69:D70"/>
    <mergeCell ref="D75:D78"/>
    <mergeCell ref="D83:D84"/>
    <mergeCell ref="C91:C92"/>
    <mergeCell ref="D18:D19"/>
    <mergeCell ref="D28:D29"/>
    <mergeCell ref="C64:C65"/>
    <mergeCell ref="C66:C67"/>
    <mergeCell ref="D32:D33"/>
    <mergeCell ref="D35:D37"/>
    <mergeCell ref="D39:D40"/>
    <mergeCell ref="D41:D44"/>
    <mergeCell ref="D45:D46"/>
    <mergeCell ref="D53:D55"/>
    <mergeCell ref="D57:D59"/>
    <mergeCell ref="D64:D65"/>
    <mergeCell ref="D66:D67"/>
    <mergeCell ref="E53:E55"/>
    <mergeCell ref="F45:F46"/>
    <mergeCell ref="E9:E10"/>
    <mergeCell ref="E11:E12"/>
    <mergeCell ref="E14:E15"/>
    <mergeCell ref="F41:F44"/>
    <mergeCell ref="F53:F55"/>
    <mergeCell ref="F18:F19"/>
    <mergeCell ref="E18:E19"/>
    <mergeCell ref="E28:E29"/>
    <mergeCell ref="E32:E33"/>
    <mergeCell ref="E35:E37"/>
    <mergeCell ref="E39:E40"/>
    <mergeCell ref="E41:E44"/>
    <mergeCell ref="E45:E46"/>
    <mergeCell ref="E83:E84"/>
    <mergeCell ref="E85:E86"/>
    <mergeCell ref="E88:E89"/>
    <mergeCell ref="E91:E92"/>
    <mergeCell ref="E94:E95"/>
    <mergeCell ref="E57:E59"/>
    <mergeCell ref="E64:E65"/>
    <mergeCell ref="E66:E67"/>
    <mergeCell ref="E69:E70"/>
    <mergeCell ref="E75:E78"/>
    <mergeCell ref="F57:F59"/>
    <mergeCell ref="F64:F65"/>
    <mergeCell ref="F66:F67"/>
    <mergeCell ref="F69:F70"/>
    <mergeCell ref="G28:G29"/>
    <mergeCell ref="G32:G33"/>
    <mergeCell ref="H9:H10"/>
    <mergeCell ref="H11:H12"/>
    <mergeCell ref="H14:H15"/>
    <mergeCell ref="H16:H17"/>
    <mergeCell ref="H18:H19"/>
    <mergeCell ref="H28:H29"/>
    <mergeCell ref="H41:H44"/>
    <mergeCell ref="H45:H46"/>
    <mergeCell ref="H53:H55"/>
    <mergeCell ref="H32:H33"/>
    <mergeCell ref="H35:H37"/>
    <mergeCell ref="H39:H40"/>
    <mergeCell ref="G57:G59"/>
    <mergeCell ref="G64:G65"/>
    <mergeCell ref="G41:G44"/>
    <mergeCell ref="G45:G46"/>
    <mergeCell ref="G53:G55"/>
    <mergeCell ref="G69:G70"/>
    <mergeCell ref="F91:F92"/>
    <mergeCell ref="G94:G95"/>
    <mergeCell ref="F94:F95"/>
    <mergeCell ref="H85:H86"/>
    <mergeCell ref="H88:H89"/>
    <mergeCell ref="H91:H92"/>
    <mergeCell ref="H75:H78"/>
    <mergeCell ref="H83:H84"/>
    <mergeCell ref="H94:H95"/>
    <mergeCell ref="G75:G78"/>
    <mergeCell ref="G83:G84"/>
    <mergeCell ref="G85:G86"/>
    <mergeCell ref="G88:G89"/>
    <mergeCell ref="G91:G92"/>
    <mergeCell ref="F75:F78"/>
    <mergeCell ref="F83:F84"/>
    <mergeCell ref="F85:F86"/>
    <mergeCell ref="F88:F89"/>
    <mergeCell ref="G66:G67"/>
    <mergeCell ref="I91:I92"/>
    <mergeCell ref="H57:H59"/>
    <mergeCell ref="H64:H65"/>
    <mergeCell ref="H66:H67"/>
    <mergeCell ref="I41:I44"/>
    <mergeCell ref="I45:I46"/>
    <mergeCell ref="I53:I55"/>
    <mergeCell ref="I57:I59"/>
    <mergeCell ref="I64:I65"/>
    <mergeCell ref="H69:H70"/>
    <mergeCell ref="I94:I95"/>
    <mergeCell ref="J9:J10"/>
    <mergeCell ref="J11:J12"/>
    <mergeCell ref="J14:J15"/>
    <mergeCell ref="J16:J17"/>
    <mergeCell ref="J18:J19"/>
    <mergeCell ref="J28:J29"/>
    <mergeCell ref="J83:J84"/>
    <mergeCell ref="J85:J86"/>
    <mergeCell ref="J88:J89"/>
    <mergeCell ref="J91:J92"/>
    <mergeCell ref="J41:J44"/>
    <mergeCell ref="J45:J46"/>
    <mergeCell ref="J53:J55"/>
    <mergeCell ref="J57:J59"/>
    <mergeCell ref="J64:J65"/>
    <mergeCell ref="J66:J67"/>
    <mergeCell ref="I66:I67"/>
    <mergeCell ref="J94:J95"/>
    <mergeCell ref="I69:I70"/>
    <mergeCell ref="I75:I78"/>
    <mergeCell ref="I83:I84"/>
    <mergeCell ref="I85:I86"/>
    <mergeCell ref="I88:I89"/>
    <mergeCell ref="J69:J70"/>
    <mergeCell ref="J75:J78"/>
    <mergeCell ref="J32:J33"/>
    <mergeCell ref="J35:J37"/>
    <mergeCell ref="J39:J40"/>
    <mergeCell ref="L35:L37"/>
    <mergeCell ref="L39:L40"/>
    <mergeCell ref="K69:K70"/>
    <mergeCell ref="K9:K10"/>
    <mergeCell ref="K11:K12"/>
    <mergeCell ref="K14:K15"/>
    <mergeCell ref="K16:K17"/>
    <mergeCell ref="K18:K19"/>
    <mergeCell ref="L11:L12"/>
    <mergeCell ref="L14:L15"/>
    <mergeCell ref="L16:L17"/>
    <mergeCell ref="L18:L19"/>
    <mergeCell ref="L9:L10"/>
    <mergeCell ref="L28:L29"/>
    <mergeCell ref="L32:L33"/>
    <mergeCell ref="K41:K44"/>
    <mergeCell ref="K45:K46"/>
    <mergeCell ref="K53:K55"/>
    <mergeCell ref="K57:K59"/>
    <mergeCell ref="K64:K65"/>
    <mergeCell ref="K66:K67"/>
    <mergeCell ref="M94:M95"/>
    <mergeCell ref="M69:M70"/>
    <mergeCell ref="K75:K78"/>
    <mergeCell ref="K83:K84"/>
    <mergeCell ref="K85:K86"/>
    <mergeCell ref="K88:K89"/>
    <mergeCell ref="K91:K92"/>
    <mergeCell ref="K94:K95"/>
    <mergeCell ref="L85:L86"/>
    <mergeCell ref="L88:L89"/>
    <mergeCell ref="L91:L92"/>
    <mergeCell ref="L94:L95"/>
    <mergeCell ref="M83:M84"/>
    <mergeCell ref="M85:M86"/>
    <mergeCell ref="M88:M89"/>
    <mergeCell ref="M91:M92"/>
    <mergeCell ref="L41:L44"/>
    <mergeCell ref="L45:L46"/>
    <mergeCell ref="L53:L55"/>
    <mergeCell ref="L57:L59"/>
    <mergeCell ref="L64:L65"/>
    <mergeCell ref="L66:L67"/>
    <mergeCell ref="L69:L70"/>
    <mergeCell ref="L75:L78"/>
    <mergeCell ref="L83:L84"/>
    <mergeCell ref="M14:M15"/>
    <mergeCell ref="M16:M17"/>
    <mergeCell ref="M18:M19"/>
    <mergeCell ref="M28:M29"/>
    <mergeCell ref="M32:M33"/>
    <mergeCell ref="M35:M37"/>
    <mergeCell ref="M39:M40"/>
    <mergeCell ref="M66:M67"/>
    <mergeCell ref="M75:M78"/>
    <mergeCell ref="M41:M44"/>
    <mergeCell ref="M45:M46"/>
    <mergeCell ref="M53:M55"/>
    <mergeCell ref="M57:M59"/>
    <mergeCell ref="N9:N10"/>
    <mergeCell ref="N11:N12"/>
    <mergeCell ref="N14:N15"/>
    <mergeCell ref="N16:N17"/>
    <mergeCell ref="N18:N19"/>
    <mergeCell ref="N28:N29"/>
    <mergeCell ref="N32:N33"/>
    <mergeCell ref="N35:N37"/>
    <mergeCell ref="N39:N40"/>
    <mergeCell ref="N83:N84"/>
    <mergeCell ref="O69:O70"/>
    <mergeCell ref="P32:P33"/>
    <mergeCell ref="P35:P37"/>
    <mergeCell ref="P39:P40"/>
    <mergeCell ref="M64:M65"/>
    <mergeCell ref="N85:N86"/>
    <mergeCell ref="N88:N89"/>
    <mergeCell ref="N91:N92"/>
    <mergeCell ref="N41:N44"/>
    <mergeCell ref="N45:N46"/>
    <mergeCell ref="N53:N55"/>
    <mergeCell ref="N57:N59"/>
    <mergeCell ref="N64:N65"/>
    <mergeCell ref="N66:N67"/>
    <mergeCell ref="N94:N95"/>
    <mergeCell ref="O9:O10"/>
    <mergeCell ref="O11:O12"/>
    <mergeCell ref="O14:O15"/>
    <mergeCell ref="O16:O17"/>
    <mergeCell ref="O18:O19"/>
    <mergeCell ref="O28:O29"/>
    <mergeCell ref="P9:P10"/>
    <mergeCell ref="P11:P12"/>
    <mergeCell ref="P14:P15"/>
    <mergeCell ref="P16:P17"/>
    <mergeCell ref="P18:P19"/>
    <mergeCell ref="P28:P29"/>
    <mergeCell ref="O41:O44"/>
    <mergeCell ref="O45:O46"/>
    <mergeCell ref="O53:O55"/>
    <mergeCell ref="O57:O59"/>
    <mergeCell ref="O64:O65"/>
    <mergeCell ref="O66:O67"/>
    <mergeCell ref="O32:O33"/>
    <mergeCell ref="O35:O37"/>
    <mergeCell ref="O39:O40"/>
    <mergeCell ref="N69:N70"/>
    <mergeCell ref="N75:N78"/>
    <mergeCell ref="Q94:Q95"/>
    <mergeCell ref="Q69:Q70"/>
    <mergeCell ref="O75:O78"/>
    <mergeCell ref="O83:O84"/>
    <mergeCell ref="O85:O86"/>
    <mergeCell ref="O88:O89"/>
    <mergeCell ref="O91:O92"/>
    <mergeCell ref="O94:O95"/>
    <mergeCell ref="P41:P44"/>
    <mergeCell ref="P45:P46"/>
    <mergeCell ref="P53:P55"/>
    <mergeCell ref="P57:P59"/>
    <mergeCell ref="P64:P65"/>
    <mergeCell ref="P66:P67"/>
    <mergeCell ref="P69:P70"/>
    <mergeCell ref="P75:P78"/>
    <mergeCell ref="P83:P84"/>
    <mergeCell ref="P85:P86"/>
    <mergeCell ref="P88:P89"/>
    <mergeCell ref="P91:P92"/>
    <mergeCell ref="P94:P95"/>
    <mergeCell ref="Q66:Q67"/>
    <mergeCell ref="Q75:Q78"/>
    <mergeCell ref="Q83:Q84"/>
    <mergeCell ref="R11:R12"/>
    <mergeCell ref="R14:R15"/>
    <mergeCell ref="R16:R17"/>
    <mergeCell ref="R18:R19"/>
    <mergeCell ref="R28:R29"/>
    <mergeCell ref="R32:R33"/>
    <mergeCell ref="R35:R37"/>
    <mergeCell ref="R39:R40"/>
    <mergeCell ref="Q9:Q10"/>
    <mergeCell ref="Q11:Q12"/>
    <mergeCell ref="Q14:Q15"/>
    <mergeCell ref="Q16:Q17"/>
    <mergeCell ref="Q18:Q19"/>
    <mergeCell ref="Q28:Q29"/>
    <mergeCell ref="Q32:Q33"/>
    <mergeCell ref="Q35:Q37"/>
    <mergeCell ref="Q39:Q40"/>
    <mergeCell ref="Q85:Q86"/>
    <mergeCell ref="Q88:Q89"/>
    <mergeCell ref="Q91:Q92"/>
    <mergeCell ref="Q41:Q44"/>
    <mergeCell ref="Q45:Q46"/>
    <mergeCell ref="Q53:Q55"/>
    <mergeCell ref="Q57:Q59"/>
    <mergeCell ref="Q64:Q65"/>
    <mergeCell ref="R41:R44"/>
    <mergeCell ref="R45:R46"/>
    <mergeCell ref="R53:R55"/>
    <mergeCell ref="R57:R59"/>
    <mergeCell ref="R64:R65"/>
    <mergeCell ref="R66:R67"/>
    <mergeCell ref="R69:R70"/>
    <mergeCell ref="R75:R78"/>
    <mergeCell ref="R83:R84"/>
    <mergeCell ref="R85:R86"/>
    <mergeCell ref="R88:R89"/>
    <mergeCell ref="R91:R92"/>
    <mergeCell ref="R94:R95"/>
    <mergeCell ref="S9:S10"/>
    <mergeCell ref="S11:S12"/>
    <mergeCell ref="S14:S15"/>
    <mergeCell ref="S16:S17"/>
    <mergeCell ref="S18:S19"/>
    <mergeCell ref="S28:S29"/>
    <mergeCell ref="S32:S33"/>
    <mergeCell ref="S35:S37"/>
    <mergeCell ref="S39:S40"/>
    <mergeCell ref="S41:S44"/>
    <mergeCell ref="S45:S46"/>
    <mergeCell ref="S53:S55"/>
    <mergeCell ref="S57:S59"/>
    <mergeCell ref="S64:S65"/>
    <mergeCell ref="S66:S67"/>
    <mergeCell ref="S69:S70"/>
    <mergeCell ref="S75:S78"/>
    <mergeCell ref="S83:S84"/>
    <mergeCell ref="S85:S86"/>
    <mergeCell ref="S88:S89"/>
    <mergeCell ref="S91:S92"/>
    <mergeCell ref="S94:S95"/>
    <mergeCell ref="R9:R10"/>
    <mergeCell ref="T9:T10"/>
    <mergeCell ref="T11:T12"/>
    <mergeCell ref="T14:T15"/>
    <mergeCell ref="T16:T17"/>
    <mergeCell ref="T18:T19"/>
    <mergeCell ref="T28:T29"/>
    <mergeCell ref="T32:T33"/>
    <mergeCell ref="T35:T37"/>
    <mergeCell ref="T39:T40"/>
    <mergeCell ref="T41:T44"/>
    <mergeCell ref="T45:T46"/>
    <mergeCell ref="T53:T55"/>
    <mergeCell ref="T57:T59"/>
    <mergeCell ref="T64:T65"/>
    <mergeCell ref="T66:T67"/>
    <mergeCell ref="T69:T70"/>
    <mergeCell ref="T75:T78"/>
    <mergeCell ref="T83:T84"/>
    <mergeCell ref="U75:U78"/>
    <mergeCell ref="U83:U84"/>
    <mergeCell ref="T85:T86"/>
    <mergeCell ref="T88:T89"/>
    <mergeCell ref="T91:T92"/>
    <mergeCell ref="T94:T95"/>
    <mergeCell ref="U9:U10"/>
    <mergeCell ref="U11:U12"/>
    <mergeCell ref="U14:U15"/>
    <mergeCell ref="U16:U17"/>
    <mergeCell ref="U18:U19"/>
    <mergeCell ref="U28:U29"/>
    <mergeCell ref="U32:U33"/>
    <mergeCell ref="U35:U37"/>
    <mergeCell ref="U39:U40"/>
    <mergeCell ref="U91:U92"/>
    <mergeCell ref="U41:U44"/>
    <mergeCell ref="U45:U46"/>
    <mergeCell ref="U53:U55"/>
    <mergeCell ref="U57:U59"/>
    <mergeCell ref="U64:U65"/>
    <mergeCell ref="U66:U67"/>
    <mergeCell ref="U85:U86"/>
    <mergeCell ref="U88:U89"/>
    <mergeCell ref="U94:U95"/>
    <mergeCell ref="V1:V2"/>
    <mergeCell ref="V9:V10"/>
    <mergeCell ref="V11:V12"/>
    <mergeCell ref="V14:V15"/>
    <mergeCell ref="V16:V17"/>
    <mergeCell ref="V18:V19"/>
    <mergeCell ref="V28:V29"/>
    <mergeCell ref="V88:V89"/>
    <mergeCell ref="V39:V40"/>
    <mergeCell ref="V41:V44"/>
    <mergeCell ref="V45:V46"/>
    <mergeCell ref="V53:V55"/>
    <mergeCell ref="V57:V59"/>
    <mergeCell ref="V91:V92"/>
    <mergeCell ref="V94:V95"/>
    <mergeCell ref="V64:V65"/>
    <mergeCell ref="V75:V78"/>
    <mergeCell ref="V83:V84"/>
    <mergeCell ref="V85:V86"/>
    <mergeCell ref="V32:V33"/>
    <mergeCell ref="V69:V70"/>
    <mergeCell ref="V35:V37"/>
    <mergeCell ref="U69:U70"/>
    <mergeCell ref="W88:W89"/>
    <mergeCell ref="V66:V67"/>
    <mergeCell ref="X45:X46"/>
    <mergeCell ref="X53:X55"/>
    <mergeCell ref="X57:X59"/>
    <mergeCell ref="X64:X65"/>
    <mergeCell ref="X1:X2"/>
    <mergeCell ref="X9:X10"/>
    <mergeCell ref="X18:X19"/>
    <mergeCell ref="X28:X29"/>
    <mergeCell ref="X32:X33"/>
    <mergeCell ref="X35:X37"/>
    <mergeCell ref="X75:X78"/>
    <mergeCell ref="X66:X67"/>
    <mergeCell ref="X69:X70"/>
    <mergeCell ref="W1:W2"/>
    <mergeCell ref="W11:W12"/>
    <mergeCell ref="W14:W15"/>
    <mergeCell ref="W16:W17"/>
    <mergeCell ref="W83:W84"/>
    <mergeCell ref="W85:W86"/>
    <mergeCell ref="X91:X92"/>
    <mergeCell ref="X94:X95"/>
    <mergeCell ref="Z3:Z12"/>
    <mergeCell ref="Z13:Z21"/>
    <mergeCell ref="Z22:Z32"/>
    <mergeCell ref="Z33:Z43"/>
    <mergeCell ref="Z44:Z56"/>
    <mergeCell ref="X39:X40"/>
    <mergeCell ref="X41:X44"/>
    <mergeCell ref="Z57:Z58"/>
    <mergeCell ref="Z59:Z77"/>
    <mergeCell ref="AA8:AA9"/>
    <mergeCell ref="AA25:AA26"/>
    <mergeCell ref="AA31:AA32"/>
    <mergeCell ref="AA38:AA40"/>
    <mergeCell ref="AA44:AA45"/>
    <mergeCell ref="AA46:AA47"/>
    <mergeCell ref="AA50:AA51"/>
    <mergeCell ref="AA52:AA53"/>
    <mergeCell ref="AC8:AC9"/>
    <mergeCell ref="AC31:AC32"/>
    <mergeCell ref="AC38:AC40"/>
    <mergeCell ref="AC44:AC45"/>
    <mergeCell ref="AC50:AC51"/>
    <mergeCell ref="AC52:AC53"/>
  </mergeCells>
  <phoneticPr fontId="1" type="noConversion"/>
  <conditionalFormatting sqref="B1:B1048576">
    <cfRule type="dataBar" priority="13">
      <dataBar>
        <cfvo type="min"/>
        <cfvo type="max"/>
        <color rgb="FF638EC6"/>
      </dataBar>
      <extLst>
        <ext xmlns:x14="http://schemas.microsoft.com/office/spreadsheetml/2009/9/main" uri="{B025F937-C7B1-47D3-B67F-A62EFF666E3E}">
          <x14:id>{0BC6BC05-2CDE-4A44-B628-3C90F8FAA25D}</x14:id>
        </ext>
      </extLst>
    </cfRule>
  </conditionalFormatting>
  <conditionalFormatting sqref="C1:C1048576">
    <cfRule type="dataBar" priority="12">
      <dataBar>
        <cfvo type="min"/>
        <cfvo type="max"/>
        <color rgb="FFD6007B"/>
      </dataBar>
      <extLst>
        <ext xmlns:x14="http://schemas.microsoft.com/office/spreadsheetml/2009/9/main" uri="{B025F937-C7B1-47D3-B67F-A62EFF666E3E}">
          <x14:id>{BA327398-2328-4F32-B19F-94D99B5A2B73}</x14:id>
        </ext>
      </extLst>
    </cfRule>
  </conditionalFormatting>
  <conditionalFormatting sqref="D1:D1048576">
    <cfRule type="dataBar" priority="11">
      <dataBar>
        <cfvo type="min"/>
        <cfvo type="max"/>
        <color rgb="FFFFB628"/>
      </dataBar>
      <extLst>
        <ext xmlns:x14="http://schemas.microsoft.com/office/spreadsheetml/2009/9/main" uri="{B025F937-C7B1-47D3-B67F-A62EFF666E3E}">
          <x14:id>{C53FABDF-05DD-4FF4-8398-2E6C9894FD5B}</x14:id>
        </ext>
      </extLst>
    </cfRule>
  </conditionalFormatting>
  <conditionalFormatting sqref="E1:E1048576">
    <cfRule type="dataBar" priority="9">
      <dataBar>
        <cfvo type="min"/>
        <cfvo type="max"/>
        <color rgb="FF008AEF"/>
      </dataBar>
      <extLst>
        <ext xmlns:x14="http://schemas.microsoft.com/office/spreadsheetml/2009/9/main" uri="{B025F937-C7B1-47D3-B67F-A62EFF666E3E}">
          <x14:id>{CCE4740A-A186-4CBE-9890-F63105C1F10A}</x14:id>
        </ext>
      </extLst>
    </cfRule>
  </conditionalFormatting>
  <conditionalFormatting sqref="G1:G1048576">
    <cfRule type="dataBar" priority="8">
      <dataBar>
        <cfvo type="min"/>
        <cfvo type="max"/>
        <color rgb="FFFF555A"/>
      </dataBar>
      <extLst>
        <ext xmlns:x14="http://schemas.microsoft.com/office/spreadsheetml/2009/9/main" uri="{B025F937-C7B1-47D3-B67F-A62EFF666E3E}">
          <x14:id>{BB0D2DFF-213E-4A65-8825-2A948D9FAED1}</x14:id>
        </ext>
      </extLst>
    </cfRule>
  </conditionalFormatting>
  <conditionalFormatting sqref="H1:H1048576">
    <cfRule type="dataBar" priority="7">
      <dataBar>
        <cfvo type="min"/>
        <cfvo type="max"/>
        <color rgb="FF008AEF"/>
      </dataBar>
      <extLst>
        <ext xmlns:x14="http://schemas.microsoft.com/office/spreadsheetml/2009/9/main" uri="{B025F937-C7B1-47D3-B67F-A62EFF666E3E}">
          <x14:id>{98FAA690-BE29-4354-B803-E5EB6E299824}</x14:id>
        </ext>
      </extLst>
    </cfRule>
  </conditionalFormatting>
  <conditionalFormatting sqref="I1:I1048576">
    <cfRule type="dataBar" priority="1">
      <dataBar>
        <cfvo type="min"/>
        <cfvo type="max"/>
        <color rgb="FF638EC6"/>
      </dataBar>
      <extLst>
        <ext xmlns:x14="http://schemas.microsoft.com/office/spreadsheetml/2009/9/main" uri="{B025F937-C7B1-47D3-B67F-A62EFF666E3E}">
          <x14:id>{8344F1FF-DEF4-49F6-8112-F75FF6B0F33E}</x14:id>
        </ext>
      </extLst>
    </cfRule>
  </conditionalFormatting>
  <conditionalFormatting sqref="J1:J1048576">
    <cfRule type="dataBar" priority="5">
      <dataBar>
        <cfvo type="min"/>
        <cfvo type="max"/>
        <color rgb="FFCC00FF"/>
      </dataBar>
      <extLst>
        <ext xmlns:x14="http://schemas.microsoft.com/office/spreadsheetml/2009/9/main" uri="{B025F937-C7B1-47D3-B67F-A62EFF666E3E}">
          <x14:id>{2D3D088C-7260-480B-BC8E-ABFFD46502C5}</x14:id>
        </ext>
      </extLst>
    </cfRule>
  </conditionalFormatting>
  <conditionalFormatting sqref="K1:K1048576">
    <cfRule type="dataBar" priority="3">
      <dataBar>
        <cfvo type="min"/>
        <cfvo type="max"/>
        <color rgb="FF63C384"/>
      </dataBar>
      <extLst>
        <ext xmlns:x14="http://schemas.microsoft.com/office/spreadsheetml/2009/9/main" uri="{B025F937-C7B1-47D3-B67F-A62EFF666E3E}">
          <x14:id>{0E7F0CA2-18E8-4086-BCE8-53FC9040483A}</x14:id>
        </ext>
      </extLst>
    </cfRule>
  </conditionalFormatting>
  <conditionalFormatting sqref="L1:L1048576">
    <cfRule type="dataBar" priority="2">
      <dataBar>
        <cfvo type="min"/>
        <cfvo type="max"/>
        <color rgb="FFFFB628"/>
      </dataBar>
      <extLst>
        <ext xmlns:x14="http://schemas.microsoft.com/office/spreadsheetml/2009/9/main" uri="{B025F937-C7B1-47D3-B67F-A62EFF666E3E}">
          <x14:id>{616856C3-2ECD-4362-AA40-9B871DD810A5}</x14:id>
        </ext>
      </extLst>
    </cfRule>
  </conditionalFormatting>
  <hyperlinks>
    <hyperlink ref="W49" r:id="rId1" tooltip="攻略/クエスト/まがったスプーン (144d)" display="任务：弯曲的勺子の报酬" xr:uid="{00000000-0004-0000-1600-000000000000}"/>
  </hyperlinks>
  <pageMargins left="0.75" right="0.75" top="1" bottom="1" header="0.51" footer="0.51"/>
  <pageSetup paperSize="9" orientation="portrait" r:id="rId2"/>
  <headerFooter scaleWithDoc="0" alignWithMargins="0"/>
  <extLst>
    <ext xmlns:x14="http://schemas.microsoft.com/office/spreadsheetml/2009/9/main" uri="{78C0D931-6437-407d-A8EE-F0AAD7539E65}">
      <x14:conditionalFormattings>
        <x14:conditionalFormatting xmlns:xm="http://schemas.microsoft.com/office/excel/2006/main">
          <x14:cfRule type="dataBar" id="{0BC6BC05-2CDE-4A44-B628-3C90F8FAA25D}">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BA327398-2328-4F32-B19F-94D99B5A2B73}">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C53FABDF-05DD-4FF4-8398-2E6C9894FD5B}">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CCE4740A-A186-4CBE-9890-F63105C1F10A}">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BB0D2DFF-213E-4A65-8825-2A948D9FAED1}">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98FAA690-BE29-4354-B803-E5EB6E299824}">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8344F1FF-DEF4-49F6-8112-F75FF6B0F33E}">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2D3D088C-7260-480B-BC8E-ABFFD46502C5}">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0E7F0CA2-18E8-4086-BCE8-53FC9040483A}">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616856C3-2ECD-4362-AA40-9B871DD810A5}">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tabColor rgb="FFFFC000"/>
  </sheetPr>
  <dimension ref="A1:AC162"/>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23.6640625" style="3" bestFit="1" customWidth="1"/>
    <col min="2" max="2" width="5" style="3" bestFit="1" customWidth="1"/>
    <col min="3" max="3" width="4.1640625" style="3" bestFit="1" customWidth="1"/>
    <col min="4" max="4" width="5" style="3" bestFit="1" customWidth="1"/>
    <col min="5" max="5" width="6" style="3" bestFit="1" customWidth="1"/>
    <col min="6" max="6" width="6.33203125" style="3" bestFit="1" customWidth="1"/>
    <col min="7" max="11" width="4.1640625" style="3" bestFit="1" customWidth="1"/>
    <col min="12" max="12" width="5" style="3" bestFit="1" customWidth="1"/>
    <col min="13" max="21" width="6.83203125" style="3" bestFit="1" customWidth="1"/>
    <col min="22" max="22" width="9" style="3" bestFit="1" customWidth="1"/>
    <col min="23" max="23" width="51.1640625" style="3" bestFit="1" customWidth="1"/>
    <col min="24" max="24" width="23.6640625" style="3" bestFit="1" customWidth="1"/>
    <col min="25" max="25" width="2.83203125" style="6" customWidth="1"/>
    <col min="26" max="26" width="4.1640625" style="3" bestFit="1" customWidth="1"/>
    <col min="27" max="27" width="23.6640625" style="3" bestFit="1" customWidth="1"/>
    <col min="28" max="28" width="28.33203125" style="3" bestFit="1" customWidth="1"/>
    <col min="29" max="29" width="23.6640625" style="3" bestFit="1" customWidth="1"/>
    <col min="30" max="31" width="26" style="3" customWidth="1"/>
    <col min="32" max="16384" width="9.33203125" style="3"/>
  </cols>
  <sheetData>
    <row r="1" spans="1:29" ht="12" thickBot="1" x14ac:dyDescent="0.2">
      <c r="A1" s="737" t="s">
        <v>1151</v>
      </c>
      <c r="B1" s="863" t="s">
        <v>3602</v>
      </c>
      <c r="C1" s="863" t="s">
        <v>3601</v>
      </c>
      <c r="D1" s="863" t="s">
        <v>3600</v>
      </c>
      <c r="E1" s="863" t="s">
        <v>571</v>
      </c>
      <c r="F1" s="737" t="s">
        <v>1854</v>
      </c>
      <c r="G1" s="737" t="s">
        <v>1298</v>
      </c>
      <c r="H1" s="740"/>
      <c r="I1" s="740"/>
      <c r="J1" s="740"/>
      <c r="K1" s="740"/>
      <c r="L1" s="740"/>
      <c r="M1" s="737" t="s">
        <v>3760</v>
      </c>
      <c r="N1" s="740"/>
      <c r="O1" s="740"/>
      <c r="P1" s="740"/>
      <c r="Q1" s="740"/>
      <c r="R1" s="740"/>
      <c r="S1" s="740"/>
      <c r="T1" s="740"/>
      <c r="U1" s="740"/>
      <c r="V1" s="737" t="s">
        <v>3483</v>
      </c>
      <c r="W1" s="756" t="s">
        <v>1796</v>
      </c>
      <c r="X1" s="756" t="s">
        <v>81</v>
      </c>
      <c r="Y1" s="76"/>
      <c r="Z1" s="78"/>
      <c r="AA1" s="78"/>
      <c r="AB1" s="78"/>
      <c r="AC1" s="78"/>
    </row>
    <row r="2" spans="1:29" ht="12" thickBot="1" x14ac:dyDescent="0.2">
      <c r="A2" s="740"/>
      <c r="B2" s="864"/>
      <c r="C2" s="864"/>
      <c r="D2" s="864"/>
      <c r="E2" s="864"/>
      <c r="F2" s="740"/>
      <c r="G2" s="94" t="s">
        <v>3598</v>
      </c>
      <c r="H2" s="94" t="s">
        <v>3597</v>
      </c>
      <c r="I2" s="94" t="s">
        <v>3596</v>
      </c>
      <c r="J2" s="94" t="s">
        <v>3595</v>
      </c>
      <c r="K2" s="94" t="s">
        <v>3594</v>
      </c>
      <c r="L2" s="94" t="s">
        <v>3593</v>
      </c>
      <c r="M2" s="80" t="s">
        <v>3468</v>
      </c>
      <c r="N2" s="80" t="s">
        <v>3467</v>
      </c>
      <c r="O2" s="80" t="s">
        <v>4545</v>
      </c>
      <c r="P2" s="80" t="s">
        <v>3466</v>
      </c>
      <c r="Q2" s="80" t="s">
        <v>3465</v>
      </c>
      <c r="R2" s="80" t="s">
        <v>3464</v>
      </c>
      <c r="S2" s="80" t="s">
        <v>3463</v>
      </c>
      <c r="T2" s="80" t="s">
        <v>3462</v>
      </c>
      <c r="U2" s="80" t="s">
        <v>3461</v>
      </c>
      <c r="V2" s="740"/>
      <c r="W2" s="757"/>
      <c r="X2" s="757"/>
      <c r="Y2" s="76"/>
      <c r="Z2" s="78" t="s">
        <v>1152</v>
      </c>
      <c r="AA2" s="78" t="s">
        <v>1151</v>
      </c>
      <c r="AB2" s="78" t="s">
        <v>1796</v>
      </c>
      <c r="AC2" s="78" t="s">
        <v>81</v>
      </c>
    </row>
    <row r="3" spans="1:29" ht="12" thickBot="1" x14ac:dyDescent="0.2">
      <c r="A3" s="846" t="s">
        <v>576</v>
      </c>
      <c r="B3" s="860">
        <v>2</v>
      </c>
      <c r="C3" s="860">
        <v>0</v>
      </c>
      <c r="D3" s="860">
        <v>0</v>
      </c>
      <c r="E3" s="860">
        <v>85</v>
      </c>
      <c r="F3" s="855" t="s">
        <v>103</v>
      </c>
      <c r="G3" s="853">
        <v>0</v>
      </c>
      <c r="H3" s="853">
        <v>5</v>
      </c>
      <c r="I3" s="853">
        <v>0</v>
      </c>
      <c r="J3" s="853">
        <v>0</v>
      </c>
      <c r="K3" s="853">
        <v>0</v>
      </c>
      <c r="L3" s="853">
        <v>0</v>
      </c>
      <c r="M3" s="750" t="s">
        <v>2973</v>
      </c>
      <c r="N3" s="750" t="s">
        <v>2973</v>
      </c>
      <c r="O3" s="750" t="s">
        <v>2973</v>
      </c>
      <c r="P3" s="750" t="s">
        <v>2973</v>
      </c>
      <c r="Q3" s="750" t="s">
        <v>2973</v>
      </c>
      <c r="R3" s="750" t="s">
        <v>2973</v>
      </c>
      <c r="S3" s="750" t="s">
        <v>2973</v>
      </c>
      <c r="T3" s="750" t="s">
        <v>2973</v>
      </c>
      <c r="U3" s="750" t="s">
        <v>103</v>
      </c>
      <c r="V3" s="738">
        <v>25</v>
      </c>
      <c r="W3" s="53" t="s">
        <v>1661</v>
      </c>
      <c r="X3" s="738" t="s">
        <v>3145</v>
      </c>
      <c r="Z3" s="851">
        <v>1</v>
      </c>
      <c r="AA3" s="60" t="s">
        <v>576</v>
      </c>
      <c r="AB3" s="45" t="s">
        <v>1661</v>
      </c>
      <c r="AC3" s="45" t="s">
        <v>3145</v>
      </c>
    </row>
    <row r="4" spans="1:29" ht="12" thickBot="1" x14ac:dyDescent="0.2">
      <c r="A4" s="847"/>
      <c r="B4" s="861"/>
      <c r="C4" s="861"/>
      <c r="D4" s="861"/>
      <c r="E4" s="861"/>
      <c r="F4" s="855"/>
      <c r="G4" s="853"/>
      <c r="H4" s="853"/>
      <c r="I4" s="853"/>
      <c r="J4" s="853"/>
      <c r="K4" s="853"/>
      <c r="L4" s="853"/>
      <c r="M4" s="750"/>
      <c r="N4" s="750"/>
      <c r="O4" s="750"/>
      <c r="P4" s="750"/>
      <c r="Q4" s="750"/>
      <c r="R4" s="750"/>
      <c r="S4" s="750"/>
      <c r="T4" s="750"/>
      <c r="U4" s="750"/>
      <c r="V4" s="738"/>
      <c r="W4" s="53" t="s">
        <v>3759</v>
      </c>
      <c r="X4" s="738"/>
      <c r="Z4" s="852"/>
      <c r="AA4" s="60" t="s">
        <v>580</v>
      </c>
      <c r="AB4" s="45" t="s">
        <v>1661</v>
      </c>
      <c r="AC4" s="45" t="s">
        <v>3145</v>
      </c>
    </row>
    <row r="5" spans="1:29" ht="12" thickBot="1" x14ac:dyDescent="0.2">
      <c r="A5" s="846" t="s">
        <v>580</v>
      </c>
      <c r="B5" s="860">
        <v>3</v>
      </c>
      <c r="C5" s="860">
        <v>0</v>
      </c>
      <c r="D5" s="860">
        <v>0</v>
      </c>
      <c r="E5" s="860">
        <v>80</v>
      </c>
      <c r="F5" s="855" t="s">
        <v>103</v>
      </c>
      <c r="G5" s="853">
        <v>0</v>
      </c>
      <c r="H5" s="853">
        <v>0</v>
      </c>
      <c r="I5" s="853">
        <v>0</v>
      </c>
      <c r="J5" s="853">
        <v>0</v>
      </c>
      <c r="K5" s="853">
        <v>0</v>
      </c>
      <c r="L5" s="853">
        <v>0</v>
      </c>
      <c r="M5" s="750" t="s">
        <v>2973</v>
      </c>
      <c r="N5" s="750" t="s">
        <v>2973</v>
      </c>
      <c r="O5" s="750"/>
      <c r="P5" s="750" t="s">
        <v>2973</v>
      </c>
      <c r="Q5" s="750" t="s">
        <v>2973</v>
      </c>
      <c r="R5" s="750" t="s">
        <v>2973</v>
      </c>
      <c r="S5" s="750" t="s">
        <v>2973</v>
      </c>
      <c r="T5" s="750" t="s">
        <v>2973</v>
      </c>
      <c r="U5" s="750" t="s">
        <v>103</v>
      </c>
      <c r="V5" s="738">
        <v>30</v>
      </c>
      <c r="W5" s="53" t="s">
        <v>1661</v>
      </c>
      <c r="X5" s="738" t="s">
        <v>3145</v>
      </c>
      <c r="Z5" s="852"/>
      <c r="AA5" s="60" t="s">
        <v>3757</v>
      </c>
      <c r="AB5" s="45" t="s">
        <v>3756</v>
      </c>
      <c r="AC5" s="45"/>
    </row>
    <row r="6" spans="1:29" ht="12" thickBot="1" x14ac:dyDescent="0.2">
      <c r="A6" s="847"/>
      <c r="B6" s="861"/>
      <c r="C6" s="861"/>
      <c r="D6" s="861"/>
      <c r="E6" s="861"/>
      <c r="F6" s="856"/>
      <c r="G6" s="854"/>
      <c r="H6" s="854"/>
      <c r="I6" s="854"/>
      <c r="J6" s="854"/>
      <c r="K6" s="854"/>
      <c r="L6" s="854"/>
      <c r="M6" s="751"/>
      <c r="N6" s="751"/>
      <c r="O6" s="751"/>
      <c r="P6" s="751"/>
      <c r="Q6" s="751"/>
      <c r="R6" s="751"/>
      <c r="S6" s="751"/>
      <c r="T6" s="751"/>
      <c r="U6" s="751"/>
      <c r="V6" s="739"/>
      <c r="W6" s="53" t="s">
        <v>3758</v>
      </c>
      <c r="X6" s="739"/>
      <c r="Z6" s="852"/>
      <c r="AA6" s="60" t="s">
        <v>3754</v>
      </c>
      <c r="AB6" s="45" t="s">
        <v>2697</v>
      </c>
      <c r="AC6" s="45"/>
    </row>
    <row r="7" spans="1:29" ht="12" thickBot="1" x14ac:dyDescent="0.2">
      <c r="A7" s="93" t="s">
        <v>3757</v>
      </c>
      <c r="B7" s="146">
        <v>4</v>
      </c>
      <c r="C7" s="146">
        <v>0</v>
      </c>
      <c r="D7" s="146">
        <v>0</v>
      </c>
      <c r="E7" s="146">
        <v>0</v>
      </c>
      <c r="F7" s="146" t="s">
        <v>103</v>
      </c>
      <c r="G7" s="138">
        <v>0</v>
      </c>
      <c r="H7" s="138">
        <v>0</v>
      </c>
      <c r="I7" s="138">
        <v>0</v>
      </c>
      <c r="J7" s="138">
        <v>0</v>
      </c>
      <c r="K7" s="138">
        <v>0</v>
      </c>
      <c r="L7" s="138">
        <v>0</v>
      </c>
      <c r="M7" s="99" t="s">
        <v>2973</v>
      </c>
      <c r="N7" s="99" t="s">
        <v>2973</v>
      </c>
      <c r="O7" s="99" t="s">
        <v>2973</v>
      </c>
      <c r="P7" s="99" t="s">
        <v>2973</v>
      </c>
      <c r="Q7" s="99" t="s">
        <v>2973</v>
      </c>
      <c r="R7" s="99" t="s">
        <v>2973</v>
      </c>
      <c r="S7" s="99" t="s">
        <v>2973</v>
      </c>
      <c r="T7" s="99" t="s">
        <v>2973</v>
      </c>
      <c r="U7" s="99" t="s">
        <v>103</v>
      </c>
      <c r="V7" s="53">
        <v>-7</v>
      </c>
      <c r="W7" s="53" t="s">
        <v>3756</v>
      </c>
      <c r="X7" s="53"/>
      <c r="Z7" s="852"/>
      <c r="AA7" s="60" t="s">
        <v>3752</v>
      </c>
      <c r="AB7" s="45" t="s">
        <v>3262</v>
      </c>
      <c r="AC7" s="45" t="s">
        <v>3755</v>
      </c>
    </row>
    <row r="8" spans="1:29" ht="12" thickBot="1" x14ac:dyDescent="0.2">
      <c r="A8" s="93" t="s">
        <v>3754</v>
      </c>
      <c r="B8" s="146">
        <v>4</v>
      </c>
      <c r="C8" s="146">
        <v>0</v>
      </c>
      <c r="D8" s="146">
        <v>0</v>
      </c>
      <c r="E8" s="146">
        <v>-15</v>
      </c>
      <c r="F8" s="146" t="s">
        <v>103</v>
      </c>
      <c r="G8" s="138">
        <v>0</v>
      </c>
      <c r="H8" s="138">
        <v>0</v>
      </c>
      <c r="I8" s="138">
        <v>0</v>
      </c>
      <c r="J8" s="138">
        <v>0</v>
      </c>
      <c r="K8" s="138">
        <v>0</v>
      </c>
      <c r="L8" s="138">
        <v>0</v>
      </c>
      <c r="M8" s="99" t="s">
        <v>2973</v>
      </c>
      <c r="N8" s="99" t="s">
        <v>2973</v>
      </c>
      <c r="O8" s="99" t="s">
        <v>2973</v>
      </c>
      <c r="P8" s="99" t="s">
        <v>2973</v>
      </c>
      <c r="Q8" s="99" t="s">
        <v>2973</v>
      </c>
      <c r="R8" s="99" t="s">
        <v>2973</v>
      </c>
      <c r="S8" s="99" t="s">
        <v>2973</v>
      </c>
      <c r="T8" s="99" t="s">
        <v>2973</v>
      </c>
      <c r="U8" s="99" t="s">
        <v>103</v>
      </c>
      <c r="V8" s="53">
        <v>-7</v>
      </c>
      <c r="W8" s="53" t="s">
        <v>2686</v>
      </c>
      <c r="X8" s="53"/>
      <c r="Z8" s="852"/>
      <c r="AA8" s="720" t="s">
        <v>573</v>
      </c>
      <c r="AB8" s="45" t="s">
        <v>3753</v>
      </c>
      <c r="AC8" s="722"/>
    </row>
    <row r="9" spans="1:29" ht="12" thickBot="1" x14ac:dyDescent="0.2">
      <c r="A9" s="93" t="s">
        <v>3752</v>
      </c>
      <c r="B9" s="146">
        <v>4</v>
      </c>
      <c r="C9" s="146">
        <v>0</v>
      </c>
      <c r="D9" s="146">
        <v>0</v>
      </c>
      <c r="E9" s="146">
        <v>0</v>
      </c>
      <c r="F9" s="146" t="s">
        <v>103</v>
      </c>
      <c r="G9" s="138">
        <v>0</v>
      </c>
      <c r="H9" s="138">
        <v>0</v>
      </c>
      <c r="I9" s="138">
        <v>0</v>
      </c>
      <c r="J9" s="138">
        <v>0</v>
      </c>
      <c r="K9" s="138">
        <v>0</v>
      </c>
      <c r="L9" s="138">
        <v>0</v>
      </c>
      <c r="M9" s="99" t="s">
        <v>2973</v>
      </c>
      <c r="N9" s="99" t="s">
        <v>103</v>
      </c>
      <c r="O9" s="99" t="s">
        <v>103</v>
      </c>
      <c r="P9" s="99" t="s">
        <v>103</v>
      </c>
      <c r="Q9" s="99" t="s">
        <v>103</v>
      </c>
      <c r="R9" s="99" t="s">
        <v>103</v>
      </c>
      <c r="S9" s="99" t="s">
        <v>103</v>
      </c>
      <c r="T9" s="99" t="s">
        <v>103</v>
      </c>
      <c r="U9" s="99" t="s">
        <v>103</v>
      </c>
      <c r="V9" s="53">
        <v>-30</v>
      </c>
      <c r="W9" s="53" t="s">
        <v>3751</v>
      </c>
      <c r="X9" s="53" t="s">
        <v>3145</v>
      </c>
      <c r="Z9" s="852"/>
      <c r="AA9" s="849"/>
      <c r="AB9" s="47" t="s">
        <v>3098</v>
      </c>
      <c r="AC9" s="850"/>
    </row>
    <row r="10" spans="1:29" ht="12" thickBot="1" x14ac:dyDescent="0.2">
      <c r="A10" s="93" t="s">
        <v>3698</v>
      </c>
      <c r="B10" s="146">
        <v>4</v>
      </c>
      <c r="C10" s="146">
        <v>0</v>
      </c>
      <c r="D10" s="146">
        <v>0</v>
      </c>
      <c r="E10" s="146">
        <v>-97</v>
      </c>
      <c r="F10" s="146" t="s">
        <v>103</v>
      </c>
      <c r="G10" s="138">
        <v>0</v>
      </c>
      <c r="H10" s="138">
        <v>0</v>
      </c>
      <c r="I10" s="138">
        <v>0</v>
      </c>
      <c r="J10" s="138">
        <v>0</v>
      </c>
      <c r="K10" s="138">
        <v>0</v>
      </c>
      <c r="L10" s="138">
        <v>0</v>
      </c>
      <c r="M10" s="99" t="s">
        <v>2973</v>
      </c>
      <c r="N10" s="99" t="s">
        <v>2973</v>
      </c>
      <c r="O10" s="99" t="s">
        <v>2973</v>
      </c>
      <c r="P10" s="99" t="s">
        <v>2973</v>
      </c>
      <c r="Q10" s="99" t="s">
        <v>2973</v>
      </c>
      <c r="R10" s="99" t="s">
        <v>2973</v>
      </c>
      <c r="S10" s="99" t="s">
        <v>2973</v>
      </c>
      <c r="T10" s="99" t="s">
        <v>2973</v>
      </c>
      <c r="U10" s="99" t="s">
        <v>103</v>
      </c>
      <c r="V10" s="50">
        <v>4800</v>
      </c>
      <c r="W10" s="53" t="s">
        <v>3697</v>
      </c>
      <c r="X10" s="53" t="s">
        <v>2957</v>
      </c>
      <c r="Z10" s="852"/>
      <c r="AA10" s="60" t="s">
        <v>3748</v>
      </c>
      <c r="AB10" s="45" t="s">
        <v>3062</v>
      </c>
      <c r="AC10" s="45"/>
    </row>
    <row r="11" spans="1:29" ht="12" thickBot="1" x14ac:dyDescent="0.2">
      <c r="A11" s="846" t="s">
        <v>573</v>
      </c>
      <c r="B11" s="860">
        <v>5</v>
      </c>
      <c r="C11" s="860">
        <v>0</v>
      </c>
      <c r="D11" s="860">
        <v>0</v>
      </c>
      <c r="E11" s="860">
        <v>25</v>
      </c>
      <c r="F11" s="855" t="s">
        <v>103</v>
      </c>
      <c r="G11" s="853">
        <v>0</v>
      </c>
      <c r="H11" s="853">
        <v>0</v>
      </c>
      <c r="I11" s="853">
        <v>0</v>
      </c>
      <c r="J11" s="853">
        <v>0</v>
      </c>
      <c r="K11" s="853">
        <v>0</v>
      </c>
      <c r="L11" s="853">
        <v>0</v>
      </c>
      <c r="M11" s="750" t="s">
        <v>2973</v>
      </c>
      <c r="N11" s="750" t="s">
        <v>2973</v>
      </c>
      <c r="O11" s="750" t="s">
        <v>2973</v>
      </c>
      <c r="P11" s="750" t="s">
        <v>2973</v>
      </c>
      <c r="Q11" s="750" t="s">
        <v>2973</v>
      </c>
      <c r="R11" s="750" t="s">
        <v>2973</v>
      </c>
      <c r="S11" s="750" t="s">
        <v>2973</v>
      </c>
      <c r="T11" s="750" t="s">
        <v>2973</v>
      </c>
      <c r="U11" s="750" t="s">
        <v>2973</v>
      </c>
      <c r="V11" s="738">
        <v>50</v>
      </c>
      <c r="W11" s="53" t="s">
        <v>3169</v>
      </c>
      <c r="X11" s="738"/>
      <c r="Z11" s="852"/>
      <c r="AA11" s="60" t="s">
        <v>575</v>
      </c>
      <c r="AB11" s="45" t="s">
        <v>3729</v>
      </c>
      <c r="AC11" s="45"/>
    </row>
    <row r="12" spans="1:29" ht="12" thickBot="1" x14ac:dyDescent="0.2">
      <c r="A12" s="847"/>
      <c r="B12" s="861"/>
      <c r="C12" s="861"/>
      <c r="D12" s="861"/>
      <c r="E12" s="861"/>
      <c r="F12" s="856"/>
      <c r="G12" s="854"/>
      <c r="H12" s="854"/>
      <c r="I12" s="854"/>
      <c r="J12" s="854"/>
      <c r="K12" s="854"/>
      <c r="L12" s="854"/>
      <c r="M12" s="751"/>
      <c r="N12" s="751"/>
      <c r="O12" s="751"/>
      <c r="P12" s="751"/>
      <c r="Q12" s="751"/>
      <c r="R12" s="751"/>
      <c r="S12" s="751"/>
      <c r="T12" s="751"/>
      <c r="U12" s="751"/>
      <c r="V12" s="739"/>
      <c r="W12" s="53" t="s">
        <v>3750</v>
      </c>
      <c r="X12" s="739"/>
      <c r="Z12" s="852"/>
      <c r="AA12" s="60" t="s">
        <v>651</v>
      </c>
      <c r="AB12" s="45" t="s">
        <v>3749</v>
      </c>
      <c r="AC12" s="45" t="s">
        <v>2957</v>
      </c>
    </row>
    <row r="13" spans="1:29" ht="12" thickBot="1" x14ac:dyDescent="0.2">
      <c r="A13" s="93" t="s">
        <v>3748</v>
      </c>
      <c r="B13" s="146">
        <v>5</v>
      </c>
      <c r="C13" s="146">
        <v>0</v>
      </c>
      <c r="D13" s="146">
        <v>0</v>
      </c>
      <c r="E13" s="146">
        <v>-25</v>
      </c>
      <c r="F13" s="146" t="s">
        <v>103</v>
      </c>
      <c r="G13" s="138">
        <v>0</v>
      </c>
      <c r="H13" s="138">
        <v>0</v>
      </c>
      <c r="I13" s="138">
        <v>0</v>
      </c>
      <c r="J13" s="138">
        <v>0</v>
      </c>
      <c r="K13" s="138">
        <v>0</v>
      </c>
      <c r="L13" s="138">
        <v>0</v>
      </c>
      <c r="M13" s="99" t="s">
        <v>2973</v>
      </c>
      <c r="N13" s="99" t="s">
        <v>2973</v>
      </c>
      <c r="O13" s="99" t="s">
        <v>2973</v>
      </c>
      <c r="P13" s="99" t="s">
        <v>2973</v>
      </c>
      <c r="Q13" s="99" t="s">
        <v>2973</v>
      </c>
      <c r="R13" s="99" t="s">
        <v>2973</v>
      </c>
      <c r="S13" s="99" t="s">
        <v>2973</v>
      </c>
      <c r="T13" s="99" t="s">
        <v>2973</v>
      </c>
      <c r="U13" s="99" t="s">
        <v>2973</v>
      </c>
      <c r="V13" s="53">
        <v>-210</v>
      </c>
      <c r="W13" s="53" t="s">
        <v>3413</v>
      </c>
      <c r="X13" s="53" t="s">
        <v>2957</v>
      </c>
      <c r="Z13" s="851">
        <v>2</v>
      </c>
      <c r="AA13" s="720" t="s">
        <v>654</v>
      </c>
      <c r="AB13" s="45" t="s">
        <v>3169</v>
      </c>
      <c r="AC13" s="722" t="s">
        <v>2957</v>
      </c>
    </row>
    <row r="14" spans="1:29" ht="12" thickBot="1" x14ac:dyDescent="0.2">
      <c r="A14" s="93" t="s">
        <v>575</v>
      </c>
      <c r="B14" s="146">
        <v>5</v>
      </c>
      <c r="C14" s="146">
        <v>0</v>
      </c>
      <c r="D14" s="146">
        <v>0</v>
      </c>
      <c r="E14" s="146">
        <v>-60</v>
      </c>
      <c r="F14" s="146" t="s">
        <v>103</v>
      </c>
      <c r="G14" s="138">
        <v>0</v>
      </c>
      <c r="H14" s="138">
        <v>0</v>
      </c>
      <c r="I14" s="138">
        <v>0</v>
      </c>
      <c r="J14" s="138">
        <v>0</v>
      </c>
      <c r="K14" s="138">
        <v>0</v>
      </c>
      <c r="L14" s="138">
        <v>0</v>
      </c>
      <c r="M14" s="99" t="s">
        <v>2973</v>
      </c>
      <c r="N14" s="99" t="s">
        <v>2973</v>
      </c>
      <c r="O14" s="99" t="s">
        <v>2973</v>
      </c>
      <c r="P14" s="99" t="s">
        <v>2973</v>
      </c>
      <c r="Q14" s="99" t="s">
        <v>2973</v>
      </c>
      <c r="R14" s="99" t="s">
        <v>2973</v>
      </c>
      <c r="S14" s="99" t="s">
        <v>2973</v>
      </c>
      <c r="T14" s="99" t="s">
        <v>2973</v>
      </c>
      <c r="U14" s="99" t="s">
        <v>2973</v>
      </c>
      <c r="V14" s="53">
        <v>-285</v>
      </c>
      <c r="W14" s="53" t="s">
        <v>3571</v>
      </c>
      <c r="X14" s="53" t="s">
        <v>2957</v>
      </c>
      <c r="Z14" s="852"/>
      <c r="AA14" s="849"/>
      <c r="AB14" s="45" t="s">
        <v>3747</v>
      </c>
      <c r="AC14" s="850"/>
    </row>
    <row r="15" spans="1:29" ht="12" thickBot="1" x14ac:dyDescent="0.2">
      <c r="A15" s="93" t="s">
        <v>651</v>
      </c>
      <c r="B15" s="146">
        <v>5</v>
      </c>
      <c r="C15" s="146">
        <v>0</v>
      </c>
      <c r="D15" s="146">
        <v>10</v>
      </c>
      <c r="E15" s="146">
        <v>-99</v>
      </c>
      <c r="F15" s="146" t="s">
        <v>103</v>
      </c>
      <c r="G15" s="138">
        <v>0</v>
      </c>
      <c r="H15" s="138">
        <v>0</v>
      </c>
      <c r="I15" s="138">
        <v>0</v>
      </c>
      <c r="J15" s="138">
        <v>0</v>
      </c>
      <c r="K15" s="138">
        <v>0</v>
      </c>
      <c r="L15" s="138">
        <v>0</v>
      </c>
      <c r="M15" s="99" t="s">
        <v>2973</v>
      </c>
      <c r="N15" s="99" t="s">
        <v>2973</v>
      </c>
      <c r="O15" s="99" t="s">
        <v>2973</v>
      </c>
      <c r="P15" s="99" t="s">
        <v>2973</v>
      </c>
      <c r="Q15" s="99" t="s">
        <v>2973</v>
      </c>
      <c r="R15" s="99" t="s">
        <v>2973</v>
      </c>
      <c r="S15" s="99" t="s">
        <v>2973</v>
      </c>
      <c r="T15" s="99" t="s">
        <v>2973</v>
      </c>
      <c r="U15" s="99" t="s">
        <v>2973</v>
      </c>
      <c r="V15" s="50">
        <v>-1485</v>
      </c>
      <c r="W15" s="53" t="s">
        <v>3571</v>
      </c>
      <c r="X15" s="53" t="s">
        <v>2957</v>
      </c>
      <c r="Z15" s="852"/>
      <c r="AA15" s="60" t="s">
        <v>652</v>
      </c>
      <c r="AB15" s="45" t="s">
        <v>1661</v>
      </c>
      <c r="AC15" s="45" t="s">
        <v>2957</v>
      </c>
    </row>
    <row r="16" spans="1:29" ht="12" thickBot="1" x14ac:dyDescent="0.2">
      <c r="A16" s="846" t="s">
        <v>654</v>
      </c>
      <c r="B16" s="860">
        <v>6</v>
      </c>
      <c r="C16" s="860">
        <v>0</v>
      </c>
      <c r="D16" s="860">
        <v>0</v>
      </c>
      <c r="E16" s="860">
        <v>-50</v>
      </c>
      <c r="F16" s="855" t="s">
        <v>103</v>
      </c>
      <c r="G16" s="853">
        <v>0</v>
      </c>
      <c r="H16" s="853">
        <v>0</v>
      </c>
      <c r="I16" s="853">
        <v>0</v>
      </c>
      <c r="J16" s="853">
        <v>0</v>
      </c>
      <c r="K16" s="853">
        <v>0</v>
      </c>
      <c r="L16" s="853">
        <v>0</v>
      </c>
      <c r="M16" s="750" t="s">
        <v>2973</v>
      </c>
      <c r="N16" s="750" t="s">
        <v>2973</v>
      </c>
      <c r="O16" s="750" t="s">
        <v>2973</v>
      </c>
      <c r="P16" s="750" t="s">
        <v>2973</v>
      </c>
      <c r="Q16" s="750" t="s">
        <v>2973</v>
      </c>
      <c r="R16" s="750" t="s">
        <v>2973</v>
      </c>
      <c r="S16" s="750" t="s">
        <v>2973</v>
      </c>
      <c r="T16" s="750" t="s">
        <v>2973</v>
      </c>
      <c r="U16" s="750" t="s">
        <v>2973</v>
      </c>
      <c r="V16" s="738">
        <v>60</v>
      </c>
      <c r="W16" s="53" t="s">
        <v>3169</v>
      </c>
      <c r="X16" s="738" t="s">
        <v>2957</v>
      </c>
      <c r="Z16" s="852"/>
      <c r="AA16" s="720" t="s">
        <v>832</v>
      </c>
      <c r="AB16" s="47" t="s">
        <v>3746</v>
      </c>
      <c r="AC16" s="45"/>
    </row>
    <row r="17" spans="1:29" ht="12" thickBot="1" x14ac:dyDescent="0.2">
      <c r="A17" s="847"/>
      <c r="B17" s="861"/>
      <c r="C17" s="861"/>
      <c r="D17" s="861"/>
      <c r="E17" s="861"/>
      <c r="F17" s="856"/>
      <c r="G17" s="854"/>
      <c r="H17" s="854"/>
      <c r="I17" s="854"/>
      <c r="J17" s="854"/>
      <c r="K17" s="854"/>
      <c r="L17" s="854"/>
      <c r="M17" s="751"/>
      <c r="N17" s="751"/>
      <c r="O17" s="751"/>
      <c r="P17" s="751"/>
      <c r="Q17" s="751"/>
      <c r="R17" s="751"/>
      <c r="S17" s="751"/>
      <c r="T17" s="751"/>
      <c r="U17" s="751"/>
      <c r="V17" s="739"/>
      <c r="W17" s="53" t="s">
        <v>3741</v>
      </c>
      <c r="X17" s="739"/>
      <c r="Z17" s="852"/>
      <c r="AA17" s="849"/>
      <c r="AB17" s="45" t="s">
        <v>1661</v>
      </c>
      <c r="AC17" s="45" t="s">
        <v>3145</v>
      </c>
    </row>
    <row r="18" spans="1:29" ht="12" thickBot="1" x14ac:dyDescent="0.2">
      <c r="A18" s="846" t="s">
        <v>652</v>
      </c>
      <c r="B18" s="860">
        <v>6</v>
      </c>
      <c r="C18" s="860">
        <v>0</v>
      </c>
      <c r="D18" s="860">
        <v>0</v>
      </c>
      <c r="E18" s="860">
        <v>-85</v>
      </c>
      <c r="F18" s="855" t="s">
        <v>103</v>
      </c>
      <c r="G18" s="853">
        <v>0</v>
      </c>
      <c r="H18" s="853">
        <v>0</v>
      </c>
      <c r="I18" s="853">
        <v>0</v>
      </c>
      <c r="J18" s="853">
        <v>0</v>
      </c>
      <c r="K18" s="853">
        <v>0</v>
      </c>
      <c r="L18" s="853">
        <v>0</v>
      </c>
      <c r="M18" s="750" t="s">
        <v>2973</v>
      </c>
      <c r="N18" s="750" t="s">
        <v>2973</v>
      </c>
      <c r="O18" s="750" t="s">
        <v>2973</v>
      </c>
      <c r="P18" s="750" t="s">
        <v>2973</v>
      </c>
      <c r="Q18" s="750" t="s">
        <v>2973</v>
      </c>
      <c r="R18" s="750" t="s">
        <v>2973</v>
      </c>
      <c r="S18" s="750" t="s">
        <v>2973</v>
      </c>
      <c r="T18" s="750" t="s">
        <v>2973</v>
      </c>
      <c r="U18" s="750" t="s">
        <v>2973</v>
      </c>
      <c r="V18" s="738">
        <v>780</v>
      </c>
      <c r="W18" s="53" t="s">
        <v>1661</v>
      </c>
      <c r="X18" s="738" t="s">
        <v>2957</v>
      </c>
      <c r="Z18" s="852"/>
      <c r="AA18" s="60" t="s">
        <v>3742</v>
      </c>
      <c r="AB18" s="47" t="s">
        <v>1967</v>
      </c>
      <c r="AC18" s="45"/>
    </row>
    <row r="19" spans="1:29" ht="12" thickBot="1" x14ac:dyDescent="0.2">
      <c r="A19" s="847"/>
      <c r="B19" s="861"/>
      <c r="C19" s="861"/>
      <c r="D19" s="861"/>
      <c r="E19" s="861"/>
      <c r="F19" s="856"/>
      <c r="G19" s="854"/>
      <c r="H19" s="854"/>
      <c r="I19" s="854"/>
      <c r="J19" s="854"/>
      <c r="K19" s="854"/>
      <c r="L19" s="854"/>
      <c r="M19" s="751"/>
      <c r="N19" s="751"/>
      <c r="O19" s="751"/>
      <c r="P19" s="751"/>
      <c r="Q19" s="751"/>
      <c r="R19" s="751"/>
      <c r="S19" s="751"/>
      <c r="T19" s="751"/>
      <c r="U19" s="751"/>
      <c r="V19" s="739"/>
      <c r="W19" s="53" t="s">
        <v>3741</v>
      </c>
      <c r="X19" s="739"/>
      <c r="Z19" s="852"/>
      <c r="AA19" s="60" t="s">
        <v>732</v>
      </c>
      <c r="AB19" s="45" t="s">
        <v>3729</v>
      </c>
      <c r="AC19" s="45"/>
    </row>
    <row r="20" spans="1:29" ht="12" thickBot="1" x14ac:dyDescent="0.2">
      <c r="A20" s="846" t="s">
        <v>832</v>
      </c>
      <c r="B20" s="860">
        <v>8</v>
      </c>
      <c r="C20" s="860">
        <v>0</v>
      </c>
      <c r="D20" s="860">
        <v>0</v>
      </c>
      <c r="E20" s="860">
        <v>35</v>
      </c>
      <c r="F20" s="855" t="s">
        <v>103</v>
      </c>
      <c r="G20" s="853">
        <v>0</v>
      </c>
      <c r="H20" s="853">
        <v>5</v>
      </c>
      <c r="I20" s="853">
        <v>0</v>
      </c>
      <c r="J20" s="853">
        <v>0</v>
      </c>
      <c r="K20" s="853">
        <v>0</v>
      </c>
      <c r="L20" s="853">
        <v>0</v>
      </c>
      <c r="M20" s="750" t="s">
        <v>2973</v>
      </c>
      <c r="N20" s="750" t="s">
        <v>2973</v>
      </c>
      <c r="O20" s="750" t="s">
        <v>2973</v>
      </c>
      <c r="P20" s="750" t="s">
        <v>2973</v>
      </c>
      <c r="Q20" s="750" t="s">
        <v>2973</v>
      </c>
      <c r="R20" s="750" t="s">
        <v>2973</v>
      </c>
      <c r="S20" s="750" t="s">
        <v>2973</v>
      </c>
      <c r="T20" s="750" t="s">
        <v>2973</v>
      </c>
      <c r="U20" s="750" t="s">
        <v>103</v>
      </c>
      <c r="V20" s="738">
        <v>80</v>
      </c>
      <c r="W20" s="53" t="s">
        <v>1779</v>
      </c>
      <c r="X20" s="738" t="s">
        <v>3145</v>
      </c>
      <c r="Z20" s="852"/>
      <c r="AA20" s="60" t="s">
        <v>6553</v>
      </c>
      <c r="AB20" s="45" t="s">
        <v>3565</v>
      </c>
      <c r="AC20" s="45"/>
    </row>
    <row r="21" spans="1:29" ht="12" thickBot="1" x14ac:dyDescent="0.2">
      <c r="A21" s="847"/>
      <c r="B21" s="861"/>
      <c r="C21" s="861"/>
      <c r="D21" s="861"/>
      <c r="E21" s="861"/>
      <c r="F21" s="856"/>
      <c r="G21" s="854"/>
      <c r="H21" s="854"/>
      <c r="I21" s="854"/>
      <c r="J21" s="854"/>
      <c r="K21" s="854"/>
      <c r="L21" s="854"/>
      <c r="M21" s="751"/>
      <c r="N21" s="751"/>
      <c r="O21" s="751"/>
      <c r="P21" s="751"/>
      <c r="Q21" s="751"/>
      <c r="R21" s="751"/>
      <c r="S21" s="751"/>
      <c r="T21" s="751"/>
      <c r="U21" s="751"/>
      <c r="V21" s="739"/>
      <c r="W21" s="53" t="s">
        <v>3745</v>
      </c>
      <c r="X21" s="739"/>
      <c r="Z21" s="852"/>
      <c r="AA21" s="48" t="s">
        <v>3744</v>
      </c>
      <c r="AB21" s="45" t="s">
        <v>3743</v>
      </c>
      <c r="AC21" s="45"/>
    </row>
    <row r="22" spans="1:29" ht="12" thickBot="1" x14ac:dyDescent="0.2">
      <c r="A22" s="93" t="s">
        <v>3640</v>
      </c>
      <c r="B22" s="146">
        <v>8</v>
      </c>
      <c r="C22" s="146">
        <v>0</v>
      </c>
      <c r="D22" s="146">
        <v>0</v>
      </c>
      <c r="E22" s="146">
        <v>65</v>
      </c>
      <c r="F22" s="147" t="s">
        <v>1978</v>
      </c>
      <c r="G22" s="138">
        <v>90</v>
      </c>
      <c r="H22" s="138">
        <v>0</v>
      </c>
      <c r="I22" s="138">
        <v>0</v>
      </c>
      <c r="J22" s="138">
        <v>0</v>
      </c>
      <c r="K22" s="138">
        <v>0</v>
      </c>
      <c r="L22" s="138">
        <v>90</v>
      </c>
      <c r="M22" s="99" t="s">
        <v>2973</v>
      </c>
      <c r="N22" s="99" t="s">
        <v>2973</v>
      </c>
      <c r="O22" s="99" t="s">
        <v>2973</v>
      </c>
      <c r="P22" s="99" t="s">
        <v>2973</v>
      </c>
      <c r="Q22" s="99" t="s">
        <v>2973</v>
      </c>
      <c r="R22" s="99" t="s">
        <v>2973</v>
      </c>
      <c r="S22" s="99" t="s">
        <v>2973</v>
      </c>
      <c r="T22" s="99" t="s">
        <v>2973</v>
      </c>
      <c r="U22" s="99" t="s">
        <v>2973</v>
      </c>
      <c r="V22" s="50">
        <v>2000</v>
      </c>
      <c r="W22" s="53" t="s">
        <v>1533</v>
      </c>
      <c r="X22" s="53" t="s">
        <v>1486</v>
      </c>
      <c r="Z22" s="852"/>
      <c r="AA22" s="60" t="s">
        <v>3731</v>
      </c>
      <c r="AB22" s="45" t="s">
        <v>3730</v>
      </c>
      <c r="AC22" s="45"/>
    </row>
    <row r="23" spans="1:29" ht="12" thickBot="1" x14ac:dyDescent="0.2">
      <c r="A23" s="93" t="s">
        <v>3742</v>
      </c>
      <c r="B23" s="146">
        <v>10</v>
      </c>
      <c r="C23" s="146">
        <v>0</v>
      </c>
      <c r="D23" s="146">
        <v>5</v>
      </c>
      <c r="E23" s="146">
        <v>10</v>
      </c>
      <c r="F23" s="146" t="s">
        <v>103</v>
      </c>
      <c r="G23" s="138">
        <v>0</v>
      </c>
      <c r="H23" s="138">
        <v>0</v>
      </c>
      <c r="I23" s="138">
        <v>0</v>
      </c>
      <c r="J23" s="138">
        <v>0</v>
      </c>
      <c r="K23" s="138">
        <v>0</v>
      </c>
      <c r="L23" s="138">
        <v>0</v>
      </c>
      <c r="M23" s="99" t="s">
        <v>2973</v>
      </c>
      <c r="N23" s="99" t="s">
        <v>2973</v>
      </c>
      <c r="O23" s="99" t="s">
        <v>2973</v>
      </c>
      <c r="P23" s="99" t="s">
        <v>2973</v>
      </c>
      <c r="Q23" s="99" t="s">
        <v>2973</v>
      </c>
      <c r="R23" s="99" t="s">
        <v>2973</v>
      </c>
      <c r="S23" s="99" t="s">
        <v>2973</v>
      </c>
      <c r="T23" s="99" t="s">
        <v>2973</v>
      </c>
      <c r="U23" s="99" t="s">
        <v>103</v>
      </c>
      <c r="V23" s="53">
        <v>100</v>
      </c>
      <c r="W23" s="53" t="s">
        <v>1967</v>
      </c>
      <c r="X23" s="53"/>
      <c r="Z23" s="852"/>
      <c r="AA23" s="60" t="s">
        <v>3736</v>
      </c>
      <c r="AB23" s="45" t="s">
        <v>3378</v>
      </c>
      <c r="AC23" s="45"/>
    </row>
    <row r="24" spans="1:29" ht="12" thickBot="1" x14ac:dyDescent="0.2">
      <c r="A24" s="93" t="s">
        <v>732</v>
      </c>
      <c r="B24" s="146">
        <v>10</v>
      </c>
      <c r="C24" s="146">
        <v>0</v>
      </c>
      <c r="D24" s="146">
        <v>0</v>
      </c>
      <c r="E24" s="146">
        <v>-95</v>
      </c>
      <c r="F24" s="146" t="s">
        <v>103</v>
      </c>
      <c r="G24" s="138">
        <v>0</v>
      </c>
      <c r="H24" s="138">
        <v>0</v>
      </c>
      <c r="I24" s="138">
        <v>0</v>
      </c>
      <c r="J24" s="138">
        <v>0</v>
      </c>
      <c r="K24" s="138">
        <v>0</v>
      </c>
      <c r="L24" s="138">
        <v>0</v>
      </c>
      <c r="M24" s="99" t="s">
        <v>2973</v>
      </c>
      <c r="N24" s="99" t="s">
        <v>2973</v>
      </c>
      <c r="O24" s="99" t="s">
        <v>2973</v>
      </c>
      <c r="P24" s="99" t="s">
        <v>2973</v>
      </c>
      <c r="Q24" s="99" t="s">
        <v>2973</v>
      </c>
      <c r="R24" s="99" t="s">
        <v>2973</v>
      </c>
      <c r="S24" s="99" t="s">
        <v>2973</v>
      </c>
      <c r="T24" s="99" t="s">
        <v>2973</v>
      </c>
      <c r="U24" s="99" t="s">
        <v>2973</v>
      </c>
      <c r="V24" s="53">
        <v>-435</v>
      </c>
      <c r="W24" s="53" t="s">
        <v>3741</v>
      </c>
      <c r="X24" s="53" t="s">
        <v>2957</v>
      </c>
      <c r="Z24" s="851">
        <v>3</v>
      </c>
      <c r="AA24" s="60" t="s">
        <v>3734</v>
      </c>
      <c r="AB24" s="45" t="s">
        <v>3733</v>
      </c>
      <c r="AC24" s="45"/>
    </row>
    <row r="25" spans="1:29" ht="12" thickBot="1" x14ac:dyDescent="0.2">
      <c r="A25" s="93" t="s">
        <v>6553</v>
      </c>
      <c r="B25" s="146">
        <v>12</v>
      </c>
      <c r="C25" s="146">
        <v>0</v>
      </c>
      <c r="D25" s="146">
        <v>0</v>
      </c>
      <c r="E25" s="146">
        <v>0</v>
      </c>
      <c r="F25" s="146" t="s">
        <v>103</v>
      </c>
      <c r="G25" s="138">
        <v>0</v>
      </c>
      <c r="H25" s="138">
        <v>0</v>
      </c>
      <c r="I25" s="138">
        <v>0</v>
      </c>
      <c r="J25" s="138">
        <v>0</v>
      </c>
      <c r="K25" s="138">
        <v>0</v>
      </c>
      <c r="L25" s="138">
        <v>0</v>
      </c>
      <c r="M25" s="99" t="s">
        <v>103</v>
      </c>
      <c r="N25" s="99" t="s">
        <v>103</v>
      </c>
      <c r="O25" s="99" t="s">
        <v>103</v>
      </c>
      <c r="P25" s="99" t="s">
        <v>2973</v>
      </c>
      <c r="Q25" s="99" t="s">
        <v>103</v>
      </c>
      <c r="R25" s="99" t="s">
        <v>103</v>
      </c>
      <c r="S25" s="99" t="s">
        <v>103</v>
      </c>
      <c r="T25" s="99" t="s">
        <v>103</v>
      </c>
      <c r="U25" s="99" t="s">
        <v>103</v>
      </c>
      <c r="V25" s="53" t="s">
        <v>103</v>
      </c>
      <c r="W25" s="53" t="s">
        <v>3740</v>
      </c>
      <c r="X25" s="53"/>
      <c r="Z25" s="852"/>
      <c r="AA25" s="720" t="s">
        <v>1016</v>
      </c>
      <c r="AB25" s="45" t="s">
        <v>3739</v>
      </c>
      <c r="AC25" s="722"/>
    </row>
    <row r="26" spans="1:29" ht="12" thickBot="1" x14ac:dyDescent="0.2">
      <c r="A26" s="93" t="s">
        <v>3738</v>
      </c>
      <c r="B26" s="146">
        <v>12</v>
      </c>
      <c r="C26" s="146">
        <v>3</v>
      </c>
      <c r="D26" s="146">
        <v>0</v>
      </c>
      <c r="E26" s="146">
        <v>0</v>
      </c>
      <c r="F26" s="146" t="s">
        <v>103</v>
      </c>
      <c r="G26" s="138">
        <v>0</v>
      </c>
      <c r="H26" s="138">
        <v>0</v>
      </c>
      <c r="I26" s="138">
        <v>0</v>
      </c>
      <c r="J26" s="138">
        <v>0</v>
      </c>
      <c r="K26" s="138">
        <v>0</v>
      </c>
      <c r="L26" s="138">
        <v>0</v>
      </c>
      <c r="M26" s="99" t="s">
        <v>103</v>
      </c>
      <c r="N26" s="99" t="s">
        <v>103</v>
      </c>
      <c r="O26" s="99" t="s">
        <v>103</v>
      </c>
      <c r="P26" s="99" t="s">
        <v>103</v>
      </c>
      <c r="Q26" s="99" t="s">
        <v>2973</v>
      </c>
      <c r="R26" s="99" t="s">
        <v>103</v>
      </c>
      <c r="S26" s="99" t="s">
        <v>103</v>
      </c>
      <c r="T26" s="99" t="s">
        <v>103</v>
      </c>
      <c r="U26" s="99" t="s">
        <v>103</v>
      </c>
      <c r="V26" s="53" t="s">
        <v>103</v>
      </c>
      <c r="W26" s="53" t="s">
        <v>3737</v>
      </c>
      <c r="X26" s="53"/>
      <c r="Z26" s="852"/>
      <c r="AA26" s="849"/>
      <c r="AB26" s="45" t="s">
        <v>3098</v>
      </c>
      <c r="AC26" s="850"/>
    </row>
    <row r="27" spans="1:29" ht="12" thickBot="1" x14ac:dyDescent="0.2">
      <c r="A27" s="93" t="s">
        <v>3736</v>
      </c>
      <c r="B27" s="146">
        <v>12</v>
      </c>
      <c r="C27" s="146">
        <v>0</v>
      </c>
      <c r="D27" s="146">
        <v>0</v>
      </c>
      <c r="E27" s="146">
        <v>-25</v>
      </c>
      <c r="F27" s="146" t="s">
        <v>103</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103</v>
      </c>
      <c r="V27" s="53">
        <v>-150</v>
      </c>
      <c r="W27" s="53" t="s">
        <v>3735</v>
      </c>
      <c r="X27" s="53" t="s">
        <v>2957</v>
      </c>
      <c r="Z27" s="852"/>
      <c r="AA27" s="60" t="s">
        <v>3725</v>
      </c>
      <c r="AB27" s="45" t="s">
        <v>3562</v>
      </c>
      <c r="AC27" s="45"/>
    </row>
    <row r="28" spans="1:29" ht="12" thickBot="1" x14ac:dyDescent="0.2">
      <c r="A28" s="93" t="s">
        <v>3734</v>
      </c>
      <c r="B28" s="146">
        <v>12</v>
      </c>
      <c r="C28" s="146">
        <v>0</v>
      </c>
      <c r="D28" s="146">
        <v>0</v>
      </c>
      <c r="E28" s="146">
        <v>-25</v>
      </c>
      <c r="F28" s="146" t="s">
        <v>103</v>
      </c>
      <c r="G28" s="138">
        <v>0</v>
      </c>
      <c r="H28" s="138">
        <v>0</v>
      </c>
      <c r="I28" s="138">
        <v>0</v>
      </c>
      <c r="J28" s="138">
        <v>0</v>
      </c>
      <c r="K28" s="138">
        <v>0</v>
      </c>
      <c r="L28" s="138">
        <v>0</v>
      </c>
      <c r="M28" s="99" t="s">
        <v>103</v>
      </c>
      <c r="N28" s="99" t="s">
        <v>103</v>
      </c>
      <c r="O28" s="99" t="s">
        <v>103</v>
      </c>
      <c r="P28" s="99" t="s">
        <v>2973</v>
      </c>
      <c r="Q28" s="99" t="s">
        <v>103</v>
      </c>
      <c r="R28" s="99" t="s">
        <v>103</v>
      </c>
      <c r="S28" s="99" t="s">
        <v>103</v>
      </c>
      <c r="T28" s="99" t="s">
        <v>103</v>
      </c>
      <c r="U28" s="99" t="s">
        <v>103</v>
      </c>
      <c r="V28" s="53">
        <v>-150</v>
      </c>
      <c r="W28" s="53" t="s">
        <v>3733</v>
      </c>
      <c r="X28" s="53" t="s">
        <v>2957</v>
      </c>
      <c r="Z28" s="852"/>
      <c r="AA28" s="60" t="s">
        <v>3722</v>
      </c>
      <c r="AB28" s="45" t="s">
        <v>3732</v>
      </c>
      <c r="AC28" s="45"/>
    </row>
    <row r="29" spans="1:29" ht="12" thickBot="1" x14ac:dyDescent="0.2">
      <c r="A29" s="93" t="s">
        <v>3731</v>
      </c>
      <c r="B29" s="146">
        <v>12</v>
      </c>
      <c r="C29" s="146">
        <v>0</v>
      </c>
      <c r="D29" s="146">
        <v>0</v>
      </c>
      <c r="E29" s="146">
        <v>0</v>
      </c>
      <c r="F29" s="146" t="s">
        <v>103</v>
      </c>
      <c r="G29" s="138">
        <v>0</v>
      </c>
      <c r="H29" s="138">
        <v>0</v>
      </c>
      <c r="I29" s="138">
        <v>0</v>
      </c>
      <c r="J29" s="138">
        <v>0</v>
      </c>
      <c r="K29" s="138">
        <v>0</v>
      </c>
      <c r="L29" s="138">
        <v>0</v>
      </c>
      <c r="M29" s="99" t="s">
        <v>103</v>
      </c>
      <c r="N29" s="99" t="s">
        <v>103</v>
      </c>
      <c r="O29" s="99" t="s">
        <v>103</v>
      </c>
      <c r="P29" s="99" t="s">
        <v>103</v>
      </c>
      <c r="Q29" s="99" t="s">
        <v>103</v>
      </c>
      <c r="R29" s="99" t="s">
        <v>103</v>
      </c>
      <c r="S29" s="99" t="s">
        <v>2973</v>
      </c>
      <c r="T29" s="99" t="s">
        <v>103</v>
      </c>
      <c r="U29" s="99" t="s">
        <v>103</v>
      </c>
      <c r="V29" s="53" t="s">
        <v>103</v>
      </c>
      <c r="W29" s="53" t="s">
        <v>3730</v>
      </c>
      <c r="X29" s="53"/>
      <c r="Z29" s="852"/>
      <c r="AA29" s="60" t="s">
        <v>733</v>
      </c>
      <c r="AB29" s="45" t="s">
        <v>3729</v>
      </c>
      <c r="AC29" s="45"/>
    </row>
    <row r="30" spans="1:29" ht="12" thickBot="1" x14ac:dyDescent="0.2">
      <c r="A30" s="93" t="s">
        <v>3642</v>
      </c>
      <c r="B30" s="146">
        <v>12</v>
      </c>
      <c r="C30" s="146">
        <v>0</v>
      </c>
      <c r="D30" s="146">
        <v>0</v>
      </c>
      <c r="E30" s="146">
        <v>80</v>
      </c>
      <c r="F30" s="147" t="s">
        <v>1978</v>
      </c>
      <c r="G30" s="138">
        <v>0</v>
      </c>
      <c r="H30" s="138">
        <v>0</v>
      </c>
      <c r="I30" s="138">
        <v>0</v>
      </c>
      <c r="J30" s="138">
        <v>0</v>
      </c>
      <c r="K30" s="138">
        <v>0</v>
      </c>
      <c r="L30" s="138">
        <v>0</v>
      </c>
      <c r="M30" s="99" t="s">
        <v>2973</v>
      </c>
      <c r="N30" s="99" t="s">
        <v>2973</v>
      </c>
      <c r="O30" s="99" t="s">
        <v>2973</v>
      </c>
      <c r="P30" s="99" t="s">
        <v>2973</v>
      </c>
      <c r="Q30" s="99" t="s">
        <v>2973</v>
      </c>
      <c r="R30" s="99" t="s">
        <v>2973</v>
      </c>
      <c r="S30" s="99" t="s">
        <v>2973</v>
      </c>
      <c r="T30" s="99" t="s">
        <v>2973</v>
      </c>
      <c r="U30" s="99" t="s">
        <v>2973</v>
      </c>
      <c r="V30" s="53" t="s">
        <v>103</v>
      </c>
      <c r="W30" s="53" t="s">
        <v>2955</v>
      </c>
      <c r="X30" s="53" t="s">
        <v>3497</v>
      </c>
      <c r="Z30" s="852"/>
      <c r="AA30" s="720" t="s">
        <v>1107</v>
      </c>
      <c r="AB30" s="45" t="s">
        <v>1967</v>
      </c>
      <c r="AC30" s="722"/>
    </row>
    <row r="31" spans="1:29" ht="12" thickBot="1" x14ac:dyDescent="0.2">
      <c r="A31" s="93" t="s">
        <v>3632</v>
      </c>
      <c r="B31" s="146">
        <v>15</v>
      </c>
      <c r="C31" s="146">
        <v>0</v>
      </c>
      <c r="D31" s="146">
        <v>0</v>
      </c>
      <c r="E31" s="146">
        <v>-50</v>
      </c>
      <c r="F31" s="147" t="s">
        <v>1978</v>
      </c>
      <c r="G31" s="138">
        <v>0</v>
      </c>
      <c r="H31" s="138">
        <v>0</v>
      </c>
      <c r="I31" s="138">
        <v>0</v>
      </c>
      <c r="J31" s="138">
        <v>0</v>
      </c>
      <c r="K31" s="138">
        <v>0</v>
      </c>
      <c r="L31" s="138">
        <v>0</v>
      </c>
      <c r="M31" s="99" t="s">
        <v>2973</v>
      </c>
      <c r="N31" s="99" t="s">
        <v>2973</v>
      </c>
      <c r="O31" s="99" t="s">
        <v>2973</v>
      </c>
      <c r="P31" s="99" t="s">
        <v>2973</v>
      </c>
      <c r="Q31" s="99" t="s">
        <v>2973</v>
      </c>
      <c r="R31" s="99" t="s">
        <v>2973</v>
      </c>
      <c r="S31" s="99" t="s">
        <v>2973</v>
      </c>
      <c r="T31" s="99" t="s">
        <v>103</v>
      </c>
      <c r="U31" s="99" t="s">
        <v>103</v>
      </c>
      <c r="V31" s="53" t="s">
        <v>103</v>
      </c>
      <c r="W31" s="53" t="s">
        <v>3728</v>
      </c>
      <c r="X31" s="53" t="s">
        <v>2957</v>
      </c>
      <c r="Z31" s="852"/>
      <c r="AA31" s="849"/>
      <c r="AB31" s="45" t="s">
        <v>3727</v>
      </c>
      <c r="AC31" s="850"/>
    </row>
    <row r="32" spans="1:29" ht="12" thickBot="1" x14ac:dyDescent="0.2">
      <c r="A32" s="93" t="s">
        <v>1016</v>
      </c>
      <c r="B32" s="146">
        <v>15</v>
      </c>
      <c r="C32" s="146">
        <v>0</v>
      </c>
      <c r="D32" s="146">
        <v>5</v>
      </c>
      <c r="E32" s="146">
        <v>47</v>
      </c>
      <c r="F32" s="146" t="s">
        <v>103</v>
      </c>
      <c r="G32" s="138">
        <v>0</v>
      </c>
      <c r="H32" s="138">
        <v>0</v>
      </c>
      <c r="I32" s="138">
        <v>0</v>
      </c>
      <c r="J32" s="138">
        <v>0</v>
      </c>
      <c r="K32" s="138">
        <v>0</v>
      </c>
      <c r="L32" s="138">
        <v>0</v>
      </c>
      <c r="M32" s="99" t="s">
        <v>2973</v>
      </c>
      <c r="N32" s="99" t="s">
        <v>2973</v>
      </c>
      <c r="O32" s="99" t="s">
        <v>2973</v>
      </c>
      <c r="P32" s="99" t="s">
        <v>2973</v>
      </c>
      <c r="Q32" s="99" t="s">
        <v>2973</v>
      </c>
      <c r="R32" s="99" t="s">
        <v>2973</v>
      </c>
      <c r="S32" s="99" t="s">
        <v>2973</v>
      </c>
      <c r="T32" s="99" t="s">
        <v>2973</v>
      </c>
      <c r="U32" s="99" t="s">
        <v>2973</v>
      </c>
      <c r="V32" s="53">
        <v>300</v>
      </c>
      <c r="W32" s="53" t="s">
        <v>3726</v>
      </c>
      <c r="X32" s="53"/>
      <c r="Z32" s="852"/>
      <c r="AA32" s="720" t="s">
        <v>3717</v>
      </c>
      <c r="AB32" s="45" t="s">
        <v>3678</v>
      </c>
      <c r="AC32" s="722"/>
    </row>
    <row r="33" spans="1:29" ht="12" thickBot="1" x14ac:dyDescent="0.2">
      <c r="A33" s="93" t="s">
        <v>3725</v>
      </c>
      <c r="B33" s="146">
        <v>15</v>
      </c>
      <c r="C33" s="146">
        <v>0</v>
      </c>
      <c r="D33" s="146">
        <v>0</v>
      </c>
      <c r="E33" s="146">
        <v>15</v>
      </c>
      <c r="F33" s="146" t="s">
        <v>103</v>
      </c>
      <c r="G33" s="138">
        <v>0</v>
      </c>
      <c r="H33" s="138">
        <v>0</v>
      </c>
      <c r="I33" s="138">
        <v>0</v>
      </c>
      <c r="J33" s="138">
        <v>0</v>
      </c>
      <c r="K33" s="138">
        <v>0</v>
      </c>
      <c r="L33" s="138">
        <v>0</v>
      </c>
      <c r="M33" s="99" t="s">
        <v>2973</v>
      </c>
      <c r="N33" s="99" t="s">
        <v>2973</v>
      </c>
      <c r="O33" s="99" t="s">
        <v>2973</v>
      </c>
      <c r="P33" s="99" t="s">
        <v>2973</v>
      </c>
      <c r="Q33" s="99" t="s">
        <v>2973</v>
      </c>
      <c r="R33" s="99" t="s">
        <v>2973</v>
      </c>
      <c r="S33" s="99" t="s">
        <v>2973</v>
      </c>
      <c r="T33" s="99" t="s">
        <v>2973</v>
      </c>
      <c r="U33" s="99" t="s">
        <v>2973</v>
      </c>
      <c r="V33" s="53">
        <v>-225</v>
      </c>
      <c r="W33" s="53" t="s">
        <v>3724</v>
      </c>
      <c r="X33" s="53"/>
      <c r="Z33" s="852"/>
      <c r="AA33" s="849"/>
      <c r="AB33" s="45" t="s">
        <v>3723</v>
      </c>
      <c r="AC33" s="850"/>
    </row>
    <row r="34" spans="1:29" ht="12" thickBot="1" x14ac:dyDescent="0.2">
      <c r="A34" s="93" t="s">
        <v>3722</v>
      </c>
      <c r="B34" s="146">
        <v>15</v>
      </c>
      <c r="C34" s="146">
        <v>0</v>
      </c>
      <c r="D34" s="146">
        <v>0</v>
      </c>
      <c r="E34" s="146">
        <v>15</v>
      </c>
      <c r="F34" s="146" t="s">
        <v>103</v>
      </c>
      <c r="G34" s="138">
        <v>0</v>
      </c>
      <c r="H34" s="138">
        <v>0</v>
      </c>
      <c r="I34" s="138">
        <v>0</v>
      </c>
      <c r="J34" s="138">
        <v>0</v>
      </c>
      <c r="K34" s="138">
        <v>0</v>
      </c>
      <c r="L34" s="138">
        <v>0</v>
      </c>
      <c r="M34" s="99" t="s">
        <v>103</v>
      </c>
      <c r="N34" s="99" t="s">
        <v>103</v>
      </c>
      <c r="O34" s="99" t="s">
        <v>103</v>
      </c>
      <c r="P34" s="99" t="s">
        <v>103</v>
      </c>
      <c r="Q34" s="99" t="s">
        <v>103</v>
      </c>
      <c r="R34" s="99" t="s">
        <v>2973</v>
      </c>
      <c r="S34" s="99" t="s">
        <v>2973</v>
      </c>
      <c r="T34" s="99" t="s">
        <v>2973</v>
      </c>
      <c r="U34" s="99" t="s">
        <v>2973</v>
      </c>
      <c r="V34" s="53">
        <v>-360</v>
      </c>
      <c r="W34" s="53" t="s">
        <v>3333</v>
      </c>
      <c r="X34" s="53" t="s">
        <v>3721</v>
      </c>
      <c r="Z34" s="852"/>
      <c r="AA34" s="60" t="s">
        <v>579</v>
      </c>
      <c r="AB34" s="45" t="s">
        <v>2664</v>
      </c>
      <c r="AC34" s="45"/>
    </row>
    <row r="35" spans="1:29" ht="12" thickBot="1" x14ac:dyDescent="0.2">
      <c r="A35" s="93" t="s">
        <v>733</v>
      </c>
      <c r="B35" s="146">
        <v>15</v>
      </c>
      <c r="C35" s="146">
        <v>0</v>
      </c>
      <c r="D35" s="146">
        <v>0</v>
      </c>
      <c r="E35" s="146">
        <v>-110</v>
      </c>
      <c r="F35" s="146" t="s">
        <v>103</v>
      </c>
      <c r="G35" s="138">
        <v>0</v>
      </c>
      <c r="H35" s="138">
        <v>0</v>
      </c>
      <c r="I35" s="138">
        <v>0</v>
      </c>
      <c r="J35" s="138">
        <v>0</v>
      </c>
      <c r="K35" s="138">
        <v>0</v>
      </c>
      <c r="L35" s="138">
        <v>0</v>
      </c>
      <c r="M35" s="99" t="s">
        <v>2973</v>
      </c>
      <c r="N35" s="99" t="s">
        <v>2973</v>
      </c>
      <c r="O35" s="99" t="s">
        <v>2973</v>
      </c>
      <c r="P35" s="99" t="s">
        <v>2973</v>
      </c>
      <c r="Q35" s="99" t="s">
        <v>2973</v>
      </c>
      <c r="R35" s="99" t="s">
        <v>2973</v>
      </c>
      <c r="S35" s="99" t="s">
        <v>2973</v>
      </c>
      <c r="T35" s="99" t="s">
        <v>2973</v>
      </c>
      <c r="U35" s="99" t="s">
        <v>2973</v>
      </c>
      <c r="V35" s="53">
        <v>-600</v>
      </c>
      <c r="W35" s="53" t="s">
        <v>1688</v>
      </c>
      <c r="X35" s="53" t="s">
        <v>2957</v>
      </c>
      <c r="Z35" s="852"/>
      <c r="AA35" s="60" t="s">
        <v>3707</v>
      </c>
      <c r="AB35" s="45" t="s">
        <v>1779</v>
      </c>
      <c r="AC35" s="45"/>
    </row>
    <row r="36" spans="1:29" ht="12" thickBot="1" x14ac:dyDescent="0.2">
      <c r="A36" s="846" t="s">
        <v>1107</v>
      </c>
      <c r="B36" s="860">
        <v>20</v>
      </c>
      <c r="C36" s="860">
        <v>0</v>
      </c>
      <c r="D36" s="860">
        <v>10</v>
      </c>
      <c r="E36" s="860">
        <v>20</v>
      </c>
      <c r="F36" s="855" t="s">
        <v>103</v>
      </c>
      <c r="G36" s="853">
        <v>0</v>
      </c>
      <c r="H36" s="853">
        <v>0</v>
      </c>
      <c r="I36" s="853">
        <v>0</v>
      </c>
      <c r="J36" s="853">
        <v>0</v>
      </c>
      <c r="K36" s="853">
        <v>0</v>
      </c>
      <c r="L36" s="853">
        <v>0</v>
      </c>
      <c r="M36" s="750" t="s">
        <v>2973</v>
      </c>
      <c r="N36" s="750" t="s">
        <v>2973</v>
      </c>
      <c r="O36" s="750" t="s">
        <v>2973</v>
      </c>
      <c r="P36" s="750" t="s">
        <v>2973</v>
      </c>
      <c r="Q36" s="750" t="s">
        <v>2973</v>
      </c>
      <c r="R36" s="750" t="s">
        <v>2973</v>
      </c>
      <c r="S36" s="750" t="s">
        <v>2973</v>
      </c>
      <c r="T36" s="750" t="s">
        <v>2973</v>
      </c>
      <c r="U36" s="750" t="s">
        <v>103</v>
      </c>
      <c r="V36" s="738">
        <v>500</v>
      </c>
      <c r="W36" s="53" t="s">
        <v>1967</v>
      </c>
      <c r="X36" s="738"/>
      <c r="Z36" s="851">
        <v>4</v>
      </c>
      <c r="AA36" s="60" t="s">
        <v>3706</v>
      </c>
      <c r="AB36" s="45" t="s">
        <v>3720</v>
      </c>
      <c r="AC36" s="45"/>
    </row>
    <row r="37" spans="1:29" ht="12" thickBot="1" x14ac:dyDescent="0.2">
      <c r="A37" s="847"/>
      <c r="B37" s="861"/>
      <c r="C37" s="861"/>
      <c r="D37" s="861"/>
      <c r="E37" s="861"/>
      <c r="F37" s="856"/>
      <c r="G37" s="854"/>
      <c r="H37" s="854"/>
      <c r="I37" s="854"/>
      <c r="J37" s="854"/>
      <c r="K37" s="854"/>
      <c r="L37" s="854"/>
      <c r="M37" s="751"/>
      <c r="N37" s="751"/>
      <c r="O37" s="751"/>
      <c r="P37" s="751"/>
      <c r="Q37" s="751"/>
      <c r="R37" s="751"/>
      <c r="S37" s="751"/>
      <c r="T37" s="751"/>
      <c r="U37" s="751"/>
      <c r="V37" s="739"/>
      <c r="W37" s="53" t="s">
        <v>3719</v>
      </c>
      <c r="X37" s="739"/>
      <c r="Z37" s="852"/>
      <c r="AA37" s="60" t="s">
        <v>3705</v>
      </c>
      <c r="AB37" s="47" t="s">
        <v>3718</v>
      </c>
      <c r="AC37" s="45"/>
    </row>
    <row r="38" spans="1:29" ht="12" thickBot="1" x14ac:dyDescent="0.2">
      <c r="A38" s="846" t="s">
        <v>3717</v>
      </c>
      <c r="B38" s="860">
        <v>24</v>
      </c>
      <c r="C38" s="860">
        <v>0</v>
      </c>
      <c r="D38" s="860">
        <v>0</v>
      </c>
      <c r="E38" s="860">
        <v>0</v>
      </c>
      <c r="F38" s="855" t="s">
        <v>103</v>
      </c>
      <c r="G38" s="853">
        <v>0</v>
      </c>
      <c r="H38" s="853">
        <v>0</v>
      </c>
      <c r="I38" s="853">
        <v>0</v>
      </c>
      <c r="J38" s="853">
        <v>0</v>
      </c>
      <c r="K38" s="853">
        <v>0</v>
      </c>
      <c r="L38" s="853">
        <v>0</v>
      </c>
      <c r="M38" s="750" t="s">
        <v>2973</v>
      </c>
      <c r="N38" s="750" t="s">
        <v>2973</v>
      </c>
      <c r="O38" s="750" t="s">
        <v>2973</v>
      </c>
      <c r="P38" s="750" t="s">
        <v>2973</v>
      </c>
      <c r="Q38" s="750" t="s">
        <v>2973</v>
      </c>
      <c r="R38" s="750" t="s">
        <v>2973</v>
      </c>
      <c r="S38" s="750" t="s">
        <v>2973</v>
      </c>
      <c r="T38" s="750" t="s">
        <v>2973</v>
      </c>
      <c r="U38" s="750" t="s">
        <v>103</v>
      </c>
      <c r="V38" s="749">
        <v>1000</v>
      </c>
      <c r="W38" s="53" t="s">
        <v>3678</v>
      </c>
      <c r="X38" s="738"/>
      <c r="Z38" s="852"/>
      <c r="AA38" s="60" t="s">
        <v>654</v>
      </c>
      <c r="AB38" s="45" t="s">
        <v>3716</v>
      </c>
      <c r="AC38" s="45"/>
    </row>
    <row r="39" spans="1:29" ht="12" thickBot="1" x14ac:dyDescent="0.2">
      <c r="A39" s="847"/>
      <c r="B39" s="861"/>
      <c r="C39" s="861"/>
      <c r="D39" s="861"/>
      <c r="E39" s="861"/>
      <c r="F39" s="856"/>
      <c r="G39" s="854"/>
      <c r="H39" s="854"/>
      <c r="I39" s="854"/>
      <c r="J39" s="854"/>
      <c r="K39" s="854"/>
      <c r="L39" s="854"/>
      <c r="M39" s="751"/>
      <c r="N39" s="751"/>
      <c r="O39" s="751"/>
      <c r="P39" s="751"/>
      <c r="Q39" s="751"/>
      <c r="R39" s="751"/>
      <c r="S39" s="751"/>
      <c r="T39" s="751"/>
      <c r="U39" s="751"/>
      <c r="V39" s="739"/>
      <c r="W39" s="53" t="s">
        <v>3715</v>
      </c>
      <c r="X39" s="739"/>
      <c r="Z39" s="852"/>
      <c r="AA39" s="60" t="s">
        <v>3702</v>
      </c>
      <c r="AB39" s="45" t="s">
        <v>3714</v>
      </c>
      <c r="AC39" s="45"/>
    </row>
    <row r="40" spans="1:29" ht="12" thickBot="1" x14ac:dyDescent="0.2">
      <c r="A40" s="846" t="s">
        <v>579</v>
      </c>
      <c r="B40" s="860">
        <v>28</v>
      </c>
      <c r="C40" s="860">
        <v>0</v>
      </c>
      <c r="D40" s="860">
        <v>5</v>
      </c>
      <c r="E40" s="860">
        <v>15</v>
      </c>
      <c r="F40" s="855" t="s">
        <v>103</v>
      </c>
      <c r="G40" s="853">
        <v>0</v>
      </c>
      <c r="H40" s="853">
        <v>0</v>
      </c>
      <c r="I40" s="853">
        <v>0</v>
      </c>
      <c r="J40" s="853">
        <v>0</v>
      </c>
      <c r="K40" s="853">
        <v>0</v>
      </c>
      <c r="L40" s="853">
        <v>0</v>
      </c>
      <c r="M40" s="750" t="s">
        <v>2973</v>
      </c>
      <c r="N40" s="750" t="s">
        <v>2973</v>
      </c>
      <c r="O40" s="750" t="s">
        <v>2973</v>
      </c>
      <c r="P40" s="750" t="s">
        <v>2973</v>
      </c>
      <c r="Q40" s="750" t="s">
        <v>2973</v>
      </c>
      <c r="R40" s="750" t="s">
        <v>2973</v>
      </c>
      <c r="S40" s="750" t="s">
        <v>2973</v>
      </c>
      <c r="T40" s="750" t="s">
        <v>2973</v>
      </c>
      <c r="U40" s="750" t="s">
        <v>103</v>
      </c>
      <c r="V40" s="749">
        <v>1250</v>
      </c>
      <c r="W40" s="53" t="s">
        <v>3149</v>
      </c>
      <c r="X40" s="738"/>
      <c r="Z40" s="852"/>
      <c r="AA40" s="60" t="s">
        <v>3701</v>
      </c>
      <c r="AB40" s="45" t="s">
        <v>3713</v>
      </c>
      <c r="AC40" s="45"/>
    </row>
    <row r="41" spans="1:29" ht="12" thickBot="1" x14ac:dyDescent="0.2">
      <c r="A41" s="847"/>
      <c r="B41" s="862"/>
      <c r="C41" s="862"/>
      <c r="D41" s="862"/>
      <c r="E41" s="862"/>
      <c r="F41" s="856"/>
      <c r="G41" s="854"/>
      <c r="H41" s="854"/>
      <c r="I41" s="854"/>
      <c r="J41" s="854"/>
      <c r="K41" s="854"/>
      <c r="L41" s="854"/>
      <c r="M41" s="751"/>
      <c r="N41" s="751"/>
      <c r="O41" s="751"/>
      <c r="P41" s="751"/>
      <c r="Q41" s="751"/>
      <c r="R41" s="751"/>
      <c r="S41" s="751"/>
      <c r="T41" s="751"/>
      <c r="U41" s="751"/>
      <c r="V41" s="739"/>
      <c r="W41" s="53" t="s">
        <v>3144</v>
      </c>
      <c r="X41" s="739"/>
      <c r="Z41" s="852"/>
      <c r="AA41" s="60" t="s">
        <v>3699</v>
      </c>
      <c r="AB41" s="45" t="s">
        <v>3712</v>
      </c>
      <c r="AC41" s="45"/>
    </row>
    <row r="42" spans="1:29" ht="12" thickBot="1" x14ac:dyDescent="0.2">
      <c r="A42" s="847"/>
      <c r="B42" s="862"/>
      <c r="C42" s="862"/>
      <c r="D42" s="862"/>
      <c r="E42" s="862"/>
      <c r="F42" s="856"/>
      <c r="G42" s="854"/>
      <c r="H42" s="854"/>
      <c r="I42" s="854"/>
      <c r="J42" s="854"/>
      <c r="K42" s="854"/>
      <c r="L42" s="854"/>
      <c r="M42" s="751"/>
      <c r="N42" s="751"/>
      <c r="O42" s="751"/>
      <c r="P42" s="751"/>
      <c r="Q42" s="751"/>
      <c r="R42" s="751"/>
      <c r="S42" s="751"/>
      <c r="T42" s="751"/>
      <c r="U42" s="751"/>
      <c r="V42" s="739"/>
      <c r="W42" s="53" t="s">
        <v>3555</v>
      </c>
      <c r="X42" s="739"/>
      <c r="Z42" s="852"/>
      <c r="AA42" s="60" t="s">
        <v>3696</v>
      </c>
      <c r="AB42" s="45" t="s">
        <v>3711</v>
      </c>
      <c r="AC42" s="45"/>
    </row>
    <row r="43" spans="1:29" ht="12" thickBot="1" x14ac:dyDescent="0.2">
      <c r="A43" s="847"/>
      <c r="B43" s="861"/>
      <c r="C43" s="861"/>
      <c r="D43" s="861"/>
      <c r="E43" s="861"/>
      <c r="F43" s="856"/>
      <c r="G43" s="854"/>
      <c r="H43" s="854"/>
      <c r="I43" s="854"/>
      <c r="J43" s="854"/>
      <c r="K43" s="854"/>
      <c r="L43" s="854"/>
      <c r="M43" s="751"/>
      <c r="N43" s="751"/>
      <c r="O43" s="751"/>
      <c r="P43" s="751"/>
      <c r="Q43" s="751"/>
      <c r="R43" s="751"/>
      <c r="S43" s="751"/>
      <c r="T43" s="751"/>
      <c r="U43" s="751"/>
      <c r="V43" s="739"/>
      <c r="W43" s="53" t="s">
        <v>3710</v>
      </c>
      <c r="X43" s="739"/>
      <c r="Z43" s="852"/>
      <c r="AA43" s="60" t="s">
        <v>3709</v>
      </c>
      <c r="AB43" s="45" t="s">
        <v>3708</v>
      </c>
      <c r="AC43" s="45"/>
    </row>
    <row r="44" spans="1:29" ht="12" thickBot="1" x14ac:dyDescent="0.2">
      <c r="A44" s="93" t="s">
        <v>3707</v>
      </c>
      <c r="B44" s="146">
        <v>30</v>
      </c>
      <c r="C44" s="146">
        <v>0</v>
      </c>
      <c r="D44" s="146">
        <v>15</v>
      </c>
      <c r="E44" s="146">
        <v>30</v>
      </c>
      <c r="F44" s="146" t="s">
        <v>103</v>
      </c>
      <c r="G44" s="138">
        <v>0</v>
      </c>
      <c r="H44" s="138">
        <v>0</v>
      </c>
      <c r="I44" s="138">
        <v>0</v>
      </c>
      <c r="J44" s="138">
        <v>0</v>
      </c>
      <c r="K44" s="138">
        <v>0</v>
      </c>
      <c r="L44" s="138">
        <v>0</v>
      </c>
      <c r="M44" s="99" t="s">
        <v>2973</v>
      </c>
      <c r="N44" s="99" t="s">
        <v>2973</v>
      </c>
      <c r="O44" s="99" t="s">
        <v>2973</v>
      </c>
      <c r="P44" s="99" t="s">
        <v>2973</v>
      </c>
      <c r="Q44" s="99" t="s">
        <v>2973</v>
      </c>
      <c r="R44" s="99" t="s">
        <v>2973</v>
      </c>
      <c r="S44" s="99" t="s">
        <v>2973</v>
      </c>
      <c r="T44" s="99" t="s">
        <v>2973</v>
      </c>
      <c r="U44" s="99" t="s">
        <v>103</v>
      </c>
      <c r="V44" s="50">
        <v>1350</v>
      </c>
      <c r="W44" s="53" t="s">
        <v>1779</v>
      </c>
      <c r="X44" s="53"/>
      <c r="Z44" s="852"/>
      <c r="AA44" s="60" t="s">
        <v>3608</v>
      </c>
      <c r="AB44" s="45" t="s">
        <v>2664</v>
      </c>
      <c r="AC44" s="45"/>
    </row>
    <row r="45" spans="1:29" ht="12" thickBot="1" x14ac:dyDescent="0.2">
      <c r="A45" s="93" t="s">
        <v>3706</v>
      </c>
      <c r="B45" s="146">
        <v>30</v>
      </c>
      <c r="C45" s="146">
        <v>0</v>
      </c>
      <c r="D45" s="146">
        <v>0</v>
      </c>
      <c r="E45" s="146">
        <v>-55</v>
      </c>
      <c r="F45" s="146" t="s">
        <v>103</v>
      </c>
      <c r="G45" s="138">
        <v>0</v>
      </c>
      <c r="H45" s="138">
        <v>0</v>
      </c>
      <c r="I45" s="138">
        <v>0</v>
      </c>
      <c r="J45" s="138">
        <v>0</v>
      </c>
      <c r="K45" s="138">
        <v>0</v>
      </c>
      <c r="L45" s="138">
        <v>0</v>
      </c>
      <c r="M45" s="99" t="s">
        <v>2973</v>
      </c>
      <c r="N45" s="99" t="s">
        <v>2973</v>
      </c>
      <c r="O45" s="99" t="s">
        <v>2973</v>
      </c>
      <c r="P45" s="99" t="s">
        <v>2973</v>
      </c>
      <c r="Q45" s="99" t="s">
        <v>2973</v>
      </c>
      <c r="R45" s="99" t="s">
        <v>2973</v>
      </c>
      <c r="S45" s="99" t="s">
        <v>2973</v>
      </c>
      <c r="T45" s="99" t="s">
        <v>2973</v>
      </c>
      <c r="U45" s="99" t="s">
        <v>103</v>
      </c>
      <c r="V45" s="53">
        <v>-900</v>
      </c>
      <c r="W45" s="53" t="s">
        <v>3268</v>
      </c>
      <c r="X45" s="53"/>
      <c r="Z45" s="851">
        <v>5</v>
      </c>
      <c r="AA45" s="60" t="s">
        <v>3692</v>
      </c>
      <c r="AB45" s="45" t="s">
        <v>1688</v>
      </c>
      <c r="AC45" s="45"/>
    </row>
    <row r="46" spans="1:29" ht="12" thickBot="1" x14ac:dyDescent="0.2">
      <c r="A46" s="93" t="s">
        <v>3705</v>
      </c>
      <c r="B46" s="146">
        <v>31</v>
      </c>
      <c r="C46" s="146">
        <v>0</v>
      </c>
      <c r="D46" s="146">
        <v>0</v>
      </c>
      <c r="E46" s="146">
        <v>-124</v>
      </c>
      <c r="F46" s="149" t="s">
        <v>1991</v>
      </c>
      <c r="G46" s="138">
        <v>0</v>
      </c>
      <c r="H46" s="138">
        <v>0</v>
      </c>
      <c r="I46" s="138">
        <v>0</v>
      </c>
      <c r="J46" s="138">
        <v>0</v>
      </c>
      <c r="K46" s="138">
        <v>0</v>
      </c>
      <c r="L46" s="138">
        <v>0</v>
      </c>
      <c r="M46" s="99" t="s">
        <v>103</v>
      </c>
      <c r="N46" s="99" t="s">
        <v>103</v>
      </c>
      <c r="O46" s="99" t="s">
        <v>2973</v>
      </c>
      <c r="P46" s="99" t="s">
        <v>103</v>
      </c>
      <c r="Q46" s="99" t="s">
        <v>103</v>
      </c>
      <c r="R46" s="99" t="s">
        <v>103</v>
      </c>
      <c r="S46" s="99" t="s">
        <v>103</v>
      </c>
      <c r="T46" s="99" t="s">
        <v>103</v>
      </c>
      <c r="U46" s="99" t="s">
        <v>103</v>
      </c>
      <c r="V46" s="50">
        <v>-3750</v>
      </c>
      <c r="W46" s="53" t="s">
        <v>3694</v>
      </c>
      <c r="X46" s="53" t="s">
        <v>2957</v>
      </c>
      <c r="Z46" s="852"/>
      <c r="AA46" s="60" t="s">
        <v>543</v>
      </c>
      <c r="AB46" s="45" t="s">
        <v>3704</v>
      </c>
      <c r="AC46" s="45"/>
    </row>
    <row r="47" spans="1:29" ht="12" thickBot="1" x14ac:dyDescent="0.2">
      <c r="A47" s="93" t="s">
        <v>654</v>
      </c>
      <c r="B47" s="146">
        <v>31</v>
      </c>
      <c r="C47" s="146">
        <v>0</v>
      </c>
      <c r="D47" s="146">
        <v>0</v>
      </c>
      <c r="E47" s="146">
        <v>-124</v>
      </c>
      <c r="F47" s="149" t="s">
        <v>1991</v>
      </c>
      <c r="G47" s="138">
        <v>0</v>
      </c>
      <c r="H47" s="138">
        <v>0</v>
      </c>
      <c r="I47" s="138">
        <v>0</v>
      </c>
      <c r="J47" s="138">
        <v>0</v>
      </c>
      <c r="K47" s="138">
        <v>0</v>
      </c>
      <c r="L47" s="138">
        <v>0</v>
      </c>
      <c r="M47" s="99" t="s">
        <v>103</v>
      </c>
      <c r="N47" s="99" t="s">
        <v>103</v>
      </c>
      <c r="O47" s="99" t="s">
        <v>103</v>
      </c>
      <c r="P47" s="99" t="s">
        <v>103</v>
      </c>
      <c r="Q47" s="99" t="s">
        <v>103</v>
      </c>
      <c r="R47" s="99" t="s">
        <v>2973</v>
      </c>
      <c r="S47" s="99" t="s">
        <v>103</v>
      </c>
      <c r="T47" s="99" t="s">
        <v>103</v>
      </c>
      <c r="U47" s="99" t="s">
        <v>103</v>
      </c>
      <c r="V47" s="50">
        <v>-3750</v>
      </c>
      <c r="W47" s="53" t="s">
        <v>3694</v>
      </c>
      <c r="X47" s="53" t="s">
        <v>2957</v>
      </c>
      <c r="Z47" s="852"/>
      <c r="AA47" s="60" t="s">
        <v>532</v>
      </c>
      <c r="AB47" s="45" t="s">
        <v>3703</v>
      </c>
      <c r="AC47" s="45"/>
    </row>
    <row r="48" spans="1:29" ht="12" thickBot="1" x14ac:dyDescent="0.2">
      <c r="A48" s="93" t="s">
        <v>3702</v>
      </c>
      <c r="B48" s="146">
        <v>31</v>
      </c>
      <c r="C48" s="146">
        <v>0</v>
      </c>
      <c r="D48" s="146">
        <v>0</v>
      </c>
      <c r="E48" s="146">
        <v>-124</v>
      </c>
      <c r="F48" s="149" t="s">
        <v>1991</v>
      </c>
      <c r="G48" s="138">
        <v>0</v>
      </c>
      <c r="H48" s="138">
        <v>0</v>
      </c>
      <c r="I48" s="138">
        <v>0</v>
      </c>
      <c r="J48" s="138">
        <v>0</v>
      </c>
      <c r="K48" s="138">
        <v>0</v>
      </c>
      <c r="L48" s="138">
        <v>0</v>
      </c>
      <c r="M48" s="99" t="s">
        <v>103</v>
      </c>
      <c r="N48" s="99" t="s">
        <v>103</v>
      </c>
      <c r="O48" s="99" t="s">
        <v>103</v>
      </c>
      <c r="P48" s="99" t="s">
        <v>103</v>
      </c>
      <c r="Q48" s="99" t="s">
        <v>103</v>
      </c>
      <c r="R48" s="99" t="s">
        <v>103</v>
      </c>
      <c r="S48" s="99" t="s">
        <v>2973</v>
      </c>
      <c r="T48" s="99" t="s">
        <v>103</v>
      </c>
      <c r="U48" s="99" t="s">
        <v>103</v>
      </c>
      <c r="V48" s="50">
        <v>-3750</v>
      </c>
      <c r="W48" s="53" t="s">
        <v>3694</v>
      </c>
      <c r="X48" s="53" t="s">
        <v>2957</v>
      </c>
      <c r="Z48" s="852"/>
      <c r="AA48" s="60" t="s">
        <v>679</v>
      </c>
      <c r="AB48" s="45" t="s">
        <v>1513</v>
      </c>
      <c r="AC48" s="45"/>
    </row>
    <row r="49" spans="1:29" ht="12" thickBot="1" x14ac:dyDescent="0.2">
      <c r="A49" s="93" t="s">
        <v>3701</v>
      </c>
      <c r="B49" s="146">
        <v>31</v>
      </c>
      <c r="C49" s="146">
        <v>0</v>
      </c>
      <c r="D49" s="146">
        <v>0</v>
      </c>
      <c r="E49" s="146">
        <v>-124</v>
      </c>
      <c r="F49" s="149" t="s">
        <v>1991</v>
      </c>
      <c r="G49" s="138">
        <v>0</v>
      </c>
      <c r="H49" s="138">
        <v>0</v>
      </c>
      <c r="I49" s="138">
        <v>0</v>
      </c>
      <c r="J49" s="138">
        <v>0</v>
      </c>
      <c r="K49" s="138">
        <v>0</v>
      </c>
      <c r="L49" s="138">
        <v>0</v>
      </c>
      <c r="M49" s="99" t="s">
        <v>103</v>
      </c>
      <c r="N49" s="99" t="s">
        <v>103</v>
      </c>
      <c r="O49" s="99" t="s">
        <v>103</v>
      </c>
      <c r="P49" s="99" t="s">
        <v>103</v>
      </c>
      <c r="Q49" s="99" t="s">
        <v>2973</v>
      </c>
      <c r="R49" s="99" t="s">
        <v>103</v>
      </c>
      <c r="S49" s="99" t="s">
        <v>103</v>
      </c>
      <c r="T49" s="99" t="s">
        <v>103</v>
      </c>
      <c r="U49" s="99" t="s">
        <v>103</v>
      </c>
      <c r="V49" s="50">
        <v>-3750</v>
      </c>
      <c r="W49" s="53" t="s">
        <v>3694</v>
      </c>
      <c r="X49" s="53" t="s">
        <v>2957</v>
      </c>
      <c r="Z49" s="852"/>
      <c r="AA49" s="60" t="s">
        <v>540</v>
      </c>
      <c r="AB49" s="45" t="s">
        <v>3700</v>
      </c>
      <c r="AC49" s="45"/>
    </row>
    <row r="50" spans="1:29" ht="12" thickBot="1" x14ac:dyDescent="0.2">
      <c r="A50" s="93" t="s">
        <v>3699</v>
      </c>
      <c r="B50" s="146">
        <v>31</v>
      </c>
      <c r="C50" s="146">
        <v>0</v>
      </c>
      <c r="D50" s="146">
        <v>0</v>
      </c>
      <c r="E50" s="146">
        <v>-124</v>
      </c>
      <c r="F50" s="149" t="s">
        <v>1991</v>
      </c>
      <c r="G50" s="138">
        <v>0</v>
      </c>
      <c r="H50" s="138">
        <v>0</v>
      </c>
      <c r="I50" s="138">
        <v>0</v>
      </c>
      <c r="J50" s="138">
        <v>0</v>
      </c>
      <c r="K50" s="138">
        <v>0</v>
      </c>
      <c r="L50" s="138">
        <v>0</v>
      </c>
      <c r="M50" s="99" t="s">
        <v>103</v>
      </c>
      <c r="N50" s="99" t="s">
        <v>103</v>
      </c>
      <c r="O50" s="99" t="s">
        <v>103</v>
      </c>
      <c r="P50" s="99" t="s">
        <v>2973</v>
      </c>
      <c r="Q50" s="99" t="s">
        <v>103</v>
      </c>
      <c r="R50" s="99" t="s">
        <v>103</v>
      </c>
      <c r="S50" s="99" t="s">
        <v>103</v>
      </c>
      <c r="T50" s="99" t="s">
        <v>103</v>
      </c>
      <c r="U50" s="99" t="s">
        <v>103</v>
      </c>
      <c r="V50" s="50">
        <v>-3750</v>
      </c>
      <c r="W50" s="53" t="s">
        <v>3694</v>
      </c>
      <c r="X50" s="53" t="s">
        <v>2957</v>
      </c>
      <c r="Z50" s="852"/>
      <c r="AA50" s="60" t="s">
        <v>3698</v>
      </c>
      <c r="AB50" s="47" t="s">
        <v>3697</v>
      </c>
      <c r="AC50" s="45"/>
    </row>
    <row r="51" spans="1:29" ht="12" thickBot="1" x14ac:dyDescent="0.2">
      <c r="A51" s="93" t="s">
        <v>3696</v>
      </c>
      <c r="B51" s="146">
        <v>31</v>
      </c>
      <c r="C51" s="146">
        <v>0</v>
      </c>
      <c r="D51" s="146">
        <v>0</v>
      </c>
      <c r="E51" s="146">
        <v>-124</v>
      </c>
      <c r="F51" s="149" t="s">
        <v>1991</v>
      </c>
      <c r="G51" s="138">
        <v>0</v>
      </c>
      <c r="H51" s="138">
        <v>0</v>
      </c>
      <c r="I51" s="138">
        <v>0</v>
      </c>
      <c r="J51" s="138">
        <v>0</v>
      </c>
      <c r="K51" s="138">
        <v>0</v>
      </c>
      <c r="L51" s="138">
        <v>0</v>
      </c>
      <c r="M51" s="99" t="s">
        <v>2973</v>
      </c>
      <c r="N51" s="99" t="s">
        <v>2973</v>
      </c>
      <c r="O51" s="99" t="s">
        <v>2973</v>
      </c>
      <c r="P51" s="99" t="s">
        <v>2973</v>
      </c>
      <c r="Q51" s="99" t="s">
        <v>2973</v>
      </c>
      <c r="R51" s="99" t="s">
        <v>2973</v>
      </c>
      <c r="S51" s="99" t="s">
        <v>2973</v>
      </c>
      <c r="T51" s="99" t="s">
        <v>2973</v>
      </c>
      <c r="U51" s="99" t="s">
        <v>103</v>
      </c>
      <c r="V51" s="50">
        <v>-3750</v>
      </c>
      <c r="W51" s="53" t="s">
        <v>3694</v>
      </c>
      <c r="X51" s="53" t="s">
        <v>3145</v>
      </c>
      <c r="Z51" s="852"/>
      <c r="AA51" s="60" t="s">
        <v>3686</v>
      </c>
      <c r="AB51" s="45" t="s">
        <v>3685</v>
      </c>
      <c r="AC51" s="45" t="s">
        <v>2957</v>
      </c>
    </row>
    <row r="52" spans="1:29" ht="23.25" thickBot="1" x14ac:dyDescent="0.2">
      <c r="A52" s="93" t="s">
        <v>3695</v>
      </c>
      <c r="B52" s="146">
        <v>31</v>
      </c>
      <c r="C52" s="146">
        <v>0</v>
      </c>
      <c r="D52" s="146">
        <v>0</v>
      </c>
      <c r="E52" s="146">
        <v>-124</v>
      </c>
      <c r="F52" s="149" t="s">
        <v>1991</v>
      </c>
      <c r="G52" s="138">
        <v>0</v>
      </c>
      <c r="H52" s="138">
        <v>0</v>
      </c>
      <c r="I52" s="138">
        <v>0</v>
      </c>
      <c r="J52" s="138">
        <v>0</v>
      </c>
      <c r="K52" s="138">
        <v>0</v>
      </c>
      <c r="L52" s="138">
        <v>0</v>
      </c>
      <c r="M52" s="99" t="s">
        <v>2973</v>
      </c>
      <c r="N52" s="99" t="s">
        <v>2973</v>
      </c>
      <c r="O52" s="99" t="s">
        <v>2973</v>
      </c>
      <c r="P52" s="99" t="s">
        <v>103</v>
      </c>
      <c r="Q52" s="99" t="s">
        <v>103</v>
      </c>
      <c r="R52" s="99" t="s">
        <v>103</v>
      </c>
      <c r="S52" s="99" t="s">
        <v>103</v>
      </c>
      <c r="T52" s="99" t="s">
        <v>103</v>
      </c>
      <c r="U52" s="99" t="s">
        <v>103</v>
      </c>
      <c r="V52" s="50">
        <v>-3750</v>
      </c>
      <c r="W52" s="53" t="s">
        <v>3694</v>
      </c>
      <c r="X52" s="53" t="s">
        <v>2957</v>
      </c>
      <c r="Z52" s="852"/>
      <c r="AA52" s="60" t="s">
        <v>3693</v>
      </c>
      <c r="AB52" s="45" t="s">
        <v>1562</v>
      </c>
      <c r="AC52" s="47" t="s">
        <v>6611</v>
      </c>
    </row>
    <row r="53" spans="1:29" ht="12" thickBot="1" x14ac:dyDescent="0.2">
      <c r="A53" s="93" t="s">
        <v>3692</v>
      </c>
      <c r="B53" s="146">
        <v>35</v>
      </c>
      <c r="C53" s="146">
        <v>0</v>
      </c>
      <c r="D53" s="146">
        <v>0</v>
      </c>
      <c r="E53" s="146">
        <v>0</v>
      </c>
      <c r="F53" s="146" t="s">
        <v>103</v>
      </c>
      <c r="G53" s="138">
        <v>0</v>
      </c>
      <c r="H53" s="138">
        <v>0</v>
      </c>
      <c r="I53" s="138">
        <v>0</v>
      </c>
      <c r="J53" s="138">
        <v>0</v>
      </c>
      <c r="K53" s="138">
        <v>0</v>
      </c>
      <c r="L53" s="138">
        <v>0</v>
      </c>
      <c r="M53" s="99" t="s">
        <v>2973</v>
      </c>
      <c r="N53" s="99" t="s">
        <v>2973</v>
      </c>
      <c r="O53" s="99" t="s">
        <v>2973</v>
      </c>
      <c r="P53" s="99" t="s">
        <v>2973</v>
      </c>
      <c r="Q53" s="99" t="s">
        <v>2973</v>
      </c>
      <c r="R53" s="99" t="s">
        <v>2973</v>
      </c>
      <c r="S53" s="99" t="s">
        <v>2973</v>
      </c>
      <c r="T53" s="99" t="s">
        <v>2973</v>
      </c>
      <c r="U53" s="99" t="s">
        <v>2973</v>
      </c>
      <c r="V53" s="53">
        <v>-75</v>
      </c>
      <c r="W53" s="53" t="s">
        <v>3691</v>
      </c>
      <c r="X53" s="53"/>
      <c r="Z53" s="852"/>
      <c r="AA53" s="60" t="s">
        <v>3683</v>
      </c>
      <c r="AB53" s="45" t="s">
        <v>1559</v>
      </c>
      <c r="AC53" s="45"/>
    </row>
    <row r="54" spans="1:29" ht="12" thickBot="1" x14ac:dyDescent="0.2">
      <c r="A54" s="92" t="s">
        <v>3690</v>
      </c>
      <c r="B54" s="146">
        <v>36</v>
      </c>
      <c r="C54" s="146">
        <v>0</v>
      </c>
      <c r="D54" s="146">
        <v>0</v>
      </c>
      <c r="E54" s="146">
        <v>-80</v>
      </c>
      <c r="F54" s="149" t="s">
        <v>1978</v>
      </c>
      <c r="G54" s="138">
        <v>0</v>
      </c>
      <c r="H54" s="138">
        <v>0</v>
      </c>
      <c r="I54" s="138">
        <v>0</v>
      </c>
      <c r="J54" s="138">
        <v>0</v>
      </c>
      <c r="K54" s="138">
        <v>0</v>
      </c>
      <c r="L54" s="138">
        <v>0</v>
      </c>
      <c r="M54" s="99" t="s">
        <v>2973</v>
      </c>
      <c r="N54" s="99" t="s">
        <v>2973</v>
      </c>
      <c r="O54" s="99" t="s">
        <v>2973</v>
      </c>
      <c r="P54" s="99" t="s">
        <v>2973</v>
      </c>
      <c r="Q54" s="99" t="s">
        <v>2973</v>
      </c>
      <c r="R54" s="99" t="s">
        <v>2973</v>
      </c>
      <c r="S54" s="99" t="s">
        <v>2973</v>
      </c>
      <c r="T54" s="99" t="s">
        <v>2973</v>
      </c>
      <c r="U54" s="99" t="s">
        <v>2973</v>
      </c>
      <c r="V54" s="50">
        <v>-1500</v>
      </c>
      <c r="W54" s="53" t="s">
        <v>3689</v>
      </c>
      <c r="X54" s="53" t="s">
        <v>2957</v>
      </c>
      <c r="Z54" s="851">
        <v>6</v>
      </c>
      <c r="AA54" s="60" t="s">
        <v>3607</v>
      </c>
      <c r="AB54" s="45" t="s">
        <v>1559</v>
      </c>
      <c r="AC54" s="45"/>
    </row>
    <row r="55" spans="1:29" ht="12" thickBot="1" x14ac:dyDescent="0.2">
      <c r="A55" s="93" t="s">
        <v>532</v>
      </c>
      <c r="B55" s="146">
        <v>36</v>
      </c>
      <c r="C55" s="146">
        <v>0</v>
      </c>
      <c r="D55" s="146">
        <v>0</v>
      </c>
      <c r="E55" s="146">
        <v>60</v>
      </c>
      <c r="F55" s="149" t="s">
        <v>1978</v>
      </c>
      <c r="G55" s="138">
        <v>0</v>
      </c>
      <c r="H55" s="138">
        <v>0</v>
      </c>
      <c r="I55" s="138">
        <v>0</v>
      </c>
      <c r="J55" s="138">
        <v>0</v>
      </c>
      <c r="K55" s="138">
        <v>0</v>
      </c>
      <c r="L55" s="138">
        <v>0</v>
      </c>
      <c r="M55" s="99" t="s">
        <v>2973</v>
      </c>
      <c r="N55" s="99" t="s">
        <v>2973</v>
      </c>
      <c r="O55" s="99" t="s">
        <v>2973</v>
      </c>
      <c r="P55" s="99" t="s">
        <v>2973</v>
      </c>
      <c r="Q55" s="99" t="s">
        <v>2973</v>
      </c>
      <c r="R55" s="99" t="s">
        <v>2973</v>
      </c>
      <c r="S55" s="99" t="s">
        <v>2973</v>
      </c>
      <c r="T55" s="99" t="s">
        <v>2973</v>
      </c>
      <c r="U55" s="99" t="s">
        <v>103</v>
      </c>
      <c r="V55" s="50">
        <v>-1125</v>
      </c>
      <c r="W55" s="53" t="s">
        <v>3131</v>
      </c>
      <c r="X55" s="53" t="s">
        <v>3145</v>
      </c>
      <c r="Z55" s="852"/>
      <c r="AA55" s="60" t="s">
        <v>285</v>
      </c>
      <c r="AB55" s="45" t="s">
        <v>3688</v>
      </c>
      <c r="AC55" s="45"/>
    </row>
    <row r="56" spans="1:29" ht="12" thickBot="1" x14ac:dyDescent="0.2">
      <c r="A56" s="93" t="s">
        <v>679</v>
      </c>
      <c r="B56" s="146">
        <v>37</v>
      </c>
      <c r="C56" s="146">
        <v>0</v>
      </c>
      <c r="D56" s="146">
        <v>-15</v>
      </c>
      <c r="E56" s="146">
        <v>40</v>
      </c>
      <c r="F56" s="146" t="s">
        <v>103</v>
      </c>
      <c r="G56" s="138">
        <v>0</v>
      </c>
      <c r="H56" s="138">
        <v>0</v>
      </c>
      <c r="I56" s="138">
        <v>0</v>
      </c>
      <c r="J56" s="138">
        <v>0</v>
      </c>
      <c r="K56" s="138">
        <v>0</v>
      </c>
      <c r="L56" s="138">
        <v>0</v>
      </c>
      <c r="M56" s="99" t="s">
        <v>2973</v>
      </c>
      <c r="N56" s="99" t="s">
        <v>2973</v>
      </c>
      <c r="O56" s="99" t="s">
        <v>2973</v>
      </c>
      <c r="P56" s="99" t="s">
        <v>2973</v>
      </c>
      <c r="Q56" s="99" t="s">
        <v>2973</v>
      </c>
      <c r="R56" s="99" t="s">
        <v>2973</v>
      </c>
      <c r="S56" s="99" t="s">
        <v>2973</v>
      </c>
      <c r="T56" s="99" t="s">
        <v>2973</v>
      </c>
      <c r="U56" s="99" t="s">
        <v>103</v>
      </c>
      <c r="V56" s="50">
        <v>-1125</v>
      </c>
      <c r="W56" s="53" t="s">
        <v>3687</v>
      </c>
      <c r="X56" s="53"/>
      <c r="Z56" s="852"/>
      <c r="AA56" s="720" t="s">
        <v>299</v>
      </c>
      <c r="AB56" s="45" t="s">
        <v>3678</v>
      </c>
      <c r="AC56" s="722" t="s">
        <v>2957</v>
      </c>
    </row>
    <row r="57" spans="1:29" ht="12" thickBot="1" x14ac:dyDescent="0.2">
      <c r="A57" s="93" t="s">
        <v>540</v>
      </c>
      <c r="B57" s="146">
        <v>37</v>
      </c>
      <c r="C57" s="146">
        <v>0</v>
      </c>
      <c r="D57" s="146">
        <v>0</v>
      </c>
      <c r="E57" s="146">
        <v>42</v>
      </c>
      <c r="F57" s="149" t="s">
        <v>1978</v>
      </c>
      <c r="G57" s="138">
        <v>0</v>
      </c>
      <c r="H57" s="138">
        <v>0</v>
      </c>
      <c r="I57" s="138">
        <v>0</v>
      </c>
      <c r="J57" s="138">
        <v>0</v>
      </c>
      <c r="K57" s="138">
        <v>0</v>
      </c>
      <c r="L57" s="138">
        <v>0</v>
      </c>
      <c r="M57" s="99" t="s">
        <v>2973</v>
      </c>
      <c r="N57" s="99" t="s">
        <v>2973</v>
      </c>
      <c r="O57" s="99" t="s">
        <v>2973</v>
      </c>
      <c r="P57" s="99" t="s">
        <v>2973</v>
      </c>
      <c r="Q57" s="99" t="s">
        <v>2973</v>
      </c>
      <c r="R57" s="99" t="s">
        <v>2973</v>
      </c>
      <c r="S57" s="99" t="s">
        <v>2973</v>
      </c>
      <c r="T57" s="99" t="s">
        <v>2973</v>
      </c>
      <c r="U57" s="99" t="s">
        <v>103</v>
      </c>
      <c r="V57" s="50">
        <v>-1125</v>
      </c>
      <c r="W57" s="53" t="s">
        <v>3034</v>
      </c>
      <c r="X57" s="53"/>
      <c r="Z57" s="852"/>
      <c r="AA57" s="849"/>
      <c r="AB57" s="45" t="s">
        <v>2754</v>
      </c>
      <c r="AC57" s="850"/>
    </row>
    <row r="58" spans="1:29" ht="12" thickBot="1" x14ac:dyDescent="0.2">
      <c r="A58" s="93" t="s">
        <v>3686</v>
      </c>
      <c r="B58" s="146">
        <v>38</v>
      </c>
      <c r="C58" s="146">
        <v>0</v>
      </c>
      <c r="D58" s="146">
        <v>0</v>
      </c>
      <c r="E58" s="146">
        <v>-80</v>
      </c>
      <c r="F58" s="146" t="s">
        <v>103</v>
      </c>
      <c r="G58" s="138">
        <v>15</v>
      </c>
      <c r="H58" s="138">
        <v>15</v>
      </c>
      <c r="I58" s="138">
        <v>0</v>
      </c>
      <c r="J58" s="138">
        <v>0</v>
      </c>
      <c r="K58" s="138">
        <v>0</v>
      </c>
      <c r="L58" s="138">
        <v>0</v>
      </c>
      <c r="M58" s="99" t="s">
        <v>2973</v>
      </c>
      <c r="N58" s="99" t="s">
        <v>2973</v>
      </c>
      <c r="O58" s="99" t="s">
        <v>2973</v>
      </c>
      <c r="P58" s="99" t="s">
        <v>2973</v>
      </c>
      <c r="Q58" s="99" t="s">
        <v>2973</v>
      </c>
      <c r="R58" s="99" t="s">
        <v>2973</v>
      </c>
      <c r="S58" s="99" t="s">
        <v>2973</v>
      </c>
      <c r="T58" s="99" t="s">
        <v>2973</v>
      </c>
      <c r="U58" s="99" t="s">
        <v>2973</v>
      </c>
      <c r="V58" s="50">
        <v>-1500</v>
      </c>
      <c r="W58" s="53" t="s">
        <v>3685</v>
      </c>
      <c r="X58" s="53" t="s">
        <v>2957</v>
      </c>
      <c r="Z58" s="852"/>
      <c r="AA58" s="849"/>
      <c r="AB58" s="45" t="s">
        <v>3684</v>
      </c>
      <c r="AC58" s="850"/>
    </row>
    <row r="59" spans="1:29" ht="12" thickBot="1" x14ac:dyDescent="0.2">
      <c r="A59" s="93" t="s">
        <v>3644</v>
      </c>
      <c r="B59" s="146">
        <v>38</v>
      </c>
      <c r="C59" s="146">
        <v>0</v>
      </c>
      <c r="D59" s="146">
        <v>10</v>
      </c>
      <c r="E59" s="146">
        <v>10</v>
      </c>
      <c r="F59" s="147" t="s">
        <v>1978</v>
      </c>
      <c r="G59" s="138">
        <v>10</v>
      </c>
      <c r="H59" s="138">
        <v>10</v>
      </c>
      <c r="I59" s="138">
        <v>0</v>
      </c>
      <c r="J59" s="138">
        <v>0</v>
      </c>
      <c r="K59" s="138">
        <v>0</v>
      </c>
      <c r="L59" s="138">
        <v>0</v>
      </c>
      <c r="M59" s="99" t="s">
        <v>2973</v>
      </c>
      <c r="N59" s="99" t="s">
        <v>2973</v>
      </c>
      <c r="O59" s="99" t="s">
        <v>2973</v>
      </c>
      <c r="P59" s="99" t="s">
        <v>2973</v>
      </c>
      <c r="Q59" s="99" t="s">
        <v>2973</v>
      </c>
      <c r="R59" s="99" t="s">
        <v>2973</v>
      </c>
      <c r="S59" s="99" t="s">
        <v>2973</v>
      </c>
      <c r="T59" s="99" t="s">
        <v>2973</v>
      </c>
      <c r="U59" s="99" t="s">
        <v>103</v>
      </c>
      <c r="V59" s="53" t="s">
        <v>103</v>
      </c>
      <c r="W59" s="53" t="s">
        <v>2955</v>
      </c>
      <c r="X59" s="53" t="s">
        <v>3497</v>
      </c>
      <c r="Z59" s="852"/>
      <c r="AA59" s="60" t="s">
        <v>3680</v>
      </c>
      <c r="AB59" s="45" t="s">
        <v>1661</v>
      </c>
      <c r="AC59" s="45" t="s">
        <v>2957</v>
      </c>
    </row>
    <row r="60" spans="1:29" ht="34.5" thickBot="1" x14ac:dyDescent="0.2">
      <c r="A60" s="93" t="s">
        <v>3622</v>
      </c>
      <c r="B60" s="146">
        <v>39</v>
      </c>
      <c r="C60" s="146">
        <v>0</v>
      </c>
      <c r="D60" s="146">
        <v>0</v>
      </c>
      <c r="E60" s="146">
        <v>0</v>
      </c>
      <c r="F60" s="147" t="s">
        <v>1978</v>
      </c>
      <c r="G60" s="138">
        <v>0</v>
      </c>
      <c r="H60" s="138">
        <v>80</v>
      </c>
      <c r="I60" s="138">
        <v>0</v>
      </c>
      <c r="J60" s="138">
        <v>0</v>
      </c>
      <c r="K60" s="138">
        <v>0</v>
      </c>
      <c r="L60" s="138">
        <v>0</v>
      </c>
      <c r="M60" s="99" t="s">
        <v>2973</v>
      </c>
      <c r="N60" s="99" t="s">
        <v>2973</v>
      </c>
      <c r="O60" s="99" t="s">
        <v>2973</v>
      </c>
      <c r="P60" s="99" t="s">
        <v>2973</v>
      </c>
      <c r="Q60" s="99" t="s">
        <v>2973</v>
      </c>
      <c r="R60" s="99" t="s">
        <v>2973</v>
      </c>
      <c r="S60" s="99" t="s">
        <v>2973</v>
      </c>
      <c r="T60" s="99" t="s">
        <v>2973</v>
      </c>
      <c r="U60" s="99" t="s">
        <v>103</v>
      </c>
      <c r="V60" s="53" t="s">
        <v>103</v>
      </c>
      <c r="W60" s="53" t="s">
        <v>3502</v>
      </c>
      <c r="X60" s="53" t="s">
        <v>3579</v>
      </c>
      <c r="Z60" s="852"/>
      <c r="AA60" s="720" t="s">
        <v>3679</v>
      </c>
      <c r="AB60" s="45" t="s">
        <v>1559</v>
      </c>
      <c r="AC60" s="722" t="s">
        <v>2957</v>
      </c>
    </row>
    <row r="61" spans="1:29" ht="12" thickBot="1" x14ac:dyDescent="0.2">
      <c r="A61" s="846" t="s">
        <v>3643</v>
      </c>
      <c r="B61" s="860">
        <v>40</v>
      </c>
      <c r="C61" s="860">
        <v>0</v>
      </c>
      <c r="D61" s="860">
        <v>0</v>
      </c>
      <c r="E61" s="860">
        <v>-80</v>
      </c>
      <c r="F61" s="857" t="s">
        <v>1978</v>
      </c>
      <c r="G61" s="853">
        <v>0</v>
      </c>
      <c r="H61" s="853">
        <v>0</v>
      </c>
      <c r="I61" s="853">
        <v>0</v>
      </c>
      <c r="J61" s="853">
        <v>0</v>
      </c>
      <c r="K61" s="853">
        <v>0</v>
      </c>
      <c r="L61" s="853">
        <v>0</v>
      </c>
      <c r="M61" s="750" t="s">
        <v>2973</v>
      </c>
      <c r="N61" s="750" t="s">
        <v>2973</v>
      </c>
      <c r="O61" s="750" t="s">
        <v>2973</v>
      </c>
      <c r="P61" s="750" t="s">
        <v>2973</v>
      </c>
      <c r="Q61" s="750" t="s">
        <v>2973</v>
      </c>
      <c r="R61" s="750" t="s">
        <v>2973</v>
      </c>
      <c r="S61" s="750" t="s">
        <v>2973</v>
      </c>
      <c r="T61" s="750" t="s">
        <v>2973</v>
      </c>
      <c r="U61" s="750" t="s">
        <v>103</v>
      </c>
      <c r="V61" s="738" t="s">
        <v>103</v>
      </c>
      <c r="W61" s="738" t="s">
        <v>2955</v>
      </c>
      <c r="X61" s="53" t="s">
        <v>3497</v>
      </c>
      <c r="Z61" s="852"/>
      <c r="AA61" s="849"/>
      <c r="AB61" s="45" t="s">
        <v>3678</v>
      </c>
      <c r="AC61" s="850"/>
    </row>
    <row r="62" spans="1:29" ht="12" thickBot="1" x14ac:dyDescent="0.2">
      <c r="A62" s="847"/>
      <c r="B62" s="861"/>
      <c r="C62" s="861"/>
      <c r="D62" s="861"/>
      <c r="E62" s="861"/>
      <c r="F62" s="856"/>
      <c r="G62" s="854"/>
      <c r="H62" s="854"/>
      <c r="I62" s="854"/>
      <c r="J62" s="854"/>
      <c r="K62" s="854"/>
      <c r="L62" s="854"/>
      <c r="M62" s="751"/>
      <c r="N62" s="751"/>
      <c r="O62" s="751"/>
      <c r="P62" s="751"/>
      <c r="Q62" s="751"/>
      <c r="R62" s="751"/>
      <c r="S62" s="751"/>
      <c r="T62" s="751"/>
      <c r="U62" s="751"/>
      <c r="V62" s="739"/>
      <c r="W62" s="739"/>
      <c r="X62" s="53" t="s">
        <v>2957</v>
      </c>
      <c r="Z62" s="852"/>
      <c r="AA62" s="849"/>
      <c r="AB62" s="45" t="s">
        <v>3677</v>
      </c>
      <c r="AC62" s="850"/>
    </row>
    <row r="63" spans="1:29" ht="12" thickBot="1" x14ac:dyDescent="0.2">
      <c r="A63" s="846" t="s">
        <v>3683</v>
      </c>
      <c r="B63" s="860">
        <v>44</v>
      </c>
      <c r="C63" s="860">
        <v>0</v>
      </c>
      <c r="D63" s="860">
        <v>-10</v>
      </c>
      <c r="E63" s="860">
        <v>15</v>
      </c>
      <c r="F63" s="855" t="s">
        <v>103</v>
      </c>
      <c r="G63" s="853">
        <v>0</v>
      </c>
      <c r="H63" s="853">
        <v>0</v>
      </c>
      <c r="I63" s="853">
        <v>0</v>
      </c>
      <c r="J63" s="853">
        <v>0</v>
      </c>
      <c r="K63" s="853">
        <v>0</v>
      </c>
      <c r="L63" s="853">
        <v>0</v>
      </c>
      <c r="M63" s="750" t="s">
        <v>2973</v>
      </c>
      <c r="N63" s="750" t="s">
        <v>2973</v>
      </c>
      <c r="O63" s="750" t="s">
        <v>2973</v>
      </c>
      <c r="P63" s="750" t="s">
        <v>2973</v>
      </c>
      <c r="Q63" s="750" t="s">
        <v>2973</v>
      </c>
      <c r="R63" s="750" t="s">
        <v>2973</v>
      </c>
      <c r="S63" s="750" t="s">
        <v>2973</v>
      </c>
      <c r="T63" s="750" t="s">
        <v>2973</v>
      </c>
      <c r="U63" s="750" t="s">
        <v>103</v>
      </c>
      <c r="V63" s="749">
        <v>2800</v>
      </c>
      <c r="W63" s="53" t="s">
        <v>1559</v>
      </c>
      <c r="X63" s="738"/>
      <c r="Z63" s="852"/>
      <c r="AA63" s="849"/>
      <c r="AB63" s="45" t="s">
        <v>3141</v>
      </c>
      <c r="AC63" s="850"/>
    </row>
    <row r="64" spans="1:29" ht="12" thickBot="1" x14ac:dyDescent="0.2">
      <c r="A64" s="847"/>
      <c r="B64" s="862"/>
      <c r="C64" s="862"/>
      <c r="D64" s="862"/>
      <c r="E64" s="862"/>
      <c r="F64" s="856"/>
      <c r="G64" s="854"/>
      <c r="H64" s="854"/>
      <c r="I64" s="854"/>
      <c r="J64" s="854"/>
      <c r="K64" s="854"/>
      <c r="L64" s="854"/>
      <c r="M64" s="751"/>
      <c r="N64" s="751"/>
      <c r="O64" s="751"/>
      <c r="P64" s="751"/>
      <c r="Q64" s="751"/>
      <c r="R64" s="751"/>
      <c r="S64" s="751"/>
      <c r="T64" s="751"/>
      <c r="U64" s="751"/>
      <c r="V64" s="739"/>
      <c r="W64" s="53" t="s">
        <v>2479</v>
      </c>
      <c r="X64" s="739"/>
      <c r="Z64" s="852"/>
      <c r="AA64" s="849"/>
      <c r="AB64" s="45" t="s">
        <v>2754</v>
      </c>
      <c r="AC64" s="850"/>
    </row>
    <row r="65" spans="1:29" ht="12" thickBot="1" x14ac:dyDescent="0.2">
      <c r="A65" s="847"/>
      <c r="B65" s="861"/>
      <c r="C65" s="861"/>
      <c r="D65" s="861"/>
      <c r="E65" s="861"/>
      <c r="F65" s="856"/>
      <c r="G65" s="854"/>
      <c r="H65" s="854"/>
      <c r="I65" s="854"/>
      <c r="J65" s="854"/>
      <c r="K65" s="854"/>
      <c r="L65" s="854"/>
      <c r="M65" s="751"/>
      <c r="N65" s="751"/>
      <c r="O65" s="751"/>
      <c r="P65" s="751"/>
      <c r="Q65" s="751"/>
      <c r="R65" s="751"/>
      <c r="S65" s="751"/>
      <c r="T65" s="751"/>
      <c r="U65" s="751"/>
      <c r="V65" s="739"/>
      <c r="W65" s="53" t="s">
        <v>1494</v>
      </c>
      <c r="X65" s="739"/>
      <c r="Z65" s="852"/>
      <c r="AA65" s="60" t="s">
        <v>3676</v>
      </c>
      <c r="AB65" s="45" t="s">
        <v>1559</v>
      </c>
      <c r="AC65" s="45"/>
    </row>
    <row r="66" spans="1:29" ht="12" thickBot="1" x14ac:dyDescent="0.2">
      <c r="A66" s="93" t="s">
        <v>285</v>
      </c>
      <c r="B66" s="146">
        <v>48</v>
      </c>
      <c r="C66" s="146">
        <v>0</v>
      </c>
      <c r="D66" s="146">
        <v>0</v>
      </c>
      <c r="E66" s="146">
        <v>18</v>
      </c>
      <c r="F66" s="146" t="s">
        <v>103</v>
      </c>
      <c r="G66" s="138">
        <v>0</v>
      </c>
      <c r="H66" s="138">
        <v>0</v>
      </c>
      <c r="I66" s="138">
        <v>80</v>
      </c>
      <c r="J66" s="138">
        <v>0</v>
      </c>
      <c r="K66" s="138">
        <v>0</v>
      </c>
      <c r="L66" s="138">
        <v>0</v>
      </c>
      <c r="M66" s="99" t="s">
        <v>2973</v>
      </c>
      <c r="N66" s="99" t="s">
        <v>2973</v>
      </c>
      <c r="O66" s="99" t="s">
        <v>2973</v>
      </c>
      <c r="P66" s="99" t="s">
        <v>2973</v>
      </c>
      <c r="Q66" s="99" t="s">
        <v>2973</v>
      </c>
      <c r="R66" s="99" t="s">
        <v>2973</v>
      </c>
      <c r="S66" s="99" t="s">
        <v>2973</v>
      </c>
      <c r="T66" s="99" t="s">
        <v>2973</v>
      </c>
      <c r="U66" s="99" t="s">
        <v>103</v>
      </c>
      <c r="V66" s="50">
        <v>-2100</v>
      </c>
      <c r="W66" s="53" t="s">
        <v>3671</v>
      </c>
      <c r="X66" s="53"/>
      <c r="Z66" s="852"/>
      <c r="AA66" s="60" t="s">
        <v>516</v>
      </c>
      <c r="AB66" s="45" t="s">
        <v>3240</v>
      </c>
      <c r="AC66" s="45"/>
    </row>
    <row r="67" spans="1:29" ht="12" thickBot="1" x14ac:dyDescent="0.2">
      <c r="A67" s="846" t="s">
        <v>299</v>
      </c>
      <c r="B67" s="860">
        <v>50</v>
      </c>
      <c r="C67" s="860">
        <v>0</v>
      </c>
      <c r="D67" s="860">
        <v>0</v>
      </c>
      <c r="E67" s="860">
        <v>-70</v>
      </c>
      <c r="F67" s="855" t="s">
        <v>103</v>
      </c>
      <c r="G67" s="853">
        <v>90</v>
      </c>
      <c r="H67" s="853">
        <v>0</v>
      </c>
      <c r="I67" s="853">
        <v>0</v>
      </c>
      <c r="J67" s="853">
        <v>0</v>
      </c>
      <c r="K67" s="853">
        <v>0</v>
      </c>
      <c r="L67" s="853">
        <v>0</v>
      </c>
      <c r="M67" s="750" t="s">
        <v>103</v>
      </c>
      <c r="N67" s="750" t="s">
        <v>103</v>
      </c>
      <c r="O67" s="750" t="s">
        <v>103</v>
      </c>
      <c r="P67" s="750" t="s">
        <v>103</v>
      </c>
      <c r="Q67" s="750" t="s">
        <v>103</v>
      </c>
      <c r="R67" s="750" t="s">
        <v>2973</v>
      </c>
      <c r="S67" s="750" t="s">
        <v>2973</v>
      </c>
      <c r="T67" s="750" t="s">
        <v>103</v>
      </c>
      <c r="U67" s="750" t="s">
        <v>103</v>
      </c>
      <c r="V67" s="749">
        <v>-2625</v>
      </c>
      <c r="W67" s="53" t="s">
        <v>3678</v>
      </c>
      <c r="X67" s="738" t="s">
        <v>2957</v>
      </c>
      <c r="Z67" s="852"/>
      <c r="AA67" s="60" t="s">
        <v>499</v>
      </c>
      <c r="AB67" s="45" t="s">
        <v>3682</v>
      </c>
      <c r="AC67" s="45"/>
    </row>
    <row r="68" spans="1:29" ht="12" thickBot="1" x14ac:dyDescent="0.2">
      <c r="A68" s="847"/>
      <c r="B68" s="862"/>
      <c r="C68" s="862"/>
      <c r="D68" s="862"/>
      <c r="E68" s="862"/>
      <c r="F68" s="856"/>
      <c r="G68" s="854"/>
      <c r="H68" s="854"/>
      <c r="I68" s="854"/>
      <c r="J68" s="854"/>
      <c r="K68" s="854"/>
      <c r="L68" s="854"/>
      <c r="M68" s="751"/>
      <c r="N68" s="751"/>
      <c r="O68" s="751"/>
      <c r="P68" s="751"/>
      <c r="Q68" s="751"/>
      <c r="R68" s="751"/>
      <c r="S68" s="751"/>
      <c r="T68" s="751"/>
      <c r="U68" s="751"/>
      <c r="V68" s="739"/>
      <c r="W68" s="53" t="s">
        <v>2754</v>
      </c>
      <c r="X68" s="739"/>
      <c r="Z68" s="852"/>
      <c r="AA68" s="720" t="s">
        <v>3673</v>
      </c>
      <c r="AB68" s="45" t="s">
        <v>3554</v>
      </c>
      <c r="AC68" s="722"/>
    </row>
    <row r="69" spans="1:29" ht="12" thickBot="1" x14ac:dyDescent="0.2">
      <c r="A69" s="847"/>
      <c r="B69" s="862"/>
      <c r="C69" s="862"/>
      <c r="D69" s="862"/>
      <c r="E69" s="862"/>
      <c r="F69" s="856"/>
      <c r="G69" s="854"/>
      <c r="H69" s="854"/>
      <c r="I69" s="854"/>
      <c r="J69" s="854"/>
      <c r="K69" s="854"/>
      <c r="L69" s="854"/>
      <c r="M69" s="751"/>
      <c r="N69" s="751"/>
      <c r="O69" s="751"/>
      <c r="P69" s="751"/>
      <c r="Q69" s="751"/>
      <c r="R69" s="751"/>
      <c r="S69" s="751"/>
      <c r="T69" s="751"/>
      <c r="U69" s="751"/>
      <c r="V69" s="739"/>
      <c r="W69" s="53" t="s">
        <v>3633</v>
      </c>
      <c r="X69" s="739"/>
      <c r="Z69" s="852"/>
      <c r="AA69" s="849"/>
      <c r="AB69" s="45" t="s">
        <v>3672</v>
      </c>
      <c r="AC69" s="850"/>
    </row>
    <row r="70" spans="1:29" ht="12" thickBot="1" x14ac:dyDescent="0.2">
      <c r="A70" s="847"/>
      <c r="B70" s="861"/>
      <c r="C70" s="861"/>
      <c r="D70" s="861"/>
      <c r="E70" s="861"/>
      <c r="F70" s="856"/>
      <c r="G70" s="854"/>
      <c r="H70" s="854"/>
      <c r="I70" s="854"/>
      <c r="J70" s="854"/>
      <c r="K70" s="854"/>
      <c r="L70" s="854"/>
      <c r="M70" s="751"/>
      <c r="N70" s="751"/>
      <c r="O70" s="751"/>
      <c r="P70" s="751"/>
      <c r="Q70" s="751"/>
      <c r="R70" s="751"/>
      <c r="S70" s="751"/>
      <c r="T70" s="751"/>
      <c r="U70" s="751"/>
      <c r="V70" s="739"/>
      <c r="W70" s="53" t="s">
        <v>3681</v>
      </c>
      <c r="X70" s="739"/>
      <c r="Z70" s="852"/>
      <c r="AA70" s="849"/>
      <c r="AB70" s="45" t="s">
        <v>3141</v>
      </c>
      <c r="AC70" s="850"/>
    </row>
    <row r="71" spans="1:29" ht="12" thickBot="1" x14ac:dyDescent="0.2">
      <c r="A71" s="846" t="s">
        <v>3680</v>
      </c>
      <c r="B71" s="860">
        <v>53</v>
      </c>
      <c r="C71" s="860">
        <v>0</v>
      </c>
      <c r="D71" s="860">
        <v>25</v>
      </c>
      <c r="E71" s="860">
        <v>-70</v>
      </c>
      <c r="F71" s="855" t="s">
        <v>103</v>
      </c>
      <c r="G71" s="853">
        <v>0</v>
      </c>
      <c r="H71" s="853">
        <v>0</v>
      </c>
      <c r="I71" s="853">
        <v>0</v>
      </c>
      <c r="J71" s="853">
        <v>0</v>
      </c>
      <c r="K71" s="853">
        <v>0</v>
      </c>
      <c r="L71" s="853">
        <v>0</v>
      </c>
      <c r="M71" s="750" t="s">
        <v>2973</v>
      </c>
      <c r="N71" s="750" t="s">
        <v>2973</v>
      </c>
      <c r="O71" s="750" t="s">
        <v>2973</v>
      </c>
      <c r="P71" s="750" t="s">
        <v>2973</v>
      </c>
      <c r="Q71" s="750" t="s">
        <v>2973</v>
      </c>
      <c r="R71" s="750" t="s">
        <v>2973</v>
      </c>
      <c r="S71" s="750" t="s">
        <v>2973</v>
      </c>
      <c r="T71" s="750" t="s">
        <v>2973</v>
      </c>
      <c r="U71" s="750" t="s">
        <v>103</v>
      </c>
      <c r="V71" s="749">
        <v>4000</v>
      </c>
      <c r="W71" s="53" t="s">
        <v>1559</v>
      </c>
      <c r="X71" s="738" t="s">
        <v>2957</v>
      </c>
      <c r="Z71" s="851">
        <v>7</v>
      </c>
      <c r="AA71" s="60" t="s">
        <v>207</v>
      </c>
      <c r="AB71" s="45" t="s">
        <v>1802</v>
      </c>
      <c r="AC71" s="45"/>
    </row>
    <row r="72" spans="1:29" ht="12" thickBot="1" x14ac:dyDescent="0.2">
      <c r="A72" s="847"/>
      <c r="B72" s="861"/>
      <c r="C72" s="861"/>
      <c r="D72" s="861"/>
      <c r="E72" s="861"/>
      <c r="F72" s="856"/>
      <c r="G72" s="854"/>
      <c r="H72" s="854"/>
      <c r="I72" s="854"/>
      <c r="J72" s="854"/>
      <c r="K72" s="854"/>
      <c r="L72" s="854"/>
      <c r="M72" s="751"/>
      <c r="N72" s="751"/>
      <c r="O72" s="751"/>
      <c r="P72" s="751"/>
      <c r="Q72" s="751"/>
      <c r="R72" s="751"/>
      <c r="S72" s="751"/>
      <c r="T72" s="751"/>
      <c r="U72" s="751"/>
      <c r="V72" s="739"/>
      <c r="W72" s="53" t="s">
        <v>3633</v>
      </c>
      <c r="X72" s="739"/>
      <c r="Z72" s="852"/>
      <c r="AA72" s="60" t="s">
        <v>3606</v>
      </c>
      <c r="AB72" s="45" t="s">
        <v>6390</v>
      </c>
      <c r="AC72" s="45"/>
    </row>
    <row r="73" spans="1:29" ht="12" thickBot="1" x14ac:dyDescent="0.2">
      <c r="A73" s="846" t="s">
        <v>3679</v>
      </c>
      <c r="B73" s="860">
        <v>55</v>
      </c>
      <c r="C73" s="860">
        <v>0</v>
      </c>
      <c r="D73" s="860">
        <v>0</v>
      </c>
      <c r="E73" s="860">
        <v>-70</v>
      </c>
      <c r="F73" s="855" t="s">
        <v>103</v>
      </c>
      <c r="G73" s="853">
        <v>0</v>
      </c>
      <c r="H73" s="853">
        <v>90</v>
      </c>
      <c r="I73" s="853">
        <v>0</v>
      </c>
      <c r="J73" s="853">
        <v>0</v>
      </c>
      <c r="K73" s="853">
        <v>0</v>
      </c>
      <c r="L73" s="853">
        <v>0</v>
      </c>
      <c r="M73" s="750" t="s">
        <v>103</v>
      </c>
      <c r="N73" s="750" t="s">
        <v>103</v>
      </c>
      <c r="O73" s="750" t="s">
        <v>103</v>
      </c>
      <c r="P73" s="750" t="s">
        <v>103</v>
      </c>
      <c r="Q73" s="750" t="s">
        <v>103</v>
      </c>
      <c r="R73" s="750" t="s">
        <v>2973</v>
      </c>
      <c r="S73" s="750" t="s">
        <v>103</v>
      </c>
      <c r="T73" s="750" t="s">
        <v>103</v>
      </c>
      <c r="U73" s="750" t="s">
        <v>103</v>
      </c>
      <c r="V73" s="749">
        <v>3800</v>
      </c>
      <c r="W73" s="53" t="s">
        <v>1559</v>
      </c>
      <c r="X73" s="738" t="s">
        <v>2957</v>
      </c>
      <c r="Z73" s="852"/>
      <c r="AA73" s="720" t="s">
        <v>842</v>
      </c>
      <c r="AB73" s="45" t="s">
        <v>3669</v>
      </c>
      <c r="AC73" s="45" t="s">
        <v>3668</v>
      </c>
    </row>
    <row r="74" spans="1:29" ht="12" thickBot="1" x14ac:dyDescent="0.2">
      <c r="A74" s="847"/>
      <c r="B74" s="862"/>
      <c r="C74" s="862"/>
      <c r="D74" s="862"/>
      <c r="E74" s="862"/>
      <c r="F74" s="856"/>
      <c r="G74" s="854"/>
      <c r="H74" s="854"/>
      <c r="I74" s="854"/>
      <c r="J74" s="854"/>
      <c r="K74" s="854"/>
      <c r="L74" s="854"/>
      <c r="M74" s="751"/>
      <c r="N74" s="751"/>
      <c r="O74" s="751"/>
      <c r="P74" s="751"/>
      <c r="Q74" s="751"/>
      <c r="R74" s="751"/>
      <c r="S74" s="751"/>
      <c r="T74" s="751"/>
      <c r="U74" s="751"/>
      <c r="V74" s="739"/>
      <c r="W74" s="53" t="s">
        <v>3678</v>
      </c>
      <c r="X74" s="739"/>
      <c r="Z74" s="852"/>
      <c r="AA74" s="849"/>
      <c r="AB74" s="45" t="s">
        <v>3284</v>
      </c>
      <c r="AC74" s="45" t="s">
        <v>9631</v>
      </c>
    </row>
    <row r="75" spans="1:29" ht="12" thickBot="1" x14ac:dyDescent="0.2">
      <c r="A75" s="847"/>
      <c r="B75" s="862"/>
      <c r="C75" s="862"/>
      <c r="D75" s="862"/>
      <c r="E75" s="862"/>
      <c r="F75" s="856"/>
      <c r="G75" s="854"/>
      <c r="H75" s="854"/>
      <c r="I75" s="854"/>
      <c r="J75" s="854"/>
      <c r="K75" s="854"/>
      <c r="L75" s="854"/>
      <c r="M75" s="751"/>
      <c r="N75" s="751"/>
      <c r="O75" s="751"/>
      <c r="P75" s="751"/>
      <c r="Q75" s="751"/>
      <c r="R75" s="751"/>
      <c r="S75" s="751"/>
      <c r="T75" s="751"/>
      <c r="U75" s="751"/>
      <c r="V75" s="739"/>
      <c r="W75" s="53" t="s">
        <v>3677</v>
      </c>
      <c r="X75" s="739"/>
      <c r="Z75" s="852"/>
      <c r="AA75" s="60" t="s">
        <v>568</v>
      </c>
      <c r="AB75" s="45" t="s">
        <v>1661</v>
      </c>
      <c r="AC75" s="45" t="s">
        <v>2957</v>
      </c>
    </row>
    <row r="76" spans="1:29" ht="12" thickBot="1" x14ac:dyDescent="0.2">
      <c r="A76" s="847"/>
      <c r="B76" s="862"/>
      <c r="C76" s="862"/>
      <c r="D76" s="862"/>
      <c r="E76" s="862"/>
      <c r="F76" s="856"/>
      <c r="G76" s="854"/>
      <c r="H76" s="854"/>
      <c r="I76" s="854"/>
      <c r="J76" s="854"/>
      <c r="K76" s="854"/>
      <c r="L76" s="854"/>
      <c r="M76" s="751"/>
      <c r="N76" s="751"/>
      <c r="O76" s="751"/>
      <c r="P76" s="751"/>
      <c r="Q76" s="751"/>
      <c r="R76" s="751"/>
      <c r="S76" s="751"/>
      <c r="T76" s="751"/>
      <c r="U76" s="751"/>
      <c r="V76" s="739"/>
      <c r="W76" s="53" t="s">
        <v>3141</v>
      </c>
      <c r="X76" s="739"/>
      <c r="Z76" s="852"/>
      <c r="AA76" s="60" t="s">
        <v>3664</v>
      </c>
      <c r="AB76" s="45" t="s">
        <v>6390</v>
      </c>
      <c r="AC76" s="45" t="s">
        <v>3663</v>
      </c>
    </row>
    <row r="77" spans="1:29" ht="12" thickBot="1" x14ac:dyDescent="0.2">
      <c r="A77" s="847"/>
      <c r="B77" s="862"/>
      <c r="C77" s="862"/>
      <c r="D77" s="862"/>
      <c r="E77" s="862"/>
      <c r="F77" s="856"/>
      <c r="G77" s="854"/>
      <c r="H77" s="854"/>
      <c r="I77" s="854"/>
      <c r="J77" s="854"/>
      <c r="K77" s="854"/>
      <c r="L77" s="854"/>
      <c r="M77" s="751"/>
      <c r="N77" s="751"/>
      <c r="O77" s="751"/>
      <c r="P77" s="751"/>
      <c r="Q77" s="751"/>
      <c r="R77" s="751"/>
      <c r="S77" s="751"/>
      <c r="T77" s="751"/>
      <c r="U77" s="751"/>
      <c r="V77" s="739"/>
      <c r="W77" s="53" t="s">
        <v>2754</v>
      </c>
      <c r="X77" s="739"/>
      <c r="Z77" s="852"/>
      <c r="AA77" s="60" t="s">
        <v>831</v>
      </c>
      <c r="AB77" s="45" t="s">
        <v>1661</v>
      </c>
      <c r="AC77" s="45" t="s">
        <v>3145</v>
      </c>
    </row>
    <row r="78" spans="1:29" ht="12" thickBot="1" x14ac:dyDescent="0.2">
      <c r="A78" s="847"/>
      <c r="B78" s="861"/>
      <c r="C78" s="861"/>
      <c r="D78" s="861"/>
      <c r="E78" s="861"/>
      <c r="F78" s="856"/>
      <c r="G78" s="854"/>
      <c r="H78" s="854"/>
      <c r="I78" s="854"/>
      <c r="J78" s="854"/>
      <c r="K78" s="854"/>
      <c r="L78" s="854"/>
      <c r="M78" s="751"/>
      <c r="N78" s="751"/>
      <c r="O78" s="751"/>
      <c r="P78" s="751"/>
      <c r="Q78" s="751"/>
      <c r="R78" s="751"/>
      <c r="S78" s="751"/>
      <c r="T78" s="751"/>
      <c r="U78" s="751"/>
      <c r="V78" s="739"/>
      <c r="W78" s="53" t="s">
        <v>3633</v>
      </c>
      <c r="X78" s="739"/>
      <c r="Z78" s="852"/>
      <c r="AA78" s="60" t="s">
        <v>650</v>
      </c>
      <c r="AB78" s="45" t="s">
        <v>1661</v>
      </c>
      <c r="AC78" s="45" t="s">
        <v>2957</v>
      </c>
    </row>
    <row r="79" spans="1:29" ht="12" thickBot="1" x14ac:dyDescent="0.2">
      <c r="A79" s="846" t="s">
        <v>3676</v>
      </c>
      <c r="B79" s="860">
        <v>55</v>
      </c>
      <c r="C79" s="860">
        <v>0</v>
      </c>
      <c r="D79" s="860">
        <v>0</v>
      </c>
      <c r="E79" s="860">
        <v>0</v>
      </c>
      <c r="F79" s="855" t="s">
        <v>103</v>
      </c>
      <c r="G79" s="853">
        <v>0</v>
      </c>
      <c r="H79" s="853">
        <v>15</v>
      </c>
      <c r="I79" s="853">
        <v>75</v>
      </c>
      <c r="J79" s="853">
        <v>0</v>
      </c>
      <c r="K79" s="853">
        <v>0</v>
      </c>
      <c r="L79" s="853">
        <v>0</v>
      </c>
      <c r="M79" s="750" t="s">
        <v>2973</v>
      </c>
      <c r="N79" s="750" t="s">
        <v>2973</v>
      </c>
      <c r="O79" s="750" t="s">
        <v>2973</v>
      </c>
      <c r="P79" s="750" t="s">
        <v>2973</v>
      </c>
      <c r="Q79" s="750" t="s">
        <v>2973</v>
      </c>
      <c r="R79" s="750" t="s">
        <v>2973</v>
      </c>
      <c r="S79" s="750" t="s">
        <v>2973</v>
      </c>
      <c r="T79" s="750" t="s">
        <v>2973</v>
      </c>
      <c r="U79" s="750" t="s">
        <v>103</v>
      </c>
      <c r="V79" s="749">
        <v>3600</v>
      </c>
      <c r="W79" s="53" t="s">
        <v>1559</v>
      </c>
      <c r="X79" s="738"/>
      <c r="Z79" s="852"/>
      <c r="AA79" s="60" t="s">
        <v>3661</v>
      </c>
      <c r="AB79" s="45" t="s">
        <v>3021</v>
      </c>
      <c r="AC79" s="45"/>
    </row>
    <row r="80" spans="1:29" ht="12" thickBot="1" x14ac:dyDescent="0.2">
      <c r="A80" s="847"/>
      <c r="B80" s="862"/>
      <c r="C80" s="862"/>
      <c r="D80" s="862"/>
      <c r="E80" s="862"/>
      <c r="F80" s="856"/>
      <c r="G80" s="854"/>
      <c r="H80" s="854"/>
      <c r="I80" s="854"/>
      <c r="J80" s="854"/>
      <c r="K80" s="854"/>
      <c r="L80" s="854"/>
      <c r="M80" s="751"/>
      <c r="N80" s="751"/>
      <c r="O80" s="751"/>
      <c r="P80" s="751"/>
      <c r="Q80" s="751"/>
      <c r="R80" s="751"/>
      <c r="S80" s="751"/>
      <c r="T80" s="751"/>
      <c r="U80" s="751"/>
      <c r="V80" s="739"/>
      <c r="W80" s="53" t="s">
        <v>1494</v>
      </c>
      <c r="X80" s="739"/>
      <c r="Z80" s="852"/>
      <c r="AA80" s="720" t="s">
        <v>3660</v>
      </c>
      <c r="AB80" s="45" t="s">
        <v>2998</v>
      </c>
      <c r="AC80" s="722"/>
    </row>
    <row r="81" spans="1:29" ht="12" thickBot="1" x14ac:dyDescent="0.2">
      <c r="A81" s="847"/>
      <c r="B81" s="861"/>
      <c r="C81" s="861"/>
      <c r="D81" s="861"/>
      <c r="E81" s="861"/>
      <c r="F81" s="856"/>
      <c r="G81" s="854"/>
      <c r="H81" s="854"/>
      <c r="I81" s="854"/>
      <c r="J81" s="854"/>
      <c r="K81" s="854"/>
      <c r="L81" s="854"/>
      <c r="M81" s="751"/>
      <c r="N81" s="751"/>
      <c r="O81" s="751"/>
      <c r="P81" s="751"/>
      <c r="Q81" s="751"/>
      <c r="R81" s="751"/>
      <c r="S81" s="751"/>
      <c r="T81" s="751"/>
      <c r="U81" s="751"/>
      <c r="V81" s="739"/>
      <c r="W81" s="53" t="s">
        <v>3013</v>
      </c>
      <c r="X81" s="739"/>
      <c r="Z81" s="852"/>
      <c r="AA81" s="849"/>
      <c r="AB81" s="45" t="s">
        <v>3519</v>
      </c>
      <c r="AC81" s="850"/>
    </row>
    <row r="82" spans="1:29" ht="12" thickBot="1" x14ac:dyDescent="0.2">
      <c r="A82" s="93" t="s">
        <v>516</v>
      </c>
      <c r="B82" s="146">
        <v>60</v>
      </c>
      <c r="C82" s="146">
        <v>0</v>
      </c>
      <c r="D82" s="146">
        <v>0</v>
      </c>
      <c r="E82" s="146">
        <v>0</v>
      </c>
      <c r="F82" s="149" t="s">
        <v>1978</v>
      </c>
      <c r="G82" s="138">
        <v>5</v>
      </c>
      <c r="H82" s="138">
        <v>5</v>
      </c>
      <c r="I82" s="138">
        <v>5</v>
      </c>
      <c r="J82" s="138">
        <v>5</v>
      </c>
      <c r="K82" s="138">
        <v>5</v>
      </c>
      <c r="L82" s="138">
        <v>5</v>
      </c>
      <c r="M82" s="99" t="s">
        <v>2973</v>
      </c>
      <c r="N82" s="99" t="s">
        <v>2973</v>
      </c>
      <c r="O82" s="99" t="s">
        <v>2973</v>
      </c>
      <c r="P82" s="99" t="s">
        <v>2973</v>
      </c>
      <c r="Q82" s="99" t="s">
        <v>2973</v>
      </c>
      <c r="R82" s="99" t="s">
        <v>2973</v>
      </c>
      <c r="S82" s="99" t="s">
        <v>2973</v>
      </c>
      <c r="T82" s="99" t="s">
        <v>2973</v>
      </c>
      <c r="U82" s="99" t="s">
        <v>103</v>
      </c>
      <c r="V82" s="50">
        <v>-3000</v>
      </c>
      <c r="W82" s="53" t="s">
        <v>3347</v>
      </c>
      <c r="X82" s="53"/>
      <c r="Z82" s="851">
        <v>8</v>
      </c>
      <c r="AA82" s="60" t="s">
        <v>3659</v>
      </c>
      <c r="AB82" s="45" t="s">
        <v>1661</v>
      </c>
      <c r="AC82" s="45" t="s">
        <v>2957</v>
      </c>
    </row>
    <row r="83" spans="1:29" ht="12" thickBot="1" x14ac:dyDescent="0.2">
      <c r="A83" s="93" t="s">
        <v>499</v>
      </c>
      <c r="B83" s="146">
        <v>60</v>
      </c>
      <c r="C83" s="146">
        <v>0</v>
      </c>
      <c r="D83" s="146">
        <v>0</v>
      </c>
      <c r="E83" s="146">
        <v>-40</v>
      </c>
      <c r="F83" s="149" t="s">
        <v>1991</v>
      </c>
      <c r="G83" s="138">
        <v>10</v>
      </c>
      <c r="H83" s="138">
        <v>10</v>
      </c>
      <c r="I83" s="138">
        <v>10</v>
      </c>
      <c r="J83" s="138">
        <v>10</v>
      </c>
      <c r="K83" s="138">
        <v>10</v>
      </c>
      <c r="L83" s="138">
        <v>10</v>
      </c>
      <c r="M83" s="99" t="s">
        <v>2973</v>
      </c>
      <c r="N83" s="99" t="s">
        <v>2973</v>
      </c>
      <c r="O83" s="99" t="s">
        <v>2973</v>
      </c>
      <c r="P83" s="99" t="s">
        <v>2973</v>
      </c>
      <c r="Q83" s="99" t="s">
        <v>2973</v>
      </c>
      <c r="R83" s="99" t="s">
        <v>2973</v>
      </c>
      <c r="S83" s="99" t="s">
        <v>2973</v>
      </c>
      <c r="T83" s="99" t="s">
        <v>2973</v>
      </c>
      <c r="U83" s="99" t="s">
        <v>103</v>
      </c>
      <c r="V83" s="50">
        <v>-3000</v>
      </c>
      <c r="W83" s="53" t="s">
        <v>3675</v>
      </c>
      <c r="X83" s="53"/>
      <c r="Z83" s="852"/>
      <c r="AA83" s="720" t="s">
        <v>3656</v>
      </c>
      <c r="AB83" s="45" t="s">
        <v>3674</v>
      </c>
      <c r="AC83" s="722"/>
    </row>
    <row r="84" spans="1:29" ht="12" thickBot="1" x14ac:dyDescent="0.2">
      <c r="A84" s="846" t="s">
        <v>3673</v>
      </c>
      <c r="B84" s="860">
        <v>65</v>
      </c>
      <c r="C84" s="860">
        <v>0</v>
      </c>
      <c r="D84" s="860">
        <v>0</v>
      </c>
      <c r="E84" s="860">
        <v>-60</v>
      </c>
      <c r="F84" s="855" t="s">
        <v>103</v>
      </c>
      <c r="G84" s="853">
        <v>0</v>
      </c>
      <c r="H84" s="853">
        <v>0</v>
      </c>
      <c r="I84" s="853">
        <v>0</v>
      </c>
      <c r="J84" s="853">
        <v>0</v>
      </c>
      <c r="K84" s="853">
        <v>15</v>
      </c>
      <c r="L84" s="853">
        <v>0</v>
      </c>
      <c r="M84" s="750" t="s">
        <v>2973</v>
      </c>
      <c r="N84" s="750" t="s">
        <v>2973</v>
      </c>
      <c r="O84" s="750" t="s">
        <v>2973</v>
      </c>
      <c r="P84" s="750" t="s">
        <v>2973</v>
      </c>
      <c r="Q84" s="750" t="s">
        <v>2973</v>
      </c>
      <c r="R84" s="750" t="s">
        <v>2973</v>
      </c>
      <c r="S84" s="750" t="s">
        <v>2973</v>
      </c>
      <c r="T84" s="750" t="s">
        <v>2973</v>
      </c>
      <c r="U84" s="750" t="s">
        <v>103</v>
      </c>
      <c r="V84" s="749">
        <v>-3300</v>
      </c>
      <c r="W84" s="53" t="s">
        <v>3554</v>
      </c>
      <c r="X84" s="738"/>
      <c r="Z84" s="852"/>
      <c r="AA84" s="849"/>
      <c r="AB84" s="45" t="s">
        <v>3098</v>
      </c>
      <c r="AC84" s="850"/>
    </row>
    <row r="85" spans="1:29" ht="12" thickBot="1" x14ac:dyDescent="0.2">
      <c r="A85" s="847"/>
      <c r="B85" s="862"/>
      <c r="C85" s="862"/>
      <c r="D85" s="862"/>
      <c r="E85" s="862"/>
      <c r="F85" s="856"/>
      <c r="G85" s="854"/>
      <c r="H85" s="854"/>
      <c r="I85" s="854"/>
      <c r="J85" s="854"/>
      <c r="K85" s="854"/>
      <c r="L85" s="854"/>
      <c r="M85" s="751"/>
      <c r="N85" s="751"/>
      <c r="O85" s="751"/>
      <c r="P85" s="751"/>
      <c r="Q85" s="751"/>
      <c r="R85" s="751"/>
      <c r="S85" s="751"/>
      <c r="T85" s="751"/>
      <c r="U85" s="751"/>
      <c r="V85" s="739"/>
      <c r="W85" s="53" t="s">
        <v>3672</v>
      </c>
      <c r="X85" s="739"/>
      <c r="Z85" s="852"/>
      <c r="AA85" s="60" t="s">
        <v>471</v>
      </c>
      <c r="AB85" s="45" t="s">
        <v>3069</v>
      </c>
      <c r="AC85" s="45"/>
    </row>
    <row r="86" spans="1:29" ht="12" thickBot="1" x14ac:dyDescent="0.2">
      <c r="A86" s="847"/>
      <c r="B86" s="861"/>
      <c r="C86" s="861"/>
      <c r="D86" s="861"/>
      <c r="E86" s="861"/>
      <c r="F86" s="856"/>
      <c r="G86" s="854"/>
      <c r="H86" s="854"/>
      <c r="I86" s="854"/>
      <c r="J86" s="854"/>
      <c r="K86" s="854"/>
      <c r="L86" s="854"/>
      <c r="M86" s="751"/>
      <c r="N86" s="751"/>
      <c r="O86" s="751"/>
      <c r="P86" s="751"/>
      <c r="Q86" s="751"/>
      <c r="R86" s="751"/>
      <c r="S86" s="751"/>
      <c r="T86" s="751"/>
      <c r="U86" s="751"/>
      <c r="V86" s="739"/>
      <c r="W86" s="53" t="s">
        <v>3141</v>
      </c>
      <c r="X86" s="739"/>
      <c r="Z86" s="852"/>
      <c r="AA86" s="60" t="s">
        <v>469</v>
      </c>
      <c r="AB86" s="45" t="s">
        <v>3127</v>
      </c>
      <c r="AC86" s="45"/>
    </row>
    <row r="87" spans="1:29" ht="12" thickBot="1" x14ac:dyDescent="0.2">
      <c r="A87" s="846" t="s">
        <v>207</v>
      </c>
      <c r="B87" s="860">
        <v>65</v>
      </c>
      <c r="C87" s="860">
        <v>0</v>
      </c>
      <c r="D87" s="860">
        <v>0</v>
      </c>
      <c r="E87" s="860">
        <v>-80</v>
      </c>
      <c r="F87" s="858" t="s">
        <v>1978</v>
      </c>
      <c r="G87" s="853">
        <v>0</v>
      </c>
      <c r="H87" s="853">
        <v>0</v>
      </c>
      <c r="I87" s="853">
        <v>0</v>
      </c>
      <c r="J87" s="853">
        <v>0</v>
      </c>
      <c r="K87" s="853">
        <v>15</v>
      </c>
      <c r="L87" s="853">
        <v>0</v>
      </c>
      <c r="M87" s="750" t="s">
        <v>103</v>
      </c>
      <c r="N87" s="750" t="s">
        <v>2973</v>
      </c>
      <c r="O87" s="750" t="s">
        <v>103</v>
      </c>
      <c r="P87" s="750" t="s">
        <v>2973</v>
      </c>
      <c r="Q87" s="750" t="s">
        <v>103</v>
      </c>
      <c r="R87" s="750" t="s">
        <v>2973</v>
      </c>
      <c r="S87" s="750" t="s">
        <v>2973</v>
      </c>
      <c r="T87" s="750" t="s">
        <v>103</v>
      </c>
      <c r="U87" s="750" t="s">
        <v>103</v>
      </c>
      <c r="V87" s="749">
        <v>-3300</v>
      </c>
      <c r="W87" s="53" t="s">
        <v>3671</v>
      </c>
      <c r="X87" s="738" t="s">
        <v>3670</v>
      </c>
      <c r="Z87" s="852"/>
      <c r="AA87" s="720" t="s">
        <v>3650</v>
      </c>
      <c r="AB87" s="45" t="s">
        <v>1500</v>
      </c>
      <c r="AC87" s="722"/>
    </row>
    <row r="88" spans="1:29" ht="12" thickBot="1" x14ac:dyDescent="0.2">
      <c r="A88" s="847"/>
      <c r="B88" s="861"/>
      <c r="C88" s="861"/>
      <c r="D88" s="861"/>
      <c r="E88" s="861"/>
      <c r="F88" s="856"/>
      <c r="G88" s="854"/>
      <c r="H88" s="854"/>
      <c r="I88" s="854"/>
      <c r="J88" s="854"/>
      <c r="K88" s="854"/>
      <c r="L88" s="854"/>
      <c r="M88" s="751"/>
      <c r="N88" s="751"/>
      <c r="O88" s="751"/>
      <c r="P88" s="751"/>
      <c r="Q88" s="751"/>
      <c r="R88" s="751"/>
      <c r="S88" s="751"/>
      <c r="T88" s="751"/>
      <c r="U88" s="751"/>
      <c r="V88" s="739"/>
      <c r="W88" s="53" t="s">
        <v>1802</v>
      </c>
      <c r="X88" s="739"/>
      <c r="Z88" s="852"/>
      <c r="AA88" s="849"/>
      <c r="AB88" s="45" t="s">
        <v>3519</v>
      </c>
      <c r="AC88" s="850"/>
    </row>
    <row r="89" spans="1:29" ht="12" thickBot="1" x14ac:dyDescent="0.2">
      <c r="A89" s="846" t="s">
        <v>842</v>
      </c>
      <c r="B89" s="860">
        <v>65</v>
      </c>
      <c r="C89" s="860">
        <v>0</v>
      </c>
      <c r="D89" s="860">
        <v>0</v>
      </c>
      <c r="E89" s="860">
        <v>0</v>
      </c>
      <c r="F89" s="858" t="s">
        <v>1978</v>
      </c>
      <c r="G89" s="853">
        <v>50</v>
      </c>
      <c r="H89" s="853">
        <v>50</v>
      </c>
      <c r="I89" s="853">
        <v>50</v>
      </c>
      <c r="J89" s="853">
        <v>50</v>
      </c>
      <c r="K89" s="853">
        <v>50</v>
      </c>
      <c r="L89" s="853">
        <v>50</v>
      </c>
      <c r="M89" s="750" t="s">
        <v>2973</v>
      </c>
      <c r="N89" s="750" t="s">
        <v>2973</v>
      </c>
      <c r="O89" s="750" t="s">
        <v>2973</v>
      </c>
      <c r="P89" s="750" t="s">
        <v>2973</v>
      </c>
      <c r="Q89" s="750" t="s">
        <v>2973</v>
      </c>
      <c r="R89" s="750" t="s">
        <v>2973</v>
      </c>
      <c r="S89" s="750" t="s">
        <v>2973</v>
      </c>
      <c r="T89" s="750" t="s">
        <v>2973</v>
      </c>
      <c r="U89" s="750" t="s">
        <v>2973</v>
      </c>
      <c r="V89" s="749">
        <v>-2625</v>
      </c>
      <c r="W89" s="53" t="s">
        <v>3669</v>
      </c>
      <c r="X89" s="53" t="s">
        <v>3668</v>
      </c>
      <c r="Z89" s="852"/>
      <c r="AA89" s="720" t="s">
        <v>3648</v>
      </c>
      <c r="AB89" s="45" t="s">
        <v>1500</v>
      </c>
      <c r="AC89" s="722"/>
    </row>
    <row r="90" spans="1:29" ht="23.25" thickBot="1" x14ac:dyDescent="0.2">
      <c r="A90" s="847"/>
      <c r="B90" s="861"/>
      <c r="C90" s="861"/>
      <c r="D90" s="861"/>
      <c r="E90" s="861"/>
      <c r="F90" s="856"/>
      <c r="G90" s="854"/>
      <c r="H90" s="854"/>
      <c r="I90" s="854"/>
      <c r="J90" s="854"/>
      <c r="K90" s="854"/>
      <c r="L90" s="854"/>
      <c r="M90" s="751"/>
      <c r="N90" s="751"/>
      <c r="O90" s="751"/>
      <c r="P90" s="751"/>
      <c r="Q90" s="751"/>
      <c r="R90" s="751"/>
      <c r="S90" s="751"/>
      <c r="T90" s="751"/>
      <c r="U90" s="751"/>
      <c r="V90" s="739"/>
      <c r="W90" s="53" t="s">
        <v>9633</v>
      </c>
      <c r="X90" s="53" t="s">
        <v>3667</v>
      </c>
      <c r="Z90" s="852"/>
      <c r="AA90" s="849"/>
      <c r="AB90" s="45" t="s">
        <v>3519</v>
      </c>
      <c r="AC90" s="850"/>
    </row>
    <row r="91" spans="1:29" ht="12" thickBot="1" x14ac:dyDescent="0.2">
      <c r="A91" s="846" t="s">
        <v>568</v>
      </c>
      <c r="B91" s="860">
        <v>70</v>
      </c>
      <c r="C91" s="860">
        <v>0</v>
      </c>
      <c r="D91" s="860">
        <v>0</v>
      </c>
      <c r="E91" s="860">
        <v>-92</v>
      </c>
      <c r="F91" s="855" t="s">
        <v>103</v>
      </c>
      <c r="G91" s="853">
        <v>0</v>
      </c>
      <c r="H91" s="853">
        <v>0</v>
      </c>
      <c r="I91" s="853">
        <v>0</v>
      </c>
      <c r="J91" s="853">
        <v>0</v>
      </c>
      <c r="K91" s="853">
        <v>0</v>
      </c>
      <c r="L91" s="853">
        <v>0</v>
      </c>
      <c r="M91" s="750" t="s">
        <v>2973</v>
      </c>
      <c r="N91" s="750" t="s">
        <v>2973</v>
      </c>
      <c r="O91" s="750" t="s">
        <v>2973</v>
      </c>
      <c r="P91" s="750" t="s">
        <v>2973</v>
      </c>
      <c r="Q91" s="750" t="s">
        <v>2973</v>
      </c>
      <c r="R91" s="750" t="s">
        <v>2973</v>
      </c>
      <c r="S91" s="750" t="s">
        <v>2973</v>
      </c>
      <c r="T91" s="750" t="s">
        <v>2973</v>
      </c>
      <c r="U91" s="750" t="s">
        <v>2973</v>
      </c>
      <c r="V91" s="749">
        <v>6000</v>
      </c>
      <c r="W91" s="53" t="s">
        <v>1661</v>
      </c>
      <c r="X91" s="738" t="s">
        <v>2957</v>
      </c>
      <c r="Z91" s="852"/>
      <c r="AA91" s="60" t="s">
        <v>120</v>
      </c>
      <c r="AB91" s="45" t="s">
        <v>3540</v>
      </c>
      <c r="AC91" s="45"/>
    </row>
    <row r="92" spans="1:29" ht="12" thickBot="1" x14ac:dyDescent="0.2">
      <c r="A92" s="847"/>
      <c r="B92" s="862"/>
      <c r="C92" s="862"/>
      <c r="D92" s="862"/>
      <c r="E92" s="862"/>
      <c r="F92" s="856"/>
      <c r="G92" s="854"/>
      <c r="H92" s="854"/>
      <c r="I92" s="854"/>
      <c r="J92" s="854"/>
      <c r="K92" s="854"/>
      <c r="L92" s="854"/>
      <c r="M92" s="751"/>
      <c r="N92" s="751"/>
      <c r="O92" s="751"/>
      <c r="P92" s="751"/>
      <c r="Q92" s="751"/>
      <c r="R92" s="751"/>
      <c r="S92" s="751"/>
      <c r="T92" s="751"/>
      <c r="U92" s="751"/>
      <c r="V92" s="739"/>
      <c r="W92" s="53" t="s">
        <v>3666</v>
      </c>
      <c r="X92" s="739"/>
      <c r="Z92" s="852"/>
      <c r="AA92" s="60" t="s">
        <v>3605</v>
      </c>
      <c r="AB92" s="45" t="s">
        <v>1500</v>
      </c>
      <c r="AC92" s="45"/>
    </row>
    <row r="93" spans="1:29" ht="12" thickBot="1" x14ac:dyDescent="0.2">
      <c r="A93" s="847"/>
      <c r="B93" s="861"/>
      <c r="C93" s="861"/>
      <c r="D93" s="861"/>
      <c r="E93" s="861"/>
      <c r="F93" s="856"/>
      <c r="G93" s="854"/>
      <c r="H93" s="854"/>
      <c r="I93" s="854"/>
      <c r="J93" s="854"/>
      <c r="K93" s="854"/>
      <c r="L93" s="854"/>
      <c r="M93" s="751"/>
      <c r="N93" s="751"/>
      <c r="O93" s="751"/>
      <c r="P93" s="751"/>
      <c r="Q93" s="751"/>
      <c r="R93" s="751"/>
      <c r="S93" s="751"/>
      <c r="T93" s="751"/>
      <c r="U93" s="751"/>
      <c r="V93" s="739"/>
      <c r="W93" s="53" t="s">
        <v>3665</v>
      </c>
      <c r="X93" s="739"/>
      <c r="Z93" s="852"/>
      <c r="AA93" s="60" t="s">
        <v>139</v>
      </c>
      <c r="AB93" s="45" t="s">
        <v>3037</v>
      </c>
      <c r="AC93" s="45"/>
    </row>
    <row r="94" spans="1:29" ht="12" thickBot="1" x14ac:dyDescent="0.2">
      <c r="A94" s="93" t="s">
        <v>3664</v>
      </c>
      <c r="B94" s="146">
        <v>72</v>
      </c>
      <c r="C94" s="146">
        <v>0</v>
      </c>
      <c r="D94" s="146">
        <v>0</v>
      </c>
      <c r="E94" s="146">
        <v>0</v>
      </c>
      <c r="F94" s="146" t="s">
        <v>103</v>
      </c>
      <c r="G94" s="138">
        <v>0</v>
      </c>
      <c r="H94" s="138">
        <v>0</v>
      </c>
      <c r="I94" s="138">
        <v>0</v>
      </c>
      <c r="J94" s="138">
        <v>0</v>
      </c>
      <c r="K94" s="138">
        <v>0</v>
      </c>
      <c r="L94" s="138">
        <v>100</v>
      </c>
      <c r="M94" s="99" t="s">
        <v>2973</v>
      </c>
      <c r="N94" s="99" t="s">
        <v>2973</v>
      </c>
      <c r="O94" s="99" t="s">
        <v>2973</v>
      </c>
      <c r="P94" s="99" t="s">
        <v>2973</v>
      </c>
      <c r="Q94" s="99" t="s">
        <v>2973</v>
      </c>
      <c r="R94" s="99" t="s">
        <v>2973</v>
      </c>
      <c r="S94" s="99" t="s">
        <v>2973</v>
      </c>
      <c r="T94" s="99" t="s">
        <v>2973</v>
      </c>
      <c r="U94" s="99" t="s">
        <v>103</v>
      </c>
      <c r="V94" s="50">
        <v>6500</v>
      </c>
      <c r="W94" s="53" t="s">
        <v>6390</v>
      </c>
      <c r="X94" s="53" t="s">
        <v>3663</v>
      </c>
      <c r="Z94" s="851">
        <v>9</v>
      </c>
      <c r="AA94" s="60" t="s">
        <v>3645</v>
      </c>
      <c r="AB94" s="45" t="s">
        <v>1661</v>
      </c>
      <c r="AC94" s="45" t="s">
        <v>2957</v>
      </c>
    </row>
    <row r="95" spans="1:29" ht="12" thickBot="1" x14ac:dyDescent="0.2">
      <c r="A95" s="846" t="s">
        <v>831</v>
      </c>
      <c r="B95" s="860">
        <v>75</v>
      </c>
      <c r="C95" s="860">
        <v>0</v>
      </c>
      <c r="D95" s="860">
        <v>0</v>
      </c>
      <c r="E95" s="860">
        <v>50</v>
      </c>
      <c r="F95" s="855" t="s">
        <v>103</v>
      </c>
      <c r="G95" s="853">
        <v>25</v>
      </c>
      <c r="H95" s="853">
        <v>25</v>
      </c>
      <c r="I95" s="853">
        <v>25</v>
      </c>
      <c r="J95" s="853">
        <v>25</v>
      </c>
      <c r="K95" s="853">
        <v>25</v>
      </c>
      <c r="L95" s="853">
        <v>25</v>
      </c>
      <c r="M95" s="750" t="s">
        <v>2973</v>
      </c>
      <c r="N95" s="750" t="s">
        <v>2973</v>
      </c>
      <c r="O95" s="750" t="s">
        <v>2973</v>
      </c>
      <c r="P95" s="750" t="s">
        <v>2973</v>
      </c>
      <c r="Q95" s="750" t="s">
        <v>2973</v>
      </c>
      <c r="R95" s="750" t="s">
        <v>2973</v>
      </c>
      <c r="S95" s="750" t="s">
        <v>2973</v>
      </c>
      <c r="T95" s="750" t="s">
        <v>2973</v>
      </c>
      <c r="U95" s="750" t="s">
        <v>103</v>
      </c>
      <c r="V95" s="749">
        <v>7500</v>
      </c>
      <c r="W95" s="53" t="s">
        <v>1661</v>
      </c>
      <c r="X95" s="738" t="s">
        <v>3145</v>
      </c>
      <c r="Z95" s="852"/>
      <c r="AA95" s="720" t="s">
        <v>3641</v>
      </c>
      <c r="AB95" s="45" t="s">
        <v>3037</v>
      </c>
      <c r="AC95" s="722"/>
    </row>
    <row r="96" spans="1:29" ht="12" thickBot="1" x14ac:dyDescent="0.2">
      <c r="A96" s="847"/>
      <c r="B96" s="862"/>
      <c r="C96" s="862"/>
      <c r="D96" s="862"/>
      <c r="E96" s="862"/>
      <c r="F96" s="856"/>
      <c r="G96" s="854"/>
      <c r="H96" s="854"/>
      <c r="I96" s="854"/>
      <c r="J96" s="854"/>
      <c r="K96" s="854"/>
      <c r="L96" s="854"/>
      <c r="M96" s="751"/>
      <c r="N96" s="751"/>
      <c r="O96" s="751"/>
      <c r="P96" s="751"/>
      <c r="Q96" s="751"/>
      <c r="R96" s="751"/>
      <c r="S96" s="751"/>
      <c r="T96" s="751"/>
      <c r="U96" s="751"/>
      <c r="V96" s="739"/>
      <c r="W96" s="53" t="s">
        <v>3099</v>
      </c>
      <c r="X96" s="739"/>
      <c r="Z96" s="852"/>
      <c r="AA96" s="849"/>
      <c r="AB96" s="45" t="s">
        <v>3098</v>
      </c>
      <c r="AC96" s="850"/>
    </row>
    <row r="97" spans="1:29" ht="12" thickBot="1" x14ac:dyDescent="0.2">
      <c r="A97" s="847"/>
      <c r="B97" s="861"/>
      <c r="C97" s="861"/>
      <c r="D97" s="861"/>
      <c r="E97" s="861"/>
      <c r="F97" s="856"/>
      <c r="G97" s="854"/>
      <c r="H97" s="854"/>
      <c r="I97" s="854"/>
      <c r="J97" s="854"/>
      <c r="K97" s="854"/>
      <c r="L97" s="854"/>
      <c r="M97" s="751"/>
      <c r="N97" s="751"/>
      <c r="O97" s="751"/>
      <c r="P97" s="751"/>
      <c r="Q97" s="751"/>
      <c r="R97" s="751"/>
      <c r="S97" s="751"/>
      <c r="T97" s="751"/>
      <c r="U97" s="751"/>
      <c r="V97" s="739"/>
      <c r="W97" s="53" t="s">
        <v>3662</v>
      </c>
      <c r="X97" s="739"/>
      <c r="Z97" s="852"/>
      <c r="AA97" s="60" t="s">
        <v>481</v>
      </c>
      <c r="AB97" s="45" t="s">
        <v>3384</v>
      </c>
      <c r="AC97" s="45"/>
    </row>
    <row r="98" spans="1:29" ht="12" thickBot="1" x14ac:dyDescent="0.2">
      <c r="A98" s="846" t="s">
        <v>650</v>
      </c>
      <c r="B98" s="860">
        <v>75</v>
      </c>
      <c r="C98" s="860">
        <v>0</v>
      </c>
      <c r="D98" s="860">
        <v>0</v>
      </c>
      <c r="E98" s="860">
        <v>-50</v>
      </c>
      <c r="F98" s="855" t="s">
        <v>103</v>
      </c>
      <c r="G98" s="853">
        <v>25</v>
      </c>
      <c r="H98" s="853">
        <v>25</v>
      </c>
      <c r="I98" s="853">
        <v>25</v>
      </c>
      <c r="J98" s="853">
        <v>25</v>
      </c>
      <c r="K98" s="853">
        <v>25</v>
      </c>
      <c r="L98" s="853">
        <v>25</v>
      </c>
      <c r="M98" s="750" t="s">
        <v>2973</v>
      </c>
      <c r="N98" s="750" t="s">
        <v>2973</v>
      </c>
      <c r="O98" s="750" t="s">
        <v>2973</v>
      </c>
      <c r="P98" s="750" t="s">
        <v>2973</v>
      </c>
      <c r="Q98" s="750" t="s">
        <v>2973</v>
      </c>
      <c r="R98" s="750" t="s">
        <v>2973</v>
      </c>
      <c r="S98" s="750" t="s">
        <v>2973</v>
      </c>
      <c r="T98" s="750" t="s">
        <v>2973</v>
      </c>
      <c r="U98" s="750" t="s">
        <v>2973</v>
      </c>
      <c r="V98" s="749">
        <v>7500</v>
      </c>
      <c r="W98" s="53" t="s">
        <v>1661</v>
      </c>
      <c r="X98" s="738" t="s">
        <v>2957</v>
      </c>
      <c r="Z98" s="852"/>
      <c r="AA98" s="60" t="s">
        <v>3637</v>
      </c>
      <c r="AB98" s="45" t="s">
        <v>1661</v>
      </c>
      <c r="AC98" s="45" t="s">
        <v>2957</v>
      </c>
    </row>
    <row r="99" spans="1:29" ht="12" thickBot="1" x14ac:dyDescent="0.2">
      <c r="A99" s="847"/>
      <c r="B99" s="862"/>
      <c r="C99" s="862"/>
      <c r="D99" s="862"/>
      <c r="E99" s="862"/>
      <c r="F99" s="856"/>
      <c r="G99" s="854"/>
      <c r="H99" s="854"/>
      <c r="I99" s="854"/>
      <c r="J99" s="854"/>
      <c r="K99" s="854"/>
      <c r="L99" s="854"/>
      <c r="M99" s="751"/>
      <c r="N99" s="751"/>
      <c r="O99" s="751"/>
      <c r="P99" s="751"/>
      <c r="Q99" s="751"/>
      <c r="R99" s="751"/>
      <c r="S99" s="751"/>
      <c r="T99" s="751"/>
      <c r="U99" s="751"/>
      <c r="V99" s="739"/>
      <c r="W99" s="53" t="s">
        <v>3633</v>
      </c>
      <c r="X99" s="739"/>
      <c r="Z99" s="852"/>
      <c r="AA99" s="60" t="s">
        <v>3636</v>
      </c>
      <c r="AB99" s="45" t="s">
        <v>1661</v>
      </c>
      <c r="AC99" s="45" t="s">
        <v>2957</v>
      </c>
    </row>
    <row r="100" spans="1:29" ht="12" thickBot="1" x14ac:dyDescent="0.2">
      <c r="A100" s="847"/>
      <c r="B100" s="861"/>
      <c r="C100" s="861"/>
      <c r="D100" s="861"/>
      <c r="E100" s="861"/>
      <c r="F100" s="856"/>
      <c r="G100" s="854"/>
      <c r="H100" s="854"/>
      <c r="I100" s="854"/>
      <c r="J100" s="854"/>
      <c r="K100" s="854"/>
      <c r="L100" s="854"/>
      <c r="M100" s="751"/>
      <c r="N100" s="751"/>
      <c r="O100" s="751"/>
      <c r="P100" s="751"/>
      <c r="Q100" s="751"/>
      <c r="R100" s="751"/>
      <c r="S100" s="751"/>
      <c r="T100" s="751"/>
      <c r="U100" s="751"/>
      <c r="V100" s="739"/>
      <c r="W100" s="53" t="s">
        <v>3662</v>
      </c>
      <c r="X100" s="739"/>
      <c r="Z100" s="852"/>
      <c r="AA100" s="60" t="s">
        <v>3634</v>
      </c>
      <c r="AB100" s="45" t="s">
        <v>3442</v>
      </c>
      <c r="AC100" s="45"/>
    </row>
    <row r="101" spans="1:29" ht="12" thickBot="1" x14ac:dyDescent="0.2">
      <c r="A101" s="846" t="s">
        <v>3639</v>
      </c>
      <c r="B101" s="860">
        <v>78</v>
      </c>
      <c r="C101" s="860">
        <v>0</v>
      </c>
      <c r="D101" s="860">
        <v>0</v>
      </c>
      <c r="E101" s="860">
        <v>99</v>
      </c>
      <c r="F101" s="857" t="s">
        <v>1978</v>
      </c>
      <c r="G101" s="853">
        <v>0</v>
      </c>
      <c r="H101" s="853">
        <v>90</v>
      </c>
      <c r="I101" s="853">
        <v>90</v>
      </c>
      <c r="J101" s="853">
        <v>0</v>
      </c>
      <c r="K101" s="853">
        <v>0</v>
      </c>
      <c r="L101" s="853">
        <v>0</v>
      </c>
      <c r="M101" s="750" t="s">
        <v>2973</v>
      </c>
      <c r="N101" s="750" t="s">
        <v>2973</v>
      </c>
      <c r="O101" s="750" t="s">
        <v>2973</v>
      </c>
      <c r="P101" s="750" t="s">
        <v>2973</v>
      </c>
      <c r="Q101" s="750" t="s">
        <v>2973</v>
      </c>
      <c r="R101" s="750" t="s">
        <v>2973</v>
      </c>
      <c r="S101" s="750" t="s">
        <v>2973</v>
      </c>
      <c r="T101" s="750" t="s">
        <v>103</v>
      </c>
      <c r="U101" s="750" t="s">
        <v>103</v>
      </c>
      <c r="V101" s="749">
        <v>6000</v>
      </c>
      <c r="W101" s="738" t="s">
        <v>1533</v>
      </c>
      <c r="X101" s="53" t="s">
        <v>1486</v>
      </c>
      <c r="Z101" s="852"/>
      <c r="AA101" s="720" t="s">
        <v>3629</v>
      </c>
      <c r="AB101" s="45" t="s">
        <v>1661</v>
      </c>
      <c r="AC101" s="722"/>
    </row>
    <row r="102" spans="1:29" ht="12" thickBot="1" x14ac:dyDescent="0.2">
      <c r="A102" s="847"/>
      <c r="B102" s="861"/>
      <c r="C102" s="861"/>
      <c r="D102" s="861"/>
      <c r="E102" s="861"/>
      <c r="F102" s="856"/>
      <c r="G102" s="854"/>
      <c r="H102" s="854"/>
      <c r="I102" s="854"/>
      <c r="J102" s="854"/>
      <c r="K102" s="854"/>
      <c r="L102" s="854"/>
      <c r="M102" s="751"/>
      <c r="N102" s="751"/>
      <c r="O102" s="751"/>
      <c r="P102" s="751"/>
      <c r="Q102" s="751"/>
      <c r="R102" s="751"/>
      <c r="S102" s="751"/>
      <c r="T102" s="751"/>
      <c r="U102" s="751"/>
      <c r="V102" s="739"/>
      <c r="W102" s="739"/>
      <c r="X102" s="53" t="s">
        <v>3145</v>
      </c>
      <c r="Z102" s="852"/>
      <c r="AA102" s="849"/>
      <c r="AB102" s="45" t="s">
        <v>3099</v>
      </c>
      <c r="AC102" s="850"/>
    </row>
    <row r="103" spans="1:29" ht="12" thickBot="1" x14ac:dyDescent="0.2">
      <c r="A103" s="93" t="s">
        <v>3661</v>
      </c>
      <c r="B103" s="146">
        <v>81</v>
      </c>
      <c r="C103" s="146">
        <v>0</v>
      </c>
      <c r="D103" s="146">
        <v>-25</v>
      </c>
      <c r="E103" s="146">
        <v>48</v>
      </c>
      <c r="F103" s="146" t="s">
        <v>103</v>
      </c>
      <c r="G103" s="138">
        <v>50</v>
      </c>
      <c r="H103" s="138">
        <v>0</v>
      </c>
      <c r="I103" s="138">
        <v>0</v>
      </c>
      <c r="J103" s="138">
        <v>0</v>
      </c>
      <c r="K103" s="138">
        <v>0</v>
      </c>
      <c r="L103" s="138">
        <v>0</v>
      </c>
      <c r="M103" s="99" t="s">
        <v>2973</v>
      </c>
      <c r="N103" s="99" t="s">
        <v>2973</v>
      </c>
      <c r="O103" s="99" t="s">
        <v>2973</v>
      </c>
      <c r="P103" s="99" t="s">
        <v>2973</v>
      </c>
      <c r="Q103" s="99" t="s">
        <v>2973</v>
      </c>
      <c r="R103" s="99" t="s">
        <v>2973</v>
      </c>
      <c r="S103" s="99" t="s">
        <v>2973</v>
      </c>
      <c r="T103" s="99" t="s">
        <v>2973</v>
      </c>
      <c r="U103" s="99" t="s">
        <v>103</v>
      </c>
      <c r="V103" s="50">
        <v>-4200</v>
      </c>
      <c r="W103" s="53" t="s">
        <v>3021</v>
      </c>
      <c r="X103" s="53"/>
      <c r="Z103" s="852"/>
      <c r="AA103" s="60" t="s">
        <v>3604</v>
      </c>
      <c r="AB103" s="45" t="s">
        <v>1535</v>
      </c>
      <c r="AC103" s="45" t="s">
        <v>3064</v>
      </c>
    </row>
    <row r="104" spans="1:29" ht="12" thickBot="1" x14ac:dyDescent="0.2">
      <c r="A104" s="846" t="s">
        <v>3660</v>
      </c>
      <c r="B104" s="860">
        <v>85</v>
      </c>
      <c r="C104" s="860">
        <v>0</v>
      </c>
      <c r="D104" s="860">
        <v>30</v>
      </c>
      <c r="E104" s="860">
        <v>45</v>
      </c>
      <c r="F104" s="855" t="s">
        <v>103</v>
      </c>
      <c r="G104" s="853">
        <v>10</v>
      </c>
      <c r="H104" s="853">
        <v>10</v>
      </c>
      <c r="I104" s="853">
        <v>10</v>
      </c>
      <c r="J104" s="853">
        <v>10</v>
      </c>
      <c r="K104" s="853">
        <v>10</v>
      </c>
      <c r="L104" s="853">
        <v>10</v>
      </c>
      <c r="M104" s="750" t="s">
        <v>2973</v>
      </c>
      <c r="N104" s="750" t="s">
        <v>2973</v>
      </c>
      <c r="O104" s="750" t="s">
        <v>2973</v>
      </c>
      <c r="P104" s="750" t="s">
        <v>2973</v>
      </c>
      <c r="Q104" s="750" t="s">
        <v>2973</v>
      </c>
      <c r="R104" s="750" t="s">
        <v>2973</v>
      </c>
      <c r="S104" s="750" t="s">
        <v>2973</v>
      </c>
      <c r="T104" s="750" t="s">
        <v>2973</v>
      </c>
      <c r="U104" s="750" t="s">
        <v>103</v>
      </c>
      <c r="V104" s="749">
        <v>5600</v>
      </c>
      <c r="W104" s="53" t="s">
        <v>2998</v>
      </c>
      <c r="X104" s="738"/>
      <c r="Z104" s="852"/>
      <c r="AA104" s="60" t="s">
        <v>609</v>
      </c>
      <c r="AB104" s="45" t="s">
        <v>3107</v>
      </c>
      <c r="AC104" s="45"/>
    </row>
    <row r="105" spans="1:29" ht="12" thickBot="1" x14ac:dyDescent="0.2">
      <c r="A105" s="847"/>
      <c r="B105" s="861"/>
      <c r="C105" s="861"/>
      <c r="D105" s="861"/>
      <c r="E105" s="861"/>
      <c r="F105" s="856"/>
      <c r="G105" s="854"/>
      <c r="H105" s="854"/>
      <c r="I105" s="854"/>
      <c r="J105" s="854"/>
      <c r="K105" s="854"/>
      <c r="L105" s="854"/>
      <c r="M105" s="751"/>
      <c r="N105" s="751"/>
      <c r="O105" s="751"/>
      <c r="P105" s="751"/>
      <c r="Q105" s="751"/>
      <c r="R105" s="751"/>
      <c r="S105" s="751"/>
      <c r="T105" s="751"/>
      <c r="U105" s="751"/>
      <c r="V105" s="739"/>
      <c r="W105" s="53" t="s">
        <v>3530</v>
      </c>
      <c r="X105" s="739"/>
      <c r="Z105" s="851">
        <v>10</v>
      </c>
      <c r="AA105" s="60" t="s">
        <v>3626</v>
      </c>
      <c r="AB105" s="45" t="s">
        <v>3337</v>
      </c>
      <c r="AC105" s="45">
        <v>-1482.9770000000001</v>
      </c>
    </row>
    <row r="106" spans="1:29" ht="23.25" thickBot="1" x14ac:dyDescent="0.2">
      <c r="A106" s="846" t="s">
        <v>3659</v>
      </c>
      <c r="B106" s="860">
        <v>88</v>
      </c>
      <c r="C106" s="860">
        <v>0</v>
      </c>
      <c r="D106" s="860">
        <v>35</v>
      </c>
      <c r="E106" s="860">
        <v>-90</v>
      </c>
      <c r="F106" s="855" t="s">
        <v>103</v>
      </c>
      <c r="G106" s="853">
        <v>0</v>
      </c>
      <c r="H106" s="853">
        <v>0</v>
      </c>
      <c r="I106" s="853">
        <v>0</v>
      </c>
      <c r="J106" s="853">
        <v>0</v>
      </c>
      <c r="K106" s="853">
        <v>0</v>
      </c>
      <c r="L106" s="853">
        <v>0</v>
      </c>
      <c r="M106" s="750" t="s">
        <v>2973</v>
      </c>
      <c r="N106" s="750" t="s">
        <v>2973</v>
      </c>
      <c r="O106" s="750" t="s">
        <v>2973</v>
      </c>
      <c r="P106" s="750" t="s">
        <v>2973</v>
      </c>
      <c r="Q106" s="750" t="s">
        <v>2973</v>
      </c>
      <c r="R106" s="750" t="s">
        <v>2973</v>
      </c>
      <c r="S106" s="750" t="s">
        <v>2973</v>
      </c>
      <c r="T106" s="750" t="s">
        <v>2973</v>
      </c>
      <c r="U106" s="750" t="s">
        <v>2973</v>
      </c>
      <c r="V106" s="749">
        <v>6240</v>
      </c>
      <c r="W106" s="53" t="s">
        <v>1718</v>
      </c>
      <c r="X106" s="738" t="s">
        <v>2957</v>
      </c>
      <c r="Z106" s="852"/>
      <c r="AA106" s="60" t="s">
        <v>3625</v>
      </c>
      <c r="AB106" s="45" t="s">
        <v>3050</v>
      </c>
      <c r="AC106" s="45" t="s">
        <v>3658</v>
      </c>
    </row>
    <row r="107" spans="1:29" ht="12" thickBot="1" x14ac:dyDescent="0.2">
      <c r="A107" s="847"/>
      <c r="B107" s="861"/>
      <c r="C107" s="861"/>
      <c r="D107" s="861"/>
      <c r="E107" s="861"/>
      <c r="F107" s="856"/>
      <c r="G107" s="854"/>
      <c r="H107" s="854"/>
      <c r="I107" s="854"/>
      <c r="J107" s="854"/>
      <c r="K107" s="854"/>
      <c r="L107" s="854"/>
      <c r="M107" s="751"/>
      <c r="N107" s="751"/>
      <c r="O107" s="751"/>
      <c r="P107" s="751"/>
      <c r="Q107" s="751"/>
      <c r="R107" s="751"/>
      <c r="S107" s="751"/>
      <c r="T107" s="751"/>
      <c r="U107" s="751"/>
      <c r="V107" s="739"/>
      <c r="W107" s="53" t="s">
        <v>3013</v>
      </c>
      <c r="X107" s="739"/>
      <c r="Z107" s="852"/>
      <c r="AA107" s="60" t="s">
        <v>3603</v>
      </c>
      <c r="AB107" s="45" t="s">
        <v>3008</v>
      </c>
      <c r="AC107" s="45" t="s">
        <v>3657</v>
      </c>
    </row>
    <row r="108" spans="1:29" ht="12" thickBot="1" x14ac:dyDescent="0.2">
      <c r="A108" s="846" t="s">
        <v>3638</v>
      </c>
      <c r="B108" s="860">
        <v>90</v>
      </c>
      <c r="C108" s="860">
        <v>0</v>
      </c>
      <c r="D108" s="860">
        <v>0</v>
      </c>
      <c r="E108" s="860">
        <v>95</v>
      </c>
      <c r="F108" s="857" t="s">
        <v>1978</v>
      </c>
      <c r="G108" s="853">
        <v>0</v>
      </c>
      <c r="H108" s="853">
        <v>0</v>
      </c>
      <c r="I108" s="853">
        <v>0</v>
      </c>
      <c r="J108" s="853">
        <v>0</v>
      </c>
      <c r="K108" s="853">
        <v>0</v>
      </c>
      <c r="L108" s="853">
        <v>0</v>
      </c>
      <c r="M108" s="750" t="s">
        <v>2973</v>
      </c>
      <c r="N108" s="750" t="s">
        <v>2973</v>
      </c>
      <c r="O108" s="750" t="s">
        <v>2973</v>
      </c>
      <c r="P108" s="750" t="s">
        <v>2973</v>
      </c>
      <c r="Q108" s="750" t="s">
        <v>2973</v>
      </c>
      <c r="R108" s="750" t="s">
        <v>2973</v>
      </c>
      <c r="S108" s="750" t="s">
        <v>2973</v>
      </c>
      <c r="T108" s="750" t="s">
        <v>103</v>
      </c>
      <c r="U108" s="750" t="s">
        <v>103</v>
      </c>
      <c r="V108" s="749">
        <v>2000</v>
      </c>
      <c r="W108" s="738" t="s">
        <v>1533</v>
      </c>
      <c r="X108" s="53" t="s">
        <v>1486</v>
      </c>
      <c r="Z108" s="852"/>
      <c r="AA108" s="60" t="s">
        <v>3620</v>
      </c>
      <c r="AB108" s="45" t="s">
        <v>1535</v>
      </c>
      <c r="AC108" s="45" t="s">
        <v>3064</v>
      </c>
    </row>
    <row r="109" spans="1:29" ht="12" thickBot="1" x14ac:dyDescent="0.2">
      <c r="A109" s="847"/>
      <c r="B109" s="861"/>
      <c r="C109" s="861"/>
      <c r="D109" s="861"/>
      <c r="E109" s="861"/>
      <c r="F109" s="856"/>
      <c r="G109" s="854"/>
      <c r="H109" s="854"/>
      <c r="I109" s="854"/>
      <c r="J109" s="854"/>
      <c r="K109" s="854"/>
      <c r="L109" s="854"/>
      <c r="M109" s="751"/>
      <c r="N109" s="751"/>
      <c r="O109" s="751"/>
      <c r="P109" s="751"/>
      <c r="Q109" s="751"/>
      <c r="R109" s="751"/>
      <c r="S109" s="751"/>
      <c r="T109" s="751"/>
      <c r="U109" s="751"/>
      <c r="V109" s="739"/>
      <c r="W109" s="739"/>
      <c r="X109" s="53" t="s">
        <v>3145</v>
      </c>
      <c r="Z109" s="852"/>
      <c r="AA109" s="60" t="s">
        <v>442</v>
      </c>
      <c r="AB109" s="45" t="s">
        <v>3092</v>
      </c>
      <c r="AC109" s="45"/>
    </row>
    <row r="110" spans="1:29" ht="12" thickBot="1" x14ac:dyDescent="0.2">
      <c r="A110" s="93" t="s">
        <v>3656</v>
      </c>
      <c r="B110" s="146">
        <v>90</v>
      </c>
      <c r="C110" s="146">
        <v>0</v>
      </c>
      <c r="D110" s="146">
        <v>-25</v>
      </c>
      <c r="E110" s="146">
        <v>50</v>
      </c>
      <c r="F110" s="149" t="s">
        <v>1978</v>
      </c>
      <c r="G110" s="138">
        <v>0</v>
      </c>
      <c r="H110" s="138">
        <v>0</v>
      </c>
      <c r="I110" s="138">
        <v>0</v>
      </c>
      <c r="J110" s="138">
        <v>0</v>
      </c>
      <c r="K110" s="138">
        <v>0</v>
      </c>
      <c r="L110" s="138">
        <v>-25</v>
      </c>
      <c r="M110" s="99" t="s">
        <v>2973</v>
      </c>
      <c r="N110" s="99" t="s">
        <v>103</v>
      </c>
      <c r="O110" s="99" t="s">
        <v>2973</v>
      </c>
      <c r="P110" s="99" t="s">
        <v>2973</v>
      </c>
      <c r="Q110" s="99" t="s">
        <v>103</v>
      </c>
      <c r="R110" s="99" t="s">
        <v>103</v>
      </c>
      <c r="S110" s="99" t="s">
        <v>103</v>
      </c>
      <c r="T110" s="99" t="s">
        <v>2973</v>
      </c>
      <c r="U110" s="99" t="s">
        <v>103</v>
      </c>
      <c r="V110" s="50">
        <v>8000</v>
      </c>
      <c r="W110" s="53" t="s">
        <v>1718</v>
      </c>
      <c r="X110" s="53"/>
      <c r="Z110" s="852"/>
      <c r="AA110" s="60" t="s">
        <v>3616</v>
      </c>
      <c r="AB110" s="45" t="s">
        <v>1535</v>
      </c>
      <c r="AC110" s="45" t="s">
        <v>3655</v>
      </c>
    </row>
    <row r="111" spans="1:29" ht="12" thickBot="1" x14ac:dyDescent="0.2">
      <c r="A111" s="93" t="s">
        <v>471</v>
      </c>
      <c r="B111" s="146">
        <v>90</v>
      </c>
      <c r="C111" s="146">
        <v>0</v>
      </c>
      <c r="D111" s="146">
        <v>30</v>
      </c>
      <c r="E111" s="146">
        <v>-90</v>
      </c>
      <c r="F111" s="149" t="s">
        <v>1978</v>
      </c>
      <c r="G111" s="138">
        <v>0</v>
      </c>
      <c r="H111" s="138">
        <v>0</v>
      </c>
      <c r="I111" s="138">
        <v>0</v>
      </c>
      <c r="J111" s="138">
        <v>0</v>
      </c>
      <c r="K111" s="138">
        <v>0</v>
      </c>
      <c r="L111" s="138">
        <v>0</v>
      </c>
      <c r="M111" s="99" t="s">
        <v>2973</v>
      </c>
      <c r="N111" s="99" t="s">
        <v>2973</v>
      </c>
      <c r="O111" s="99" t="s">
        <v>2973</v>
      </c>
      <c r="P111" s="99" t="s">
        <v>2973</v>
      </c>
      <c r="Q111" s="99" t="s">
        <v>2973</v>
      </c>
      <c r="R111" s="99" t="s">
        <v>2973</v>
      </c>
      <c r="S111" s="99" t="s">
        <v>2973</v>
      </c>
      <c r="T111" s="99" t="s">
        <v>2973</v>
      </c>
      <c r="U111" s="99" t="s">
        <v>2973</v>
      </c>
      <c r="V111" s="50">
        <v>-4680</v>
      </c>
      <c r="W111" s="53" t="s">
        <v>3294</v>
      </c>
      <c r="X111" s="53" t="s">
        <v>2957</v>
      </c>
      <c r="Z111" s="852"/>
      <c r="AA111" s="60" t="s">
        <v>3618</v>
      </c>
      <c r="AB111" s="45" t="s">
        <v>3654</v>
      </c>
      <c r="AC111" s="45"/>
    </row>
    <row r="112" spans="1:29" ht="12" thickBot="1" x14ac:dyDescent="0.2">
      <c r="A112" s="93" t="s">
        <v>469</v>
      </c>
      <c r="B112" s="146">
        <v>90</v>
      </c>
      <c r="C112" s="146">
        <v>0</v>
      </c>
      <c r="D112" s="146">
        <v>30</v>
      </c>
      <c r="E112" s="146">
        <v>-90</v>
      </c>
      <c r="F112" s="149" t="s">
        <v>1978</v>
      </c>
      <c r="G112" s="138">
        <v>0</v>
      </c>
      <c r="H112" s="138">
        <v>0</v>
      </c>
      <c r="I112" s="138">
        <v>0</v>
      </c>
      <c r="J112" s="138">
        <v>0</v>
      </c>
      <c r="K112" s="138">
        <v>0</v>
      </c>
      <c r="L112" s="138">
        <v>0</v>
      </c>
      <c r="M112" s="99" t="s">
        <v>2973</v>
      </c>
      <c r="N112" s="99" t="s">
        <v>2973</v>
      </c>
      <c r="O112" s="99" t="s">
        <v>2973</v>
      </c>
      <c r="P112" s="99" t="s">
        <v>2973</v>
      </c>
      <c r="Q112" s="99" t="s">
        <v>2973</v>
      </c>
      <c r="R112" s="99" t="s">
        <v>2973</v>
      </c>
      <c r="S112" s="99" t="s">
        <v>2973</v>
      </c>
      <c r="T112" s="99" t="s">
        <v>2973</v>
      </c>
      <c r="U112" s="99" t="s">
        <v>2973</v>
      </c>
      <c r="V112" s="50">
        <v>-4680</v>
      </c>
      <c r="W112" s="53" t="s">
        <v>3318</v>
      </c>
      <c r="X112" s="53" t="s">
        <v>2957</v>
      </c>
      <c r="Z112" s="852"/>
      <c r="AA112" s="60" t="s">
        <v>3615</v>
      </c>
      <c r="AB112" s="45" t="s">
        <v>167</v>
      </c>
      <c r="AC112" s="45" t="s">
        <v>3653</v>
      </c>
    </row>
    <row r="113" spans="1:29" ht="12" thickBot="1" x14ac:dyDescent="0.2">
      <c r="A113" s="93" t="s">
        <v>340</v>
      </c>
      <c r="B113" s="146">
        <v>90</v>
      </c>
      <c r="C113" s="146">
        <v>15</v>
      </c>
      <c r="D113" s="146">
        <v>60</v>
      </c>
      <c r="E113" s="146">
        <v>-120</v>
      </c>
      <c r="F113" s="147" t="s">
        <v>1978</v>
      </c>
      <c r="G113" s="138">
        <v>0</v>
      </c>
      <c r="H113" s="138">
        <v>0</v>
      </c>
      <c r="I113" s="138">
        <v>90</v>
      </c>
      <c r="J113" s="138">
        <v>0</v>
      </c>
      <c r="K113" s="138">
        <v>0</v>
      </c>
      <c r="L113" s="138">
        <v>0</v>
      </c>
      <c r="M113" s="99" t="s">
        <v>2973</v>
      </c>
      <c r="N113" s="99" t="s">
        <v>2973</v>
      </c>
      <c r="O113" s="99" t="s">
        <v>2973</v>
      </c>
      <c r="P113" s="99" t="s">
        <v>2973</v>
      </c>
      <c r="Q113" s="99" t="s">
        <v>2973</v>
      </c>
      <c r="R113" s="99" t="s">
        <v>2973</v>
      </c>
      <c r="S113" s="99" t="s">
        <v>2973</v>
      </c>
      <c r="T113" s="99" t="s">
        <v>2973</v>
      </c>
      <c r="U113" s="99" t="s">
        <v>103</v>
      </c>
      <c r="V113" s="53" t="s">
        <v>103</v>
      </c>
      <c r="W113" s="53" t="s">
        <v>3217</v>
      </c>
      <c r="X113" s="53" t="s">
        <v>1486</v>
      </c>
      <c r="Z113" s="852"/>
      <c r="AA113" s="60" t="s">
        <v>3612</v>
      </c>
      <c r="AB113" s="45" t="s">
        <v>1907</v>
      </c>
      <c r="AC113" s="45" t="s">
        <v>3652</v>
      </c>
    </row>
    <row r="114" spans="1:29" ht="12" thickBot="1" x14ac:dyDescent="0.2">
      <c r="A114" s="93" t="s">
        <v>3635</v>
      </c>
      <c r="B114" s="146">
        <v>92</v>
      </c>
      <c r="C114" s="146">
        <v>0</v>
      </c>
      <c r="D114" s="146">
        <v>0</v>
      </c>
      <c r="E114" s="146">
        <v>90</v>
      </c>
      <c r="F114" s="147" t="s">
        <v>1978</v>
      </c>
      <c r="G114" s="138">
        <v>0</v>
      </c>
      <c r="H114" s="138">
        <v>0</v>
      </c>
      <c r="I114" s="138">
        <v>0</v>
      </c>
      <c r="J114" s="138">
        <v>0</v>
      </c>
      <c r="K114" s="138">
        <v>0</v>
      </c>
      <c r="L114" s="138">
        <v>0</v>
      </c>
      <c r="M114" s="99" t="s">
        <v>2973</v>
      </c>
      <c r="N114" s="99" t="s">
        <v>2973</v>
      </c>
      <c r="O114" s="99" t="s">
        <v>2973</v>
      </c>
      <c r="P114" s="99" t="s">
        <v>2973</v>
      </c>
      <c r="Q114" s="99" t="s">
        <v>2973</v>
      </c>
      <c r="R114" s="99" t="s">
        <v>2973</v>
      </c>
      <c r="S114" s="99" t="s">
        <v>2973</v>
      </c>
      <c r="T114" s="99" t="s">
        <v>2973</v>
      </c>
      <c r="U114" s="99" t="s">
        <v>2973</v>
      </c>
      <c r="V114" s="50">
        <v>5000</v>
      </c>
      <c r="W114" s="53" t="s">
        <v>1533</v>
      </c>
      <c r="X114" s="53" t="s">
        <v>1486</v>
      </c>
      <c r="Z114" s="851">
        <v>11</v>
      </c>
      <c r="AA114" s="720" t="s">
        <v>3610</v>
      </c>
      <c r="AB114" s="45" t="s">
        <v>3651</v>
      </c>
      <c r="AC114" s="722"/>
    </row>
    <row r="115" spans="1:29" ht="12" thickBot="1" x14ac:dyDescent="0.2">
      <c r="A115" s="846" t="s">
        <v>3650</v>
      </c>
      <c r="B115" s="860">
        <v>92</v>
      </c>
      <c r="C115" s="860">
        <v>0</v>
      </c>
      <c r="D115" s="860">
        <v>0</v>
      </c>
      <c r="E115" s="860">
        <v>45</v>
      </c>
      <c r="F115" s="855" t="s">
        <v>103</v>
      </c>
      <c r="G115" s="853">
        <v>0</v>
      </c>
      <c r="H115" s="853">
        <v>0</v>
      </c>
      <c r="I115" s="853">
        <v>0</v>
      </c>
      <c r="J115" s="853">
        <v>0</v>
      </c>
      <c r="K115" s="853">
        <v>0</v>
      </c>
      <c r="L115" s="853">
        <v>0</v>
      </c>
      <c r="M115" s="750" t="s">
        <v>2973</v>
      </c>
      <c r="N115" s="750" t="s">
        <v>2973</v>
      </c>
      <c r="O115" s="750" t="s">
        <v>2973</v>
      </c>
      <c r="P115" s="750" t="s">
        <v>2973</v>
      </c>
      <c r="Q115" s="750" t="s">
        <v>2973</v>
      </c>
      <c r="R115" s="750" t="s">
        <v>2973</v>
      </c>
      <c r="S115" s="750" t="s">
        <v>2973</v>
      </c>
      <c r="T115" s="750" t="s">
        <v>2973</v>
      </c>
      <c r="U115" s="750" t="s">
        <v>103</v>
      </c>
      <c r="V115" s="749">
        <v>6600</v>
      </c>
      <c r="W115" s="53" t="s">
        <v>1500</v>
      </c>
      <c r="X115" s="738"/>
      <c r="Z115" s="852"/>
      <c r="AA115" s="849"/>
      <c r="AB115" s="45" t="s">
        <v>3098</v>
      </c>
      <c r="AC115" s="850"/>
    </row>
    <row r="116" spans="1:29" ht="12" thickBot="1" x14ac:dyDescent="0.2">
      <c r="A116" s="847"/>
      <c r="B116" s="861"/>
      <c r="C116" s="861"/>
      <c r="D116" s="861"/>
      <c r="E116" s="861"/>
      <c r="F116" s="856"/>
      <c r="G116" s="854"/>
      <c r="H116" s="854"/>
      <c r="I116" s="854"/>
      <c r="J116" s="854"/>
      <c r="K116" s="854"/>
      <c r="L116" s="854"/>
      <c r="M116" s="751"/>
      <c r="N116" s="751"/>
      <c r="O116" s="751"/>
      <c r="P116" s="751"/>
      <c r="Q116" s="751"/>
      <c r="R116" s="751"/>
      <c r="S116" s="751"/>
      <c r="T116" s="751"/>
      <c r="U116" s="751"/>
      <c r="V116" s="739"/>
      <c r="W116" s="53" t="s">
        <v>3519</v>
      </c>
      <c r="X116" s="739"/>
      <c r="Z116" s="852"/>
      <c r="AA116" s="849"/>
      <c r="AB116" s="45" t="s">
        <v>3036</v>
      </c>
      <c r="AC116" s="45" t="s">
        <v>3649</v>
      </c>
    </row>
    <row r="117" spans="1:29" ht="23.25" thickBot="1" x14ac:dyDescent="0.2">
      <c r="A117" s="846" t="s">
        <v>3648</v>
      </c>
      <c r="B117" s="860">
        <v>92</v>
      </c>
      <c r="C117" s="860">
        <v>0</v>
      </c>
      <c r="D117" s="860">
        <v>0</v>
      </c>
      <c r="E117" s="860">
        <v>-85</v>
      </c>
      <c r="F117" s="855" t="s">
        <v>103</v>
      </c>
      <c r="G117" s="853">
        <v>0</v>
      </c>
      <c r="H117" s="853">
        <v>0</v>
      </c>
      <c r="I117" s="853">
        <v>0</v>
      </c>
      <c r="J117" s="853">
        <v>0</v>
      </c>
      <c r="K117" s="853">
        <v>90</v>
      </c>
      <c r="L117" s="853">
        <v>0</v>
      </c>
      <c r="M117" s="750" t="s">
        <v>2973</v>
      </c>
      <c r="N117" s="750" t="s">
        <v>103</v>
      </c>
      <c r="O117" s="750" t="s">
        <v>103</v>
      </c>
      <c r="P117" s="750" t="s">
        <v>103</v>
      </c>
      <c r="Q117" s="750" t="s">
        <v>103</v>
      </c>
      <c r="R117" s="750" t="s">
        <v>2973</v>
      </c>
      <c r="S117" s="750" t="s">
        <v>103</v>
      </c>
      <c r="T117" s="750" t="s">
        <v>2973</v>
      </c>
      <c r="U117" s="750" t="s">
        <v>103</v>
      </c>
      <c r="V117" s="749">
        <v>6800</v>
      </c>
      <c r="W117" s="53" t="s">
        <v>1500</v>
      </c>
      <c r="X117" s="738"/>
      <c r="Z117" s="852"/>
      <c r="AA117" s="720" t="s">
        <v>3614</v>
      </c>
      <c r="AB117" s="722" t="s">
        <v>2754</v>
      </c>
      <c r="AC117" s="45" t="s">
        <v>3647</v>
      </c>
    </row>
    <row r="118" spans="1:29" ht="23.25" thickBot="1" x14ac:dyDescent="0.2">
      <c r="A118" s="847"/>
      <c r="B118" s="862"/>
      <c r="C118" s="862"/>
      <c r="D118" s="862"/>
      <c r="E118" s="862"/>
      <c r="F118" s="856"/>
      <c r="G118" s="854"/>
      <c r="H118" s="854"/>
      <c r="I118" s="854"/>
      <c r="J118" s="854"/>
      <c r="K118" s="854"/>
      <c r="L118" s="854"/>
      <c r="M118" s="751"/>
      <c r="N118" s="751"/>
      <c r="O118" s="751"/>
      <c r="P118" s="751"/>
      <c r="Q118" s="751"/>
      <c r="R118" s="751"/>
      <c r="S118" s="751"/>
      <c r="T118" s="751"/>
      <c r="U118" s="751"/>
      <c r="V118" s="739"/>
      <c r="W118" s="53" t="s">
        <v>3519</v>
      </c>
      <c r="X118" s="739"/>
      <c r="Z118" s="852"/>
      <c r="AA118" s="849"/>
      <c r="AB118" s="850"/>
      <c r="AC118" s="45" t="s">
        <v>3646</v>
      </c>
    </row>
    <row r="119" spans="1:29" ht="12" thickBot="1" x14ac:dyDescent="0.2">
      <c r="A119" s="847"/>
      <c r="B119" s="861"/>
      <c r="C119" s="861"/>
      <c r="D119" s="861"/>
      <c r="E119" s="861"/>
      <c r="F119" s="856"/>
      <c r="G119" s="854"/>
      <c r="H119" s="854"/>
      <c r="I119" s="854"/>
      <c r="J119" s="854"/>
      <c r="K119" s="854"/>
      <c r="L119" s="854"/>
      <c r="M119" s="751"/>
      <c r="N119" s="751"/>
      <c r="O119" s="751"/>
      <c r="P119" s="751"/>
      <c r="Q119" s="751"/>
      <c r="R119" s="751"/>
      <c r="S119" s="751"/>
      <c r="T119" s="751"/>
      <c r="U119" s="751"/>
      <c r="V119" s="739"/>
      <c r="W119" s="53" t="s">
        <v>3633</v>
      </c>
      <c r="X119" s="739"/>
      <c r="Z119" s="852"/>
      <c r="AA119" s="60" t="s">
        <v>473</v>
      </c>
      <c r="AB119" s="45" t="s">
        <v>3090</v>
      </c>
      <c r="AC119" s="45"/>
    </row>
    <row r="120" spans="1:29" ht="12" thickBot="1" x14ac:dyDescent="0.2">
      <c r="A120" s="846" t="s">
        <v>139</v>
      </c>
      <c r="B120" s="860">
        <v>95</v>
      </c>
      <c r="C120" s="860">
        <v>0</v>
      </c>
      <c r="D120" s="860">
        <v>0</v>
      </c>
      <c r="E120" s="860">
        <v>-90</v>
      </c>
      <c r="F120" s="855" t="s">
        <v>103</v>
      </c>
      <c r="G120" s="853">
        <v>0</v>
      </c>
      <c r="H120" s="853">
        <v>0</v>
      </c>
      <c r="I120" s="853">
        <v>0</v>
      </c>
      <c r="J120" s="853">
        <v>90</v>
      </c>
      <c r="K120" s="853">
        <v>0</v>
      </c>
      <c r="L120" s="853">
        <v>0</v>
      </c>
      <c r="M120" s="750" t="s">
        <v>103</v>
      </c>
      <c r="N120" s="750" t="s">
        <v>103</v>
      </c>
      <c r="O120" s="750" t="s">
        <v>103</v>
      </c>
      <c r="P120" s="750" t="s">
        <v>103</v>
      </c>
      <c r="Q120" s="750" t="s">
        <v>103</v>
      </c>
      <c r="R120" s="750" t="s">
        <v>2973</v>
      </c>
      <c r="S120" s="750" t="s">
        <v>103</v>
      </c>
      <c r="T120" s="750" t="s">
        <v>103</v>
      </c>
      <c r="U120" s="750" t="s">
        <v>103</v>
      </c>
      <c r="V120" s="749">
        <v>6800</v>
      </c>
      <c r="W120" s="53" t="s">
        <v>3037</v>
      </c>
      <c r="X120" s="738" t="s">
        <v>2957</v>
      </c>
      <c r="Z120" s="852"/>
      <c r="AA120" s="60" t="s">
        <v>280</v>
      </c>
      <c r="AB120" s="45" t="s">
        <v>3609</v>
      </c>
      <c r="AC120" s="45"/>
    </row>
    <row r="121" spans="1:29" ht="12" thickBot="1" x14ac:dyDescent="0.2">
      <c r="A121" s="847"/>
      <c r="B121" s="861"/>
      <c r="C121" s="861"/>
      <c r="D121" s="861"/>
      <c r="E121" s="861"/>
      <c r="F121" s="856"/>
      <c r="G121" s="854"/>
      <c r="H121" s="854"/>
      <c r="I121" s="854"/>
      <c r="J121" s="854"/>
      <c r="K121" s="854"/>
      <c r="L121" s="854"/>
      <c r="M121" s="751"/>
      <c r="N121" s="751"/>
      <c r="O121" s="751"/>
      <c r="P121" s="751"/>
      <c r="Q121" s="751"/>
      <c r="R121" s="751"/>
      <c r="S121" s="751"/>
      <c r="T121" s="751"/>
      <c r="U121" s="751"/>
      <c r="V121" s="739"/>
      <c r="W121" s="53" t="s">
        <v>3633</v>
      </c>
      <c r="X121" s="739"/>
      <c r="Z121" s="851" t="s">
        <v>103</v>
      </c>
      <c r="AA121" s="60" t="s">
        <v>394</v>
      </c>
      <c r="AB121" s="45" t="s">
        <v>1595</v>
      </c>
      <c r="AC121" s="45" t="s">
        <v>3497</v>
      </c>
    </row>
    <row r="122" spans="1:29" ht="12" thickBot="1" x14ac:dyDescent="0.2">
      <c r="A122" s="846" t="s">
        <v>3645</v>
      </c>
      <c r="B122" s="860">
        <v>96</v>
      </c>
      <c r="C122" s="860">
        <v>0</v>
      </c>
      <c r="D122" s="860">
        <v>15</v>
      </c>
      <c r="E122" s="860">
        <v>-90</v>
      </c>
      <c r="F122" s="855" t="s">
        <v>103</v>
      </c>
      <c r="G122" s="853">
        <v>0</v>
      </c>
      <c r="H122" s="853">
        <v>0</v>
      </c>
      <c r="I122" s="853">
        <v>0</v>
      </c>
      <c r="J122" s="853">
        <v>0</v>
      </c>
      <c r="K122" s="853">
        <v>0</v>
      </c>
      <c r="L122" s="853">
        <v>0</v>
      </c>
      <c r="M122" s="750" t="s">
        <v>2973</v>
      </c>
      <c r="N122" s="750" t="s">
        <v>2973</v>
      </c>
      <c r="O122" s="750" t="s">
        <v>2973</v>
      </c>
      <c r="P122" s="750" t="s">
        <v>2973</v>
      </c>
      <c r="Q122" s="750" t="s">
        <v>2973</v>
      </c>
      <c r="R122" s="750" t="s">
        <v>2973</v>
      </c>
      <c r="S122" s="750" t="s">
        <v>2973</v>
      </c>
      <c r="T122" s="750" t="s">
        <v>2973</v>
      </c>
      <c r="U122" s="750" t="s">
        <v>103</v>
      </c>
      <c r="V122" s="749">
        <v>6900</v>
      </c>
      <c r="W122" s="53" t="s">
        <v>1661</v>
      </c>
      <c r="X122" s="738" t="s">
        <v>2957</v>
      </c>
      <c r="Z122" s="852"/>
      <c r="AA122" s="60" t="s">
        <v>3644</v>
      </c>
      <c r="AB122" s="45" t="s">
        <v>2955</v>
      </c>
      <c r="AC122" s="45" t="s">
        <v>3497</v>
      </c>
    </row>
    <row r="123" spans="1:29" ht="12" thickBot="1" x14ac:dyDescent="0.2">
      <c r="A123" s="847"/>
      <c r="B123" s="861"/>
      <c r="C123" s="861"/>
      <c r="D123" s="861"/>
      <c r="E123" s="861"/>
      <c r="F123" s="856"/>
      <c r="G123" s="854"/>
      <c r="H123" s="854"/>
      <c r="I123" s="854"/>
      <c r="J123" s="854"/>
      <c r="K123" s="854"/>
      <c r="L123" s="854"/>
      <c r="M123" s="751"/>
      <c r="N123" s="751"/>
      <c r="O123" s="751"/>
      <c r="P123" s="751"/>
      <c r="Q123" s="751"/>
      <c r="R123" s="751"/>
      <c r="S123" s="751"/>
      <c r="T123" s="751"/>
      <c r="U123" s="751"/>
      <c r="V123" s="739"/>
      <c r="W123" s="53" t="s">
        <v>3099</v>
      </c>
      <c r="X123" s="739"/>
      <c r="Z123" s="852"/>
      <c r="AA123" s="60" t="s">
        <v>3643</v>
      </c>
      <c r="AB123" s="45" t="s">
        <v>2955</v>
      </c>
      <c r="AC123" s="45" t="s">
        <v>3497</v>
      </c>
    </row>
    <row r="124" spans="1:29" ht="12" thickBot="1" x14ac:dyDescent="0.2">
      <c r="A124" s="93" t="s">
        <v>481</v>
      </c>
      <c r="B124" s="146">
        <v>100</v>
      </c>
      <c r="C124" s="146">
        <v>0</v>
      </c>
      <c r="D124" s="146">
        <v>0</v>
      </c>
      <c r="E124" s="146">
        <v>-50</v>
      </c>
      <c r="F124" s="149" t="s">
        <v>1991</v>
      </c>
      <c r="G124" s="138">
        <v>90</v>
      </c>
      <c r="H124" s="138">
        <v>0</v>
      </c>
      <c r="I124" s="138">
        <v>0</v>
      </c>
      <c r="J124" s="138">
        <v>0</v>
      </c>
      <c r="K124" s="138">
        <v>0</v>
      </c>
      <c r="L124" s="138">
        <v>0</v>
      </c>
      <c r="M124" s="99" t="s">
        <v>2973</v>
      </c>
      <c r="N124" s="99" t="s">
        <v>2973</v>
      </c>
      <c r="O124" s="99" t="s">
        <v>2973</v>
      </c>
      <c r="P124" s="99" t="s">
        <v>2973</v>
      </c>
      <c r="Q124" s="99" t="s">
        <v>2973</v>
      </c>
      <c r="R124" s="99" t="s">
        <v>2973</v>
      </c>
      <c r="S124" s="99" t="s">
        <v>2973</v>
      </c>
      <c r="T124" s="99" t="s">
        <v>2973</v>
      </c>
      <c r="U124" s="99" t="s">
        <v>103</v>
      </c>
      <c r="V124" s="50">
        <v>-5325</v>
      </c>
      <c r="W124" s="53" t="s">
        <v>3404</v>
      </c>
      <c r="X124" s="53" t="s">
        <v>3145</v>
      </c>
      <c r="Z124" s="852"/>
      <c r="AA124" s="60" t="s">
        <v>3642</v>
      </c>
      <c r="AB124" s="45" t="s">
        <v>2955</v>
      </c>
      <c r="AC124" s="45" t="s">
        <v>3497</v>
      </c>
    </row>
    <row r="125" spans="1:29" ht="12" thickBot="1" x14ac:dyDescent="0.2">
      <c r="A125" s="93" t="s">
        <v>3641</v>
      </c>
      <c r="B125" s="146">
        <v>100</v>
      </c>
      <c r="C125" s="146">
        <v>0</v>
      </c>
      <c r="D125" s="146">
        <v>-20</v>
      </c>
      <c r="E125" s="146">
        <v>0</v>
      </c>
      <c r="F125" s="146" t="s">
        <v>103</v>
      </c>
      <c r="G125" s="138">
        <v>0</v>
      </c>
      <c r="H125" s="138">
        <v>0</v>
      </c>
      <c r="I125" s="138">
        <v>0</v>
      </c>
      <c r="J125" s="138">
        <v>0</v>
      </c>
      <c r="K125" s="138">
        <v>50</v>
      </c>
      <c r="L125" s="138">
        <v>0</v>
      </c>
      <c r="M125" s="99" t="s">
        <v>2973</v>
      </c>
      <c r="N125" s="99" t="s">
        <v>2973</v>
      </c>
      <c r="O125" s="99" t="s">
        <v>2973</v>
      </c>
      <c r="P125" s="99" t="s">
        <v>2973</v>
      </c>
      <c r="Q125" s="99" t="s">
        <v>2973</v>
      </c>
      <c r="R125" s="99" t="s">
        <v>2973</v>
      </c>
      <c r="S125" s="99" t="s">
        <v>2973</v>
      </c>
      <c r="T125" s="99" t="s">
        <v>2973</v>
      </c>
      <c r="U125" s="99" t="s">
        <v>103</v>
      </c>
      <c r="V125" s="50">
        <v>7200</v>
      </c>
      <c r="W125" s="53" t="s">
        <v>3037</v>
      </c>
      <c r="X125" s="53"/>
      <c r="Z125" s="852"/>
      <c r="AA125" s="60" t="s">
        <v>3640</v>
      </c>
      <c r="AB125" s="45" t="s">
        <v>1533</v>
      </c>
      <c r="AC125" s="45" t="s">
        <v>1486</v>
      </c>
    </row>
    <row r="126" spans="1:29" ht="12" thickBot="1" x14ac:dyDescent="0.2">
      <c r="A126" s="846" t="s">
        <v>3628</v>
      </c>
      <c r="B126" s="860">
        <v>105</v>
      </c>
      <c r="C126" s="860">
        <v>0</v>
      </c>
      <c r="D126" s="860">
        <v>0</v>
      </c>
      <c r="E126" s="860">
        <v>-125</v>
      </c>
      <c r="F126" s="857" t="s">
        <v>1978</v>
      </c>
      <c r="G126" s="853">
        <v>0</v>
      </c>
      <c r="H126" s="853">
        <v>0</v>
      </c>
      <c r="I126" s="853">
        <v>0</v>
      </c>
      <c r="J126" s="853">
        <v>0</v>
      </c>
      <c r="K126" s="853">
        <v>0</v>
      </c>
      <c r="L126" s="853">
        <v>0</v>
      </c>
      <c r="M126" s="750" t="s">
        <v>2973</v>
      </c>
      <c r="N126" s="750" t="s">
        <v>2973</v>
      </c>
      <c r="O126" s="750" t="s">
        <v>2973</v>
      </c>
      <c r="P126" s="750" t="s">
        <v>2973</v>
      </c>
      <c r="Q126" s="750" t="s">
        <v>2973</v>
      </c>
      <c r="R126" s="750" t="s">
        <v>2973</v>
      </c>
      <c r="S126" s="750" t="s">
        <v>2973</v>
      </c>
      <c r="T126" s="750" t="s">
        <v>2973</v>
      </c>
      <c r="U126" s="750" t="s">
        <v>103</v>
      </c>
      <c r="V126" s="738" t="s">
        <v>213</v>
      </c>
      <c r="W126" s="738" t="s">
        <v>1533</v>
      </c>
      <c r="X126" s="53" t="s">
        <v>1486</v>
      </c>
      <c r="Z126" s="852"/>
      <c r="AA126" s="60" t="s">
        <v>3639</v>
      </c>
      <c r="AB126" s="45" t="s">
        <v>1533</v>
      </c>
      <c r="AC126" s="45" t="s">
        <v>1486</v>
      </c>
    </row>
    <row r="127" spans="1:29" ht="12" thickBot="1" x14ac:dyDescent="0.2">
      <c r="A127" s="847"/>
      <c r="B127" s="861"/>
      <c r="C127" s="861"/>
      <c r="D127" s="861"/>
      <c r="E127" s="861"/>
      <c r="F127" s="856"/>
      <c r="G127" s="854"/>
      <c r="H127" s="854"/>
      <c r="I127" s="854"/>
      <c r="J127" s="854"/>
      <c r="K127" s="854"/>
      <c r="L127" s="854"/>
      <c r="M127" s="751"/>
      <c r="N127" s="751"/>
      <c r="O127" s="751"/>
      <c r="P127" s="751"/>
      <c r="Q127" s="751"/>
      <c r="R127" s="751"/>
      <c r="S127" s="751"/>
      <c r="T127" s="751"/>
      <c r="U127" s="751"/>
      <c r="V127" s="739"/>
      <c r="W127" s="739"/>
      <c r="X127" s="53" t="s">
        <v>2957</v>
      </c>
      <c r="Z127" s="852"/>
      <c r="AA127" s="720" t="s">
        <v>3638</v>
      </c>
      <c r="AB127" s="722" t="s">
        <v>1533</v>
      </c>
      <c r="AC127" s="45" t="s">
        <v>1486</v>
      </c>
    </row>
    <row r="128" spans="1:29" ht="12" thickBot="1" x14ac:dyDescent="0.2">
      <c r="A128" s="93" t="s">
        <v>3637</v>
      </c>
      <c r="B128" s="146">
        <v>108</v>
      </c>
      <c r="C128" s="146">
        <v>20</v>
      </c>
      <c r="D128" s="146">
        <v>20</v>
      </c>
      <c r="E128" s="146">
        <v>99</v>
      </c>
      <c r="F128" s="149" t="s">
        <v>1978</v>
      </c>
      <c r="G128" s="138">
        <v>0</v>
      </c>
      <c r="H128" s="138">
        <v>0</v>
      </c>
      <c r="I128" s="138">
        <v>0</v>
      </c>
      <c r="J128" s="138">
        <v>0</v>
      </c>
      <c r="K128" s="138">
        <v>0</v>
      </c>
      <c r="L128" s="138">
        <v>0</v>
      </c>
      <c r="M128" s="99" t="s">
        <v>2973</v>
      </c>
      <c r="N128" s="99" t="s">
        <v>2973</v>
      </c>
      <c r="O128" s="99" t="s">
        <v>2973</v>
      </c>
      <c r="P128" s="99" t="s">
        <v>2973</v>
      </c>
      <c r="Q128" s="99" t="s">
        <v>2973</v>
      </c>
      <c r="R128" s="99" t="s">
        <v>2973</v>
      </c>
      <c r="S128" s="99" t="s">
        <v>2973</v>
      </c>
      <c r="T128" s="99" t="s">
        <v>2973</v>
      </c>
      <c r="U128" s="99" t="s">
        <v>103</v>
      </c>
      <c r="V128" s="50">
        <v>7000</v>
      </c>
      <c r="W128" s="53" t="s">
        <v>1661</v>
      </c>
      <c r="X128" s="53" t="s">
        <v>2957</v>
      </c>
      <c r="Z128" s="852"/>
      <c r="AA128" s="849"/>
      <c r="AB128" s="850"/>
      <c r="AC128" s="45" t="s">
        <v>3145</v>
      </c>
    </row>
    <row r="129" spans="1:29" ht="12" thickBot="1" x14ac:dyDescent="0.2">
      <c r="A129" s="93" t="s">
        <v>3636</v>
      </c>
      <c r="B129" s="146">
        <v>109</v>
      </c>
      <c r="C129" s="146">
        <v>0</v>
      </c>
      <c r="D129" s="146">
        <v>0</v>
      </c>
      <c r="E129" s="146">
        <v>-90</v>
      </c>
      <c r="F129" s="146" t="s">
        <v>103</v>
      </c>
      <c r="G129" s="138">
        <v>0</v>
      </c>
      <c r="H129" s="138">
        <v>0</v>
      </c>
      <c r="I129" s="138">
        <v>90</v>
      </c>
      <c r="J129" s="138">
        <v>0</v>
      </c>
      <c r="K129" s="138">
        <v>0</v>
      </c>
      <c r="L129" s="138">
        <v>0</v>
      </c>
      <c r="M129" s="99" t="s">
        <v>103</v>
      </c>
      <c r="N129" s="99" t="s">
        <v>103</v>
      </c>
      <c r="O129" s="99" t="s">
        <v>103</v>
      </c>
      <c r="P129" s="99" t="s">
        <v>103</v>
      </c>
      <c r="Q129" s="99" t="s">
        <v>103</v>
      </c>
      <c r="R129" s="99" t="s">
        <v>2973</v>
      </c>
      <c r="S129" s="99" t="s">
        <v>103</v>
      </c>
      <c r="T129" s="99" t="s">
        <v>103</v>
      </c>
      <c r="U129" s="99" t="s">
        <v>103</v>
      </c>
      <c r="V129" s="50">
        <v>7800</v>
      </c>
      <c r="W129" s="53" t="s">
        <v>1661</v>
      </c>
      <c r="X129" s="53" t="s">
        <v>2957</v>
      </c>
      <c r="Z129" s="852"/>
      <c r="AA129" s="60" t="s">
        <v>3635</v>
      </c>
      <c r="AB129" s="45" t="s">
        <v>1533</v>
      </c>
      <c r="AC129" s="45" t="s">
        <v>1486</v>
      </c>
    </row>
    <row r="130" spans="1:29" ht="12" thickBot="1" x14ac:dyDescent="0.2">
      <c r="A130" s="93" t="s">
        <v>3634</v>
      </c>
      <c r="B130" s="146">
        <v>110</v>
      </c>
      <c r="C130" s="146">
        <v>0</v>
      </c>
      <c r="D130" s="146">
        <v>0</v>
      </c>
      <c r="E130" s="146">
        <v>-90</v>
      </c>
      <c r="F130" s="149" t="s">
        <v>1978</v>
      </c>
      <c r="G130" s="138">
        <v>0</v>
      </c>
      <c r="H130" s="138">
        <v>0</v>
      </c>
      <c r="I130" s="138">
        <v>0</v>
      </c>
      <c r="J130" s="138">
        <v>0</v>
      </c>
      <c r="K130" s="138">
        <v>0</v>
      </c>
      <c r="L130" s="138">
        <v>0</v>
      </c>
      <c r="M130" s="99" t="s">
        <v>2973</v>
      </c>
      <c r="N130" s="99" t="s">
        <v>2973</v>
      </c>
      <c r="O130" s="99" t="s">
        <v>2973</v>
      </c>
      <c r="P130" s="99" t="s">
        <v>2973</v>
      </c>
      <c r="Q130" s="99" t="s">
        <v>2973</v>
      </c>
      <c r="R130" s="99" t="s">
        <v>2973</v>
      </c>
      <c r="S130" s="99" t="s">
        <v>2973</v>
      </c>
      <c r="T130" s="99" t="s">
        <v>2973</v>
      </c>
      <c r="U130" s="99" t="s">
        <v>103</v>
      </c>
      <c r="V130" s="50">
        <v>-6000</v>
      </c>
      <c r="W130" s="53" t="s">
        <v>3633</v>
      </c>
      <c r="X130" s="53" t="s">
        <v>2957</v>
      </c>
      <c r="Z130" s="852"/>
      <c r="AA130" s="60" t="s">
        <v>3632</v>
      </c>
      <c r="AB130" s="45" t="s">
        <v>3631</v>
      </c>
      <c r="AC130" s="45" t="s">
        <v>3630</v>
      </c>
    </row>
    <row r="131" spans="1:29" ht="12" thickBot="1" x14ac:dyDescent="0.2">
      <c r="A131" s="846" t="s">
        <v>3629</v>
      </c>
      <c r="B131" s="860">
        <v>110</v>
      </c>
      <c r="C131" s="860">
        <v>0</v>
      </c>
      <c r="D131" s="860">
        <v>-20</v>
      </c>
      <c r="E131" s="860">
        <v>50</v>
      </c>
      <c r="F131" s="855" t="s">
        <v>103</v>
      </c>
      <c r="G131" s="853">
        <v>0</v>
      </c>
      <c r="H131" s="853">
        <v>0</v>
      </c>
      <c r="I131" s="853">
        <v>0</v>
      </c>
      <c r="J131" s="853">
        <v>0</v>
      </c>
      <c r="K131" s="853">
        <v>0</v>
      </c>
      <c r="L131" s="853">
        <v>30</v>
      </c>
      <c r="M131" s="750" t="s">
        <v>2973</v>
      </c>
      <c r="N131" s="750" t="s">
        <v>2973</v>
      </c>
      <c r="O131" s="750" t="s">
        <v>2973</v>
      </c>
      <c r="P131" s="750" t="s">
        <v>2973</v>
      </c>
      <c r="Q131" s="750" t="s">
        <v>2973</v>
      </c>
      <c r="R131" s="750" t="s">
        <v>2973</v>
      </c>
      <c r="S131" s="750" t="s">
        <v>2973</v>
      </c>
      <c r="T131" s="750" t="s">
        <v>2973</v>
      </c>
      <c r="U131" s="750" t="s">
        <v>103</v>
      </c>
      <c r="V131" s="749">
        <v>7950</v>
      </c>
      <c r="W131" s="53" t="s">
        <v>1661</v>
      </c>
      <c r="X131" s="738"/>
      <c r="Z131" s="852"/>
      <c r="AA131" s="720" t="s">
        <v>3628</v>
      </c>
      <c r="AB131" s="722" t="s">
        <v>1533</v>
      </c>
      <c r="AC131" s="45" t="s">
        <v>1486</v>
      </c>
    </row>
    <row r="132" spans="1:29" ht="12" thickBot="1" x14ac:dyDescent="0.2">
      <c r="A132" s="847"/>
      <c r="B132" s="861"/>
      <c r="C132" s="861"/>
      <c r="D132" s="861"/>
      <c r="E132" s="861"/>
      <c r="F132" s="856"/>
      <c r="G132" s="854"/>
      <c r="H132" s="854"/>
      <c r="I132" s="854"/>
      <c r="J132" s="854"/>
      <c r="K132" s="854"/>
      <c r="L132" s="854"/>
      <c r="M132" s="751"/>
      <c r="N132" s="751"/>
      <c r="O132" s="751"/>
      <c r="P132" s="751"/>
      <c r="Q132" s="751"/>
      <c r="R132" s="751"/>
      <c r="S132" s="751"/>
      <c r="T132" s="751"/>
      <c r="U132" s="751"/>
      <c r="V132" s="739"/>
      <c r="W132" s="53" t="s">
        <v>3099</v>
      </c>
      <c r="X132" s="739"/>
      <c r="Z132" s="852"/>
      <c r="AA132" s="849"/>
      <c r="AB132" s="850"/>
      <c r="AC132" s="45" t="s">
        <v>2957</v>
      </c>
    </row>
    <row r="133" spans="1:29" ht="12" thickBot="1" x14ac:dyDescent="0.2">
      <c r="A133" s="93" t="s">
        <v>3627</v>
      </c>
      <c r="B133" s="146">
        <v>115</v>
      </c>
      <c r="C133" s="146">
        <v>0</v>
      </c>
      <c r="D133" s="146">
        <v>0</v>
      </c>
      <c r="E133" s="146">
        <v>-99</v>
      </c>
      <c r="F133" s="147" t="s">
        <v>1991</v>
      </c>
      <c r="G133" s="138">
        <v>0</v>
      </c>
      <c r="H133" s="138">
        <v>0</v>
      </c>
      <c r="I133" s="138">
        <v>0</v>
      </c>
      <c r="J133" s="138">
        <v>0</v>
      </c>
      <c r="K133" s="138">
        <v>0</v>
      </c>
      <c r="L133" s="138">
        <v>0</v>
      </c>
      <c r="M133" s="99" t="s">
        <v>2973</v>
      </c>
      <c r="N133" s="99" t="s">
        <v>2973</v>
      </c>
      <c r="O133" s="99" t="s">
        <v>2973</v>
      </c>
      <c r="P133" s="99" t="s">
        <v>2973</v>
      </c>
      <c r="Q133" s="99" t="s">
        <v>2973</v>
      </c>
      <c r="R133" s="99" t="s">
        <v>2973</v>
      </c>
      <c r="S133" s="99" t="s">
        <v>2973</v>
      </c>
      <c r="T133" s="99" t="s">
        <v>2973</v>
      </c>
      <c r="U133" s="99" t="s">
        <v>2973</v>
      </c>
      <c r="V133" s="53" t="s">
        <v>103</v>
      </c>
      <c r="W133" s="53" t="s">
        <v>1533</v>
      </c>
      <c r="X133" s="53" t="s">
        <v>3493</v>
      </c>
      <c r="Z133" s="852"/>
      <c r="AA133" s="60" t="s">
        <v>3627</v>
      </c>
      <c r="AB133" s="45" t="s">
        <v>1533</v>
      </c>
      <c r="AC133" s="45" t="s">
        <v>1486</v>
      </c>
    </row>
    <row r="134" spans="1:29" ht="12" thickBot="1" x14ac:dyDescent="0.2">
      <c r="A134" s="93" t="s">
        <v>609</v>
      </c>
      <c r="B134" s="146">
        <v>115</v>
      </c>
      <c r="C134" s="146">
        <v>0</v>
      </c>
      <c r="D134" s="146">
        <v>0</v>
      </c>
      <c r="E134" s="146">
        <v>-90</v>
      </c>
      <c r="F134" s="149" t="s">
        <v>1978</v>
      </c>
      <c r="G134" s="138">
        <v>0</v>
      </c>
      <c r="H134" s="138">
        <v>0</v>
      </c>
      <c r="I134" s="138">
        <v>0</v>
      </c>
      <c r="J134" s="138">
        <v>0</v>
      </c>
      <c r="K134" s="138">
        <v>0</v>
      </c>
      <c r="L134" s="138">
        <v>0</v>
      </c>
      <c r="M134" s="99" t="s">
        <v>2973</v>
      </c>
      <c r="N134" s="99" t="s">
        <v>2973</v>
      </c>
      <c r="O134" s="99" t="s">
        <v>2973</v>
      </c>
      <c r="P134" s="99" t="s">
        <v>2973</v>
      </c>
      <c r="Q134" s="99" t="s">
        <v>2973</v>
      </c>
      <c r="R134" s="99" t="s">
        <v>2973</v>
      </c>
      <c r="S134" s="99" t="s">
        <v>2973</v>
      </c>
      <c r="T134" s="99" t="s">
        <v>2973</v>
      </c>
      <c r="U134" s="99" t="s">
        <v>103</v>
      </c>
      <c r="V134" s="50">
        <v>-6000</v>
      </c>
      <c r="W134" s="53" t="s">
        <v>3314</v>
      </c>
      <c r="X134" s="53" t="s">
        <v>2957</v>
      </c>
      <c r="Z134" s="852"/>
      <c r="AA134" s="60" t="s">
        <v>3621</v>
      </c>
      <c r="AB134" s="45" t="s">
        <v>1533</v>
      </c>
      <c r="AC134" s="45" t="s">
        <v>1486</v>
      </c>
    </row>
    <row r="135" spans="1:29" ht="12" thickBot="1" x14ac:dyDescent="0.2">
      <c r="A135" s="93" t="s">
        <v>3626</v>
      </c>
      <c r="B135" s="146">
        <v>118</v>
      </c>
      <c r="C135" s="146">
        <v>0</v>
      </c>
      <c r="D135" s="146">
        <v>0</v>
      </c>
      <c r="E135" s="146">
        <v>48</v>
      </c>
      <c r="F135" s="146" t="s">
        <v>103</v>
      </c>
      <c r="G135" s="138">
        <v>0</v>
      </c>
      <c r="H135" s="138">
        <v>50</v>
      </c>
      <c r="I135" s="138">
        <v>25</v>
      </c>
      <c r="J135" s="138">
        <v>0</v>
      </c>
      <c r="K135" s="138">
        <v>0</v>
      </c>
      <c r="L135" s="138">
        <v>0</v>
      </c>
      <c r="M135" s="99" t="s">
        <v>2973</v>
      </c>
      <c r="N135" s="99" t="s">
        <v>2973</v>
      </c>
      <c r="O135" s="99" t="s">
        <v>2973</v>
      </c>
      <c r="P135" s="99" t="s">
        <v>2973</v>
      </c>
      <c r="Q135" s="99" t="s">
        <v>2973</v>
      </c>
      <c r="R135" s="99" t="s">
        <v>2973</v>
      </c>
      <c r="S135" s="99" t="s">
        <v>2973</v>
      </c>
      <c r="T135" s="99" t="s">
        <v>2973</v>
      </c>
      <c r="U135" s="99" t="s">
        <v>103</v>
      </c>
      <c r="V135" s="50">
        <v>-6375</v>
      </c>
      <c r="W135" s="53" t="s">
        <v>1634</v>
      </c>
      <c r="X135" s="53"/>
      <c r="Z135" s="852"/>
      <c r="AA135" s="60" t="s">
        <v>362</v>
      </c>
      <c r="AB135" s="45" t="s">
        <v>1533</v>
      </c>
      <c r="AC135" s="45" t="s">
        <v>1486</v>
      </c>
    </row>
    <row r="136" spans="1:29" ht="12" thickBot="1" x14ac:dyDescent="0.2">
      <c r="A136" s="846" t="s">
        <v>3625</v>
      </c>
      <c r="B136" s="860">
        <v>120</v>
      </c>
      <c r="C136" s="860">
        <v>0</v>
      </c>
      <c r="D136" s="860">
        <v>0</v>
      </c>
      <c r="E136" s="860">
        <v>-99</v>
      </c>
      <c r="F136" s="858" t="s">
        <v>1978</v>
      </c>
      <c r="G136" s="853">
        <v>5</v>
      </c>
      <c r="H136" s="853">
        <v>5</v>
      </c>
      <c r="I136" s="853">
        <v>5</v>
      </c>
      <c r="J136" s="853">
        <v>5</v>
      </c>
      <c r="K136" s="853">
        <v>5</v>
      </c>
      <c r="L136" s="853">
        <v>5</v>
      </c>
      <c r="M136" s="750" t="s">
        <v>103</v>
      </c>
      <c r="N136" s="750" t="s">
        <v>103</v>
      </c>
      <c r="O136" s="750" t="s">
        <v>103</v>
      </c>
      <c r="P136" s="750" t="s">
        <v>2973</v>
      </c>
      <c r="Q136" s="750" t="s">
        <v>103</v>
      </c>
      <c r="R136" s="750" t="s">
        <v>2973</v>
      </c>
      <c r="S136" s="750" t="s">
        <v>103</v>
      </c>
      <c r="T136" s="750" t="s">
        <v>103</v>
      </c>
      <c r="U136" s="750" t="s">
        <v>103</v>
      </c>
      <c r="V136" s="749">
        <v>-6750</v>
      </c>
      <c r="W136" s="738" t="s">
        <v>3624</v>
      </c>
      <c r="X136" s="53" t="s">
        <v>3623</v>
      </c>
      <c r="Z136" s="852"/>
      <c r="AA136" s="60" t="s">
        <v>340</v>
      </c>
      <c r="AB136" s="45" t="s">
        <v>2937</v>
      </c>
      <c r="AC136" s="45" t="s">
        <v>1486</v>
      </c>
    </row>
    <row r="137" spans="1:29" ht="12" thickBot="1" x14ac:dyDescent="0.2">
      <c r="A137" s="847"/>
      <c r="B137" s="861"/>
      <c r="C137" s="861"/>
      <c r="D137" s="861"/>
      <c r="E137" s="861"/>
      <c r="F137" s="856"/>
      <c r="G137" s="854"/>
      <c r="H137" s="854"/>
      <c r="I137" s="854"/>
      <c r="J137" s="854"/>
      <c r="K137" s="854"/>
      <c r="L137" s="854"/>
      <c r="M137" s="751"/>
      <c r="N137" s="751"/>
      <c r="O137" s="751"/>
      <c r="P137" s="751"/>
      <c r="Q137" s="751"/>
      <c r="R137" s="751"/>
      <c r="S137" s="751"/>
      <c r="T137" s="751"/>
      <c r="U137" s="751"/>
      <c r="V137" s="739"/>
      <c r="W137" s="739"/>
      <c r="X137" s="53" t="s">
        <v>2957</v>
      </c>
      <c r="Z137" s="852"/>
      <c r="AA137" s="60" t="s">
        <v>403</v>
      </c>
      <c r="AB137" s="45" t="s">
        <v>2936</v>
      </c>
      <c r="AC137" s="45" t="s">
        <v>322</v>
      </c>
    </row>
    <row r="138" spans="1:29" ht="12" thickBot="1" x14ac:dyDescent="0.2">
      <c r="A138" s="93" t="s">
        <v>394</v>
      </c>
      <c r="B138" s="146">
        <v>124</v>
      </c>
      <c r="C138" s="146">
        <v>0</v>
      </c>
      <c r="D138" s="146">
        <v>0</v>
      </c>
      <c r="E138" s="146">
        <v>60</v>
      </c>
      <c r="F138" s="147" t="s">
        <v>1978</v>
      </c>
      <c r="G138" s="138">
        <v>0</v>
      </c>
      <c r="H138" s="138">
        <v>0</v>
      </c>
      <c r="I138" s="138">
        <v>0</v>
      </c>
      <c r="J138" s="138">
        <v>0</v>
      </c>
      <c r="K138" s="138">
        <v>0</v>
      </c>
      <c r="L138" s="138">
        <v>0</v>
      </c>
      <c r="M138" s="99" t="s">
        <v>2973</v>
      </c>
      <c r="N138" s="99" t="s">
        <v>2973</v>
      </c>
      <c r="O138" s="99" t="s">
        <v>2973</v>
      </c>
      <c r="P138" s="99" t="s">
        <v>103</v>
      </c>
      <c r="Q138" s="99" t="s">
        <v>2973</v>
      </c>
      <c r="R138" s="99" t="s">
        <v>2973</v>
      </c>
      <c r="S138" s="99" t="s">
        <v>2973</v>
      </c>
      <c r="T138" s="99" t="s">
        <v>2973</v>
      </c>
      <c r="U138" s="99" t="s">
        <v>103</v>
      </c>
      <c r="V138" s="53" t="s">
        <v>103</v>
      </c>
      <c r="W138" s="53" t="s">
        <v>3498</v>
      </c>
      <c r="X138" s="53" t="s">
        <v>3497</v>
      </c>
      <c r="Z138" s="852"/>
      <c r="AA138" s="60" t="s">
        <v>3622</v>
      </c>
      <c r="AB138" s="45" t="s">
        <v>3502</v>
      </c>
      <c r="AC138" s="45" t="s">
        <v>1486</v>
      </c>
    </row>
    <row r="139" spans="1:29" ht="12" thickBot="1" x14ac:dyDescent="0.2">
      <c r="A139" s="93" t="s">
        <v>3621</v>
      </c>
      <c r="B139" s="146">
        <v>140</v>
      </c>
      <c r="C139" s="146">
        <v>0</v>
      </c>
      <c r="D139" s="146">
        <v>10</v>
      </c>
      <c r="E139" s="146">
        <v>48</v>
      </c>
      <c r="F139" s="147" t="s">
        <v>1978</v>
      </c>
      <c r="G139" s="138">
        <v>50</v>
      </c>
      <c r="H139" s="138">
        <v>50</v>
      </c>
      <c r="I139" s="138">
        <v>0</v>
      </c>
      <c r="J139" s="138">
        <v>0</v>
      </c>
      <c r="K139" s="138">
        <v>0</v>
      </c>
      <c r="L139" s="138">
        <v>0</v>
      </c>
      <c r="M139" s="99" t="s">
        <v>2973</v>
      </c>
      <c r="N139" s="99" t="s">
        <v>2973</v>
      </c>
      <c r="O139" s="99" t="s">
        <v>2973</v>
      </c>
      <c r="P139" s="99" t="s">
        <v>2973</v>
      </c>
      <c r="Q139" s="99" t="s">
        <v>2973</v>
      </c>
      <c r="R139" s="99" t="s">
        <v>2973</v>
      </c>
      <c r="S139" s="99" t="s">
        <v>2973</v>
      </c>
      <c r="T139" s="99" t="s">
        <v>2973</v>
      </c>
      <c r="U139" s="99" t="s">
        <v>103</v>
      </c>
      <c r="V139" s="50">
        <v>10000</v>
      </c>
      <c r="W139" s="53" t="s">
        <v>1533</v>
      </c>
      <c r="X139" s="53" t="s">
        <v>1486</v>
      </c>
    </row>
    <row r="140" spans="1:29" ht="12" thickBot="1" x14ac:dyDescent="0.2">
      <c r="A140" s="846" t="s">
        <v>3620</v>
      </c>
      <c r="B140" s="860">
        <v>140</v>
      </c>
      <c r="C140" s="860">
        <v>0</v>
      </c>
      <c r="D140" s="860">
        <v>10</v>
      </c>
      <c r="E140" s="860">
        <v>48</v>
      </c>
      <c r="F140" s="855" t="s">
        <v>103</v>
      </c>
      <c r="G140" s="853">
        <v>0</v>
      </c>
      <c r="H140" s="853">
        <v>0</v>
      </c>
      <c r="I140" s="853">
        <v>15</v>
      </c>
      <c r="J140" s="853">
        <v>15</v>
      </c>
      <c r="K140" s="853">
        <v>0</v>
      </c>
      <c r="L140" s="853">
        <v>0</v>
      </c>
      <c r="M140" s="750" t="s">
        <v>2973</v>
      </c>
      <c r="N140" s="750" t="s">
        <v>2973</v>
      </c>
      <c r="O140" s="750" t="s">
        <v>2973</v>
      </c>
      <c r="P140" s="750" t="s">
        <v>2973</v>
      </c>
      <c r="Q140" s="750" t="s">
        <v>2973</v>
      </c>
      <c r="R140" s="750" t="s">
        <v>2973</v>
      </c>
      <c r="S140" s="750" t="s">
        <v>2973</v>
      </c>
      <c r="T140" s="750" t="s">
        <v>2973</v>
      </c>
      <c r="U140" s="750" t="s">
        <v>103</v>
      </c>
      <c r="V140" s="749">
        <v>10000</v>
      </c>
      <c r="W140" s="53" t="s">
        <v>1535</v>
      </c>
      <c r="X140" s="738"/>
    </row>
    <row r="141" spans="1:29" ht="12" thickBot="1" x14ac:dyDescent="0.2">
      <c r="A141" s="847"/>
      <c r="B141" s="861"/>
      <c r="C141" s="861"/>
      <c r="D141" s="861"/>
      <c r="E141" s="861"/>
      <c r="F141" s="856"/>
      <c r="G141" s="854"/>
      <c r="H141" s="854"/>
      <c r="I141" s="854"/>
      <c r="J141" s="854"/>
      <c r="K141" s="854"/>
      <c r="L141" s="854"/>
      <c r="M141" s="751"/>
      <c r="N141" s="751"/>
      <c r="O141" s="751"/>
      <c r="P141" s="751"/>
      <c r="Q141" s="751"/>
      <c r="R141" s="751"/>
      <c r="S141" s="751"/>
      <c r="T141" s="751"/>
      <c r="U141" s="751"/>
      <c r="V141" s="739"/>
      <c r="W141" s="53" t="s">
        <v>3619</v>
      </c>
      <c r="X141" s="739"/>
    </row>
    <row r="142" spans="1:29" ht="12" thickBot="1" x14ac:dyDescent="0.2">
      <c r="A142" s="93" t="s">
        <v>442</v>
      </c>
      <c r="B142" s="146">
        <v>142</v>
      </c>
      <c r="C142" s="146">
        <v>10</v>
      </c>
      <c r="D142" s="146">
        <v>-30</v>
      </c>
      <c r="E142" s="146">
        <v>55</v>
      </c>
      <c r="F142" s="146" t="s">
        <v>103</v>
      </c>
      <c r="G142" s="138">
        <v>15</v>
      </c>
      <c r="H142" s="138">
        <v>15</v>
      </c>
      <c r="I142" s="138">
        <v>0</v>
      </c>
      <c r="J142" s="138">
        <v>0</v>
      </c>
      <c r="K142" s="138">
        <v>0</v>
      </c>
      <c r="L142" s="138">
        <v>0</v>
      </c>
      <c r="M142" s="99" t="s">
        <v>2973</v>
      </c>
      <c r="N142" s="99" t="s">
        <v>103</v>
      </c>
      <c r="O142" s="99" t="s">
        <v>2973</v>
      </c>
      <c r="P142" s="99" t="s">
        <v>103</v>
      </c>
      <c r="Q142" s="99" t="s">
        <v>2973</v>
      </c>
      <c r="R142" s="99" t="s">
        <v>103</v>
      </c>
      <c r="S142" s="99" t="s">
        <v>103</v>
      </c>
      <c r="T142" s="99" t="s">
        <v>2973</v>
      </c>
      <c r="U142" s="99" t="s">
        <v>103</v>
      </c>
      <c r="V142" s="50">
        <v>-2250</v>
      </c>
      <c r="W142" s="53" t="s">
        <v>3247</v>
      </c>
      <c r="X142" s="53"/>
    </row>
    <row r="143" spans="1:29" ht="12" thickBot="1" x14ac:dyDescent="0.2">
      <c r="A143" s="846" t="s">
        <v>3618</v>
      </c>
      <c r="B143" s="860">
        <v>155</v>
      </c>
      <c r="C143" s="860">
        <v>0</v>
      </c>
      <c r="D143" s="860">
        <v>25</v>
      </c>
      <c r="E143" s="860">
        <v>48</v>
      </c>
      <c r="F143" s="146" t="s">
        <v>103</v>
      </c>
      <c r="G143" s="853">
        <v>50</v>
      </c>
      <c r="H143" s="853">
        <v>50</v>
      </c>
      <c r="I143" s="853">
        <v>50</v>
      </c>
      <c r="J143" s="853">
        <v>50</v>
      </c>
      <c r="K143" s="853">
        <v>50</v>
      </c>
      <c r="L143" s="853">
        <v>50</v>
      </c>
      <c r="M143" s="750" t="s">
        <v>103</v>
      </c>
      <c r="N143" s="750" t="s">
        <v>103</v>
      </c>
      <c r="O143" s="750" t="s">
        <v>2973</v>
      </c>
      <c r="P143" s="750" t="s">
        <v>103</v>
      </c>
      <c r="Q143" s="750" t="s">
        <v>103</v>
      </c>
      <c r="R143" s="750" t="s">
        <v>103</v>
      </c>
      <c r="S143" s="750" t="s">
        <v>103</v>
      </c>
      <c r="T143" s="750" t="s">
        <v>103</v>
      </c>
      <c r="U143" s="750" t="s">
        <v>103</v>
      </c>
      <c r="V143" s="53" t="s">
        <v>103</v>
      </c>
      <c r="W143" s="53" t="s">
        <v>2988</v>
      </c>
      <c r="X143" s="53"/>
    </row>
    <row r="144" spans="1:29" ht="12" thickBot="1" x14ac:dyDescent="0.2">
      <c r="A144" s="847"/>
      <c r="B144" s="861"/>
      <c r="C144" s="861"/>
      <c r="D144" s="861"/>
      <c r="E144" s="861"/>
      <c r="F144" s="147" t="s">
        <v>1978</v>
      </c>
      <c r="G144" s="854"/>
      <c r="H144" s="854"/>
      <c r="I144" s="854"/>
      <c r="J144" s="854"/>
      <c r="K144" s="854"/>
      <c r="L144" s="854"/>
      <c r="M144" s="751"/>
      <c r="N144" s="751"/>
      <c r="O144" s="751"/>
      <c r="P144" s="751"/>
      <c r="Q144" s="751"/>
      <c r="R144" s="751"/>
      <c r="S144" s="751"/>
      <c r="T144" s="751"/>
      <c r="U144" s="751"/>
      <c r="V144" s="50">
        <v>15000</v>
      </c>
      <c r="W144" s="53" t="s">
        <v>1533</v>
      </c>
      <c r="X144" s="53" t="s">
        <v>1486</v>
      </c>
    </row>
    <row r="145" spans="1:24" ht="12" thickBot="1" x14ac:dyDescent="0.2">
      <c r="A145" s="93" t="s">
        <v>403</v>
      </c>
      <c r="B145" s="146">
        <v>155</v>
      </c>
      <c r="C145" s="146">
        <v>0</v>
      </c>
      <c r="D145" s="146">
        <v>25</v>
      </c>
      <c r="E145" s="146">
        <v>48</v>
      </c>
      <c r="F145" s="147" t="s">
        <v>3617</v>
      </c>
      <c r="G145" s="138">
        <v>50</v>
      </c>
      <c r="H145" s="138">
        <v>50</v>
      </c>
      <c r="I145" s="138">
        <v>50</v>
      </c>
      <c r="J145" s="138">
        <v>50</v>
      </c>
      <c r="K145" s="138">
        <v>50</v>
      </c>
      <c r="L145" s="138">
        <v>50</v>
      </c>
      <c r="M145" s="99" t="s">
        <v>103</v>
      </c>
      <c r="N145" s="99" t="s">
        <v>103</v>
      </c>
      <c r="O145" s="99" t="s">
        <v>2973</v>
      </c>
      <c r="P145" s="99" t="s">
        <v>103</v>
      </c>
      <c r="Q145" s="99" t="s">
        <v>103</v>
      </c>
      <c r="R145" s="99" t="s">
        <v>103</v>
      </c>
      <c r="S145" s="99" t="s">
        <v>103</v>
      </c>
      <c r="T145" s="99" t="s">
        <v>103</v>
      </c>
      <c r="U145" s="99" t="s">
        <v>103</v>
      </c>
      <c r="V145" s="53" t="s">
        <v>103</v>
      </c>
      <c r="W145" s="53" t="s">
        <v>3272</v>
      </c>
      <c r="X145" s="53" t="s">
        <v>1486</v>
      </c>
    </row>
    <row r="146" spans="1:24" ht="12" thickBot="1" x14ac:dyDescent="0.2">
      <c r="A146" s="93" t="s">
        <v>3616</v>
      </c>
      <c r="B146" s="146">
        <v>155</v>
      </c>
      <c r="C146" s="146">
        <v>0</v>
      </c>
      <c r="D146" s="146">
        <v>25</v>
      </c>
      <c r="E146" s="146">
        <v>48</v>
      </c>
      <c r="F146" s="146" t="s">
        <v>103</v>
      </c>
      <c r="G146" s="138">
        <v>0</v>
      </c>
      <c r="H146" s="138">
        <v>0</v>
      </c>
      <c r="I146" s="138">
        <v>15</v>
      </c>
      <c r="J146" s="138">
        <v>15</v>
      </c>
      <c r="K146" s="138">
        <v>15</v>
      </c>
      <c r="L146" s="138">
        <v>0</v>
      </c>
      <c r="M146" s="99" t="s">
        <v>103</v>
      </c>
      <c r="N146" s="99" t="s">
        <v>103</v>
      </c>
      <c r="O146" s="99" t="s">
        <v>2973</v>
      </c>
      <c r="P146" s="99" t="s">
        <v>103</v>
      </c>
      <c r="Q146" s="99" t="s">
        <v>103</v>
      </c>
      <c r="R146" s="99" t="s">
        <v>103</v>
      </c>
      <c r="S146" s="99" t="s">
        <v>103</v>
      </c>
      <c r="T146" s="99" t="s">
        <v>103</v>
      </c>
      <c r="U146" s="99" t="s">
        <v>103</v>
      </c>
      <c r="V146" s="50">
        <v>12000</v>
      </c>
      <c r="W146" s="53" t="s">
        <v>1535</v>
      </c>
      <c r="X146" s="53"/>
    </row>
    <row r="147" spans="1:24" ht="12" thickBot="1" x14ac:dyDescent="0.2">
      <c r="A147" s="93" t="s">
        <v>3615</v>
      </c>
      <c r="B147" s="146">
        <v>160</v>
      </c>
      <c r="C147" s="146">
        <v>0</v>
      </c>
      <c r="D147" s="146">
        <v>30</v>
      </c>
      <c r="E147" s="146">
        <v>0</v>
      </c>
      <c r="F147" s="149" t="s">
        <v>1991</v>
      </c>
      <c r="G147" s="138">
        <v>10</v>
      </c>
      <c r="H147" s="138">
        <v>10</v>
      </c>
      <c r="I147" s="138">
        <v>10</v>
      </c>
      <c r="J147" s="138">
        <v>10</v>
      </c>
      <c r="K147" s="138">
        <v>10</v>
      </c>
      <c r="L147" s="138">
        <v>10</v>
      </c>
      <c r="M147" s="99" t="s">
        <v>2973</v>
      </c>
      <c r="N147" s="99" t="s">
        <v>2973</v>
      </c>
      <c r="O147" s="99" t="s">
        <v>2973</v>
      </c>
      <c r="P147" s="99" t="s">
        <v>2973</v>
      </c>
      <c r="Q147" s="99" t="s">
        <v>2973</v>
      </c>
      <c r="R147" s="99" t="s">
        <v>2973</v>
      </c>
      <c r="S147" s="99" t="s">
        <v>2973</v>
      </c>
      <c r="T147" s="99" t="s">
        <v>2973</v>
      </c>
      <c r="U147" s="99" t="s">
        <v>103</v>
      </c>
      <c r="V147" s="50">
        <v>-14925</v>
      </c>
      <c r="W147" s="53" t="s">
        <v>3514</v>
      </c>
      <c r="X147" s="53"/>
    </row>
    <row r="148" spans="1:24" ht="12" thickBot="1" x14ac:dyDescent="0.2">
      <c r="A148" s="93" t="s">
        <v>3614</v>
      </c>
      <c r="B148" s="146">
        <v>160</v>
      </c>
      <c r="C148" s="146">
        <v>0</v>
      </c>
      <c r="D148" s="146">
        <v>40</v>
      </c>
      <c r="E148" s="146">
        <v>-105</v>
      </c>
      <c r="F148" s="149" t="s">
        <v>1991</v>
      </c>
      <c r="G148" s="138">
        <v>5</v>
      </c>
      <c r="H148" s="138">
        <v>5</v>
      </c>
      <c r="I148" s="138">
        <v>5</v>
      </c>
      <c r="J148" s="138">
        <v>5</v>
      </c>
      <c r="K148" s="138">
        <v>5</v>
      </c>
      <c r="L148" s="138">
        <v>5</v>
      </c>
      <c r="M148" s="99" t="s">
        <v>103</v>
      </c>
      <c r="N148" s="99" t="s">
        <v>103</v>
      </c>
      <c r="O148" s="99" t="s">
        <v>2973</v>
      </c>
      <c r="P148" s="99" t="s">
        <v>103</v>
      </c>
      <c r="Q148" s="99" t="s">
        <v>2973</v>
      </c>
      <c r="R148" s="99" t="s">
        <v>103</v>
      </c>
      <c r="S148" s="99" t="s">
        <v>103</v>
      </c>
      <c r="T148" s="99" t="s">
        <v>103</v>
      </c>
      <c r="U148" s="99" t="s">
        <v>103</v>
      </c>
      <c r="V148" s="50">
        <v>-48750</v>
      </c>
      <c r="W148" s="81" t="s">
        <v>140</v>
      </c>
      <c r="X148" s="53" t="s">
        <v>2957</v>
      </c>
    </row>
    <row r="149" spans="1:24" ht="12" thickBot="1" x14ac:dyDescent="0.2">
      <c r="A149" s="846" t="s">
        <v>362</v>
      </c>
      <c r="B149" s="860">
        <v>165</v>
      </c>
      <c r="C149" s="860">
        <v>0</v>
      </c>
      <c r="D149" s="860">
        <v>29</v>
      </c>
      <c r="E149" s="860">
        <v>-88</v>
      </c>
      <c r="F149" s="857" t="s">
        <v>1975</v>
      </c>
      <c r="G149" s="853">
        <v>0</v>
      </c>
      <c r="H149" s="853">
        <v>0</v>
      </c>
      <c r="I149" s="853">
        <v>0</v>
      </c>
      <c r="J149" s="853">
        <v>0</v>
      </c>
      <c r="K149" s="853">
        <v>0</v>
      </c>
      <c r="L149" s="853">
        <v>0</v>
      </c>
      <c r="M149" s="750" t="s">
        <v>2973</v>
      </c>
      <c r="N149" s="750" t="s">
        <v>2973</v>
      </c>
      <c r="O149" s="750" t="s">
        <v>2973</v>
      </c>
      <c r="P149" s="750" t="s">
        <v>2973</v>
      </c>
      <c r="Q149" s="750" t="s">
        <v>2973</v>
      </c>
      <c r="R149" s="750" t="s">
        <v>2973</v>
      </c>
      <c r="S149" s="750" t="s">
        <v>2973</v>
      </c>
      <c r="T149" s="750" t="s">
        <v>2973</v>
      </c>
      <c r="U149" s="750" t="s">
        <v>103</v>
      </c>
      <c r="V149" s="738" t="s">
        <v>103</v>
      </c>
      <c r="W149" s="738" t="s">
        <v>3613</v>
      </c>
      <c r="X149" s="53" t="s">
        <v>1486</v>
      </c>
    </row>
    <row r="150" spans="1:24" ht="12" thickBot="1" x14ac:dyDescent="0.2">
      <c r="A150" s="847"/>
      <c r="B150" s="861"/>
      <c r="C150" s="861"/>
      <c r="D150" s="861"/>
      <c r="E150" s="861"/>
      <c r="F150" s="856"/>
      <c r="G150" s="854"/>
      <c r="H150" s="854"/>
      <c r="I150" s="854"/>
      <c r="J150" s="854"/>
      <c r="K150" s="854"/>
      <c r="L150" s="854"/>
      <c r="M150" s="751"/>
      <c r="N150" s="751"/>
      <c r="O150" s="751"/>
      <c r="P150" s="751"/>
      <c r="Q150" s="751"/>
      <c r="R150" s="751"/>
      <c r="S150" s="751"/>
      <c r="T150" s="751"/>
      <c r="U150" s="751"/>
      <c r="V150" s="739"/>
      <c r="W150" s="739"/>
      <c r="X150" s="53" t="s">
        <v>2957</v>
      </c>
    </row>
    <row r="151" spans="1:24" ht="12" thickBot="1" x14ac:dyDescent="0.2">
      <c r="A151" s="93" t="s">
        <v>3612</v>
      </c>
      <c r="B151" s="146">
        <v>170</v>
      </c>
      <c r="C151" s="146">
        <v>0</v>
      </c>
      <c r="D151" s="146">
        <v>30</v>
      </c>
      <c r="E151" s="146">
        <v>75</v>
      </c>
      <c r="F151" s="149" t="s">
        <v>1978</v>
      </c>
      <c r="G151" s="138">
        <v>0</v>
      </c>
      <c r="H151" s="138">
        <v>80</v>
      </c>
      <c r="I151" s="138">
        <v>0</v>
      </c>
      <c r="J151" s="138">
        <v>0</v>
      </c>
      <c r="K151" s="138">
        <v>80</v>
      </c>
      <c r="L151" s="138">
        <v>0</v>
      </c>
      <c r="M151" s="99" t="s">
        <v>2973</v>
      </c>
      <c r="N151" s="99" t="s">
        <v>103</v>
      </c>
      <c r="O151" s="99" t="s">
        <v>2973</v>
      </c>
      <c r="P151" s="99" t="s">
        <v>103</v>
      </c>
      <c r="Q151" s="99" t="s">
        <v>103</v>
      </c>
      <c r="R151" s="99" t="s">
        <v>103</v>
      </c>
      <c r="S151" s="99" t="s">
        <v>103</v>
      </c>
      <c r="T151" s="99" t="s">
        <v>2973</v>
      </c>
      <c r="U151" s="99" t="s">
        <v>103</v>
      </c>
      <c r="V151" s="50">
        <v>-48750</v>
      </c>
      <c r="W151" s="53" t="s">
        <v>3611</v>
      </c>
      <c r="X151" s="53" t="s">
        <v>3145</v>
      </c>
    </row>
    <row r="152" spans="1:24" ht="12" thickBot="1" x14ac:dyDescent="0.2">
      <c r="A152" s="846" t="s">
        <v>3610</v>
      </c>
      <c r="B152" s="860">
        <v>170</v>
      </c>
      <c r="C152" s="860">
        <v>0</v>
      </c>
      <c r="D152" s="860">
        <v>30</v>
      </c>
      <c r="E152" s="860">
        <v>-120</v>
      </c>
      <c r="F152" s="858" t="s">
        <v>1978</v>
      </c>
      <c r="G152" s="853">
        <v>0</v>
      </c>
      <c r="H152" s="853">
        <v>0</v>
      </c>
      <c r="I152" s="853">
        <v>0</v>
      </c>
      <c r="J152" s="853">
        <v>0</v>
      </c>
      <c r="K152" s="853">
        <v>0</v>
      </c>
      <c r="L152" s="853">
        <v>100</v>
      </c>
      <c r="M152" s="750" t="s">
        <v>2973</v>
      </c>
      <c r="N152" s="750" t="s">
        <v>103</v>
      </c>
      <c r="O152" s="750" t="s">
        <v>2973</v>
      </c>
      <c r="P152" s="750" t="s">
        <v>103</v>
      </c>
      <c r="Q152" s="750" t="s">
        <v>103</v>
      </c>
      <c r="R152" s="750" t="s">
        <v>103</v>
      </c>
      <c r="S152" s="750" t="s">
        <v>103</v>
      </c>
      <c r="T152" s="750" t="s">
        <v>2973</v>
      </c>
      <c r="U152" s="750" t="s">
        <v>2973</v>
      </c>
      <c r="V152" s="53" t="s">
        <v>103</v>
      </c>
      <c r="W152" s="53" t="s">
        <v>2988</v>
      </c>
      <c r="X152" s="53" t="s">
        <v>2957</v>
      </c>
    </row>
    <row r="153" spans="1:24" ht="12" thickBot="1" x14ac:dyDescent="0.2">
      <c r="A153" s="847"/>
      <c r="B153" s="861"/>
      <c r="C153" s="861"/>
      <c r="D153" s="861"/>
      <c r="E153" s="861"/>
      <c r="F153" s="856"/>
      <c r="G153" s="854"/>
      <c r="H153" s="854"/>
      <c r="I153" s="854"/>
      <c r="J153" s="854"/>
      <c r="K153" s="854"/>
      <c r="L153" s="854"/>
      <c r="M153" s="751"/>
      <c r="N153" s="751"/>
      <c r="O153" s="751"/>
      <c r="P153" s="751"/>
      <c r="Q153" s="751"/>
      <c r="R153" s="751"/>
      <c r="S153" s="751"/>
      <c r="T153" s="751"/>
      <c r="U153" s="751"/>
      <c r="V153" s="53" t="s">
        <v>213</v>
      </c>
      <c r="W153" s="53" t="s">
        <v>1533</v>
      </c>
      <c r="X153" s="53" t="s">
        <v>1486</v>
      </c>
    </row>
    <row r="154" spans="1:24" ht="12" thickBot="1" x14ac:dyDescent="0.2">
      <c r="A154" s="93" t="s">
        <v>473</v>
      </c>
      <c r="B154" s="146">
        <v>190</v>
      </c>
      <c r="C154" s="146">
        <v>0</v>
      </c>
      <c r="D154" s="146">
        <v>0</v>
      </c>
      <c r="E154" s="146">
        <v>-99</v>
      </c>
      <c r="F154" s="149" t="s">
        <v>1975</v>
      </c>
      <c r="G154" s="138">
        <v>0</v>
      </c>
      <c r="H154" s="138">
        <v>0</v>
      </c>
      <c r="I154" s="138">
        <v>0</v>
      </c>
      <c r="J154" s="138">
        <v>0</v>
      </c>
      <c r="K154" s="138">
        <v>0</v>
      </c>
      <c r="L154" s="138">
        <v>0</v>
      </c>
      <c r="M154" s="99" t="s">
        <v>2973</v>
      </c>
      <c r="N154" s="99" t="s">
        <v>2973</v>
      </c>
      <c r="O154" s="99" t="s">
        <v>2973</v>
      </c>
      <c r="P154" s="99" t="s">
        <v>2973</v>
      </c>
      <c r="Q154" s="99" t="s">
        <v>2973</v>
      </c>
      <c r="R154" s="99" t="s">
        <v>2973</v>
      </c>
      <c r="S154" s="99" t="s">
        <v>2973</v>
      </c>
      <c r="T154" s="99" t="s">
        <v>2973</v>
      </c>
      <c r="U154" s="99" t="s">
        <v>103</v>
      </c>
      <c r="V154" s="50">
        <v>-9000</v>
      </c>
      <c r="W154" s="53" t="s">
        <v>3305</v>
      </c>
      <c r="X154" s="53" t="s">
        <v>3145</v>
      </c>
    </row>
    <row r="155" spans="1:24" ht="12" thickBot="1" x14ac:dyDescent="0.2">
      <c r="A155" s="93" t="s">
        <v>280</v>
      </c>
      <c r="B155" s="146">
        <v>195</v>
      </c>
      <c r="C155" s="146">
        <v>0</v>
      </c>
      <c r="D155" s="146">
        <v>0</v>
      </c>
      <c r="E155" s="146">
        <v>0</v>
      </c>
      <c r="F155" s="148" t="s">
        <v>1991</v>
      </c>
      <c r="G155" s="138">
        <v>0</v>
      </c>
      <c r="H155" s="138">
        <v>0</v>
      </c>
      <c r="I155" s="138">
        <v>0</v>
      </c>
      <c r="J155" s="138">
        <v>0</v>
      </c>
      <c r="K155" s="138">
        <v>0</v>
      </c>
      <c r="L155" s="138">
        <v>0</v>
      </c>
      <c r="M155" s="99" t="s">
        <v>2973</v>
      </c>
      <c r="N155" s="99" t="s">
        <v>2973</v>
      </c>
      <c r="O155" s="99" t="s">
        <v>2973</v>
      </c>
      <c r="P155" s="99" t="s">
        <v>2973</v>
      </c>
      <c r="Q155" s="99" t="s">
        <v>2973</v>
      </c>
      <c r="R155" s="99" t="s">
        <v>2973</v>
      </c>
      <c r="S155" s="99" t="s">
        <v>2973</v>
      </c>
      <c r="T155" s="99" t="s">
        <v>2973</v>
      </c>
      <c r="U155" s="99" t="s">
        <v>2973</v>
      </c>
      <c r="V155" s="53" t="s">
        <v>103</v>
      </c>
      <c r="W155" s="53" t="s">
        <v>3609</v>
      </c>
      <c r="X155" s="53"/>
    </row>
    <row r="156" spans="1:24" ht="12" thickBot="1" x14ac:dyDescent="0.2">
      <c r="A156" s="846" t="s">
        <v>3608</v>
      </c>
      <c r="B156" s="860">
        <v>32</v>
      </c>
      <c r="C156" s="860">
        <v>0</v>
      </c>
      <c r="D156" s="860">
        <v>0</v>
      </c>
      <c r="E156" s="860">
        <v>0</v>
      </c>
      <c r="F156" s="855" t="s">
        <v>103</v>
      </c>
      <c r="G156" s="853">
        <v>25</v>
      </c>
      <c r="H156" s="853">
        <v>0</v>
      </c>
      <c r="I156" s="853">
        <v>0</v>
      </c>
      <c r="J156" s="853">
        <v>0</v>
      </c>
      <c r="K156" s="853">
        <v>0</v>
      </c>
      <c r="L156" s="853">
        <v>0</v>
      </c>
      <c r="M156" s="750" t="s">
        <v>103</v>
      </c>
      <c r="N156" s="750" t="s">
        <v>103</v>
      </c>
      <c r="O156" s="750" t="s">
        <v>103</v>
      </c>
      <c r="P156" s="750" t="s">
        <v>103</v>
      </c>
      <c r="Q156" s="750" t="s">
        <v>103</v>
      </c>
      <c r="R156" s="750" t="s">
        <v>103</v>
      </c>
      <c r="S156" s="750" t="s">
        <v>103</v>
      </c>
      <c r="T156" s="750" t="s">
        <v>103</v>
      </c>
      <c r="U156" s="750" t="s">
        <v>2973</v>
      </c>
      <c r="V156" s="738">
        <v>500</v>
      </c>
      <c r="W156" s="53" t="s">
        <v>3481</v>
      </c>
      <c r="X156" s="738"/>
    </row>
    <row r="157" spans="1:24" ht="12" thickBot="1" x14ac:dyDescent="0.2">
      <c r="A157" s="847"/>
      <c r="B157" s="861"/>
      <c r="C157" s="861"/>
      <c r="D157" s="861"/>
      <c r="E157" s="861"/>
      <c r="F157" s="856"/>
      <c r="G157" s="854"/>
      <c r="H157" s="854"/>
      <c r="I157" s="854"/>
      <c r="J157" s="854"/>
      <c r="K157" s="854"/>
      <c r="L157" s="854"/>
      <c r="M157" s="751"/>
      <c r="N157" s="751"/>
      <c r="O157" s="751"/>
      <c r="P157" s="751"/>
      <c r="Q157" s="751"/>
      <c r="R157" s="751"/>
      <c r="S157" s="751"/>
      <c r="T157" s="751"/>
      <c r="U157" s="751"/>
      <c r="V157" s="739"/>
      <c r="W157" s="53" t="s">
        <v>3050</v>
      </c>
      <c r="X157" s="739"/>
    </row>
    <row r="158" spans="1:24" ht="12" thickBot="1" x14ac:dyDescent="0.2">
      <c r="A158" s="93" t="s">
        <v>3607</v>
      </c>
      <c r="B158" s="146">
        <v>45</v>
      </c>
      <c r="C158" s="146">
        <v>0</v>
      </c>
      <c r="D158" s="146">
        <v>5</v>
      </c>
      <c r="E158" s="146">
        <v>0</v>
      </c>
      <c r="F158" s="146" t="s">
        <v>103</v>
      </c>
      <c r="G158" s="138">
        <v>0</v>
      </c>
      <c r="H158" s="138">
        <v>0</v>
      </c>
      <c r="I158" s="138">
        <v>0</v>
      </c>
      <c r="J158" s="138">
        <v>0</v>
      </c>
      <c r="K158" s="138">
        <v>0</v>
      </c>
      <c r="L158" s="138">
        <v>0</v>
      </c>
      <c r="M158" s="99" t="s">
        <v>103</v>
      </c>
      <c r="N158" s="99" t="s">
        <v>103</v>
      </c>
      <c r="O158" s="99" t="s">
        <v>103</v>
      </c>
      <c r="P158" s="99" t="s">
        <v>103</v>
      </c>
      <c r="Q158" s="99" t="s">
        <v>103</v>
      </c>
      <c r="R158" s="99" t="s">
        <v>103</v>
      </c>
      <c r="S158" s="99" t="s">
        <v>103</v>
      </c>
      <c r="T158" s="99" t="s">
        <v>103</v>
      </c>
      <c r="U158" s="99" t="s">
        <v>2973</v>
      </c>
      <c r="V158" s="50">
        <v>1600</v>
      </c>
      <c r="W158" s="53" t="s">
        <v>1559</v>
      </c>
      <c r="X158" s="53"/>
    </row>
    <row r="159" spans="1:24" ht="12" thickBot="1" x14ac:dyDescent="0.2">
      <c r="A159" s="93" t="s">
        <v>3606</v>
      </c>
      <c r="B159" s="146">
        <v>65</v>
      </c>
      <c r="C159" s="146">
        <v>0</v>
      </c>
      <c r="D159" s="146">
        <v>25</v>
      </c>
      <c r="E159" s="146">
        <v>0</v>
      </c>
      <c r="F159" s="146" t="s">
        <v>103</v>
      </c>
      <c r="G159" s="138">
        <v>50</v>
      </c>
      <c r="H159" s="138">
        <v>0</v>
      </c>
      <c r="I159" s="138">
        <v>0</v>
      </c>
      <c r="J159" s="138">
        <v>0</v>
      </c>
      <c r="K159" s="138">
        <v>0</v>
      </c>
      <c r="L159" s="138">
        <v>0</v>
      </c>
      <c r="M159" s="99" t="s">
        <v>103</v>
      </c>
      <c r="N159" s="99" t="s">
        <v>103</v>
      </c>
      <c r="O159" s="99" t="s">
        <v>103</v>
      </c>
      <c r="P159" s="99" t="s">
        <v>103</v>
      </c>
      <c r="Q159" s="99" t="s">
        <v>103</v>
      </c>
      <c r="R159" s="99" t="s">
        <v>103</v>
      </c>
      <c r="S159" s="99" t="s">
        <v>103</v>
      </c>
      <c r="T159" s="99" t="s">
        <v>103</v>
      </c>
      <c r="U159" s="99" t="s">
        <v>2973</v>
      </c>
      <c r="V159" s="50">
        <v>4000</v>
      </c>
      <c r="W159" s="53" t="s">
        <v>6390</v>
      </c>
      <c r="X159" s="53"/>
    </row>
    <row r="160" spans="1:24" ht="12" thickBot="1" x14ac:dyDescent="0.2">
      <c r="A160" s="93" t="s">
        <v>3605</v>
      </c>
      <c r="B160" s="146">
        <v>95</v>
      </c>
      <c r="C160" s="146">
        <v>0</v>
      </c>
      <c r="D160" s="146">
        <v>10</v>
      </c>
      <c r="E160" s="146">
        <v>0</v>
      </c>
      <c r="F160" s="146" t="s">
        <v>103</v>
      </c>
      <c r="G160" s="138">
        <v>50</v>
      </c>
      <c r="H160" s="138">
        <v>0</v>
      </c>
      <c r="I160" s="138">
        <v>0</v>
      </c>
      <c r="J160" s="138">
        <v>0</v>
      </c>
      <c r="K160" s="138">
        <v>0</v>
      </c>
      <c r="L160" s="138">
        <v>0</v>
      </c>
      <c r="M160" s="99" t="s">
        <v>103</v>
      </c>
      <c r="N160" s="99" t="s">
        <v>103</v>
      </c>
      <c r="O160" s="99" t="s">
        <v>103</v>
      </c>
      <c r="P160" s="99" t="s">
        <v>103</v>
      </c>
      <c r="Q160" s="99" t="s">
        <v>103</v>
      </c>
      <c r="R160" s="99" t="s">
        <v>103</v>
      </c>
      <c r="S160" s="99" t="s">
        <v>103</v>
      </c>
      <c r="T160" s="99" t="s">
        <v>103</v>
      </c>
      <c r="U160" s="99" t="s">
        <v>2973</v>
      </c>
      <c r="V160" s="50">
        <v>6800</v>
      </c>
      <c r="W160" s="53" t="s">
        <v>1500</v>
      </c>
      <c r="X160" s="53"/>
    </row>
    <row r="161" spans="1:24" ht="12" thickBot="1" x14ac:dyDescent="0.2">
      <c r="A161" s="93" t="s">
        <v>3604</v>
      </c>
      <c r="B161" s="146">
        <v>111</v>
      </c>
      <c r="C161" s="146">
        <v>0</v>
      </c>
      <c r="D161" s="146">
        <v>-10</v>
      </c>
      <c r="E161" s="146">
        <v>0</v>
      </c>
      <c r="F161" s="146" t="s">
        <v>103</v>
      </c>
      <c r="G161" s="138">
        <v>0</v>
      </c>
      <c r="H161" s="138">
        <v>0</v>
      </c>
      <c r="I161" s="138">
        <v>0</v>
      </c>
      <c r="J161" s="138">
        <v>0</v>
      </c>
      <c r="K161" s="138">
        <v>0</v>
      </c>
      <c r="L161" s="138">
        <v>30</v>
      </c>
      <c r="M161" s="99" t="s">
        <v>103</v>
      </c>
      <c r="N161" s="99" t="s">
        <v>103</v>
      </c>
      <c r="O161" s="99" t="s">
        <v>103</v>
      </c>
      <c r="P161" s="99" t="s">
        <v>103</v>
      </c>
      <c r="Q161" s="99" t="s">
        <v>103</v>
      </c>
      <c r="R161" s="99" t="s">
        <v>103</v>
      </c>
      <c r="S161" s="99" t="s">
        <v>103</v>
      </c>
      <c r="T161" s="99" t="s">
        <v>103</v>
      </c>
      <c r="U161" s="99" t="s">
        <v>2973</v>
      </c>
      <c r="V161" s="50">
        <v>8000</v>
      </c>
      <c r="W161" s="53" t="s">
        <v>1535</v>
      </c>
      <c r="X161" s="53"/>
    </row>
    <row r="162" spans="1:24" ht="12" thickBot="1" x14ac:dyDescent="0.2">
      <c r="A162" s="93" t="s">
        <v>3603</v>
      </c>
      <c r="B162" s="146">
        <v>132</v>
      </c>
      <c r="C162" s="146">
        <v>0</v>
      </c>
      <c r="D162" s="146">
        <v>10</v>
      </c>
      <c r="E162" s="146">
        <v>0</v>
      </c>
      <c r="F162" s="146" t="s">
        <v>103</v>
      </c>
      <c r="G162" s="138">
        <v>50</v>
      </c>
      <c r="H162" s="138">
        <v>50</v>
      </c>
      <c r="I162" s="138">
        <v>0</v>
      </c>
      <c r="J162" s="138">
        <v>0</v>
      </c>
      <c r="K162" s="138">
        <v>0</v>
      </c>
      <c r="L162" s="138">
        <v>0</v>
      </c>
      <c r="M162" s="99" t="s">
        <v>103</v>
      </c>
      <c r="N162" s="99" t="s">
        <v>103</v>
      </c>
      <c r="O162" s="99" t="s">
        <v>103</v>
      </c>
      <c r="P162" s="99" t="s">
        <v>103</v>
      </c>
      <c r="Q162" s="99" t="s">
        <v>103</v>
      </c>
      <c r="R162" s="99" t="s">
        <v>103</v>
      </c>
      <c r="S162" s="99" t="s">
        <v>103</v>
      </c>
      <c r="T162" s="99" t="s">
        <v>103</v>
      </c>
      <c r="U162" s="99" t="s">
        <v>2973</v>
      </c>
      <c r="V162" s="50">
        <v>-7200</v>
      </c>
      <c r="W162" s="53" t="s">
        <v>3008</v>
      </c>
      <c r="X162" s="53"/>
    </row>
  </sheetData>
  <autoFilter ref="M2:U2" xr:uid="{7DBB7426-5D24-4E20-A719-EEE3D8DCF4F0}"/>
  <mergeCells count="906">
    <mergeCell ref="G40:G43"/>
    <mergeCell ref="K40:K43"/>
    <mergeCell ref="O40:O43"/>
    <mergeCell ref="S40:S43"/>
    <mergeCell ref="U20:U21"/>
    <mergeCell ref="U36:U37"/>
    <mergeCell ref="U38:U39"/>
    <mergeCell ref="U40:U43"/>
    <mergeCell ref="G1:L1"/>
    <mergeCell ref="M1:U1"/>
    <mergeCell ref="I38:I39"/>
    <mergeCell ref="I40:I43"/>
    <mergeCell ref="K3:K4"/>
    <mergeCell ref="K5:K6"/>
    <mergeCell ref="K11:K12"/>
    <mergeCell ref="K16:K17"/>
    <mergeCell ref="K18:K19"/>
    <mergeCell ref="M38:M39"/>
    <mergeCell ref="M40:M43"/>
    <mergeCell ref="O3:O4"/>
    <mergeCell ref="O5:O6"/>
    <mergeCell ref="O11:O12"/>
    <mergeCell ref="O16:O17"/>
    <mergeCell ref="O18:O19"/>
    <mergeCell ref="A1:A2"/>
    <mergeCell ref="A3:A4"/>
    <mergeCell ref="A5:A6"/>
    <mergeCell ref="A11:A12"/>
    <mergeCell ref="D1:D2"/>
    <mergeCell ref="D3:D4"/>
    <mergeCell ref="D5:D6"/>
    <mergeCell ref="D11:D12"/>
    <mergeCell ref="A84:A86"/>
    <mergeCell ref="C61:C62"/>
    <mergeCell ref="B20:B21"/>
    <mergeCell ref="B36:B37"/>
    <mergeCell ref="B38:B39"/>
    <mergeCell ref="B40:B43"/>
    <mergeCell ref="D16:D17"/>
    <mergeCell ref="D18:D19"/>
    <mergeCell ref="D20:D21"/>
    <mergeCell ref="D36:D37"/>
    <mergeCell ref="C40:C43"/>
    <mergeCell ref="A87:A88"/>
    <mergeCell ref="A89:A90"/>
    <mergeCell ref="A91:A93"/>
    <mergeCell ref="A95:A97"/>
    <mergeCell ref="A16:A17"/>
    <mergeCell ref="A18:A19"/>
    <mergeCell ref="A20:A21"/>
    <mergeCell ref="A36:A37"/>
    <mergeCell ref="A38:A39"/>
    <mergeCell ref="A71:A72"/>
    <mergeCell ref="A73:A78"/>
    <mergeCell ref="A79:A81"/>
    <mergeCell ref="A40:A43"/>
    <mergeCell ref="A131:A132"/>
    <mergeCell ref="A136:A137"/>
    <mergeCell ref="A140:A141"/>
    <mergeCell ref="A101:A102"/>
    <mergeCell ref="A104:A105"/>
    <mergeCell ref="A106:A107"/>
    <mergeCell ref="A108:A109"/>
    <mergeCell ref="A115:A116"/>
    <mergeCell ref="A117:A119"/>
    <mergeCell ref="A156:A157"/>
    <mergeCell ref="B1:B2"/>
    <mergeCell ref="B3:B4"/>
    <mergeCell ref="B5:B6"/>
    <mergeCell ref="B11:B12"/>
    <mergeCell ref="B16:B17"/>
    <mergeCell ref="B18:B19"/>
    <mergeCell ref="A120:A121"/>
    <mergeCell ref="A122:A123"/>
    <mergeCell ref="B122:B123"/>
    <mergeCell ref="B89:B90"/>
    <mergeCell ref="B91:B93"/>
    <mergeCell ref="B95:B97"/>
    <mergeCell ref="B98:B100"/>
    <mergeCell ref="B101:B102"/>
    <mergeCell ref="B104:B105"/>
    <mergeCell ref="A143:A144"/>
    <mergeCell ref="A149:A150"/>
    <mergeCell ref="A152:A153"/>
    <mergeCell ref="A98:A100"/>
    <mergeCell ref="A61:A62"/>
    <mergeCell ref="A63:A65"/>
    <mergeCell ref="A67:A70"/>
    <mergeCell ref="A126:A127"/>
    <mergeCell ref="B115:B116"/>
    <mergeCell ref="B117:B119"/>
    <mergeCell ref="B61:B62"/>
    <mergeCell ref="B63:B65"/>
    <mergeCell ref="B67:B70"/>
    <mergeCell ref="B71:B72"/>
    <mergeCell ref="B73:B78"/>
    <mergeCell ref="B79:B81"/>
    <mergeCell ref="B84:B86"/>
    <mergeCell ref="B136:B137"/>
    <mergeCell ref="B140:B141"/>
    <mergeCell ref="B143:B144"/>
    <mergeCell ref="B149:B150"/>
    <mergeCell ref="B152:B153"/>
    <mergeCell ref="B156:B157"/>
    <mergeCell ref="C1:C2"/>
    <mergeCell ref="C3:C4"/>
    <mergeCell ref="C5:C6"/>
    <mergeCell ref="C11:C12"/>
    <mergeCell ref="C16:C17"/>
    <mergeCell ref="C18:C19"/>
    <mergeCell ref="C20:C21"/>
    <mergeCell ref="C36:C37"/>
    <mergeCell ref="C156:C157"/>
    <mergeCell ref="C115:C116"/>
    <mergeCell ref="C117:C119"/>
    <mergeCell ref="C120:C121"/>
    <mergeCell ref="C122:C123"/>
    <mergeCell ref="C126:C127"/>
    <mergeCell ref="C131:C132"/>
    <mergeCell ref="C38:C39"/>
    <mergeCell ref="B106:B107"/>
    <mergeCell ref="B108:B109"/>
    <mergeCell ref="B120:B121"/>
    <mergeCell ref="C149:C150"/>
    <mergeCell ref="C152:C153"/>
    <mergeCell ref="B87:B88"/>
    <mergeCell ref="C63:C65"/>
    <mergeCell ref="C67:C70"/>
    <mergeCell ref="C71:C72"/>
    <mergeCell ref="C73:C78"/>
    <mergeCell ref="C79:C81"/>
    <mergeCell ref="C84:C86"/>
    <mergeCell ref="C87:C88"/>
    <mergeCell ref="C89:C90"/>
    <mergeCell ref="C91:C93"/>
    <mergeCell ref="C136:C137"/>
    <mergeCell ref="C140:C141"/>
    <mergeCell ref="C143:C144"/>
    <mergeCell ref="C95:C97"/>
    <mergeCell ref="C98:C100"/>
    <mergeCell ref="C101:C102"/>
    <mergeCell ref="C104:C105"/>
    <mergeCell ref="C106:C107"/>
    <mergeCell ref="C108:C109"/>
    <mergeCell ref="B126:B127"/>
    <mergeCell ref="B131:B132"/>
    <mergeCell ref="D156:D157"/>
    <mergeCell ref="E1:E2"/>
    <mergeCell ref="E3:E4"/>
    <mergeCell ref="E5:E6"/>
    <mergeCell ref="E11:E12"/>
    <mergeCell ref="E16:E17"/>
    <mergeCell ref="E18:E19"/>
    <mergeCell ref="D120:D121"/>
    <mergeCell ref="D122:D123"/>
    <mergeCell ref="D126:D127"/>
    <mergeCell ref="E101:E102"/>
    <mergeCell ref="E104:E105"/>
    <mergeCell ref="E67:E70"/>
    <mergeCell ref="E71:E72"/>
    <mergeCell ref="E73:E78"/>
    <mergeCell ref="E79:E81"/>
    <mergeCell ref="D143:D144"/>
    <mergeCell ref="D84:D86"/>
    <mergeCell ref="D87:D88"/>
    <mergeCell ref="D89:D90"/>
    <mergeCell ref="D91:D93"/>
    <mergeCell ref="D95:D97"/>
    <mergeCell ref="D38:D39"/>
    <mergeCell ref="D40:D43"/>
    <mergeCell ref="D149:D150"/>
    <mergeCell ref="D152:D153"/>
    <mergeCell ref="D98:D100"/>
    <mergeCell ref="D61:D62"/>
    <mergeCell ref="D63:D65"/>
    <mergeCell ref="D67:D70"/>
    <mergeCell ref="D71:D72"/>
    <mergeCell ref="D73:D78"/>
    <mergeCell ref="D79:D81"/>
    <mergeCell ref="D140:D141"/>
    <mergeCell ref="D101:D102"/>
    <mergeCell ref="D104:D105"/>
    <mergeCell ref="D106:D107"/>
    <mergeCell ref="D108:D109"/>
    <mergeCell ref="D115:D116"/>
    <mergeCell ref="D117:D119"/>
    <mergeCell ref="D131:D132"/>
    <mergeCell ref="D136:D137"/>
    <mergeCell ref="E20:E21"/>
    <mergeCell ref="E36:E37"/>
    <mergeCell ref="E38:E39"/>
    <mergeCell ref="E40:E43"/>
    <mergeCell ref="E61:E62"/>
    <mergeCell ref="E63:E65"/>
    <mergeCell ref="E95:E97"/>
    <mergeCell ref="E98:E100"/>
    <mergeCell ref="E89:E90"/>
    <mergeCell ref="E91:E93"/>
    <mergeCell ref="E140:E141"/>
    <mergeCell ref="E143:E144"/>
    <mergeCell ref="E149:E150"/>
    <mergeCell ref="E152:E153"/>
    <mergeCell ref="E156:E157"/>
    <mergeCell ref="F1:F2"/>
    <mergeCell ref="F3:F4"/>
    <mergeCell ref="F5:F6"/>
    <mergeCell ref="F11:F12"/>
    <mergeCell ref="F16:F17"/>
    <mergeCell ref="F18:F19"/>
    <mergeCell ref="F20:F21"/>
    <mergeCell ref="F36:F37"/>
    <mergeCell ref="F108:F109"/>
    <mergeCell ref="F73:F78"/>
    <mergeCell ref="F79:F81"/>
    <mergeCell ref="F84:F86"/>
    <mergeCell ref="E84:E86"/>
    <mergeCell ref="E87:E88"/>
    <mergeCell ref="E106:E107"/>
    <mergeCell ref="E108:E109"/>
    <mergeCell ref="E115:E116"/>
    <mergeCell ref="E117:E119"/>
    <mergeCell ref="E120:E121"/>
    <mergeCell ref="F131:F132"/>
    <mergeCell ref="F95:F97"/>
    <mergeCell ref="F98:F100"/>
    <mergeCell ref="F101:F102"/>
    <mergeCell ref="F104:F105"/>
    <mergeCell ref="F106:F107"/>
    <mergeCell ref="E126:E127"/>
    <mergeCell ref="E131:E132"/>
    <mergeCell ref="E136:E137"/>
    <mergeCell ref="E122:E123"/>
    <mergeCell ref="F152:F153"/>
    <mergeCell ref="F156:F157"/>
    <mergeCell ref="G3:G4"/>
    <mergeCell ref="G5:G6"/>
    <mergeCell ref="G11:G12"/>
    <mergeCell ref="G16:G17"/>
    <mergeCell ref="G18:G19"/>
    <mergeCell ref="F115:F116"/>
    <mergeCell ref="F136:F137"/>
    <mergeCell ref="G95:G97"/>
    <mergeCell ref="G98:G100"/>
    <mergeCell ref="G101:G102"/>
    <mergeCell ref="G104:G105"/>
    <mergeCell ref="G67:G70"/>
    <mergeCell ref="G71:G72"/>
    <mergeCell ref="G73:G78"/>
    <mergeCell ref="G79:G81"/>
    <mergeCell ref="G84:G86"/>
    <mergeCell ref="F71:F72"/>
    <mergeCell ref="F87:F88"/>
    <mergeCell ref="F89:F90"/>
    <mergeCell ref="G20:G21"/>
    <mergeCell ref="G36:G37"/>
    <mergeCell ref="G38:G39"/>
    <mergeCell ref="G61:G62"/>
    <mergeCell ref="G63:G65"/>
    <mergeCell ref="G87:G88"/>
    <mergeCell ref="G89:G90"/>
    <mergeCell ref="G91:G93"/>
    <mergeCell ref="F140:F141"/>
    <mergeCell ref="F149:F150"/>
    <mergeCell ref="F91:F93"/>
    <mergeCell ref="F38:F39"/>
    <mergeCell ref="F40:F43"/>
    <mergeCell ref="F61:F62"/>
    <mergeCell ref="F63:F65"/>
    <mergeCell ref="F67:F70"/>
    <mergeCell ref="G149:G150"/>
    <mergeCell ref="G106:G107"/>
    <mergeCell ref="G108:G109"/>
    <mergeCell ref="G115:G116"/>
    <mergeCell ref="G117:G119"/>
    <mergeCell ref="G120:G121"/>
    <mergeCell ref="G122:G123"/>
    <mergeCell ref="F117:F119"/>
    <mergeCell ref="F120:F121"/>
    <mergeCell ref="F122:F123"/>
    <mergeCell ref="F126:F127"/>
    <mergeCell ref="G156:G157"/>
    <mergeCell ref="H3:H4"/>
    <mergeCell ref="H5:H6"/>
    <mergeCell ref="H11:H12"/>
    <mergeCell ref="H16:H17"/>
    <mergeCell ref="H18:H19"/>
    <mergeCell ref="H20:H21"/>
    <mergeCell ref="H36:H37"/>
    <mergeCell ref="H38:H39"/>
    <mergeCell ref="G126:G127"/>
    <mergeCell ref="H79:H81"/>
    <mergeCell ref="H84:H86"/>
    <mergeCell ref="H87:H88"/>
    <mergeCell ref="H89:H90"/>
    <mergeCell ref="H91:H93"/>
    <mergeCell ref="G152:G153"/>
    <mergeCell ref="G131:G132"/>
    <mergeCell ref="G136:G137"/>
    <mergeCell ref="G140:G141"/>
    <mergeCell ref="G143:G144"/>
    <mergeCell ref="H126:H127"/>
    <mergeCell ref="H131:H132"/>
    <mergeCell ref="H136:H137"/>
    <mergeCell ref="H98:H100"/>
    <mergeCell ref="H152:H153"/>
    <mergeCell ref="H156:H157"/>
    <mergeCell ref="I3:I4"/>
    <mergeCell ref="I5:I6"/>
    <mergeCell ref="I11:I12"/>
    <mergeCell ref="I16:I17"/>
    <mergeCell ref="I18:I19"/>
    <mergeCell ref="H117:H119"/>
    <mergeCell ref="H120:H121"/>
    <mergeCell ref="H122:H123"/>
    <mergeCell ref="I101:I102"/>
    <mergeCell ref="I104:I105"/>
    <mergeCell ref="I67:I70"/>
    <mergeCell ref="I71:I72"/>
    <mergeCell ref="I73:I78"/>
    <mergeCell ref="I79:I81"/>
    <mergeCell ref="H140:H141"/>
    <mergeCell ref="H143:H144"/>
    <mergeCell ref="H149:H150"/>
    <mergeCell ref="H95:H97"/>
    <mergeCell ref="H40:H43"/>
    <mergeCell ref="H61:H62"/>
    <mergeCell ref="H63:H65"/>
    <mergeCell ref="H67:H70"/>
    <mergeCell ref="H71:H72"/>
    <mergeCell ref="H73:H78"/>
    <mergeCell ref="I117:I119"/>
    <mergeCell ref="I120:I121"/>
    <mergeCell ref="H101:H102"/>
    <mergeCell ref="H104:H105"/>
    <mergeCell ref="H106:H107"/>
    <mergeCell ref="H108:H109"/>
    <mergeCell ref="H115:H116"/>
    <mergeCell ref="I84:I86"/>
    <mergeCell ref="I87:I88"/>
    <mergeCell ref="I106:I107"/>
    <mergeCell ref="I108:I109"/>
    <mergeCell ref="I115:I116"/>
    <mergeCell ref="I20:I21"/>
    <mergeCell ref="I36:I37"/>
    <mergeCell ref="J136:J137"/>
    <mergeCell ref="J98:J100"/>
    <mergeCell ref="I61:I62"/>
    <mergeCell ref="I63:I65"/>
    <mergeCell ref="I95:I97"/>
    <mergeCell ref="I126:I127"/>
    <mergeCell ref="I98:I100"/>
    <mergeCell ref="I89:I90"/>
    <mergeCell ref="I91:I93"/>
    <mergeCell ref="I131:I132"/>
    <mergeCell ref="I136:I137"/>
    <mergeCell ref="J3:J4"/>
    <mergeCell ref="J5:J6"/>
    <mergeCell ref="J11:J12"/>
    <mergeCell ref="J16:J17"/>
    <mergeCell ref="J18:J19"/>
    <mergeCell ref="J20:J21"/>
    <mergeCell ref="J36:J37"/>
    <mergeCell ref="J38:J39"/>
    <mergeCell ref="J115:J116"/>
    <mergeCell ref="J79:J81"/>
    <mergeCell ref="J84:J86"/>
    <mergeCell ref="J87:J88"/>
    <mergeCell ref="J104:J105"/>
    <mergeCell ref="J106:J107"/>
    <mergeCell ref="J108:J109"/>
    <mergeCell ref="J95:J97"/>
    <mergeCell ref="J40:J43"/>
    <mergeCell ref="J61:J62"/>
    <mergeCell ref="J63:J65"/>
    <mergeCell ref="J67:J70"/>
    <mergeCell ref="J71:J72"/>
    <mergeCell ref="J73:J78"/>
    <mergeCell ref="J89:J90"/>
    <mergeCell ref="J91:J93"/>
    <mergeCell ref="I140:I141"/>
    <mergeCell ref="J152:J153"/>
    <mergeCell ref="J156:J157"/>
    <mergeCell ref="J117:J119"/>
    <mergeCell ref="J140:J141"/>
    <mergeCell ref="J143:J144"/>
    <mergeCell ref="J149:J150"/>
    <mergeCell ref="I152:I153"/>
    <mergeCell ref="I156:I157"/>
    <mergeCell ref="I143:I144"/>
    <mergeCell ref="I149:I150"/>
    <mergeCell ref="I122:I123"/>
    <mergeCell ref="K20:K21"/>
    <mergeCell ref="K36:K37"/>
    <mergeCell ref="K38:K39"/>
    <mergeCell ref="K61:K62"/>
    <mergeCell ref="K63:K65"/>
    <mergeCell ref="K87:K88"/>
    <mergeCell ref="K89:K90"/>
    <mergeCell ref="K91:K93"/>
    <mergeCell ref="K95:K97"/>
    <mergeCell ref="K67:K70"/>
    <mergeCell ref="K71:K72"/>
    <mergeCell ref="K73:K78"/>
    <mergeCell ref="K79:K81"/>
    <mergeCell ref="K84:K86"/>
    <mergeCell ref="K149:K150"/>
    <mergeCell ref="K106:K107"/>
    <mergeCell ref="K108:K109"/>
    <mergeCell ref="K115:K116"/>
    <mergeCell ref="K117:K119"/>
    <mergeCell ref="K120:K121"/>
    <mergeCell ref="K122:K123"/>
    <mergeCell ref="J120:J121"/>
    <mergeCell ref="J122:J123"/>
    <mergeCell ref="J126:J127"/>
    <mergeCell ref="J131:J132"/>
    <mergeCell ref="K98:K100"/>
    <mergeCell ref="K101:K102"/>
    <mergeCell ref="K104:K105"/>
    <mergeCell ref="J101:J102"/>
    <mergeCell ref="K156:K157"/>
    <mergeCell ref="L3:L4"/>
    <mergeCell ref="L5:L6"/>
    <mergeCell ref="L11:L12"/>
    <mergeCell ref="L16:L17"/>
    <mergeCell ref="L18:L19"/>
    <mergeCell ref="L20:L21"/>
    <mergeCell ref="L36:L37"/>
    <mergeCell ref="L38:L39"/>
    <mergeCell ref="K126:K127"/>
    <mergeCell ref="L79:L81"/>
    <mergeCell ref="L84:L86"/>
    <mergeCell ref="L87:L88"/>
    <mergeCell ref="L89:L90"/>
    <mergeCell ref="L91:L93"/>
    <mergeCell ref="K152:K153"/>
    <mergeCell ref="K131:K132"/>
    <mergeCell ref="K136:K137"/>
    <mergeCell ref="K140:K141"/>
    <mergeCell ref="K143:K144"/>
    <mergeCell ref="L126:L127"/>
    <mergeCell ref="L131:L132"/>
    <mergeCell ref="L136:L137"/>
    <mergeCell ref="L98:L100"/>
    <mergeCell ref="L152:L153"/>
    <mergeCell ref="L156:L157"/>
    <mergeCell ref="M3:M4"/>
    <mergeCell ref="M5:M6"/>
    <mergeCell ref="M11:M12"/>
    <mergeCell ref="M16:M17"/>
    <mergeCell ref="M18:M19"/>
    <mergeCell ref="L117:L119"/>
    <mergeCell ref="L120:L121"/>
    <mergeCell ref="L122:L123"/>
    <mergeCell ref="M101:M102"/>
    <mergeCell ref="M104:M105"/>
    <mergeCell ref="M67:M70"/>
    <mergeCell ref="M71:M72"/>
    <mergeCell ref="M73:M78"/>
    <mergeCell ref="M79:M81"/>
    <mergeCell ref="L140:L141"/>
    <mergeCell ref="L143:L144"/>
    <mergeCell ref="L149:L150"/>
    <mergeCell ref="L95:L97"/>
    <mergeCell ref="L40:L43"/>
    <mergeCell ref="L61:L62"/>
    <mergeCell ref="L63:L65"/>
    <mergeCell ref="L67:L70"/>
    <mergeCell ref="L71:L72"/>
    <mergeCell ref="L73:L78"/>
    <mergeCell ref="M117:M119"/>
    <mergeCell ref="M120:M121"/>
    <mergeCell ref="L101:L102"/>
    <mergeCell ref="L104:L105"/>
    <mergeCell ref="L106:L107"/>
    <mergeCell ref="L108:L109"/>
    <mergeCell ref="L115:L116"/>
    <mergeCell ref="M84:M86"/>
    <mergeCell ref="M87:M88"/>
    <mergeCell ref="M106:M107"/>
    <mergeCell ref="M108:M109"/>
    <mergeCell ref="M115:M116"/>
    <mergeCell ref="M20:M21"/>
    <mergeCell ref="M36:M37"/>
    <mergeCell ref="N136:N137"/>
    <mergeCell ref="N98:N100"/>
    <mergeCell ref="M61:M62"/>
    <mergeCell ref="M63:M65"/>
    <mergeCell ref="M95:M97"/>
    <mergeCell ref="M126:M127"/>
    <mergeCell ref="M98:M100"/>
    <mergeCell ref="M89:M90"/>
    <mergeCell ref="M91:M93"/>
    <mergeCell ref="M131:M132"/>
    <mergeCell ref="M136:M137"/>
    <mergeCell ref="N3:N4"/>
    <mergeCell ref="N5:N6"/>
    <mergeCell ref="N11:N12"/>
    <mergeCell ref="N16:N17"/>
    <mergeCell ref="N18:N19"/>
    <mergeCell ref="N20:N21"/>
    <mergeCell ref="N36:N37"/>
    <mergeCell ref="N38:N39"/>
    <mergeCell ref="N115:N116"/>
    <mergeCell ref="N79:N81"/>
    <mergeCell ref="N84:N86"/>
    <mergeCell ref="N87:N88"/>
    <mergeCell ref="N104:N105"/>
    <mergeCell ref="N106:N107"/>
    <mergeCell ref="N108:N109"/>
    <mergeCell ref="N95:N97"/>
    <mergeCell ref="N40:N43"/>
    <mergeCell ref="N61:N62"/>
    <mergeCell ref="N63:N65"/>
    <mergeCell ref="N67:N70"/>
    <mergeCell ref="N71:N72"/>
    <mergeCell ref="N73:N78"/>
    <mergeCell ref="N89:N90"/>
    <mergeCell ref="N91:N93"/>
    <mergeCell ref="M140:M141"/>
    <mergeCell ref="N152:N153"/>
    <mergeCell ref="N156:N157"/>
    <mergeCell ref="N117:N119"/>
    <mergeCell ref="N140:N141"/>
    <mergeCell ref="N143:N144"/>
    <mergeCell ref="N149:N150"/>
    <mergeCell ref="M152:M153"/>
    <mergeCell ref="M156:M157"/>
    <mergeCell ref="M143:M144"/>
    <mergeCell ref="M149:M150"/>
    <mergeCell ref="M122:M123"/>
    <mergeCell ref="O20:O21"/>
    <mergeCell ref="O36:O37"/>
    <mergeCell ref="O38:O39"/>
    <mergeCell ref="O61:O62"/>
    <mergeCell ref="O63:O65"/>
    <mergeCell ref="O87:O88"/>
    <mergeCell ref="O89:O90"/>
    <mergeCell ref="O91:O93"/>
    <mergeCell ref="O95:O97"/>
    <mergeCell ref="O67:O70"/>
    <mergeCell ref="O71:O72"/>
    <mergeCell ref="O73:O78"/>
    <mergeCell ref="O79:O81"/>
    <mergeCell ref="O84:O86"/>
    <mergeCell ref="O149:O150"/>
    <mergeCell ref="O106:O107"/>
    <mergeCell ref="O108:O109"/>
    <mergeCell ref="O115:O116"/>
    <mergeCell ref="O117:O119"/>
    <mergeCell ref="O120:O121"/>
    <mergeCell ref="O122:O123"/>
    <mergeCell ref="N120:N121"/>
    <mergeCell ref="N122:N123"/>
    <mergeCell ref="N126:N127"/>
    <mergeCell ref="N131:N132"/>
    <mergeCell ref="O98:O100"/>
    <mergeCell ref="O101:O102"/>
    <mergeCell ref="O104:O105"/>
    <mergeCell ref="N101:N102"/>
    <mergeCell ref="O156:O157"/>
    <mergeCell ref="P3:P4"/>
    <mergeCell ref="P5:P6"/>
    <mergeCell ref="P11:P12"/>
    <mergeCell ref="P16:P17"/>
    <mergeCell ref="P18:P19"/>
    <mergeCell ref="P20:P21"/>
    <mergeCell ref="P36:P37"/>
    <mergeCell ref="P38:P39"/>
    <mergeCell ref="O126:O127"/>
    <mergeCell ref="P79:P81"/>
    <mergeCell ref="P84:P86"/>
    <mergeCell ref="P87:P88"/>
    <mergeCell ref="P89:P90"/>
    <mergeCell ref="P91:P93"/>
    <mergeCell ref="O152:O153"/>
    <mergeCell ref="O131:O132"/>
    <mergeCell ref="O136:O137"/>
    <mergeCell ref="O140:O141"/>
    <mergeCell ref="O143:O144"/>
    <mergeCell ref="P126:P127"/>
    <mergeCell ref="P131:P132"/>
    <mergeCell ref="P136:P137"/>
    <mergeCell ref="P98:P100"/>
    <mergeCell ref="P152:P153"/>
    <mergeCell ref="P156:P157"/>
    <mergeCell ref="Q3:Q4"/>
    <mergeCell ref="Q5:Q6"/>
    <mergeCell ref="Q11:Q12"/>
    <mergeCell ref="Q16:Q17"/>
    <mergeCell ref="Q18:Q19"/>
    <mergeCell ref="P117:P119"/>
    <mergeCell ref="P120:P121"/>
    <mergeCell ref="P122:P123"/>
    <mergeCell ref="Q101:Q102"/>
    <mergeCell ref="Q104:Q105"/>
    <mergeCell ref="Q67:Q70"/>
    <mergeCell ref="Q71:Q72"/>
    <mergeCell ref="Q73:Q78"/>
    <mergeCell ref="Q79:Q81"/>
    <mergeCell ref="P140:P141"/>
    <mergeCell ref="P143:P144"/>
    <mergeCell ref="P149:P150"/>
    <mergeCell ref="P95:P97"/>
    <mergeCell ref="P40:P43"/>
    <mergeCell ref="P61:P62"/>
    <mergeCell ref="P63:P65"/>
    <mergeCell ref="P67:P70"/>
    <mergeCell ref="P71:P72"/>
    <mergeCell ref="P73:P78"/>
    <mergeCell ref="Q117:Q119"/>
    <mergeCell ref="Q120:Q121"/>
    <mergeCell ref="P101:P102"/>
    <mergeCell ref="P104:P105"/>
    <mergeCell ref="P106:P107"/>
    <mergeCell ref="P108:P109"/>
    <mergeCell ref="P115:P116"/>
    <mergeCell ref="Q38:Q39"/>
    <mergeCell ref="Q40:Q43"/>
    <mergeCell ref="Q61:Q62"/>
    <mergeCell ref="Q63:Q65"/>
    <mergeCell ref="Q95:Q97"/>
    <mergeCell ref="Q126:Q127"/>
    <mergeCell ref="Q98:Q100"/>
    <mergeCell ref="Q89:Q90"/>
    <mergeCell ref="Q91:Q93"/>
    <mergeCell ref="Q143:Q144"/>
    <mergeCell ref="Q149:Q150"/>
    <mergeCell ref="Q152:Q153"/>
    <mergeCell ref="Q156:Q157"/>
    <mergeCell ref="R3:R4"/>
    <mergeCell ref="R5:R6"/>
    <mergeCell ref="R11:R12"/>
    <mergeCell ref="R16:R17"/>
    <mergeCell ref="R18:R19"/>
    <mergeCell ref="R20:R21"/>
    <mergeCell ref="R36:R37"/>
    <mergeCell ref="R38:R39"/>
    <mergeCell ref="R115:R116"/>
    <mergeCell ref="R79:R81"/>
    <mergeCell ref="R84:R86"/>
    <mergeCell ref="R87:R88"/>
    <mergeCell ref="Q84:Q86"/>
    <mergeCell ref="Q87:Q88"/>
    <mergeCell ref="Q106:Q107"/>
    <mergeCell ref="Q108:Q109"/>
    <mergeCell ref="Q115:Q116"/>
    <mergeCell ref="Q122:Q123"/>
    <mergeCell ref="Q20:Q21"/>
    <mergeCell ref="Q36:Q37"/>
    <mergeCell ref="R136:R137"/>
    <mergeCell ref="R98:R100"/>
    <mergeCell ref="R101:R102"/>
    <mergeCell ref="R104:R105"/>
    <mergeCell ref="R106:R107"/>
    <mergeCell ref="R108:R109"/>
    <mergeCell ref="Q131:Q132"/>
    <mergeCell ref="Q136:Q137"/>
    <mergeCell ref="Q140:Q141"/>
    <mergeCell ref="R152:R153"/>
    <mergeCell ref="R156:R157"/>
    <mergeCell ref="S3:S4"/>
    <mergeCell ref="S5:S6"/>
    <mergeCell ref="S11:S12"/>
    <mergeCell ref="S16:S17"/>
    <mergeCell ref="S18:S19"/>
    <mergeCell ref="R117:R119"/>
    <mergeCell ref="R140:R141"/>
    <mergeCell ref="S95:S97"/>
    <mergeCell ref="S98:S100"/>
    <mergeCell ref="S101:S102"/>
    <mergeCell ref="S104:S105"/>
    <mergeCell ref="S67:S70"/>
    <mergeCell ref="S71:S72"/>
    <mergeCell ref="S73:S78"/>
    <mergeCell ref="S79:S81"/>
    <mergeCell ref="S84:S86"/>
    <mergeCell ref="R73:R78"/>
    <mergeCell ref="R89:R90"/>
    <mergeCell ref="R91:R93"/>
    <mergeCell ref="S20:S21"/>
    <mergeCell ref="S36:S37"/>
    <mergeCell ref="S38:S39"/>
    <mergeCell ref="S61:S62"/>
    <mergeCell ref="S63:S65"/>
    <mergeCell ref="S87:S88"/>
    <mergeCell ref="S89:S90"/>
    <mergeCell ref="S91:S93"/>
    <mergeCell ref="R143:R144"/>
    <mergeCell ref="R149:R150"/>
    <mergeCell ref="R95:R97"/>
    <mergeCell ref="R40:R43"/>
    <mergeCell ref="R61:R62"/>
    <mergeCell ref="R63:R65"/>
    <mergeCell ref="R67:R70"/>
    <mergeCell ref="R71:R72"/>
    <mergeCell ref="S149:S150"/>
    <mergeCell ref="S106:S107"/>
    <mergeCell ref="S108:S109"/>
    <mergeCell ref="S115:S116"/>
    <mergeCell ref="S117:S119"/>
    <mergeCell ref="S120:S121"/>
    <mergeCell ref="S122:S123"/>
    <mergeCell ref="R120:R121"/>
    <mergeCell ref="R122:R123"/>
    <mergeCell ref="R126:R127"/>
    <mergeCell ref="R131:R132"/>
    <mergeCell ref="S156:S157"/>
    <mergeCell ref="T3:T4"/>
    <mergeCell ref="T5:T6"/>
    <mergeCell ref="T11:T12"/>
    <mergeCell ref="T16:T17"/>
    <mergeCell ref="T18:T19"/>
    <mergeCell ref="T20:T21"/>
    <mergeCell ref="T36:T37"/>
    <mergeCell ref="T38:T39"/>
    <mergeCell ref="S126:S127"/>
    <mergeCell ref="T79:T81"/>
    <mergeCell ref="T84:T86"/>
    <mergeCell ref="T87:T88"/>
    <mergeCell ref="T89:T90"/>
    <mergeCell ref="T91:T93"/>
    <mergeCell ref="S152:S153"/>
    <mergeCell ref="S131:S132"/>
    <mergeCell ref="S136:S137"/>
    <mergeCell ref="S140:S141"/>
    <mergeCell ref="S143:S144"/>
    <mergeCell ref="T126:T127"/>
    <mergeCell ref="T131:T132"/>
    <mergeCell ref="T136:T137"/>
    <mergeCell ref="T98:T100"/>
    <mergeCell ref="T152:T153"/>
    <mergeCell ref="T156:T157"/>
    <mergeCell ref="U3:U4"/>
    <mergeCell ref="U5:U6"/>
    <mergeCell ref="U11:U12"/>
    <mergeCell ref="U16:U17"/>
    <mergeCell ref="U18:U19"/>
    <mergeCell ref="T117:T119"/>
    <mergeCell ref="T120:T121"/>
    <mergeCell ref="T122:T123"/>
    <mergeCell ref="U95:U97"/>
    <mergeCell ref="U98:U100"/>
    <mergeCell ref="U101:U102"/>
    <mergeCell ref="U104:U105"/>
    <mergeCell ref="U67:U70"/>
    <mergeCell ref="U71:U72"/>
    <mergeCell ref="U73:U78"/>
    <mergeCell ref="U79:U81"/>
    <mergeCell ref="T140:T141"/>
    <mergeCell ref="T143:T144"/>
    <mergeCell ref="T149:T150"/>
    <mergeCell ref="T95:T97"/>
    <mergeCell ref="T40:T43"/>
    <mergeCell ref="T61:T62"/>
    <mergeCell ref="T63:T65"/>
    <mergeCell ref="T67:T70"/>
    <mergeCell ref="T71:T72"/>
    <mergeCell ref="T73:T78"/>
    <mergeCell ref="T101:T102"/>
    <mergeCell ref="T104:T105"/>
    <mergeCell ref="T106:T107"/>
    <mergeCell ref="T108:T109"/>
    <mergeCell ref="T115:T116"/>
    <mergeCell ref="U61:U62"/>
    <mergeCell ref="U63:U65"/>
    <mergeCell ref="U106:U107"/>
    <mergeCell ref="U108:U109"/>
    <mergeCell ref="U115:U116"/>
    <mergeCell ref="U117:U119"/>
    <mergeCell ref="U120:U121"/>
    <mergeCell ref="U122:U123"/>
    <mergeCell ref="U126:U127"/>
    <mergeCell ref="U91:U93"/>
    <mergeCell ref="U131:U132"/>
    <mergeCell ref="U136:U137"/>
    <mergeCell ref="U140:U141"/>
    <mergeCell ref="U143:U144"/>
    <mergeCell ref="U149:U150"/>
    <mergeCell ref="U152:U153"/>
    <mergeCell ref="U156:U157"/>
    <mergeCell ref="V1:V2"/>
    <mergeCell ref="V3:V4"/>
    <mergeCell ref="V5:V6"/>
    <mergeCell ref="V11:V12"/>
    <mergeCell ref="V16:V17"/>
    <mergeCell ref="V18:V19"/>
    <mergeCell ref="V20:V21"/>
    <mergeCell ref="V36:V37"/>
    <mergeCell ref="V38:V39"/>
    <mergeCell ref="V40:V43"/>
    <mergeCell ref="V61:V62"/>
    <mergeCell ref="V63:V65"/>
    <mergeCell ref="V67:V70"/>
    <mergeCell ref="V71:V72"/>
    <mergeCell ref="V73:V78"/>
    <mergeCell ref="V79:V81"/>
    <mergeCell ref="U89:U90"/>
    <mergeCell ref="V84:V86"/>
    <mergeCell ref="V87:V88"/>
    <mergeCell ref="V89:V90"/>
    <mergeCell ref="V91:V93"/>
    <mergeCell ref="U84:U86"/>
    <mergeCell ref="U87:U88"/>
    <mergeCell ref="V95:V97"/>
    <mergeCell ref="V98:V100"/>
    <mergeCell ref="V101:V102"/>
    <mergeCell ref="V104:V105"/>
    <mergeCell ref="V106:V107"/>
    <mergeCell ref="V108:V109"/>
    <mergeCell ref="W136:W137"/>
    <mergeCell ref="V115:V116"/>
    <mergeCell ref="V117:V119"/>
    <mergeCell ref="V120:V121"/>
    <mergeCell ref="V122:V123"/>
    <mergeCell ref="V126:V127"/>
    <mergeCell ref="V131:V132"/>
    <mergeCell ref="X117:X119"/>
    <mergeCell ref="X120:X121"/>
    <mergeCell ref="X140:X141"/>
    <mergeCell ref="V136:V137"/>
    <mergeCell ref="V140:V141"/>
    <mergeCell ref="V149:V150"/>
    <mergeCell ref="V156:V157"/>
    <mergeCell ref="W1:W2"/>
    <mergeCell ref="W61:W62"/>
    <mergeCell ref="W101:W102"/>
    <mergeCell ref="W108:W109"/>
    <mergeCell ref="W126:W127"/>
    <mergeCell ref="W149:W150"/>
    <mergeCell ref="X1:X2"/>
    <mergeCell ref="X3:X4"/>
    <mergeCell ref="X5:X6"/>
    <mergeCell ref="X11:X12"/>
    <mergeCell ref="X16:X17"/>
    <mergeCell ref="X18:X19"/>
    <mergeCell ref="X20:X21"/>
    <mergeCell ref="X36:X37"/>
    <mergeCell ref="X38:X39"/>
    <mergeCell ref="X40:X43"/>
    <mergeCell ref="X63:X65"/>
    <mergeCell ref="X156:X157"/>
    <mergeCell ref="Z3:Z12"/>
    <mergeCell ref="Z13:Z23"/>
    <mergeCell ref="Z24:Z35"/>
    <mergeCell ref="Z36:Z44"/>
    <mergeCell ref="Z45:Z53"/>
    <mergeCell ref="Z54:Z70"/>
    <mergeCell ref="Z94:Z104"/>
    <mergeCell ref="X67:X70"/>
    <mergeCell ref="X71:X72"/>
    <mergeCell ref="X73:X78"/>
    <mergeCell ref="X79:X81"/>
    <mergeCell ref="X122:X123"/>
    <mergeCell ref="X131:X132"/>
    <mergeCell ref="X84:X86"/>
    <mergeCell ref="X87:X88"/>
    <mergeCell ref="X91:X93"/>
    <mergeCell ref="X95:X97"/>
    <mergeCell ref="X98:X100"/>
    <mergeCell ref="X104:X105"/>
    <mergeCell ref="Z71:Z81"/>
    <mergeCell ref="Z82:Z93"/>
    <mergeCell ref="X106:X107"/>
    <mergeCell ref="X115:X116"/>
    <mergeCell ref="Z105:Z113"/>
    <mergeCell ref="Z114:Z120"/>
    <mergeCell ref="Z121:Z138"/>
    <mergeCell ref="AA8:AA9"/>
    <mergeCell ref="AA13:AA14"/>
    <mergeCell ref="AA16:AA17"/>
    <mergeCell ref="AA25:AA26"/>
    <mergeCell ref="AA30:AA31"/>
    <mergeCell ref="AA56:AA58"/>
    <mergeCell ref="AA60:AA64"/>
    <mergeCell ref="AA68:AA70"/>
    <mergeCell ref="AA73:AA74"/>
    <mergeCell ref="AA80:AA81"/>
    <mergeCell ref="AA83:AA84"/>
    <mergeCell ref="AA87:AA88"/>
    <mergeCell ref="AA89:AA90"/>
    <mergeCell ref="AA95:AA96"/>
    <mergeCell ref="AA101:AA102"/>
    <mergeCell ref="AA114:AA116"/>
    <mergeCell ref="AA117:AA118"/>
    <mergeCell ref="AA32:AA33"/>
    <mergeCell ref="AA127:AA128"/>
    <mergeCell ref="AA131:AA132"/>
    <mergeCell ref="AB131:AB132"/>
    <mergeCell ref="AC8:AC9"/>
    <mergeCell ref="AC13:AC14"/>
    <mergeCell ref="AC25:AC26"/>
    <mergeCell ref="AC30:AC31"/>
    <mergeCell ref="AC32:AC33"/>
    <mergeCell ref="AC89:AC90"/>
    <mergeCell ref="AC95:AC96"/>
    <mergeCell ref="AC56:AC58"/>
    <mergeCell ref="AC60:AC64"/>
    <mergeCell ref="AC68:AC70"/>
    <mergeCell ref="AC80:AC81"/>
    <mergeCell ref="AC83:AC84"/>
    <mergeCell ref="AC87:AC88"/>
    <mergeCell ref="AC101:AC102"/>
    <mergeCell ref="AC114:AC115"/>
    <mergeCell ref="AB117:AB118"/>
    <mergeCell ref="AB127:AB128"/>
  </mergeCells>
  <phoneticPr fontId="1" type="noConversion"/>
  <conditionalFormatting sqref="B1:B1048576">
    <cfRule type="dataBar" priority="11">
      <dataBar>
        <cfvo type="min"/>
        <cfvo type="max"/>
        <color rgb="FF638EC6"/>
      </dataBar>
      <extLst>
        <ext xmlns:x14="http://schemas.microsoft.com/office/spreadsheetml/2009/9/main" uri="{B025F937-C7B1-47D3-B67F-A62EFF666E3E}">
          <x14:id>{66429761-F5DD-4BAC-A5FD-CDD3803E29E2}</x14:id>
        </ext>
      </extLst>
    </cfRule>
  </conditionalFormatting>
  <conditionalFormatting sqref="C1:C1048576">
    <cfRule type="dataBar" priority="10">
      <dataBar>
        <cfvo type="min"/>
        <cfvo type="max"/>
        <color rgb="FFD6007B"/>
      </dataBar>
      <extLst>
        <ext xmlns:x14="http://schemas.microsoft.com/office/spreadsheetml/2009/9/main" uri="{B025F937-C7B1-47D3-B67F-A62EFF666E3E}">
          <x14:id>{54934D1F-1302-4F52-BD93-3D84B74E3361}</x14:id>
        </ext>
      </extLst>
    </cfRule>
  </conditionalFormatting>
  <conditionalFormatting sqref="D1:D1048576">
    <cfRule type="dataBar" priority="9">
      <dataBar>
        <cfvo type="min"/>
        <cfvo type="max"/>
        <color rgb="FFFFB628"/>
      </dataBar>
      <extLst>
        <ext xmlns:x14="http://schemas.microsoft.com/office/spreadsheetml/2009/9/main" uri="{B025F937-C7B1-47D3-B67F-A62EFF666E3E}">
          <x14:id>{C1D3AAC6-A828-4692-9BE4-662CEEB7BF93}</x14:id>
        </ext>
      </extLst>
    </cfRule>
  </conditionalFormatting>
  <conditionalFormatting sqref="E1:E1048576">
    <cfRule type="dataBar" priority="8">
      <dataBar>
        <cfvo type="min"/>
        <cfvo type="max"/>
        <color rgb="FF008AEF"/>
      </dataBar>
      <extLst>
        <ext xmlns:x14="http://schemas.microsoft.com/office/spreadsheetml/2009/9/main" uri="{B025F937-C7B1-47D3-B67F-A62EFF666E3E}">
          <x14:id>{0450F28D-6E28-4311-9CB8-7AE8F5069442}</x14:id>
        </ext>
      </extLst>
    </cfRule>
  </conditionalFormatting>
  <conditionalFormatting sqref="G1:G1048576">
    <cfRule type="dataBar" priority="7">
      <dataBar>
        <cfvo type="min"/>
        <cfvo type="max"/>
        <color rgb="FFFF555A"/>
      </dataBar>
      <extLst>
        <ext xmlns:x14="http://schemas.microsoft.com/office/spreadsheetml/2009/9/main" uri="{B025F937-C7B1-47D3-B67F-A62EFF666E3E}">
          <x14:id>{5FCCA4E5-A56E-4B0E-83BB-924A691652BE}</x14:id>
        </ext>
      </extLst>
    </cfRule>
  </conditionalFormatting>
  <conditionalFormatting sqref="H1:H1048576">
    <cfRule type="dataBar" priority="6">
      <dataBar>
        <cfvo type="min"/>
        <cfvo type="max"/>
        <color rgb="FF008AEF"/>
      </dataBar>
      <extLst>
        <ext xmlns:x14="http://schemas.microsoft.com/office/spreadsheetml/2009/9/main" uri="{B025F937-C7B1-47D3-B67F-A62EFF666E3E}">
          <x14:id>{5C7727A1-D45D-4C00-B16A-E59FF1D16634}</x14:id>
        </ext>
      </extLst>
    </cfRule>
  </conditionalFormatting>
  <conditionalFormatting sqref="I1:I1048576">
    <cfRule type="dataBar" priority="1">
      <dataBar>
        <cfvo type="min"/>
        <cfvo type="max"/>
        <color rgb="FF638EC6"/>
      </dataBar>
      <extLst>
        <ext xmlns:x14="http://schemas.microsoft.com/office/spreadsheetml/2009/9/main" uri="{B025F937-C7B1-47D3-B67F-A62EFF666E3E}">
          <x14:id>{1D07FEB1-03DB-4D3A-91DE-F68F3339997A}</x14:id>
        </ext>
      </extLst>
    </cfRule>
  </conditionalFormatting>
  <conditionalFormatting sqref="J1:J1048576">
    <cfRule type="dataBar" priority="4">
      <dataBar>
        <cfvo type="min"/>
        <cfvo type="max"/>
        <color rgb="FFCC00FF"/>
      </dataBar>
      <extLst>
        <ext xmlns:x14="http://schemas.microsoft.com/office/spreadsheetml/2009/9/main" uri="{B025F937-C7B1-47D3-B67F-A62EFF666E3E}">
          <x14:id>{81D72260-9681-497E-AD81-26ACE91EAD06}</x14:id>
        </ext>
      </extLst>
    </cfRule>
  </conditionalFormatting>
  <conditionalFormatting sqref="K1:K1048576">
    <cfRule type="dataBar" priority="3">
      <dataBar>
        <cfvo type="min"/>
        <cfvo type="max"/>
        <color rgb="FF63C384"/>
      </dataBar>
      <extLst>
        <ext xmlns:x14="http://schemas.microsoft.com/office/spreadsheetml/2009/9/main" uri="{B025F937-C7B1-47D3-B67F-A62EFF666E3E}">
          <x14:id>{24830333-ACAA-4593-9094-FBF596B30D67}</x14:id>
        </ext>
      </extLst>
    </cfRule>
  </conditionalFormatting>
  <conditionalFormatting sqref="L1:L1048576">
    <cfRule type="dataBar" priority="2">
      <dataBar>
        <cfvo type="min"/>
        <cfvo type="max"/>
        <color rgb="FFFFB628"/>
      </dataBar>
      <extLst>
        <ext xmlns:x14="http://schemas.microsoft.com/office/spreadsheetml/2009/9/main" uri="{B025F937-C7B1-47D3-B67F-A62EFF666E3E}">
          <x14:id>{53DF8C1C-EF92-4A7A-B0D2-5353B22F3248}</x14:id>
        </ext>
      </extLst>
    </cfRule>
  </conditionalFormatting>
  <hyperlinks>
    <hyperlink ref="W148" r:id="rId1" tooltip="攻略/町/金輪際リゾート (17d)" xr:uid="{00000000-0004-0000-1700-000000000000}"/>
  </hyperlinks>
  <pageMargins left="0.75" right="0.75" top="1" bottom="1" header="0.51" footer="0.51"/>
  <pageSetup paperSize="9" orientation="portrait" horizontalDpi="0" verticalDpi="0"/>
  <headerFooter scaleWithDoc="0" alignWithMargins="0"/>
  <extLst>
    <ext xmlns:x14="http://schemas.microsoft.com/office/spreadsheetml/2009/9/main" uri="{78C0D931-6437-407d-A8EE-F0AAD7539E65}">
      <x14:conditionalFormattings>
        <x14:conditionalFormatting xmlns:xm="http://schemas.microsoft.com/office/excel/2006/main">
          <x14:cfRule type="dataBar" id="{66429761-F5DD-4BAC-A5FD-CDD3803E29E2}">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54934D1F-1302-4F52-BD93-3D84B74E3361}">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C1D3AAC6-A828-4692-9BE4-662CEEB7BF93}">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0450F28D-6E28-4311-9CB8-7AE8F5069442}">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5FCCA4E5-A56E-4B0E-83BB-924A691652BE}">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5C7727A1-D45D-4C00-B16A-E59FF1D16634}">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1D07FEB1-03DB-4D3A-91DE-F68F3339997A}">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81D72260-9681-497E-AD81-26ACE91EAD06}">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24830333-ACAA-4593-9094-FBF596B30D67}">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53DF8C1C-EF92-4A7A-B0D2-5353B22F3248}">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tabColor rgb="FFFFC000"/>
  </sheetPr>
  <dimension ref="A1:X62"/>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20.6640625" style="3" bestFit="1" customWidth="1"/>
    <col min="2" max="3" width="4.1640625" style="3" bestFit="1" customWidth="1"/>
    <col min="4" max="5" width="5" style="3" bestFit="1" customWidth="1"/>
    <col min="6" max="6" width="6.33203125" style="3" bestFit="1" customWidth="1"/>
    <col min="7" max="10" width="4.1640625" style="3" bestFit="1" customWidth="1"/>
    <col min="11" max="12" width="3" style="3" bestFit="1" customWidth="1"/>
    <col min="13" max="21" width="6.83203125" style="3" bestFit="1" customWidth="1"/>
    <col min="22" max="22" width="8" style="3" bestFit="1" customWidth="1"/>
    <col min="23" max="23" width="27.33203125" style="3" bestFit="1" customWidth="1"/>
    <col min="24" max="24" width="38.5" style="3" bestFit="1" customWidth="1"/>
    <col min="25" max="25" width="2.6640625" style="3" customWidth="1"/>
    <col min="26" max="16384" width="9.33203125" style="3"/>
  </cols>
  <sheetData>
    <row r="1" spans="1:24" ht="12" thickBot="1" x14ac:dyDescent="0.2">
      <c r="A1" s="737" t="s">
        <v>1151</v>
      </c>
      <c r="B1" s="863" t="s">
        <v>3602</v>
      </c>
      <c r="C1" s="863" t="s">
        <v>3601</v>
      </c>
      <c r="D1" s="863" t="s">
        <v>3600</v>
      </c>
      <c r="E1" s="863" t="s">
        <v>571</v>
      </c>
      <c r="F1" s="737" t="s">
        <v>1854</v>
      </c>
      <c r="G1" s="737" t="s">
        <v>1298</v>
      </c>
      <c r="H1" s="740"/>
      <c r="I1" s="740"/>
      <c r="J1" s="740"/>
      <c r="K1" s="740"/>
      <c r="L1" s="740"/>
      <c r="M1" s="737" t="s">
        <v>3470</v>
      </c>
      <c r="N1" s="740"/>
      <c r="O1" s="740"/>
      <c r="P1" s="740"/>
      <c r="Q1" s="740"/>
      <c r="R1" s="740"/>
      <c r="S1" s="740"/>
      <c r="T1" s="740"/>
      <c r="U1" s="740"/>
      <c r="V1" s="737" t="s">
        <v>3483</v>
      </c>
      <c r="W1" s="756" t="s">
        <v>1796</v>
      </c>
      <c r="X1" s="756" t="s">
        <v>81</v>
      </c>
    </row>
    <row r="2" spans="1:24" ht="12" thickBot="1" x14ac:dyDescent="0.2">
      <c r="A2" s="740"/>
      <c r="B2" s="864"/>
      <c r="C2" s="864"/>
      <c r="D2" s="864"/>
      <c r="E2" s="864"/>
      <c r="F2" s="740"/>
      <c r="G2" s="94" t="s">
        <v>3598</v>
      </c>
      <c r="H2" s="94" t="s">
        <v>3597</v>
      </c>
      <c r="I2" s="94" t="s">
        <v>3596</v>
      </c>
      <c r="J2" s="94" t="s">
        <v>3595</v>
      </c>
      <c r="K2" s="94" t="s">
        <v>3594</v>
      </c>
      <c r="L2" s="94" t="s">
        <v>3593</v>
      </c>
      <c r="M2" s="80" t="s">
        <v>3468</v>
      </c>
      <c r="N2" s="80" t="s">
        <v>3467</v>
      </c>
      <c r="O2" s="80" t="s">
        <v>4544</v>
      </c>
      <c r="P2" s="80" t="s">
        <v>3466</v>
      </c>
      <c r="Q2" s="80" t="s">
        <v>3465</v>
      </c>
      <c r="R2" s="80" t="s">
        <v>3464</v>
      </c>
      <c r="S2" s="80" t="s">
        <v>3463</v>
      </c>
      <c r="T2" s="80" t="s">
        <v>3462</v>
      </c>
      <c r="U2" s="80" t="s">
        <v>3461</v>
      </c>
      <c r="V2" s="740"/>
      <c r="W2" s="757"/>
      <c r="X2" s="757"/>
    </row>
    <row r="3" spans="1:24" ht="12" thickBot="1" x14ac:dyDescent="0.2">
      <c r="A3" s="93" t="s">
        <v>3814</v>
      </c>
      <c r="B3" s="146">
        <v>0</v>
      </c>
      <c r="C3" s="146">
        <v>0</v>
      </c>
      <c r="D3" s="146">
        <v>0</v>
      </c>
      <c r="E3" s="146">
        <v>0</v>
      </c>
      <c r="F3" s="146" t="s">
        <v>103</v>
      </c>
      <c r="G3" s="138">
        <v>0</v>
      </c>
      <c r="H3" s="138">
        <v>0</v>
      </c>
      <c r="I3" s="138">
        <v>0</v>
      </c>
      <c r="J3" s="138">
        <v>0</v>
      </c>
      <c r="K3" s="138">
        <v>0</v>
      </c>
      <c r="L3" s="138">
        <v>0</v>
      </c>
      <c r="M3" s="99" t="s">
        <v>2973</v>
      </c>
      <c r="N3" s="99" t="s">
        <v>2973</v>
      </c>
      <c r="O3" s="99" t="s">
        <v>2973</v>
      </c>
      <c r="P3" s="99" t="s">
        <v>2973</v>
      </c>
      <c r="Q3" s="99" t="s">
        <v>2973</v>
      </c>
      <c r="R3" s="99" t="s">
        <v>2973</v>
      </c>
      <c r="S3" s="99" t="s">
        <v>2973</v>
      </c>
      <c r="T3" s="99" t="s">
        <v>2973</v>
      </c>
      <c r="U3" s="99" t="s">
        <v>2973</v>
      </c>
      <c r="V3" s="53">
        <v>-7</v>
      </c>
      <c r="W3" s="53" t="s">
        <v>1535</v>
      </c>
      <c r="X3" s="53" t="s">
        <v>3813</v>
      </c>
    </row>
    <row r="4" spans="1:24" ht="12" thickBot="1" x14ac:dyDescent="0.2">
      <c r="A4" s="846" t="s">
        <v>3812</v>
      </c>
      <c r="B4" s="860">
        <v>1</v>
      </c>
      <c r="C4" s="860">
        <v>0</v>
      </c>
      <c r="D4" s="860">
        <v>0</v>
      </c>
      <c r="E4" s="860">
        <v>0</v>
      </c>
      <c r="F4" s="855" t="s">
        <v>103</v>
      </c>
      <c r="G4" s="853">
        <v>0</v>
      </c>
      <c r="H4" s="853">
        <v>0</v>
      </c>
      <c r="I4" s="853">
        <v>0</v>
      </c>
      <c r="J4" s="853">
        <v>0</v>
      </c>
      <c r="K4" s="853">
        <v>0</v>
      </c>
      <c r="L4" s="853">
        <v>0</v>
      </c>
      <c r="M4" s="750" t="s">
        <v>2973</v>
      </c>
      <c r="N4" s="750" t="s">
        <v>2973</v>
      </c>
      <c r="O4" s="750" t="s">
        <v>2973</v>
      </c>
      <c r="P4" s="750" t="s">
        <v>2973</v>
      </c>
      <c r="Q4" s="750" t="s">
        <v>2973</v>
      </c>
      <c r="R4" s="750" t="s">
        <v>2973</v>
      </c>
      <c r="S4" s="750" t="s">
        <v>2973</v>
      </c>
      <c r="T4" s="750" t="s">
        <v>2973</v>
      </c>
      <c r="U4" s="750" t="s">
        <v>2973</v>
      </c>
      <c r="V4" s="738">
        <v>-7</v>
      </c>
      <c r="W4" s="738" t="s">
        <v>1535</v>
      </c>
      <c r="X4" s="53" t="s">
        <v>3811</v>
      </c>
    </row>
    <row r="5" spans="1:24" ht="12" thickBot="1" x14ac:dyDescent="0.2">
      <c r="A5" s="847"/>
      <c r="B5" s="862"/>
      <c r="C5" s="862"/>
      <c r="D5" s="862"/>
      <c r="E5" s="862"/>
      <c r="F5" s="856"/>
      <c r="G5" s="854"/>
      <c r="H5" s="854"/>
      <c r="I5" s="854"/>
      <c r="J5" s="854"/>
      <c r="K5" s="854"/>
      <c r="L5" s="854"/>
      <c r="M5" s="751"/>
      <c r="N5" s="751"/>
      <c r="O5" s="751"/>
      <c r="P5" s="751"/>
      <c r="Q5" s="751"/>
      <c r="R5" s="751"/>
      <c r="S5" s="751"/>
      <c r="T5" s="751"/>
      <c r="U5" s="751"/>
      <c r="V5" s="739"/>
      <c r="W5" s="739"/>
      <c r="X5" s="53" t="s">
        <v>3810</v>
      </c>
    </row>
    <row r="6" spans="1:24" ht="12" thickBot="1" x14ac:dyDescent="0.2">
      <c r="A6" s="847"/>
      <c r="B6" s="861"/>
      <c r="C6" s="861"/>
      <c r="D6" s="861"/>
      <c r="E6" s="861"/>
      <c r="F6" s="856"/>
      <c r="G6" s="854"/>
      <c r="H6" s="854"/>
      <c r="I6" s="854"/>
      <c r="J6" s="854"/>
      <c r="K6" s="854"/>
      <c r="L6" s="854"/>
      <c r="M6" s="751"/>
      <c r="N6" s="751"/>
      <c r="O6" s="751"/>
      <c r="P6" s="751"/>
      <c r="Q6" s="751"/>
      <c r="R6" s="751"/>
      <c r="S6" s="751"/>
      <c r="T6" s="751"/>
      <c r="U6" s="751"/>
      <c r="V6" s="739"/>
      <c r="W6" s="739"/>
      <c r="X6" s="53" t="s">
        <v>6614</v>
      </c>
    </row>
    <row r="7" spans="1:24" ht="12" thickBot="1" x14ac:dyDescent="0.2">
      <c r="A7" s="846" t="s">
        <v>3809</v>
      </c>
      <c r="B7" s="860">
        <v>1</v>
      </c>
      <c r="C7" s="860">
        <v>0</v>
      </c>
      <c r="D7" s="860">
        <v>5</v>
      </c>
      <c r="E7" s="860">
        <v>0</v>
      </c>
      <c r="F7" s="855" t="s">
        <v>103</v>
      </c>
      <c r="G7" s="853">
        <v>0</v>
      </c>
      <c r="H7" s="853">
        <v>0</v>
      </c>
      <c r="I7" s="853">
        <v>0</v>
      </c>
      <c r="J7" s="853">
        <v>0</v>
      </c>
      <c r="K7" s="853">
        <v>0</v>
      </c>
      <c r="L7" s="853">
        <v>0</v>
      </c>
      <c r="M7" s="750" t="s">
        <v>2973</v>
      </c>
      <c r="N7" s="750" t="s">
        <v>2973</v>
      </c>
      <c r="O7" s="750" t="s">
        <v>2973</v>
      </c>
      <c r="P7" s="750" t="s">
        <v>2973</v>
      </c>
      <c r="Q7" s="750" t="s">
        <v>2973</v>
      </c>
      <c r="R7" s="750" t="s">
        <v>2973</v>
      </c>
      <c r="S7" s="750" t="s">
        <v>2973</v>
      </c>
      <c r="T7" s="750" t="s">
        <v>2973</v>
      </c>
      <c r="U7" s="750" t="s">
        <v>2973</v>
      </c>
      <c r="V7" s="738">
        <v>-7</v>
      </c>
      <c r="W7" s="738" t="s">
        <v>1535</v>
      </c>
      <c r="X7" s="53" t="s">
        <v>3808</v>
      </c>
    </row>
    <row r="8" spans="1:24" ht="12" thickBot="1" x14ac:dyDescent="0.2">
      <c r="A8" s="847"/>
      <c r="B8" s="862"/>
      <c r="C8" s="862"/>
      <c r="D8" s="862"/>
      <c r="E8" s="862"/>
      <c r="F8" s="856"/>
      <c r="G8" s="854"/>
      <c r="H8" s="854"/>
      <c r="I8" s="854"/>
      <c r="J8" s="854"/>
      <c r="K8" s="854"/>
      <c r="L8" s="854"/>
      <c r="M8" s="751"/>
      <c r="N8" s="751"/>
      <c r="O8" s="751"/>
      <c r="P8" s="751"/>
      <c r="Q8" s="751"/>
      <c r="R8" s="751"/>
      <c r="S8" s="751"/>
      <c r="T8" s="751"/>
      <c r="U8" s="751"/>
      <c r="V8" s="739"/>
      <c r="W8" s="739"/>
      <c r="X8" s="53" t="s">
        <v>3807</v>
      </c>
    </row>
    <row r="9" spans="1:24" ht="12" thickBot="1" x14ac:dyDescent="0.2">
      <c r="A9" s="847"/>
      <c r="B9" s="861"/>
      <c r="C9" s="861"/>
      <c r="D9" s="861"/>
      <c r="E9" s="861"/>
      <c r="F9" s="856"/>
      <c r="G9" s="854"/>
      <c r="H9" s="854"/>
      <c r="I9" s="854"/>
      <c r="J9" s="854"/>
      <c r="K9" s="854"/>
      <c r="L9" s="854"/>
      <c r="M9" s="751"/>
      <c r="N9" s="751"/>
      <c r="O9" s="751"/>
      <c r="P9" s="751"/>
      <c r="Q9" s="751"/>
      <c r="R9" s="751"/>
      <c r="S9" s="751"/>
      <c r="T9" s="751"/>
      <c r="U9" s="751"/>
      <c r="V9" s="739"/>
      <c r="W9" s="739"/>
      <c r="X9" s="53" t="s">
        <v>6614</v>
      </c>
    </row>
    <row r="10" spans="1:24" ht="12" thickBot="1" x14ac:dyDescent="0.2">
      <c r="A10" s="846" t="s">
        <v>3806</v>
      </c>
      <c r="B10" s="860">
        <v>1</v>
      </c>
      <c r="C10" s="860">
        <v>0</v>
      </c>
      <c r="D10" s="860">
        <v>10</v>
      </c>
      <c r="E10" s="860">
        <v>0</v>
      </c>
      <c r="F10" s="855" t="s">
        <v>103</v>
      </c>
      <c r="G10" s="853">
        <v>0</v>
      </c>
      <c r="H10" s="853">
        <v>0</v>
      </c>
      <c r="I10" s="853">
        <v>0</v>
      </c>
      <c r="J10" s="853">
        <v>0</v>
      </c>
      <c r="K10" s="853">
        <v>0</v>
      </c>
      <c r="L10" s="853">
        <v>0</v>
      </c>
      <c r="M10" s="750" t="s">
        <v>2973</v>
      </c>
      <c r="N10" s="750" t="s">
        <v>2973</v>
      </c>
      <c r="O10" s="750" t="s">
        <v>2973</v>
      </c>
      <c r="P10" s="750" t="s">
        <v>2973</v>
      </c>
      <c r="Q10" s="750" t="s">
        <v>2973</v>
      </c>
      <c r="R10" s="750" t="s">
        <v>2973</v>
      </c>
      <c r="S10" s="750" t="s">
        <v>2973</v>
      </c>
      <c r="T10" s="750" t="s">
        <v>2973</v>
      </c>
      <c r="U10" s="750" t="s">
        <v>2973</v>
      </c>
      <c r="V10" s="738">
        <v>-7</v>
      </c>
      <c r="W10" s="738" t="s">
        <v>1535</v>
      </c>
      <c r="X10" s="53" t="s">
        <v>3805</v>
      </c>
    </row>
    <row r="11" spans="1:24" ht="12" thickBot="1" x14ac:dyDescent="0.2">
      <c r="A11" s="847"/>
      <c r="B11" s="861"/>
      <c r="C11" s="861"/>
      <c r="D11" s="861"/>
      <c r="E11" s="861"/>
      <c r="F11" s="856"/>
      <c r="G11" s="854"/>
      <c r="H11" s="854"/>
      <c r="I11" s="854"/>
      <c r="J11" s="854"/>
      <c r="K11" s="854"/>
      <c r="L11" s="854"/>
      <c r="M11" s="751"/>
      <c r="N11" s="751"/>
      <c r="O11" s="751"/>
      <c r="P11" s="751"/>
      <c r="Q11" s="751"/>
      <c r="R11" s="751"/>
      <c r="S11" s="751"/>
      <c r="T11" s="751"/>
      <c r="U11" s="751"/>
      <c r="V11" s="739"/>
      <c r="W11" s="739"/>
      <c r="X11" s="53" t="s">
        <v>3804</v>
      </c>
    </row>
    <row r="12" spans="1:24" ht="12" thickBot="1" x14ac:dyDescent="0.2">
      <c r="A12" s="93" t="s">
        <v>3803</v>
      </c>
      <c r="B12" s="146">
        <v>1</v>
      </c>
      <c r="C12" s="146">
        <v>0</v>
      </c>
      <c r="D12" s="146">
        <v>0</v>
      </c>
      <c r="E12" s="146">
        <v>40</v>
      </c>
      <c r="F12" s="146" t="s">
        <v>103</v>
      </c>
      <c r="G12" s="138">
        <v>0</v>
      </c>
      <c r="H12" s="138">
        <v>0</v>
      </c>
      <c r="I12" s="138">
        <v>0</v>
      </c>
      <c r="J12" s="138">
        <v>0</v>
      </c>
      <c r="K12" s="138">
        <v>0</v>
      </c>
      <c r="L12" s="138">
        <v>0</v>
      </c>
      <c r="M12" s="99" t="s">
        <v>2973</v>
      </c>
      <c r="N12" s="99" t="s">
        <v>2973</v>
      </c>
      <c r="O12" s="99" t="s">
        <v>2973</v>
      </c>
      <c r="P12" s="99" t="s">
        <v>2973</v>
      </c>
      <c r="Q12" s="99" t="s">
        <v>2973</v>
      </c>
      <c r="R12" s="99" t="s">
        <v>2973</v>
      </c>
      <c r="S12" s="99" t="s">
        <v>2973</v>
      </c>
      <c r="T12" s="99" t="s">
        <v>2973</v>
      </c>
      <c r="U12" s="99" t="s">
        <v>103</v>
      </c>
      <c r="V12" s="53">
        <v>25</v>
      </c>
      <c r="W12" s="53" t="s">
        <v>1661</v>
      </c>
      <c r="X12" s="53" t="s">
        <v>3145</v>
      </c>
    </row>
    <row r="13" spans="1:24" ht="12" thickBot="1" x14ac:dyDescent="0.2">
      <c r="A13" s="92" t="s">
        <v>3802</v>
      </c>
      <c r="B13" s="146">
        <v>2</v>
      </c>
      <c r="C13" s="146">
        <v>0</v>
      </c>
      <c r="D13" s="146">
        <v>0</v>
      </c>
      <c r="E13" s="146">
        <v>0</v>
      </c>
      <c r="F13" s="146" t="s">
        <v>103</v>
      </c>
      <c r="G13" s="138">
        <v>0</v>
      </c>
      <c r="H13" s="138">
        <v>0</v>
      </c>
      <c r="I13" s="138">
        <v>15</v>
      </c>
      <c r="J13" s="138">
        <v>0</v>
      </c>
      <c r="K13" s="138">
        <v>0</v>
      </c>
      <c r="L13" s="138">
        <v>0</v>
      </c>
      <c r="M13" s="99" t="s">
        <v>2973</v>
      </c>
      <c r="N13" s="99" t="s">
        <v>2973</v>
      </c>
      <c r="O13" s="99" t="s">
        <v>2973</v>
      </c>
      <c r="P13" s="99" t="s">
        <v>2973</v>
      </c>
      <c r="Q13" s="99" t="s">
        <v>2973</v>
      </c>
      <c r="R13" s="99" t="s">
        <v>2973</v>
      </c>
      <c r="S13" s="99" t="s">
        <v>2973</v>
      </c>
      <c r="T13" s="99" t="s">
        <v>2973</v>
      </c>
      <c r="U13" s="99" t="s">
        <v>103</v>
      </c>
      <c r="V13" s="53" t="s">
        <v>1541</v>
      </c>
      <c r="W13" s="53" t="s">
        <v>3373</v>
      </c>
      <c r="X13" s="53"/>
    </row>
    <row r="14" spans="1:24" ht="12" thickBot="1" x14ac:dyDescent="0.2">
      <c r="A14" s="92" t="s">
        <v>3801</v>
      </c>
      <c r="B14" s="146">
        <v>2</v>
      </c>
      <c r="C14" s="146">
        <v>0</v>
      </c>
      <c r="D14" s="146">
        <v>0</v>
      </c>
      <c r="E14" s="146">
        <v>-25</v>
      </c>
      <c r="F14" s="146" t="s">
        <v>103</v>
      </c>
      <c r="G14" s="138">
        <v>25</v>
      </c>
      <c r="H14" s="138">
        <v>25</v>
      </c>
      <c r="I14" s="138">
        <v>0</v>
      </c>
      <c r="J14" s="138">
        <v>0</v>
      </c>
      <c r="K14" s="138">
        <v>0</v>
      </c>
      <c r="L14" s="138">
        <v>0</v>
      </c>
      <c r="M14" s="99" t="s">
        <v>2973</v>
      </c>
      <c r="N14" s="99" t="s">
        <v>2973</v>
      </c>
      <c r="O14" s="99" t="s">
        <v>2973</v>
      </c>
      <c r="P14" s="99" t="s">
        <v>2973</v>
      </c>
      <c r="Q14" s="99" t="s">
        <v>2973</v>
      </c>
      <c r="R14" s="99" t="s">
        <v>2973</v>
      </c>
      <c r="S14" s="99" t="s">
        <v>2973</v>
      </c>
      <c r="T14" s="99" t="s">
        <v>2973</v>
      </c>
      <c r="U14" s="99" t="s">
        <v>103</v>
      </c>
      <c r="V14" s="53">
        <v>35</v>
      </c>
      <c r="W14" s="53" t="s">
        <v>3169</v>
      </c>
      <c r="X14" s="53" t="s">
        <v>3800</v>
      </c>
    </row>
    <row r="15" spans="1:24" ht="12" thickBot="1" x14ac:dyDescent="0.2">
      <c r="A15" s="846" t="s">
        <v>1127</v>
      </c>
      <c r="B15" s="860">
        <v>4</v>
      </c>
      <c r="C15" s="860">
        <v>0</v>
      </c>
      <c r="D15" s="860">
        <v>0</v>
      </c>
      <c r="E15" s="860">
        <v>0</v>
      </c>
      <c r="F15" s="855" t="s">
        <v>103</v>
      </c>
      <c r="G15" s="853">
        <v>0</v>
      </c>
      <c r="H15" s="853">
        <v>1</v>
      </c>
      <c r="I15" s="853">
        <v>0</v>
      </c>
      <c r="J15" s="853">
        <v>0</v>
      </c>
      <c r="K15" s="853">
        <v>0</v>
      </c>
      <c r="L15" s="853">
        <v>0</v>
      </c>
      <c r="M15" s="750" t="s">
        <v>2973</v>
      </c>
      <c r="N15" s="750" t="s">
        <v>2973</v>
      </c>
      <c r="O15" s="750" t="s">
        <v>2973</v>
      </c>
      <c r="P15" s="750" t="s">
        <v>2973</v>
      </c>
      <c r="Q15" s="750" t="s">
        <v>2973</v>
      </c>
      <c r="R15" s="750" t="s">
        <v>2973</v>
      </c>
      <c r="S15" s="750" t="s">
        <v>2973</v>
      </c>
      <c r="T15" s="750" t="s">
        <v>2973</v>
      </c>
      <c r="U15" s="750" t="s">
        <v>103</v>
      </c>
      <c r="V15" s="738">
        <v>70</v>
      </c>
      <c r="W15" s="53" t="s">
        <v>1967</v>
      </c>
      <c r="X15" s="738"/>
    </row>
    <row r="16" spans="1:24" ht="12" thickBot="1" x14ac:dyDescent="0.2">
      <c r="A16" s="847"/>
      <c r="B16" s="861"/>
      <c r="C16" s="861"/>
      <c r="D16" s="861"/>
      <c r="E16" s="861"/>
      <c r="F16" s="856"/>
      <c r="G16" s="854"/>
      <c r="H16" s="854"/>
      <c r="I16" s="854"/>
      <c r="J16" s="854"/>
      <c r="K16" s="854"/>
      <c r="L16" s="854"/>
      <c r="M16" s="751"/>
      <c r="N16" s="751"/>
      <c r="O16" s="751"/>
      <c r="P16" s="751"/>
      <c r="Q16" s="751"/>
      <c r="R16" s="751"/>
      <c r="S16" s="751"/>
      <c r="T16" s="751"/>
      <c r="U16" s="751"/>
      <c r="V16" s="739"/>
      <c r="W16" s="53" t="s">
        <v>3799</v>
      </c>
      <c r="X16" s="739"/>
    </row>
    <row r="17" spans="1:24" ht="12" thickBot="1" x14ac:dyDescent="0.2">
      <c r="A17" s="92" t="s">
        <v>3798</v>
      </c>
      <c r="B17" s="146">
        <v>8</v>
      </c>
      <c r="C17" s="146">
        <v>5</v>
      </c>
      <c r="D17" s="146">
        <v>0</v>
      </c>
      <c r="E17" s="146">
        <v>0</v>
      </c>
      <c r="F17" s="146" t="s">
        <v>103</v>
      </c>
      <c r="G17" s="138">
        <v>0</v>
      </c>
      <c r="H17" s="138">
        <v>0</v>
      </c>
      <c r="I17" s="138">
        <v>0</v>
      </c>
      <c r="J17" s="138">
        <v>0</v>
      </c>
      <c r="K17" s="138">
        <v>0</v>
      </c>
      <c r="L17" s="138">
        <v>0</v>
      </c>
      <c r="M17" s="99" t="s">
        <v>103</v>
      </c>
      <c r="N17" s="99" t="s">
        <v>103</v>
      </c>
      <c r="O17" s="99" t="s">
        <v>2973</v>
      </c>
      <c r="P17" s="99" t="s">
        <v>103</v>
      </c>
      <c r="Q17" s="99" t="s">
        <v>103</v>
      </c>
      <c r="R17" s="99" t="s">
        <v>103</v>
      </c>
      <c r="S17" s="99" t="s">
        <v>103</v>
      </c>
      <c r="T17" s="99" t="s">
        <v>103</v>
      </c>
      <c r="U17" s="99" t="s">
        <v>103</v>
      </c>
      <c r="V17" s="53" t="s">
        <v>103</v>
      </c>
      <c r="W17" s="53" t="s">
        <v>4546</v>
      </c>
      <c r="X17" s="53"/>
    </row>
    <row r="18" spans="1:24" ht="12" thickBot="1" x14ac:dyDescent="0.2">
      <c r="A18" s="92" t="s">
        <v>3797</v>
      </c>
      <c r="B18" s="146">
        <v>8</v>
      </c>
      <c r="C18" s="146">
        <v>70</v>
      </c>
      <c r="D18" s="146">
        <v>0</v>
      </c>
      <c r="E18" s="146">
        <v>0</v>
      </c>
      <c r="F18" s="147" t="s">
        <v>1978</v>
      </c>
      <c r="G18" s="138">
        <v>0</v>
      </c>
      <c r="H18" s="138">
        <v>0</v>
      </c>
      <c r="I18" s="138">
        <v>0</v>
      </c>
      <c r="J18" s="138">
        <v>0</v>
      </c>
      <c r="K18" s="138">
        <v>0</v>
      </c>
      <c r="L18" s="138">
        <v>0</v>
      </c>
      <c r="M18" s="99" t="s">
        <v>2973</v>
      </c>
      <c r="N18" s="99" t="s">
        <v>103</v>
      </c>
      <c r="O18" s="99" t="s">
        <v>2973</v>
      </c>
      <c r="P18" s="99" t="s">
        <v>103</v>
      </c>
      <c r="Q18" s="99" t="s">
        <v>2973</v>
      </c>
      <c r="R18" s="99" t="s">
        <v>103</v>
      </c>
      <c r="S18" s="99" t="s">
        <v>2973</v>
      </c>
      <c r="T18" s="99" t="s">
        <v>103</v>
      </c>
      <c r="U18" s="99" t="s">
        <v>103</v>
      </c>
      <c r="V18" s="53" t="s">
        <v>213</v>
      </c>
      <c r="W18" s="53" t="s">
        <v>1533</v>
      </c>
      <c r="X18" s="53" t="s">
        <v>1486</v>
      </c>
    </row>
    <row r="19" spans="1:24" ht="12" thickBot="1" x14ac:dyDescent="0.2">
      <c r="A19" s="846" t="s">
        <v>755</v>
      </c>
      <c r="B19" s="860">
        <v>10</v>
      </c>
      <c r="C19" s="860">
        <v>0</v>
      </c>
      <c r="D19" s="860">
        <v>0</v>
      </c>
      <c r="E19" s="860">
        <v>5</v>
      </c>
      <c r="F19" s="855" t="s">
        <v>103</v>
      </c>
      <c r="G19" s="853">
        <v>0</v>
      </c>
      <c r="H19" s="853">
        <v>0</v>
      </c>
      <c r="I19" s="853">
        <v>0</v>
      </c>
      <c r="J19" s="853">
        <v>0</v>
      </c>
      <c r="K19" s="853">
        <v>0</v>
      </c>
      <c r="L19" s="853">
        <v>0</v>
      </c>
      <c r="M19" s="750" t="s">
        <v>2973</v>
      </c>
      <c r="N19" s="750" t="s">
        <v>2973</v>
      </c>
      <c r="O19" s="750" t="s">
        <v>2973</v>
      </c>
      <c r="P19" s="750" t="s">
        <v>2973</v>
      </c>
      <c r="Q19" s="750" t="s">
        <v>2973</v>
      </c>
      <c r="R19" s="750" t="s">
        <v>2973</v>
      </c>
      <c r="S19" s="750" t="s">
        <v>2973</v>
      </c>
      <c r="T19" s="750" t="s">
        <v>2973</v>
      </c>
      <c r="U19" s="750" t="s">
        <v>103</v>
      </c>
      <c r="V19" s="738">
        <v>250</v>
      </c>
      <c r="W19" s="53" t="s">
        <v>3154</v>
      </c>
      <c r="X19" s="738"/>
    </row>
    <row r="20" spans="1:24" ht="12" thickBot="1" x14ac:dyDescent="0.2">
      <c r="A20" s="847"/>
      <c r="B20" s="861"/>
      <c r="C20" s="861"/>
      <c r="D20" s="861"/>
      <c r="E20" s="861"/>
      <c r="F20" s="856"/>
      <c r="G20" s="854"/>
      <c r="H20" s="854"/>
      <c r="I20" s="854"/>
      <c r="J20" s="854"/>
      <c r="K20" s="854"/>
      <c r="L20" s="854"/>
      <c r="M20" s="751"/>
      <c r="N20" s="751"/>
      <c r="O20" s="751"/>
      <c r="P20" s="751"/>
      <c r="Q20" s="751"/>
      <c r="R20" s="751"/>
      <c r="S20" s="751"/>
      <c r="T20" s="751"/>
      <c r="U20" s="751"/>
      <c r="V20" s="739"/>
      <c r="W20" s="53" t="s">
        <v>3796</v>
      </c>
      <c r="X20" s="739"/>
    </row>
    <row r="21" spans="1:24" ht="12" thickBot="1" x14ac:dyDescent="0.2">
      <c r="A21" s="848" t="s">
        <v>3795</v>
      </c>
      <c r="B21" s="860">
        <v>12</v>
      </c>
      <c r="C21" s="860">
        <v>0</v>
      </c>
      <c r="D21" s="860">
        <v>0</v>
      </c>
      <c r="E21" s="860">
        <v>0</v>
      </c>
      <c r="F21" s="855" t="s">
        <v>103</v>
      </c>
      <c r="G21" s="853">
        <v>0</v>
      </c>
      <c r="H21" s="853">
        <v>0</v>
      </c>
      <c r="I21" s="853">
        <v>0</v>
      </c>
      <c r="J21" s="853">
        <v>0</v>
      </c>
      <c r="K21" s="853">
        <v>0</v>
      </c>
      <c r="L21" s="853">
        <v>0</v>
      </c>
      <c r="M21" s="750" t="s">
        <v>2973</v>
      </c>
      <c r="N21" s="750" t="s">
        <v>2973</v>
      </c>
      <c r="O21" s="750" t="s">
        <v>2973</v>
      </c>
      <c r="P21" s="750" t="s">
        <v>2973</v>
      </c>
      <c r="Q21" s="750" t="s">
        <v>2973</v>
      </c>
      <c r="R21" s="750" t="s">
        <v>2973</v>
      </c>
      <c r="S21" s="750" t="s">
        <v>2973</v>
      </c>
      <c r="T21" s="750" t="s">
        <v>2973</v>
      </c>
      <c r="U21" s="750" t="s">
        <v>103</v>
      </c>
      <c r="V21" s="738">
        <v>450</v>
      </c>
      <c r="W21" s="53" t="s">
        <v>3149</v>
      </c>
      <c r="X21" s="738"/>
    </row>
    <row r="22" spans="1:24" ht="12" thickBot="1" x14ac:dyDescent="0.2">
      <c r="A22" s="847"/>
      <c r="B22" s="861"/>
      <c r="C22" s="861"/>
      <c r="D22" s="861"/>
      <c r="E22" s="861"/>
      <c r="F22" s="856"/>
      <c r="G22" s="854"/>
      <c r="H22" s="854"/>
      <c r="I22" s="854"/>
      <c r="J22" s="854"/>
      <c r="K22" s="854"/>
      <c r="L22" s="854"/>
      <c r="M22" s="751"/>
      <c r="N22" s="751"/>
      <c r="O22" s="751"/>
      <c r="P22" s="751"/>
      <c r="Q22" s="751"/>
      <c r="R22" s="751"/>
      <c r="S22" s="751"/>
      <c r="T22" s="751"/>
      <c r="U22" s="751"/>
      <c r="V22" s="739"/>
      <c r="W22" s="53" t="s">
        <v>3555</v>
      </c>
      <c r="X22" s="739"/>
    </row>
    <row r="23" spans="1:24" ht="12" thickBot="1" x14ac:dyDescent="0.2">
      <c r="A23" s="92" t="s">
        <v>3794</v>
      </c>
      <c r="B23" s="146">
        <v>12</v>
      </c>
      <c r="C23" s="146">
        <v>10</v>
      </c>
      <c r="D23" s="146">
        <v>0</v>
      </c>
      <c r="E23" s="146">
        <v>25</v>
      </c>
      <c r="F23" s="146" t="s">
        <v>103</v>
      </c>
      <c r="G23" s="138">
        <v>0</v>
      </c>
      <c r="H23" s="138">
        <v>0</v>
      </c>
      <c r="I23" s="138">
        <v>0</v>
      </c>
      <c r="J23" s="138">
        <v>0</v>
      </c>
      <c r="K23" s="138">
        <v>0</v>
      </c>
      <c r="L23" s="138">
        <v>0</v>
      </c>
      <c r="M23" s="99" t="s">
        <v>2973</v>
      </c>
      <c r="N23" s="99" t="s">
        <v>2973</v>
      </c>
      <c r="O23" s="99" t="s">
        <v>2973</v>
      </c>
      <c r="P23" s="99" t="s">
        <v>103</v>
      </c>
      <c r="Q23" s="99" t="s">
        <v>2973</v>
      </c>
      <c r="R23" s="99" t="s">
        <v>2973</v>
      </c>
      <c r="S23" s="99" t="s">
        <v>2973</v>
      </c>
      <c r="T23" s="99" t="s">
        <v>2973</v>
      </c>
      <c r="U23" s="99" t="s">
        <v>103</v>
      </c>
      <c r="V23" s="53">
        <v>800</v>
      </c>
      <c r="W23" s="53" t="s">
        <v>1513</v>
      </c>
      <c r="X23" s="53"/>
    </row>
    <row r="24" spans="1:24" ht="12" thickBot="1" x14ac:dyDescent="0.2">
      <c r="A24" s="92" t="s">
        <v>3793</v>
      </c>
      <c r="B24" s="146">
        <v>12</v>
      </c>
      <c r="C24" s="146">
        <v>0</v>
      </c>
      <c r="D24" s="146">
        <v>0</v>
      </c>
      <c r="E24" s="146">
        <v>0</v>
      </c>
      <c r="F24" s="146" t="s">
        <v>103</v>
      </c>
      <c r="G24" s="138">
        <v>0</v>
      </c>
      <c r="H24" s="138">
        <v>0</v>
      </c>
      <c r="I24" s="138">
        <v>0</v>
      </c>
      <c r="J24" s="138">
        <v>0</v>
      </c>
      <c r="K24" s="138">
        <v>0</v>
      </c>
      <c r="L24" s="138">
        <v>0</v>
      </c>
      <c r="M24" s="99" t="s">
        <v>103</v>
      </c>
      <c r="N24" s="99" t="s">
        <v>103</v>
      </c>
      <c r="O24" s="99" t="s">
        <v>103</v>
      </c>
      <c r="P24" s="99" t="s">
        <v>103</v>
      </c>
      <c r="Q24" s="99" t="s">
        <v>103</v>
      </c>
      <c r="R24" s="99" t="s">
        <v>2973</v>
      </c>
      <c r="S24" s="99" t="s">
        <v>103</v>
      </c>
      <c r="T24" s="99" t="s">
        <v>103</v>
      </c>
      <c r="U24" s="99" t="s">
        <v>103</v>
      </c>
      <c r="V24" s="53" t="s">
        <v>103</v>
      </c>
      <c r="W24" s="53" t="s">
        <v>3792</v>
      </c>
      <c r="X24" s="53"/>
    </row>
    <row r="25" spans="1:24" ht="12" thickBot="1" x14ac:dyDescent="0.2">
      <c r="A25" s="93" t="s">
        <v>3791</v>
      </c>
      <c r="B25" s="146">
        <v>13</v>
      </c>
      <c r="C25" s="146">
        <v>8</v>
      </c>
      <c r="D25" s="146">
        <v>0</v>
      </c>
      <c r="E25" s="146">
        <v>30</v>
      </c>
      <c r="F25" s="147" t="s">
        <v>1978</v>
      </c>
      <c r="G25" s="138">
        <v>0</v>
      </c>
      <c r="H25" s="138">
        <v>0</v>
      </c>
      <c r="I25" s="138">
        <v>0</v>
      </c>
      <c r="J25" s="138">
        <v>0</v>
      </c>
      <c r="K25" s="138">
        <v>0</v>
      </c>
      <c r="L25" s="138">
        <v>0</v>
      </c>
      <c r="M25" s="99" t="s">
        <v>2973</v>
      </c>
      <c r="N25" s="99" t="s">
        <v>2973</v>
      </c>
      <c r="O25" s="99" t="s">
        <v>2973</v>
      </c>
      <c r="P25" s="99" t="s">
        <v>2973</v>
      </c>
      <c r="Q25" s="99" t="s">
        <v>2973</v>
      </c>
      <c r="R25" s="99" t="s">
        <v>2973</v>
      </c>
      <c r="S25" s="99" t="s">
        <v>2973</v>
      </c>
      <c r="T25" s="99" t="s">
        <v>2973</v>
      </c>
      <c r="U25" s="99" t="s">
        <v>103</v>
      </c>
      <c r="V25" s="53" t="s">
        <v>103</v>
      </c>
      <c r="W25" s="53" t="s">
        <v>2955</v>
      </c>
      <c r="X25" s="53" t="s">
        <v>3497</v>
      </c>
    </row>
    <row r="26" spans="1:24" ht="12" thickBot="1" x14ac:dyDescent="0.2">
      <c r="A26" s="93" t="s">
        <v>10249</v>
      </c>
      <c r="B26" s="146">
        <v>15</v>
      </c>
      <c r="C26" s="146">
        <v>0</v>
      </c>
      <c r="D26" s="146">
        <v>0</v>
      </c>
      <c r="E26" s="146">
        <v>0</v>
      </c>
      <c r="F26" s="146" t="s">
        <v>103</v>
      </c>
      <c r="G26" s="138">
        <v>80</v>
      </c>
      <c r="H26" s="138">
        <v>0</v>
      </c>
      <c r="I26" s="138">
        <v>0</v>
      </c>
      <c r="J26" s="138">
        <v>0</v>
      </c>
      <c r="K26" s="138">
        <v>0</v>
      </c>
      <c r="L26" s="138">
        <v>0</v>
      </c>
      <c r="M26" s="99" t="s">
        <v>2973</v>
      </c>
      <c r="N26" s="99" t="s">
        <v>2973</v>
      </c>
      <c r="O26" s="99" t="s">
        <v>2973</v>
      </c>
      <c r="P26" s="99" t="s">
        <v>2973</v>
      </c>
      <c r="Q26" s="99" t="s">
        <v>2973</v>
      </c>
      <c r="R26" s="99" t="s">
        <v>2973</v>
      </c>
      <c r="S26" s="99" t="s">
        <v>2973</v>
      </c>
      <c r="T26" s="99" t="s">
        <v>2973</v>
      </c>
      <c r="U26" s="99" t="s">
        <v>103</v>
      </c>
      <c r="V26" s="53">
        <v>-60</v>
      </c>
      <c r="W26" s="53" t="s">
        <v>3790</v>
      </c>
      <c r="X26" s="53"/>
    </row>
    <row r="27" spans="1:24" ht="12" thickBot="1" x14ac:dyDescent="0.2">
      <c r="A27" s="93" t="s">
        <v>3789</v>
      </c>
      <c r="B27" s="146">
        <v>15</v>
      </c>
      <c r="C27" s="146">
        <v>0</v>
      </c>
      <c r="D27" s="146">
        <v>0</v>
      </c>
      <c r="E27" s="146">
        <v>25</v>
      </c>
      <c r="F27" s="147" t="s">
        <v>1978</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103</v>
      </c>
      <c r="V27" s="53">
        <v>600</v>
      </c>
      <c r="W27" s="53" t="s">
        <v>1533</v>
      </c>
      <c r="X27" s="53" t="s">
        <v>3493</v>
      </c>
    </row>
    <row r="28" spans="1:24" ht="12" thickBot="1" x14ac:dyDescent="0.2">
      <c r="A28" s="93" t="s">
        <v>1017</v>
      </c>
      <c r="B28" s="146">
        <v>16</v>
      </c>
      <c r="C28" s="146">
        <v>5</v>
      </c>
      <c r="D28" s="146">
        <v>0</v>
      </c>
      <c r="E28" s="146">
        <v>25</v>
      </c>
      <c r="F28" s="146" t="s">
        <v>103</v>
      </c>
      <c r="G28" s="138">
        <v>0</v>
      </c>
      <c r="H28" s="138">
        <v>0</v>
      </c>
      <c r="I28" s="138">
        <v>0</v>
      </c>
      <c r="J28" s="138">
        <v>0</v>
      </c>
      <c r="K28" s="138">
        <v>0</v>
      </c>
      <c r="L28" s="138">
        <v>0</v>
      </c>
      <c r="M28" s="99" t="s">
        <v>2973</v>
      </c>
      <c r="N28" s="99" t="s">
        <v>2973</v>
      </c>
      <c r="O28" s="99" t="s">
        <v>2973</v>
      </c>
      <c r="P28" s="99" t="s">
        <v>103</v>
      </c>
      <c r="Q28" s="99" t="s">
        <v>2973</v>
      </c>
      <c r="R28" s="99" t="s">
        <v>2973</v>
      </c>
      <c r="S28" s="99" t="s">
        <v>2973</v>
      </c>
      <c r="T28" s="99" t="s">
        <v>2973</v>
      </c>
      <c r="U28" s="99" t="s">
        <v>103</v>
      </c>
      <c r="V28" s="53">
        <v>600</v>
      </c>
      <c r="W28" s="53" t="s">
        <v>3098</v>
      </c>
      <c r="X28" s="53"/>
    </row>
    <row r="29" spans="1:24" ht="12" thickBot="1" x14ac:dyDescent="0.2">
      <c r="A29" s="92" t="s">
        <v>3788</v>
      </c>
      <c r="B29" s="146">
        <v>17</v>
      </c>
      <c r="C29" s="146">
        <v>25</v>
      </c>
      <c r="D29" s="146">
        <v>0</v>
      </c>
      <c r="E29" s="146">
        <v>0</v>
      </c>
      <c r="F29" s="146" t="s">
        <v>103</v>
      </c>
      <c r="G29" s="138">
        <v>0</v>
      </c>
      <c r="H29" s="138">
        <v>0</v>
      </c>
      <c r="I29" s="138">
        <v>0</v>
      </c>
      <c r="J29" s="138">
        <v>0</v>
      </c>
      <c r="K29" s="138">
        <v>0</v>
      </c>
      <c r="L29" s="138">
        <v>0</v>
      </c>
      <c r="M29" s="99" t="s">
        <v>103</v>
      </c>
      <c r="N29" s="99" t="s">
        <v>103</v>
      </c>
      <c r="O29" s="99" t="s">
        <v>103</v>
      </c>
      <c r="P29" s="99" t="s">
        <v>2973</v>
      </c>
      <c r="Q29" s="99" t="s">
        <v>103</v>
      </c>
      <c r="R29" s="99" t="s">
        <v>103</v>
      </c>
      <c r="S29" s="99" t="s">
        <v>103</v>
      </c>
      <c r="T29" s="99" t="s">
        <v>103</v>
      </c>
      <c r="U29" s="99" t="s">
        <v>103</v>
      </c>
      <c r="V29" s="53">
        <v>750</v>
      </c>
      <c r="W29" s="53" t="s">
        <v>1559</v>
      </c>
      <c r="X29" s="53"/>
    </row>
    <row r="30" spans="1:24" ht="12" thickBot="1" x14ac:dyDescent="0.2">
      <c r="A30" s="92" t="s">
        <v>3787</v>
      </c>
      <c r="B30" s="146">
        <v>17</v>
      </c>
      <c r="C30" s="146">
        <v>0</v>
      </c>
      <c r="D30" s="146">
        <v>80</v>
      </c>
      <c r="E30" s="146">
        <v>0</v>
      </c>
      <c r="F30" s="146" t="s">
        <v>103</v>
      </c>
      <c r="G30" s="138">
        <v>0</v>
      </c>
      <c r="H30" s="138">
        <v>0</v>
      </c>
      <c r="I30" s="138">
        <v>0</v>
      </c>
      <c r="J30" s="138">
        <v>0</v>
      </c>
      <c r="K30" s="138">
        <v>0</v>
      </c>
      <c r="L30" s="138">
        <v>0</v>
      </c>
      <c r="M30" s="99" t="s">
        <v>103</v>
      </c>
      <c r="N30" s="99" t="s">
        <v>103</v>
      </c>
      <c r="O30" s="99" t="s">
        <v>103</v>
      </c>
      <c r="P30" s="99" t="s">
        <v>2973</v>
      </c>
      <c r="Q30" s="99" t="s">
        <v>103</v>
      </c>
      <c r="R30" s="99" t="s">
        <v>103</v>
      </c>
      <c r="S30" s="99" t="s">
        <v>103</v>
      </c>
      <c r="T30" s="99" t="s">
        <v>103</v>
      </c>
      <c r="U30" s="99" t="s">
        <v>103</v>
      </c>
      <c r="V30" s="53">
        <v>750</v>
      </c>
      <c r="W30" s="53" t="s">
        <v>1559</v>
      </c>
      <c r="X30" s="53"/>
    </row>
    <row r="31" spans="1:24" ht="12" thickBot="1" x14ac:dyDescent="0.2">
      <c r="A31" s="93" t="s">
        <v>3786</v>
      </c>
      <c r="B31" s="146">
        <v>18</v>
      </c>
      <c r="C31" s="146">
        <v>0</v>
      </c>
      <c r="D31" s="146">
        <v>15</v>
      </c>
      <c r="E31" s="146">
        <v>0</v>
      </c>
      <c r="F31" s="146" t="s">
        <v>103</v>
      </c>
      <c r="G31" s="138">
        <v>0</v>
      </c>
      <c r="H31" s="138">
        <v>0</v>
      </c>
      <c r="I31" s="138">
        <v>0</v>
      </c>
      <c r="J31" s="138">
        <v>0</v>
      </c>
      <c r="K31" s="138">
        <v>0</v>
      </c>
      <c r="L31" s="138">
        <v>0</v>
      </c>
      <c r="M31" s="99" t="s">
        <v>2973</v>
      </c>
      <c r="N31" s="99" t="s">
        <v>103</v>
      </c>
      <c r="O31" s="99" t="s">
        <v>103</v>
      </c>
      <c r="P31" s="99" t="s">
        <v>103</v>
      </c>
      <c r="Q31" s="99" t="s">
        <v>103</v>
      </c>
      <c r="R31" s="99" t="s">
        <v>103</v>
      </c>
      <c r="S31" s="99" t="s">
        <v>103</v>
      </c>
      <c r="T31" s="99" t="s">
        <v>2973</v>
      </c>
      <c r="U31" s="99" t="s">
        <v>103</v>
      </c>
      <c r="V31" s="53">
        <v>900</v>
      </c>
      <c r="W31" s="53" t="s">
        <v>1559</v>
      </c>
      <c r="X31" s="53"/>
    </row>
    <row r="32" spans="1:24" ht="12" thickBot="1" x14ac:dyDescent="0.2">
      <c r="A32" s="93" t="s">
        <v>123</v>
      </c>
      <c r="B32" s="146">
        <v>18</v>
      </c>
      <c r="C32" s="146">
        <v>0</v>
      </c>
      <c r="D32" s="146">
        <v>0</v>
      </c>
      <c r="E32" s="146">
        <v>0</v>
      </c>
      <c r="F32" s="146" t="s">
        <v>103</v>
      </c>
      <c r="G32" s="138">
        <v>0</v>
      </c>
      <c r="H32" s="138">
        <v>0</v>
      </c>
      <c r="I32" s="138">
        <v>0</v>
      </c>
      <c r="J32" s="138">
        <v>0</v>
      </c>
      <c r="K32" s="138">
        <v>0</v>
      </c>
      <c r="L32" s="138">
        <v>0</v>
      </c>
      <c r="M32" s="99" t="s">
        <v>2973</v>
      </c>
      <c r="N32" s="99" t="s">
        <v>2973</v>
      </c>
      <c r="O32" s="99" t="s">
        <v>2973</v>
      </c>
      <c r="P32" s="99" t="s">
        <v>2973</v>
      </c>
      <c r="Q32" s="99" t="s">
        <v>2973</v>
      </c>
      <c r="R32" s="99" t="s">
        <v>2973</v>
      </c>
      <c r="S32" s="99" t="s">
        <v>2973</v>
      </c>
      <c r="T32" s="99" t="s">
        <v>2973</v>
      </c>
      <c r="U32" s="99" t="s">
        <v>103</v>
      </c>
      <c r="V32" s="53">
        <v>810</v>
      </c>
      <c r="W32" s="53" t="s">
        <v>6390</v>
      </c>
      <c r="X32" s="53"/>
    </row>
    <row r="33" spans="1:24" ht="12" thickBot="1" x14ac:dyDescent="0.2">
      <c r="A33" s="92" t="s">
        <v>3785</v>
      </c>
      <c r="B33" s="146">
        <v>19</v>
      </c>
      <c r="C33" s="146">
        <v>0</v>
      </c>
      <c r="D33" s="146">
        <v>0</v>
      </c>
      <c r="E33" s="146">
        <v>0</v>
      </c>
      <c r="F33" s="146" t="s">
        <v>103</v>
      </c>
      <c r="G33" s="138">
        <v>0</v>
      </c>
      <c r="H33" s="138">
        <v>0</v>
      </c>
      <c r="I33" s="138">
        <v>0</v>
      </c>
      <c r="J33" s="138">
        <v>0</v>
      </c>
      <c r="K33" s="138">
        <v>0</v>
      </c>
      <c r="L33" s="138">
        <v>0</v>
      </c>
      <c r="M33" s="99" t="s">
        <v>103</v>
      </c>
      <c r="N33" s="99" t="s">
        <v>103</v>
      </c>
      <c r="O33" s="99" t="s">
        <v>103</v>
      </c>
      <c r="P33" s="99" t="s">
        <v>2973</v>
      </c>
      <c r="Q33" s="99" t="s">
        <v>103</v>
      </c>
      <c r="R33" s="99" t="s">
        <v>103</v>
      </c>
      <c r="S33" s="99" t="s">
        <v>103</v>
      </c>
      <c r="T33" s="99" t="s">
        <v>103</v>
      </c>
      <c r="U33" s="99" t="s">
        <v>103</v>
      </c>
      <c r="V33" s="53">
        <v>750</v>
      </c>
      <c r="W33" s="53" t="s">
        <v>1559</v>
      </c>
      <c r="X33" s="53" t="s">
        <v>3784</v>
      </c>
    </row>
    <row r="34" spans="1:24" ht="12" thickBot="1" x14ac:dyDescent="0.2">
      <c r="A34" s="848" t="s">
        <v>3783</v>
      </c>
      <c r="B34" s="860">
        <v>20</v>
      </c>
      <c r="C34" s="860">
        <v>0</v>
      </c>
      <c r="D34" s="860">
        <v>15</v>
      </c>
      <c r="E34" s="860">
        <v>0</v>
      </c>
      <c r="F34" s="855" t="s">
        <v>103</v>
      </c>
      <c r="G34" s="853">
        <v>5</v>
      </c>
      <c r="H34" s="853">
        <v>0</v>
      </c>
      <c r="I34" s="853">
        <v>0</v>
      </c>
      <c r="J34" s="853">
        <v>0</v>
      </c>
      <c r="K34" s="853">
        <v>0</v>
      </c>
      <c r="L34" s="853">
        <v>0</v>
      </c>
      <c r="M34" s="750" t="s">
        <v>103</v>
      </c>
      <c r="N34" s="750" t="s">
        <v>2973</v>
      </c>
      <c r="O34" s="750" t="s">
        <v>103</v>
      </c>
      <c r="P34" s="750" t="s">
        <v>103</v>
      </c>
      <c r="Q34" s="750" t="s">
        <v>103</v>
      </c>
      <c r="R34" s="750" t="s">
        <v>103</v>
      </c>
      <c r="S34" s="750" t="s">
        <v>103</v>
      </c>
      <c r="T34" s="750" t="s">
        <v>103</v>
      </c>
      <c r="U34" s="750" t="s">
        <v>103</v>
      </c>
      <c r="V34" s="738">
        <v>500</v>
      </c>
      <c r="W34" s="53" t="s">
        <v>1559</v>
      </c>
      <c r="X34" s="738" t="s">
        <v>3782</v>
      </c>
    </row>
    <row r="35" spans="1:24" ht="12" thickBot="1" x14ac:dyDescent="0.2">
      <c r="A35" s="847"/>
      <c r="B35" s="861"/>
      <c r="C35" s="861"/>
      <c r="D35" s="861"/>
      <c r="E35" s="861"/>
      <c r="F35" s="856"/>
      <c r="G35" s="854"/>
      <c r="H35" s="854"/>
      <c r="I35" s="854"/>
      <c r="J35" s="854"/>
      <c r="K35" s="854"/>
      <c r="L35" s="854"/>
      <c r="M35" s="751"/>
      <c r="N35" s="751"/>
      <c r="O35" s="751"/>
      <c r="P35" s="751"/>
      <c r="Q35" s="751"/>
      <c r="R35" s="751"/>
      <c r="S35" s="751"/>
      <c r="T35" s="751"/>
      <c r="U35" s="751"/>
      <c r="V35" s="739"/>
      <c r="W35" s="53" t="s">
        <v>2754</v>
      </c>
      <c r="X35" s="739"/>
    </row>
    <row r="36" spans="1:24" ht="12" thickBot="1" x14ac:dyDescent="0.2">
      <c r="A36" s="92" t="s">
        <v>3781</v>
      </c>
      <c r="B36" s="146">
        <v>20</v>
      </c>
      <c r="C36" s="146">
        <v>20</v>
      </c>
      <c r="D36" s="146">
        <v>0</v>
      </c>
      <c r="E36" s="146">
        <v>0</v>
      </c>
      <c r="F36" s="146" t="s">
        <v>103</v>
      </c>
      <c r="G36" s="138">
        <v>0</v>
      </c>
      <c r="H36" s="138">
        <v>0</v>
      </c>
      <c r="I36" s="138">
        <v>0</v>
      </c>
      <c r="J36" s="138">
        <v>0</v>
      </c>
      <c r="K36" s="138">
        <v>0</v>
      </c>
      <c r="L36" s="138">
        <v>0</v>
      </c>
      <c r="M36" s="99" t="s">
        <v>103</v>
      </c>
      <c r="N36" s="99" t="s">
        <v>103</v>
      </c>
      <c r="O36" s="99" t="s">
        <v>103</v>
      </c>
      <c r="P36" s="99" t="s">
        <v>103</v>
      </c>
      <c r="Q36" s="99" t="s">
        <v>2973</v>
      </c>
      <c r="R36" s="99" t="s">
        <v>103</v>
      </c>
      <c r="S36" s="99" t="s">
        <v>103</v>
      </c>
      <c r="T36" s="99" t="s">
        <v>103</v>
      </c>
      <c r="U36" s="99" t="s">
        <v>103</v>
      </c>
      <c r="V36" s="53">
        <v>990</v>
      </c>
      <c r="W36" s="53" t="s">
        <v>1559</v>
      </c>
      <c r="X36" s="53"/>
    </row>
    <row r="37" spans="1:24" ht="12" thickBot="1" x14ac:dyDescent="0.2">
      <c r="A37" s="93" t="s">
        <v>280</v>
      </c>
      <c r="B37" s="146">
        <v>20</v>
      </c>
      <c r="C37" s="146">
        <v>70</v>
      </c>
      <c r="D37" s="146">
        <v>0</v>
      </c>
      <c r="E37" s="146">
        <v>0</v>
      </c>
      <c r="F37" s="148" t="s">
        <v>1991</v>
      </c>
      <c r="G37" s="138">
        <v>0</v>
      </c>
      <c r="H37" s="138">
        <v>0</v>
      </c>
      <c r="I37" s="138">
        <v>0</v>
      </c>
      <c r="J37" s="138">
        <v>0</v>
      </c>
      <c r="K37" s="138">
        <v>0</v>
      </c>
      <c r="L37" s="138">
        <v>0</v>
      </c>
      <c r="M37" s="99" t="s">
        <v>2973</v>
      </c>
      <c r="N37" s="99" t="s">
        <v>103</v>
      </c>
      <c r="O37" s="99" t="s">
        <v>2973</v>
      </c>
      <c r="P37" s="99" t="s">
        <v>103</v>
      </c>
      <c r="Q37" s="99" t="s">
        <v>2973</v>
      </c>
      <c r="R37" s="99" t="s">
        <v>103</v>
      </c>
      <c r="S37" s="99" t="s">
        <v>2973</v>
      </c>
      <c r="T37" s="99" t="s">
        <v>103</v>
      </c>
      <c r="U37" s="99" t="s">
        <v>103</v>
      </c>
      <c r="V37" s="53" t="s">
        <v>103</v>
      </c>
      <c r="W37" s="53" t="s">
        <v>3780</v>
      </c>
      <c r="X37" s="53"/>
    </row>
    <row r="38" spans="1:24" ht="12" thickBot="1" x14ac:dyDescent="0.2">
      <c r="A38" s="93" t="s">
        <v>548</v>
      </c>
      <c r="B38" s="146">
        <v>22</v>
      </c>
      <c r="C38" s="146">
        <v>25</v>
      </c>
      <c r="D38" s="146">
        <v>0</v>
      </c>
      <c r="E38" s="146">
        <v>0</v>
      </c>
      <c r="F38" s="149" t="s">
        <v>1978</v>
      </c>
      <c r="G38" s="138">
        <v>0</v>
      </c>
      <c r="H38" s="138">
        <v>0</v>
      </c>
      <c r="I38" s="138">
        <v>0</v>
      </c>
      <c r="J38" s="138">
        <v>0</v>
      </c>
      <c r="K38" s="138">
        <v>0</v>
      </c>
      <c r="L38" s="138">
        <v>0</v>
      </c>
      <c r="M38" s="99" t="s">
        <v>2973</v>
      </c>
      <c r="N38" s="99" t="s">
        <v>2973</v>
      </c>
      <c r="O38" s="99" t="s">
        <v>2973</v>
      </c>
      <c r="P38" s="99" t="s">
        <v>2973</v>
      </c>
      <c r="Q38" s="99" t="s">
        <v>2973</v>
      </c>
      <c r="R38" s="99" t="s">
        <v>2973</v>
      </c>
      <c r="S38" s="99" t="s">
        <v>2973</v>
      </c>
      <c r="T38" s="99" t="s">
        <v>2973</v>
      </c>
      <c r="U38" s="99" t="s">
        <v>103</v>
      </c>
      <c r="V38" s="53">
        <v>-375</v>
      </c>
      <c r="W38" s="53" t="s">
        <v>3537</v>
      </c>
      <c r="X38" s="53"/>
    </row>
    <row r="39" spans="1:24" ht="12" thickBot="1" x14ac:dyDescent="0.2">
      <c r="A39" s="848" t="s">
        <v>3779</v>
      </c>
      <c r="B39" s="860">
        <v>22</v>
      </c>
      <c r="C39" s="860">
        <v>25</v>
      </c>
      <c r="D39" s="860">
        <v>0</v>
      </c>
      <c r="E39" s="860">
        <v>0</v>
      </c>
      <c r="F39" s="855" t="s">
        <v>103</v>
      </c>
      <c r="G39" s="853">
        <v>0</v>
      </c>
      <c r="H39" s="853">
        <v>0</v>
      </c>
      <c r="I39" s="853">
        <v>0</v>
      </c>
      <c r="J39" s="853">
        <v>0</v>
      </c>
      <c r="K39" s="853">
        <v>0</v>
      </c>
      <c r="L39" s="853">
        <v>0</v>
      </c>
      <c r="M39" s="750" t="s">
        <v>2973</v>
      </c>
      <c r="N39" s="750" t="s">
        <v>103</v>
      </c>
      <c r="O39" s="750" t="s">
        <v>2973</v>
      </c>
      <c r="P39" s="750" t="s">
        <v>103</v>
      </c>
      <c r="Q39" s="750" t="s">
        <v>2973</v>
      </c>
      <c r="R39" s="750" t="s">
        <v>2973</v>
      </c>
      <c r="S39" s="750" t="s">
        <v>2973</v>
      </c>
      <c r="T39" s="750" t="s">
        <v>2973</v>
      </c>
      <c r="U39" s="750" t="s">
        <v>103</v>
      </c>
      <c r="V39" s="749">
        <v>1200</v>
      </c>
      <c r="W39" s="53" t="s">
        <v>1718</v>
      </c>
      <c r="X39" s="738"/>
    </row>
    <row r="40" spans="1:24" ht="12" thickBot="1" x14ac:dyDescent="0.2">
      <c r="A40" s="847"/>
      <c r="B40" s="861"/>
      <c r="C40" s="861"/>
      <c r="D40" s="861"/>
      <c r="E40" s="861"/>
      <c r="F40" s="856"/>
      <c r="G40" s="854"/>
      <c r="H40" s="854"/>
      <c r="I40" s="854"/>
      <c r="J40" s="854"/>
      <c r="K40" s="854"/>
      <c r="L40" s="854"/>
      <c r="M40" s="751"/>
      <c r="N40" s="751"/>
      <c r="O40" s="751"/>
      <c r="P40" s="751"/>
      <c r="Q40" s="751"/>
      <c r="R40" s="751"/>
      <c r="S40" s="751"/>
      <c r="T40" s="751"/>
      <c r="U40" s="751"/>
      <c r="V40" s="739"/>
      <c r="W40" s="53" t="s">
        <v>3098</v>
      </c>
      <c r="X40" s="739"/>
    </row>
    <row r="41" spans="1:24" ht="12" thickBot="1" x14ac:dyDescent="0.2">
      <c r="A41" s="848" t="s">
        <v>3778</v>
      </c>
      <c r="B41" s="860">
        <v>25</v>
      </c>
      <c r="C41" s="860">
        <v>60</v>
      </c>
      <c r="D41" s="860">
        <v>0</v>
      </c>
      <c r="E41" s="860">
        <v>30</v>
      </c>
      <c r="F41" s="858" t="s">
        <v>1978</v>
      </c>
      <c r="G41" s="853">
        <v>0</v>
      </c>
      <c r="H41" s="853">
        <v>0</v>
      </c>
      <c r="I41" s="853">
        <v>0</v>
      </c>
      <c r="J41" s="853">
        <v>0</v>
      </c>
      <c r="K41" s="853">
        <v>0</v>
      </c>
      <c r="L41" s="853">
        <v>0</v>
      </c>
      <c r="M41" s="750" t="s">
        <v>2973</v>
      </c>
      <c r="N41" s="750" t="s">
        <v>103</v>
      </c>
      <c r="O41" s="750" t="s">
        <v>2973</v>
      </c>
      <c r="P41" s="750" t="s">
        <v>103</v>
      </c>
      <c r="Q41" s="750" t="s">
        <v>2973</v>
      </c>
      <c r="R41" s="750" t="s">
        <v>103</v>
      </c>
      <c r="S41" s="750" t="s">
        <v>2973</v>
      </c>
      <c r="T41" s="750" t="s">
        <v>103</v>
      </c>
      <c r="U41" s="750" t="s">
        <v>103</v>
      </c>
      <c r="V41" s="749">
        <v>-3750</v>
      </c>
      <c r="W41" s="53" t="s">
        <v>3777</v>
      </c>
      <c r="X41" s="738"/>
    </row>
    <row r="42" spans="1:24" ht="12" thickBot="1" x14ac:dyDescent="0.2">
      <c r="A42" s="847"/>
      <c r="B42" s="861"/>
      <c r="C42" s="861"/>
      <c r="D42" s="861"/>
      <c r="E42" s="861"/>
      <c r="F42" s="856"/>
      <c r="G42" s="854"/>
      <c r="H42" s="854"/>
      <c r="I42" s="854"/>
      <c r="J42" s="854"/>
      <c r="K42" s="854"/>
      <c r="L42" s="854"/>
      <c r="M42" s="751"/>
      <c r="N42" s="751"/>
      <c r="O42" s="751"/>
      <c r="P42" s="751"/>
      <c r="Q42" s="751"/>
      <c r="R42" s="751"/>
      <c r="S42" s="751"/>
      <c r="T42" s="751"/>
      <c r="U42" s="751"/>
      <c r="V42" s="739"/>
      <c r="W42" s="53" t="s">
        <v>3776</v>
      </c>
      <c r="X42" s="739"/>
    </row>
    <row r="43" spans="1:24" ht="12" thickBot="1" x14ac:dyDescent="0.2">
      <c r="A43" s="93" t="s">
        <v>500</v>
      </c>
      <c r="B43" s="146">
        <v>25</v>
      </c>
      <c r="C43" s="146">
        <v>30</v>
      </c>
      <c r="D43" s="146">
        <v>0</v>
      </c>
      <c r="E43" s="146">
        <v>0</v>
      </c>
      <c r="F43" s="149" t="s">
        <v>1978</v>
      </c>
      <c r="G43" s="138">
        <v>0</v>
      </c>
      <c r="H43" s="138">
        <v>0</v>
      </c>
      <c r="I43" s="138">
        <v>0</v>
      </c>
      <c r="J43" s="138">
        <v>0</v>
      </c>
      <c r="K43" s="138">
        <v>0</v>
      </c>
      <c r="L43" s="138">
        <v>0</v>
      </c>
      <c r="M43" s="99" t="s">
        <v>2973</v>
      </c>
      <c r="N43" s="99" t="s">
        <v>103</v>
      </c>
      <c r="O43" s="99" t="s">
        <v>2973</v>
      </c>
      <c r="P43" s="99" t="s">
        <v>103</v>
      </c>
      <c r="Q43" s="99" t="s">
        <v>2973</v>
      </c>
      <c r="R43" s="99" t="s">
        <v>103</v>
      </c>
      <c r="S43" s="99" t="s">
        <v>2973</v>
      </c>
      <c r="T43" s="99" t="s">
        <v>103</v>
      </c>
      <c r="U43" s="99" t="s">
        <v>103</v>
      </c>
      <c r="V43" s="50">
        <v>-1125</v>
      </c>
      <c r="W43" s="53" t="s">
        <v>3675</v>
      </c>
      <c r="X43" s="53"/>
    </row>
    <row r="44" spans="1:24" ht="12" thickBot="1" x14ac:dyDescent="0.2">
      <c r="A44" s="92" t="s">
        <v>3775</v>
      </c>
      <c r="B44" s="146">
        <v>26</v>
      </c>
      <c r="C44" s="146">
        <v>30</v>
      </c>
      <c r="D44" s="146">
        <v>0</v>
      </c>
      <c r="E44" s="146">
        <v>0</v>
      </c>
      <c r="F44" s="149" t="s">
        <v>1978</v>
      </c>
      <c r="G44" s="138">
        <v>5</v>
      </c>
      <c r="H44" s="138">
        <v>5</v>
      </c>
      <c r="I44" s="138">
        <v>5</v>
      </c>
      <c r="J44" s="138">
        <v>5</v>
      </c>
      <c r="K44" s="138">
        <v>5</v>
      </c>
      <c r="L44" s="138">
        <v>5</v>
      </c>
      <c r="M44" s="99" t="s">
        <v>2973</v>
      </c>
      <c r="N44" s="99" t="s">
        <v>2973</v>
      </c>
      <c r="O44" s="99" t="s">
        <v>2973</v>
      </c>
      <c r="P44" s="99" t="s">
        <v>2973</v>
      </c>
      <c r="Q44" s="99" t="s">
        <v>2973</v>
      </c>
      <c r="R44" s="99" t="s">
        <v>2973</v>
      </c>
      <c r="S44" s="99" t="s">
        <v>2973</v>
      </c>
      <c r="T44" s="99" t="s">
        <v>2973</v>
      </c>
      <c r="U44" s="99" t="s">
        <v>103</v>
      </c>
      <c r="V44" s="50">
        <v>-2985</v>
      </c>
      <c r="W44" s="53" t="s">
        <v>3514</v>
      </c>
      <c r="X44" s="53"/>
    </row>
    <row r="45" spans="1:24" ht="12" thickBot="1" x14ac:dyDescent="0.2">
      <c r="A45" s="93" t="s">
        <v>10250</v>
      </c>
      <c r="B45" s="146">
        <v>29</v>
      </c>
      <c r="C45" s="146">
        <v>0</v>
      </c>
      <c r="D45" s="146">
        <v>0</v>
      </c>
      <c r="E45" s="146">
        <v>50</v>
      </c>
      <c r="F45" s="147" t="s">
        <v>1978</v>
      </c>
      <c r="G45" s="138">
        <v>0</v>
      </c>
      <c r="H45" s="138">
        <v>0</v>
      </c>
      <c r="I45" s="138">
        <v>0</v>
      </c>
      <c r="J45" s="138">
        <v>0</v>
      </c>
      <c r="K45" s="138">
        <v>0</v>
      </c>
      <c r="L45" s="138">
        <v>0</v>
      </c>
      <c r="M45" s="99" t="s">
        <v>2973</v>
      </c>
      <c r="N45" s="99" t="s">
        <v>2973</v>
      </c>
      <c r="O45" s="99" t="s">
        <v>2973</v>
      </c>
      <c r="P45" s="99" t="s">
        <v>2973</v>
      </c>
      <c r="Q45" s="99" t="s">
        <v>2973</v>
      </c>
      <c r="R45" s="99" t="s">
        <v>2973</v>
      </c>
      <c r="S45" s="99" t="s">
        <v>2973</v>
      </c>
      <c r="T45" s="99" t="s">
        <v>2973</v>
      </c>
      <c r="U45" s="99" t="s">
        <v>2973</v>
      </c>
      <c r="V45" s="53" t="s">
        <v>213</v>
      </c>
      <c r="W45" s="53" t="s">
        <v>1533</v>
      </c>
      <c r="X45" s="53" t="s">
        <v>1486</v>
      </c>
    </row>
    <row r="46" spans="1:24" ht="12" thickBot="1" x14ac:dyDescent="0.2">
      <c r="A46" s="846" t="s">
        <v>3774</v>
      </c>
      <c r="B46" s="860">
        <v>29</v>
      </c>
      <c r="C46" s="860">
        <v>0</v>
      </c>
      <c r="D46" s="860">
        <v>0</v>
      </c>
      <c r="E46" s="860">
        <v>0</v>
      </c>
      <c r="F46" s="855" t="s">
        <v>103</v>
      </c>
      <c r="G46" s="853">
        <v>0</v>
      </c>
      <c r="H46" s="853">
        <v>0</v>
      </c>
      <c r="I46" s="853">
        <v>0</v>
      </c>
      <c r="J46" s="853">
        <v>0</v>
      </c>
      <c r="K46" s="853">
        <v>0</v>
      </c>
      <c r="L46" s="853">
        <v>0</v>
      </c>
      <c r="M46" s="750" t="s">
        <v>2973</v>
      </c>
      <c r="N46" s="750" t="s">
        <v>2973</v>
      </c>
      <c r="O46" s="750" t="s">
        <v>2973</v>
      </c>
      <c r="P46" s="750" t="s">
        <v>2973</v>
      </c>
      <c r="Q46" s="750" t="s">
        <v>2973</v>
      </c>
      <c r="R46" s="750" t="s">
        <v>2973</v>
      </c>
      <c r="S46" s="750" t="s">
        <v>2973</v>
      </c>
      <c r="T46" s="750" t="s">
        <v>2973</v>
      </c>
      <c r="U46" s="750" t="s">
        <v>103</v>
      </c>
      <c r="V46" s="749">
        <v>1280</v>
      </c>
      <c r="W46" s="53" t="s">
        <v>1500</v>
      </c>
      <c r="X46" s="738"/>
    </row>
    <row r="47" spans="1:24" ht="12" thickBot="1" x14ac:dyDescent="0.2">
      <c r="A47" s="847"/>
      <c r="B47" s="861"/>
      <c r="C47" s="861"/>
      <c r="D47" s="861"/>
      <c r="E47" s="861"/>
      <c r="F47" s="856"/>
      <c r="G47" s="854"/>
      <c r="H47" s="854"/>
      <c r="I47" s="854"/>
      <c r="J47" s="854"/>
      <c r="K47" s="854"/>
      <c r="L47" s="854"/>
      <c r="M47" s="751"/>
      <c r="N47" s="751"/>
      <c r="O47" s="751"/>
      <c r="P47" s="751"/>
      <c r="Q47" s="751"/>
      <c r="R47" s="751"/>
      <c r="S47" s="751"/>
      <c r="T47" s="751"/>
      <c r="U47" s="751"/>
      <c r="V47" s="739"/>
      <c r="W47" s="53" t="s">
        <v>3519</v>
      </c>
      <c r="X47" s="739"/>
    </row>
    <row r="48" spans="1:24" ht="12" thickBot="1" x14ac:dyDescent="0.2">
      <c r="A48" s="848" t="s">
        <v>3773</v>
      </c>
      <c r="B48" s="860">
        <v>30</v>
      </c>
      <c r="C48" s="860">
        <v>30</v>
      </c>
      <c r="D48" s="860">
        <v>0</v>
      </c>
      <c r="E48" s="860">
        <v>0</v>
      </c>
      <c r="F48" s="855" t="s">
        <v>103</v>
      </c>
      <c r="G48" s="853">
        <v>0</v>
      </c>
      <c r="H48" s="853">
        <v>0</v>
      </c>
      <c r="I48" s="853">
        <v>0</v>
      </c>
      <c r="J48" s="853">
        <v>0</v>
      </c>
      <c r="K48" s="853">
        <v>0</v>
      </c>
      <c r="L48" s="853">
        <v>0</v>
      </c>
      <c r="M48" s="750" t="s">
        <v>103</v>
      </c>
      <c r="N48" s="750" t="s">
        <v>103</v>
      </c>
      <c r="O48" s="750" t="s">
        <v>103</v>
      </c>
      <c r="P48" s="750" t="s">
        <v>103</v>
      </c>
      <c r="Q48" s="750" t="s">
        <v>2973</v>
      </c>
      <c r="R48" s="750" t="s">
        <v>103</v>
      </c>
      <c r="S48" s="750" t="s">
        <v>103</v>
      </c>
      <c r="T48" s="750" t="s">
        <v>103</v>
      </c>
      <c r="U48" s="750" t="s">
        <v>103</v>
      </c>
      <c r="V48" s="749">
        <v>1760</v>
      </c>
      <c r="W48" s="53" t="s">
        <v>3037</v>
      </c>
      <c r="X48" s="738"/>
    </row>
    <row r="49" spans="1:24" ht="12" thickBot="1" x14ac:dyDescent="0.2">
      <c r="A49" s="847"/>
      <c r="B49" s="861"/>
      <c r="C49" s="861"/>
      <c r="D49" s="861"/>
      <c r="E49" s="861"/>
      <c r="F49" s="856"/>
      <c r="G49" s="854"/>
      <c r="H49" s="854"/>
      <c r="I49" s="854"/>
      <c r="J49" s="854"/>
      <c r="K49" s="854"/>
      <c r="L49" s="854"/>
      <c r="M49" s="751"/>
      <c r="N49" s="751"/>
      <c r="O49" s="751"/>
      <c r="P49" s="751"/>
      <c r="Q49" s="751"/>
      <c r="R49" s="751"/>
      <c r="S49" s="751"/>
      <c r="T49" s="751"/>
      <c r="U49" s="751"/>
      <c r="V49" s="739"/>
      <c r="W49" s="53" t="s">
        <v>3099</v>
      </c>
      <c r="X49" s="739"/>
    </row>
    <row r="50" spans="1:24" ht="12" thickBot="1" x14ac:dyDescent="0.2">
      <c r="A50" s="92" t="s">
        <v>3772</v>
      </c>
      <c r="B50" s="146">
        <v>32</v>
      </c>
      <c r="C50" s="146">
        <v>0</v>
      </c>
      <c r="D50" s="146">
        <v>0</v>
      </c>
      <c r="E50" s="146">
        <v>0</v>
      </c>
      <c r="F50" s="146" t="s">
        <v>103</v>
      </c>
      <c r="G50" s="138">
        <v>0</v>
      </c>
      <c r="H50" s="138">
        <v>0</v>
      </c>
      <c r="I50" s="138">
        <v>0</v>
      </c>
      <c r="J50" s="138">
        <v>0</v>
      </c>
      <c r="K50" s="138">
        <v>0</v>
      </c>
      <c r="L50" s="138">
        <v>0</v>
      </c>
      <c r="M50" s="99" t="s">
        <v>2973</v>
      </c>
      <c r="N50" s="99" t="s">
        <v>2973</v>
      </c>
      <c r="O50" s="99" t="s">
        <v>2973</v>
      </c>
      <c r="P50" s="99" t="s">
        <v>2973</v>
      </c>
      <c r="Q50" s="99" t="s">
        <v>2973</v>
      </c>
      <c r="R50" s="99" t="s">
        <v>2973</v>
      </c>
      <c r="S50" s="99" t="s">
        <v>2973</v>
      </c>
      <c r="T50" s="99" t="s">
        <v>2973</v>
      </c>
      <c r="U50" s="99" t="s">
        <v>103</v>
      </c>
      <c r="V50" s="50">
        <v>1600</v>
      </c>
      <c r="W50" s="53" t="s">
        <v>1661</v>
      </c>
      <c r="X50" s="53"/>
    </row>
    <row r="51" spans="1:24" ht="12" thickBot="1" x14ac:dyDescent="0.2">
      <c r="A51" s="93" t="s">
        <v>852</v>
      </c>
      <c r="B51" s="146">
        <v>32</v>
      </c>
      <c r="C51" s="146">
        <v>0</v>
      </c>
      <c r="D51" s="146">
        <v>20</v>
      </c>
      <c r="E51" s="146">
        <v>0</v>
      </c>
      <c r="F51" s="149" t="s">
        <v>1978</v>
      </c>
      <c r="G51" s="138">
        <v>0</v>
      </c>
      <c r="H51" s="138">
        <v>0</v>
      </c>
      <c r="I51" s="138">
        <v>0</v>
      </c>
      <c r="J51" s="138">
        <v>0</v>
      </c>
      <c r="K51" s="138">
        <v>0</v>
      </c>
      <c r="L51" s="138">
        <v>0</v>
      </c>
      <c r="M51" s="99" t="s">
        <v>103</v>
      </c>
      <c r="N51" s="99" t="s">
        <v>103</v>
      </c>
      <c r="O51" s="99" t="s">
        <v>103</v>
      </c>
      <c r="P51" s="99" t="s">
        <v>103</v>
      </c>
      <c r="Q51" s="99" t="s">
        <v>103</v>
      </c>
      <c r="R51" s="99" t="s">
        <v>103</v>
      </c>
      <c r="S51" s="99" t="s">
        <v>103</v>
      </c>
      <c r="T51" s="99" t="s">
        <v>2973</v>
      </c>
      <c r="U51" s="99" t="s">
        <v>103</v>
      </c>
      <c r="V51" s="53"/>
      <c r="W51" s="53" t="s">
        <v>3771</v>
      </c>
      <c r="X51" s="53"/>
    </row>
    <row r="52" spans="1:24" ht="12" thickBot="1" x14ac:dyDescent="0.2">
      <c r="A52" s="848" t="s">
        <v>3770</v>
      </c>
      <c r="B52" s="860">
        <v>35</v>
      </c>
      <c r="C52" s="860">
        <v>5</v>
      </c>
      <c r="D52" s="860">
        <v>-5</v>
      </c>
      <c r="E52" s="860">
        <v>0</v>
      </c>
      <c r="F52" s="855" t="s">
        <v>103</v>
      </c>
      <c r="G52" s="853">
        <v>0</v>
      </c>
      <c r="H52" s="853">
        <v>0</v>
      </c>
      <c r="I52" s="853">
        <v>0</v>
      </c>
      <c r="J52" s="853">
        <v>0</v>
      </c>
      <c r="K52" s="853">
        <v>0</v>
      </c>
      <c r="L52" s="853">
        <v>0</v>
      </c>
      <c r="M52" s="750" t="s">
        <v>103</v>
      </c>
      <c r="N52" s="750" t="s">
        <v>103</v>
      </c>
      <c r="O52" s="750" t="s">
        <v>2973</v>
      </c>
      <c r="P52" s="750" t="s">
        <v>103</v>
      </c>
      <c r="Q52" s="750" t="s">
        <v>103</v>
      </c>
      <c r="R52" s="750" t="s">
        <v>103</v>
      </c>
      <c r="S52" s="750" t="s">
        <v>103</v>
      </c>
      <c r="T52" s="750" t="s">
        <v>103</v>
      </c>
      <c r="U52" s="750" t="s">
        <v>103</v>
      </c>
      <c r="V52" s="749">
        <v>2400</v>
      </c>
      <c r="W52" s="53" t="s">
        <v>1661</v>
      </c>
      <c r="X52" s="738"/>
    </row>
    <row r="53" spans="1:24" ht="12" thickBot="1" x14ac:dyDescent="0.2">
      <c r="A53" s="847"/>
      <c r="B53" s="862"/>
      <c r="C53" s="862"/>
      <c r="D53" s="862"/>
      <c r="E53" s="862"/>
      <c r="F53" s="856"/>
      <c r="G53" s="854"/>
      <c r="H53" s="854"/>
      <c r="I53" s="854"/>
      <c r="J53" s="854"/>
      <c r="K53" s="854"/>
      <c r="L53" s="854"/>
      <c r="M53" s="751"/>
      <c r="N53" s="751"/>
      <c r="O53" s="751"/>
      <c r="P53" s="751"/>
      <c r="Q53" s="751"/>
      <c r="R53" s="751"/>
      <c r="S53" s="751"/>
      <c r="T53" s="751"/>
      <c r="U53" s="751"/>
      <c r="V53" s="739"/>
      <c r="W53" s="53" t="s">
        <v>3099</v>
      </c>
      <c r="X53" s="739"/>
    </row>
    <row r="54" spans="1:24" ht="12" thickBot="1" x14ac:dyDescent="0.2">
      <c r="A54" s="847"/>
      <c r="B54" s="861"/>
      <c r="C54" s="861"/>
      <c r="D54" s="861"/>
      <c r="E54" s="861"/>
      <c r="F54" s="856"/>
      <c r="G54" s="854"/>
      <c r="H54" s="854"/>
      <c r="I54" s="854"/>
      <c r="J54" s="854"/>
      <c r="K54" s="854"/>
      <c r="L54" s="854"/>
      <c r="M54" s="751"/>
      <c r="N54" s="751"/>
      <c r="O54" s="751"/>
      <c r="P54" s="751"/>
      <c r="Q54" s="751"/>
      <c r="R54" s="751"/>
      <c r="S54" s="751"/>
      <c r="T54" s="751"/>
      <c r="U54" s="751"/>
      <c r="V54" s="739"/>
      <c r="W54" s="53" t="s">
        <v>3098</v>
      </c>
      <c r="X54" s="739"/>
    </row>
    <row r="55" spans="1:24" ht="12" thickBot="1" x14ac:dyDescent="0.2">
      <c r="A55" s="93" t="s">
        <v>3769</v>
      </c>
      <c r="B55" s="146">
        <v>36</v>
      </c>
      <c r="C55" s="146">
        <v>0</v>
      </c>
      <c r="D55" s="146">
        <v>0</v>
      </c>
      <c r="E55" s="146">
        <v>20</v>
      </c>
      <c r="F55" s="147" t="s">
        <v>1978</v>
      </c>
      <c r="G55" s="138">
        <v>25</v>
      </c>
      <c r="H55" s="138">
        <v>25</v>
      </c>
      <c r="I55" s="138">
        <v>0</v>
      </c>
      <c r="J55" s="138">
        <v>0</v>
      </c>
      <c r="K55" s="138">
        <v>0</v>
      </c>
      <c r="L55" s="138">
        <v>0</v>
      </c>
      <c r="M55" s="99" t="s">
        <v>2973</v>
      </c>
      <c r="N55" s="99" t="s">
        <v>2973</v>
      </c>
      <c r="O55" s="99" t="s">
        <v>2973</v>
      </c>
      <c r="P55" s="99" t="s">
        <v>2973</v>
      </c>
      <c r="Q55" s="99" t="s">
        <v>2973</v>
      </c>
      <c r="R55" s="99" t="s">
        <v>2973</v>
      </c>
      <c r="S55" s="99" t="s">
        <v>2973</v>
      </c>
      <c r="T55" s="99" t="s">
        <v>2973</v>
      </c>
      <c r="U55" s="99" t="s">
        <v>103</v>
      </c>
      <c r="V55" s="53" t="s">
        <v>213</v>
      </c>
      <c r="W55" s="53" t="s">
        <v>1533</v>
      </c>
      <c r="X55" s="53" t="s">
        <v>1486</v>
      </c>
    </row>
    <row r="56" spans="1:24" ht="12" thickBot="1" x14ac:dyDescent="0.2">
      <c r="A56" s="93" t="s">
        <v>3768</v>
      </c>
      <c r="B56" s="146">
        <v>36</v>
      </c>
      <c r="C56" s="146">
        <v>0</v>
      </c>
      <c r="D56" s="146">
        <v>0</v>
      </c>
      <c r="E56" s="146">
        <v>20</v>
      </c>
      <c r="F56" s="146" t="s">
        <v>103</v>
      </c>
      <c r="G56" s="138">
        <v>0</v>
      </c>
      <c r="H56" s="138">
        <v>0</v>
      </c>
      <c r="I56" s="138">
        <v>10</v>
      </c>
      <c r="J56" s="138">
        <v>10</v>
      </c>
      <c r="K56" s="138">
        <v>0</v>
      </c>
      <c r="L56" s="138">
        <v>0</v>
      </c>
      <c r="M56" s="99" t="s">
        <v>2973</v>
      </c>
      <c r="N56" s="99" t="s">
        <v>2973</v>
      </c>
      <c r="O56" s="99" t="s">
        <v>2973</v>
      </c>
      <c r="P56" s="99" t="s">
        <v>2973</v>
      </c>
      <c r="Q56" s="99" t="s">
        <v>2973</v>
      </c>
      <c r="R56" s="99" t="s">
        <v>2973</v>
      </c>
      <c r="S56" s="99" t="s">
        <v>2973</v>
      </c>
      <c r="T56" s="99" t="s">
        <v>2973</v>
      </c>
      <c r="U56" s="99" t="s">
        <v>103</v>
      </c>
      <c r="V56" s="50">
        <v>2000</v>
      </c>
      <c r="W56" s="53" t="s">
        <v>1535</v>
      </c>
      <c r="X56" s="53"/>
    </row>
    <row r="57" spans="1:24" ht="12" thickBot="1" x14ac:dyDescent="0.2">
      <c r="A57" s="92" t="s">
        <v>3767</v>
      </c>
      <c r="B57" s="146">
        <v>37</v>
      </c>
      <c r="C57" s="146">
        <v>0</v>
      </c>
      <c r="D57" s="146">
        <v>0</v>
      </c>
      <c r="E57" s="146">
        <v>0</v>
      </c>
      <c r="F57" s="147" t="s">
        <v>1978</v>
      </c>
      <c r="G57" s="138">
        <v>0</v>
      </c>
      <c r="H57" s="138">
        <v>0</v>
      </c>
      <c r="I57" s="138">
        <v>0</v>
      </c>
      <c r="J57" s="138">
        <v>0</v>
      </c>
      <c r="K57" s="138">
        <v>0</v>
      </c>
      <c r="L57" s="138">
        <v>0</v>
      </c>
      <c r="M57" s="99" t="s">
        <v>2973</v>
      </c>
      <c r="N57" s="99" t="s">
        <v>2973</v>
      </c>
      <c r="O57" s="99" t="s">
        <v>2973</v>
      </c>
      <c r="P57" s="99" t="s">
        <v>2973</v>
      </c>
      <c r="Q57" s="99" t="s">
        <v>2973</v>
      </c>
      <c r="R57" s="99" t="s">
        <v>2973</v>
      </c>
      <c r="S57" s="99" t="s">
        <v>2973</v>
      </c>
      <c r="T57" s="99" t="s">
        <v>2973</v>
      </c>
      <c r="U57" s="99" t="s">
        <v>103</v>
      </c>
      <c r="V57" s="53" t="s">
        <v>103</v>
      </c>
      <c r="W57" s="53" t="s">
        <v>1533</v>
      </c>
      <c r="X57" s="53" t="s">
        <v>3493</v>
      </c>
    </row>
    <row r="58" spans="1:24" ht="12" thickBot="1" x14ac:dyDescent="0.2">
      <c r="A58" s="93" t="s">
        <v>3766</v>
      </c>
      <c r="B58" s="146">
        <v>40</v>
      </c>
      <c r="C58" s="146">
        <v>40</v>
      </c>
      <c r="D58" s="146">
        <v>0</v>
      </c>
      <c r="E58" s="146">
        <v>0</v>
      </c>
      <c r="F58" s="146" t="s">
        <v>103</v>
      </c>
      <c r="G58" s="138">
        <v>0</v>
      </c>
      <c r="H58" s="138">
        <v>0</v>
      </c>
      <c r="I58" s="138">
        <v>0</v>
      </c>
      <c r="J58" s="138">
        <v>0</v>
      </c>
      <c r="K58" s="138">
        <v>0</v>
      </c>
      <c r="L58" s="138">
        <v>0</v>
      </c>
      <c r="M58" s="99" t="s">
        <v>103</v>
      </c>
      <c r="N58" s="99" t="s">
        <v>103</v>
      </c>
      <c r="O58" s="99" t="s">
        <v>103</v>
      </c>
      <c r="P58" s="99" t="s">
        <v>103</v>
      </c>
      <c r="Q58" s="99" t="s">
        <v>2973</v>
      </c>
      <c r="R58" s="99" t="s">
        <v>103</v>
      </c>
      <c r="S58" s="99" t="s">
        <v>103</v>
      </c>
      <c r="T58" s="99" t="s">
        <v>103</v>
      </c>
      <c r="U58" s="99" t="s">
        <v>103</v>
      </c>
      <c r="V58" s="50">
        <v>2400</v>
      </c>
      <c r="W58" s="53" t="s">
        <v>1535</v>
      </c>
      <c r="X58" s="53"/>
    </row>
    <row r="59" spans="1:24" ht="12" thickBot="1" x14ac:dyDescent="0.2">
      <c r="A59" s="93" t="s">
        <v>3765</v>
      </c>
      <c r="B59" s="146">
        <v>50</v>
      </c>
      <c r="C59" s="146">
        <v>50</v>
      </c>
      <c r="D59" s="146">
        <v>0</v>
      </c>
      <c r="E59" s="146">
        <v>0</v>
      </c>
      <c r="F59" s="149" t="s">
        <v>1978</v>
      </c>
      <c r="G59" s="138">
        <v>0</v>
      </c>
      <c r="H59" s="138">
        <v>0</v>
      </c>
      <c r="I59" s="138">
        <v>0</v>
      </c>
      <c r="J59" s="138">
        <v>0</v>
      </c>
      <c r="K59" s="138">
        <v>0</v>
      </c>
      <c r="L59" s="138">
        <v>0</v>
      </c>
      <c r="M59" s="99" t="s">
        <v>103</v>
      </c>
      <c r="N59" s="99" t="s">
        <v>103</v>
      </c>
      <c r="O59" s="99" t="s">
        <v>103</v>
      </c>
      <c r="P59" s="99" t="s">
        <v>103</v>
      </c>
      <c r="Q59" s="99" t="s">
        <v>2973</v>
      </c>
      <c r="R59" s="99" t="s">
        <v>103</v>
      </c>
      <c r="S59" s="99" t="s">
        <v>103</v>
      </c>
      <c r="T59" s="99" t="s">
        <v>103</v>
      </c>
      <c r="U59" s="99" t="s">
        <v>103</v>
      </c>
      <c r="V59" s="50">
        <v>4000</v>
      </c>
      <c r="W59" s="53" t="s">
        <v>1661</v>
      </c>
      <c r="X59" s="53" t="s">
        <v>2983</v>
      </c>
    </row>
    <row r="60" spans="1:24" ht="12" thickBot="1" x14ac:dyDescent="0.2">
      <c r="A60" s="846" t="s">
        <v>3764</v>
      </c>
      <c r="B60" s="860">
        <v>10</v>
      </c>
      <c r="C60" s="860">
        <v>5</v>
      </c>
      <c r="D60" s="860">
        <v>5</v>
      </c>
      <c r="E60" s="860">
        <v>0</v>
      </c>
      <c r="F60" s="855" t="s">
        <v>103</v>
      </c>
      <c r="G60" s="853">
        <v>0</v>
      </c>
      <c r="H60" s="853">
        <v>0</v>
      </c>
      <c r="I60" s="853">
        <v>0</v>
      </c>
      <c r="J60" s="853">
        <v>0</v>
      </c>
      <c r="K60" s="853">
        <v>0</v>
      </c>
      <c r="L60" s="853">
        <v>0</v>
      </c>
      <c r="M60" s="750" t="s">
        <v>103</v>
      </c>
      <c r="N60" s="750" t="s">
        <v>103</v>
      </c>
      <c r="O60" s="750" t="s">
        <v>103</v>
      </c>
      <c r="P60" s="750" t="s">
        <v>103</v>
      </c>
      <c r="Q60" s="750" t="s">
        <v>103</v>
      </c>
      <c r="R60" s="750" t="s">
        <v>103</v>
      </c>
      <c r="S60" s="750" t="s">
        <v>103</v>
      </c>
      <c r="T60" s="750" t="s">
        <v>103</v>
      </c>
      <c r="U60" s="750" t="s">
        <v>2973</v>
      </c>
      <c r="V60" s="738">
        <v>300</v>
      </c>
      <c r="W60" s="53" t="s">
        <v>3481</v>
      </c>
      <c r="X60" s="738"/>
    </row>
    <row r="61" spans="1:24" ht="12" thickBot="1" x14ac:dyDescent="0.2">
      <c r="A61" s="847"/>
      <c r="B61" s="861"/>
      <c r="C61" s="861"/>
      <c r="D61" s="861"/>
      <c r="E61" s="861"/>
      <c r="F61" s="856"/>
      <c r="G61" s="854"/>
      <c r="H61" s="854"/>
      <c r="I61" s="854"/>
      <c r="J61" s="854"/>
      <c r="K61" s="854"/>
      <c r="L61" s="854"/>
      <c r="M61" s="751"/>
      <c r="N61" s="751"/>
      <c r="O61" s="751"/>
      <c r="P61" s="751"/>
      <c r="Q61" s="751"/>
      <c r="R61" s="751"/>
      <c r="S61" s="751"/>
      <c r="T61" s="751"/>
      <c r="U61" s="751"/>
      <c r="V61" s="739"/>
      <c r="W61" s="53" t="s">
        <v>3489</v>
      </c>
      <c r="X61" s="739"/>
    </row>
    <row r="62" spans="1:24" ht="12" thickBot="1" x14ac:dyDescent="0.2">
      <c r="A62" s="93" t="s">
        <v>3763</v>
      </c>
      <c r="B62" s="146">
        <v>15</v>
      </c>
      <c r="C62" s="146">
        <v>10</v>
      </c>
      <c r="D62" s="146">
        <v>-10</v>
      </c>
      <c r="E62" s="146">
        <v>0</v>
      </c>
      <c r="F62" s="146" t="s">
        <v>103</v>
      </c>
      <c r="G62" s="138">
        <v>0</v>
      </c>
      <c r="H62" s="138">
        <v>0</v>
      </c>
      <c r="I62" s="138">
        <v>0</v>
      </c>
      <c r="J62" s="138">
        <v>0</v>
      </c>
      <c r="K62" s="138">
        <v>0</v>
      </c>
      <c r="L62" s="138">
        <v>0</v>
      </c>
      <c r="M62" s="99" t="s">
        <v>103</v>
      </c>
      <c r="N62" s="99" t="s">
        <v>103</v>
      </c>
      <c r="O62" s="99" t="s">
        <v>103</v>
      </c>
      <c r="P62" s="99" t="s">
        <v>103</v>
      </c>
      <c r="Q62" s="99" t="s">
        <v>103</v>
      </c>
      <c r="R62" s="99" t="s">
        <v>103</v>
      </c>
      <c r="S62" s="99" t="s">
        <v>103</v>
      </c>
      <c r="T62" s="99" t="s">
        <v>103</v>
      </c>
      <c r="U62" s="99" t="s">
        <v>2973</v>
      </c>
      <c r="V62" s="50">
        <v>1200</v>
      </c>
      <c r="W62" s="53" t="s">
        <v>3762</v>
      </c>
      <c r="X62" s="53" t="s">
        <v>3761</v>
      </c>
    </row>
  </sheetData>
  <autoFilter ref="M2:U2" xr:uid="{96AE74AB-5724-4256-85F5-68D9006755F2}"/>
  <mergeCells count="310">
    <mergeCell ref="Q4:Q6"/>
    <mergeCell ref="Q7:Q9"/>
    <mergeCell ref="Q10:Q11"/>
    <mergeCell ref="N7:N9"/>
    <mergeCell ref="N10:N11"/>
    <mergeCell ref="P4:P6"/>
    <mergeCell ref="P7:P9"/>
    <mergeCell ref="P10:P11"/>
    <mergeCell ref="J4:J6"/>
    <mergeCell ref="J7:J9"/>
    <mergeCell ref="J10:J11"/>
    <mergeCell ref="L4:L6"/>
    <mergeCell ref="L7:L9"/>
    <mergeCell ref="L10:L11"/>
    <mergeCell ref="G1:L1"/>
    <mergeCell ref="M1:U1"/>
    <mergeCell ref="A1:A2"/>
    <mergeCell ref="A4:A6"/>
    <mergeCell ref="A7:A9"/>
    <mergeCell ref="A10:A11"/>
    <mergeCell ref="D1:D2"/>
    <mergeCell ref="D4:D6"/>
    <mergeCell ref="D7:D9"/>
    <mergeCell ref="D10:D11"/>
    <mergeCell ref="C1:C2"/>
    <mergeCell ref="C4:C6"/>
    <mergeCell ref="C7:C9"/>
    <mergeCell ref="C10:C11"/>
    <mergeCell ref="E1:E2"/>
    <mergeCell ref="E4:E6"/>
    <mergeCell ref="E7:E9"/>
    <mergeCell ref="E10:E11"/>
    <mergeCell ref="I4:I6"/>
    <mergeCell ref="I7:I9"/>
    <mergeCell ref="I10:I11"/>
    <mergeCell ref="K4:K6"/>
    <mergeCell ref="K7:K9"/>
    <mergeCell ref="K10:K11"/>
    <mergeCell ref="A60:A61"/>
    <mergeCell ref="B1:B2"/>
    <mergeCell ref="B4:B6"/>
    <mergeCell ref="B7:B9"/>
    <mergeCell ref="B10:B11"/>
    <mergeCell ref="B15:B16"/>
    <mergeCell ref="B19:B20"/>
    <mergeCell ref="B21:B22"/>
    <mergeCell ref="B34:B35"/>
    <mergeCell ref="B39:B40"/>
    <mergeCell ref="B41:B42"/>
    <mergeCell ref="B46:B47"/>
    <mergeCell ref="B48:B49"/>
    <mergeCell ref="B52:B54"/>
    <mergeCell ref="B60:B61"/>
    <mergeCell ref="A15:A16"/>
    <mergeCell ref="A19:A20"/>
    <mergeCell ref="A21:A22"/>
    <mergeCell ref="A34:A35"/>
    <mergeCell ref="A39:A40"/>
    <mergeCell ref="A41:A42"/>
    <mergeCell ref="A46:A47"/>
    <mergeCell ref="A48:A49"/>
    <mergeCell ref="A52:A54"/>
    <mergeCell ref="C60:C61"/>
    <mergeCell ref="D15:D16"/>
    <mergeCell ref="D19:D20"/>
    <mergeCell ref="D21:D22"/>
    <mergeCell ref="D34:D35"/>
    <mergeCell ref="D39:D40"/>
    <mergeCell ref="D41:D42"/>
    <mergeCell ref="D46:D47"/>
    <mergeCell ref="D48:D49"/>
    <mergeCell ref="D52:D54"/>
    <mergeCell ref="D60:D61"/>
    <mergeCell ref="C15:C16"/>
    <mergeCell ref="C19:C20"/>
    <mergeCell ref="C21:C22"/>
    <mergeCell ref="C34:C35"/>
    <mergeCell ref="C39:C40"/>
    <mergeCell ref="C41:C42"/>
    <mergeCell ref="C46:C47"/>
    <mergeCell ref="C48:C49"/>
    <mergeCell ref="C52:C54"/>
    <mergeCell ref="F60:F61"/>
    <mergeCell ref="E52:E54"/>
    <mergeCell ref="E60:E61"/>
    <mergeCell ref="F1:F2"/>
    <mergeCell ref="F4:F6"/>
    <mergeCell ref="F7:F9"/>
    <mergeCell ref="F10:F11"/>
    <mergeCell ref="F15:F16"/>
    <mergeCell ref="F19:F20"/>
    <mergeCell ref="E15:E16"/>
    <mergeCell ref="E19:E20"/>
    <mergeCell ref="E21:E22"/>
    <mergeCell ref="E34:E35"/>
    <mergeCell ref="E39:E40"/>
    <mergeCell ref="E41:E42"/>
    <mergeCell ref="E46:E47"/>
    <mergeCell ref="E48:E49"/>
    <mergeCell ref="F52:F54"/>
    <mergeCell ref="H21:H22"/>
    <mergeCell ref="G21:G22"/>
    <mergeCell ref="H46:H47"/>
    <mergeCell ref="H48:H49"/>
    <mergeCell ref="F39:F40"/>
    <mergeCell ref="F41:F42"/>
    <mergeCell ref="F46:F47"/>
    <mergeCell ref="F48:F49"/>
    <mergeCell ref="F21:F22"/>
    <mergeCell ref="F34:F35"/>
    <mergeCell ref="G39:G40"/>
    <mergeCell ref="G41:G42"/>
    <mergeCell ref="G46:G47"/>
    <mergeCell ref="G48:G49"/>
    <mergeCell ref="G4:G6"/>
    <mergeCell ref="G7:G9"/>
    <mergeCell ref="G10:G11"/>
    <mergeCell ref="G15:G16"/>
    <mergeCell ref="G19:G20"/>
    <mergeCell ref="H4:H6"/>
    <mergeCell ref="H7:H9"/>
    <mergeCell ref="H10:H11"/>
    <mergeCell ref="H15:H16"/>
    <mergeCell ref="H19:H20"/>
    <mergeCell ref="G60:G61"/>
    <mergeCell ref="H34:H35"/>
    <mergeCell ref="H39:H40"/>
    <mergeCell ref="H41:H42"/>
    <mergeCell ref="G34:G35"/>
    <mergeCell ref="I34:I35"/>
    <mergeCell ref="I39:I40"/>
    <mergeCell ref="I41:I42"/>
    <mergeCell ref="H52:H54"/>
    <mergeCell ref="H60:H61"/>
    <mergeCell ref="G52:G54"/>
    <mergeCell ref="I15:I16"/>
    <mergeCell ref="I19:I20"/>
    <mergeCell ref="J15:J16"/>
    <mergeCell ref="J19:J20"/>
    <mergeCell ref="J21:J22"/>
    <mergeCell ref="J34:J35"/>
    <mergeCell ref="J39:J40"/>
    <mergeCell ref="J41:J42"/>
    <mergeCell ref="J60:J61"/>
    <mergeCell ref="J46:J47"/>
    <mergeCell ref="J48:J49"/>
    <mergeCell ref="J52:J54"/>
    <mergeCell ref="I21:I22"/>
    <mergeCell ref="I60:I61"/>
    <mergeCell ref="I46:I47"/>
    <mergeCell ref="I48:I49"/>
    <mergeCell ref="I52:I54"/>
    <mergeCell ref="K15:K16"/>
    <mergeCell ref="K19:K20"/>
    <mergeCell ref="K21:K22"/>
    <mergeCell ref="K60:K61"/>
    <mergeCell ref="K46:K47"/>
    <mergeCell ref="K48:K49"/>
    <mergeCell ref="K34:K35"/>
    <mergeCell ref="K39:K40"/>
    <mergeCell ref="K41:K42"/>
    <mergeCell ref="K52:K54"/>
    <mergeCell ref="L15:L16"/>
    <mergeCell ref="L19:L20"/>
    <mergeCell ref="L21:L22"/>
    <mergeCell ref="L34:L35"/>
    <mergeCell ref="L39:L40"/>
    <mergeCell ref="L41:L42"/>
    <mergeCell ref="L60:L61"/>
    <mergeCell ref="M4:M6"/>
    <mergeCell ref="M7:M9"/>
    <mergeCell ref="M10:M11"/>
    <mergeCell ref="M15:M16"/>
    <mergeCell ref="M19:M20"/>
    <mergeCell ref="M21:M22"/>
    <mergeCell ref="M60:M61"/>
    <mergeCell ref="M46:M47"/>
    <mergeCell ref="M48:M49"/>
    <mergeCell ref="M34:M35"/>
    <mergeCell ref="M39:M40"/>
    <mergeCell ref="M41:M42"/>
    <mergeCell ref="L46:L47"/>
    <mergeCell ref="L48:L49"/>
    <mergeCell ref="L52:L54"/>
    <mergeCell ref="M52:M54"/>
    <mergeCell ref="N15:N16"/>
    <mergeCell ref="N19:N20"/>
    <mergeCell ref="N21:N22"/>
    <mergeCell ref="N34:N35"/>
    <mergeCell ref="N39:N40"/>
    <mergeCell ref="N41:N42"/>
    <mergeCell ref="N60:N61"/>
    <mergeCell ref="O4:O6"/>
    <mergeCell ref="O7:O9"/>
    <mergeCell ref="O10:O11"/>
    <mergeCell ref="O15:O16"/>
    <mergeCell ref="O19:O20"/>
    <mergeCell ref="O21:O22"/>
    <mergeCell ref="O60:O61"/>
    <mergeCell ref="O46:O47"/>
    <mergeCell ref="O48:O49"/>
    <mergeCell ref="O34:O35"/>
    <mergeCell ref="O39:O40"/>
    <mergeCell ref="O41:O42"/>
    <mergeCell ref="N46:N47"/>
    <mergeCell ref="N48:N49"/>
    <mergeCell ref="N52:N54"/>
    <mergeCell ref="O52:O54"/>
    <mergeCell ref="N4:N6"/>
    <mergeCell ref="Q52:Q54"/>
    <mergeCell ref="P15:P16"/>
    <mergeCell ref="P19:P20"/>
    <mergeCell ref="P21:P22"/>
    <mergeCell ref="P34:P35"/>
    <mergeCell ref="P39:P40"/>
    <mergeCell ref="P41:P42"/>
    <mergeCell ref="P52:P54"/>
    <mergeCell ref="P60:P61"/>
    <mergeCell ref="Q15:Q16"/>
    <mergeCell ref="Q19:Q20"/>
    <mergeCell ref="Q21:Q22"/>
    <mergeCell ref="Q60:Q61"/>
    <mergeCell ref="Q46:Q47"/>
    <mergeCell ref="Q34:Q35"/>
    <mergeCell ref="Q39:Q40"/>
    <mergeCell ref="Q41:Q42"/>
    <mergeCell ref="P46:P47"/>
    <mergeCell ref="P48:P49"/>
    <mergeCell ref="Q48:Q49"/>
    <mergeCell ref="R10:R11"/>
    <mergeCell ref="R15:R16"/>
    <mergeCell ref="R19:R20"/>
    <mergeCell ref="R21:R22"/>
    <mergeCell ref="R34:R35"/>
    <mergeCell ref="R39:R40"/>
    <mergeCell ref="R60:R61"/>
    <mergeCell ref="S4:S6"/>
    <mergeCell ref="S7:S9"/>
    <mergeCell ref="S10:S11"/>
    <mergeCell ref="S15:S16"/>
    <mergeCell ref="S19:S20"/>
    <mergeCell ref="S21:S22"/>
    <mergeCell ref="S60:S61"/>
    <mergeCell ref="S34:S35"/>
    <mergeCell ref="S39:S40"/>
    <mergeCell ref="R41:R42"/>
    <mergeCell ref="R4:R6"/>
    <mergeCell ref="R7:R9"/>
    <mergeCell ref="T39:T40"/>
    <mergeCell ref="T41:T42"/>
    <mergeCell ref="R46:R47"/>
    <mergeCell ref="R48:R49"/>
    <mergeCell ref="R52:R54"/>
    <mergeCell ref="S41:S42"/>
    <mergeCell ref="S46:S47"/>
    <mergeCell ref="S48:S49"/>
    <mergeCell ref="S52:S54"/>
    <mergeCell ref="T60:T61"/>
    <mergeCell ref="U4:U6"/>
    <mergeCell ref="U7:U9"/>
    <mergeCell ref="U10:U11"/>
    <mergeCell ref="U15:U16"/>
    <mergeCell ref="U19:U20"/>
    <mergeCell ref="U21:U22"/>
    <mergeCell ref="U34:U35"/>
    <mergeCell ref="U39:U40"/>
    <mergeCell ref="U41:U42"/>
    <mergeCell ref="U46:U47"/>
    <mergeCell ref="U48:U49"/>
    <mergeCell ref="U52:U54"/>
    <mergeCell ref="U60:U61"/>
    <mergeCell ref="T4:T6"/>
    <mergeCell ref="T7:T9"/>
    <mergeCell ref="T10:T11"/>
    <mergeCell ref="T15:T16"/>
    <mergeCell ref="T19:T20"/>
    <mergeCell ref="T21:T22"/>
    <mergeCell ref="T46:T47"/>
    <mergeCell ref="T48:T49"/>
    <mergeCell ref="T52:T54"/>
    <mergeCell ref="T34:T35"/>
    <mergeCell ref="V52:V54"/>
    <mergeCell ref="V60:V61"/>
    <mergeCell ref="W1:W2"/>
    <mergeCell ref="W4:W6"/>
    <mergeCell ref="W7:W9"/>
    <mergeCell ref="W10:W11"/>
    <mergeCell ref="V41:V42"/>
    <mergeCell ref="V46:V47"/>
    <mergeCell ref="V48:V49"/>
    <mergeCell ref="V1:V2"/>
    <mergeCell ref="V4:V6"/>
    <mergeCell ref="V7:V9"/>
    <mergeCell ref="V10:V11"/>
    <mergeCell ref="V15:V16"/>
    <mergeCell ref="V19:V20"/>
    <mergeCell ref="V21:V22"/>
    <mergeCell ref="V34:V35"/>
    <mergeCell ref="V39:V40"/>
    <mergeCell ref="X52:X54"/>
    <mergeCell ref="X60:X61"/>
    <mergeCell ref="X41:X42"/>
    <mergeCell ref="X46:X47"/>
    <mergeCell ref="X48:X49"/>
    <mergeCell ref="X1:X2"/>
    <mergeCell ref="X15:X16"/>
    <mergeCell ref="X19:X20"/>
    <mergeCell ref="X21:X22"/>
    <mergeCell ref="X34:X35"/>
    <mergeCell ref="X39:X40"/>
  </mergeCells>
  <phoneticPr fontId="1" type="noConversion"/>
  <conditionalFormatting sqref="B1:B1048576">
    <cfRule type="dataBar" priority="11">
      <dataBar>
        <cfvo type="min"/>
        <cfvo type="max"/>
        <color rgb="FF638EC6"/>
      </dataBar>
      <extLst>
        <ext xmlns:x14="http://schemas.microsoft.com/office/spreadsheetml/2009/9/main" uri="{B025F937-C7B1-47D3-B67F-A62EFF666E3E}">
          <x14:id>{DC4B0C33-F34E-40DF-A232-FC72AF5C9FAF}</x14:id>
        </ext>
      </extLst>
    </cfRule>
  </conditionalFormatting>
  <conditionalFormatting sqref="C1:C1048576">
    <cfRule type="dataBar" priority="10">
      <dataBar>
        <cfvo type="min"/>
        <cfvo type="max"/>
        <color rgb="FFD6007B"/>
      </dataBar>
      <extLst>
        <ext xmlns:x14="http://schemas.microsoft.com/office/spreadsheetml/2009/9/main" uri="{B025F937-C7B1-47D3-B67F-A62EFF666E3E}">
          <x14:id>{9CABE6FB-354B-452A-9BE9-3F3A83F270A7}</x14:id>
        </ext>
      </extLst>
    </cfRule>
  </conditionalFormatting>
  <conditionalFormatting sqref="D1:D1048576">
    <cfRule type="dataBar" priority="9">
      <dataBar>
        <cfvo type="min"/>
        <cfvo type="max"/>
        <color rgb="FFFFB628"/>
      </dataBar>
      <extLst>
        <ext xmlns:x14="http://schemas.microsoft.com/office/spreadsheetml/2009/9/main" uri="{B025F937-C7B1-47D3-B67F-A62EFF666E3E}">
          <x14:id>{65B6FB0C-9C42-4C7B-932C-635B485FE184}</x14:id>
        </ext>
      </extLst>
    </cfRule>
  </conditionalFormatting>
  <conditionalFormatting sqref="E1:E1048576">
    <cfRule type="dataBar" priority="8">
      <dataBar>
        <cfvo type="min"/>
        <cfvo type="max"/>
        <color rgb="FF008AEF"/>
      </dataBar>
      <extLst>
        <ext xmlns:x14="http://schemas.microsoft.com/office/spreadsheetml/2009/9/main" uri="{B025F937-C7B1-47D3-B67F-A62EFF666E3E}">
          <x14:id>{59DECCDC-0948-4679-8947-A20FB9A328DC}</x14:id>
        </ext>
      </extLst>
    </cfRule>
  </conditionalFormatting>
  <conditionalFormatting sqref="G1:G1048576">
    <cfRule type="dataBar" priority="7">
      <dataBar>
        <cfvo type="min"/>
        <cfvo type="max"/>
        <color rgb="FFFF555A"/>
      </dataBar>
      <extLst>
        <ext xmlns:x14="http://schemas.microsoft.com/office/spreadsheetml/2009/9/main" uri="{B025F937-C7B1-47D3-B67F-A62EFF666E3E}">
          <x14:id>{840AED73-32EA-4663-9D72-BD6E87E93204}</x14:id>
        </ext>
      </extLst>
    </cfRule>
  </conditionalFormatting>
  <conditionalFormatting sqref="H1:H1048576">
    <cfRule type="dataBar" priority="6">
      <dataBar>
        <cfvo type="min"/>
        <cfvo type="max"/>
        <color rgb="FF008AEF"/>
      </dataBar>
      <extLst>
        <ext xmlns:x14="http://schemas.microsoft.com/office/spreadsheetml/2009/9/main" uri="{B025F937-C7B1-47D3-B67F-A62EFF666E3E}">
          <x14:id>{C8ED5DD1-0368-4DE8-A764-186FF0808402}</x14:id>
        </ext>
      </extLst>
    </cfRule>
  </conditionalFormatting>
  <conditionalFormatting sqref="K1:K1048576">
    <cfRule type="dataBar" priority="5">
      <dataBar>
        <cfvo type="min"/>
        <cfvo type="max"/>
        <color rgb="FF63C384"/>
      </dataBar>
      <extLst>
        <ext xmlns:x14="http://schemas.microsoft.com/office/spreadsheetml/2009/9/main" uri="{B025F937-C7B1-47D3-B67F-A62EFF666E3E}">
          <x14:id>{C85A7081-EDC8-403D-8F8C-F7F14D6E6544}</x14:id>
        </ext>
      </extLst>
    </cfRule>
  </conditionalFormatting>
  <conditionalFormatting sqref="L1:L1048576">
    <cfRule type="dataBar" priority="4">
      <dataBar>
        <cfvo type="min"/>
        <cfvo type="max"/>
        <color rgb="FFFFB628"/>
      </dataBar>
      <extLst>
        <ext xmlns:x14="http://schemas.microsoft.com/office/spreadsheetml/2009/9/main" uri="{B025F937-C7B1-47D3-B67F-A62EFF666E3E}">
          <x14:id>{0BDC29EB-774C-4335-9DA6-01713ACA6B18}</x14:id>
        </ext>
      </extLst>
    </cfRule>
  </conditionalFormatting>
  <conditionalFormatting sqref="J1:J1048576">
    <cfRule type="dataBar" priority="3">
      <dataBar>
        <cfvo type="min"/>
        <cfvo type="max"/>
        <color rgb="FFCC00FF"/>
      </dataBar>
      <extLst>
        <ext xmlns:x14="http://schemas.microsoft.com/office/spreadsheetml/2009/9/main" uri="{B025F937-C7B1-47D3-B67F-A62EFF666E3E}">
          <x14:id>{BF80E934-B4E3-4B88-BA0E-27E1CC48BC61}</x14:id>
        </ext>
      </extLst>
    </cfRule>
  </conditionalFormatting>
  <conditionalFormatting sqref="I1:I1048576">
    <cfRule type="dataBar" priority="1">
      <dataBar>
        <cfvo type="min"/>
        <cfvo type="max"/>
        <color rgb="FF638EC6"/>
      </dataBar>
      <extLst>
        <ext xmlns:x14="http://schemas.microsoft.com/office/spreadsheetml/2009/9/main" uri="{B025F937-C7B1-47D3-B67F-A62EFF666E3E}">
          <x14:id>{8C46D2F3-D17F-4ADF-BE6D-96047F0BB390}</x14:id>
        </ext>
      </extLst>
    </cfRule>
  </conditionalFormatting>
  <hyperlinks>
    <hyperlink ref="X10" r:id="rId1" location="notefoot_1" tooltip="200万Gまで確認" display="编制手环の购入額10000G以上*1" xr:uid="{00000000-0004-0000-1800-000000000000}"/>
  </hyperlinks>
  <pageMargins left="0.75" right="0.75" top="1" bottom="1" header="0.51" footer="0.51"/>
  <pageSetup paperSize="9" orientation="portrait" horizontalDpi="0" verticalDpi="0" r:id="rId2"/>
  <headerFooter scaleWithDoc="0" alignWithMargins="0"/>
  <extLst>
    <ext xmlns:x14="http://schemas.microsoft.com/office/spreadsheetml/2009/9/main" uri="{78C0D931-6437-407d-A8EE-F0AAD7539E65}">
      <x14:conditionalFormattings>
        <x14:conditionalFormatting xmlns:xm="http://schemas.microsoft.com/office/excel/2006/main">
          <x14:cfRule type="dataBar" id="{DC4B0C33-F34E-40DF-A232-FC72AF5C9FAF}">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9CABE6FB-354B-452A-9BE9-3F3A83F270A7}">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5B6FB0C-9C42-4C7B-932C-635B485FE184}">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59DECCDC-0948-4679-8947-A20FB9A328DC}">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40AED73-32EA-4663-9D72-BD6E87E93204}">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C8ED5DD1-0368-4DE8-A764-186FF0808402}">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C85A7081-EDC8-403D-8F8C-F7F14D6E6544}">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0BDC29EB-774C-4335-9DA6-01713ACA6B18}">
            <x14:dataBar minLength="0" maxLength="100" gradient="0">
              <x14:cfvo type="autoMin"/>
              <x14:cfvo type="autoMax"/>
              <x14:negativeFillColor rgb="FFFF0000"/>
              <x14:axisColor rgb="FF000000"/>
            </x14:dataBar>
          </x14:cfRule>
          <xm:sqref>L1:L1048576</xm:sqref>
        </x14:conditionalFormatting>
        <x14:conditionalFormatting xmlns:xm="http://schemas.microsoft.com/office/excel/2006/main">
          <x14:cfRule type="dataBar" id="{BF80E934-B4E3-4B88-BA0E-27E1CC48BC61}">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8C46D2F3-D17F-4ADF-BE6D-96047F0BB390}">
            <x14:dataBar minLength="0" maxLength="100" gradient="0">
              <x14:cfvo type="autoMin"/>
              <x14:cfvo type="autoMax"/>
              <x14:negativeFillColor rgb="FFFF0000"/>
              <x14:axisColor rgb="FF000000"/>
            </x14:dataBar>
          </x14:cfRule>
          <xm:sqref>I1:I1048576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tabColor rgb="FFFFC000"/>
  </sheetPr>
  <dimension ref="A1:AC86"/>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16.33203125" style="3" bestFit="1" customWidth="1"/>
    <col min="2" max="3" width="4.1640625" style="3" bestFit="1" customWidth="1"/>
    <col min="4" max="5" width="5" style="3" bestFit="1" customWidth="1"/>
    <col min="6" max="6" width="6.33203125" style="3" bestFit="1" customWidth="1"/>
    <col min="7" max="10" width="4.1640625" style="3" bestFit="1" customWidth="1"/>
    <col min="11" max="11" width="4.1640625" style="3" customWidth="1"/>
    <col min="12" max="12" width="4.1640625" style="3" bestFit="1" customWidth="1"/>
    <col min="13" max="21" width="6.83203125" style="3" bestFit="1" customWidth="1"/>
    <col min="22" max="22" width="8" style="3" bestFit="1" customWidth="1"/>
    <col min="23" max="23" width="38.5" style="3" bestFit="1" customWidth="1"/>
    <col min="24" max="24" width="11" style="3" bestFit="1" customWidth="1"/>
    <col min="25" max="25" width="2.6640625" style="6" customWidth="1"/>
    <col min="26" max="26" width="4.1640625" style="3" bestFit="1" customWidth="1"/>
    <col min="27" max="27" width="16.33203125" style="3" bestFit="1" customWidth="1"/>
    <col min="28" max="28" width="31.83203125" style="3" bestFit="1" customWidth="1"/>
    <col min="29" max="29" width="24" style="3" bestFit="1" customWidth="1"/>
    <col min="30" max="16384" width="9.33203125" style="3"/>
  </cols>
  <sheetData>
    <row r="1" spans="1:29" ht="12" thickBot="1" x14ac:dyDescent="0.2">
      <c r="A1" s="737" t="s">
        <v>1151</v>
      </c>
      <c r="B1" s="737" t="s">
        <v>3602</v>
      </c>
      <c r="C1" s="737" t="s">
        <v>3601</v>
      </c>
      <c r="D1" s="737" t="s">
        <v>3600</v>
      </c>
      <c r="E1" s="737" t="s">
        <v>571</v>
      </c>
      <c r="F1" s="737" t="s">
        <v>1854</v>
      </c>
      <c r="G1" s="737" t="s">
        <v>1298</v>
      </c>
      <c r="H1" s="740"/>
      <c r="I1" s="740"/>
      <c r="J1" s="740"/>
      <c r="K1" s="740"/>
      <c r="L1" s="740"/>
      <c r="M1" s="737" t="s">
        <v>3470</v>
      </c>
      <c r="N1" s="740"/>
      <c r="O1" s="740"/>
      <c r="P1" s="740"/>
      <c r="Q1" s="740"/>
      <c r="R1" s="740"/>
      <c r="S1" s="740"/>
      <c r="T1" s="740"/>
      <c r="U1" s="740"/>
      <c r="V1" s="737" t="s">
        <v>3483</v>
      </c>
      <c r="W1" s="756" t="s">
        <v>1796</v>
      </c>
      <c r="X1" s="756" t="s">
        <v>81</v>
      </c>
      <c r="Y1" s="76"/>
      <c r="Z1" s="78"/>
      <c r="AA1" s="78"/>
      <c r="AB1" s="78"/>
      <c r="AC1" s="78"/>
    </row>
    <row r="2" spans="1:29" ht="12" thickBot="1" x14ac:dyDescent="0.2">
      <c r="A2" s="740"/>
      <c r="B2" s="740"/>
      <c r="C2" s="740"/>
      <c r="D2" s="740"/>
      <c r="E2" s="740"/>
      <c r="F2" s="740"/>
      <c r="G2" s="143" t="s">
        <v>3598</v>
      </c>
      <c r="H2" s="143" t="s">
        <v>3597</v>
      </c>
      <c r="I2" s="143" t="s">
        <v>3596</v>
      </c>
      <c r="J2" s="143" t="s">
        <v>3595</v>
      </c>
      <c r="K2" s="143" t="s">
        <v>3594</v>
      </c>
      <c r="L2" s="143" t="s">
        <v>3593</v>
      </c>
      <c r="M2" s="80" t="s">
        <v>3468</v>
      </c>
      <c r="N2" s="80" t="s">
        <v>3467</v>
      </c>
      <c r="O2" s="80" t="s">
        <v>4544</v>
      </c>
      <c r="P2" s="80" t="s">
        <v>3466</v>
      </c>
      <c r="Q2" s="80" t="s">
        <v>3465</v>
      </c>
      <c r="R2" s="80" t="s">
        <v>3464</v>
      </c>
      <c r="S2" s="80" t="s">
        <v>3463</v>
      </c>
      <c r="T2" s="80" t="s">
        <v>3462</v>
      </c>
      <c r="U2" s="80" t="s">
        <v>3461</v>
      </c>
      <c r="V2" s="740"/>
      <c r="W2" s="757"/>
      <c r="X2" s="757"/>
      <c r="Y2" s="76"/>
      <c r="Z2" s="78" t="s">
        <v>1152</v>
      </c>
      <c r="AA2" s="78" t="s">
        <v>1151</v>
      </c>
      <c r="AB2" s="78" t="s">
        <v>1796</v>
      </c>
      <c r="AC2" s="78" t="s">
        <v>81</v>
      </c>
    </row>
    <row r="3" spans="1:29" ht="12" thickBot="1" x14ac:dyDescent="0.2">
      <c r="A3" s="142" t="s">
        <v>3887</v>
      </c>
      <c r="B3" s="146">
        <v>1</v>
      </c>
      <c r="C3" s="146">
        <v>0</v>
      </c>
      <c r="D3" s="146">
        <v>0</v>
      </c>
      <c r="E3" s="146">
        <v>66</v>
      </c>
      <c r="F3" s="146" t="s">
        <v>103</v>
      </c>
      <c r="G3" s="138">
        <v>0</v>
      </c>
      <c r="H3" s="138">
        <v>0</v>
      </c>
      <c r="I3" s="138">
        <v>0</v>
      </c>
      <c r="J3" s="138">
        <v>0</v>
      </c>
      <c r="K3" s="138">
        <v>0</v>
      </c>
      <c r="L3" s="138">
        <v>0</v>
      </c>
      <c r="M3" s="139" t="s">
        <v>2973</v>
      </c>
      <c r="N3" s="139" t="s">
        <v>2973</v>
      </c>
      <c r="O3" s="139" t="s">
        <v>2973</v>
      </c>
      <c r="P3" s="139" t="s">
        <v>2973</v>
      </c>
      <c r="Q3" s="139" t="s">
        <v>2973</v>
      </c>
      <c r="R3" s="139" t="s">
        <v>2973</v>
      </c>
      <c r="S3" s="139" t="s">
        <v>2973</v>
      </c>
      <c r="T3" s="139" t="s">
        <v>2973</v>
      </c>
      <c r="U3" s="139" t="s">
        <v>103</v>
      </c>
      <c r="V3" s="137">
        <v>25</v>
      </c>
      <c r="W3" s="137" t="s">
        <v>1661</v>
      </c>
      <c r="X3" s="137" t="s">
        <v>3145</v>
      </c>
      <c r="Z3" s="851">
        <v>1</v>
      </c>
      <c r="AA3" s="60" t="s">
        <v>3887</v>
      </c>
      <c r="AB3" s="45" t="s">
        <v>1661</v>
      </c>
      <c r="AC3" s="45" t="s">
        <v>3145</v>
      </c>
    </row>
    <row r="4" spans="1:29" ht="12" thickBot="1" x14ac:dyDescent="0.2">
      <c r="A4" s="142" t="s">
        <v>3886</v>
      </c>
      <c r="B4" s="146">
        <v>1</v>
      </c>
      <c r="C4" s="146">
        <v>0</v>
      </c>
      <c r="D4" s="146">
        <v>-10</v>
      </c>
      <c r="E4" s="146">
        <v>-10</v>
      </c>
      <c r="F4" s="146" t="s">
        <v>103</v>
      </c>
      <c r="G4" s="138">
        <v>0</v>
      </c>
      <c r="H4" s="138">
        <v>0</v>
      </c>
      <c r="I4" s="138">
        <v>0</v>
      </c>
      <c r="J4" s="138">
        <v>0</v>
      </c>
      <c r="K4" s="138">
        <v>0</v>
      </c>
      <c r="L4" s="138">
        <v>0</v>
      </c>
      <c r="M4" s="139" t="s">
        <v>2973</v>
      </c>
      <c r="N4" s="139" t="s">
        <v>2973</v>
      </c>
      <c r="O4" s="139" t="s">
        <v>2973</v>
      </c>
      <c r="P4" s="139" t="s">
        <v>2973</v>
      </c>
      <c r="Q4" s="139" t="s">
        <v>2973</v>
      </c>
      <c r="R4" s="139" t="s">
        <v>2973</v>
      </c>
      <c r="S4" s="139" t="s">
        <v>2973</v>
      </c>
      <c r="T4" s="139" t="s">
        <v>2973</v>
      </c>
      <c r="U4" s="139" t="s">
        <v>103</v>
      </c>
      <c r="V4" s="137">
        <v>-375</v>
      </c>
      <c r="W4" s="137" t="s">
        <v>2754</v>
      </c>
      <c r="X4" s="137"/>
      <c r="Z4" s="852"/>
      <c r="AA4" s="60" t="s">
        <v>3886</v>
      </c>
      <c r="AB4" s="45" t="s">
        <v>2754</v>
      </c>
      <c r="AC4" s="45"/>
    </row>
    <row r="5" spans="1:29" ht="12" thickBot="1" x14ac:dyDescent="0.2">
      <c r="A5" s="142" t="s">
        <v>3829</v>
      </c>
      <c r="B5" s="146">
        <v>2</v>
      </c>
      <c r="C5" s="146">
        <v>0</v>
      </c>
      <c r="D5" s="146">
        <v>0</v>
      </c>
      <c r="E5" s="146">
        <v>0</v>
      </c>
      <c r="F5" s="147" t="s">
        <v>1978</v>
      </c>
      <c r="G5" s="138">
        <v>0</v>
      </c>
      <c r="H5" s="138">
        <v>0</v>
      </c>
      <c r="I5" s="138">
        <v>0</v>
      </c>
      <c r="J5" s="138">
        <v>0</v>
      </c>
      <c r="K5" s="138">
        <v>0</v>
      </c>
      <c r="L5" s="138">
        <v>0</v>
      </c>
      <c r="M5" s="139" t="s">
        <v>2973</v>
      </c>
      <c r="N5" s="139" t="s">
        <v>103</v>
      </c>
      <c r="O5" s="139" t="s">
        <v>103</v>
      </c>
      <c r="P5" s="139" t="s">
        <v>103</v>
      </c>
      <c r="Q5" s="139" t="s">
        <v>103</v>
      </c>
      <c r="R5" s="139" t="s">
        <v>103</v>
      </c>
      <c r="S5" s="139" t="s">
        <v>103</v>
      </c>
      <c r="T5" s="139" t="s">
        <v>103</v>
      </c>
      <c r="U5" s="139" t="s">
        <v>103</v>
      </c>
      <c r="V5" s="137" t="s">
        <v>103</v>
      </c>
      <c r="W5" s="137" t="s">
        <v>3885</v>
      </c>
      <c r="X5" s="137" t="s">
        <v>1486</v>
      </c>
      <c r="Z5" s="852"/>
      <c r="AA5" s="60" t="s">
        <v>869</v>
      </c>
      <c r="AB5" s="45" t="s">
        <v>3323</v>
      </c>
      <c r="AC5" s="45"/>
    </row>
    <row r="6" spans="1:29" ht="12" thickBot="1" x14ac:dyDescent="0.2">
      <c r="A6" s="846" t="s">
        <v>869</v>
      </c>
      <c r="B6" s="855">
        <v>3</v>
      </c>
      <c r="C6" s="855">
        <v>0</v>
      </c>
      <c r="D6" s="855">
        <v>0</v>
      </c>
      <c r="E6" s="855">
        <v>0</v>
      </c>
      <c r="F6" s="855" t="s">
        <v>103</v>
      </c>
      <c r="G6" s="853">
        <v>0</v>
      </c>
      <c r="H6" s="853">
        <v>0</v>
      </c>
      <c r="I6" s="853">
        <v>0</v>
      </c>
      <c r="J6" s="853">
        <v>0</v>
      </c>
      <c r="K6" s="853">
        <v>0</v>
      </c>
      <c r="L6" s="853">
        <v>0</v>
      </c>
      <c r="M6" s="750" t="s">
        <v>2973</v>
      </c>
      <c r="N6" s="750" t="s">
        <v>2973</v>
      </c>
      <c r="O6" s="750" t="s">
        <v>2973</v>
      </c>
      <c r="P6" s="750" t="s">
        <v>2973</v>
      </c>
      <c r="Q6" s="750" t="s">
        <v>2973</v>
      </c>
      <c r="R6" s="750" t="s">
        <v>2973</v>
      </c>
      <c r="S6" s="750" t="s">
        <v>2973</v>
      </c>
      <c r="T6" s="750" t="s">
        <v>2973</v>
      </c>
      <c r="U6" s="750" t="s">
        <v>103</v>
      </c>
      <c r="V6" s="738">
        <v>-22</v>
      </c>
      <c r="W6" s="137" t="s">
        <v>3439</v>
      </c>
      <c r="X6" s="738"/>
      <c r="Z6" s="852"/>
      <c r="AA6" s="60" t="s">
        <v>3884</v>
      </c>
      <c r="AB6" s="45" t="s">
        <v>3883</v>
      </c>
      <c r="AC6" s="45"/>
    </row>
    <row r="7" spans="1:29" ht="12" thickBot="1" x14ac:dyDescent="0.2">
      <c r="A7" s="847"/>
      <c r="B7" s="856"/>
      <c r="C7" s="856"/>
      <c r="D7" s="856"/>
      <c r="E7" s="856"/>
      <c r="F7" s="856"/>
      <c r="G7" s="854"/>
      <c r="H7" s="854"/>
      <c r="I7" s="854"/>
      <c r="J7" s="854"/>
      <c r="K7" s="854"/>
      <c r="L7" s="854"/>
      <c r="M7" s="751"/>
      <c r="N7" s="751"/>
      <c r="O7" s="751"/>
      <c r="P7" s="751"/>
      <c r="Q7" s="751"/>
      <c r="R7" s="751"/>
      <c r="S7" s="751"/>
      <c r="T7" s="751"/>
      <c r="U7" s="751"/>
      <c r="V7" s="739"/>
      <c r="W7" s="137" t="s">
        <v>3257</v>
      </c>
      <c r="X7" s="739"/>
      <c r="Z7" s="852"/>
      <c r="AA7" s="720" t="s">
        <v>572</v>
      </c>
      <c r="AB7" s="45" t="s">
        <v>3169</v>
      </c>
      <c r="AC7" s="722"/>
    </row>
    <row r="8" spans="1:29" ht="12" thickBot="1" x14ac:dyDescent="0.2">
      <c r="A8" s="142" t="s">
        <v>3884</v>
      </c>
      <c r="B8" s="146">
        <v>4</v>
      </c>
      <c r="C8" s="146">
        <v>0</v>
      </c>
      <c r="D8" s="146">
        <v>-25</v>
      </c>
      <c r="E8" s="146">
        <v>0</v>
      </c>
      <c r="F8" s="146" t="s">
        <v>103</v>
      </c>
      <c r="G8" s="138">
        <v>0</v>
      </c>
      <c r="H8" s="138">
        <v>0</v>
      </c>
      <c r="I8" s="138">
        <v>0</v>
      </c>
      <c r="J8" s="138">
        <v>0</v>
      </c>
      <c r="K8" s="138">
        <v>0</v>
      </c>
      <c r="L8" s="138">
        <v>0</v>
      </c>
      <c r="M8" s="139" t="s">
        <v>2973</v>
      </c>
      <c r="N8" s="139" t="s">
        <v>2973</v>
      </c>
      <c r="O8" s="139" t="s">
        <v>2973</v>
      </c>
      <c r="P8" s="139" t="s">
        <v>2973</v>
      </c>
      <c r="Q8" s="139" t="s">
        <v>2973</v>
      </c>
      <c r="R8" s="139" t="s">
        <v>2973</v>
      </c>
      <c r="S8" s="139" t="s">
        <v>2973</v>
      </c>
      <c r="T8" s="139" t="s">
        <v>2973</v>
      </c>
      <c r="U8" s="139" t="s">
        <v>2973</v>
      </c>
      <c r="V8" s="137">
        <v>-75</v>
      </c>
      <c r="W8" s="137" t="s">
        <v>3883</v>
      </c>
      <c r="X8" s="137"/>
      <c r="Z8" s="852"/>
      <c r="AA8" s="849"/>
      <c r="AB8" s="45" t="s">
        <v>3749</v>
      </c>
      <c r="AC8" s="850"/>
    </row>
    <row r="9" spans="1:29" ht="12" thickBot="1" x14ac:dyDescent="0.2">
      <c r="A9" s="846" t="s">
        <v>572</v>
      </c>
      <c r="B9" s="855">
        <v>5</v>
      </c>
      <c r="C9" s="855">
        <v>0</v>
      </c>
      <c r="D9" s="855">
        <v>10</v>
      </c>
      <c r="E9" s="855">
        <v>5</v>
      </c>
      <c r="F9" s="855" t="s">
        <v>103</v>
      </c>
      <c r="G9" s="853">
        <v>0</v>
      </c>
      <c r="H9" s="853">
        <v>0</v>
      </c>
      <c r="I9" s="853">
        <v>0</v>
      </c>
      <c r="J9" s="853">
        <v>0</v>
      </c>
      <c r="K9" s="853">
        <v>0</v>
      </c>
      <c r="L9" s="853">
        <v>0</v>
      </c>
      <c r="M9" s="750" t="s">
        <v>2973</v>
      </c>
      <c r="N9" s="750" t="s">
        <v>2973</v>
      </c>
      <c r="O9" s="750" t="s">
        <v>2973</v>
      </c>
      <c r="P9" s="750" t="s">
        <v>2973</v>
      </c>
      <c r="Q9" s="750" t="s">
        <v>2973</v>
      </c>
      <c r="R9" s="750" t="s">
        <v>2973</v>
      </c>
      <c r="S9" s="750" t="s">
        <v>2973</v>
      </c>
      <c r="T9" s="750" t="s">
        <v>2973</v>
      </c>
      <c r="U9" s="750" t="s">
        <v>103</v>
      </c>
      <c r="V9" s="738">
        <v>50</v>
      </c>
      <c r="W9" s="137" t="s">
        <v>3169</v>
      </c>
      <c r="X9" s="738"/>
      <c r="Z9" s="852"/>
      <c r="AA9" s="720" t="s">
        <v>1106</v>
      </c>
      <c r="AB9" s="45" t="s">
        <v>1967</v>
      </c>
      <c r="AC9" s="722"/>
    </row>
    <row r="10" spans="1:29" ht="12" thickBot="1" x14ac:dyDescent="0.2">
      <c r="A10" s="847"/>
      <c r="B10" s="856"/>
      <c r="C10" s="856"/>
      <c r="D10" s="856"/>
      <c r="E10" s="856"/>
      <c r="F10" s="856"/>
      <c r="G10" s="854"/>
      <c r="H10" s="854"/>
      <c r="I10" s="854"/>
      <c r="J10" s="854"/>
      <c r="K10" s="854"/>
      <c r="L10" s="854"/>
      <c r="M10" s="751"/>
      <c r="N10" s="751"/>
      <c r="O10" s="751"/>
      <c r="P10" s="751"/>
      <c r="Q10" s="751"/>
      <c r="R10" s="751"/>
      <c r="S10" s="751"/>
      <c r="T10" s="751"/>
      <c r="U10" s="751"/>
      <c r="V10" s="739"/>
      <c r="W10" s="137" t="s">
        <v>3571</v>
      </c>
      <c r="X10" s="739"/>
      <c r="Z10" s="852"/>
      <c r="AA10" s="849"/>
      <c r="AB10" s="45" t="s">
        <v>3585</v>
      </c>
      <c r="AC10" s="850"/>
    </row>
    <row r="11" spans="1:29" ht="12" thickBot="1" x14ac:dyDescent="0.2">
      <c r="A11" s="142" t="s">
        <v>3858</v>
      </c>
      <c r="B11" s="146">
        <v>5</v>
      </c>
      <c r="C11" s="146">
        <v>5</v>
      </c>
      <c r="D11" s="146">
        <v>-25</v>
      </c>
      <c r="E11" s="146">
        <v>0</v>
      </c>
      <c r="F11" s="146" t="s">
        <v>103</v>
      </c>
      <c r="G11" s="138">
        <v>0</v>
      </c>
      <c r="H11" s="138">
        <v>0</v>
      </c>
      <c r="I11" s="138">
        <v>0</v>
      </c>
      <c r="J11" s="138">
        <v>0</v>
      </c>
      <c r="K11" s="138">
        <v>0</v>
      </c>
      <c r="L11" s="138">
        <v>0</v>
      </c>
      <c r="M11" s="139" t="s">
        <v>2973</v>
      </c>
      <c r="N11" s="139" t="s">
        <v>2973</v>
      </c>
      <c r="O11" s="139" t="s">
        <v>2973</v>
      </c>
      <c r="P11" s="139" t="s">
        <v>2973</v>
      </c>
      <c r="Q11" s="139" t="s">
        <v>2973</v>
      </c>
      <c r="R11" s="139" t="s">
        <v>2973</v>
      </c>
      <c r="S11" s="139" t="s">
        <v>2973</v>
      </c>
      <c r="T11" s="139" t="s">
        <v>2973</v>
      </c>
      <c r="U11" s="139" t="s">
        <v>103</v>
      </c>
      <c r="V11" s="137">
        <v>-562</v>
      </c>
      <c r="W11" s="137" t="s">
        <v>3882</v>
      </c>
      <c r="X11" s="137"/>
      <c r="Z11" s="852"/>
      <c r="AA11" s="60" t="s">
        <v>757</v>
      </c>
      <c r="AB11" s="45" t="s">
        <v>3727</v>
      </c>
      <c r="AC11" s="45"/>
    </row>
    <row r="12" spans="1:29" ht="12" thickBot="1" x14ac:dyDescent="0.2">
      <c r="A12" s="846" t="s">
        <v>1106</v>
      </c>
      <c r="B12" s="855">
        <v>8</v>
      </c>
      <c r="C12" s="855">
        <v>0</v>
      </c>
      <c r="D12" s="855">
        <v>-5</v>
      </c>
      <c r="E12" s="855">
        <v>15</v>
      </c>
      <c r="F12" s="855" t="s">
        <v>103</v>
      </c>
      <c r="G12" s="853">
        <v>0</v>
      </c>
      <c r="H12" s="853">
        <v>0</v>
      </c>
      <c r="I12" s="853">
        <v>0</v>
      </c>
      <c r="J12" s="853">
        <v>0</v>
      </c>
      <c r="K12" s="853">
        <v>0</v>
      </c>
      <c r="L12" s="853">
        <v>0</v>
      </c>
      <c r="M12" s="750" t="s">
        <v>2973</v>
      </c>
      <c r="N12" s="750" t="s">
        <v>2973</v>
      </c>
      <c r="O12" s="750" t="s">
        <v>2973</v>
      </c>
      <c r="P12" s="750" t="s">
        <v>2973</v>
      </c>
      <c r="Q12" s="750" t="s">
        <v>2973</v>
      </c>
      <c r="R12" s="750" t="s">
        <v>2973</v>
      </c>
      <c r="S12" s="750" t="s">
        <v>2973</v>
      </c>
      <c r="T12" s="750" t="s">
        <v>2973</v>
      </c>
      <c r="U12" s="750" t="s">
        <v>103</v>
      </c>
      <c r="V12" s="738">
        <v>100</v>
      </c>
      <c r="W12" s="137" t="s">
        <v>1967</v>
      </c>
      <c r="X12" s="738"/>
      <c r="Z12" s="852"/>
      <c r="AA12" s="60" t="s">
        <v>731</v>
      </c>
      <c r="AB12" s="47" t="s">
        <v>3881</v>
      </c>
      <c r="AC12" s="45" t="s">
        <v>2957</v>
      </c>
    </row>
    <row r="13" spans="1:29" ht="12" thickBot="1" x14ac:dyDescent="0.2">
      <c r="A13" s="847"/>
      <c r="B13" s="856"/>
      <c r="C13" s="856"/>
      <c r="D13" s="856"/>
      <c r="E13" s="856"/>
      <c r="F13" s="856"/>
      <c r="G13" s="854"/>
      <c r="H13" s="854"/>
      <c r="I13" s="854"/>
      <c r="J13" s="854"/>
      <c r="K13" s="854"/>
      <c r="L13" s="854"/>
      <c r="M13" s="751"/>
      <c r="N13" s="751"/>
      <c r="O13" s="751"/>
      <c r="P13" s="751"/>
      <c r="Q13" s="751"/>
      <c r="R13" s="751"/>
      <c r="S13" s="751"/>
      <c r="T13" s="751"/>
      <c r="U13" s="751"/>
      <c r="V13" s="739"/>
      <c r="W13" s="137" t="s">
        <v>3880</v>
      </c>
      <c r="X13" s="739"/>
      <c r="Z13" s="852"/>
      <c r="AA13" s="60" t="s">
        <v>3877</v>
      </c>
      <c r="AB13" s="45" t="s">
        <v>3581</v>
      </c>
      <c r="AC13" s="45"/>
    </row>
    <row r="14" spans="1:29" ht="12" thickBot="1" x14ac:dyDescent="0.2">
      <c r="A14" s="847"/>
      <c r="B14" s="856"/>
      <c r="C14" s="856"/>
      <c r="D14" s="856"/>
      <c r="E14" s="856"/>
      <c r="F14" s="856"/>
      <c r="G14" s="854"/>
      <c r="H14" s="854"/>
      <c r="I14" s="854"/>
      <c r="J14" s="854"/>
      <c r="K14" s="854"/>
      <c r="L14" s="854"/>
      <c r="M14" s="751"/>
      <c r="N14" s="751"/>
      <c r="O14" s="751"/>
      <c r="P14" s="751"/>
      <c r="Q14" s="751"/>
      <c r="R14" s="751"/>
      <c r="S14" s="751"/>
      <c r="T14" s="751"/>
      <c r="U14" s="751"/>
      <c r="V14" s="739"/>
      <c r="W14" s="137" t="s">
        <v>3584</v>
      </c>
      <c r="X14" s="739"/>
      <c r="Z14" s="851">
        <v>2</v>
      </c>
      <c r="AA14" s="60" t="s">
        <v>3874</v>
      </c>
      <c r="AB14" s="45" t="s">
        <v>3569</v>
      </c>
      <c r="AC14" s="45"/>
    </row>
    <row r="15" spans="1:29" ht="12" thickBot="1" x14ac:dyDescent="0.2">
      <c r="A15" s="142" t="s">
        <v>3832</v>
      </c>
      <c r="B15" s="146">
        <v>8</v>
      </c>
      <c r="C15" s="146">
        <v>0</v>
      </c>
      <c r="D15" s="146">
        <v>99</v>
      </c>
      <c r="E15" s="146">
        <v>0</v>
      </c>
      <c r="F15" s="147" t="s">
        <v>1978</v>
      </c>
      <c r="G15" s="138">
        <v>0</v>
      </c>
      <c r="H15" s="138">
        <v>0</v>
      </c>
      <c r="I15" s="138">
        <v>0</v>
      </c>
      <c r="J15" s="138">
        <v>0</v>
      </c>
      <c r="K15" s="138">
        <v>0</v>
      </c>
      <c r="L15" s="138">
        <v>0</v>
      </c>
      <c r="M15" s="139" t="s">
        <v>2973</v>
      </c>
      <c r="N15" s="139" t="s">
        <v>2973</v>
      </c>
      <c r="O15" s="139" t="s">
        <v>2973</v>
      </c>
      <c r="P15" s="139" t="s">
        <v>2973</v>
      </c>
      <c r="Q15" s="139" t="s">
        <v>2973</v>
      </c>
      <c r="R15" s="139" t="s">
        <v>2973</v>
      </c>
      <c r="S15" s="139" t="s">
        <v>2973</v>
      </c>
      <c r="T15" s="139" t="s">
        <v>2973</v>
      </c>
      <c r="U15" s="139" t="s">
        <v>2973</v>
      </c>
      <c r="V15" s="136">
        <v>2000</v>
      </c>
      <c r="W15" s="137" t="s">
        <v>1533</v>
      </c>
      <c r="X15" s="137" t="s">
        <v>1486</v>
      </c>
      <c r="Z15" s="852"/>
      <c r="AA15" s="60" t="s">
        <v>3872</v>
      </c>
      <c r="AB15" s="45" t="s">
        <v>3743</v>
      </c>
      <c r="AC15" s="45"/>
    </row>
    <row r="16" spans="1:29" ht="12" thickBot="1" x14ac:dyDescent="0.2">
      <c r="A16" s="846" t="s">
        <v>757</v>
      </c>
      <c r="B16" s="855">
        <v>10</v>
      </c>
      <c r="C16" s="855">
        <v>0</v>
      </c>
      <c r="D16" s="855">
        <v>-10</v>
      </c>
      <c r="E16" s="855">
        <v>10</v>
      </c>
      <c r="F16" s="855" t="s">
        <v>103</v>
      </c>
      <c r="G16" s="853">
        <v>0</v>
      </c>
      <c r="H16" s="853">
        <v>0</v>
      </c>
      <c r="I16" s="853">
        <v>75</v>
      </c>
      <c r="J16" s="853">
        <v>0</v>
      </c>
      <c r="K16" s="853">
        <v>0</v>
      </c>
      <c r="L16" s="853">
        <v>0</v>
      </c>
      <c r="M16" s="750" t="s">
        <v>2973</v>
      </c>
      <c r="N16" s="750" t="s">
        <v>2973</v>
      </c>
      <c r="O16" s="750" t="s">
        <v>2973</v>
      </c>
      <c r="P16" s="750" t="s">
        <v>2973</v>
      </c>
      <c r="Q16" s="750" t="s">
        <v>2973</v>
      </c>
      <c r="R16" s="750" t="s">
        <v>2973</v>
      </c>
      <c r="S16" s="750" t="s">
        <v>2973</v>
      </c>
      <c r="T16" s="750" t="s">
        <v>2973</v>
      </c>
      <c r="U16" s="750" t="s">
        <v>103</v>
      </c>
      <c r="V16" s="738">
        <v>350</v>
      </c>
      <c r="W16" s="137" t="s">
        <v>3373</v>
      </c>
      <c r="X16" s="738"/>
      <c r="Z16" s="852"/>
      <c r="AA16" s="60" t="s">
        <v>3870</v>
      </c>
      <c r="AB16" s="45" t="s">
        <v>3879</v>
      </c>
      <c r="AC16" s="45"/>
    </row>
    <row r="17" spans="1:29" ht="12" thickBot="1" x14ac:dyDescent="0.2">
      <c r="A17" s="847"/>
      <c r="B17" s="856"/>
      <c r="C17" s="856"/>
      <c r="D17" s="856"/>
      <c r="E17" s="856"/>
      <c r="F17" s="856"/>
      <c r="G17" s="854"/>
      <c r="H17" s="854"/>
      <c r="I17" s="854"/>
      <c r="J17" s="854"/>
      <c r="K17" s="854"/>
      <c r="L17" s="854"/>
      <c r="M17" s="751"/>
      <c r="N17" s="751"/>
      <c r="O17" s="751"/>
      <c r="P17" s="751"/>
      <c r="Q17" s="751"/>
      <c r="R17" s="751"/>
      <c r="S17" s="751"/>
      <c r="T17" s="751"/>
      <c r="U17" s="751"/>
      <c r="V17" s="739"/>
      <c r="W17" s="137" t="s">
        <v>3719</v>
      </c>
      <c r="X17" s="739"/>
      <c r="Z17" s="852"/>
      <c r="AA17" s="60" t="s">
        <v>3869</v>
      </c>
      <c r="AB17" s="45" t="s">
        <v>3333</v>
      </c>
      <c r="AC17" s="45"/>
    </row>
    <row r="18" spans="1:29" ht="12" thickBot="1" x14ac:dyDescent="0.2">
      <c r="A18" s="847"/>
      <c r="B18" s="856"/>
      <c r="C18" s="856"/>
      <c r="D18" s="856"/>
      <c r="E18" s="856"/>
      <c r="F18" s="856"/>
      <c r="G18" s="854"/>
      <c r="H18" s="854"/>
      <c r="I18" s="854"/>
      <c r="J18" s="854"/>
      <c r="K18" s="854"/>
      <c r="L18" s="854"/>
      <c r="M18" s="751"/>
      <c r="N18" s="751"/>
      <c r="O18" s="751"/>
      <c r="P18" s="751"/>
      <c r="Q18" s="751"/>
      <c r="R18" s="751"/>
      <c r="S18" s="751"/>
      <c r="T18" s="751"/>
      <c r="U18" s="751"/>
      <c r="V18" s="739"/>
      <c r="W18" s="137" t="s">
        <v>3098</v>
      </c>
      <c r="X18" s="739"/>
      <c r="Z18" s="852"/>
      <c r="AA18" s="60" t="s">
        <v>3867</v>
      </c>
      <c r="AB18" s="45" t="s">
        <v>3735</v>
      </c>
      <c r="AC18" s="45"/>
    </row>
    <row r="19" spans="1:29" ht="12" thickBot="1" x14ac:dyDescent="0.2">
      <c r="A19" s="142" t="s">
        <v>731</v>
      </c>
      <c r="B19" s="146">
        <v>12</v>
      </c>
      <c r="C19" s="146">
        <v>0</v>
      </c>
      <c r="D19" s="146">
        <v>0</v>
      </c>
      <c r="E19" s="146">
        <v>-70</v>
      </c>
      <c r="F19" s="146" t="s">
        <v>103</v>
      </c>
      <c r="G19" s="138">
        <v>0</v>
      </c>
      <c r="H19" s="138">
        <v>0</v>
      </c>
      <c r="I19" s="138">
        <v>0</v>
      </c>
      <c r="J19" s="138">
        <v>0</v>
      </c>
      <c r="K19" s="138">
        <v>0</v>
      </c>
      <c r="L19" s="138">
        <v>0</v>
      </c>
      <c r="M19" s="139" t="s">
        <v>2973</v>
      </c>
      <c r="N19" s="139" t="s">
        <v>2973</v>
      </c>
      <c r="O19" s="139" t="s">
        <v>2973</v>
      </c>
      <c r="P19" s="139" t="s">
        <v>2973</v>
      </c>
      <c r="Q19" s="139" t="s">
        <v>2973</v>
      </c>
      <c r="R19" s="139" t="s">
        <v>2973</v>
      </c>
      <c r="S19" s="139" t="s">
        <v>2973</v>
      </c>
      <c r="T19" s="139" t="s">
        <v>2973</v>
      </c>
      <c r="U19" s="139" t="s">
        <v>2973</v>
      </c>
      <c r="V19" s="137">
        <v>-735</v>
      </c>
      <c r="W19" s="137" t="s">
        <v>1688</v>
      </c>
      <c r="X19" s="137" t="s">
        <v>2957</v>
      </c>
      <c r="Z19" s="852"/>
      <c r="AA19" s="60" t="s">
        <v>3865</v>
      </c>
      <c r="AB19" s="45" t="s">
        <v>3878</v>
      </c>
      <c r="AC19" s="45"/>
    </row>
    <row r="20" spans="1:29" ht="12" thickBot="1" x14ac:dyDescent="0.2">
      <c r="A20" s="142" t="s">
        <v>3877</v>
      </c>
      <c r="B20" s="146">
        <v>12</v>
      </c>
      <c r="C20" s="146">
        <v>0</v>
      </c>
      <c r="D20" s="146">
        <v>0</v>
      </c>
      <c r="E20" s="146">
        <v>0</v>
      </c>
      <c r="F20" s="146" t="s">
        <v>103</v>
      </c>
      <c r="G20" s="138">
        <v>0</v>
      </c>
      <c r="H20" s="138">
        <v>0</v>
      </c>
      <c r="I20" s="138">
        <v>0</v>
      </c>
      <c r="J20" s="138">
        <v>0</v>
      </c>
      <c r="K20" s="138">
        <v>0</v>
      </c>
      <c r="L20" s="138">
        <v>0</v>
      </c>
      <c r="M20" s="139" t="s">
        <v>2973</v>
      </c>
      <c r="N20" s="139" t="s">
        <v>103</v>
      </c>
      <c r="O20" s="139" t="s">
        <v>103</v>
      </c>
      <c r="P20" s="139" t="s">
        <v>103</v>
      </c>
      <c r="Q20" s="139" t="s">
        <v>103</v>
      </c>
      <c r="R20" s="139" t="s">
        <v>103</v>
      </c>
      <c r="S20" s="139" t="s">
        <v>103</v>
      </c>
      <c r="T20" s="139" t="s">
        <v>103</v>
      </c>
      <c r="U20" s="139" t="s">
        <v>103</v>
      </c>
      <c r="V20" s="137" t="s">
        <v>103</v>
      </c>
      <c r="W20" s="137" t="s">
        <v>3876</v>
      </c>
      <c r="X20" s="137"/>
      <c r="Z20" s="852"/>
      <c r="AA20" s="60" t="s">
        <v>3863</v>
      </c>
      <c r="AB20" s="45" t="s">
        <v>3862</v>
      </c>
      <c r="AC20" s="45" t="s">
        <v>3875</v>
      </c>
    </row>
    <row r="21" spans="1:29" ht="12" thickBot="1" x14ac:dyDescent="0.2">
      <c r="A21" s="142" t="s">
        <v>3874</v>
      </c>
      <c r="B21" s="146">
        <v>12</v>
      </c>
      <c r="C21" s="146">
        <v>0</v>
      </c>
      <c r="D21" s="146">
        <v>0</v>
      </c>
      <c r="E21" s="146">
        <v>0</v>
      </c>
      <c r="F21" s="146" t="s">
        <v>103</v>
      </c>
      <c r="G21" s="138">
        <v>0</v>
      </c>
      <c r="H21" s="138">
        <v>0</v>
      </c>
      <c r="I21" s="138">
        <v>0</v>
      </c>
      <c r="J21" s="138">
        <v>0</v>
      </c>
      <c r="K21" s="138">
        <v>0</v>
      </c>
      <c r="L21" s="138">
        <v>0</v>
      </c>
      <c r="M21" s="139" t="s">
        <v>103</v>
      </c>
      <c r="N21" s="139" t="s">
        <v>2973</v>
      </c>
      <c r="O21" s="139" t="s">
        <v>103</v>
      </c>
      <c r="P21" s="139" t="s">
        <v>103</v>
      </c>
      <c r="Q21" s="139" t="s">
        <v>103</v>
      </c>
      <c r="R21" s="139" t="s">
        <v>103</v>
      </c>
      <c r="S21" s="139" t="s">
        <v>103</v>
      </c>
      <c r="T21" s="139" t="s">
        <v>103</v>
      </c>
      <c r="U21" s="139" t="s">
        <v>103</v>
      </c>
      <c r="V21" s="137" t="s">
        <v>103</v>
      </c>
      <c r="W21" s="137" t="s">
        <v>3873</v>
      </c>
      <c r="X21" s="137"/>
      <c r="Z21" s="852"/>
      <c r="AA21" s="60" t="s">
        <v>3861</v>
      </c>
      <c r="AB21" s="45" t="s">
        <v>1967</v>
      </c>
      <c r="AC21" s="45"/>
    </row>
    <row r="22" spans="1:29" ht="12" thickBot="1" x14ac:dyDescent="0.2">
      <c r="A22" s="142" t="s">
        <v>3872</v>
      </c>
      <c r="B22" s="146">
        <v>12</v>
      </c>
      <c r="C22" s="146">
        <v>3</v>
      </c>
      <c r="D22" s="146">
        <v>0</v>
      </c>
      <c r="E22" s="146">
        <v>0</v>
      </c>
      <c r="F22" s="146" t="s">
        <v>103</v>
      </c>
      <c r="G22" s="138">
        <v>0</v>
      </c>
      <c r="H22" s="138">
        <v>0</v>
      </c>
      <c r="I22" s="138">
        <v>0</v>
      </c>
      <c r="J22" s="138">
        <v>0</v>
      </c>
      <c r="K22" s="138">
        <v>0</v>
      </c>
      <c r="L22" s="138">
        <v>0</v>
      </c>
      <c r="M22" s="139" t="s">
        <v>103</v>
      </c>
      <c r="N22" s="139" t="s">
        <v>103</v>
      </c>
      <c r="O22" s="139" t="s">
        <v>103</v>
      </c>
      <c r="P22" s="139" t="s">
        <v>103</v>
      </c>
      <c r="Q22" s="139" t="s">
        <v>2973</v>
      </c>
      <c r="R22" s="139" t="s">
        <v>103</v>
      </c>
      <c r="S22" s="139" t="s">
        <v>103</v>
      </c>
      <c r="T22" s="139" t="s">
        <v>103</v>
      </c>
      <c r="U22" s="139" t="s">
        <v>103</v>
      </c>
      <c r="V22" s="137" t="s">
        <v>103</v>
      </c>
      <c r="W22" s="137" t="s">
        <v>3871</v>
      </c>
      <c r="X22" s="137"/>
      <c r="Z22" s="852"/>
      <c r="AA22" s="60" t="s">
        <v>3860</v>
      </c>
      <c r="AB22" s="45" t="s">
        <v>1661</v>
      </c>
      <c r="AC22" s="45" t="s">
        <v>3145</v>
      </c>
    </row>
    <row r="23" spans="1:29" ht="12" thickBot="1" x14ac:dyDescent="0.2">
      <c r="A23" s="142" t="s">
        <v>3870</v>
      </c>
      <c r="B23" s="146">
        <v>12</v>
      </c>
      <c r="C23" s="146">
        <v>0</v>
      </c>
      <c r="D23" s="146">
        <v>0</v>
      </c>
      <c r="E23" s="146">
        <v>0</v>
      </c>
      <c r="F23" s="146" t="s">
        <v>103</v>
      </c>
      <c r="G23" s="138">
        <v>0</v>
      </c>
      <c r="H23" s="138">
        <v>0</v>
      </c>
      <c r="I23" s="138">
        <v>0</v>
      </c>
      <c r="J23" s="138">
        <v>0</v>
      </c>
      <c r="K23" s="138">
        <v>0</v>
      </c>
      <c r="L23" s="138">
        <v>0</v>
      </c>
      <c r="M23" s="139" t="s">
        <v>103</v>
      </c>
      <c r="N23" s="139" t="s">
        <v>103</v>
      </c>
      <c r="O23" s="139" t="s">
        <v>103</v>
      </c>
      <c r="P23" s="139" t="s">
        <v>103</v>
      </c>
      <c r="Q23" s="139" t="s">
        <v>103</v>
      </c>
      <c r="R23" s="139" t="s">
        <v>2973</v>
      </c>
      <c r="S23" s="139" t="s">
        <v>103</v>
      </c>
      <c r="T23" s="139" t="s">
        <v>103</v>
      </c>
      <c r="U23" s="139" t="s">
        <v>103</v>
      </c>
      <c r="V23" s="137" t="s">
        <v>103</v>
      </c>
      <c r="W23" s="137" t="s">
        <v>3792</v>
      </c>
      <c r="X23" s="137"/>
      <c r="Z23" s="851">
        <v>3</v>
      </c>
      <c r="AA23" s="60" t="s">
        <v>3855</v>
      </c>
      <c r="AB23" s="45" t="s">
        <v>1661</v>
      </c>
      <c r="AC23" s="45" t="s">
        <v>2957</v>
      </c>
    </row>
    <row r="24" spans="1:29" ht="12" thickBot="1" x14ac:dyDescent="0.2">
      <c r="A24" s="142" t="s">
        <v>3869</v>
      </c>
      <c r="B24" s="146">
        <v>12</v>
      </c>
      <c r="C24" s="146">
        <v>0</v>
      </c>
      <c r="D24" s="146">
        <v>0</v>
      </c>
      <c r="E24" s="146">
        <v>0</v>
      </c>
      <c r="F24" s="146" t="s">
        <v>103</v>
      </c>
      <c r="G24" s="138">
        <v>0</v>
      </c>
      <c r="H24" s="138">
        <v>0</v>
      </c>
      <c r="I24" s="138">
        <v>0</v>
      </c>
      <c r="J24" s="138">
        <v>0</v>
      </c>
      <c r="K24" s="138">
        <v>0</v>
      </c>
      <c r="L24" s="138">
        <v>0</v>
      </c>
      <c r="M24" s="139" t="s">
        <v>103</v>
      </c>
      <c r="N24" s="139" t="s">
        <v>103</v>
      </c>
      <c r="O24" s="139" t="s">
        <v>103</v>
      </c>
      <c r="P24" s="139" t="s">
        <v>103</v>
      </c>
      <c r="Q24" s="139" t="s">
        <v>103</v>
      </c>
      <c r="R24" s="139" t="s">
        <v>103</v>
      </c>
      <c r="S24" s="139" t="s">
        <v>103</v>
      </c>
      <c r="T24" s="139" t="s">
        <v>2973</v>
      </c>
      <c r="U24" s="139" t="s">
        <v>103</v>
      </c>
      <c r="V24" s="137" t="s">
        <v>103</v>
      </c>
      <c r="W24" s="137" t="s">
        <v>3868</v>
      </c>
      <c r="X24" s="137"/>
      <c r="Z24" s="852"/>
      <c r="AA24" s="60" t="s">
        <v>3853</v>
      </c>
      <c r="AB24" s="45" t="s">
        <v>1661</v>
      </c>
      <c r="AC24" s="45" t="s">
        <v>2957</v>
      </c>
    </row>
    <row r="25" spans="1:29" ht="12" thickBot="1" x14ac:dyDescent="0.2">
      <c r="A25" s="142" t="s">
        <v>3867</v>
      </c>
      <c r="B25" s="146">
        <v>12</v>
      </c>
      <c r="C25" s="146">
        <v>0</v>
      </c>
      <c r="D25" s="146">
        <v>0</v>
      </c>
      <c r="E25" s="146">
        <v>0</v>
      </c>
      <c r="F25" s="146" t="s">
        <v>103</v>
      </c>
      <c r="G25" s="138">
        <v>0</v>
      </c>
      <c r="H25" s="138">
        <v>0</v>
      </c>
      <c r="I25" s="138">
        <v>0</v>
      </c>
      <c r="J25" s="138">
        <v>0</v>
      </c>
      <c r="K25" s="138">
        <v>0</v>
      </c>
      <c r="L25" s="138">
        <v>0</v>
      </c>
      <c r="M25" s="139" t="s">
        <v>103</v>
      </c>
      <c r="N25" s="139" t="s">
        <v>103</v>
      </c>
      <c r="O25" s="139" t="s">
        <v>103</v>
      </c>
      <c r="P25" s="139" t="s">
        <v>103</v>
      </c>
      <c r="Q25" s="139" t="s">
        <v>103</v>
      </c>
      <c r="R25" s="139" t="s">
        <v>103</v>
      </c>
      <c r="S25" s="139" t="s">
        <v>2973</v>
      </c>
      <c r="T25" s="139" t="s">
        <v>103</v>
      </c>
      <c r="U25" s="139" t="s">
        <v>103</v>
      </c>
      <c r="V25" s="137" t="s">
        <v>103</v>
      </c>
      <c r="W25" s="137" t="s">
        <v>3866</v>
      </c>
      <c r="X25" s="137"/>
      <c r="Z25" s="852"/>
      <c r="AA25" s="60" t="s">
        <v>3850</v>
      </c>
      <c r="AB25" s="45" t="s">
        <v>2664</v>
      </c>
      <c r="AC25" s="45"/>
    </row>
    <row r="26" spans="1:29" ht="12" thickBot="1" x14ac:dyDescent="0.2">
      <c r="A26" s="142" t="s">
        <v>3865</v>
      </c>
      <c r="B26" s="146">
        <v>12</v>
      </c>
      <c r="C26" s="146">
        <v>0</v>
      </c>
      <c r="D26" s="146">
        <v>0</v>
      </c>
      <c r="E26" s="146">
        <v>-25</v>
      </c>
      <c r="F26" s="146" t="s">
        <v>103</v>
      </c>
      <c r="G26" s="138">
        <v>0</v>
      </c>
      <c r="H26" s="138">
        <v>0</v>
      </c>
      <c r="I26" s="138">
        <v>0</v>
      </c>
      <c r="J26" s="138">
        <v>0</v>
      </c>
      <c r="K26" s="138">
        <v>0</v>
      </c>
      <c r="L26" s="138">
        <v>0</v>
      </c>
      <c r="M26" s="139" t="s">
        <v>103</v>
      </c>
      <c r="N26" s="139" t="s">
        <v>103</v>
      </c>
      <c r="O26" s="139" t="s">
        <v>103</v>
      </c>
      <c r="P26" s="139" t="s">
        <v>2973</v>
      </c>
      <c r="Q26" s="139" t="s">
        <v>103</v>
      </c>
      <c r="R26" s="139" t="s">
        <v>103</v>
      </c>
      <c r="S26" s="139" t="s">
        <v>103</v>
      </c>
      <c r="T26" s="139" t="s">
        <v>103</v>
      </c>
      <c r="U26" s="139" t="s">
        <v>103</v>
      </c>
      <c r="V26" s="137">
        <v>-300</v>
      </c>
      <c r="W26" s="137" t="s">
        <v>3864</v>
      </c>
      <c r="X26" s="137" t="s">
        <v>2957</v>
      </c>
      <c r="Z26" s="852"/>
      <c r="AA26" s="60" t="s">
        <v>3848</v>
      </c>
      <c r="AB26" s="45" t="s">
        <v>3451</v>
      </c>
      <c r="AC26" s="45"/>
    </row>
    <row r="27" spans="1:29" ht="12" thickBot="1" x14ac:dyDescent="0.2">
      <c r="A27" s="142" t="s">
        <v>3863</v>
      </c>
      <c r="B27" s="146">
        <v>12</v>
      </c>
      <c r="C27" s="146">
        <v>0</v>
      </c>
      <c r="D27" s="146">
        <v>0</v>
      </c>
      <c r="E27" s="146">
        <v>0</v>
      </c>
      <c r="F27" s="146" t="s">
        <v>103</v>
      </c>
      <c r="G27" s="138">
        <v>0</v>
      </c>
      <c r="H27" s="138">
        <v>0</v>
      </c>
      <c r="I27" s="138">
        <v>0</v>
      </c>
      <c r="J27" s="138">
        <v>0</v>
      </c>
      <c r="K27" s="138">
        <v>0</v>
      </c>
      <c r="L27" s="138">
        <v>0</v>
      </c>
      <c r="M27" s="139" t="s">
        <v>2973</v>
      </c>
      <c r="N27" s="139" t="s">
        <v>2973</v>
      </c>
      <c r="O27" s="139" t="s">
        <v>2973</v>
      </c>
      <c r="P27" s="139" t="s">
        <v>2973</v>
      </c>
      <c r="Q27" s="139" t="s">
        <v>2973</v>
      </c>
      <c r="R27" s="139" t="s">
        <v>2973</v>
      </c>
      <c r="S27" s="139" t="s">
        <v>2973</v>
      </c>
      <c r="T27" s="139" t="s">
        <v>2973</v>
      </c>
      <c r="U27" s="139" t="s">
        <v>103</v>
      </c>
      <c r="V27" s="137">
        <v>1200</v>
      </c>
      <c r="W27" s="137" t="s">
        <v>3862</v>
      </c>
      <c r="X27" s="137"/>
      <c r="Z27" s="852"/>
      <c r="AA27" s="60" t="s">
        <v>3816</v>
      </c>
      <c r="AB27" s="45" t="s">
        <v>2664</v>
      </c>
      <c r="AC27" s="45"/>
    </row>
    <row r="28" spans="1:29" ht="12" thickBot="1" x14ac:dyDescent="0.2">
      <c r="A28" s="142" t="s">
        <v>3861</v>
      </c>
      <c r="B28" s="146">
        <v>15</v>
      </c>
      <c r="C28" s="146">
        <v>0</v>
      </c>
      <c r="D28" s="146">
        <v>0</v>
      </c>
      <c r="E28" s="146">
        <v>25</v>
      </c>
      <c r="F28" s="146" t="s">
        <v>103</v>
      </c>
      <c r="G28" s="138">
        <v>0</v>
      </c>
      <c r="H28" s="138">
        <v>0</v>
      </c>
      <c r="I28" s="138">
        <v>0</v>
      </c>
      <c r="J28" s="138">
        <v>0</v>
      </c>
      <c r="K28" s="138">
        <v>0</v>
      </c>
      <c r="L28" s="138">
        <v>0</v>
      </c>
      <c r="M28" s="139" t="s">
        <v>2973</v>
      </c>
      <c r="N28" s="139" t="s">
        <v>2973</v>
      </c>
      <c r="O28" s="139" t="s">
        <v>2973</v>
      </c>
      <c r="P28" s="139" t="s">
        <v>2973</v>
      </c>
      <c r="Q28" s="139" t="s">
        <v>2973</v>
      </c>
      <c r="R28" s="139" t="s">
        <v>2973</v>
      </c>
      <c r="S28" s="139" t="s">
        <v>2973</v>
      </c>
      <c r="T28" s="139" t="s">
        <v>2973</v>
      </c>
      <c r="U28" s="139" t="s">
        <v>103</v>
      </c>
      <c r="V28" s="137">
        <v>550</v>
      </c>
      <c r="W28" s="137" t="s">
        <v>1967</v>
      </c>
      <c r="X28" s="137"/>
      <c r="Z28" s="852"/>
      <c r="AA28" s="60" t="s">
        <v>3847</v>
      </c>
      <c r="AB28" s="45" t="s">
        <v>1661</v>
      </c>
      <c r="AC28" s="45" t="s">
        <v>2957</v>
      </c>
    </row>
    <row r="29" spans="1:29" ht="12" thickBot="1" x14ac:dyDescent="0.2">
      <c r="A29" s="846" t="s">
        <v>3860</v>
      </c>
      <c r="B29" s="855">
        <v>15</v>
      </c>
      <c r="C29" s="855">
        <v>0</v>
      </c>
      <c r="D29" s="855">
        <v>0</v>
      </c>
      <c r="E29" s="855">
        <v>30</v>
      </c>
      <c r="F29" s="855" t="s">
        <v>103</v>
      </c>
      <c r="G29" s="853">
        <v>0</v>
      </c>
      <c r="H29" s="853">
        <v>0</v>
      </c>
      <c r="I29" s="853">
        <v>0</v>
      </c>
      <c r="J29" s="853">
        <v>0</v>
      </c>
      <c r="K29" s="853">
        <v>0</v>
      </c>
      <c r="L29" s="853">
        <v>0</v>
      </c>
      <c r="M29" s="750" t="s">
        <v>2973</v>
      </c>
      <c r="N29" s="750" t="s">
        <v>2973</v>
      </c>
      <c r="O29" s="750" t="s">
        <v>2973</v>
      </c>
      <c r="P29" s="750" t="s">
        <v>2973</v>
      </c>
      <c r="Q29" s="750" t="s">
        <v>2973</v>
      </c>
      <c r="R29" s="750" t="s">
        <v>2973</v>
      </c>
      <c r="S29" s="750" t="s">
        <v>2973</v>
      </c>
      <c r="T29" s="750" t="s">
        <v>2973</v>
      </c>
      <c r="U29" s="750" t="s">
        <v>103</v>
      </c>
      <c r="V29" s="738">
        <v>550</v>
      </c>
      <c r="W29" s="137" t="s">
        <v>1779</v>
      </c>
      <c r="X29" s="738" t="s">
        <v>3145</v>
      </c>
      <c r="Z29" s="852"/>
      <c r="AA29" s="60" t="s">
        <v>544</v>
      </c>
      <c r="AB29" s="45" t="s">
        <v>3321</v>
      </c>
      <c r="AC29" s="45"/>
    </row>
    <row r="30" spans="1:29" ht="12" thickBot="1" x14ac:dyDescent="0.2">
      <c r="A30" s="847"/>
      <c r="B30" s="856"/>
      <c r="C30" s="856"/>
      <c r="D30" s="856"/>
      <c r="E30" s="856"/>
      <c r="F30" s="856"/>
      <c r="G30" s="854"/>
      <c r="H30" s="854"/>
      <c r="I30" s="854"/>
      <c r="J30" s="854"/>
      <c r="K30" s="854"/>
      <c r="L30" s="854"/>
      <c r="M30" s="751"/>
      <c r="N30" s="751"/>
      <c r="O30" s="751"/>
      <c r="P30" s="751"/>
      <c r="Q30" s="751"/>
      <c r="R30" s="751"/>
      <c r="S30" s="751"/>
      <c r="T30" s="751"/>
      <c r="U30" s="751"/>
      <c r="V30" s="739"/>
      <c r="W30" s="137" t="s">
        <v>2525</v>
      </c>
      <c r="X30" s="739"/>
      <c r="Z30" s="852"/>
      <c r="AA30" s="60" t="s">
        <v>533</v>
      </c>
      <c r="AB30" s="45" t="s">
        <v>3299</v>
      </c>
      <c r="AC30" s="45"/>
    </row>
    <row r="31" spans="1:29" ht="12" thickBot="1" x14ac:dyDescent="0.2">
      <c r="A31" s="847"/>
      <c r="B31" s="856"/>
      <c r="C31" s="856"/>
      <c r="D31" s="856"/>
      <c r="E31" s="856"/>
      <c r="F31" s="856"/>
      <c r="G31" s="854"/>
      <c r="H31" s="854"/>
      <c r="I31" s="854"/>
      <c r="J31" s="854"/>
      <c r="K31" s="854"/>
      <c r="L31" s="854"/>
      <c r="M31" s="751"/>
      <c r="N31" s="751"/>
      <c r="O31" s="751"/>
      <c r="P31" s="751"/>
      <c r="Q31" s="751"/>
      <c r="R31" s="751"/>
      <c r="S31" s="751"/>
      <c r="T31" s="751"/>
      <c r="U31" s="751"/>
      <c r="V31" s="739"/>
      <c r="W31" s="137" t="s">
        <v>3859</v>
      </c>
      <c r="X31" s="739"/>
      <c r="Z31" s="852"/>
      <c r="AA31" s="48" t="s">
        <v>3858</v>
      </c>
      <c r="AB31" s="45" t="s">
        <v>3857</v>
      </c>
      <c r="AC31" s="45" t="s">
        <v>3856</v>
      </c>
    </row>
    <row r="32" spans="1:29" ht="12" thickBot="1" x14ac:dyDescent="0.2">
      <c r="A32" s="846" t="s">
        <v>3855</v>
      </c>
      <c r="B32" s="855">
        <v>15</v>
      </c>
      <c r="C32" s="855">
        <v>0</v>
      </c>
      <c r="D32" s="855">
        <v>0</v>
      </c>
      <c r="E32" s="855">
        <v>-40</v>
      </c>
      <c r="F32" s="855" t="s">
        <v>103</v>
      </c>
      <c r="G32" s="853">
        <v>0</v>
      </c>
      <c r="H32" s="853">
        <v>0</v>
      </c>
      <c r="I32" s="853">
        <v>0</v>
      </c>
      <c r="J32" s="853">
        <v>0</v>
      </c>
      <c r="K32" s="853">
        <v>0</v>
      </c>
      <c r="L32" s="853">
        <v>0</v>
      </c>
      <c r="M32" s="750" t="s">
        <v>2973</v>
      </c>
      <c r="N32" s="750" t="s">
        <v>2973</v>
      </c>
      <c r="O32" s="750" t="s">
        <v>2973</v>
      </c>
      <c r="P32" s="750" t="s">
        <v>2973</v>
      </c>
      <c r="Q32" s="750" t="s">
        <v>2973</v>
      </c>
      <c r="R32" s="750" t="s">
        <v>2973</v>
      </c>
      <c r="S32" s="750" t="s">
        <v>2973</v>
      </c>
      <c r="T32" s="750" t="s">
        <v>2973</v>
      </c>
      <c r="U32" s="750" t="s">
        <v>2973</v>
      </c>
      <c r="V32" s="738">
        <v>550</v>
      </c>
      <c r="W32" s="137" t="s">
        <v>1661</v>
      </c>
      <c r="X32" s="738" t="s">
        <v>2957</v>
      </c>
      <c r="Z32" s="851">
        <v>4</v>
      </c>
      <c r="AA32" s="48" t="s">
        <v>3845</v>
      </c>
      <c r="AB32" s="45" t="s">
        <v>1513</v>
      </c>
      <c r="AC32" s="45"/>
    </row>
    <row r="33" spans="1:29" ht="12" thickBot="1" x14ac:dyDescent="0.2">
      <c r="A33" s="847"/>
      <c r="B33" s="856"/>
      <c r="C33" s="856"/>
      <c r="D33" s="856"/>
      <c r="E33" s="856"/>
      <c r="F33" s="856"/>
      <c r="G33" s="854"/>
      <c r="H33" s="854"/>
      <c r="I33" s="854"/>
      <c r="J33" s="854"/>
      <c r="K33" s="854"/>
      <c r="L33" s="854"/>
      <c r="M33" s="751"/>
      <c r="N33" s="751"/>
      <c r="O33" s="751"/>
      <c r="P33" s="751"/>
      <c r="Q33" s="751"/>
      <c r="R33" s="751"/>
      <c r="S33" s="751"/>
      <c r="T33" s="751"/>
      <c r="U33" s="751"/>
      <c r="V33" s="739"/>
      <c r="W33" s="137" t="s">
        <v>3854</v>
      </c>
      <c r="X33" s="739"/>
      <c r="Z33" s="852"/>
      <c r="AA33" s="60" t="s">
        <v>501</v>
      </c>
      <c r="AB33" s="45" t="s">
        <v>3682</v>
      </c>
      <c r="AC33" s="45"/>
    </row>
    <row r="34" spans="1:29" ht="12" thickBot="1" x14ac:dyDescent="0.2">
      <c r="A34" s="847"/>
      <c r="B34" s="856"/>
      <c r="C34" s="856"/>
      <c r="D34" s="856"/>
      <c r="E34" s="856"/>
      <c r="F34" s="856"/>
      <c r="G34" s="854"/>
      <c r="H34" s="854"/>
      <c r="I34" s="854"/>
      <c r="J34" s="854"/>
      <c r="K34" s="854"/>
      <c r="L34" s="854"/>
      <c r="M34" s="751"/>
      <c r="N34" s="751"/>
      <c r="O34" s="751"/>
      <c r="P34" s="751"/>
      <c r="Q34" s="751"/>
      <c r="R34" s="751"/>
      <c r="S34" s="751"/>
      <c r="T34" s="751"/>
      <c r="U34" s="751"/>
      <c r="V34" s="739"/>
      <c r="W34" s="137" t="s">
        <v>3098</v>
      </c>
      <c r="X34" s="739"/>
      <c r="Z34" s="852"/>
      <c r="AA34" s="60" t="s">
        <v>3844</v>
      </c>
      <c r="AB34" s="45" t="s">
        <v>1559</v>
      </c>
      <c r="AC34" s="45"/>
    </row>
    <row r="35" spans="1:29" ht="12" thickBot="1" x14ac:dyDescent="0.2">
      <c r="A35" s="846" t="s">
        <v>3853</v>
      </c>
      <c r="B35" s="855">
        <v>17</v>
      </c>
      <c r="C35" s="855">
        <v>5</v>
      </c>
      <c r="D35" s="855">
        <v>-30</v>
      </c>
      <c r="E35" s="855">
        <v>-20</v>
      </c>
      <c r="F35" s="855" t="s">
        <v>103</v>
      </c>
      <c r="G35" s="853">
        <v>0</v>
      </c>
      <c r="H35" s="853">
        <v>0</v>
      </c>
      <c r="I35" s="853">
        <v>0</v>
      </c>
      <c r="J35" s="853">
        <v>0</v>
      </c>
      <c r="K35" s="853">
        <v>0</v>
      </c>
      <c r="L35" s="853">
        <v>0</v>
      </c>
      <c r="M35" s="750" t="s">
        <v>2973</v>
      </c>
      <c r="N35" s="750" t="s">
        <v>2973</v>
      </c>
      <c r="O35" s="750" t="s">
        <v>2973</v>
      </c>
      <c r="P35" s="750" t="s">
        <v>2973</v>
      </c>
      <c r="Q35" s="750" t="s">
        <v>2973</v>
      </c>
      <c r="R35" s="750" t="s">
        <v>2973</v>
      </c>
      <c r="S35" s="750" t="s">
        <v>2973</v>
      </c>
      <c r="T35" s="750" t="s">
        <v>2973</v>
      </c>
      <c r="U35" s="750" t="s">
        <v>103</v>
      </c>
      <c r="V35" s="738">
        <v>575</v>
      </c>
      <c r="W35" s="137" t="s">
        <v>1661</v>
      </c>
      <c r="X35" s="738" t="s">
        <v>2957</v>
      </c>
      <c r="Z35" s="852"/>
      <c r="AA35" s="60" t="s">
        <v>927</v>
      </c>
      <c r="AB35" s="45" t="s">
        <v>3852</v>
      </c>
      <c r="AC35" s="45"/>
    </row>
    <row r="36" spans="1:29" ht="12" thickBot="1" x14ac:dyDescent="0.2">
      <c r="A36" s="847"/>
      <c r="B36" s="856"/>
      <c r="C36" s="856"/>
      <c r="D36" s="856"/>
      <c r="E36" s="856"/>
      <c r="F36" s="856"/>
      <c r="G36" s="854"/>
      <c r="H36" s="854"/>
      <c r="I36" s="854"/>
      <c r="J36" s="854"/>
      <c r="K36" s="854"/>
      <c r="L36" s="854"/>
      <c r="M36" s="751"/>
      <c r="N36" s="751"/>
      <c r="O36" s="751"/>
      <c r="P36" s="751"/>
      <c r="Q36" s="751"/>
      <c r="R36" s="751"/>
      <c r="S36" s="751"/>
      <c r="T36" s="751"/>
      <c r="U36" s="751"/>
      <c r="V36" s="739"/>
      <c r="W36" s="137" t="s">
        <v>2934</v>
      </c>
      <c r="X36" s="739"/>
      <c r="Z36" s="852"/>
      <c r="AA36" s="60" t="s">
        <v>798</v>
      </c>
      <c r="AB36" s="45" t="s">
        <v>3851</v>
      </c>
      <c r="AC36" s="45"/>
    </row>
    <row r="37" spans="1:29" ht="12" thickBot="1" x14ac:dyDescent="0.2">
      <c r="A37" s="847"/>
      <c r="B37" s="856"/>
      <c r="C37" s="856"/>
      <c r="D37" s="856"/>
      <c r="E37" s="856"/>
      <c r="F37" s="856"/>
      <c r="G37" s="854"/>
      <c r="H37" s="854"/>
      <c r="I37" s="854"/>
      <c r="J37" s="854"/>
      <c r="K37" s="854"/>
      <c r="L37" s="854"/>
      <c r="M37" s="751"/>
      <c r="N37" s="751"/>
      <c r="O37" s="751"/>
      <c r="P37" s="751"/>
      <c r="Q37" s="751"/>
      <c r="R37" s="751"/>
      <c r="S37" s="751"/>
      <c r="T37" s="751"/>
      <c r="U37" s="751"/>
      <c r="V37" s="739"/>
      <c r="W37" s="137" t="s">
        <v>3098</v>
      </c>
      <c r="X37" s="739"/>
      <c r="Z37" s="852"/>
      <c r="AA37" s="720" t="s">
        <v>3839</v>
      </c>
      <c r="AB37" s="45" t="s">
        <v>3554</v>
      </c>
      <c r="AC37" s="722"/>
    </row>
    <row r="38" spans="1:29" ht="12" thickBot="1" x14ac:dyDescent="0.2">
      <c r="A38" s="846" t="s">
        <v>3850</v>
      </c>
      <c r="B38" s="855">
        <v>18</v>
      </c>
      <c r="C38" s="855">
        <v>5</v>
      </c>
      <c r="D38" s="855">
        <v>10</v>
      </c>
      <c r="E38" s="855">
        <v>25</v>
      </c>
      <c r="F38" s="855" t="s">
        <v>103</v>
      </c>
      <c r="G38" s="853">
        <v>0</v>
      </c>
      <c r="H38" s="853">
        <v>0</v>
      </c>
      <c r="I38" s="853">
        <v>0</v>
      </c>
      <c r="J38" s="853">
        <v>0</v>
      </c>
      <c r="K38" s="853">
        <v>0</v>
      </c>
      <c r="L38" s="853">
        <v>0</v>
      </c>
      <c r="M38" s="750" t="s">
        <v>2973</v>
      </c>
      <c r="N38" s="750" t="s">
        <v>2973</v>
      </c>
      <c r="O38" s="750" t="s">
        <v>2973</v>
      </c>
      <c r="P38" s="750" t="s">
        <v>2973</v>
      </c>
      <c r="Q38" s="750" t="s">
        <v>2973</v>
      </c>
      <c r="R38" s="750" t="s">
        <v>2973</v>
      </c>
      <c r="S38" s="750" t="s">
        <v>2973</v>
      </c>
      <c r="T38" s="750" t="s">
        <v>2973</v>
      </c>
      <c r="U38" s="750" t="s">
        <v>103</v>
      </c>
      <c r="V38" s="738">
        <v>650</v>
      </c>
      <c r="W38" s="137" t="s">
        <v>3149</v>
      </c>
      <c r="X38" s="738"/>
      <c r="Z38" s="852"/>
      <c r="AA38" s="849"/>
      <c r="AB38" s="45" t="s">
        <v>3141</v>
      </c>
      <c r="AC38" s="850"/>
    </row>
    <row r="39" spans="1:29" ht="12" thickBot="1" x14ac:dyDescent="0.2">
      <c r="A39" s="847"/>
      <c r="B39" s="856"/>
      <c r="C39" s="856"/>
      <c r="D39" s="856"/>
      <c r="E39" s="856"/>
      <c r="F39" s="856"/>
      <c r="G39" s="854"/>
      <c r="H39" s="854"/>
      <c r="I39" s="854"/>
      <c r="J39" s="854"/>
      <c r="K39" s="854"/>
      <c r="L39" s="854"/>
      <c r="M39" s="751"/>
      <c r="N39" s="751"/>
      <c r="O39" s="751"/>
      <c r="P39" s="751"/>
      <c r="Q39" s="751"/>
      <c r="R39" s="751"/>
      <c r="S39" s="751"/>
      <c r="T39" s="751"/>
      <c r="U39" s="751"/>
      <c r="V39" s="739"/>
      <c r="W39" s="137" t="s">
        <v>3555</v>
      </c>
      <c r="X39" s="739"/>
      <c r="Z39" s="852"/>
      <c r="AA39" s="720" t="s">
        <v>870</v>
      </c>
      <c r="AB39" s="45" t="s">
        <v>6390</v>
      </c>
      <c r="AC39" s="722"/>
    </row>
    <row r="40" spans="1:29" ht="12" thickBot="1" x14ac:dyDescent="0.2">
      <c r="A40" s="847"/>
      <c r="B40" s="856"/>
      <c r="C40" s="856"/>
      <c r="D40" s="856"/>
      <c r="E40" s="856"/>
      <c r="F40" s="856"/>
      <c r="G40" s="854"/>
      <c r="H40" s="854"/>
      <c r="I40" s="854"/>
      <c r="J40" s="854"/>
      <c r="K40" s="854"/>
      <c r="L40" s="854"/>
      <c r="M40" s="751"/>
      <c r="N40" s="751"/>
      <c r="O40" s="751"/>
      <c r="P40" s="751"/>
      <c r="Q40" s="751"/>
      <c r="R40" s="751"/>
      <c r="S40" s="751"/>
      <c r="T40" s="751"/>
      <c r="U40" s="751"/>
      <c r="V40" s="739"/>
      <c r="W40" s="137" t="s">
        <v>3098</v>
      </c>
      <c r="X40" s="739"/>
      <c r="Z40" s="852"/>
      <c r="AA40" s="849"/>
      <c r="AB40" s="45" t="s">
        <v>3849</v>
      </c>
      <c r="AC40" s="850"/>
    </row>
    <row r="41" spans="1:29" ht="12" thickBot="1" x14ac:dyDescent="0.2">
      <c r="A41" s="142" t="s">
        <v>3834</v>
      </c>
      <c r="B41" s="146">
        <v>18</v>
      </c>
      <c r="C41" s="146">
        <v>5</v>
      </c>
      <c r="D41" s="146">
        <v>10</v>
      </c>
      <c r="E41" s="146">
        <v>25</v>
      </c>
      <c r="F41" s="147" t="s">
        <v>1978</v>
      </c>
      <c r="G41" s="138">
        <v>0</v>
      </c>
      <c r="H41" s="138">
        <v>0</v>
      </c>
      <c r="I41" s="138">
        <v>0</v>
      </c>
      <c r="J41" s="138">
        <v>0</v>
      </c>
      <c r="K41" s="138">
        <v>0</v>
      </c>
      <c r="L41" s="138">
        <v>0</v>
      </c>
      <c r="M41" s="139" t="s">
        <v>2973</v>
      </c>
      <c r="N41" s="139" t="s">
        <v>2973</v>
      </c>
      <c r="O41" s="139" t="s">
        <v>2973</v>
      </c>
      <c r="P41" s="139" t="s">
        <v>2973</v>
      </c>
      <c r="Q41" s="139" t="s">
        <v>2973</v>
      </c>
      <c r="R41" s="139" t="s">
        <v>2973</v>
      </c>
      <c r="S41" s="139" t="s">
        <v>2973</v>
      </c>
      <c r="T41" s="139" t="s">
        <v>2973</v>
      </c>
      <c r="U41" s="139" t="s">
        <v>2973</v>
      </c>
      <c r="V41" s="137" t="s">
        <v>103</v>
      </c>
      <c r="W41" s="137" t="s">
        <v>3480</v>
      </c>
      <c r="X41" s="137"/>
      <c r="Z41" s="852"/>
      <c r="AA41" s="60" t="s">
        <v>547</v>
      </c>
      <c r="AB41" s="45" t="s">
        <v>3549</v>
      </c>
      <c r="AC41" s="45"/>
    </row>
    <row r="42" spans="1:29" ht="12" thickBot="1" x14ac:dyDescent="0.2">
      <c r="A42" s="142" t="s">
        <v>3836</v>
      </c>
      <c r="B42" s="146">
        <v>18</v>
      </c>
      <c r="C42" s="146">
        <v>0</v>
      </c>
      <c r="D42" s="146">
        <v>30</v>
      </c>
      <c r="E42" s="146">
        <v>30</v>
      </c>
      <c r="F42" s="147" t="s">
        <v>1978</v>
      </c>
      <c r="G42" s="138">
        <v>0</v>
      </c>
      <c r="H42" s="138">
        <v>0</v>
      </c>
      <c r="I42" s="138">
        <v>0</v>
      </c>
      <c r="J42" s="138">
        <v>0</v>
      </c>
      <c r="K42" s="138">
        <v>0</v>
      </c>
      <c r="L42" s="138">
        <v>0</v>
      </c>
      <c r="M42" s="139" t="s">
        <v>2973</v>
      </c>
      <c r="N42" s="139" t="s">
        <v>2973</v>
      </c>
      <c r="O42" s="139" t="s">
        <v>2973</v>
      </c>
      <c r="P42" s="139" t="s">
        <v>2973</v>
      </c>
      <c r="Q42" s="139" t="s">
        <v>2973</v>
      </c>
      <c r="R42" s="139" t="s">
        <v>2973</v>
      </c>
      <c r="S42" s="139" t="s">
        <v>2973</v>
      </c>
      <c r="T42" s="139" t="s">
        <v>2973</v>
      </c>
      <c r="U42" s="139" t="s">
        <v>103</v>
      </c>
      <c r="V42" s="137" t="s">
        <v>103</v>
      </c>
      <c r="W42" s="137" t="s">
        <v>2955</v>
      </c>
      <c r="X42" s="137" t="s">
        <v>3497</v>
      </c>
      <c r="Z42" s="852"/>
      <c r="AA42" s="60" t="s">
        <v>3831</v>
      </c>
      <c r="AB42" s="45" t="s">
        <v>1718</v>
      </c>
      <c r="AC42" s="45"/>
    </row>
    <row r="43" spans="1:29" ht="12" thickBot="1" x14ac:dyDescent="0.2">
      <c r="A43" s="846" t="s">
        <v>3848</v>
      </c>
      <c r="B43" s="855">
        <v>19</v>
      </c>
      <c r="C43" s="855">
        <v>0</v>
      </c>
      <c r="D43" s="855">
        <v>0</v>
      </c>
      <c r="E43" s="855">
        <v>0</v>
      </c>
      <c r="F43" s="855" t="s">
        <v>103</v>
      </c>
      <c r="G43" s="853">
        <v>0</v>
      </c>
      <c r="H43" s="853">
        <v>0</v>
      </c>
      <c r="I43" s="853">
        <v>0</v>
      </c>
      <c r="J43" s="853">
        <v>0</v>
      </c>
      <c r="K43" s="853">
        <v>0</v>
      </c>
      <c r="L43" s="853">
        <v>0</v>
      </c>
      <c r="M43" s="750" t="s">
        <v>2973</v>
      </c>
      <c r="N43" s="750" t="s">
        <v>2973</v>
      </c>
      <c r="O43" s="750" t="s">
        <v>2973</v>
      </c>
      <c r="P43" s="750" t="s">
        <v>2973</v>
      </c>
      <c r="Q43" s="750" t="s">
        <v>2973</v>
      </c>
      <c r="R43" s="750" t="s">
        <v>2973</v>
      </c>
      <c r="S43" s="750" t="s">
        <v>2973</v>
      </c>
      <c r="T43" s="750" t="s">
        <v>2973</v>
      </c>
      <c r="U43" s="750" t="s">
        <v>103</v>
      </c>
      <c r="V43" s="738">
        <v>650</v>
      </c>
      <c r="W43" s="137" t="s">
        <v>2870</v>
      </c>
      <c r="X43" s="738"/>
      <c r="Z43" s="851">
        <v>5</v>
      </c>
      <c r="AA43" s="720" t="s">
        <v>3815</v>
      </c>
      <c r="AB43" s="45" t="s">
        <v>2998</v>
      </c>
      <c r="AC43" s="722"/>
    </row>
    <row r="44" spans="1:29" ht="12" thickBot="1" x14ac:dyDescent="0.2">
      <c r="A44" s="847"/>
      <c r="B44" s="856"/>
      <c r="C44" s="856"/>
      <c r="D44" s="856"/>
      <c r="E44" s="856"/>
      <c r="F44" s="856"/>
      <c r="G44" s="854"/>
      <c r="H44" s="854"/>
      <c r="I44" s="854"/>
      <c r="J44" s="854"/>
      <c r="K44" s="854"/>
      <c r="L44" s="854"/>
      <c r="M44" s="751"/>
      <c r="N44" s="751"/>
      <c r="O44" s="751"/>
      <c r="P44" s="751"/>
      <c r="Q44" s="751"/>
      <c r="R44" s="751"/>
      <c r="S44" s="751"/>
      <c r="T44" s="751"/>
      <c r="U44" s="751"/>
      <c r="V44" s="739"/>
      <c r="W44" s="137" t="s">
        <v>1688</v>
      </c>
      <c r="X44" s="739"/>
      <c r="Z44" s="852"/>
      <c r="AA44" s="849"/>
      <c r="AB44" s="45" t="s">
        <v>3489</v>
      </c>
      <c r="AC44" s="850"/>
    </row>
    <row r="45" spans="1:29" ht="12" thickBot="1" x14ac:dyDescent="0.2">
      <c r="A45" s="846" t="s">
        <v>3847</v>
      </c>
      <c r="B45" s="855">
        <v>20</v>
      </c>
      <c r="C45" s="855">
        <v>0</v>
      </c>
      <c r="D45" s="855">
        <v>0</v>
      </c>
      <c r="E45" s="855">
        <v>-30</v>
      </c>
      <c r="F45" s="855" t="s">
        <v>103</v>
      </c>
      <c r="G45" s="853">
        <v>0</v>
      </c>
      <c r="H45" s="853">
        <v>0</v>
      </c>
      <c r="I45" s="853">
        <v>0</v>
      </c>
      <c r="J45" s="853">
        <v>0</v>
      </c>
      <c r="K45" s="853">
        <v>0</v>
      </c>
      <c r="L45" s="853">
        <v>0</v>
      </c>
      <c r="M45" s="750" t="s">
        <v>2973</v>
      </c>
      <c r="N45" s="750" t="s">
        <v>2973</v>
      </c>
      <c r="O45" s="750" t="s">
        <v>2973</v>
      </c>
      <c r="P45" s="750" t="s">
        <v>2973</v>
      </c>
      <c r="Q45" s="750" t="s">
        <v>2973</v>
      </c>
      <c r="R45" s="750" t="s">
        <v>2973</v>
      </c>
      <c r="S45" s="750" t="s">
        <v>2973</v>
      </c>
      <c r="T45" s="750" t="s">
        <v>2973</v>
      </c>
      <c r="U45" s="750" t="s">
        <v>2973</v>
      </c>
      <c r="V45" s="738">
        <v>700</v>
      </c>
      <c r="W45" s="137" t="s">
        <v>3846</v>
      </c>
      <c r="X45" s="738" t="s">
        <v>2957</v>
      </c>
      <c r="Z45" s="852"/>
      <c r="AA45" s="720" t="s">
        <v>3830</v>
      </c>
      <c r="AB45" s="45" t="s">
        <v>2998</v>
      </c>
      <c r="AC45" s="722"/>
    </row>
    <row r="46" spans="1:29" ht="12" thickBot="1" x14ac:dyDescent="0.2">
      <c r="A46" s="847"/>
      <c r="B46" s="856"/>
      <c r="C46" s="856"/>
      <c r="D46" s="856"/>
      <c r="E46" s="856"/>
      <c r="F46" s="856"/>
      <c r="G46" s="854"/>
      <c r="H46" s="854"/>
      <c r="I46" s="854"/>
      <c r="J46" s="854"/>
      <c r="K46" s="854"/>
      <c r="L46" s="854"/>
      <c r="M46" s="751"/>
      <c r="N46" s="751"/>
      <c r="O46" s="751"/>
      <c r="P46" s="751"/>
      <c r="Q46" s="751"/>
      <c r="R46" s="751"/>
      <c r="S46" s="751"/>
      <c r="T46" s="751"/>
      <c r="U46" s="751"/>
      <c r="V46" s="739"/>
      <c r="W46" s="137" t="s">
        <v>3098</v>
      </c>
      <c r="X46" s="739"/>
      <c r="Z46" s="852"/>
      <c r="AA46" s="849"/>
      <c r="AB46" s="45" t="s">
        <v>3530</v>
      </c>
      <c r="AC46" s="850"/>
    </row>
    <row r="47" spans="1:29" ht="12" thickBot="1" x14ac:dyDescent="0.2">
      <c r="A47" s="142" t="s">
        <v>544</v>
      </c>
      <c r="B47" s="146">
        <v>20</v>
      </c>
      <c r="C47" s="146">
        <v>0</v>
      </c>
      <c r="D47" s="146">
        <v>0</v>
      </c>
      <c r="E47" s="146">
        <v>-55</v>
      </c>
      <c r="F47" s="149" t="s">
        <v>3269</v>
      </c>
      <c r="G47" s="138">
        <v>0</v>
      </c>
      <c r="H47" s="138">
        <v>0</v>
      </c>
      <c r="I47" s="138">
        <v>0</v>
      </c>
      <c r="J47" s="138">
        <v>0</v>
      </c>
      <c r="K47" s="138">
        <v>0</v>
      </c>
      <c r="L47" s="138">
        <v>0</v>
      </c>
      <c r="M47" s="139" t="s">
        <v>2973</v>
      </c>
      <c r="N47" s="139" t="s">
        <v>2973</v>
      </c>
      <c r="O47" s="139" t="s">
        <v>2973</v>
      </c>
      <c r="P47" s="139" t="s">
        <v>2973</v>
      </c>
      <c r="Q47" s="139" t="s">
        <v>2973</v>
      </c>
      <c r="R47" s="139" t="s">
        <v>2973</v>
      </c>
      <c r="S47" s="139" t="s">
        <v>2973</v>
      </c>
      <c r="T47" s="139" t="s">
        <v>2973</v>
      </c>
      <c r="U47" s="139" t="s">
        <v>103</v>
      </c>
      <c r="V47" s="137">
        <v>-562</v>
      </c>
      <c r="W47" s="137" t="s">
        <v>3689</v>
      </c>
      <c r="X47" s="137" t="s">
        <v>2957</v>
      </c>
      <c r="Z47" s="852"/>
      <c r="AA47" s="720" t="s">
        <v>3827</v>
      </c>
      <c r="AB47" s="45" t="s">
        <v>1500</v>
      </c>
      <c r="AC47" s="722"/>
    </row>
    <row r="48" spans="1:29" ht="12" thickBot="1" x14ac:dyDescent="0.2">
      <c r="A48" s="142" t="s">
        <v>533</v>
      </c>
      <c r="B48" s="146">
        <v>20</v>
      </c>
      <c r="C48" s="146">
        <v>0</v>
      </c>
      <c r="D48" s="146">
        <v>0</v>
      </c>
      <c r="E48" s="146">
        <v>40</v>
      </c>
      <c r="F48" s="146" t="s">
        <v>103</v>
      </c>
      <c r="G48" s="138">
        <v>0</v>
      </c>
      <c r="H48" s="138">
        <v>0</v>
      </c>
      <c r="I48" s="138">
        <v>0</v>
      </c>
      <c r="J48" s="138">
        <v>0</v>
      </c>
      <c r="K48" s="138">
        <v>0</v>
      </c>
      <c r="L48" s="138">
        <v>0</v>
      </c>
      <c r="M48" s="139" t="s">
        <v>2973</v>
      </c>
      <c r="N48" s="139" t="s">
        <v>2973</v>
      </c>
      <c r="O48" s="139" t="s">
        <v>2973</v>
      </c>
      <c r="P48" s="139" t="s">
        <v>2973</v>
      </c>
      <c r="Q48" s="139" t="s">
        <v>2973</v>
      </c>
      <c r="R48" s="139" t="s">
        <v>2973</v>
      </c>
      <c r="S48" s="139" t="s">
        <v>2973</v>
      </c>
      <c r="T48" s="139" t="s">
        <v>2973</v>
      </c>
      <c r="U48" s="139" t="s">
        <v>103</v>
      </c>
      <c r="V48" s="137">
        <v>-525</v>
      </c>
      <c r="W48" s="137" t="s">
        <v>3131</v>
      </c>
      <c r="X48" s="137" t="s">
        <v>3145</v>
      </c>
      <c r="Z48" s="852"/>
      <c r="AA48" s="849"/>
      <c r="AB48" s="45" t="s">
        <v>3519</v>
      </c>
      <c r="AC48" s="850"/>
    </row>
    <row r="49" spans="1:29" ht="12" thickBot="1" x14ac:dyDescent="0.2">
      <c r="A49" s="846" t="s">
        <v>3845</v>
      </c>
      <c r="B49" s="855">
        <v>21</v>
      </c>
      <c r="C49" s="855">
        <v>10</v>
      </c>
      <c r="D49" s="855">
        <v>-25</v>
      </c>
      <c r="E49" s="855">
        <v>25</v>
      </c>
      <c r="F49" s="855" t="s">
        <v>103</v>
      </c>
      <c r="G49" s="853">
        <v>0</v>
      </c>
      <c r="H49" s="853">
        <v>0</v>
      </c>
      <c r="I49" s="853">
        <v>0</v>
      </c>
      <c r="J49" s="853">
        <v>0</v>
      </c>
      <c r="K49" s="853">
        <v>0</v>
      </c>
      <c r="L49" s="853">
        <v>0</v>
      </c>
      <c r="M49" s="750" t="s">
        <v>103</v>
      </c>
      <c r="N49" s="750" t="s">
        <v>103</v>
      </c>
      <c r="O49" s="750" t="s">
        <v>2973</v>
      </c>
      <c r="P49" s="750" t="s">
        <v>103</v>
      </c>
      <c r="Q49" s="750" t="s">
        <v>2973</v>
      </c>
      <c r="R49" s="750" t="s">
        <v>103</v>
      </c>
      <c r="S49" s="750" t="s">
        <v>103</v>
      </c>
      <c r="T49" s="750" t="s">
        <v>2973</v>
      </c>
      <c r="U49" s="750" t="s">
        <v>103</v>
      </c>
      <c r="V49" s="738">
        <v>750</v>
      </c>
      <c r="W49" s="137" t="s">
        <v>3687</v>
      </c>
      <c r="X49" s="738"/>
      <c r="Z49" s="852"/>
      <c r="AA49" s="60" t="s">
        <v>122</v>
      </c>
      <c r="AB49" s="45" t="s">
        <v>3540</v>
      </c>
      <c r="AC49" s="45"/>
    </row>
    <row r="50" spans="1:29" ht="12" thickBot="1" x14ac:dyDescent="0.2">
      <c r="A50" s="847"/>
      <c r="B50" s="856"/>
      <c r="C50" s="856"/>
      <c r="D50" s="856"/>
      <c r="E50" s="856"/>
      <c r="F50" s="856"/>
      <c r="G50" s="854"/>
      <c r="H50" s="854"/>
      <c r="I50" s="854"/>
      <c r="J50" s="854"/>
      <c r="K50" s="854"/>
      <c r="L50" s="854"/>
      <c r="M50" s="751"/>
      <c r="N50" s="751"/>
      <c r="O50" s="751"/>
      <c r="P50" s="751"/>
      <c r="Q50" s="751"/>
      <c r="R50" s="751"/>
      <c r="S50" s="751"/>
      <c r="T50" s="751"/>
      <c r="U50" s="751"/>
      <c r="V50" s="739"/>
      <c r="W50" s="137" t="s">
        <v>3098</v>
      </c>
      <c r="X50" s="739"/>
      <c r="Z50" s="852"/>
      <c r="AA50" s="60" t="s">
        <v>280</v>
      </c>
      <c r="AB50" s="45" t="s">
        <v>3824</v>
      </c>
      <c r="AC50" s="45"/>
    </row>
    <row r="51" spans="1:29" ht="12" thickBot="1" x14ac:dyDescent="0.2">
      <c r="A51" s="142" t="s">
        <v>501</v>
      </c>
      <c r="B51" s="146">
        <v>22</v>
      </c>
      <c r="C51" s="146">
        <v>0</v>
      </c>
      <c r="D51" s="146">
        <v>40</v>
      </c>
      <c r="E51" s="146">
        <v>50</v>
      </c>
      <c r="F51" s="146" t="s">
        <v>103</v>
      </c>
      <c r="G51" s="138">
        <v>0</v>
      </c>
      <c r="H51" s="138">
        <v>0</v>
      </c>
      <c r="I51" s="138">
        <v>0</v>
      </c>
      <c r="J51" s="138">
        <v>0</v>
      </c>
      <c r="K51" s="138">
        <v>0</v>
      </c>
      <c r="L51" s="138">
        <v>0</v>
      </c>
      <c r="M51" s="139" t="s">
        <v>2973</v>
      </c>
      <c r="N51" s="139" t="s">
        <v>2973</v>
      </c>
      <c r="O51" s="139" t="s">
        <v>2973</v>
      </c>
      <c r="P51" s="139" t="s">
        <v>2973</v>
      </c>
      <c r="Q51" s="139" t="s">
        <v>2973</v>
      </c>
      <c r="R51" s="139" t="s">
        <v>2973</v>
      </c>
      <c r="S51" s="139" t="s">
        <v>2973</v>
      </c>
      <c r="T51" s="139" t="s">
        <v>2973</v>
      </c>
      <c r="U51" s="139" t="s">
        <v>103</v>
      </c>
      <c r="V51" s="137">
        <v>-600</v>
      </c>
      <c r="W51" s="137" t="s">
        <v>3675</v>
      </c>
      <c r="X51" s="137"/>
      <c r="Z51" s="852"/>
      <c r="AA51" s="720" t="s">
        <v>3823</v>
      </c>
      <c r="AB51" s="45" t="s">
        <v>1661</v>
      </c>
      <c r="AC51" s="722"/>
    </row>
    <row r="52" spans="1:29" ht="12" thickBot="1" x14ac:dyDescent="0.2">
      <c r="A52" s="142" t="s">
        <v>3844</v>
      </c>
      <c r="B52" s="146">
        <v>23</v>
      </c>
      <c r="C52" s="146">
        <v>0</v>
      </c>
      <c r="D52" s="146">
        <v>-15</v>
      </c>
      <c r="E52" s="146">
        <v>20</v>
      </c>
      <c r="F52" s="146" t="s">
        <v>103</v>
      </c>
      <c r="G52" s="138">
        <v>0</v>
      </c>
      <c r="H52" s="138">
        <v>0</v>
      </c>
      <c r="I52" s="138">
        <v>0</v>
      </c>
      <c r="J52" s="138">
        <v>0</v>
      </c>
      <c r="K52" s="138">
        <v>0</v>
      </c>
      <c r="L52" s="138">
        <v>0</v>
      </c>
      <c r="M52" s="139" t="s">
        <v>2973</v>
      </c>
      <c r="N52" s="139" t="s">
        <v>2973</v>
      </c>
      <c r="O52" s="139" t="s">
        <v>2973</v>
      </c>
      <c r="P52" s="139" t="s">
        <v>2973</v>
      </c>
      <c r="Q52" s="139" t="s">
        <v>2973</v>
      </c>
      <c r="R52" s="139" t="s">
        <v>2973</v>
      </c>
      <c r="S52" s="139" t="s">
        <v>2973</v>
      </c>
      <c r="T52" s="139" t="s">
        <v>2973</v>
      </c>
      <c r="U52" s="139" t="s">
        <v>103</v>
      </c>
      <c r="V52" s="137">
        <v>720</v>
      </c>
      <c r="W52" s="137" t="s">
        <v>1559</v>
      </c>
      <c r="X52" s="137"/>
      <c r="Z52" s="852"/>
      <c r="AA52" s="849"/>
      <c r="AB52" s="45" t="s">
        <v>2754</v>
      </c>
      <c r="AC52" s="850"/>
    </row>
    <row r="53" spans="1:29" ht="12" thickBot="1" x14ac:dyDescent="0.2">
      <c r="A53" s="142" t="s">
        <v>927</v>
      </c>
      <c r="B53" s="146">
        <v>24</v>
      </c>
      <c r="C53" s="146">
        <v>0</v>
      </c>
      <c r="D53" s="146">
        <v>99</v>
      </c>
      <c r="E53" s="146">
        <v>-60</v>
      </c>
      <c r="F53" s="149" t="s">
        <v>1975</v>
      </c>
      <c r="G53" s="138">
        <v>0</v>
      </c>
      <c r="H53" s="138">
        <v>0</v>
      </c>
      <c r="I53" s="138">
        <v>0</v>
      </c>
      <c r="J53" s="138">
        <v>0</v>
      </c>
      <c r="K53" s="138">
        <v>0</v>
      </c>
      <c r="L53" s="138">
        <v>0</v>
      </c>
      <c r="M53" s="139" t="s">
        <v>2973</v>
      </c>
      <c r="N53" s="139" t="s">
        <v>2973</v>
      </c>
      <c r="O53" s="139" t="s">
        <v>2973</v>
      </c>
      <c r="P53" s="139" t="s">
        <v>2973</v>
      </c>
      <c r="Q53" s="139" t="s">
        <v>2973</v>
      </c>
      <c r="R53" s="139" t="s">
        <v>2973</v>
      </c>
      <c r="S53" s="139" t="s">
        <v>2973</v>
      </c>
      <c r="T53" s="139" t="s">
        <v>2973</v>
      </c>
      <c r="U53" s="139" t="s">
        <v>103</v>
      </c>
      <c r="V53" s="136">
        <v>-6666</v>
      </c>
      <c r="W53" s="137" t="s">
        <v>3843</v>
      </c>
      <c r="X53" s="137" t="s">
        <v>2957</v>
      </c>
      <c r="Z53" s="852"/>
      <c r="AA53" s="720" t="s">
        <v>90</v>
      </c>
      <c r="AB53" s="45" t="s">
        <v>3842</v>
      </c>
      <c r="AC53" s="722"/>
    </row>
    <row r="54" spans="1:29" ht="12" thickBot="1" x14ac:dyDescent="0.2">
      <c r="A54" s="142" t="s">
        <v>798</v>
      </c>
      <c r="B54" s="146">
        <v>24</v>
      </c>
      <c r="C54" s="146">
        <v>0</v>
      </c>
      <c r="D54" s="146">
        <v>99</v>
      </c>
      <c r="E54" s="146">
        <v>60</v>
      </c>
      <c r="F54" s="149" t="s">
        <v>1975</v>
      </c>
      <c r="G54" s="138">
        <v>0</v>
      </c>
      <c r="H54" s="138">
        <v>0</v>
      </c>
      <c r="I54" s="138">
        <v>0</v>
      </c>
      <c r="J54" s="138">
        <v>0</v>
      </c>
      <c r="K54" s="138">
        <v>0</v>
      </c>
      <c r="L54" s="138">
        <v>0</v>
      </c>
      <c r="M54" s="139" t="s">
        <v>2973</v>
      </c>
      <c r="N54" s="139" t="s">
        <v>2973</v>
      </c>
      <c r="O54" s="139" t="s">
        <v>2973</v>
      </c>
      <c r="P54" s="139" t="s">
        <v>2973</v>
      </c>
      <c r="Q54" s="139" t="s">
        <v>2973</v>
      </c>
      <c r="R54" s="139" t="s">
        <v>2973</v>
      </c>
      <c r="S54" s="139" t="s">
        <v>2973</v>
      </c>
      <c r="T54" s="139" t="s">
        <v>2973</v>
      </c>
      <c r="U54" s="139" t="s">
        <v>103</v>
      </c>
      <c r="V54" s="136">
        <v>-6666</v>
      </c>
      <c r="W54" s="137" t="s">
        <v>3841</v>
      </c>
      <c r="X54" s="137" t="s">
        <v>3145</v>
      </c>
      <c r="Z54" s="852"/>
      <c r="AA54" s="849"/>
      <c r="AB54" s="45" t="s">
        <v>3840</v>
      </c>
      <c r="AC54" s="850"/>
    </row>
    <row r="55" spans="1:29" ht="12" thickBot="1" x14ac:dyDescent="0.2">
      <c r="A55" s="846" t="s">
        <v>3839</v>
      </c>
      <c r="B55" s="855">
        <v>25</v>
      </c>
      <c r="C55" s="855">
        <v>0</v>
      </c>
      <c r="D55" s="855">
        <v>0</v>
      </c>
      <c r="E55" s="855">
        <v>-50</v>
      </c>
      <c r="F55" s="855" t="s">
        <v>103</v>
      </c>
      <c r="G55" s="853">
        <v>0</v>
      </c>
      <c r="H55" s="853">
        <v>0</v>
      </c>
      <c r="I55" s="853">
        <v>0</v>
      </c>
      <c r="J55" s="853">
        <v>0</v>
      </c>
      <c r="K55" s="853">
        <v>0</v>
      </c>
      <c r="L55" s="853">
        <v>0</v>
      </c>
      <c r="M55" s="750" t="s">
        <v>2973</v>
      </c>
      <c r="N55" s="750" t="s">
        <v>2973</v>
      </c>
      <c r="O55" s="750" t="s">
        <v>2973</v>
      </c>
      <c r="P55" s="750" t="s">
        <v>2973</v>
      </c>
      <c r="Q55" s="750" t="s">
        <v>2973</v>
      </c>
      <c r="R55" s="750" t="s">
        <v>2973</v>
      </c>
      <c r="S55" s="750" t="s">
        <v>2973</v>
      </c>
      <c r="T55" s="750" t="s">
        <v>2973</v>
      </c>
      <c r="U55" s="750" t="s">
        <v>103</v>
      </c>
      <c r="V55" s="738">
        <v>1125</v>
      </c>
      <c r="W55" s="137" t="s">
        <v>3544</v>
      </c>
      <c r="X55" s="738"/>
      <c r="Z55" s="852"/>
      <c r="AA55" s="48" t="s">
        <v>3821</v>
      </c>
      <c r="AB55" s="45" t="s">
        <v>167</v>
      </c>
      <c r="AC55" s="45" t="s">
        <v>3838</v>
      </c>
    </row>
    <row r="56" spans="1:29" ht="12" thickBot="1" x14ac:dyDescent="0.2">
      <c r="A56" s="847"/>
      <c r="B56" s="856"/>
      <c r="C56" s="856"/>
      <c r="D56" s="856"/>
      <c r="E56" s="856"/>
      <c r="F56" s="856"/>
      <c r="G56" s="854"/>
      <c r="H56" s="854"/>
      <c r="I56" s="854"/>
      <c r="J56" s="854"/>
      <c r="K56" s="854"/>
      <c r="L56" s="854"/>
      <c r="M56" s="751"/>
      <c r="N56" s="751"/>
      <c r="O56" s="751"/>
      <c r="P56" s="751"/>
      <c r="Q56" s="751"/>
      <c r="R56" s="751"/>
      <c r="S56" s="751"/>
      <c r="T56" s="751"/>
      <c r="U56" s="751"/>
      <c r="V56" s="739"/>
      <c r="W56" s="137" t="s">
        <v>3543</v>
      </c>
      <c r="X56" s="739"/>
      <c r="Z56" s="852"/>
      <c r="AA56" s="60" t="s">
        <v>3820</v>
      </c>
      <c r="AB56" s="45" t="s">
        <v>1535</v>
      </c>
      <c r="AC56" s="45" t="s">
        <v>3837</v>
      </c>
    </row>
    <row r="57" spans="1:29" ht="12" thickBot="1" x14ac:dyDescent="0.2">
      <c r="A57" s="846" t="s">
        <v>870</v>
      </c>
      <c r="B57" s="855">
        <v>25</v>
      </c>
      <c r="C57" s="855">
        <v>0</v>
      </c>
      <c r="D57" s="855">
        <v>-10</v>
      </c>
      <c r="E57" s="855">
        <v>10</v>
      </c>
      <c r="F57" s="855" t="s">
        <v>103</v>
      </c>
      <c r="G57" s="853">
        <v>10</v>
      </c>
      <c r="H57" s="853">
        <v>10</v>
      </c>
      <c r="I57" s="853">
        <v>25</v>
      </c>
      <c r="J57" s="853">
        <v>0</v>
      </c>
      <c r="K57" s="853">
        <v>0</v>
      </c>
      <c r="L57" s="853">
        <v>0</v>
      </c>
      <c r="M57" s="750" t="s">
        <v>2973</v>
      </c>
      <c r="N57" s="750" t="s">
        <v>2973</v>
      </c>
      <c r="O57" s="750" t="s">
        <v>2973</v>
      </c>
      <c r="P57" s="750" t="s">
        <v>2973</v>
      </c>
      <c r="Q57" s="750" t="s">
        <v>2973</v>
      </c>
      <c r="R57" s="750" t="s">
        <v>2973</v>
      </c>
      <c r="S57" s="750" t="s">
        <v>2973</v>
      </c>
      <c r="T57" s="750" t="s">
        <v>2973</v>
      </c>
      <c r="U57" s="750" t="s">
        <v>103</v>
      </c>
      <c r="V57" s="749">
        <v>1000</v>
      </c>
      <c r="W57" s="137" t="s">
        <v>6390</v>
      </c>
      <c r="X57" s="738"/>
      <c r="Z57" s="851" t="s">
        <v>103</v>
      </c>
      <c r="AA57" s="60" t="s">
        <v>3836</v>
      </c>
      <c r="AB57" s="45" t="s">
        <v>2955</v>
      </c>
      <c r="AC57" s="45" t="s">
        <v>2953</v>
      </c>
    </row>
    <row r="58" spans="1:29" ht="12" thickBot="1" x14ac:dyDescent="0.2">
      <c r="A58" s="847"/>
      <c r="B58" s="856"/>
      <c r="C58" s="856"/>
      <c r="D58" s="856"/>
      <c r="E58" s="856"/>
      <c r="F58" s="856"/>
      <c r="G58" s="854"/>
      <c r="H58" s="854"/>
      <c r="I58" s="854"/>
      <c r="J58" s="854"/>
      <c r="K58" s="854"/>
      <c r="L58" s="854"/>
      <c r="M58" s="751"/>
      <c r="N58" s="751"/>
      <c r="O58" s="751"/>
      <c r="P58" s="751"/>
      <c r="Q58" s="751"/>
      <c r="R58" s="751"/>
      <c r="S58" s="751"/>
      <c r="T58" s="751"/>
      <c r="U58" s="751"/>
      <c r="V58" s="739"/>
      <c r="W58" s="137" t="s">
        <v>3835</v>
      </c>
      <c r="X58" s="739"/>
      <c r="Z58" s="852"/>
      <c r="AA58" s="60" t="s">
        <v>3834</v>
      </c>
      <c r="AB58" s="45" t="s">
        <v>1533</v>
      </c>
      <c r="AC58" s="45" t="s">
        <v>3833</v>
      </c>
    </row>
    <row r="59" spans="1:29" ht="12" thickBot="1" x14ac:dyDescent="0.2">
      <c r="A59" s="847"/>
      <c r="B59" s="856"/>
      <c r="C59" s="856"/>
      <c r="D59" s="856"/>
      <c r="E59" s="856"/>
      <c r="F59" s="856"/>
      <c r="G59" s="854"/>
      <c r="H59" s="854"/>
      <c r="I59" s="854"/>
      <c r="J59" s="854"/>
      <c r="K59" s="854"/>
      <c r="L59" s="854"/>
      <c r="M59" s="751"/>
      <c r="N59" s="751"/>
      <c r="O59" s="751"/>
      <c r="P59" s="751"/>
      <c r="Q59" s="751"/>
      <c r="R59" s="751"/>
      <c r="S59" s="751"/>
      <c r="T59" s="751"/>
      <c r="U59" s="751"/>
      <c r="V59" s="739"/>
      <c r="W59" s="137" t="s">
        <v>3098</v>
      </c>
      <c r="X59" s="739"/>
      <c r="Z59" s="852"/>
      <c r="AA59" s="60" t="s">
        <v>3832</v>
      </c>
      <c r="AB59" s="45" t="s">
        <v>1533</v>
      </c>
      <c r="AC59" s="45" t="s">
        <v>1486</v>
      </c>
    </row>
    <row r="60" spans="1:29" ht="12" thickBot="1" x14ac:dyDescent="0.2">
      <c r="A60" s="142" t="s">
        <v>547</v>
      </c>
      <c r="B60" s="146">
        <v>27</v>
      </c>
      <c r="C60" s="146">
        <v>0</v>
      </c>
      <c r="D60" s="146">
        <v>35</v>
      </c>
      <c r="E60" s="146">
        <v>0</v>
      </c>
      <c r="F60" s="149" t="s">
        <v>1978</v>
      </c>
      <c r="G60" s="138">
        <v>0</v>
      </c>
      <c r="H60" s="138">
        <v>0</v>
      </c>
      <c r="I60" s="138">
        <v>0</v>
      </c>
      <c r="J60" s="138">
        <v>0</v>
      </c>
      <c r="K60" s="138">
        <v>0</v>
      </c>
      <c r="L60" s="138">
        <v>0</v>
      </c>
      <c r="M60" s="139" t="s">
        <v>2973</v>
      </c>
      <c r="N60" s="139" t="s">
        <v>2973</v>
      </c>
      <c r="O60" s="139" t="s">
        <v>2973</v>
      </c>
      <c r="P60" s="139" t="s">
        <v>2973</v>
      </c>
      <c r="Q60" s="139" t="s">
        <v>2973</v>
      </c>
      <c r="R60" s="139" t="s">
        <v>2973</v>
      </c>
      <c r="S60" s="139" t="s">
        <v>2973</v>
      </c>
      <c r="T60" s="139" t="s">
        <v>2973</v>
      </c>
      <c r="U60" s="139" t="s">
        <v>103</v>
      </c>
      <c r="V60" s="137">
        <v>-375</v>
      </c>
      <c r="W60" s="137" t="s">
        <v>3537</v>
      </c>
      <c r="X60" s="137"/>
      <c r="Z60" s="852"/>
      <c r="AA60" s="60" t="s">
        <v>375</v>
      </c>
      <c r="AB60" s="45" t="s">
        <v>2947</v>
      </c>
      <c r="AC60" s="45" t="s">
        <v>322</v>
      </c>
    </row>
    <row r="61" spans="1:29" ht="12" thickBot="1" x14ac:dyDescent="0.2">
      <c r="A61" s="846" t="s">
        <v>3831</v>
      </c>
      <c r="B61" s="855">
        <v>27</v>
      </c>
      <c r="C61" s="855">
        <v>0</v>
      </c>
      <c r="D61" s="855">
        <v>35</v>
      </c>
      <c r="E61" s="855">
        <v>5</v>
      </c>
      <c r="F61" s="858" t="s">
        <v>1978</v>
      </c>
      <c r="G61" s="853">
        <v>0</v>
      </c>
      <c r="H61" s="853">
        <v>0</v>
      </c>
      <c r="I61" s="853">
        <v>0</v>
      </c>
      <c r="J61" s="853">
        <v>0</v>
      </c>
      <c r="K61" s="853">
        <v>0</v>
      </c>
      <c r="L61" s="853">
        <v>0</v>
      </c>
      <c r="M61" s="750" t="s">
        <v>2973</v>
      </c>
      <c r="N61" s="750" t="s">
        <v>103</v>
      </c>
      <c r="O61" s="750" t="s">
        <v>2973</v>
      </c>
      <c r="P61" s="750" t="s">
        <v>103</v>
      </c>
      <c r="Q61" s="750" t="s">
        <v>2973</v>
      </c>
      <c r="R61" s="750" t="s">
        <v>2973</v>
      </c>
      <c r="S61" s="750" t="s">
        <v>103</v>
      </c>
      <c r="T61" s="750" t="s">
        <v>103</v>
      </c>
      <c r="U61" s="750" t="s">
        <v>2973</v>
      </c>
      <c r="V61" s="749">
        <v>1750</v>
      </c>
      <c r="W61" s="137" t="s">
        <v>1718</v>
      </c>
      <c r="X61" s="738"/>
      <c r="Z61" s="852"/>
      <c r="AA61" s="60" t="s">
        <v>3825</v>
      </c>
      <c r="AB61" s="45" t="s">
        <v>1533</v>
      </c>
      <c r="AC61" s="45" t="s">
        <v>1486</v>
      </c>
    </row>
    <row r="62" spans="1:29" ht="12" thickBot="1" x14ac:dyDescent="0.2">
      <c r="A62" s="847"/>
      <c r="B62" s="856"/>
      <c r="C62" s="856"/>
      <c r="D62" s="856"/>
      <c r="E62" s="856"/>
      <c r="F62" s="856"/>
      <c r="G62" s="854"/>
      <c r="H62" s="854"/>
      <c r="I62" s="854"/>
      <c r="J62" s="854"/>
      <c r="K62" s="854"/>
      <c r="L62" s="854"/>
      <c r="M62" s="751"/>
      <c r="N62" s="751"/>
      <c r="O62" s="751"/>
      <c r="P62" s="751"/>
      <c r="Q62" s="751"/>
      <c r="R62" s="751"/>
      <c r="S62" s="751"/>
      <c r="T62" s="751"/>
      <c r="U62" s="751"/>
      <c r="V62" s="739"/>
      <c r="W62" s="137" t="s">
        <v>3008</v>
      </c>
      <c r="X62" s="739"/>
      <c r="Z62" s="852"/>
      <c r="AA62" s="720" t="s">
        <v>3822</v>
      </c>
      <c r="AB62" s="722" t="s">
        <v>1533</v>
      </c>
      <c r="AC62" s="45" t="s">
        <v>1486</v>
      </c>
    </row>
    <row r="63" spans="1:29" ht="12" thickBot="1" x14ac:dyDescent="0.2">
      <c r="A63" s="847"/>
      <c r="B63" s="856"/>
      <c r="C63" s="856"/>
      <c r="D63" s="856"/>
      <c r="E63" s="856"/>
      <c r="F63" s="856"/>
      <c r="G63" s="854"/>
      <c r="H63" s="854"/>
      <c r="I63" s="854"/>
      <c r="J63" s="854"/>
      <c r="K63" s="854"/>
      <c r="L63" s="854"/>
      <c r="M63" s="751"/>
      <c r="N63" s="751"/>
      <c r="O63" s="751"/>
      <c r="P63" s="751"/>
      <c r="Q63" s="751"/>
      <c r="R63" s="751"/>
      <c r="S63" s="751"/>
      <c r="T63" s="751"/>
      <c r="U63" s="751"/>
      <c r="V63" s="739"/>
      <c r="W63" s="137" t="s">
        <v>3098</v>
      </c>
      <c r="X63" s="739"/>
      <c r="Z63" s="852"/>
      <c r="AA63" s="849"/>
      <c r="AB63" s="850"/>
      <c r="AC63" s="45" t="s">
        <v>2957</v>
      </c>
    </row>
    <row r="64" spans="1:29" ht="12" thickBot="1" x14ac:dyDescent="0.2">
      <c r="A64" s="846" t="s">
        <v>3830</v>
      </c>
      <c r="B64" s="855">
        <v>30</v>
      </c>
      <c r="C64" s="855">
        <v>5</v>
      </c>
      <c r="D64" s="855">
        <v>-25</v>
      </c>
      <c r="E64" s="855">
        <v>15</v>
      </c>
      <c r="F64" s="855" t="s">
        <v>103</v>
      </c>
      <c r="G64" s="853">
        <v>0</v>
      </c>
      <c r="H64" s="853">
        <v>0</v>
      </c>
      <c r="I64" s="853">
        <v>0</v>
      </c>
      <c r="J64" s="853">
        <v>0</v>
      </c>
      <c r="K64" s="853">
        <v>0</v>
      </c>
      <c r="L64" s="853">
        <v>25</v>
      </c>
      <c r="M64" s="750" t="s">
        <v>2973</v>
      </c>
      <c r="N64" s="750" t="s">
        <v>103</v>
      </c>
      <c r="O64" s="750" t="s">
        <v>2973</v>
      </c>
      <c r="P64" s="750" t="s">
        <v>2973</v>
      </c>
      <c r="Q64" s="750" t="s">
        <v>2973</v>
      </c>
      <c r="R64" s="750" t="s">
        <v>2973</v>
      </c>
      <c r="S64" s="750" t="s">
        <v>2973</v>
      </c>
      <c r="T64" s="750" t="s">
        <v>2973</v>
      </c>
      <c r="U64" s="750" t="s">
        <v>103</v>
      </c>
      <c r="V64" s="749">
        <v>1200</v>
      </c>
      <c r="W64" s="137" t="s">
        <v>2998</v>
      </c>
      <c r="X64" s="738"/>
      <c r="Z64" s="852"/>
      <c r="AA64" s="60" t="s">
        <v>3829</v>
      </c>
      <c r="AB64" s="45" t="s">
        <v>3631</v>
      </c>
      <c r="AC64" s="45" t="s">
        <v>3828</v>
      </c>
    </row>
    <row r="65" spans="1:29" ht="12" thickBot="1" x14ac:dyDescent="0.2">
      <c r="A65" s="847"/>
      <c r="B65" s="856"/>
      <c r="C65" s="856"/>
      <c r="D65" s="856"/>
      <c r="E65" s="856"/>
      <c r="F65" s="856"/>
      <c r="G65" s="854"/>
      <c r="H65" s="854"/>
      <c r="I65" s="854"/>
      <c r="J65" s="854"/>
      <c r="K65" s="854"/>
      <c r="L65" s="854"/>
      <c r="M65" s="751"/>
      <c r="N65" s="751"/>
      <c r="O65" s="751"/>
      <c r="P65" s="751"/>
      <c r="Q65" s="751"/>
      <c r="R65" s="751"/>
      <c r="S65" s="751"/>
      <c r="T65" s="751"/>
      <c r="U65" s="751"/>
      <c r="V65" s="739"/>
      <c r="W65" s="137" t="s">
        <v>3530</v>
      </c>
      <c r="X65" s="739"/>
      <c r="Z65" s="852"/>
      <c r="AA65" s="60" t="s">
        <v>3819</v>
      </c>
      <c r="AB65" s="45" t="s">
        <v>1533</v>
      </c>
      <c r="AC65" s="45" t="s">
        <v>1486</v>
      </c>
    </row>
    <row r="66" spans="1:29" ht="12" thickBot="1" x14ac:dyDescent="0.2">
      <c r="A66" s="846" t="s">
        <v>3827</v>
      </c>
      <c r="B66" s="855">
        <v>33</v>
      </c>
      <c r="C66" s="855">
        <v>0</v>
      </c>
      <c r="D66" s="855">
        <v>10</v>
      </c>
      <c r="E66" s="855">
        <v>10</v>
      </c>
      <c r="F66" s="855" t="s">
        <v>103</v>
      </c>
      <c r="G66" s="853">
        <v>0</v>
      </c>
      <c r="H66" s="853">
        <v>0</v>
      </c>
      <c r="I66" s="853">
        <v>0</v>
      </c>
      <c r="J66" s="853">
        <v>0</v>
      </c>
      <c r="K66" s="853">
        <v>0</v>
      </c>
      <c r="L66" s="853">
        <v>0</v>
      </c>
      <c r="M66" s="750" t="s">
        <v>2973</v>
      </c>
      <c r="N66" s="750" t="s">
        <v>2973</v>
      </c>
      <c r="O66" s="750" t="s">
        <v>2973</v>
      </c>
      <c r="P66" s="750" t="s">
        <v>2973</v>
      </c>
      <c r="Q66" s="750" t="s">
        <v>2973</v>
      </c>
      <c r="R66" s="750" t="s">
        <v>2973</v>
      </c>
      <c r="S66" s="750" t="s">
        <v>2973</v>
      </c>
      <c r="T66" s="750" t="s">
        <v>2973</v>
      </c>
      <c r="U66" s="750" t="s">
        <v>103</v>
      </c>
      <c r="V66" s="749">
        <v>1480</v>
      </c>
      <c r="W66" s="137" t="s">
        <v>1500</v>
      </c>
      <c r="X66" s="738"/>
      <c r="Z66" s="852"/>
      <c r="AA66" s="60" t="s">
        <v>3817</v>
      </c>
      <c r="AB66" s="45" t="s">
        <v>1533</v>
      </c>
      <c r="AC66" s="45" t="s">
        <v>1486</v>
      </c>
    </row>
    <row r="67" spans="1:29" ht="12" thickBot="1" x14ac:dyDescent="0.2">
      <c r="A67" s="847"/>
      <c r="B67" s="856"/>
      <c r="C67" s="856"/>
      <c r="D67" s="856"/>
      <c r="E67" s="856"/>
      <c r="F67" s="856"/>
      <c r="G67" s="854"/>
      <c r="H67" s="854"/>
      <c r="I67" s="854"/>
      <c r="J67" s="854"/>
      <c r="K67" s="854"/>
      <c r="L67" s="854"/>
      <c r="M67" s="751"/>
      <c r="N67" s="751"/>
      <c r="O67" s="751"/>
      <c r="P67" s="751"/>
      <c r="Q67" s="751"/>
      <c r="R67" s="751"/>
      <c r="S67" s="751"/>
      <c r="T67" s="751"/>
      <c r="U67" s="751"/>
      <c r="V67" s="739"/>
      <c r="W67" s="137" t="s">
        <v>3519</v>
      </c>
      <c r="X67" s="739"/>
      <c r="Z67" s="852"/>
      <c r="AA67" s="720" t="s">
        <v>3826</v>
      </c>
      <c r="AB67" s="722" t="s">
        <v>1533</v>
      </c>
      <c r="AC67" s="45" t="s">
        <v>1486</v>
      </c>
    </row>
    <row r="68" spans="1:29" ht="12" thickBot="1" x14ac:dyDescent="0.2">
      <c r="A68" s="142" t="s">
        <v>3825</v>
      </c>
      <c r="B68" s="146">
        <v>33</v>
      </c>
      <c r="C68" s="146">
        <v>0</v>
      </c>
      <c r="D68" s="146">
        <v>0</v>
      </c>
      <c r="E68" s="146">
        <v>70</v>
      </c>
      <c r="F68" s="147" t="s">
        <v>1978</v>
      </c>
      <c r="G68" s="138">
        <v>0</v>
      </c>
      <c r="H68" s="138">
        <v>0</v>
      </c>
      <c r="I68" s="138">
        <v>0</v>
      </c>
      <c r="J68" s="138">
        <v>0</v>
      </c>
      <c r="K68" s="138">
        <v>0</v>
      </c>
      <c r="L68" s="138">
        <v>0</v>
      </c>
      <c r="M68" s="139" t="s">
        <v>2973</v>
      </c>
      <c r="N68" s="139" t="s">
        <v>2973</v>
      </c>
      <c r="O68" s="139" t="s">
        <v>2973</v>
      </c>
      <c r="P68" s="139" t="s">
        <v>2973</v>
      </c>
      <c r="Q68" s="139" t="s">
        <v>2973</v>
      </c>
      <c r="R68" s="139" t="s">
        <v>2973</v>
      </c>
      <c r="S68" s="139" t="s">
        <v>2973</v>
      </c>
      <c r="T68" s="139" t="s">
        <v>2973</v>
      </c>
      <c r="U68" s="139" t="s">
        <v>2973</v>
      </c>
      <c r="V68" s="136">
        <v>2000</v>
      </c>
      <c r="W68" s="137" t="s">
        <v>1533</v>
      </c>
      <c r="X68" s="137" t="s">
        <v>3493</v>
      </c>
      <c r="Z68" s="852"/>
      <c r="AA68" s="849"/>
      <c r="AB68" s="850"/>
      <c r="AC68" s="45" t="s">
        <v>2957</v>
      </c>
    </row>
    <row r="69" spans="1:29" ht="12" thickBot="1" x14ac:dyDescent="0.2">
      <c r="A69" s="142" t="s">
        <v>122</v>
      </c>
      <c r="B69" s="146">
        <v>33</v>
      </c>
      <c r="C69" s="146">
        <v>0</v>
      </c>
      <c r="D69" s="146">
        <v>0</v>
      </c>
      <c r="E69" s="146">
        <v>58</v>
      </c>
      <c r="F69" s="146" t="s">
        <v>103</v>
      </c>
      <c r="G69" s="138">
        <v>0</v>
      </c>
      <c r="H69" s="138">
        <v>0</v>
      </c>
      <c r="I69" s="138">
        <v>0</v>
      </c>
      <c r="J69" s="138">
        <v>0</v>
      </c>
      <c r="K69" s="138">
        <v>0</v>
      </c>
      <c r="L69" s="138">
        <v>0</v>
      </c>
      <c r="M69" s="139" t="s">
        <v>2973</v>
      </c>
      <c r="N69" s="139" t="s">
        <v>2973</v>
      </c>
      <c r="O69" s="139" t="s">
        <v>2973</v>
      </c>
      <c r="P69" s="139" t="s">
        <v>2973</v>
      </c>
      <c r="Q69" s="139" t="s">
        <v>2973</v>
      </c>
      <c r="R69" s="139" t="s">
        <v>2973</v>
      </c>
      <c r="S69" s="139" t="s">
        <v>2973</v>
      </c>
      <c r="T69" s="139" t="s">
        <v>2973</v>
      </c>
      <c r="U69" s="139" t="s">
        <v>103</v>
      </c>
      <c r="V69" s="136">
        <v>-7500</v>
      </c>
      <c r="W69" s="137" t="s">
        <v>3540</v>
      </c>
      <c r="X69" s="137"/>
    </row>
    <row r="70" spans="1:29" ht="12" thickBot="1" x14ac:dyDescent="0.2">
      <c r="A70" s="142" t="s">
        <v>280</v>
      </c>
      <c r="B70" s="146">
        <v>35</v>
      </c>
      <c r="C70" s="146">
        <v>0</v>
      </c>
      <c r="D70" s="146">
        <v>99</v>
      </c>
      <c r="E70" s="146">
        <v>0</v>
      </c>
      <c r="F70" s="148" t="s">
        <v>1991</v>
      </c>
      <c r="G70" s="138">
        <v>0</v>
      </c>
      <c r="H70" s="138">
        <v>0</v>
      </c>
      <c r="I70" s="138">
        <v>0</v>
      </c>
      <c r="J70" s="138">
        <v>0</v>
      </c>
      <c r="K70" s="138">
        <v>0</v>
      </c>
      <c r="L70" s="138">
        <v>0</v>
      </c>
      <c r="M70" s="139" t="s">
        <v>2973</v>
      </c>
      <c r="N70" s="139" t="s">
        <v>2973</v>
      </c>
      <c r="O70" s="139" t="s">
        <v>2973</v>
      </c>
      <c r="P70" s="139" t="s">
        <v>2973</v>
      </c>
      <c r="Q70" s="139" t="s">
        <v>2973</v>
      </c>
      <c r="R70" s="139" t="s">
        <v>2973</v>
      </c>
      <c r="S70" s="139" t="s">
        <v>2973</v>
      </c>
      <c r="T70" s="139" t="s">
        <v>2973</v>
      </c>
      <c r="U70" s="139" t="s">
        <v>103</v>
      </c>
      <c r="V70" s="137" t="s">
        <v>103</v>
      </c>
      <c r="W70" s="137" t="s">
        <v>3824</v>
      </c>
      <c r="X70" s="137"/>
    </row>
    <row r="71" spans="1:29" ht="12" thickBot="1" x14ac:dyDescent="0.2">
      <c r="A71" s="846" t="s">
        <v>3823</v>
      </c>
      <c r="B71" s="855">
        <v>36</v>
      </c>
      <c r="C71" s="855">
        <v>12</v>
      </c>
      <c r="D71" s="855">
        <v>5</v>
      </c>
      <c r="E71" s="855">
        <v>15</v>
      </c>
      <c r="F71" s="855" t="s">
        <v>103</v>
      </c>
      <c r="G71" s="853">
        <v>0</v>
      </c>
      <c r="H71" s="853">
        <v>0</v>
      </c>
      <c r="I71" s="853">
        <v>0</v>
      </c>
      <c r="J71" s="853">
        <v>0</v>
      </c>
      <c r="K71" s="853">
        <v>0</v>
      </c>
      <c r="L71" s="853">
        <v>0</v>
      </c>
      <c r="M71" s="750" t="s">
        <v>2973</v>
      </c>
      <c r="N71" s="750" t="s">
        <v>2973</v>
      </c>
      <c r="O71" s="750" t="s">
        <v>2973</v>
      </c>
      <c r="P71" s="750" t="s">
        <v>2973</v>
      </c>
      <c r="Q71" s="750" t="s">
        <v>2973</v>
      </c>
      <c r="R71" s="750" t="s">
        <v>2973</v>
      </c>
      <c r="S71" s="750" t="s">
        <v>2973</v>
      </c>
      <c r="T71" s="750" t="s">
        <v>2973</v>
      </c>
      <c r="U71" s="750" t="s">
        <v>2973</v>
      </c>
      <c r="V71" s="749">
        <v>1600</v>
      </c>
      <c r="W71" s="137" t="s">
        <v>1661</v>
      </c>
      <c r="X71" s="738"/>
    </row>
    <row r="72" spans="1:29" ht="12" thickBot="1" x14ac:dyDescent="0.2">
      <c r="A72" s="847"/>
      <c r="B72" s="856"/>
      <c r="C72" s="856"/>
      <c r="D72" s="856"/>
      <c r="E72" s="856"/>
      <c r="F72" s="856"/>
      <c r="G72" s="854"/>
      <c r="H72" s="854"/>
      <c r="I72" s="854"/>
      <c r="J72" s="854"/>
      <c r="K72" s="854"/>
      <c r="L72" s="854"/>
      <c r="M72" s="751"/>
      <c r="N72" s="751"/>
      <c r="O72" s="751"/>
      <c r="P72" s="751"/>
      <c r="Q72" s="751"/>
      <c r="R72" s="751"/>
      <c r="S72" s="751"/>
      <c r="T72" s="751"/>
      <c r="U72" s="751"/>
      <c r="V72" s="739"/>
      <c r="W72" s="137" t="s">
        <v>2754</v>
      </c>
      <c r="X72" s="739"/>
    </row>
    <row r="73" spans="1:29" ht="12" thickBot="1" x14ac:dyDescent="0.2">
      <c r="A73" s="846" t="s">
        <v>3822</v>
      </c>
      <c r="B73" s="855">
        <v>38</v>
      </c>
      <c r="C73" s="855">
        <v>0</v>
      </c>
      <c r="D73" s="855">
        <v>28</v>
      </c>
      <c r="E73" s="855">
        <v>-77</v>
      </c>
      <c r="F73" s="857" t="s">
        <v>1978</v>
      </c>
      <c r="G73" s="853">
        <v>0</v>
      </c>
      <c r="H73" s="853">
        <v>0</v>
      </c>
      <c r="I73" s="853">
        <v>0</v>
      </c>
      <c r="J73" s="853">
        <v>0</v>
      </c>
      <c r="K73" s="853">
        <v>0</v>
      </c>
      <c r="L73" s="853">
        <v>0</v>
      </c>
      <c r="M73" s="750" t="s">
        <v>2973</v>
      </c>
      <c r="N73" s="750" t="s">
        <v>2973</v>
      </c>
      <c r="O73" s="750" t="s">
        <v>2973</v>
      </c>
      <c r="P73" s="750" t="s">
        <v>2973</v>
      </c>
      <c r="Q73" s="750" t="s">
        <v>2973</v>
      </c>
      <c r="R73" s="750" t="s">
        <v>2973</v>
      </c>
      <c r="S73" s="750" t="s">
        <v>2973</v>
      </c>
      <c r="T73" s="750" t="s">
        <v>103</v>
      </c>
      <c r="U73" s="750" t="s">
        <v>103</v>
      </c>
      <c r="V73" s="749">
        <v>8000</v>
      </c>
      <c r="W73" s="738" t="s">
        <v>1533</v>
      </c>
      <c r="X73" s="137" t="s">
        <v>1486</v>
      </c>
    </row>
    <row r="74" spans="1:29" ht="12" thickBot="1" x14ac:dyDescent="0.2">
      <c r="A74" s="847"/>
      <c r="B74" s="856"/>
      <c r="C74" s="856"/>
      <c r="D74" s="856"/>
      <c r="E74" s="856"/>
      <c r="F74" s="856"/>
      <c r="G74" s="854"/>
      <c r="H74" s="854"/>
      <c r="I74" s="854"/>
      <c r="J74" s="854"/>
      <c r="K74" s="854"/>
      <c r="L74" s="854"/>
      <c r="M74" s="751"/>
      <c r="N74" s="751"/>
      <c r="O74" s="751"/>
      <c r="P74" s="751"/>
      <c r="Q74" s="751"/>
      <c r="R74" s="751"/>
      <c r="S74" s="751"/>
      <c r="T74" s="751"/>
      <c r="U74" s="751"/>
      <c r="V74" s="739"/>
      <c r="W74" s="739"/>
      <c r="X74" s="137" t="s">
        <v>2957</v>
      </c>
    </row>
    <row r="75" spans="1:29" ht="12" thickBot="1" x14ac:dyDescent="0.2">
      <c r="A75" s="142" t="s">
        <v>90</v>
      </c>
      <c r="B75" s="146">
        <v>38</v>
      </c>
      <c r="C75" s="146">
        <v>20</v>
      </c>
      <c r="D75" s="146">
        <v>80</v>
      </c>
      <c r="E75" s="146">
        <v>55</v>
      </c>
      <c r="F75" s="149" t="s">
        <v>1978</v>
      </c>
      <c r="G75" s="138">
        <v>0</v>
      </c>
      <c r="H75" s="138">
        <v>0</v>
      </c>
      <c r="I75" s="138">
        <v>0</v>
      </c>
      <c r="J75" s="138">
        <v>0</v>
      </c>
      <c r="K75" s="138">
        <v>0</v>
      </c>
      <c r="L75" s="138">
        <v>0</v>
      </c>
      <c r="M75" s="139" t="s">
        <v>2973</v>
      </c>
      <c r="N75" s="139" t="s">
        <v>2973</v>
      </c>
      <c r="O75" s="139" t="s">
        <v>2973</v>
      </c>
      <c r="P75" s="139" t="s">
        <v>2973</v>
      </c>
      <c r="Q75" s="139" t="s">
        <v>2973</v>
      </c>
      <c r="R75" s="139" t="s">
        <v>2973</v>
      </c>
      <c r="S75" s="139" t="s">
        <v>2973</v>
      </c>
      <c r="T75" s="139" t="s">
        <v>2973</v>
      </c>
      <c r="U75" s="139" t="s">
        <v>103</v>
      </c>
      <c r="V75" s="137">
        <v>-3750</v>
      </c>
      <c r="W75" s="137" t="s">
        <v>1688</v>
      </c>
      <c r="X75" s="137"/>
    </row>
    <row r="76" spans="1:29" ht="12" thickBot="1" x14ac:dyDescent="0.2">
      <c r="A76" s="141" t="s">
        <v>3821</v>
      </c>
      <c r="B76" s="146">
        <v>39</v>
      </c>
      <c r="C76" s="146">
        <v>20</v>
      </c>
      <c r="D76" s="146">
        <v>80</v>
      </c>
      <c r="E76" s="146">
        <v>0</v>
      </c>
      <c r="F76" s="149" t="s">
        <v>1991</v>
      </c>
      <c r="G76" s="138">
        <v>5</v>
      </c>
      <c r="H76" s="138">
        <v>5</v>
      </c>
      <c r="I76" s="138">
        <v>5</v>
      </c>
      <c r="J76" s="138">
        <v>5</v>
      </c>
      <c r="K76" s="138">
        <v>5</v>
      </c>
      <c r="L76" s="138">
        <v>5</v>
      </c>
      <c r="M76" s="139" t="s">
        <v>2973</v>
      </c>
      <c r="N76" s="139" t="s">
        <v>2973</v>
      </c>
      <c r="O76" s="139" t="s">
        <v>2973</v>
      </c>
      <c r="P76" s="139" t="s">
        <v>2973</v>
      </c>
      <c r="Q76" s="139" t="s">
        <v>2973</v>
      </c>
      <c r="R76" s="139" t="s">
        <v>2973</v>
      </c>
      <c r="S76" s="139" t="s">
        <v>2973</v>
      </c>
      <c r="T76" s="139" t="s">
        <v>2973</v>
      </c>
      <c r="U76" s="139" t="s">
        <v>103</v>
      </c>
      <c r="V76" s="136">
        <v>-8955</v>
      </c>
      <c r="W76" s="137" t="s">
        <v>3514</v>
      </c>
      <c r="X76" s="137"/>
    </row>
    <row r="77" spans="1:29" ht="12" thickBot="1" x14ac:dyDescent="0.2">
      <c r="A77" s="846" t="s">
        <v>3820</v>
      </c>
      <c r="B77" s="855">
        <v>40</v>
      </c>
      <c r="C77" s="855">
        <v>0</v>
      </c>
      <c r="D77" s="855">
        <v>0</v>
      </c>
      <c r="E77" s="855">
        <v>20</v>
      </c>
      <c r="F77" s="855" t="s">
        <v>103</v>
      </c>
      <c r="G77" s="853">
        <v>0</v>
      </c>
      <c r="H77" s="853">
        <v>0</v>
      </c>
      <c r="I77" s="853">
        <v>10</v>
      </c>
      <c r="J77" s="853">
        <v>10</v>
      </c>
      <c r="K77" s="853">
        <v>0</v>
      </c>
      <c r="L77" s="853">
        <v>0</v>
      </c>
      <c r="M77" s="750" t="s">
        <v>2973</v>
      </c>
      <c r="N77" s="750" t="s">
        <v>2973</v>
      </c>
      <c r="O77" s="750" t="s">
        <v>2973</v>
      </c>
      <c r="P77" s="750" t="s">
        <v>2973</v>
      </c>
      <c r="Q77" s="750" t="s">
        <v>2973</v>
      </c>
      <c r="R77" s="750" t="s">
        <v>2973</v>
      </c>
      <c r="S77" s="750" t="s">
        <v>2973</v>
      </c>
      <c r="T77" s="750" t="s">
        <v>2973</v>
      </c>
      <c r="U77" s="750" t="s">
        <v>103</v>
      </c>
      <c r="V77" s="749">
        <v>2400</v>
      </c>
      <c r="W77" s="137" t="s">
        <v>1535</v>
      </c>
      <c r="X77" s="738"/>
    </row>
    <row r="78" spans="1:29" ht="12" thickBot="1" x14ac:dyDescent="0.2">
      <c r="A78" s="847"/>
      <c r="B78" s="856"/>
      <c r="C78" s="856"/>
      <c r="D78" s="856"/>
      <c r="E78" s="856"/>
      <c r="F78" s="856"/>
      <c r="G78" s="854"/>
      <c r="H78" s="854"/>
      <c r="I78" s="854"/>
      <c r="J78" s="854"/>
      <c r="K78" s="854"/>
      <c r="L78" s="854"/>
      <c r="M78" s="751"/>
      <c r="N78" s="751"/>
      <c r="O78" s="751"/>
      <c r="P78" s="751"/>
      <c r="Q78" s="751"/>
      <c r="R78" s="751"/>
      <c r="S78" s="751"/>
      <c r="T78" s="751"/>
      <c r="U78" s="751"/>
      <c r="V78" s="739"/>
      <c r="W78" s="137" t="s">
        <v>1688</v>
      </c>
      <c r="X78" s="739"/>
    </row>
    <row r="79" spans="1:29" ht="12" thickBot="1" x14ac:dyDescent="0.2">
      <c r="A79" s="142" t="s">
        <v>3819</v>
      </c>
      <c r="B79" s="146">
        <v>40</v>
      </c>
      <c r="C79" s="146">
        <v>0</v>
      </c>
      <c r="D79" s="146">
        <v>0</v>
      </c>
      <c r="E79" s="146">
        <v>20</v>
      </c>
      <c r="F79" s="147" t="s">
        <v>1978</v>
      </c>
      <c r="G79" s="138">
        <v>25</v>
      </c>
      <c r="H79" s="138">
        <v>25</v>
      </c>
      <c r="I79" s="138">
        <v>0</v>
      </c>
      <c r="J79" s="138">
        <v>0</v>
      </c>
      <c r="K79" s="138">
        <v>0</v>
      </c>
      <c r="L79" s="138">
        <v>0</v>
      </c>
      <c r="M79" s="139" t="s">
        <v>2973</v>
      </c>
      <c r="N79" s="139" t="s">
        <v>2973</v>
      </c>
      <c r="O79" s="139" t="s">
        <v>2973</v>
      </c>
      <c r="P79" s="139" t="s">
        <v>2973</v>
      </c>
      <c r="Q79" s="139" t="s">
        <v>2973</v>
      </c>
      <c r="R79" s="139" t="s">
        <v>2973</v>
      </c>
      <c r="S79" s="139" t="s">
        <v>2973</v>
      </c>
      <c r="T79" s="139" t="s">
        <v>2973</v>
      </c>
      <c r="U79" s="139" t="s">
        <v>103</v>
      </c>
      <c r="V79" s="137" t="s">
        <v>213</v>
      </c>
      <c r="W79" s="137" t="s">
        <v>1533</v>
      </c>
      <c r="X79" s="137" t="s">
        <v>1486</v>
      </c>
    </row>
    <row r="80" spans="1:29" ht="12" thickBot="1" x14ac:dyDescent="0.2">
      <c r="A80" s="848" t="s">
        <v>3818</v>
      </c>
      <c r="B80" s="855">
        <v>40</v>
      </c>
      <c r="C80" s="855">
        <v>0</v>
      </c>
      <c r="D80" s="855">
        <v>0</v>
      </c>
      <c r="E80" s="855">
        <v>-99</v>
      </c>
      <c r="F80" s="857" t="s">
        <v>1991</v>
      </c>
      <c r="G80" s="853">
        <v>0</v>
      </c>
      <c r="H80" s="853">
        <v>0</v>
      </c>
      <c r="I80" s="853">
        <v>0</v>
      </c>
      <c r="J80" s="853">
        <v>0</v>
      </c>
      <c r="K80" s="853">
        <v>0</v>
      </c>
      <c r="L80" s="853">
        <v>0</v>
      </c>
      <c r="M80" s="750" t="s">
        <v>2973</v>
      </c>
      <c r="N80" s="750" t="s">
        <v>2973</v>
      </c>
      <c r="O80" s="750" t="s">
        <v>2973</v>
      </c>
      <c r="P80" s="750" t="s">
        <v>2973</v>
      </c>
      <c r="Q80" s="750" t="s">
        <v>2973</v>
      </c>
      <c r="R80" s="750" t="s">
        <v>2973</v>
      </c>
      <c r="S80" s="750" t="s">
        <v>2973</v>
      </c>
      <c r="T80" s="750" t="s">
        <v>2973</v>
      </c>
      <c r="U80" s="750" t="s">
        <v>2973</v>
      </c>
      <c r="V80" s="738" t="s">
        <v>213</v>
      </c>
      <c r="W80" s="738" t="s">
        <v>1533</v>
      </c>
      <c r="X80" s="137" t="s">
        <v>1486</v>
      </c>
    </row>
    <row r="81" spans="1:24" ht="12" thickBot="1" x14ac:dyDescent="0.2">
      <c r="A81" s="847"/>
      <c r="B81" s="856"/>
      <c r="C81" s="856"/>
      <c r="D81" s="856"/>
      <c r="E81" s="856"/>
      <c r="F81" s="856"/>
      <c r="G81" s="854"/>
      <c r="H81" s="854"/>
      <c r="I81" s="854"/>
      <c r="J81" s="854"/>
      <c r="K81" s="854"/>
      <c r="L81" s="854"/>
      <c r="M81" s="751"/>
      <c r="N81" s="751"/>
      <c r="O81" s="751"/>
      <c r="P81" s="751"/>
      <c r="Q81" s="751"/>
      <c r="R81" s="751"/>
      <c r="S81" s="751"/>
      <c r="T81" s="751"/>
      <c r="U81" s="751"/>
      <c r="V81" s="739"/>
      <c r="W81" s="739"/>
      <c r="X81" s="137" t="s">
        <v>2957</v>
      </c>
    </row>
    <row r="82" spans="1:24" ht="12" thickBot="1" x14ac:dyDescent="0.2">
      <c r="A82" s="142" t="s">
        <v>3817</v>
      </c>
      <c r="B82" s="146">
        <v>41</v>
      </c>
      <c r="C82" s="146">
        <v>0</v>
      </c>
      <c r="D82" s="146">
        <v>0</v>
      </c>
      <c r="E82" s="146">
        <v>0</v>
      </c>
      <c r="F82" s="147" t="s">
        <v>1978</v>
      </c>
      <c r="G82" s="138">
        <v>0</v>
      </c>
      <c r="H82" s="138">
        <v>0</v>
      </c>
      <c r="I82" s="138">
        <v>0</v>
      </c>
      <c r="J82" s="138">
        <v>0</v>
      </c>
      <c r="K82" s="138">
        <v>0</v>
      </c>
      <c r="L82" s="138">
        <v>0</v>
      </c>
      <c r="M82" s="139" t="s">
        <v>2973</v>
      </c>
      <c r="N82" s="139" t="s">
        <v>2973</v>
      </c>
      <c r="O82" s="139" t="s">
        <v>2973</v>
      </c>
      <c r="P82" s="139" t="s">
        <v>2973</v>
      </c>
      <c r="Q82" s="139" t="s">
        <v>2973</v>
      </c>
      <c r="R82" s="139" t="s">
        <v>2973</v>
      </c>
      <c r="S82" s="139" t="s">
        <v>2973</v>
      </c>
      <c r="T82" s="139" t="s">
        <v>2973</v>
      </c>
      <c r="U82" s="139" t="s">
        <v>103</v>
      </c>
      <c r="V82" s="137" t="s">
        <v>213</v>
      </c>
      <c r="W82" s="137" t="s">
        <v>1533</v>
      </c>
      <c r="X82" s="137" t="s">
        <v>1486</v>
      </c>
    </row>
    <row r="83" spans="1:24" ht="12" thickBot="1" x14ac:dyDescent="0.2">
      <c r="A83" s="846" t="s">
        <v>3816</v>
      </c>
      <c r="B83" s="855">
        <v>20</v>
      </c>
      <c r="C83" s="855">
        <v>0</v>
      </c>
      <c r="D83" s="855">
        <v>20</v>
      </c>
      <c r="E83" s="855">
        <v>0</v>
      </c>
      <c r="F83" s="855" t="s">
        <v>103</v>
      </c>
      <c r="G83" s="853">
        <v>0</v>
      </c>
      <c r="H83" s="853">
        <v>0</v>
      </c>
      <c r="I83" s="853">
        <v>0</v>
      </c>
      <c r="J83" s="853">
        <v>0</v>
      </c>
      <c r="K83" s="853">
        <v>0</v>
      </c>
      <c r="L83" s="853">
        <v>0</v>
      </c>
      <c r="M83" s="750" t="s">
        <v>103</v>
      </c>
      <c r="N83" s="750" t="s">
        <v>103</v>
      </c>
      <c r="O83" s="750" t="s">
        <v>103</v>
      </c>
      <c r="P83" s="750" t="s">
        <v>103</v>
      </c>
      <c r="Q83" s="750" t="s">
        <v>103</v>
      </c>
      <c r="R83" s="750" t="s">
        <v>103</v>
      </c>
      <c r="S83" s="750" t="s">
        <v>103</v>
      </c>
      <c r="T83" s="750" t="s">
        <v>103</v>
      </c>
      <c r="U83" s="750" t="s">
        <v>2973</v>
      </c>
      <c r="V83" s="738">
        <v>630</v>
      </c>
      <c r="W83" s="137" t="s">
        <v>3481</v>
      </c>
      <c r="X83" s="738"/>
    </row>
    <row r="84" spans="1:24" ht="12" thickBot="1" x14ac:dyDescent="0.2">
      <c r="A84" s="847"/>
      <c r="B84" s="856"/>
      <c r="C84" s="856"/>
      <c r="D84" s="856"/>
      <c r="E84" s="856"/>
      <c r="F84" s="856"/>
      <c r="G84" s="854"/>
      <c r="H84" s="854"/>
      <c r="I84" s="854"/>
      <c r="J84" s="854"/>
      <c r="K84" s="854"/>
      <c r="L84" s="854"/>
      <c r="M84" s="751"/>
      <c r="N84" s="751"/>
      <c r="O84" s="751"/>
      <c r="P84" s="751"/>
      <c r="Q84" s="751"/>
      <c r="R84" s="751"/>
      <c r="S84" s="751"/>
      <c r="T84" s="751"/>
      <c r="U84" s="751"/>
      <c r="V84" s="739"/>
      <c r="W84" s="137" t="s">
        <v>3050</v>
      </c>
      <c r="X84" s="739"/>
    </row>
    <row r="85" spans="1:24" ht="12" thickBot="1" x14ac:dyDescent="0.2">
      <c r="A85" s="846" t="s">
        <v>3815</v>
      </c>
      <c r="B85" s="855">
        <v>29</v>
      </c>
      <c r="C85" s="855">
        <v>5</v>
      </c>
      <c r="D85" s="855">
        <v>0</v>
      </c>
      <c r="E85" s="855">
        <v>0</v>
      </c>
      <c r="F85" s="855" t="s">
        <v>103</v>
      </c>
      <c r="G85" s="853">
        <v>0</v>
      </c>
      <c r="H85" s="853">
        <v>0</v>
      </c>
      <c r="I85" s="853">
        <v>0</v>
      </c>
      <c r="J85" s="853">
        <v>0</v>
      </c>
      <c r="K85" s="853">
        <v>0</v>
      </c>
      <c r="L85" s="853">
        <v>0</v>
      </c>
      <c r="M85" s="750" t="s">
        <v>103</v>
      </c>
      <c r="N85" s="750" t="s">
        <v>103</v>
      </c>
      <c r="O85" s="750" t="s">
        <v>103</v>
      </c>
      <c r="P85" s="750" t="s">
        <v>103</v>
      </c>
      <c r="Q85" s="750" t="s">
        <v>103</v>
      </c>
      <c r="R85" s="750" t="s">
        <v>103</v>
      </c>
      <c r="S85" s="750" t="s">
        <v>103</v>
      </c>
      <c r="T85" s="750" t="s">
        <v>103</v>
      </c>
      <c r="U85" s="750" t="s">
        <v>2973</v>
      </c>
      <c r="V85" s="749">
        <v>1200</v>
      </c>
      <c r="W85" s="137" t="s">
        <v>2998</v>
      </c>
      <c r="X85" s="738"/>
    </row>
    <row r="86" spans="1:24" ht="12" thickBot="1" x14ac:dyDescent="0.2">
      <c r="A86" s="847"/>
      <c r="B86" s="856"/>
      <c r="C86" s="856"/>
      <c r="D86" s="856"/>
      <c r="E86" s="856"/>
      <c r="F86" s="856"/>
      <c r="G86" s="854"/>
      <c r="H86" s="854"/>
      <c r="I86" s="854"/>
      <c r="J86" s="854"/>
      <c r="K86" s="854"/>
      <c r="L86" s="854"/>
      <c r="M86" s="751"/>
      <c r="N86" s="751"/>
      <c r="O86" s="751"/>
      <c r="P86" s="751"/>
      <c r="Q86" s="751"/>
      <c r="R86" s="751"/>
      <c r="S86" s="751"/>
      <c r="T86" s="751"/>
      <c r="U86" s="751"/>
      <c r="V86" s="739"/>
      <c r="W86" s="137" t="s">
        <v>3489</v>
      </c>
      <c r="X86" s="739"/>
    </row>
  </sheetData>
  <autoFilter ref="M2:U2" xr:uid="{DA7457DC-C022-46FA-9E5C-AE842280FE76}"/>
  <mergeCells count="545">
    <mergeCell ref="G38:G40"/>
    <mergeCell ref="G43:G44"/>
    <mergeCell ref="G1:L1"/>
    <mergeCell ref="M1:U1"/>
    <mergeCell ref="F32:F34"/>
    <mergeCell ref="F35:F37"/>
    <mergeCell ref="F38:F40"/>
    <mergeCell ref="F43:F44"/>
    <mergeCell ref="I35:I37"/>
    <mergeCell ref="I38:I40"/>
    <mergeCell ref="I43:I44"/>
    <mergeCell ref="I6:I7"/>
    <mergeCell ref="I9:I10"/>
    <mergeCell ref="I12:I14"/>
    <mergeCell ref="I16:I18"/>
    <mergeCell ref="I29:I31"/>
    <mergeCell ref="I32:I34"/>
    <mergeCell ref="K32:K34"/>
    <mergeCell ref="K35:K37"/>
    <mergeCell ref="G29:G31"/>
    <mergeCell ref="K38:K40"/>
    <mergeCell ref="K43:K44"/>
    <mergeCell ref="M6:M7"/>
    <mergeCell ref="M9:M10"/>
    <mergeCell ref="A1:A2"/>
    <mergeCell ref="A6:A7"/>
    <mergeCell ref="A9:A10"/>
    <mergeCell ref="A12:A14"/>
    <mergeCell ref="G6:G7"/>
    <mergeCell ref="G9:G10"/>
    <mergeCell ref="G12:G14"/>
    <mergeCell ref="E1:E2"/>
    <mergeCell ref="A16:A18"/>
    <mergeCell ref="D1:D2"/>
    <mergeCell ref="D6:D7"/>
    <mergeCell ref="D9:D10"/>
    <mergeCell ref="D12:D14"/>
    <mergeCell ref="D16:D18"/>
    <mergeCell ref="E16:E18"/>
    <mergeCell ref="F1:F2"/>
    <mergeCell ref="F6:F7"/>
    <mergeCell ref="F9:F10"/>
    <mergeCell ref="F12:F14"/>
    <mergeCell ref="F16:F18"/>
    <mergeCell ref="G16:G18"/>
    <mergeCell ref="A29:A31"/>
    <mergeCell ref="A32:A34"/>
    <mergeCell ref="A35:A37"/>
    <mergeCell ref="A38:A40"/>
    <mergeCell ref="A43:A44"/>
    <mergeCell ref="A73:A74"/>
    <mergeCell ref="A77:A78"/>
    <mergeCell ref="A80:A81"/>
    <mergeCell ref="A83:A84"/>
    <mergeCell ref="A45:A46"/>
    <mergeCell ref="A49:A50"/>
    <mergeCell ref="A55:A56"/>
    <mergeCell ref="A57:A59"/>
    <mergeCell ref="A61:A63"/>
    <mergeCell ref="A64:A65"/>
    <mergeCell ref="B32:B34"/>
    <mergeCell ref="B35:B37"/>
    <mergeCell ref="B38:B40"/>
    <mergeCell ref="A66:A67"/>
    <mergeCell ref="A71:A72"/>
    <mergeCell ref="B57:B59"/>
    <mergeCell ref="B61:B63"/>
    <mergeCell ref="C80:C81"/>
    <mergeCell ref="C43:C44"/>
    <mergeCell ref="C45:C46"/>
    <mergeCell ref="C49:C50"/>
    <mergeCell ref="C55:C56"/>
    <mergeCell ref="C57:C59"/>
    <mergeCell ref="A85:A86"/>
    <mergeCell ref="B1:B2"/>
    <mergeCell ref="B6:B7"/>
    <mergeCell ref="B9:B10"/>
    <mergeCell ref="B12:B14"/>
    <mergeCell ref="B16:B18"/>
    <mergeCell ref="C32:C34"/>
    <mergeCell ref="C35:C37"/>
    <mergeCell ref="B64:B65"/>
    <mergeCell ref="B66:B67"/>
    <mergeCell ref="B71:B72"/>
    <mergeCell ref="B73:B74"/>
    <mergeCell ref="B43:B44"/>
    <mergeCell ref="B45:B46"/>
    <mergeCell ref="B49:B50"/>
    <mergeCell ref="B55:B56"/>
    <mergeCell ref="C1:C2"/>
    <mergeCell ref="C6:C7"/>
    <mergeCell ref="C9:C10"/>
    <mergeCell ref="C12:C14"/>
    <mergeCell ref="C16:C18"/>
    <mergeCell ref="C29:C31"/>
    <mergeCell ref="C38:C40"/>
    <mergeCell ref="B29:B31"/>
    <mergeCell ref="D77:D78"/>
    <mergeCell ref="D80:D81"/>
    <mergeCell ref="D83:D84"/>
    <mergeCell ref="D85:D86"/>
    <mergeCell ref="B83:B84"/>
    <mergeCell ref="B85:B86"/>
    <mergeCell ref="B77:B78"/>
    <mergeCell ref="B80:B81"/>
    <mergeCell ref="C66:C67"/>
    <mergeCell ref="C71:C72"/>
    <mergeCell ref="C73:C74"/>
    <mergeCell ref="C77:C78"/>
    <mergeCell ref="C85:C86"/>
    <mergeCell ref="D66:D67"/>
    <mergeCell ref="D71:D72"/>
    <mergeCell ref="D73:D74"/>
    <mergeCell ref="C83:C84"/>
    <mergeCell ref="D29:D31"/>
    <mergeCell ref="D32:D34"/>
    <mergeCell ref="C61:C63"/>
    <mergeCell ref="C64:C65"/>
    <mergeCell ref="D35:D37"/>
    <mergeCell ref="D38:D40"/>
    <mergeCell ref="D43:D44"/>
    <mergeCell ref="D45:D46"/>
    <mergeCell ref="D49:D50"/>
    <mergeCell ref="D55:D56"/>
    <mergeCell ref="D57:D59"/>
    <mergeCell ref="D61:D63"/>
    <mergeCell ref="D64:D65"/>
    <mergeCell ref="E55:E56"/>
    <mergeCell ref="F49:F50"/>
    <mergeCell ref="E6:E7"/>
    <mergeCell ref="E9:E10"/>
    <mergeCell ref="E12:E14"/>
    <mergeCell ref="F45:F46"/>
    <mergeCell ref="F55:F56"/>
    <mergeCell ref="F29:F31"/>
    <mergeCell ref="E29:E31"/>
    <mergeCell ref="E32:E34"/>
    <mergeCell ref="E35:E37"/>
    <mergeCell ref="E38:E40"/>
    <mergeCell ref="E43:E44"/>
    <mergeCell ref="E45:E46"/>
    <mergeCell ref="E49:E50"/>
    <mergeCell ref="E73:E74"/>
    <mergeCell ref="E77:E78"/>
    <mergeCell ref="E80:E81"/>
    <mergeCell ref="E83:E84"/>
    <mergeCell ref="E85:E86"/>
    <mergeCell ref="E57:E59"/>
    <mergeCell ref="E61:E63"/>
    <mergeCell ref="E64:E65"/>
    <mergeCell ref="E66:E67"/>
    <mergeCell ref="E71:E72"/>
    <mergeCell ref="F57:F59"/>
    <mergeCell ref="F61:F63"/>
    <mergeCell ref="F64:F65"/>
    <mergeCell ref="F66:F67"/>
    <mergeCell ref="G32:G34"/>
    <mergeCell ref="G35:G37"/>
    <mergeCell ref="H6:H7"/>
    <mergeCell ref="H9:H10"/>
    <mergeCell ref="H12:H14"/>
    <mergeCell ref="H16:H18"/>
    <mergeCell ref="H29:H31"/>
    <mergeCell ref="H32:H34"/>
    <mergeCell ref="H45:H46"/>
    <mergeCell ref="H49:H50"/>
    <mergeCell ref="H55:H56"/>
    <mergeCell ref="H35:H37"/>
    <mergeCell ref="H38:H40"/>
    <mergeCell ref="H43:H44"/>
    <mergeCell ref="G57:G59"/>
    <mergeCell ref="G61:G63"/>
    <mergeCell ref="G45:G46"/>
    <mergeCell ref="G49:G50"/>
    <mergeCell ref="G55:G56"/>
    <mergeCell ref="G66:G67"/>
    <mergeCell ref="F83:F84"/>
    <mergeCell ref="G85:G86"/>
    <mergeCell ref="F85:F86"/>
    <mergeCell ref="H77:H78"/>
    <mergeCell ref="H80:H81"/>
    <mergeCell ref="H83:H84"/>
    <mergeCell ref="H71:H72"/>
    <mergeCell ref="H73:H74"/>
    <mergeCell ref="H85:H86"/>
    <mergeCell ref="G71:G72"/>
    <mergeCell ref="G73:G74"/>
    <mergeCell ref="G77:G78"/>
    <mergeCell ref="G80:G81"/>
    <mergeCell ref="G83:G84"/>
    <mergeCell ref="F71:F72"/>
    <mergeCell ref="F73:F74"/>
    <mergeCell ref="F77:F78"/>
    <mergeCell ref="F80:F81"/>
    <mergeCell ref="G64:G65"/>
    <mergeCell ref="I83:I84"/>
    <mergeCell ref="H57:H59"/>
    <mergeCell ref="H61:H63"/>
    <mergeCell ref="H64:H65"/>
    <mergeCell ref="I45:I46"/>
    <mergeCell ref="I49:I50"/>
    <mergeCell ref="I55:I56"/>
    <mergeCell ref="I57:I59"/>
    <mergeCell ref="I61:I63"/>
    <mergeCell ref="H66:H67"/>
    <mergeCell ref="I85:I86"/>
    <mergeCell ref="J6:J7"/>
    <mergeCell ref="J9:J10"/>
    <mergeCell ref="J12:J14"/>
    <mergeCell ref="J16:J18"/>
    <mergeCell ref="J29:J31"/>
    <mergeCell ref="J32:J34"/>
    <mergeCell ref="J73:J74"/>
    <mergeCell ref="J77:J78"/>
    <mergeCell ref="J80:J81"/>
    <mergeCell ref="J83:J84"/>
    <mergeCell ref="J45:J46"/>
    <mergeCell ref="J49:J50"/>
    <mergeCell ref="J55:J56"/>
    <mergeCell ref="J57:J59"/>
    <mergeCell ref="J61:J63"/>
    <mergeCell ref="J64:J65"/>
    <mergeCell ref="I64:I65"/>
    <mergeCell ref="J85:J86"/>
    <mergeCell ref="I66:I67"/>
    <mergeCell ref="I71:I72"/>
    <mergeCell ref="I73:I74"/>
    <mergeCell ref="I77:I78"/>
    <mergeCell ref="I80:I81"/>
    <mergeCell ref="J66:J67"/>
    <mergeCell ref="J71:J72"/>
    <mergeCell ref="J35:J37"/>
    <mergeCell ref="J38:J40"/>
    <mergeCell ref="J43:J44"/>
    <mergeCell ref="L38:L40"/>
    <mergeCell ref="L43:L44"/>
    <mergeCell ref="K66:K67"/>
    <mergeCell ref="K6:K7"/>
    <mergeCell ref="K9:K10"/>
    <mergeCell ref="K12:K14"/>
    <mergeCell ref="K16:K18"/>
    <mergeCell ref="K29:K31"/>
    <mergeCell ref="L9:L10"/>
    <mergeCell ref="L12:L14"/>
    <mergeCell ref="L16:L18"/>
    <mergeCell ref="L29:L31"/>
    <mergeCell ref="L6:L7"/>
    <mergeCell ref="L32:L34"/>
    <mergeCell ref="L35:L37"/>
    <mergeCell ref="K45:K46"/>
    <mergeCell ref="K49:K50"/>
    <mergeCell ref="K55:K56"/>
    <mergeCell ref="K57:K59"/>
    <mergeCell ref="K61:K63"/>
    <mergeCell ref="K64:K65"/>
    <mergeCell ref="M85:M86"/>
    <mergeCell ref="M66:M67"/>
    <mergeCell ref="K71:K72"/>
    <mergeCell ref="K73:K74"/>
    <mergeCell ref="K77:K78"/>
    <mergeCell ref="K80:K81"/>
    <mergeCell ref="K83:K84"/>
    <mergeCell ref="K85:K86"/>
    <mergeCell ref="L77:L78"/>
    <mergeCell ref="L80:L81"/>
    <mergeCell ref="L83:L84"/>
    <mergeCell ref="L85:L86"/>
    <mergeCell ref="M73:M74"/>
    <mergeCell ref="M77:M78"/>
    <mergeCell ref="M80:M81"/>
    <mergeCell ref="M83:M84"/>
    <mergeCell ref="L45:L46"/>
    <mergeCell ref="L49:L50"/>
    <mergeCell ref="L55:L56"/>
    <mergeCell ref="L57:L59"/>
    <mergeCell ref="L61:L63"/>
    <mergeCell ref="L64:L65"/>
    <mergeCell ref="L66:L67"/>
    <mergeCell ref="L71:L72"/>
    <mergeCell ref="L73:L74"/>
    <mergeCell ref="M12:M14"/>
    <mergeCell ref="M16:M18"/>
    <mergeCell ref="M29:M31"/>
    <mergeCell ref="M32:M34"/>
    <mergeCell ref="M35:M37"/>
    <mergeCell ref="M38:M40"/>
    <mergeCell ref="M43:M44"/>
    <mergeCell ref="M64:M65"/>
    <mergeCell ref="M71:M72"/>
    <mergeCell ref="M45:M46"/>
    <mergeCell ref="M49:M50"/>
    <mergeCell ref="M55:M56"/>
    <mergeCell ref="M57:M59"/>
    <mergeCell ref="N6:N7"/>
    <mergeCell ref="N9:N10"/>
    <mergeCell ref="N12:N14"/>
    <mergeCell ref="N16:N18"/>
    <mergeCell ref="N29:N31"/>
    <mergeCell ref="N32:N34"/>
    <mergeCell ref="N35:N37"/>
    <mergeCell ref="N38:N40"/>
    <mergeCell ref="N43:N44"/>
    <mergeCell ref="N73:N74"/>
    <mergeCell ref="O66:O67"/>
    <mergeCell ref="P35:P37"/>
    <mergeCell ref="P38:P40"/>
    <mergeCell ref="P43:P44"/>
    <mergeCell ref="M61:M63"/>
    <mergeCell ref="N77:N78"/>
    <mergeCell ref="N80:N81"/>
    <mergeCell ref="N83:N84"/>
    <mergeCell ref="N45:N46"/>
    <mergeCell ref="N49:N50"/>
    <mergeCell ref="N55:N56"/>
    <mergeCell ref="N57:N59"/>
    <mergeCell ref="N61:N63"/>
    <mergeCell ref="N64:N65"/>
    <mergeCell ref="N85:N86"/>
    <mergeCell ref="O6:O7"/>
    <mergeCell ref="O9:O10"/>
    <mergeCell ref="O12:O14"/>
    <mergeCell ref="O16:O18"/>
    <mergeCell ref="O29:O31"/>
    <mergeCell ref="O32:O34"/>
    <mergeCell ref="P6:P7"/>
    <mergeCell ref="P9:P10"/>
    <mergeCell ref="P12:P14"/>
    <mergeCell ref="P16:P18"/>
    <mergeCell ref="P29:P31"/>
    <mergeCell ref="P32:P34"/>
    <mergeCell ref="O45:O46"/>
    <mergeCell ref="O49:O50"/>
    <mergeCell ref="O55:O56"/>
    <mergeCell ref="O57:O59"/>
    <mergeCell ref="O61:O63"/>
    <mergeCell ref="O64:O65"/>
    <mergeCell ref="O35:O37"/>
    <mergeCell ref="O38:O40"/>
    <mergeCell ref="O43:O44"/>
    <mergeCell ref="N66:N67"/>
    <mergeCell ref="N71:N72"/>
    <mergeCell ref="Q85:Q86"/>
    <mergeCell ref="Q66:Q67"/>
    <mergeCell ref="O71:O72"/>
    <mergeCell ref="O73:O74"/>
    <mergeCell ref="O77:O78"/>
    <mergeCell ref="O80:O81"/>
    <mergeCell ref="O83:O84"/>
    <mergeCell ref="O85:O86"/>
    <mergeCell ref="P45:P46"/>
    <mergeCell ref="P49:P50"/>
    <mergeCell ref="P55:P56"/>
    <mergeCell ref="P57:P59"/>
    <mergeCell ref="P61:P63"/>
    <mergeCell ref="P64:P65"/>
    <mergeCell ref="P66:P67"/>
    <mergeCell ref="P71:P72"/>
    <mergeCell ref="P73:P74"/>
    <mergeCell ref="P77:P78"/>
    <mergeCell ref="P80:P81"/>
    <mergeCell ref="P83:P84"/>
    <mergeCell ref="P85:P86"/>
    <mergeCell ref="Q64:Q65"/>
    <mergeCell ref="Q71:Q72"/>
    <mergeCell ref="Q73:Q74"/>
    <mergeCell ref="Q6:Q7"/>
    <mergeCell ref="Q9:Q10"/>
    <mergeCell ref="Q12:Q14"/>
    <mergeCell ref="Q16:Q18"/>
    <mergeCell ref="Q29:Q31"/>
    <mergeCell ref="Q32:Q34"/>
    <mergeCell ref="Q35:Q37"/>
    <mergeCell ref="Q38:Q40"/>
    <mergeCell ref="Q43:Q44"/>
    <mergeCell ref="Q77:Q78"/>
    <mergeCell ref="Q80:Q81"/>
    <mergeCell ref="Q83:Q84"/>
    <mergeCell ref="Q45:Q46"/>
    <mergeCell ref="Q49:Q50"/>
    <mergeCell ref="Q55:Q56"/>
    <mergeCell ref="Q57:Q59"/>
    <mergeCell ref="Q61:Q63"/>
    <mergeCell ref="R45:R46"/>
    <mergeCell ref="R49:R50"/>
    <mergeCell ref="R55:R56"/>
    <mergeCell ref="R57:R59"/>
    <mergeCell ref="R61:R63"/>
    <mergeCell ref="R64:R65"/>
    <mergeCell ref="R66:R67"/>
    <mergeCell ref="R71:R72"/>
    <mergeCell ref="R73:R74"/>
    <mergeCell ref="R77:R78"/>
    <mergeCell ref="R80:R81"/>
    <mergeCell ref="R83:R84"/>
    <mergeCell ref="R85:R86"/>
    <mergeCell ref="S6:S7"/>
    <mergeCell ref="S9:S10"/>
    <mergeCell ref="S12:S14"/>
    <mergeCell ref="S16:S18"/>
    <mergeCell ref="S29:S31"/>
    <mergeCell ref="S32:S34"/>
    <mergeCell ref="S35:S37"/>
    <mergeCell ref="S38:S40"/>
    <mergeCell ref="S43:S44"/>
    <mergeCell ref="S57:S59"/>
    <mergeCell ref="S61:S63"/>
    <mergeCell ref="S64:S65"/>
    <mergeCell ref="R6:R7"/>
    <mergeCell ref="R9:R10"/>
    <mergeCell ref="R12:R14"/>
    <mergeCell ref="R16:R18"/>
    <mergeCell ref="R29:R31"/>
    <mergeCell ref="R32:R34"/>
    <mergeCell ref="R35:R37"/>
    <mergeCell ref="R38:R40"/>
    <mergeCell ref="R43:R44"/>
    <mergeCell ref="S71:S72"/>
    <mergeCell ref="S73:S74"/>
    <mergeCell ref="T12:T14"/>
    <mergeCell ref="T16:T18"/>
    <mergeCell ref="T29:T31"/>
    <mergeCell ref="T32:T34"/>
    <mergeCell ref="S45:S46"/>
    <mergeCell ref="S49:S50"/>
    <mergeCell ref="S55:S56"/>
    <mergeCell ref="T45:T46"/>
    <mergeCell ref="T49:T50"/>
    <mergeCell ref="T55:T56"/>
    <mergeCell ref="S77:S78"/>
    <mergeCell ref="S80:S81"/>
    <mergeCell ref="S83:S84"/>
    <mergeCell ref="S85:S86"/>
    <mergeCell ref="S66:S67"/>
    <mergeCell ref="T77:T78"/>
    <mergeCell ref="T80:T81"/>
    <mergeCell ref="T83:T84"/>
    <mergeCell ref="T85:T86"/>
    <mergeCell ref="U6:U7"/>
    <mergeCell ref="U9:U10"/>
    <mergeCell ref="U12:U14"/>
    <mergeCell ref="U16:U18"/>
    <mergeCell ref="U29:U31"/>
    <mergeCell ref="U32:U34"/>
    <mergeCell ref="V85:V86"/>
    <mergeCell ref="T57:T59"/>
    <mergeCell ref="T61:T63"/>
    <mergeCell ref="T64:T65"/>
    <mergeCell ref="U35:U37"/>
    <mergeCell ref="U38:U40"/>
    <mergeCell ref="U43:U44"/>
    <mergeCell ref="T66:T67"/>
    <mergeCell ref="T71:T72"/>
    <mergeCell ref="T73:T74"/>
    <mergeCell ref="T35:T37"/>
    <mergeCell ref="T38:T40"/>
    <mergeCell ref="T43:T44"/>
    <mergeCell ref="U85:U86"/>
    <mergeCell ref="U66:U67"/>
    <mergeCell ref="T6:T7"/>
    <mergeCell ref="T9:T10"/>
    <mergeCell ref="V55:V56"/>
    <mergeCell ref="U83:U84"/>
    <mergeCell ref="U45:U46"/>
    <mergeCell ref="U49:U50"/>
    <mergeCell ref="U55:U56"/>
    <mergeCell ref="U57:U59"/>
    <mergeCell ref="U61:U63"/>
    <mergeCell ref="U64:U65"/>
    <mergeCell ref="V83:V84"/>
    <mergeCell ref="V32:V34"/>
    <mergeCell ref="V35:V37"/>
    <mergeCell ref="V38:V40"/>
    <mergeCell ref="U71:U72"/>
    <mergeCell ref="U73:U74"/>
    <mergeCell ref="U77:U78"/>
    <mergeCell ref="U80:U81"/>
    <mergeCell ref="V43:V44"/>
    <mergeCell ref="V45:V46"/>
    <mergeCell ref="V49:V50"/>
    <mergeCell ref="V57:V59"/>
    <mergeCell ref="V61:V63"/>
    <mergeCell ref="V64:V65"/>
    <mergeCell ref="V66:V67"/>
    <mergeCell ref="V71:V72"/>
    <mergeCell ref="V73:V74"/>
    <mergeCell ref="V77:V78"/>
    <mergeCell ref="V80:V81"/>
    <mergeCell ref="W1:W2"/>
    <mergeCell ref="W73:W74"/>
    <mergeCell ref="W80:W81"/>
    <mergeCell ref="V1:V2"/>
    <mergeCell ref="V6:V7"/>
    <mergeCell ref="V9:V10"/>
    <mergeCell ref="V12:V14"/>
    <mergeCell ref="V16:V18"/>
    <mergeCell ref="V29:V31"/>
    <mergeCell ref="X1:X2"/>
    <mergeCell ref="X6:X7"/>
    <mergeCell ref="X9:X10"/>
    <mergeCell ref="X12:X14"/>
    <mergeCell ref="X16:X18"/>
    <mergeCell ref="X57:X59"/>
    <mergeCell ref="X61:X63"/>
    <mergeCell ref="X64:X65"/>
    <mergeCell ref="X66:X67"/>
    <mergeCell ref="X29:X31"/>
    <mergeCell ref="X32:X34"/>
    <mergeCell ref="X35:X37"/>
    <mergeCell ref="X38:X40"/>
    <mergeCell ref="X43:X44"/>
    <mergeCell ref="X45:X46"/>
    <mergeCell ref="X71:X72"/>
    <mergeCell ref="X77:X78"/>
    <mergeCell ref="X83:X84"/>
    <mergeCell ref="X85:X86"/>
    <mergeCell ref="Z3:Z13"/>
    <mergeCell ref="Z14:Z22"/>
    <mergeCell ref="Z23:Z31"/>
    <mergeCell ref="Z32:Z42"/>
    <mergeCell ref="Z43:Z56"/>
    <mergeCell ref="Z57:Z68"/>
    <mergeCell ref="X49:X50"/>
    <mergeCell ref="X55:X56"/>
    <mergeCell ref="AA62:AA63"/>
    <mergeCell ref="AA67:AA68"/>
    <mergeCell ref="AB62:AB63"/>
    <mergeCell ref="AB67:AB68"/>
    <mergeCell ref="AC47:AC48"/>
    <mergeCell ref="AC51:AC52"/>
    <mergeCell ref="AC53:AC54"/>
    <mergeCell ref="AC7:AC8"/>
    <mergeCell ref="AC9:AC10"/>
    <mergeCell ref="AC37:AC38"/>
    <mergeCell ref="AC39:AC40"/>
    <mergeCell ref="AC43:AC44"/>
    <mergeCell ref="AC45:AC46"/>
    <mergeCell ref="AA7:AA8"/>
    <mergeCell ref="AA9:AA10"/>
    <mergeCell ref="AA37:AA38"/>
    <mergeCell ref="AA39:AA40"/>
    <mergeCell ref="AA43:AA44"/>
    <mergeCell ref="AA45:AA46"/>
    <mergeCell ref="AA47:AA48"/>
    <mergeCell ref="AA51:AA52"/>
    <mergeCell ref="AA53:AA54"/>
  </mergeCells>
  <phoneticPr fontId="1" type="noConversion"/>
  <conditionalFormatting sqref="G1:G1048576">
    <cfRule type="dataBar" priority="12">
      <dataBar>
        <cfvo type="min"/>
        <cfvo type="max"/>
        <color rgb="FFFF555A"/>
      </dataBar>
      <extLst>
        <ext xmlns:x14="http://schemas.microsoft.com/office/spreadsheetml/2009/9/main" uri="{B025F937-C7B1-47D3-B67F-A62EFF666E3E}">
          <x14:id>{4642D674-6DC6-4E06-AEB1-ECC9B7CA0259}</x14:id>
        </ext>
      </extLst>
    </cfRule>
  </conditionalFormatting>
  <conditionalFormatting sqref="H1:H1048576">
    <cfRule type="dataBar" priority="11">
      <dataBar>
        <cfvo type="min"/>
        <cfvo type="max"/>
        <color rgb="FF008AEF"/>
      </dataBar>
      <extLst>
        <ext xmlns:x14="http://schemas.microsoft.com/office/spreadsheetml/2009/9/main" uri="{B025F937-C7B1-47D3-B67F-A62EFF666E3E}">
          <x14:id>{3314FC98-830C-4054-80E5-8E5E6B59A548}</x14:id>
        </ext>
      </extLst>
    </cfRule>
  </conditionalFormatting>
  <conditionalFormatting sqref="K1:K1048576">
    <cfRule type="dataBar" priority="10">
      <dataBar>
        <cfvo type="min"/>
        <cfvo type="max"/>
        <color rgb="FF63C384"/>
      </dataBar>
      <extLst>
        <ext xmlns:x14="http://schemas.microsoft.com/office/spreadsheetml/2009/9/main" uri="{B025F937-C7B1-47D3-B67F-A62EFF666E3E}">
          <x14:id>{0F8457A2-548C-45F0-AD52-7D8878DEF2A6}</x14:id>
        </ext>
      </extLst>
    </cfRule>
  </conditionalFormatting>
  <conditionalFormatting sqref="L1:L1048576">
    <cfRule type="dataBar" priority="9">
      <dataBar>
        <cfvo type="min"/>
        <cfvo type="max"/>
        <color rgb="FFFFB628"/>
      </dataBar>
      <extLst>
        <ext xmlns:x14="http://schemas.microsoft.com/office/spreadsheetml/2009/9/main" uri="{B025F937-C7B1-47D3-B67F-A62EFF666E3E}">
          <x14:id>{3E45515D-F53F-4B49-88B0-2FE0A9042D5C}</x14:id>
        </ext>
      </extLst>
    </cfRule>
  </conditionalFormatting>
  <conditionalFormatting sqref="J1:J1048576">
    <cfRule type="dataBar" priority="8">
      <dataBar>
        <cfvo type="min"/>
        <cfvo type="max"/>
        <color rgb="FFCC00FF"/>
      </dataBar>
      <extLst>
        <ext xmlns:x14="http://schemas.microsoft.com/office/spreadsheetml/2009/9/main" uri="{B025F937-C7B1-47D3-B67F-A62EFF666E3E}">
          <x14:id>{04A025D0-28FA-46E7-B29E-C666F5299D40}</x14:id>
        </ext>
      </extLst>
    </cfRule>
  </conditionalFormatting>
  <conditionalFormatting sqref="I1:I1048576">
    <cfRule type="dataBar" priority="6">
      <dataBar>
        <cfvo type="min"/>
        <cfvo type="max"/>
        <color rgb="FF638EC6"/>
      </dataBar>
      <extLst>
        <ext xmlns:x14="http://schemas.microsoft.com/office/spreadsheetml/2009/9/main" uri="{B025F937-C7B1-47D3-B67F-A62EFF666E3E}">
          <x14:id>{AC578A84-B715-4EAE-81DF-EF1549D36385}</x14:id>
        </ext>
      </extLst>
    </cfRule>
  </conditionalFormatting>
  <conditionalFormatting sqref="B1:B1048576">
    <cfRule type="dataBar" priority="5">
      <dataBar>
        <cfvo type="min"/>
        <cfvo type="max"/>
        <color rgb="FF638EC6"/>
      </dataBar>
      <extLst>
        <ext xmlns:x14="http://schemas.microsoft.com/office/spreadsheetml/2009/9/main" uri="{B025F937-C7B1-47D3-B67F-A62EFF666E3E}">
          <x14:id>{D0A5592D-D334-4EDF-8E70-D00361A94830}</x14:id>
        </ext>
      </extLst>
    </cfRule>
  </conditionalFormatting>
  <conditionalFormatting sqref="C1:C1048576">
    <cfRule type="dataBar" priority="3">
      <dataBar>
        <cfvo type="min"/>
        <cfvo type="max"/>
        <color rgb="FFD6007B"/>
      </dataBar>
      <extLst>
        <ext xmlns:x14="http://schemas.microsoft.com/office/spreadsheetml/2009/9/main" uri="{B025F937-C7B1-47D3-B67F-A62EFF666E3E}">
          <x14:id>{6FE9B244-BB79-4D60-85E2-6452F456E881}</x14:id>
        </ext>
      </extLst>
    </cfRule>
  </conditionalFormatting>
  <conditionalFormatting sqref="D1:D1048576">
    <cfRule type="dataBar" priority="2">
      <dataBar>
        <cfvo type="min"/>
        <cfvo type="max"/>
        <color rgb="FFFFB628"/>
      </dataBar>
      <extLst>
        <ext xmlns:x14="http://schemas.microsoft.com/office/spreadsheetml/2009/9/main" uri="{B025F937-C7B1-47D3-B67F-A62EFF666E3E}">
          <x14:id>{B9EFC9A2-DDA8-49C8-A513-7DBFC8131BFB}</x14:id>
        </ext>
      </extLst>
    </cfRule>
  </conditionalFormatting>
  <conditionalFormatting sqref="E1:E1048576">
    <cfRule type="dataBar" priority="1">
      <dataBar>
        <cfvo type="min"/>
        <cfvo type="max"/>
        <color rgb="FF008AEF"/>
      </dataBar>
      <extLst>
        <ext xmlns:x14="http://schemas.microsoft.com/office/spreadsheetml/2009/9/main" uri="{B025F937-C7B1-47D3-B67F-A62EFF666E3E}">
          <x14:id>{711AA942-7D61-4069-BA6E-1386FA0C7C22}</x14:id>
        </ext>
      </extLst>
    </cfRule>
  </conditionalFormatting>
  <pageMargins left="0.75" right="0.75" top="1" bottom="1" header="0.51" footer="0.51"/>
  <pageSetup paperSize="9" orientation="portrait" horizontalDpi="0" verticalDpi="0" r:id="rId1"/>
  <headerFooter scaleWithDoc="0" alignWithMargins="0"/>
  <extLst>
    <ext xmlns:x14="http://schemas.microsoft.com/office/spreadsheetml/2009/9/main" uri="{78C0D931-6437-407d-A8EE-F0AAD7539E65}">
      <x14:conditionalFormattings>
        <x14:conditionalFormatting xmlns:xm="http://schemas.microsoft.com/office/excel/2006/main">
          <x14:cfRule type="dataBar" id="{4642D674-6DC6-4E06-AEB1-ECC9B7CA0259}">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3314FC98-830C-4054-80E5-8E5E6B59A548}">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0F8457A2-548C-45F0-AD52-7D8878DEF2A6}">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3E45515D-F53F-4B49-88B0-2FE0A9042D5C}">
            <x14:dataBar minLength="0" maxLength="100" gradient="0">
              <x14:cfvo type="autoMin"/>
              <x14:cfvo type="autoMax"/>
              <x14:negativeFillColor rgb="FFFF0000"/>
              <x14:axisColor rgb="FF000000"/>
            </x14:dataBar>
          </x14:cfRule>
          <xm:sqref>L1:L1048576</xm:sqref>
        </x14:conditionalFormatting>
        <x14:conditionalFormatting xmlns:xm="http://schemas.microsoft.com/office/excel/2006/main">
          <x14:cfRule type="dataBar" id="{04A025D0-28FA-46E7-B29E-C666F5299D40}">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AC578A84-B715-4EAE-81DF-EF1549D36385}">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D0A5592D-D334-4EDF-8E70-D00361A94830}">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6FE9B244-BB79-4D60-85E2-6452F456E881}">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B9EFC9A2-DDA8-49C8-A513-7DBFC8131BFB}">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711AA942-7D61-4069-BA6E-1386FA0C7C22}">
            <x14:dataBar minLength="0" maxLength="100" gradient="0">
              <x14:cfvo type="autoMin"/>
              <x14:cfvo type="autoMax"/>
              <x14:negativeFillColor rgb="FFFF0000"/>
              <x14:axisColor rgb="FF000000"/>
            </x14:dataBar>
          </x14:cfRule>
          <xm:sqref>E1:E1048576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tabColor rgb="FFFFC000"/>
  </sheetPr>
  <dimension ref="A1:AD119"/>
  <sheetViews>
    <sheetView workbookViewId="0">
      <pane xSplit="1" ySplit="2" topLeftCell="B3" activePane="bottomRight" state="frozen"/>
      <selection pane="topRight" activeCell="B1" sqref="B1"/>
      <selection pane="bottomLeft" activeCell="A3" sqref="A3"/>
      <selection pane="bottomRight" sqref="A1:A2"/>
    </sheetView>
  </sheetViews>
  <sheetFormatPr defaultRowHeight="11.25" x14ac:dyDescent="0.15"/>
  <cols>
    <col min="1" max="1" width="18.5" style="3" bestFit="1" customWidth="1"/>
    <col min="2" max="4" width="4.1640625" style="3" bestFit="1" customWidth="1"/>
    <col min="5" max="5" width="5" style="3" bestFit="1" customWidth="1"/>
    <col min="6" max="6" width="6.33203125" style="3" bestFit="1" customWidth="1"/>
    <col min="7" max="9" width="4.1640625" style="3" bestFit="1" customWidth="1"/>
    <col min="10" max="10" width="5" style="3" bestFit="1" customWidth="1"/>
    <col min="11" max="11" width="4.1640625" style="3" bestFit="1" customWidth="1"/>
    <col min="12" max="12" width="5" style="3" bestFit="1" customWidth="1"/>
    <col min="13" max="22" width="6.83203125" style="3" bestFit="1" customWidth="1"/>
    <col min="23" max="23" width="9" style="3" bestFit="1" customWidth="1"/>
    <col min="24" max="24" width="38.5" style="3" bestFit="1" customWidth="1"/>
    <col min="25" max="25" width="61.5" style="3" bestFit="1" customWidth="1"/>
    <col min="26" max="26" width="2.6640625" style="6" customWidth="1"/>
    <col min="27" max="27" width="4.1640625" style="3" bestFit="1" customWidth="1"/>
    <col min="28" max="28" width="18.5" style="3" bestFit="1" customWidth="1"/>
    <col min="29" max="29" width="45.1640625" style="3" bestFit="1" customWidth="1"/>
    <col min="30" max="30" width="51.83203125" style="3" bestFit="1" customWidth="1"/>
    <col min="31" max="16384" width="9.33203125" style="3"/>
  </cols>
  <sheetData>
    <row r="1" spans="1:30" ht="12" thickBot="1" x14ac:dyDescent="0.2">
      <c r="A1" s="737" t="s">
        <v>1151</v>
      </c>
      <c r="B1" s="737" t="s">
        <v>3602</v>
      </c>
      <c r="C1" s="737" t="s">
        <v>3601</v>
      </c>
      <c r="D1" s="737" t="s">
        <v>3600</v>
      </c>
      <c r="E1" s="737" t="s">
        <v>571</v>
      </c>
      <c r="F1" s="737" t="s">
        <v>1854</v>
      </c>
      <c r="G1" s="737" t="s">
        <v>1298</v>
      </c>
      <c r="H1" s="740"/>
      <c r="I1" s="740"/>
      <c r="J1" s="740"/>
      <c r="K1" s="740"/>
      <c r="L1" s="740"/>
      <c r="M1" s="737" t="s">
        <v>3760</v>
      </c>
      <c r="N1" s="740"/>
      <c r="O1" s="740"/>
      <c r="P1" s="740"/>
      <c r="Q1" s="740"/>
      <c r="R1" s="740"/>
      <c r="S1" s="740"/>
      <c r="T1" s="740"/>
      <c r="U1" s="740"/>
      <c r="V1" s="740"/>
      <c r="W1" s="737" t="s">
        <v>3483</v>
      </c>
      <c r="X1" s="756" t="s">
        <v>1796</v>
      </c>
      <c r="Y1" s="756" t="s">
        <v>81</v>
      </c>
      <c r="Z1" s="82"/>
      <c r="AA1" s="79"/>
      <c r="AB1" s="79"/>
      <c r="AC1" s="79"/>
      <c r="AD1" s="79"/>
    </row>
    <row r="2" spans="1:30" ht="12" thickBot="1" x14ac:dyDescent="0.2">
      <c r="A2" s="740"/>
      <c r="B2" s="740"/>
      <c r="C2" s="740"/>
      <c r="D2" s="740"/>
      <c r="E2" s="740"/>
      <c r="F2" s="740"/>
      <c r="G2" s="94" t="s">
        <v>3598</v>
      </c>
      <c r="H2" s="94" t="s">
        <v>3597</v>
      </c>
      <c r="I2" s="94" t="s">
        <v>3596</v>
      </c>
      <c r="J2" s="94" t="s">
        <v>3595</v>
      </c>
      <c r="K2" s="94" t="s">
        <v>3594</v>
      </c>
      <c r="L2" s="94" t="s">
        <v>3593</v>
      </c>
      <c r="M2" s="80" t="s">
        <v>3468</v>
      </c>
      <c r="N2" s="80" t="s">
        <v>3467</v>
      </c>
      <c r="O2" s="80" t="s">
        <v>4544</v>
      </c>
      <c r="P2" s="80" t="s">
        <v>3466</v>
      </c>
      <c r="Q2" s="80" t="s">
        <v>3465</v>
      </c>
      <c r="R2" s="80" t="s">
        <v>3464</v>
      </c>
      <c r="S2" s="80" t="s">
        <v>3463</v>
      </c>
      <c r="T2" s="80" t="s">
        <v>3462</v>
      </c>
      <c r="U2" s="80" t="s">
        <v>3461</v>
      </c>
      <c r="V2" s="80" t="s">
        <v>3460</v>
      </c>
      <c r="W2" s="740"/>
      <c r="X2" s="757"/>
      <c r="Y2" s="757"/>
      <c r="Z2" s="83"/>
      <c r="AA2" s="77" t="s">
        <v>1152</v>
      </c>
      <c r="AB2" s="77" t="s">
        <v>1151</v>
      </c>
      <c r="AC2" s="77" t="s">
        <v>1796</v>
      </c>
      <c r="AD2" s="77" t="s">
        <v>81</v>
      </c>
    </row>
    <row r="3" spans="1:30" ht="12" thickBot="1" x14ac:dyDescent="0.2">
      <c r="A3" s="93" t="s">
        <v>293</v>
      </c>
      <c r="B3" s="146">
        <v>0</v>
      </c>
      <c r="C3" s="146">
        <v>0</v>
      </c>
      <c r="D3" s="146">
        <v>0</v>
      </c>
      <c r="E3" s="146">
        <v>0</v>
      </c>
      <c r="F3" s="146" t="s">
        <v>103</v>
      </c>
      <c r="G3" s="138">
        <v>0</v>
      </c>
      <c r="H3" s="138">
        <v>0</v>
      </c>
      <c r="I3" s="138">
        <v>25</v>
      </c>
      <c r="J3" s="138">
        <v>0</v>
      </c>
      <c r="K3" s="138">
        <v>0</v>
      </c>
      <c r="L3" s="138">
        <v>0</v>
      </c>
      <c r="M3" s="99" t="s">
        <v>2973</v>
      </c>
      <c r="N3" s="99" t="s">
        <v>2973</v>
      </c>
      <c r="O3" s="99" t="s">
        <v>2973</v>
      </c>
      <c r="P3" s="99" t="s">
        <v>2973</v>
      </c>
      <c r="Q3" s="99" t="s">
        <v>2973</v>
      </c>
      <c r="R3" s="99" t="s">
        <v>2973</v>
      </c>
      <c r="S3" s="99" t="s">
        <v>2973</v>
      </c>
      <c r="T3" s="99" t="s">
        <v>2973</v>
      </c>
      <c r="U3" s="99" t="s">
        <v>103</v>
      </c>
      <c r="V3" s="99" t="s">
        <v>103</v>
      </c>
      <c r="W3" s="53">
        <v>-375</v>
      </c>
      <c r="X3" s="53" t="s">
        <v>4058</v>
      </c>
      <c r="Y3" s="53"/>
      <c r="AA3" s="784">
        <v>1</v>
      </c>
      <c r="AB3" s="70" t="s">
        <v>293</v>
      </c>
      <c r="AC3" s="53" t="s">
        <v>4058</v>
      </c>
      <c r="AD3" s="53"/>
    </row>
    <row r="4" spans="1:30" ht="12" thickBot="1" x14ac:dyDescent="0.2">
      <c r="A4" s="93" t="s">
        <v>4041</v>
      </c>
      <c r="B4" s="146">
        <v>1</v>
      </c>
      <c r="C4" s="146">
        <v>0</v>
      </c>
      <c r="D4" s="146">
        <v>0</v>
      </c>
      <c r="E4" s="146">
        <v>0</v>
      </c>
      <c r="F4" s="149" t="s">
        <v>1978</v>
      </c>
      <c r="G4" s="138">
        <v>0</v>
      </c>
      <c r="H4" s="138">
        <v>0</v>
      </c>
      <c r="I4" s="138">
        <v>0</v>
      </c>
      <c r="J4" s="138">
        <v>0</v>
      </c>
      <c r="K4" s="138">
        <v>0</v>
      </c>
      <c r="L4" s="138">
        <v>0</v>
      </c>
      <c r="M4" s="99" t="s">
        <v>2973</v>
      </c>
      <c r="N4" s="99" t="s">
        <v>2973</v>
      </c>
      <c r="O4" s="99" t="s">
        <v>2973</v>
      </c>
      <c r="P4" s="99" t="s">
        <v>2973</v>
      </c>
      <c r="Q4" s="99" t="s">
        <v>2973</v>
      </c>
      <c r="R4" s="99" t="s">
        <v>2973</v>
      </c>
      <c r="S4" s="99" t="s">
        <v>2973</v>
      </c>
      <c r="T4" s="99" t="s">
        <v>2973</v>
      </c>
      <c r="U4" s="99" t="s">
        <v>103</v>
      </c>
      <c r="V4" s="99" t="s">
        <v>103</v>
      </c>
      <c r="W4" s="50">
        <v>-1500</v>
      </c>
      <c r="X4" s="56" t="s">
        <v>4055</v>
      </c>
      <c r="Y4" s="53"/>
      <c r="AA4" s="839"/>
      <c r="AB4" s="68" t="s">
        <v>4057</v>
      </c>
      <c r="AC4" s="56" t="s">
        <v>4056</v>
      </c>
      <c r="AD4" s="53"/>
    </row>
    <row r="5" spans="1:30" ht="12" thickBot="1" x14ac:dyDescent="0.2">
      <c r="A5" s="846" t="s">
        <v>578</v>
      </c>
      <c r="B5" s="855">
        <v>1</v>
      </c>
      <c r="C5" s="855">
        <v>0</v>
      </c>
      <c r="D5" s="855">
        <v>0</v>
      </c>
      <c r="E5" s="855">
        <v>10</v>
      </c>
      <c r="F5" s="855" t="s">
        <v>103</v>
      </c>
      <c r="G5" s="853">
        <v>0</v>
      </c>
      <c r="H5" s="853">
        <v>0</v>
      </c>
      <c r="I5" s="853">
        <v>0</v>
      </c>
      <c r="J5" s="853">
        <v>0</v>
      </c>
      <c r="K5" s="853">
        <v>0</v>
      </c>
      <c r="L5" s="853">
        <v>0</v>
      </c>
      <c r="M5" s="750" t="s">
        <v>2973</v>
      </c>
      <c r="N5" s="750" t="s">
        <v>2973</v>
      </c>
      <c r="O5" s="750" t="s">
        <v>2973</v>
      </c>
      <c r="P5" s="750" t="s">
        <v>2973</v>
      </c>
      <c r="Q5" s="750" t="s">
        <v>2973</v>
      </c>
      <c r="R5" s="750" t="s">
        <v>2973</v>
      </c>
      <c r="S5" s="750" t="s">
        <v>2973</v>
      </c>
      <c r="T5" s="750" t="s">
        <v>2973</v>
      </c>
      <c r="U5" s="750" t="s">
        <v>2973</v>
      </c>
      <c r="V5" s="750" t="s">
        <v>2973</v>
      </c>
      <c r="W5" s="738">
        <v>10</v>
      </c>
      <c r="X5" s="53" t="s">
        <v>1661</v>
      </c>
      <c r="Y5" s="738" t="s">
        <v>3145</v>
      </c>
      <c r="AA5" s="839"/>
      <c r="AB5" s="70" t="s">
        <v>578</v>
      </c>
      <c r="AC5" s="53" t="s">
        <v>1661</v>
      </c>
      <c r="AD5" s="53" t="s">
        <v>3145</v>
      </c>
    </row>
    <row r="6" spans="1:30" ht="12" thickBot="1" x14ac:dyDescent="0.2">
      <c r="A6" s="847"/>
      <c r="B6" s="856"/>
      <c r="C6" s="856"/>
      <c r="D6" s="856"/>
      <c r="E6" s="856"/>
      <c r="F6" s="856"/>
      <c r="G6" s="854"/>
      <c r="H6" s="854"/>
      <c r="I6" s="854"/>
      <c r="J6" s="854"/>
      <c r="K6" s="854"/>
      <c r="L6" s="854"/>
      <c r="M6" s="751"/>
      <c r="N6" s="751"/>
      <c r="O6" s="751"/>
      <c r="P6" s="751"/>
      <c r="Q6" s="751"/>
      <c r="R6" s="751"/>
      <c r="S6" s="751"/>
      <c r="T6" s="751"/>
      <c r="U6" s="751"/>
      <c r="V6" s="751"/>
      <c r="W6" s="739"/>
      <c r="X6" s="56" t="s">
        <v>4054</v>
      </c>
      <c r="Y6" s="739"/>
      <c r="AA6" s="839"/>
      <c r="AB6" s="70" t="s">
        <v>4052</v>
      </c>
      <c r="AC6" s="53" t="s">
        <v>3262</v>
      </c>
      <c r="AD6" s="53" t="s">
        <v>3261</v>
      </c>
    </row>
    <row r="7" spans="1:30" ht="12" thickBot="1" x14ac:dyDescent="0.2">
      <c r="A7" s="93" t="s">
        <v>4053</v>
      </c>
      <c r="B7" s="146">
        <v>1</v>
      </c>
      <c r="C7" s="146">
        <v>0</v>
      </c>
      <c r="D7" s="146">
        <v>0</v>
      </c>
      <c r="E7" s="146">
        <v>-51</v>
      </c>
      <c r="F7" s="146" t="s">
        <v>103</v>
      </c>
      <c r="G7" s="138">
        <v>0</v>
      </c>
      <c r="H7" s="138">
        <v>0</v>
      </c>
      <c r="I7" s="138">
        <v>0</v>
      </c>
      <c r="J7" s="138">
        <v>0</v>
      </c>
      <c r="K7" s="138">
        <v>0</v>
      </c>
      <c r="L7" s="138">
        <v>0</v>
      </c>
      <c r="M7" s="99" t="s">
        <v>2973</v>
      </c>
      <c r="N7" s="99" t="s">
        <v>2973</v>
      </c>
      <c r="O7" s="99" t="s">
        <v>2973</v>
      </c>
      <c r="P7" s="99" t="s">
        <v>2973</v>
      </c>
      <c r="Q7" s="99" t="s">
        <v>2973</v>
      </c>
      <c r="R7" s="99" t="s">
        <v>2973</v>
      </c>
      <c r="S7" s="99" t="s">
        <v>2973</v>
      </c>
      <c r="T7" s="99" t="s">
        <v>2973</v>
      </c>
      <c r="U7" s="99" t="s">
        <v>2973</v>
      </c>
      <c r="V7" s="99" t="s">
        <v>2973</v>
      </c>
      <c r="W7" s="50">
        <v>2000</v>
      </c>
      <c r="X7" s="53" t="s">
        <v>3697</v>
      </c>
      <c r="Y7" s="53"/>
      <c r="AA7" s="839"/>
      <c r="AB7" s="70" t="s">
        <v>4053</v>
      </c>
      <c r="AC7" s="53" t="s">
        <v>3037</v>
      </c>
      <c r="AD7" s="53"/>
    </row>
    <row r="8" spans="1:30" ht="12" thickBot="1" x14ac:dyDescent="0.2">
      <c r="A8" s="93" t="s">
        <v>4052</v>
      </c>
      <c r="B8" s="146">
        <v>1</v>
      </c>
      <c r="C8" s="146">
        <v>0</v>
      </c>
      <c r="D8" s="146">
        <v>0</v>
      </c>
      <c r="E8" s="146">
        <v>0</v>
      </c>
      <c r="F8" s="146" t="s">
        <v>103</v>
      </c>
      <c r="G8" s="138">
        <v>0</v>
      </c>
      <c r="H8" s="138">
        <v>0</v>
      </c>
      <c r="I8" s="138">
        <v>0</v>
      </c>
      <c r="J8" s="138">
        <v>75</v>
      </c>
      <c r="K8" s="138">
        <v>0</v>
      </c>
      <c r="L8" s="138">
        <v>0</v>
      </c>
      <c r="M8" s="99" t="s">
        <v>2973</v>
      </c>
      <c r="N8" s="99" t="s">
        <v>2973</v>
      </c>
      <c r="O8" s="99" t="s">
        <v>2973</v>
      </c>
      <c r="P8" s="99" t="s">
        <v>2973</v>
      </c>
      <c r="Q8" s="99" t="s">
        <v>2973</v>
      </c>
      <c r="R8" s="99" t="s">
        <v>2973</v>
      </c>
      <c r="S8" s="99" t="s">
        <v>2973</v>
      </c>
      <c r="T8" s="99" t="s">
        <v>2973</v>
      </c>
      <c r="U8" s="99" t="s">
        <v>103</v>
      </c>
      <c r="V8" s="99" t="s">
        <v>103</v>
      </c>
      <c r="W8" s="53">
        <v>-600</v>
      </c>
      <c r="X8" s="53" t="s">
        <v>4051</v>
      </c>
      <c r="Y8" s="53"/>
      <c r="AA8" s="839"/>
      <c r="AB8" s="836" t="s">
        <v>756</v>
      </c>
      <c r="AC8" s="53" t="s">
        <v>1779</v>
      </c>
      <c r="AD8" s="738" t="s">
        <v>4009</v>
      </c>
    </row>
    <row r="9" spans="1:30" ht="12" thickBot="1" x14ac:dyDescent="0.2">
      <c r="A9" s="846" t="s">
        <v>3934</v>
      </c>
      <c r="B9" s="855">
        <v>1</v>
      </c>
      <c r="C9" s="855">
        <v>0</v>
      </c>
      <c r="D9" s="855">
        <v>0</v>
      </c>
      <c r="E9" s="855">
        <v>0</v>
      </c>
      <c r="F9" s="857" t="s">
        <v>1978</v>
      </c>
      <c r="G9" s="853">
        <v>0</v>
      </c>
      <c r="H9" s="853">
        <v>0</v>
      </c>
      <c r="I9" s="853">
        <v>0</v>
      </c>
      <c r="J9" s="853">
        <v>0</v>
      </c>
      <c r="K9" s="853">
        <v>0</v>
      </c>
      <c r="L9" s="853">
        <v>0</v>
      </c>
      <c r="M9" s="750" t="s">
        <v>2973</v>
      </c>
      <c r="N9" s="750" t="s">
        <v>2973</v>
      </c>
      <c r="O9" s="750" t="s">
        <v>2973</v>
      </c>
      <c r="P9" s="750" t="s">
        <v>2973</v>
      </c>
      <c r="Q9" s="750" t="s">
        <v>2973</v>
      </c>
      <c r="R9" s="750" t="s">
        <v>2973</v>
      </c>
      <c r="S9" s="750" t="s">
        <v>2973</v>
      </c>
      <c r="T9" s="750" t="s">
        <v>2973</v>
      </c>
      <c r="U9" s="750" t="s">
        <v>2973</v>
      </c>
      <c r="V9" s="750" t="s">
        <v>2973</v>
      </c>
      <c r="W9" s="738" t="s">
        <v>103</v>
      </c>
      <c r="X9" s="738" t="s">
        <v>2955</v>
      </c>
      <c r="Y9" s="53" t="s">
        <v>2953</v>
      </c>
      <c r="AA9" s="839"/>
      <c r="AB9" s="837"/>
      <c r="AC9" s="53" t="s">
        <v>4050</v>
      </c>
      <c r="AD9" s="739"/>
    </row>
    <row r="10" spans="1:30" ht="12" thickBot="1" x14ac:dyDescent="0.2">
      <c r="A10" s="847"/>
      <c r="B10" s="856"/>
      <c r="C10" s="856"/>
      <c r="D10" s="856"/>
      <c r="E10" s="856"/>
      <c r="F10" s="856"/>
      <c r="G10" s="854"/>
      <c r="H10" s="854"/>
      <c r="I10" s="854"/>
      <c r="J10" s="854"/>
      <c r="K10" s="854"/>
      <c r="L10" s="854"/>
      <c r="M10" s="751"/>
      <c r="N10" s="751"/>
      <c r="O10" s="751"/>
      <c r="P10" s="751"/>
      <c r="Q10" s="751"/>
      <c r="R10" s="751"/>
      <c r="S10" s="751"/>
      <c r="T10" s="751"/>
      <c r="U10" s="751"/>
      <c r="V10" s="751"/>
      <c r="W10" s="739"/>
      <c r="X10" s="739"/>
      <c r="Y10" s="53" t="s">
        <v>3932</v>
      </c>
      <c r="AA10" s="839"/>
      <c r="AB10" s="836" t="s">
        <v>4041</v>
      </c>
      <c r="AC10" s="53" t="s">
        <v>1688</v>
      </c>
      <c r="AD10" s="738"/>
    </row>
    <row r="11" spans="1:30" ht="12" thickBot="1" x14ac:dyDescent="0.2">
      <c r="A11" s="846" t="s">
        <v>3901</v>
      </c>
      <c r="B11" s="855">
        <v>1</v>
      </c>
      <c r="C11" s="855">
        <v>0</v>
      </c>
      <c r="D11" s="855">
        <v>0</v>
      </c>
      <c r="E11" s="855">
        <v>0</v>
      </c>
      <c r="F11" s="857" t="s">
        <v>1975</v>
      </c>
      <c r="G11" s="853">
        <v>0</v>
      </c>
      <c r="H11" s="853">
        <v>0</v>
      </c>
      <c r="I11" s="853">
        <v>0</v>
      </c>
      <c r="J11" s="853">
        <v>0</v>
      </c>
      <c r="K11" s="853">
        <v>0</v>
      </c>
      <c r="L11" s="853">
        <v>0</v>
      </c>
      <c r="M11" s="750" t="s">
        <v>2973</v>
      </c>
      <c r="N11" s="750" t="s">
        <v>2973</v>
      </c>
      <c r="O11" s="750" t="s">
        <v>2973</v>
      </c>
      <c r="P11" s="750" t="s">
        <v>2973</v>
      </c>
      <c r="Q11" s="750" t="s">
        <v>2973</v>
      </c>
      <c r="R11" s="750" t="s">
        <v>2973</v>
      </c>
      <c r="S11" s="750" t="s">
        <v>2973</v>
      </c>
      <c r="T11" s="750" t="s">
        <v>2973</v>
      </c>
      <c r="U11" s="750" t="s">
        <v>2973</v>
      </c>
      <c r="V11" s="750" t="s">
        <v>2973</v>
      </c>
      <c r="W11" s="738" t="s">
        <v>103</v>
      </c>
      <c r="X11" s="738" t="s">
        <v>1533</v>
      </c>
      <c r="Y11" s="53" t="s">
        <v>1486</v>
      </c>
      <c r="AA11" s="839"/>
      <c r="AB11" s="837"/>
      <c r="AC11" s="53" t="s">
        <v>3098</v>
      </c>
      <c r="AD11" s="739"/>
    </row>
    <row r="12" spans="1:30" ht="12" thickBot="1" x14ac:dyDescent="0.2">
      <c r="A12" s="847"/>
      <c r="B12" s="856"/>
      <c r="C12" s="856"/>
      <c r="D12" s="856"/>
      <c r="E12" s="856"/>
      <c r="F12" s="856"/>
      <c r="G12" s="854"/>
      <c r="H12" s="854"/>
      <c r="I12" s="854"/>
      <c r="J12" s="854"/>
      <c r="K12" s="854"/>
      <c r="L12" s="854"/>
      <c r="M12" s="751"/>
      <c r="N12" s="751"/>
      <c r="O12" s="751"/>
      <c r="P12" s="751"/>
      <c r="Q12" s="751"/>
      <c r="R12" s="751"/>
      <c r="S12" s="751"/>
      <c r="T12" s="751"/>
      <c r="U12" s="751"/>
      <c r="V12" s="751"/>
      <c r="W12" s="739"/>
      <c r="X12" s="739"/>
      <c r="Y12" s="53" t="s">
        <v>3991</v>
      </c>
      <c r="AA12" s="839"/>
      <c r="AB12" s="70" t="s">
        <v>4039</v>
      </c>
      <c r="AC12" s="56" t="s">
        <v>4049</v>
      </c>
      <c r="AD12" s="53" t="s">
        <v>4048</v>
      </c>
    </row>
    <row r="13" spans="1:30" ht="12" thickBot="1" x14ac:dyDescent="0.2">
      <c r="A13" s="846" t="s">
        <v>3930</v>
      </c>
      <c r="B13" s="855">
        <v>1</v>
      </c>
      <c r="C13" s="855">
        <v>0</v>
      </c>
      <c r="D13" s="855">
        <v>0</v>
      </c>
      <c r="E13" s="855">
        <v>0</v>
      </c>
      <c r="F13" s="857" t="s">
        <v>1978</v>
      </c>
      <c r="G13" s="853">
        <v>0</v>
      </c>
      <c r="H13" s="853">
        <v>0</v>
      </c>
      <c r="I13" s="853">
        <v>0</v>
      </c>
      <c r="J13" s="853">
        <v>0</v>
      </c>
      <c r="K13" s="853">
        <v>0</v>
      </c>
      <c r="L13" s="853">
        <v>0</v>
      </c>
      <c r="M13" s="750" t="s">
        <v>2973</v>
      </c>
      <c r="N13" s="750" t="s">
        <v>2973</v>
      </c>
      <c r="O13" s="750" t="s">
        <v>2973</v>
      </c>
      <c r="P13" s="750" t="s">
        <v>2973</v>
      </c>
      <c r="Q13" s="750" t="s">
        <v>2973</v>
      </c>
      <c r="R13" s="750" t="s">
        <v>2973</v>
      </c>
      <c r="S13" s="750" t="s">
        <v>2973</v>
      </c>
      <c r="T13" s="750" t="s">
        <v>2973</v>
      </c>
      <c r="U13" s="750" t="s">
        <v>2973</v>
      </c>
      <c r="V13" s="750" t="s">
        <v>2973</v>
      </c>
      <c r="W13" s="738" t="s">
        <v>103</v>
      </c>
      <c r="X13" s="738" t="s">
        <v>2955</v>
      </c>
      <c r="Y13" s="53" t="s">
        <v>2953</v>
      </c>
      <c r="AA13" s="839"/>
      <c r="AB13" s="70" t="s">
        <v>868</v>
      </c>
      <c r="AC13" s="56" t="s">
        <v>4047</v>
      </c>
      <c r="AD13" s="53"/>
    </row>
    <row r="14" spans="1:30" ht="12" thickBot="1" x14ac:dyDescent="0.2">
      <c r="A14" s="847"/>
      <c r="B14" s="856"/>
      <c r="C14" s="856"/>
      <c r="D14" s="856"/>
      <c r="E14" s="856"/>
      <c r="F14" s="856"/>
      <c r="G14" s="854"/>
      <c r="H14" s="854"/>
      <c r="I14" s="854"/>
      <c r="J14" s="854"/>
      <c r="K14" s="854"/>
      <c r="L14" s="854"/>
      <c r="M14" s="751"/>
      <c r="N14" s="751"/>
      <c r="O14" s="751"/>
      <c r="P14" s="751"/>
      <c r="Q14" s="751"/>
      <c r="R14" s="751"/>
      <c r="S14" s="751"/>
      <c r="T14" s="751"/>
      <c r="U14" s="751"/>
      <c r="V14" s="751"/>
      <c r="W14" s="739"/>
      <c r="X14" s="739"/>
      <c r="Y14" s="53" t="s">
        <v>3928</v>
      </c>
      <c r="AA14" s="784">
        <v>2</v>
      </c>
      <c r="AB14" s="70" t="s">
        <v>4032</v>
      </c>
      <c r="AC14" s="53" t="s">
        <v>1661</v>
      </c>
      <c r="AD14" s="53" t="s">
        <v>2957</v>
      </c>
    </row>
    <row r="15" spans="1:30" ht="12" thickBot="1" x14ac:dyDescent="0.2">
      <c r="A15" s="93" t="s">
        <v>4044</v>
      </c>
      <c r="B15" s="146">
        <v>1</v>
      </c>
      <c r="C15" s="146">
        <v>0</v>
      </c>
      <c r="D15" s="146">
        <v>0</v>
      </c>
      <c r="E15" s="146">
        <v>0</v>
      </c>
      <c r="F15" s="147" t="s">
        <v>1978</v>
      </c>
      <c r="G15" s="138">
        <v>0</v>
      </c>
      <c r="H15" s="138">
        <v>0</v>
      </c>
      <c r="I15" s="138">
        <v>0</v>
      </c>
      <c r="J15" s="138">
        <v>0</v>
      </c>
      <c r="K15" s="138">
        <v>0</v>
      </c>
      <c r="L15" s="138">
        <v>0</v>
      </c>
      <c r="M15" s="99" t="s">
        <v>2973</v>
      </c>
      <c r="N15" s="99" t="s">
        <v>2973</v>
      </c>
      <c r="O15" s="99" t="s">
        <v>2973</v>
      </c>
      <c r="P15" s="99" t="s">
        <v>2973</v>
      </c>
      <c r="Q15" s="99" t="s">
        <v>2973</v>
      </c>
      <c r="R15" s="99" t="s">
        <v>2973</v>
      </c>
      <c r="S15" s="99" t="s">
        <v>2973</v>
      </c>
      <c r="T15" s="99" t="s">
        <v>2973</v>
      </c>
      <c r="U15" s="99" t="s">
        <v>103</v>
      </c>
      <c r="V15" s="99" t="s">
        <v>103</v>
      </c>
      <c r="W15" s="53" t="s">
        <v>103</v>
      </c>
      <c r="X15" s="53" t="s">
        <v>4043</v>
      </c>
      <c r="Y15" s="53" t="s">
        <v>1486</v>
      </c>
      <c r="AA15" s="839"/>
      <c r="AB15" s="70" t="s">
        <v>4030</v>
      </c>
      <c r="AC15" s="53" t="s">
        <v>4046</v>
      </c>
      <c r="AD15" s="53" t="s">
        <v>4045</v>
      </c>
    </row>
    <row r="16" spans="1:30" ht="12" thickBot="1" x14ac:dyDescent="0.2">
      <c r="A16" s="846" t="s">
        <v>756</v>
      </c>
      <c r="B16" s="855">
        <v>2</v>
      </c>
      <c r="C16" s="855">
        <v>0</v>
      </c>
      <c r="D16" s="855">
        <v>0</v>
      </c>
      <c r="E16" s="855">
        <v>20</v>
      </c>
      <c r="F16" s="855" t="s">
        <v>103</v>
      </c>
      <c r="G16" s="853">
        <v>0</v>
      </c>
      <c r="H16" s="853">
        <v>0</v>
      </c>
      <c r="I16" s="853">
        <v>0</v>
      </c>
      <c r="J16" s="853">
        <v>0</v>
      </c>
      <c r="K16" s="853">
        <v>0</v>
      </c>
      <c r="L16" s="853">
        <v>5</v>
      </c>
      <c r="M16" s="750" t="s">
        <v>2973</v>
      </c>
      <c r="N16" s="750" t="s">
        <v>2973</v>
      </c>
      <c r="O16" s="750" t="s">
        <v>2973</v>
      </c>
      <c r="P16" s="750" t="s">
        <v>2973</v>
      </c>
      <c r="Q16" s="750" t="s">
        <v>2973</v>
      </c>
      <c r="R16" s="750" t="s">
        <v>2973</v>
      </c>
      <c r="S16" s="750" t="s">
        <v>2973</v>
      </c>
      <c r="T16" s="750" t="s">
        <v>2973</v>
      </c>
      <c r="U16" s="750" t="s">
        <v>2973</v>
      </c>
      <c r="V16" s="750" t="s">
        <v>2973</v>
      </c>
      <c r="W16" s="738">
        <v>250</v>
      </c>
      <c r="X16" s="53" t="s">
        <v>1779</v>
      </c>
      <c r="Y16" s="738" t="s">
        <v>4009</v>
      </c>
      <c r="AA16" s="839"/>
      <c r="AB16" s="70" t="s">
        <v>720</v>
      </c>
      <c r="AC16" s="53" t="s">
        <v>4042</v>
      </c>
      <c r="AD16" s="53"/>
    </row>
    <row r="17" spans="1:30" ht="12" thickBot="1" x14ac:dyDescent="0.2">
      <c r="A17" s="847"/>
      <c r="B17" s="856"/>
      <c r="C17" s="856"/>
      <c r="D17" s="856"/>
      <c r="E17" s="856"/>
      <c r="F17" s="856"/>
      <c r="G17" s="854"/>
      <c r="H17" s="854"/>
      <c r="I17" s="854"/>
      <c r="J17" s="854"/>
      <c r="K17" s="854"/>
      <c r="L17" s="854"/>
      <c r="M17" s="751"/>
      <c r="N17" s="751"/>
      <c r="O17" s="751"/>
      <c r="P17" s="751"/>
      <c r="Q17" s="751"/>
      <c r="R17" s="751"/>
      <c r="S17" s="751"/>
      <c r="T17" s="751"/>
      <c r="U17" s="751"/>
      <c r="V17" s="751"/>
      <c r="W17" s="739"/>
      <c r="X17" s="53" t="s">
        <v>3796</v>
      </c>
      <c r="Y17" s="739"/>
      <c r="AA17" s="839"/>
      <c r="AB17" s="70" t="s">
        <v>4027</v>
      </c>
      <c r="AC17" s="53" t="s">
        <v>3062</v>
      </c>
      <c r="AD17" s="53" t="s">
        <v>2957</v>
      </c>
    </row>
    <row r="18" spans="1:30" ht="12" thickBot="1" x14ac:dyDescent="0.2">
      <c r="A18" s="93" t="s">
        <v>4041</v>
      </c>
      <c r="B18" s="146">
        <v>2</v>
      </c>
      <c r="C18" s="146">
        <v>0</v>
      </c>
      <c r="D18" s="146">
        <v>0</v>
      </c>
      <c r="E18" s="146">
        <v>-77</v>
      </c>
      <c r="F18" s="146" t="s">
        <v>103</v>
      </c>
      <c r="G18" s="138">
        <v>0</v>
      </c>
      <c r="H18" s="138">
        <v>0</v>
      </c>
      <c r="I18" s="138">
        <v>0</v>
      </c>
      <c r="J18" s="138">
        <v>0</v>
      </c>
      <c r="K18" s="138">
        <v>0</v>
      </c>
      <c r="L18" s="138">
        <v>0</v>
      </c>
      <c r="M18" s="99" t="s">
        <v>2973</v>
      </c>
      <c r="N18" s="99" t="s">
        <v>2973</v>
      </c>
      <c r="O18" s="99" t="s">
        <v>2973</v>
      </c>
      <c r="P18" s="99" t="s">
        <v>2973</v>
      </c>
      <c r="Q18" s="99" t="s">
        <v>2973</v>
      </c>
      <c r="R18" s="99" t="s">
        <v>2973</v>
      </c>
      <c r="S18" s="99" t="s">
        <v>2973</v>
      </c>
      <c r="T18" s="99" t="s">
        <v>2973</v>
      </c>
      <c r="U18" s="99" t="s">
        <v>2973</v>
      </c>
      <c r="V18" s="99" t="s">
        <v>2973</v>
      </c>
      <c r="W18" s="50">
        <v>-6000</v>
      </c>
      <c r="X18" s="53" t="s">
        <v>3098</v>
      </c>
      <c r="Y18" s="53" t="s">
        <v>2957</v>
      </c>
      <c r="AA18" s="839"/>
      <c r="AB18" s="70" t="s">
        <v>275</v>
      </c>
      <c r="AC18" s="53" t="s">
        <v>4026</v>
      </c>
      <c r="AD18" s="53" t="s">
        <v>2957</v>
      </c>
    </row>
    <row r="19" spans="1:30" ht="12" thickBot="1" x14ac:dyDescent="0.2">
      <c r="A19" s="93" t="s">
        <v>4039</v>
      </c>
      <c r="B19" s="146">
        <v>2</v>
      </c>
      <c r="C19" s="146">
        <v>0</v>
      </c>
      <c r="D19" s="146">
        <v>0</v>
      </c>
      <c r="E19" s="146">
        <v>0</v>
      </c>
      <c r="F19" s="146" t="s">
        <v>103</v>
      </c>
      <c r="G19" s="138">
        <v>0</v>
      </c>
      <c r="H19" s="138">
        <v>0</v>
      </c>
      <c r="I19" s="138">
        <v>10</v>
      </c>
      <c r="J19" s="138">
        <v>0</v>
      </c>
      <c r="K19" s="138">
        <v>0</v>
      </c>
      <c r="L19" s="138">
        <v>0</v>
      </c>
      <c r="M19" s="99" t="s">
        <v>2973</v>
      </c>
      <c r="N19" s="99" t="s">
        <v>2973</v>
      </c>
      <c r="O19" s="99" t="s">
        <v>2973</v>
      </c>
      <c r="P19" s="99" t="s">
        <v>2973</v>
      </c>
      <c r="Q19" s="99" t="s">
        <v>2973</v>
      </c>
      <c r="R19" s="99" t="s">
        <v>2973</v>
      </c>
      <c r="S19" s="99" t="s">
        <v>2973</v>
      </c>
      <c r="T19" s="99" t="s">
        <v>2973</v>
      </c>
      <c r="U19" s="99" t="s">
        <v>2973</v>
      </c>
      <c r="V19" s="99" t="s">
        <v>2973</v>
      </c>
      <c r="W19" s="53">
        <v>-75</v>
      </c>
      <c r="X19" s="53" t="s">
        <v>4038</v>
      </c>
      <c r="Y19" s="53" t="s">
        <v>4037</v>
      </c>
      <c r="AA19" s="839"/>
      <c r="AB19" s="70" t="s">
        <v>4025</v>
      </c>
      <c r="AC19" s="53" t="s">
        <v>3862</v>
      </c>
      <c r="AD19" s="53" t="s">
        <v>4040</v>
      </c>
    </row>
    <row r="20" spans="1:30" ht="12" thickBot="1" x14ac:dyDescent="0.2">
      <c r="A20" s="93" t="s">
        <v>868</v>
      </c>
      <c r="B20" s="146">
        <v>2</v>
      </c>
      <c r="C20" s="146">
        <v>0</v>
      </c>
      <c r="D20" s="146">
        <v>0</v>
      </c>
      <c r="E20" s="146">
        <v>0</v>
      </c>
      <c r="F20" s="146" t="s">
        <v>103</v>
      </c>
      <c r="G20" s="138">
        <v>0</v>
      </c>
      <c r="H20" s="138">
        <v>0</v>
      </c>
      <c r="I20" s="138">
        <v>0</v>
      </c>
      <c r="J20" s="138">
        <v>0</v>
      </c>
      <c r="K20" s="138">
        <v>0</v>
      </c>
      <c r="L20" s="138">
        <v>0</v>
      </c>
      <c r="M20" s="99" t="s">
        <v>2973</v>
      </c>
      <c r="N20" s="99" t="s">
        <v>2973</v>
      </c>
      <c r="O20" s="99" t="s">
        <v>2973</v>
      </c>
      <c r="P20" s="99" t="s">
        <v>2973</v>
      </c>
      <c r="Q20" s="99" t="s">
        <v>2973</v>
      </c>
      <c r="R20" s="99" t="s">
        <v>2973</v>
      </c>
      <c r="S20" s="99" t="s">
        <v>2973</v>
      </c>
      <c r="T20" s="99" t="s">
        <v>2973</v>
      </c>
      <c r="U20" s="99" t="s">
        <v>2973</v>
      </c>
      <c r="V20" s="99" t="s">
        <v>2973</v>
      </c>
      <c r="W20" s="53">
        <v>-150</v>
      </c>
      <c r="X20" s="56" t="s">
        <v>4035</v>
      </c>
      <c r="Y20" s="53" t="s">
        <v>3980</v>
      </c>
      <c r="AA20" s="839"/>
      <c r="AB20" s="70" t="s">
        <v>4023</v>
      </c>
      <c r="AC20" s="53" t="s">
        <v>4036</v>
      </c>
      <c r="AD20" s="53"/>
    </row>
    <row r="21" spans="1:30" ht="12" thickBot="1" x14ac:dyDescent="0.2">
      <c r="A21" s="93" t="s">
        <v>3926</v>
      </c>
      <c r="B21" s="146">
        <v>2</v>
      </c>
      <c r="C21" s="146">
        <v>2</v>
      </c>
      <c r="D21" s="146">
        <v>2</v>
      </c>
      <c r="E21" s="146">
        <v>-22</v>
      </c>
      <c r="F21" s="147" t="s">
        <v>1978</v>
      </c>
      <c r="G21" s="138">
        <v>0</v>
      </c>
      <c r="H21" s="138">
        <v>0</v>
      </c>
      <c r="I21" s="138">
        <v>0</v>
      </c>
      <c r="J21" s="138">
        <v>0</v>
      </c>
      <c r="K21" s="138">
        <v>0</v>
      </c>
      <c r="L21" s="138">
        <v>0</v>
      </c>
      <c r="M21" s="99" t="s">
        <v>2973</v>
      </c>
      <c r="N21" s="99" t="s">
        <v>2973</v>
      </c>
      <c r="O21" s="99" t="s">
        <v>2973</v>
      </c>
      <c r="P21" s="99" t="s">
        <v>2973</v>
      </c>
      <c r="Q21" s="99" t="s">
        <v>2973</v>
      </c>
      <c r="R21" s="99" t="s">
        <v>2973</v>
      </c>
      <c r="S21" s="99" t="s">
        <v>2973</v>
      </c>
      <c r="T21" s="99" t="s">
        <v>2973</v>
      </c>
      <c r="U21" s="99" t="s">
        <v>2973</v>
      </c>
      <c r="V21" s="99" t="s">
        <v>2973</v>
      </c>
      <c r="W21" s="53" t="s">
        <v>103</v>
      </c>
      <c r="X21" s="53" t="s">
        <v>4034</v>
      </c>
      <c r="Y21" s="53" t="s">
        <v>3925</v>
      </c>
      <c r="AA21" s="839"/>
      <c r="AB21" s="70" t="s">
        <v>4021</v>
      </c>
      <c r="AC21" s="53" t="s">
        <v>3099</v>
      </c>
      <c r="AD21" s="53" t="s">
        <v>2957</v>
      </c>
    </row>
    <row r="22" spans="1:30" ht="12" thickBot="1" x14ac:dyDescent="0.2">
      <c r="A22" s="93" t="s">
        <v>4033</v>
      </c>
      <c r="B22" s="146">
        <v>2</v>
      </c>
      <c r="C22" s="146">
        <v>0</v>
      </c>
      <c r="D22" s="146">
        <v>48</v>
      </c>
      <c r="E22" s="146">
        <v>0</v>
      </c>
      <c r="F22" s="147" t="s">
        <v>1978</v>
      </c>
      <c r="G22" s="138">
        <v>0</v>
      </c>
      <c r="H22" s="138">
        <v>0</v>
      </c>
      <c r="I22" s="138">
        <v>0</v>
      </c>
      <c r="J22" s="138">
        <v>0</v>
      </c>
      <c r="K22" s="138">
        <v>0</v>
      </c>
      <c r="L22" s="138">
        <v>0</v>
      </c>
      <c r="M22" s="99" t="s">
        <v>103</v>
      </c>
      <c r="N22" s="99" t="s">
        <v>103</v>
      </c>
      <c r="O22" s="99" t="s">
        <v>103</v>
      </c>
      <c r="P22" s="99" t="s">
        <v>2973</v>
      </c>
      <c r="Q22" s="99" t="s">
        <v>103</v>
      </c>
      <c r="R22" s="99" t="s">
        <v>103</v>
      </c>
      <c r="S22" s="99" t="s">
        <v>103</v>
      </c>
      <c r="T22" s="99" t="s">
        <v>103</v>
      </c>
      <c r="U22" s="99" t="s">
        <v>103</v>
      </c>
      <c r="V22" s="99" t="s">
        <v>103</v>
      </c>
      <c r="W22" s="53" t="s">
        <v>213</v>
      </c>
      <c r="X22" s="53" t="s">
        <v>1533</v>
      </c>
      <c r="Y22" s="53" t="s">
        <v>1486</v>
      </c>
      <c r="AA22" s="839"/>
      <c r="AB22" s="70" t="s">
        <v>153</v>
      </c>
      <c r="AC22" s="53" t="s">
        <v>4016</v>
      </c>
      <c r="AD22" s="53"/>
    </row>
    <row r="23" spans="1:30" ht="12" thickBot="1" x14ac:dyDescent="0.2">
      <c r="A23" s="93" t="s">
        <v>4032</v>
      </c>
      <c r="B23" s="146">
        <v>3</v>
      </c>
      <c r="C23" s="146">
        <v>0</v>
      </c>
      <c r="D23" s="146">
        <v>0</v>
      </c>
      <c r="E23" s="146">
        <v>-24</v>
      </c>
      <c r="F23" s="146" t="s">
        <v>103</v>
      </c>
      <c r="G23" s="138">
        <v>0</v>
      </c>
      <c r="H23" s="138">
        <v>0</v>
      </c>
      <c r="I23" s="138">
        <v>0</v>
      </c>
      <c r="J23" s="138">
        <v>0</v>
      </c>
      <c r="K23" s="138">
        <v>0</v>
      </c>
      <c r="L23" s="138">
        <v>0</v>
      </c>
      <c r="M23" s="99" t="s">
        <v>2973</v>
      </c>
      <c r="N23" s="99" t="s">
        <v>2973</v>
      </c>
      <c r="O23" s="99" t="s">
        <v>2973</v>
      </c>
      <c r="P23" s="99" t="s">
        <v>2973</v>
      </c>
      <c r="Q23" s="99" t="s">
        <v>2973</v>
      </c>
      <c r="R23" s="99" t="s">
        <v>2973</v>
      </c>
      <c r="S23" s="99" t="s">
        <v>2973</v>
      </c>
      <c r="T23" s="99" t="s">
        <v>2973</v>
      </c>
      <c r="U23" s="99" t="s">
        <v>2973</v>
      </c>
      <c r="V23" s="99" t="s">
        <v>2973</v>
      </c>
      <c r="W23" s="53">
        <v>300</v>
      </c>
      <c r="X23" s="53" t="s">
        <v>1779</v>
      </c>
      <c r="Y23" s="53" t="s">
        <v>2957</v>
      </c>
      <c r="AA23" s="784">
        <v>3</v>
      </c>
      <c r="AB23" s="70" t="s">
        <v>4015</v>
      </c>
      <c r="AC23" s="53" t="s">
        <v>4014</v>
      </c>
      <c r="AD23" s="53"/>
    </row>
    <row r="24" spans="1:30" ht="12" thickBot="1" x14ac:dyDescent="0.2">
      <c r="A24" s="93" t="s">
        <v>4030</v>
      </c>
      <c r="B24" s="146">
        <v>3</v>
      </c>
      <c r="C24" s="146">
        <v>0</v>
      </c>
      <c r="D24" s="146">
        <v>0</v>
      </c>
      <c r="E24" s="146">
        <v>-24</v>
      </c>
      <c r="F24" s="149" t="s">
        <v>1978</v>
      </c>
      <c r="G24" s="138">
        <v>0</v>
      </c>
      <c r="H24" s="138">
        <v>0</v>
      </c>
      <c r="I24" s="138">
        <v>0</v>
      </c>
      <c r="J24" s="138">
        <v>0</v>
      </c>
      <c r="K24" s="138">
        <v>0</v>
      </c>
      <c r="L24" s="138">
        <v>0</v>
      </c>
      <c r="M24" s="99" t="s">
        <v>2973</v>
      </c>
      <c r="N24" s="99" t="s">
        <v>2973</v>
      </c>
      <c r="O24" s="99" t="s">
        <v>2973</v>
      </c>
      <c r="P24" s="99" t="s">
        <v>2973</v>
      </c>
      <c r="Q24" s="99" t="s">
        <v>2973</v>
      </c>
      <c r="R24" s="99" t="s">
        <v>2973</v>
      </c>
      <c r="S24" s="99" t="s">
        <v>2973</v>
      </c>
      <c r="T24" s="99" t="s">
        <v>2973</v>
      </c>
      <c r="U24" s="99" t="s">
        <v>103</v>
      </c>
      <c r="V24" s="99" t="s">
        <v>103</v>
      </c>
      <c r="W24" s="53" t="s">
        <v>1541</v>
      </c>
      <c r="X24" s="53" t="s">
        <v>4029</v>
      </c>
      <c r="Y24" s="53" t="s">
        <v>2957</v>
      </c>
      <c r="AA24" s="839"/>
      <c r="AB24" s="836" t="s">
        <v>4013</v>
      </c>
      <c r="AC24" s="53" t="s">
        <v>3697</v>
      </c>
      <c r="AD24" s="738" t="s">
        <v>4031</v>
      </c>
    </row>
    <row r="25" spans="1:30" ht="12" thickBot="1" x14ac:dyDescent="0.2">
      <c r="A25" s="93" t="s">
        <v>720</v>
      </c>
      <c r="B25" s="146">
        <v>3</v>
      </c>
      <c r="C25" s="146">
        <v>0</v>
      </c>
      <c r="D25" s="146">
        <v>0</v>
      </c>
      <c r="E25" s="146">
        <v>0</v>
      </c>
      <c r="F25" s="149" t="s">
        <v>1978</v>
      </c>
      <c r="G25" s="138">
        <v>0</v>
      </c>
      <c r="H25" s="138">
        <v>0</v>
      </c>
      <c r="I25" s="138">
        <v>50</v>
      </c>
      <c r="J25" s="138">
        <v>0</v>
      </c>
      <c r="K25" s="138">
        <v>0</v>
      </c>
      <c r="L25" s="138">
        <v>0</v>
      </c>
      <c r="M25" s="99" t="s">
        <v>2973</v>
      </c>
      <c r="N25" s="99" t="s">
        <v>2973</v>
      </c>
      <c r="O25" s="99" t="s">
        <v>2973</v>
      </c>
      <c r="P25" s="99" t="s">
        <v>2973</v>
      </c>
      <c r="Q25" s="99" t="s">
        <v>2973</v>
      </c>
      <c r="R25" s="99" t="s">
        <v>2973</v>
      </c>
      <c r="S25" s="99" t="s">
        <v>2973</v>
      </c>
      <c r="T25" s="99" t="s">
        <v>2973</v>
      </c>
      <c r="U25" s="99" t="s">
        <v>2973</v>
      </c>
      <c r="V25" s="99" t="s">
        <v>2973</v>
      </c>
      <c r="W25" s="53" t="s">
        <v>103</v>
      </c>
      <c r="X25" s="53" t="s">
        <v>4028</v>
      </c>
      <c r="Y25" s="53"/>
      <c r="AA25" s="839"/>
      <c r="AB25" s="837"/>
      <c r="AC25" s="53" t="s">
        <v>2754</v>
      </c>
      <c r="AD25" s="739"/>
    </row>
    <row r="26" spans="1:30" ht="12" thickBot="1" x14ac:dyDescent="0.2">
      <c r="A26" s="93" t="s">
        <v>4027</v>
      </c>
      <c r="B26" s="146">
        <v>3</v>
      </c>
      <c r="C26" s="146">
        <v>0</v>
      </c>
      <c r="D26" s="146">
        <v>0</v>
      </c>
      <c r="E26" s="146">
        <v>-18</v>
      </c>
      <c r="F26" s="146" t="s">
        <v>103</v>
      </c>
      <c r="G26" s="138">
        <v>0</v>
      </c>
      <c r="H26" s="138">
        <v>0</v>
      </c>
      <c r="I26" s="138">
        <v>0</v>
      </c>
      <c r="J26" s="138">
        <v>0</v>
      </c>
      <c r="K26" s="138">
        <v>0</v>
      </c>
      <c r="L26" s="138">
        <v>0</v>
      </c>
      <c r="M26" s="99" t="s">
        <v>2973</v>
      </c>
      <c r="N26" s="99" t="s">
        <v>2973</v>
      </c>
      <c r="O26" s="99" t="s">
        <v>2973</v>
      </c>
      <c r="P26" s="99" t="s">
        <v>2973</v>
      </c>
      <c r="Q26" s="99" t="s">
        <v>2973</v>
      </c>
      <c r="R26" s="99" t="s">
        <v>2973</v>
      </c>
      <c r="S26" s="99" t="s">
        <v>2973</v>
      </c>
      <c r="T26" s="99" t="s">
        <v>2973</v>
      </c>
      <c r="U26" s="99" t="s">
        <v>2973</v>
      </c>
      <c r="V26" s="99" t="s">
        <v>2973</v>
      </c>
      <c r="W26" s="53">
        <v>-249</v>
      </c>
      <c r="X26" s="53" t="s">
        <v>3413</v>
      </c>
      <c r="Y26" s="53" t="s">
        <v>2957</v>
      </c>
      <c r="AA26" s="839"/>
      <c r="AB26" s="70" t="s">
        <v>541</v>
      </c>
      <c r="AC26" s="53" t="s">
        <v>3298</v>
      </c>
      <c r="AD26" s="53"/>
    </row>
    <row r="27" spans="1:30" ht="12" thickBot="1" x14ac:dyDescent="0.2">
      <c r="A27" s="93" t="s">
        <v>275</v>
      </c>
      <c r="B27" s="146">
        <v>3</v>
      </c>
      <c r="C27" s="146">
        <v>0</v>
      </c>
      <c r="D27" s="146">
        <v>0</v>
      </c>
      <c r="E27" s="146">
        <v>-30</v>
      </c>
      <c r="F27" s="146" t="s">
        <v>103</v>
      </c>
      <c r="G27" s="138">
        <v>0</v>
      </c>
      <c r="H27" s="138">
        <v>0</v>
      </c>
      <c r="I27" s="138">
        <v>0</v>
      </c>
      <c r="J27" s="138">
        <v>0</v>
      </c>
      <c r="K27" s="138">
        <v>0</v>
      </c>
      <c r="L27" s="138">
        <v>0</v>
      </c>
      <c r="M27" s="99" t="s">
        <v>2973</v>
      </c>
      <c r="N27" s="99" t="s">
        <v>2973</v>
      </c>
      <c r="O27" s="99" t="s">
        <v>2973</v>
      </c>
      <c r="P27" s="99" t="s">
        <v>2973</v>
      </c>
      <c r="Q27" s="99" t="s">
        <v>2973</v>
      </c>
      <c r="R27" s="99" t="s">
        <v>2973</v>
      </c>
      <c r="S27" s="99" t="s">
        <v>2973</v>
      </c>
      <c r="T27" s="99" t="s">
        <v>2973</v>
      </c>
      <c r="U27" s="99" t="s">
        <v>2973</v>
      </c>
      <c r="V27" s="99" t="s">
        <v>2973</v>
      </c>
      <c r="W27" s="53">
        <v>-75</v>
      </c>
      <c r="X27" s="53" t="s">
        <v>4026</v>
      </c>
      <c r="Y27" s="53" t="s">
        <v>2957</v>
      </c>
      <c r="AA27" s="839"/>
      <c r="AB27" s="70" t="s">
        <v>4007</v>
      </c>
      <c r="AC27" s="53" t="s">
        <v>1559</v>
      </c>
      <c r="AD27" s="53"/>
    </row>
    <row r="28" spans="1:30" ht="12" thickBot="1" x14ac:dyDescent="0.2">
      <c r="A28" s="93" t="s">
        <v>4025</v>
      </c>
      <c r="B28" s="146">
        <v>3</v>
      </c>
      <c r="C28" s="146">
        <v>0</v>
      </c>
      <c r="D28" s="146">
        <v>0</v>
      </c>
      <c r="E28" s="146">
        <v>0</v>
      </c>
      <c r="F28" s="146" t="s">
        <v>103</v>
      </c>
      <c r="G28" s="138">
        <v>0</v>
      </c>
      <c r="H28" s="138">
        <v>0</v>
      </c>
      <c r="I28" s="138">
        <v>0</v>
      </c>
      <c r="J28" s="138">
        <v>0</v>
      </c>
      <c r="K28" s="138">
        <v>0</v>
      </c>
      <c r="L28" s="138">
        <v>0</v>
      </c>
      <c r="M28" s="99" t="s">
        <v>2973</v>
      </c>
      <c r="N28" s="99" t="s">
        <v>2973</v>
      </c>
      <c r="O28" s="99" t="s">
        <v>2973</v>
      </c>
      <c r="P28" s="99" t="s">
        <v>2973</v>
      </c>
      <c r="Q28" s="99" t="s">
        <v>2973</v>
      </c>
      <c r="R28" s="99" t="s">
        <v>2973</v>
      </c>
      <c r="S28" s="99" t="s">
        <v>2973</v>
      </c>
      <c r="T28" s="99" t="s">
        <v>2973</v>
      </c>
      <c r="U28" s="99" t="s">
        <v>2973</v>
      </c>
      <c r="V28" s="99" t="s">
        <v>2973</v>
      </c>
      <c r="W28" s="53">
        <v>800</v>
      </c>
      <c r="X28" s="53" t="s">
        <v>3862</v>
      </c>
      <c r="Y28" s="53"/>
      <c r="AA28" s="839"/>
      <c r="AB28" s="70" t="s">
        <v>4005</v>
      </c>
      <c r="AC28" s="53" t="s">
        <v>1661</v>
      </c>
      <c r="AD28" s="53" t="s">
        <v>2957</v>
      </c>
    </row>
    <row r="29" spans="1:30" ht="12" thickBot="1" x14ac:dyDescent="0.2">
      <c r="A29" s="93" t="s">
        <v>4023</v>
      </c>
      <c r="B29" s="146">
        <v>3</v>
      </c>
      <c r="C29" s="146">
        <v>0</v>
      </c>
      <c r="D29" s="146">
        <v>0</v>
      </c>
      <c r="E29" s="146">
        <v>20</v>
      </c>
      <c r="F29" s="146" t="s">
        <v>103</v>
      </c>
      <c r="G29" s="138">
        <v>0</v>
      </c>
      <c r="H29" s="138">
        <v>0</v>
      </c>
      <c r="I29" s="138">
        <v>0</v>
      </c>
      <c r="J29" s="138">
        <v>0</v>
      </c>
      <c r="K29" s="138">
        <v>0</v>
      </c>
      <c r="L29" s="138">
        <v>0</v>
      </c>
      <c r="M29" s="99" t="s">
        <v>2973</v>
      </c>
      <c r="N29" s="99" t="s">
        <v>2973</v>
      </c>
      <c r="O29" s="99" t="s">
        <v>2973</v>
      </c>
      <c r="P29" s="99" t="s">
        <v>2973</v>
      </c>
      <c r="Q29" s="99" t="s">
        <v>2973</v>
      </c>
      <c r="R29" s="99" t="s">
        <v>2973</v>
      </c>
      <c r="S29" s="99" t="s">
        <v>2973</v>
      </c>
      <c r="T29" s="99" t="s">
        <v>2973</v>
      </c>
      <c r="U29" s="99" t="s">
        <v>2973</v>
      </c>
      <c r="V29" s="99" t="s">
        <v>2973</v>
      </c>
      <c r="W29" s="53" t="s">
        <v>103</v>
      </c>
      <c r="X29" s="53" t="s">
        <v>4022</v>
      </c>
      <c r="Y29" s="53"/>
      <c r="AA29" s="839"/>
      <c r="AB29" s="70" t="s">
        <v>4004</v>
      </c>
      <c r="AC29" s="53" t="s">
        <v>3008</v>
      </c>
      <c r="AD29" s="53" t="s">
        <v>4024</v>
      </c>
    </row>
    <row r="30" spans="1:30" ht="12" thickBot="1" x14ac:dyDescent="0.2">
      <c r="A30" s="93" t="s">
        <v>4021</v>
      </c>
      <c r="B30" s="146">
        <v>3</v>
      </c>
      <c r="C30" s="146">
        <v>0</v>
      </c>
      <c r="D30" s="146">
        <v>0</v>
      </c>
      <c r="E30" s="146">
        <v>-68</v>
      </c>
      <c r="F30" s="146" t="s">
        <v>103</v>
      </c>
      <c r="G30" s="138">
        <v>0</v>
      </c>
      <c r="H30" s="138">
        <v>0</v>
      </c>
      <c r="I30" s="138">
        <v>0</v>
      </c>
      <c r="J30" s="138">
        <v>0</v>
      </c>
      <c r="K30" s="138">
        <v>0</v>
      </c>
      <c r="L30" s="138">
        <v>0</v>
      </c>
      <c r="M30" s="99" t="s">
        <v>2973</v>
      </c>
      <c r="N30" s="99" t="s">
        <v>2973</v>
      </c>
      <c r="O30" s="99" t="s">
        <v>2973</v>
      </c>
      <c r="P30" s="99" t="s">
        <v>2973</v>
      </c>
      <c r="Q30" s="99" t="s">
        <v>2973</v>
      </c>
      <c r="R30" s="99" t="s">
        <v>2973</v>
      </c>
      <c r="S30" s="99" t="s">
        <v>2973</v>
      </c>
      <c r="T30" s="99" t="s">
        <v>2973</v>
      </c>
      <c r="U30" s="99" t="s">
        <v>2973</v>
      </c>
      <c r="V30" s="99" t="s">
        <v>2973</v>
      </c>
      <c r="W30" s="53">
        <v>-582</v>
      </c>
      <c r="X30" s="53" t="s">
        <v>3099</v>
      </c>
      <c r="Y30" s="53" t="s">
        <v>2957</v>
      </c>
      <c r="AA30" s="839"/>
      <c r="AB30" s="836" t="s">
        <v>126</v>
      </c>
      <c r="AC30" s="53" t="s">
        <v>2754</v>
      </c>
      <c r="AD30" s="738" t="s">
        <v>3663</v>
      </c>
    </row>
    <row r="31" spans="1:30" ht="12" thickBot="1" x14ac:dyDescent="0.2">
      <c r="A31" s="846" t="s">
        <v>3923</v>
      </c>
      <c r="B31" s="855">
        <v>3</v>
      </c>
      <c r="C31" s="855">
        <v>0</v>
      </c>
      <c r="D31" s="855">
        <v>0</v>
      </c>
      <c r="E31" s="855">
        <v>0</v>
      </c>
      <c r="F31" s="857" t="s">
        <v>1991</v>
      </c>
      <c r="G31" s="853">
        <v>0</v>
      </c>
      <c r="H31" s="853">
        <v>0</v>
      </c>
      <c r="I31" s="853">
        <v>0</v>
      </c>
      <c r="J31" s="853">
        <v>0</v>
      </c>
      <c r="K31" s="853">
        <v>0</v>
      </c>
      <c r="L31" s="853">
        <v>100</v>
      </c>
      <c r="M31" s="750" t="s">
        <v>2973</v>
      </c>
      <c r="N31" s="750" t="s">
        <v>2973</v>
      </c>
      <c r="O31" s="750" t="s">
        <v>2973</v>
      </c>
      <c r="P31" s="750" t="s">
        <v>2973</v>
      </c>
      <c r="Q31" s="750" t="s">
        <v>2973</v>
      </c>
      <c r="R31" s="750" t="s">
        <v>2973</v>
      </c>
      <c r="S31" s="750" t="s">
        <v>2973</v>
      </c>
      <c r="T31" s="750" t="s">
        <v>2973</v>
      </c>
      <c r="U31" s="750" t="s">
        <v>103</v>
      </c>
      <c r="V31" s="750" t="s">
        <v>103</v>
      </c>
      <c r="W31" s="749">
        <v>8000</v>
      </c>
      <c r="X31" s="738" t="s">
        <v>1533</v>
      </c>
      <c r="Y31" s="53" t="s">
        <v>3493</v>
      </c>
      <c r="AA31" s="839"/>
      <c r="AB31" s="837"/>
      <c r="AC31" s="53" t="s">
        <v>4020</v>
      </c>
      <c r="AD31" s="739"/>
    </row>
    <row r="32" spans="1:30" ht="12" thickBot="1" x14ac:dyDescent="0.2">
      <c r="A32" s="847"/>
      <c r="B32" s="856"/>
      <c r="C32" s="856"/>
      <c r="D32" s="856"/>
      <c r="E32" s="856"/>
      <c r="F32" s="856"/>
      <c r="G32" s="854"/>
      <c r="H32" s="854"/>
      <c r="I32" s="854"/>
      <c r="J32" s="854"/>
      <c r="K32" s="854"/>
      <c r="L32" s="854"/>
      <c r="M32" s="751"/>
      <c r="N32" s="751"/>
      <c r="O32" s="751"/>
      <c r="P32" s="751"/>
      <c r="Q32" s="751"/>
      <c r="R32" s="751"/>
      <c r="S32" s="751"/>
      <c r="T32" s="751"/>
      <c r="U32" s="751"/>
      <c r="V32" s="751"/>
      <c r="W32" s="739"/>
      <c r="X32" s="739"/>
      <c r="Y32" s="53" t="s">
        <v>3980</v>
      </c>
      <c r="AA32" s="839"/>
      <c r="AB32" s="70" t="s">
        <v>4001</v>
      </c>
      <c r="AC32" s="53" t="s">
        <v>2754</v>
      </c>
      <c r="AD32" s="53"/>
    </row>
    <row r="33" spans="1:30" ht="12" thickBot="1" x14ac:dyDescent="0.2">
      <c r="A33" s="847"/>
      <c r="B33" s="856"/>
      <c r="C33" s="856"/>
      <c r="D33" s="856"/>
      <c r="E33" s="856"/>
      <c r="F33" s="856"/>
      <c r="G33" s="854"/>
      <c r="H33" s="854"/>
      <c r="I33" s="854"/>
      <c r="J33" s="854"/>
      <c r="K33" s="854"/>
      <c r="L33" s="854"/>
      <c r="M33" s="751"/>
      <c r="N33" s="751"/>
      <c r="O33" s="751"/>
      <c r="P33" s="751"/>
      <c r="Q33" s="751"/>
      <c r="R33" s="751"/>
      <c r="S33" s="751"/>
      <c r="T33" s="751"/>
      <c r="U33" s="751"/>
      <c r="V33" s="751"/>
      <c r="W33" s="739"/>
      <c r="X33" s="739"/>
      <c r="Y33" s="53" t="s">
        <v>3663</v>
      </c>
      <c r="AA33" s="839"/>
      <c r="AB33" s="70" t="s">
        <v>642</v>
      </c>
      <c r="AC33" s="53" t="s">
        <v>4019</v>
      </c>
      <c r="AD33" s="53"/>
    </row>
    <row r="34" spans="1:30" ht="12" thickBot="1" x14ac:dyDescent="0.2">
      <c r="A34" s="846" t="s">
        <v>3900</v>
      </c>
      <c r="B34" s="855">
        <v>3</v>
      </c>
      <c r="C34" s="855">
        <v>0</v>
      </c>
      <c r="D34" s="855">
        <v>0</v>
      </c>
      <c r="E34" s="855">
        <v>0</v>
      </c>
      <c r="F34" s="857" t="s">
        <v>1975</v>
      </c>
      <c r="G34" s="853">
        <v>0</v>
      </c>
      <c r="H34" s="853">
        <v>0</v>
      </c>
      <c r="I34" s="853">
        <v>0</v>
      </c>
      <c r="J34" s="853">
        <v>0</v>
      </c>
      <c r="K34" s="853">
        <v>0</v>
      </c>
      <c r="L34" s="853">
        <v>0</v>
      </c>
      <c r="M34" s="750" t="s">
        <v>2973</v>
      </c>
      <c r="N34" s="750" t="s">
        <v>2973</v>
      </c>
      <c r="O34" s="750" t="s">
        <v>2973</v>
      </c>
      <c r="P34" s="750" t="s">
        <v>2973</v>
      </c>
      <c r="Q34" s="750" t="s">
        <v>2973</v>
      </c>
      <c r="R34" s="750" t="s">
        <v>2973</v>
      </c>
      <c r="S34" s="750" t="s">
        <v>2973</v>
      </c>
      <c r="T34" s="750" t="s">
        <v>2973</v>
      </c>
      <c r="U34" s="750" t="s">
        <v>2973</v>
      </c>
      <c r="V34" s="750" t="s">
        <v>2973</v>
      </c>
      <c r="W34" s="738" t="s">
        <v>213</v>
      </c>
      <c r="X34" s="738" t="s">
        <v>1533</v>
      </c>
      <c r="Y34" s="53" t="s">
        <v>1486</v>
      </c>
      <c r="AA34" s="784">
        <v>4</v>
      </c>
      <c r="AB34" s="70" t="s">
        <v>928</v>
      </c>
      <c r="AC34" s="53" t="s">
        <v>3852</v>
      </c>
      <c r="AD34" s="53"/>
    </row>
    <row r="35" spans="1:30" ht="12" thickBot="1" x14ac:dyDescent="0.2">
      <c r="A35" s="847"/>
      <c r="B35" s="856"/>
      <c r="C35" s="856"/>
      <c r="D35" s="856"/>
      <c r="E35" s="856"/>
      <c r="F35" s="856"/>
      <c r="G35" s="854"/>
      <c r="H35" s="854"/>
      <c r="I35" s="854"/>
      <c r="J35" s="854"/>
      <c r="K35" s="854"/>
      <c r="L35" s="854"/>
      <c r="M35" s="751"/>
      <c r="N35" s="751"/>
      <c r="O35" s="751"/>
      <c r="P35" s="751"/>
      <c r="Q35" s="751"/>
      <c r="R35" s="751"/>
      <c r="S35" s="751"/>
      <c r="T35" s="751"/>
      <c r="U35" s="751"/>
      <c r="V35" s="751"/>
      <c r="W35" s="739"/>
      <c r="X35" s="739"/>
      <c r="Y35" s="53" t="s">
        <v>4017</v>
      </c>
      <c r="AA35" s="839"/>
      <c r="AB35" s="70" t="s">
        <v>800</v>
      </c>
      <c r="AC35" s="53" t="s">
        <v>4018</v>
      </c>
      <c r="AD35" s="53"/>
    </row>
    <row r="36" spans="1:30" ht="12" thickBot="1" x14ac:dyDescent="0.2">
      <c r="A36" s="93" t="s">
        <v>153</v>
      </c>
      <c r="B36" s="146">
        <v>3</v>
      </c>
      <c r="C36" s="146">
        <v>0</v>
      </c>
      <c r="D36" s="146">
        <v>0</v>
      </c>
      <c r="E36" s="146">
        <v>-70</v>
      </c>
      <c r="F36" s="149" t="s">
        <v>1978</v>
      </c>
      <c r="G36" s="138">
        <v>0</v>
      </c>
      <c r="H36" s="138">
        <v>0</v>
      </c>
      <c r="I36" s="138">
        <v>0</v>
      </c>
      <c r="J36" s="138">
        <v>0</v>
      </c>
      <c r="K36" s="138">
        <v>0</v>
      </c>
      <c r="L36" s="138">
        <v>0</v>
      </c>
      <c r="M36" s="99" t="s">
        <v>2973</v>
      </c>
      <c r="N36" s="99" t="s">
        <v>2973</v>
      </c>
      <c r="O36" s="99" t="s">
        <v>2973</v>
      </c>
      <c r="P36" s="99" t="s">
        <v>2973</v>
      </c>
      <c r="Q36" s="99" t="s">
        <v>2973</v>
      </c>
      <c r="R36" s="99" t="s">
        <v>2973</v>
      </c>
      <c r="S36" s="99" t="s">
        <v>2973</v>
      </c>
      <c r="T36" s="99" t="s">
        <v>2973</v>
      </c>
      <c r="U36" s="99" t="s">
        <v>2973</v>
      </c>
      <c r="V36" s="99" t="s">
        <v>2973</v>
      </c>
      <c r="W36" s="53">
        <v>-600</v>
      </c>
      <c r="X36" s="53" t="s">
        <v>4016</v>
      </c>
      <c r="Y36" s="53"/>
      <c r="AA36" s="839"/>
      <c r="AB36" s="70" t="s">
        <v>3995</v>
      </c>
      <c r="AC36" s="53" t="s">
        <v>1562</v>
      </c>
      <c r="AD36" s="53" t="s">
        <v>3957</v>
      </c>
    </row>
    <row r="37" spans="1:30" ht="12" thickBot="1" x14ac:dyDescent="0.2">
      <c r="A37" s="93" t="s">
        <v>4015</v>
      </c>
      <c r="B37" s="146">
        <v>4</v>
      </c>
      <c r="C37" s="146">
        <v>0</v>
      </c>
      <c r="D37" s="146">
        <v>0</v>
      </c>
      <c r="E37" s="146">
        <v>28</v>
      </c>
      <c r="F37" s="149" t="s">
        <v>1978</v>
      </c>
      <c r="G37" s="138">
        <v>0</v>
      </c>
      <c r="H37" s="138">
        <v>0</v>
      </c>
      <c r="I37" s="138">
        <v>0</v>
      </c>
      <c r="J37" s="138">
        <v>0</v>
      </c>
      <c r="K37" s="138">
        <v>0</v>
      </c>
      <c r="L37" s="138">
        <v>0</v>
      </c>
      <c r="M37" s="99" t="s">
        <v>2973</v>
      </c>
      <c r="N37" s="99" t="s">
        <v>2973</v>
      </c>
      <c r="O37" s="99" t="s">
        <v>2973</v>
      </c>
      <c r="P37" s="99" t="s">
        <v>2973</v>
      </c>
      <c r="Q37" s="99" t="s">
        <v>2973</v>
      </c>
      <c r="R37" s="99" t="s">
        <v>2973</v>
      </c>
      <c r="S37" s="99" t="s">
        <v>2973</v>
      </c>
      <c r="T37" s="99" t="s">
        <v>2973</v>
      </c>
      <c r="U37" s="99" t="s">
        <v>103</v>
      </c>
      <c r="V37" s="99" t="s">
        <v>103</v>
      </c>
      <c r="W37" s="53">
        <v>-499</v>
      </c>
      <c r="X37" s="53" t="s">
        <v>4014</v>
      </c>
      <c r="Y37" s="53"/>
      <c r="AA37" s="839"/>
      <c r="AB37" s="68" t="s">
        <v>3994</v>
      </c>
      <c r="AC37" s="53" t="s">
        <v>3262</v>
      </c>
      <c r="AD37" s="53" t="s">
        <v>3755</v>
      </c>
    </row>
    <row r="38" spans="1:30" ht="12" thickBot="1" x14ac:dyDescent="0.2">
      <c r="A38" s="846" t="s">
        <v>4013</v>
      </c>
      <c r="B38" s="855">
        <v>4</v>
      </c>
      <c r="C38" s="855">
        <v>0</v>
      </c>
      <c r="D38" s="855">
        <v>0</v>
      </c>
      <c r="E38" s="855">
        <v>0</v>
      </c>
      <c r="F38" s="858" t="s">
        <v>1978</v>
      </c>
      <c r="G38" s="853">
        <v>0</v>
      </c>
      <c r="H38" s="853">
        <v>0</v>
      </c>
      <c r="I38" s="853">
        <v>0</v>
      </c>
      <c r="J38" s="853">
        <v>0</v>
      </c>
      <c r="K38" s="853">
        <v>0</v>
      </c>
      <c r="L38" s="853">
        <v>0</v>
      </c>
      <c r="M38" s="750" t="s">
        <v>2973</v>
      </c>
      <c r="N38" s="750" t="s">
        <v>2973</v>
      </c>
      <c r="O38" s="750" t="s">
        <v>2973</v>
      </c>
      <c r="P38" s="750" t="s">
        <v>2973</v>
      </c>
      <c r="Q38" s="750" t="s">
        <v>2973</v>
      </c>
      <c r="R38" s="750" t="s">
        <v>2973</v>
      </c>
      <c r="S38" s="750" t="s">
        <v>2973</v>
      </c>
      <c r="T38" s="750" t="s">
        <v>2973</v>
      </c>
      <c r="U38" s="750" t="s">
        <v>103</v>
      </c>
      <c r="V38" s="750" t="s">
        <v>103</v>
      </c>
      <c r="W38" s="749">
        <v>2000</v>
      </c>
      <c r="X38" s="53" t="s">
        <v>3697</v>
      </c>
      <c r="Y38" s="738" t="s">
        <v>4012</v>
      </c>
      <c r="AA38" s="839"/>
      <c r="AB38" s="70" t="s">
        <v>3985</v>
      </c>
      <c r="AC38" s="53" t="s">
        <v>3984</v>
      </c>
      <c r="AD38" s="53"/>
    </row>
    <row r="39" spans="1:30" ht="12" thickBot="1" x14ac:dyDescent="0.2">
      <c r="A39" s="847"/>
      <c r="B39" s="856"/>
      <c r="C39" s="856"/>
      <c r="D39" s="856"/>
      <c r="E39" s="856"/>
      <c r="F39" s="856"/>
      <c r="G39" s="854"/>
      <c r="H39" s="854"/>
      <c r="I39" s="854"/>
      <c r="J39" s="854"/>
      <c r="K39" s="854"/>
      <c r="L39" s="854"/>
      <c r="M39" s="751"/>
      <c r="N39" s="751"/>
      <c r="O39" s="751"/>
      <c r="P39" s="751"/>
      <c r="Q39" s="751"/>
      <c r="R39" s="751"/>
      <c r="S39" s="751"/>
      <c r="T39" s="751"/>
      <c r="U39" s="751"/>
      <c r="V39" s="751"/>
      <c r="W39" s="739"/>
      <c r="X39" s="53" t="s">
        <v>2754</v>
      </c>
      <c r="Y39" s="739"/>
      <c r="AA39" s="839"/>
      <c r="AB39" s="70" t="s">
        <v>475</v>
      </c>
      <c r="AC39" s="53" t="s">
        <v>3090</v>
      </c>
      <c r="AD39" s="53" t="s">
        <v>3145</v>
      </c>
    </row>
    <row r="40" spans="1:30" ht="12" thickBot="1" x14ac:dyDescent="0.2">
      <c r="A40" s="93" t="s">
        <v>541</v>
      </c>
      <c r="B40" s="146">
        <v>4</v>
      </c>
      <c r="C40" s="146">
        <v>0</v>
      </c>
      <c r="D40" s="146">
        <v>0</v>
      </c>
      <c r="E40" s="146">
        <v>25</v>
      </c>
      <c r="F40" s="146" t="s">
        <v>103</v>
      </c>
      <c r="G40" s="138">
        <v>0</v>
      </c>
      <c r="H40" s="138">
        <v>0</v>
      </c>
      <c r="I40" s="138">
        <v>0</v>
      </c>
      <c r="J40" s="138">
        <v>0</v>
      </c>
      <c r="K40" s="138">
        <v>0</v>
      </c>
      <c r="L40" s="138">
        <v>10</v>
      </c>
      <c r="M40" s="99" t="s">
        <v>2973</v>
      </c>
      <c r="N40" s="99" t="s">
        <v>2973</v>
      </c>
      <c r="O40" s="99" t="s">
        <v>2973</v>
      </c>
      <c r="P40" s="99" t="s">
        <v>2973</v>
      </c>
      <c r="Q40" s="99" t="s">
        <v>2973</v>
      </c>
      <c r="R40" s="99" t="s">
        <v>2973</v>
      </c>
      <c r="S40" s="99" t="s">
        <v>2973</v>
      </c>
      <c r="T40" s="99" t="s">
        <v>2973</v>
      </c>
      <c r="U40" s="99" t="s">
        <v>103</v>
      </c>
      <c r="V40" s="99" t="s">
        <v>103</v>
      </c>
      <c r="W40" s="53">
        <v>-600</v>
      </c>
      <c r="X40" s="53" t="s">
        <v>4010</v>
      </c>
      <c r="Y40" s="53" t="s">
        <v>4009</v>
      </c>
      <c r="AA40" s="839"/>
      <c r="AB40" s="70" t="s">
        <v>550</v>
      </c>
      <c r="AC40" s="53" t="s">
        <v>4011</v>
      </c>
      <c r="AD40" s="53"/>
    </row>
    <row r="41" spans="1:30" ht="12" thickBot="1" x14ac:dyDescent="0.2">
      <c r="A41" s="93" t="s">
        <v>4007</v>
      </c>
      <c r="B41" s="146">
        <v>5</v>
      </c>
      <c r="C41" s="146">
        <v>5</v>
      </c>
      <c r="D41" s="146">
        <v>5</v>
      </c>
      <c r="E41" s="146">
        <v>0</v>
      </c>
      <c r="F41" s="149" t="s">
        <v>1978</v>
      </c>
      <c r="G41" s="138">
        <v>0</v>
      </c>
      <c r="H41" s="138">
        <v>0</v>
      </c>
      <c r="I41" s="138">
        <v>0</v>
      </c>
      <c r="J41" s="138">
        <v>0</v>
      </c>
      <c r="K41" s="138">
        <v>0</v>
      </c>
      <c r="L41" s="138">
        <v>0</v>
      </c>
      <c r="M41" s="99" t="s">
        <v>2973</v>
      </c>
      <c r="N41" s="99" t="s">
        <v>2973</v>
      </c>
      <c r="O41" s="99" t="s">
        <v>2973</v>
      </c>
      <c r="P41" s="99" t="s">
        <v>2973</v>
      </c>
      <c r="Q41" s="99" t="s">
        <v>2973</v>
      </c>
      <c r="R41" s="99" t="s">
        <v>2973</v>
      </c>
      <c r="S41" s="99" t="s">
        <v>2973</v>
      </c>
      <c r="T41" s="99" t="s">
        <v>2973</v>
      </c>
      <c r="U41" s="99" t="s">
        <v>2973</v>
      </c>
      <c r="V41" s="99" t="s">
        <v>2973</v>
      </c>
      <c r="W41" s="53">
        <v>500</v>
      </c>
      <c r="X41" s="53" t="s">
        <v>1559</v>
      </c>
      <c r="Y41" s="53"/>
      <c r="AA41" s="839"/>
      <c r="AB41" s="70" t="s">
        <v>363</v>
      </c>
      <c r="AC41" s="53" t="s">
        <v>3262</v>
      </c>
      <c r="AD41" s="53" t="s">
        <v>4008</v>
      </c>
    </row>
    <row r="42" spans="1:30" ht="12" thickBot="1" x14ac:dyDescent="0.2">
      <c r="A42" s="846" t="s">
        <v>4005</v>
      </c>
      <c r="B42" s="855">
        <v>5</v>
      </c>
      <c r="C42" s="855">
        <v>0</v>
      </c>
      <c r="D42" s="855">
        <v>0</v>
      </c>
      <c r="E42" s="855">
        <v>-60</v>
      </c>
      <c r="F42" s="855" t="s">
        <v>103</v>
      </c>
      <c r="G42" s="853">
        <v>0</v>
      </c>
      <c r="H42" s="853">
        <v>0</v>
      </c>
      <c r="I42" s="853">
        <v>0</v>
      </c>
      <c r="J42" s="853">
        <v>0</v>
      </c>
      <c r="K42" s="853">
        <v>0</v>
      </c>
      <c r="L42" s="853">
        <v>0</v>
      </c>
      <c r="M42" s="750" t="s">
        <v>2973</v>
      </c>
      <c r="N42" s="750" t="s">
        <v>2973</v>
      </c>
      <c r="O42" s="750" t="s">
        <v>2973</v>
      </c>
      <c r="P42" s="750" t="s">
        <v>2973</v>
      </c>
      <c r="Q42" s="750" t="s">
        <v>2973</v>
      </c>
      <c r="R42" s="750" t="s">
        <v>2973</v>
      </c>
      <c r="S42" s="750" t="s">
        <v>2973</v>
      </c>
      <c r="T42" s="750" t="s">
        <v>2973</v>
      </c>
      <c r="U42" s="750" t="s">
        <v>2973</v>
      </c>
      <c r="V42" s="750" t="s">
        <v>2973</v>
      </c>
      <c r="W42" s="749">
        <v>4000</v>
      </c>
      <c r="X42" s="53" t="s">
        <v>1661</v>
      </c>
      <c r="Y42" s="738" t="s">
        <v>2957</v>
      </c>
      <c r="AA42" s="839"/>
      <c r="AB42" s="70" t="s">
        <v>484</v>
      </c>
      <c r="AC42" s="53" t="s">
        <v>4006</v>
      </c>
      <c r="AD42" s="53"/>
    </row>
    <row r="43" spans="1:30" ht="12" thickBot="1" x14ac:dyDescent="0.2">
      <c r="A43" s="847"/>
      <c r="B43" s="856"/>
      <c r="C43" s="856"/>
      <c r="D43" s="856"/>
      <c r="E43" s="856"/>
      <c r="F43" s="856"/>
      <c r="G43" s="854"/>
      <c r="H43" s="854"/>
      <c r="I43" s="854"/>
      <c r="J43" s="854"/>
      <c r="K43" s="854"/>
      <c r="L43" s="854"/>
      <c r="M43" s="751"/>
      <c r="N43" s="751"/>
      <c r="O43" s="751"/>
      <c r="P43" s="751"/>
      <c r="Q43" s="751"/>
      <c r="R43" s="751"/>
      <c r="S43" s="751"/>
      <c r="T43" s="751"/>
      <c r="U43" s="751"/>
      <c r="V43" s="751"/>
      <c r="W43" s="739"/>
      <c r="X43" s="53" t="s">
        <v>2754</v>
      </c>
      <c r="Y43" s="739"/>
      <c r="AA43" s="784">
        <v>5</v>
      </c>
      <c r="AB43" s="70" t="s">
        <v>520</v>
      </c>
      <c r="AC43" s="53" t="s">
        <v>1714</v>
      </c>
      <c r="AD43" s="53"/>
    </row>
    <row r="44" spans="1:30" ht="12" thickBot="1" x14ac:dyDescent="0.2">
      <c r="A44" s="93" t="s">
        <v>4004</v>
      </c>
      <c r="B44" s="146">
        <v>5</v>
      </c>
      <c r="C44" s="146">
        <v>0</v>
      </c>
      <c r="D44" s="146">
        <v>0</v>
      </c>
      <c r="E44" s="146">
        <v>0</v>
      </c>
      <c r="F44" s="149" t="s">
        <v>1978</v>
      </c>
      <c r="G44" s="138">
        <v>0</v>
      </c>
      <c r="H44" s="138">
        <v>0</v>
      </c>
      <c r="I44" s="138">
        <v>0</v>
      </c>
      <c r="J44" s="138">
        <v>0</v>
      </c>
      <c r="K44" s="138">
        <v>50</v>
      </c>
      <c r="L44" s="138">
        <v>0</v>
      </c>
      <c r="M44" s="99" t="s">
        <v>2973</v>
      </c>
      <c r="N44" s="99" t="s">
        <v>2973</v>
      </c>
      <c r="O44" s="99" t="s">
        <v>2973</v>
      </c>
      <c r="P44" s="99" t="s">
        <v>2973</v>
      </c>
      <c r="Q44" s="99" t="s">
        <v>2973</v>
      </c>
      <c r="R44" s="99" t="s">
        <v>2973</v>
      </c>
      <c r="S44" s="99" t="s">
        <v>2973</v>
      </c>
      <c r="T44" s="99" t="s">
        <v>2973</v>
      </c>
      <c r="U44" s="99" t="s">
        <v>2973</v>
      </c>
      <c r="V44" s="99" t="s">
        <v>2973</v>
      </c>
      <c r="W44" s="53" t="s">
        <v>103</v>
      </c>
      <c r="X44" s="53" t="s">
        <v>3008</v>
      </c>
      <c r="Y44" s="53"/>
      <c r="AA44" s="839"/>
      <c r="AB44" s="70" t="s">
        <v>3972</v>
      </c>
      <c r="AC44" s="53" t="s">
        <v>3971</v>
      </c>
      <c r="AD44" s="53"/>
    </row>
    <row r="45" spans="1:30" ht="12" thickBot="1" x14ac:dyDescent="0.2">
      <c r="A45" s="93" t="s">
        <v>3921</v>
      </c>
      <c r="B45" s="146">
        <v>6</v>
      </c>
      <c r="C45" s="146">
        <v>0</v>
      </c>
      <c r="D45" s="146">
        <v>0</v>
      </c>
      <c r="E45" s="146">
        <v>0</v>
      </c>
      <c r="F45" s="147" t="s">
        <v>1978</v>
      </c>
      <c r="G45" s="138">
        <v>0</v>
      </c>
      <c r="H45" s="138">
        <v>0</v>
      </c>
      <c r="I45" s="138">
        <v>90</v>
      </c>
      <c r="J45" s="138">
        <v>0</v>
      </c>
      <c r="K45" s="138">
        <v>0</v>
      </c>
      <c r="L45" s="138">
        <v>0</v>
      </c>
      <c r="M45" s="99" t="s">
        <v>2973</v>
      </c>
      <c r="N45" s="99" t="s">
        <v>2973</v>
      </c>
      <c r="O45" s="99" t="s">
        <v>2973</v>
      </c>
      <c r="P45" s="99" t="s">
        <v>2973</v>
      </c>
      <c r="Q45" s="99" t="s">
        <v>2973</v>
      </c>
      <c r="R45" s="99" t="s">
        <v>2973</v>
      </c>
      <c r="S45" s="99" t="s">
        <v>2973</v>
      </c>
      <c r="T45" s="99" t="s">
        <v>2973</v>
      </c>
      <c r="U45" s="99" t="s">
        <v>103</v>
      </c>
      <c r="V45" s="99" t="s">
        <v>103</v>
      </c>
      <c r="W45" s="50">
        <v>1000</v>
      </c>
      <c r="X45" s="53" t="s">
        <v>1533</v>
      </c>
      <c r="Y45" s="53" t="s">
        <v>1486</v>
      </c>
      <c r="AA45" s="839"/>
      <c r="AB45" s="70" t="s">
        <v>3969</v>
      </c>
      <c r="AC45" s="53" t="s">
        <v>2571</v>
      </c>
      <c r="AD45" s="53"/>
    </row>
    <row r="46" spans="1:30" ht="12" thickBot="1" x14ac:dyDescent="0.2">
      <c r="A46" s="93" t="s">
        <v>3904</v>
      </c>
      <c r="B46" s="146">
        <v>6</v>
      </c>
      <c r="C46" s="146">
        <v>0</v>
      </c>
      <c r="D46" s="146">
        <v>0</v>
      </c>
      <c r="E46" s="146">
        <v>44</v>
      </c>
      <c r="F46" s="147" t="s">
        <v>1978</v>
      </c>
      <c r="G46" s="138">
        <v>0</v>
      </c>
      <c r="H46" s="138">
        <v>0</v>
      </c>
      <c r="I46" s="138">
        <v>95</v>
      </c>
      <c r="J46" s="138">
        <v>0</v>
      </c>
      <c r="K46" s="138">
        <v>0</v>
      </c>
      <c r="L46" s="138">
        <v>0</v>
      </c>
      <c r="M46" s="99" t="s">
        <v>2973</v>
      </c>
      <c r="N46" s="99" t="s">
        <v>2973</v>
      </c>
      <c r="O46" s="99" t="s">
        <v>2973</v>
      </c>
      <c r="P46" s="99" t="s">
        <v>2973</v>
      </c>
      <c r="Q46" s="99" t="s">
        <v>2973</v>
      </c>
      <c r="R46" s="99" t="s">
        <v>2973</v>
      </c>
      <c r="S46" s="99" t="s">
        <v>2973</v>
      </c>
      <c r="T46" s="99" t="s">
        <v>2973</v>
      </c>
      <c r="U46" s="99" t="s">
        <v>2973</v>
      </c>
      <c r="V46" s="99" t="s">
        <v>2973</v>
      </c>
      <c r="W46" s="53" t="s">
        <v>103</v>
      </c>
      <c r="X46" s="53" t="s">
        <v>3101</v>
      </c>
      <c r="Y46" s="53" t="s">
        <v>1486</v>
      </c>
      <c r="AA46" s="839"/>
      <c r="AB46" s="70" t="s">
        <v>3955</v>
      </c>
      <c r="AC46" s="53" t="s">
        <v>3037</v>
      </c>
      <c r="AD46" s="53"/>
    </row>
    <row r="47" spans="1:30" ht="12" thickBot="1" x14ac:dyDescent="0.2">
      <c r="A47" s="846" t="s">
        <v>126</v>
      </c>
      <c r="B47" s="855">
        <v>7</v>
      </c>
      <c r="C47" s="855">
        <v>0</v>
      </c>
      <c r="D47" s="855">
        <v>0</v>
      </c>
      <c r="E47" s="855">
        <v>0</v>
      </c>
      <c r="F47" s="858" t="s">
        <v>1978</v>
      </c>
      <c r="G47" s="853">
        <v>0</v>
      </c>
      <c r="H47" s="853">
        <v>0</v>
      </c>
      <c r="I47" s="853">
        <v>0</v>
      </c>
      <c r="J47" s="853">
        <v>0</v>
      </c>
      <c r="K47" s="853">
        <v>0</v>
      </c>
      <c r="L47" s="853">
        <v>100</v>
      </c>
      <c r="M47" s="750" t="s">
        <v>2973</v>
      </c>
      <c r="N47" s="750" t="s">
        <v>2973</v>
      </c>
      <c r="O47" s="750" t="s">
        <v>2973</v>
      </c>
      <c r="P47" s="750" t="s">
        <v>2973</v>
      </c>
      <c r="Q47" s="750" t="s">
        <v>2973</v>
      </c>
      <c r="R47" s="750" t="s">
        <v>2973</v>
      </c>
      <c r="S47" s="750" t="s">
        <v>2973</v>
      </c>
      <c r="T47" s="750" t="s">
        <v>2973</v>
      </c>
      <c r="U47" s="750" t="s">
        <v>2973</v>
      </c>
      <c r="V47" s="750" t="s">
        <v>2973</v>
      </c>
      <c r="W47" s="738">
        <v>-187</v>
      </c>
      <c r="X47" s="53" t="s">
        <v>2754</v>
      </c>
      <c r="Y47" s="738" t="s">
        <v>3663</v>
      </c>
      <c r="AA47" s="839"/>
      <c r="AB47" s="836" t="s">
        <v>3954</v>
      </c>
      <c r="AC47" s="53" t="s">
        <v>1688</v>
      </c>
      <c r="AD47" s="738"/>
    </row>
    <row r="48" spans="1:30" ht="12" thickBot="1" x14ac:dyDescent="0.2">
      <c r="A48" s="847"/>
      <c r="B48" s="856"/>
      <c r="C48" s="856"/>
      <c r="D48" s="856"/>
      <c r="E48" s="856"/>
      <c r="F48" s="856"/>
      <c r="G48" s="854"/>
      <c r="H48" s="854"/>
      <c r="I48" s="854"/>
      <c r="J48" s="854"/>
      <c r="K48" s="854"/>
      <c r="L48" s="854"/>
      <c r="M48" s="751"/>
      <c r="N48" s="751"/>
      <c r="O48" s="751"/>
      <c r="P48" s="751"/>
      <c r="Q48" s="751"/>
      <c r="R48" s="751"/>
      <c r="S48" s="751"/>
      <c r="T48" s="751"/>
      <c r="U48" s="751"/>
      <c r="V48" s="751"/>
      <c r="W48" s="739"/>
      <c r="X48" s="53" t="s">
        <v>4002</v>
      </c>
      <c r="Y48" s="739"/>
      <c r="AA48" s="839"/>
      <c r="AB48" s="837"/>
      <c r="AC48" s="53" t="s">
        <v>4003</v>
      </c>
      <c r="AD48" s="739"/>
    </row>
    <row r="49" spans="1:30" ht="12" thickBot="1" x14ac:dyDescent="0.2">
      <c r="A49" s="93" t="s">
        <v>4001</v>
      </c>
      <c r="B49" s="146">
        <v>7</v>
      </c>
      <c r="C49" s="146">
        <v>0</v>
      </c>
      <c r="D49" s="146">
        <v>0</v>
      </c>
      <c r="E49" s="146">
        <v>5</v>
      </c>
      <c r="F49" s="149" t="s">
        <v>1978</v>
      </c>
      <c r="G49" s="138">
        <v>0</v>
      </c>
      <c r="H49" s="138">
        <v>0</v>
      </c>
      <c r="I49" s="138">
        <v>0</v>
      </c>
      <c r="J49" s="138">
        <v>50</v>
      </c>
      <c r="K49" s="138">
        <v>0</v>
      </c>
      <c r="L49" s="138">
        <v>0</v>
      </c>
      <c r="M49" s="99" t="s">
        <v>2973</v>
      </c>
      <c r="N49" s="99" t="s">
        <v>2973</v>
      </c>
      <c r="O49" s="99" t="s">
        <v>2973</v>
      </c>
      <c r="P49" s="99" t="s">
        <v>2973</v>
      </c>
      <c r="Q49" s="99" t="s">
        <v>2973</v>
      </c>
      <c r="R49" s="99" t="s">
        <v>2973</v>
      </c>
      <c r="S49" s="99" t="s">
        <v>2973</v>
      </c>
      <c r="T49" s="99" t="s">
        <v>2973</v>
      </c>
      <c r="U49" s="99" t="s">
        <v>2973</v>
      </c>
      <c r="V49" s="99" t="s">
        <v>2973</v>
      </c>
      <c r="W49" s="53" t="s">
        <v>103</v>
      </c>
      <c r="X49" s="53" t="s">
        <v>2754</v>
      </c>
      <c r="Y49" s="53"/>
      <c r="AA49" s="839"/>
      <c r="AB49" s="70" t="s">
        <v>463</v>
      </c>
      <c r="AC49" s="53" t="s">
        <v>1868</v>
      </c>
      <c r="AD49" s="53"/>
    </row>
    <row r="50" spans="1:30" ht="12" thickBot="1" x14ac:dyDescent="0.2">
      <c r="A50" s="93" t="s">
        <v>642</v>
      </c>
      <c r="B50" s="146">
        <v>7</v>
      </c>
      <c r="C50" s="146">
        <v>0</v>
      </c>
      <c r="D50" s="146">
        <v>0</v>
      </c>
      <c r="E50" s="146">
        <v>0</v>
      </c>
      <c r="F50" s="149" t="s">
        <v>1978</v>
      </c>
      <c r="G50" s="138">
        <v>0</v>
      </c>
      <c r="H50" s="138">
        <v>0</v>
      </c>
      <c r="I50" s="138">
        <v>0</v>
      </c>
      <c r="J50" s="138">
        <v>0</v>
      </c>
      <c r="K50" s="138">
        <v>0</v>
      </c>
      <c r="L50" s="138">
        <v>0</v>
      </c>
      <c r="M50" s="99" t="s">
        <v>2973</v>
      </c>
      <c r="N50" s="99" t="s">
        <v>2973</v>
      </c>
      <c r="O50" s="99" t="s">
        <v>2973</v>
      </c>
      <c r="P50" s="99" t="s">
        <v>2973</v>
      </c>
      <c r="Q50" s="99" t="s">
        <v>2973</v>
      </c>
      <c r="R50" s="99" t="s">
        <v>2973</v>
      </c>
      <c r="S50" s="99" t="s">
        <v>2973</v>
      </c>
      <c r="T50" s="99" t="s">
        <v>2973</v>
      </c>
      <c r="U50" s="99" t="s">
        <v>2973</v>
      </c>
      <c r="V50" s="99" t="s">
        <v>2973</v>
      </c>
      <c r="W50" s="50">
        <v>-5832</v>
      </c>
      <c r="X50" s="53" t="s">
        <v>4000</v>
      </c>
      <c r="Y50" s="53" t="s">
        <v>3999</v>
      </c>
      <c r="AA50" s="839"/>
      <c r="AB50" s="70" t="s">
        <v>3940</v>
      </c>
      <c r="AC50" s="53" t="s">
        <v>3939</v>
      </c>
      <c r="AD50" s="53"/>
    </row>
    <row r="51" spans="1:30" ht="12" thickBot="1" x14ac:dyDescent="0.2">
      <c r="A51" s="93" t="s">
        <v>3914</v>
      </c>
      <c r="B51" s="146">
        <v>8</v>
      </c>
      <c r="C51" s="146">
        <v>8</v>
      </c>
      <c r="D51" s="146">
        <v>8</v>
      </c>
      <c r="E51" s="146">
        <v>88</v>
      </c>
      <c r="F51" s="147" t="s">
        <v>1978</v>
      </c>
      <c r="G51" s="138">
        <v>0</v>
      </c>
      <c r="H51" s="138">
        <v>0</v>
      </c>
      <c r="I51" s="138">
        <v>0</v>
      </c>
      <c r="J51" s="138">
        <v>0</v>
      </c>
      <c r="K51" s="138">
        <v>0</v>
      </c>
      <c r="L51" s="138">
        <v>0</v>
      </c>
      <c r="M51" s="99" t="s">
        <v>2973</v>
      </c>
      <c r="N51" s="99" t="s">
        <v>2973</v>
      </c>
      <c r="O51" s="99" t="s">
        <v>2973</v>
      </c>
      <c r="P51" s="99" t="s">
        <v>2973</v>
      </c>
      <c r="Q51" s="99" t="s">
        <v>2973</v>
      </c>
      <c r="R51" s="99" t="s">
        <v>2973</v>
      </c>
      <c r="S51" s="99" t="s">
        <v>2973</v>
      </c>
      <c r="T51" s="99" t="s">
        <v>2973</v>
      </c>
      <c r="U51" s="99" t="s">
        <v>2973</v>
      </c>
      <c r="V51" s="99" t="s">
        <v>2973</v>
      </c>
      <c r="W51" s="50">
        <v>10000</v>
      </c>
      <c r="X51" s="53" t="s">
        <v>1533</v>
      </c>
      <c r="Y51" s="53" t="s">
        <v>1486</v>
      </c>
      <c r="AA51" s="839"/>
      <c r="AB51" s="68" t="s">
        <v>3988</v>
      </c>
      <c r="AC51" s="53" t="s">
        <v>3998</v>
      </c>
      <c r="AD51" s="53"/>
    </row>
    <row r="52" spans="1:30" ht="12" thickBot="1" x14ac:dyDescent="0.2">
      <c r="A52" s="93" t="s">
        <v>3919</v>
      </c>
      <c r="B52" s="146">
        <v>8</v>
      </c>
      <c r="C52" s="146">
        <v>0</v>
      </c>
      <c r="D52" s="146">
        <v>0</v>
      </c>
      <c r="E52" s="146">
        <v>0</v>
      </c>
      <c r="F52" s="147" t="s">
        <v>1978</v>
      </c>
      <c r="G52" s="138">
        <v>0</v>
      </c>
      <c r="H52" s="138">
        <v>0</v>
      </c>
      <c r="I52" s="138">
        <v>80</v>
      </c>
      <c r="J52" s="138">
        <v>0</v>
      </c>
      <c r="K52" s="138">
        <v>0</v>
      </c>
      <c r="L52" s="138">
        <v>80</v>
      </c>
      <c r="M52" s="99" t="s">
        <v>2973</v>
      </c>
      <c r="N52" s="99" t="s">
        <v>2973</v>
      </c>
      <c r="O52" s="99" t="s">
        <v>2973</v>
      </c>
      <c r="P52" s="99" t="s">
        <v>2973</v>
      </c>
      <c r="Q52" s="99" t="s">
        <v>2973</v>
      </c>
      <c r="R52" s="99" t="s">
        <v>2973</v>
      </c>
      <c r="S52" s="99" t="s">
        <v>2973</v>
      </c>
      <c r="T52" s="99" t="s">
        <v>2973</v>
      </c>
      <c r="U52" s="99" t="s">
        <v>2973</v>
      </c>
      <c r="V52" s="99" t="s">
        <v>2973</v>
      </c>
      <c r="W52" s="50">
        <v>2000</v>
      </c>
      <c r="X52" s="53" t="s">
        <v>1533</v>
      </c>
      <c r="Y52" s="53" t="s">
        <v>1486</v>
      </c>
      <c r="AA52" s="839"/>
      <c r="AB52" s="68" t="s">
        <v>3977</v>
      </c>
      <c r="AC52" s="53" t="s">
        <v>1513</v>
      </c>
      <c r="AD52" s="53" t="s">
        <v>6610</v>
      </c>
    </row>
    <row r="53" spans="1:30" ht="12" thickBot="1" x14ac:dyDescent="0.2">
      <c r="A53" s="848" t="s">
        <v>3897</v>
      </c>
      <c r="B53" s="855">
        <v>8</v>
      </c>
      <c r="C53" s="855">
        <v>0</v>
      </c>
      <c r="D53" s="855">
        <v>0</v>
      </c>
      <c r="E53" s="855">
        <v>88</v>
      </c>
      <c r="F53" s="857" t="s">
        <v>1978</v>
      </c>
      <c r="G53" s="853">
        <v>0</v>
      </c>
      <c r="H53" s="853">
        <v>10</v>
      </c>
      <c r="I53" s="853">
        <v>0</v>
      </c>
      <c r="J53" s="853">
        <v>0</v>
      </c>
      <c r="K53" s="853">
        <v>0</v>
      </c>
      <c r="L53" s="853">
        <v>0</v>
      </c>
      <c r="M53" s="750" t="s">
        <v>2973</v>
      </c>
      <c r="N53" s="750" t="s">
        <v>2973</v>
      </c>
      <c r="O53" s="750" t="s">
        <v>2973</v>
      </c>
      <c r="P53" s="750" t="s">
        <v>2973</v>
      </c>
      <c r="Q53" s="750" t="s">
        <v>2973</v>
      </c>
      <c r="R53" s="750" t="s">
        <v>2973</v>
      </c>
      <c r="S53" s="750" t="s">
        <v>2973</v>
      </c>
      <c r="T53" s="750" t="s">
        <v>2973</v>
      </c>
      <c r="U53" s="750" t="s">
        <v>103</v>
      </c>
      <c r="V53" s="750" t="s">
        <v>103</v>
      </c>
      <c r="W53" s="738" t="s">
        <v>103</v>
      </c>
      <c r="X53" s="738" t="s">
        <v>3502</v>
      </c>
      <c r="Y53" s="53" t="s">
        <v>3145</v>
      </c>
      <c r="AA53" s="784">
        <v>6</v>
      </c>
      <c r="AB53" s="70" t="s">
        <v>3973</v>
      </c>
      <c r="AC53" s="53" t="s">
        <v>1559</v>
      </c>
      <c r="AD53" s="53"/>
    </row>
    <row r="54" spans="1:30" ht="12" thickBot="1" x14ac:dyDescent="0.2">
      <c r="A54" s="847"/>
      <c r="B54" s="856"/>
      <c r="C54" s="856"/>
      <c r="D54" s="856"/>
      <c r="E54" s="856"/>
      <c r="F54" s="856"/>
      <c r="G54" s="854"/>
      <c r="H54" s="854"/>
      <c r="I54" s="854"/>
      <c r="J54" s="854"/>
      <c r="K54" s="854"/>
      <c r="L54" s="854"/>
      <c r="M54" s="751"/>
      <c r="N54" s="751"/>
      <c r="O54" s="751"/>
      <c r="P54" s="751"/>
      <c r="Q54" s="751"/>
      <c r="R54" s="751"/>
      <c r="S54" s="751"/>
      <c r="T54" s="751"/>
      <c r="U54" s="751"/>
      <c r="V54" s="751"/>
      <c r="W54" s="739"/>
      <c r="X54" s="739"/>
      <c r="Y54" s="53" t="s">
        <v>3579</v>
      </c>
      <c r="AA54" s="839"/>
      <c r="AB54" s="68" t="s">
        <v>3956</v>
      </c>
      <c r="AC54" s="53" t="s">
        <v>1535</v>
      </c>
      <c r="AD54" s="53" t="s">
        <v>3183</v>
      </c>
    </row>
    <row r="55" spans="1:30" ht="12" thickBot="1" x14ac:dyDescent="0.2">
      <c r="A55" s="93" t="s">
        <v>928</v>
      </c>
      <c r="B55" s="146">
        <v>8</v>
      </c>
      <c r="C55" s="146">
        <v>0</v>
      </c>
      <c r="D55" s="146">
        <v>66</v>
      </c>
      <c r="E55" s="146">
        <v>-33</v>
      </c>
      <c r="F55" s="149" t="s">
        <v>1991</v>
      </c>
      <c r="G55" s="138">
        <v>0</v>
      </c>
      <c r="H55" s="138">
        <v>0</v>
      </c>
      <c r="I55" s="138">
        <v>0</v>
      </c>
      <c r="J55" s="138">
        <v>0</v>
      </c>
      <c r="K55" s="138">
        <v>0</v>
      </c>
      <c r="L55" s="138">
        <v>0</v>
      </c>
      <c r="M55" s="99" t="s">
        <v>2973</v>
      </c>
      <c r="N55" s="99" t="s">
        <v>2973</v>
      </c>
      <c r="O55" s="99" t="s">
        <v>2973</v>
      </c>
      <c r="P55" s="99" t="s">
        <v>2973</v>
      </c>
      <c r="Q55" s="99" t="s">
        <v>2973</v>
      </c>
      <c r="R55" s="99" t="s">
        <v>2973</v>
      </c>
      <c r="S55" s="99" t="s">
        <v>2973</v>
      </c>
      <c r="T55" s="99" t="s">
        <v>2973</v>
      </c>
      <c r="U55" s="99" t="s">
        <v>2973</v>
      </c>
      <c r="V55" s="99" t="s">
        <v>2973</v>
      </c>
      <c r="W55" s="53">
        <v>-333</v>
      </c>
      <c r="X55" s="53" t="s">
        <v>3843</v>
      </c>
      <c r="Y55" s="53"/>
      <c r="AA55" s="839"/>
      <c r="AB55" s="70" t="s">
        <v>3952</v>
      </c>
      <c r="AC55" s="53" t="s">
        <v>3037</v>
      </c>
      <c r="AD55" s="53"/>
    </row>
    <row r="56" spans="1:30" ht="12" thickBot="1" x14ac:dyDescent="0.2">
      <c r="A56" s="93" t="s">
        <v>800</v>
      </c>
      <c r="B56" s="146">
        <v>8</v>
      </c>
      <c r="C56" s="146">
        <v>0</v>
      </c>
      <c r="D56" s="146">
        <v>66</v>
      </c>
      <c r="E56" s="146">
        <v>33</v>
      </c>
      <c r="F56" s="149" t="s">
        <v>1991</v>
      </c>
      <c r="G56" s="138">
        <v>0</v>
      </c>
      <c r="H56" s="138">
        <v>0</v>
      </c>
      <c r="I56" s="138">
        <v>0</v>
      </c>
      <c r="J56" s="138">
        <v>0</v>
      </c>
      <c r="K56" s="138">
        <v>0</v>
      </c>
      <c r="L56" s="138">
        <v>0</v>
      </c>
      <c r="M56" s="99" t="s">
        <v>2973</v>
      </c>
      <c r="N56" s="99" t="s">
        <v>2973</v>
      </c>
      <c r="O56" s="99" t="s">
        <v>2973</v>
      </c>
      <c r="P56" s="99" t="s">
        <v>2973</v>
      </c>
      <c r="Q56" s="99" t="s">
        <v>2973</v>
      </c>
      <c r="R56" s="99" t="s">
        <v>2973</v>
      </c>
      <c r="S56" s="99" t="s">
        <v>2973</v>
      </c>
      <c r="T56" s="99" t="s">
        <v>2973</v>
      </c>
      <c r="U56" s="99" t="s">
        <v>2973</v>
      </c>
      <c r="V56" s="99" t="s">
        <v>2973</v>
      </c>
      <c r="W56" s="50">
        <v>-3333</v>
      </c>
      <c r="X56" s="53" t="s">
        <v>3997</v>
      </c>
      <c r="Y56" s="53"/>
      <c r="AA56" s="839"/>
      <c r="AB56" s="70" t="s">
        <v>3942</v>
      </c>
      <c r="AC56" s="53" t="s">
        <v>3008</v>
      </c>
      <c r="AD56" s="53"/>
    </row>
    <row r="57" spans="1:30" ht="12" thickBot="1" x14ac:dyDescent="0.2">
      <c r="A57" s="93" t="s">
        <v>3913</v>
      </c>
      <c r="B57" s="146">
        <v>9</v>
      </c>
      <c r="C57" s="146">
        <v>0</v>
      </c>
      <c r="D57" s="146">
        <v>0</v>
      </c>
      <c r="E57" s="146">
        <v>99</v>
      </c>
      <c r="F57" s="147" t="s">
        <v>1978</v>
      </c>
      <c r="G57" s="138">
        <v>0</v>
      </c>
      <c r="H57" s="138">
        <v>0</v>
      </c>
      <c r="I57" s="138">
        <v>0</v>
      </c>
      <c r="J57" s="138">
        <v>0</v>
      </c>
      <c r="K57" s="138">
        <v>0</v>
      </c>
      <c r="L57" s="138">
        <v>0</v>
      </c>
      <c r="M57" s="99" t="s">
        <v>2973</v>
      </c>
      <c r="N57" s="99" t="s">
        <v>2973</v>
      </c>
      <c r="O57" s="99" t="s">
        <v>2973</v>
      </c>
      <c r="P57" s="99" t="s">
        <v>2973</v>
      </c>
      <c r="Q57" s="99" t="s">
        <v>2973</v>
      </c>
      <c r="R57" s="99" t="s">
        <v>2973</v>
      </c>
      <c r="S57" s="99" t="s">
        <v>2973</v>
      </c>
      <c r="T57" s="99" t="s">
        <v>2973</v>
      </c>
      <c r="U57" s="99" t="s">
        <v>2973</v>
      </c>
      <c r="V57" s="99" t="s">
        <v>2973</v>
      </c>
      <c r="W57" s="50">
        <v>1000</v>
      </c>
      <c r="X57" s="53" t="s">
        <v>1533</v>
      </c>
      <c r="Y57" s="53" t="s">
        <v>1486</v>
      </c>
      <c r="AA57" s="839"/>
      <c r="AB57" s="68" t="s">
        <v>3996</v>
      </c>
      <c r="AC57" s="53" t="s">
        <v>6390</v>
      </c>
      <c r="AD57" s="53"/>
    </row>
    <row r="58" spans="1:30" ht="12" thickBot="1" x14ac:dyDescent="0.2">
      <c r="A58" s="93" t="s">
        <v>3995</v>
      </c>
      <c r="B58" s="146">
        <v>10</v>
      </c>
      <c r="C58" s="146">
        <v>10</v>
      </c>
      <c r="D58" s="146">
        <v>10</v>
      </c>
      <c r="E58" s="146">
        <v>0</v>
      </c>
      <c r="F58" s="149" t="s">
        <v>1978</v>
      </c>
      <c r="G58" s="138">
        <v>0</v>
      </c>
      <c r="H58" s="138">
        <v>0</v>
      </c>
      <c r="I58" s="138">
        <v>0</v>
      </c>
      <c r="J58" s="138">
        <v>0</v>
      </c>
      <c r="K58" s="138">
        <v>0</v>
      </c>
      <c r="L58" s="138">
        <v>0</v>
      </c>
      <c r="M58" s="99" t="s">
        <v>2973</v>
      </c>
      <c r="N58" s="99" t="s">
        <v>2973</v>
      </c>
      <c r="O58" s="99" t="s">
        <v>2973</v>
      </c>
      <c r="P58" s="99" t="s">
        <v>2973</v>
      </c>
      <c r="Q58" s="99" t="s">
        <v>2973</v>
      </c>
      <c r="R58" s="99" t="s">
        <v>2973</v>
      </c>
      <c r="S58" s="99" t="s">
        <v>2973</v>
      </c>
      <c r="T58" s="99" t="s">
        <v>2973</v>
      </c>
      <c r="U58" s="99" t="s">
        <v>103</v>
      </c>
      <c r="V58" s="99" t="s">
        <v>103</v>
      </c>
      <c r="W58" s="50">
        <v>-1500</v>
      </c>
      <c r="X58" s="53" t="s">
        <v>1562</v>
      </c>
      <c r="Y58" s="53" t="s">
        <v>3980</v>
      </c>
      <c r="AA58" s="839"/>
      <c r="AB58" s="70" t="s">
        <v>3964</v>
      </c>
      <c r="AC58" s="53" t="s">
        <v>6390</v>
      </c>
      <c r="AD58" s="53"/>
    </row>
    <row r="59" spans="1:30" ht="12" thickBot="1" x14ac:dyDescent="0.2">
      <c r="A59" s="93" t="s">
        <v>3994</v>
      </c>
      <c r="B59" s="146">
        <v>10</v>
      </c>
      <c r="C59" s="146">
        <v>10</v>
      </c>
      <c r="D59" s="146">
        <v>10</v>
      </c>
      <c r="E59" s="146">
        <v>0</v>
      </c>
      <c r="F59" s="146" t="s">
        <v>103</v>
      </c>
      <c r="G59" s="138">
        <v>0</v>
      </c>
      <c r="H59" s="138">
        <v>0</v>
      </c>
      <c r="I59" s="138">
        <v>0</v>
      </c>
      <c r="J59" s="138">
        <v>-25</v>
      </c>
      <c r="K59" s="138">
        <v>0</v>
      </c>
      <c r="L59" s="138">
        <v>0</v>
      </c>
      <c r="M59" s="99" t="s">
        <v>2973</v>
      </c>
      <c r="N59" s="99" t="s">
        <v>2973</v>
      </c>
      <c r="O59" s="99" t="s">
        <v>2973</v>
      </c>
      <c r="P59" s="99" t="s">
        <v>2973</v>
      </c>
      <c r="Q59" s="99" t="s">
        <v>2973</v>
      </c>
      <c r="R59" s="99" t="s">
        <v>2973</v>
      </c>
      <c r="S59" s="99" t="s">
        <v>2973</v>
      </c>
      <c r="T59" s="99" t="s">
        <v>2973</v>
      </c>
      <c r="U59" s="99" t="s">
        <v>2973</v>
      </c>
      <c r="V59" s="99" t="s">
        <v>2973</v>
      </c>
      <c r="W59" s="53">
        <v>-750</v>
      </c>
      <c r="X59" s="53" t="s">
        <v>3981</v>
      </c>
      <c r="Y59" s="53" t="s">
        <v>3993</v>
      </c>
      <c r="AA59" s="839"/>
      <c r="AB59" s="70" t="s">
        <v>3963</v>
      </c>
      <c r="AC59" s="53" t="s">
        <v>2870</v>
      </c>
      <c r="AD59" s="53"/>
    </row>
    <row r="60" spans="1:30" ht="12" thickBot="1" x14ac:dyDescent="0.2">
      <c r="A60" s="93" t="s">
        <v>280</v>
      </c>
      <c r="B60" s="146">
        <v>10</v>
      </c>
      <c r="C60" s="146">
        <v>0</v>
      </c>
      <c r="D60" s="146">
        <v>0</v>
      </c>
      <c r="E60" s="146">
        <v>99</v>
      </c>
      <c r="F60" s="148" t="s">
        <v>1991</v>
      </c>
      <c r="G60" s="138">
        <v>0</v>
      </c>
      <c r="H60" s="138">
        <v>0</v>
      </c>
      <c r="I60" s="138">
        <v>0</v>
      </c>
      <c r="J60" s="138">
        <v>0</v>
      </c>
      <c r="K60" s="138">
        <v>0</v>
      </c>
      <c r="L60" s="138">
        <v>0</v>
      </c>
      <c r="M60" s="99" t="s">
        <v>2973</v>
      </c>
      <c r="N60" s="99" t="s">
        <v>2973</v>
      </c>
      <c r="O60" s="99" t="s">
        <v>2973</v>
      </c>
      <c r="P60" s="99" t="s">
        <v>2973</v>
      </c>
      <c r="Q60" s="99" t="s">
        <v>2973</v>
      </c>
      <c r="R60" s="99" t="s">
        <v>2973</v>
      </c>
      <c r="S60" s="99" t="s">
        <v>2973</v>
      </c>
      <c r="T60" s="99" t="s">
        <v>2973</v>
      </c>
      <c r="U60" s="99" t="s">
        <v>103</v>
      </c>
      <c r="V60" s="99" t="s">
        <v>103</v>
      </c>
      <c r="W60" s="53" t="s">
        <v>103</v>
      </c>
      <c r="X60" s="53" t="s">
        <v>3951</v>
      </c>
      <c r="Y60" s="53"/>
      <c r="AA60" s="839"/>
      <c r="AB60" s="70" t="s">
        <v>3961</v>
      </c>
      <c r="AC60" s="53" t="s">
        <v>2870</v>
      </c>
      <c r="AD60" s="53"/>
    </row>
    <row r="61" spans="1:30" ht="12" thickBot="1" x14ac:dyDescent="0.2">
      <c r="A61" s="93" t="s">
        <v>280</v>
      </c>
      <c r="B61" s="146">
        <v>10</v>
      </c>
      <c r="C61" s="146">
        <v>0</v>
      </c>
      <c r="D61" s="146">
        <v>0</v>
      </c>
      <c r="E61" s="146">
        <v>-99</v>
      </c>
      <c r="F61" s="148" t="s">
        <v>1991</v>
      </c>
      <c r="G61" s="138">
        <v>0</v>
      </c>
      <c r="H61" s="138">
        <v>0</v>
      </c>
      <c r="I61" s="138">
        <v>0</v>
      </c>
      <c r="J61" s="138">
        <v>0</v>
      </c>
      <c r="K61" s="138">
        <v>0</v>
      </c>
      <c r="L61" s="138">
        <v>0</v>
      </c>
      <c r="M61" s="99" t="s">
        <v>2973</v>
      </c>
      <c r="N61" s="99" t="s">
        <v>2973</v>
      </c>
      <c r="O61" s="99" t="s">
        <v>2973</v>
      </c>
      <c r="P61" s="99" t="s">
        <v>2973</v>
      </c>
      <c r="Q61" s="99" t="s">
        <v>2973</v>
      </c>
      <c r="R61" s="99" t="s">
        <v>2973</v>
      </c>
      <c r="S61" s="99" t="s">
        <v>2973</v>
      </c>
      <c r="T61" s="99" t="s">
        <v>2973</v>
      </c>
      <c r="U61" s="99" t="s">
        <v>103</v>
      </c>
      <c r="V61" s="99" t="s">
        <v>103</v>
      </c>
      <c r="W61" s="53" t="s">
        <v>103</v>
      </c>
      <c r="X61" s="53" t="s">
        <v>3949</v>
      </c>
      <c r="Y61" s="53"/>
      <c r="AA61" s="839"/>
      <c r="AB61" s="70" t="s">
        <v>3958</v>
      </c>
      <c r="AC61" s="53" t="s">
        <v>3384</v>
      </c>
      <c r="AD61" s="53"/>
    </row>
    <row r="62" spans="1:30" ht="12" thickBot="1" x14ac:dyDescent="0.2">
      <c r="A62" s="93" t="s">
        <v>280</v>
      </c>
      <c r="B62" s="146">
        <v>10</v>
      </c>
      <c r="C62" s="146">
        <v>0</v>
      </c>
      <c r="D62" s="146">
        <v>0</v>
      </c>
      <c r="E62" s="146">
        <v>0</v>
      </c>
      <c r="F62" s="148" t="s">
        <v>1991</v>
      </c>
      <c r="G62" s="138">
        <v>0</v>
      </c>
      <c r="H62" s="138">
        <v>0</v>
      </c>
      <c r="I62" s="138">
        <v>0</v>
      </c>
      <c r="J62" s="138">
        <v>0</v>
      </c>
      <c r="K62" s="138">
        <v>0</v>
      </c>
      <c r="L62" s="138">
        <v>0</v>
      </c>
      <c r="M62" s="99" t="s">
        <v>2973</v>
      </c>
      <c r="N62" s="99" t="s">
        <v>2973</v>
      </c>
      <c r="O62" s="99" t="s">
        <v>2973</v>
      </c>
      <c r="P62" s="99" t="s">
        <v>2973</v>
      </c>
      <c r="Q62" s="99" t="s">
        <v>2973</v>
      </c>
      <c r="R62" s="99" t="s">
        <v>2973</v>
      </c>
      <c r="S62" s="99" t="s">
        <v>2973</v>
      </c>
      <c r="T62" s="99" t="s">
        <v>2973</v>
      </c>
      <c r="U62" s="99" t="s">
        <v>103</v>
      </c>
      <c r="V62" s="99" t="s">
        <v>103</v>
      </c>
      <c r="W62" s="53" t="s">
        <v>103</v>
      </c>
      <c r="X62" s="53" t="s">
        <v>3946</v>
      </c>
      <c r="Y62" s="53" t="s">
        <v>3991</v>
      </c>
      <c r="AA62" s="784">
        <v>7</v>
      </c>
      <c r="AB62" s="70" t="s">
        <v>626</v>
      </c>
      <c r="AC62" s="53" t="s">
        <v>3992</v>
      </c>
      <c r="AD62" s="53"/>
    </row>
    <row r="63" spans="1:30" ht="12" thickBot="1" x14ac:dyDescent="0.2">
      <c r="A63" s="93" t="s">
        <v>3937</v>
      </c>
      <c r="B63" s="146">
        <v>10</v>
      </c>
      <c r="C63" s="146">
        <v>0</v>
      </c>
      <c r="D63" s="146">
        <v>0</v>
      </c>
      <c r="E63" s="146">
        <v>10</v>
      </c>
      <c r="F63" s="147" t="s">
        <v>1978</v>
      </c>
      <c r="G63" s="138">
        <v>2</v>
      </c>
      <c r="H63" s="138">
        <v>2</v>
      </c>
      <c r="I63" s="138">
        <v>2</v>
      </c>
      <c r="J63" s="138">
        <v>2</v>
      </c>
      <c r="K63" s="138">
        <v>2</v>
      </c>
      <c r="L63" s="138">
        <v>2</v>
      </c>
      <c r="M63" s="99" t="s">
        <v>2973</v>
      </c>
      <c r="N63" s="99" t="s">
        <v>2973</v>
      </c>
      <c r="O63" s="99" t="s">
        <v>2973</v>
      </c>
      <c r="P63" s="99" t="s">
        <v>2973</v>
      </c>
      <c r="Q63" s="99" t="s">
        <v>2973</v>
      </c>
      <c r="R63" s="99" t="s">
        <v>2973</v>
      </c>
      <c r="S63" s="99" t="s">
        <v>2973</v>
      </c>
      <c r="T63" s="99" t="s">
        <v>2973</v>
      </c>
      <c r="U63" s="99" t="s">
        <v>103</v>
      </c>
      <c r="V63" s="99" t="s">
        <v>103</v>
      </c>
      <c r="W63" s="53" t="s">
        <v>103</v>
      </c>
      <c r="X63" s="53" t="s">
        <v>2955</v>
      </c>
      <c r="Y63" s="53" t="s">
        <v>2953</v>
      </c>
      <c r="AA63" s="839"/>
      <c r="AB63" s="70" t="s">
        <v>3933</v>
      </c>
      <c r="AC63" s="53" t="s">
        <v>3756</v>
      </c>
      <c r="AD63" s="53"/>
    </row>
    <row r="64" spans="1:30" ht="12" thickBot="1" x14ac:dyDescent="0.2">
      <c r="A64" s="93" t="s">
        <v>3910</v>
      </c>
      <c r="B64" s="146">
        <v>11</v>
      </c>
      <c r="C64" s="146">
        <v>0</v>
      </c>
      <c r="D64" s="146">
        <v>0</v>
      </c>
      <c r="E64" s="146">
        <v>111</v>
      </c>
      <c r="F64" s="147" t="s">
        <v>1978</v>
      </c>
      <c r="G64" s="138">
        <v>0</v>
      </c>
      <c r="H64" s="138">
        <v>0</v>
      </c>
      <c r="I64" s="138">
        <v>0</v>
      </c>
      <c r="J64" s="138">
        <v>0</v>
      </c>
      <c r="K64" s="138">
        <v>0</v>
      </c>
      <c r="L64" s="138">
        <v>0</v>
      </c>
      <c r="M64" s="99" t="s">
        <v>2973</v>
      </c>
      <c r="N64" s="99" t="s">
        <v>2973</v>
      </c>
      <c r="O64" s="99" t="s">
        <v>2973</v>
      </c>
      <c r="P64" s="99" t="s">
        <v>2973</v>
      </c>
      <c r="Q64" s="99" t="s">
        <v>2973</v>
      </c>
      <c r="R64" s="99" t="s">
        <v>2973</v>
      </c>
      <c r="S64" s="99" t="s">
        <v>2973</v>
      </c>
      <c r="T64" s="99" t="s">
        <v>2973</v>
      </c>
      <c r="U64" s="99" t="s">
        <v>103</v>
      </c>
      <c r="V64" s="99" t="s">
        <v>103</v>
      </c>
      <c r="W64" s="53" t="s">
        <v>213</v>
      </c>
      <c r="X64" s="53" t="s">
        <v>1533</v>
      </c>
      <c r="Y64" s="53" t="s">
        <v>1486</v>
      </c>
      <c r="AA64" s="839"/>
      <c r="AB64" s="836" t="s">
        <v>816</v>
      </c>
      <c r="AC64" s="53" t="s">
        <v>3990</v>
      </c>
      <c r="AD64" s="738"/>
    </row>
    <row r="65" spans="1:30" ht="12" thickBot="1" x14ac:dyDescent="0.2">
      <c r="A65" s="93" t="s">
        <v>3988</v>
      </c>
      <c r="B65" s="146">
        <v>12</v>
      </c>
      <c r="C65" s="146">
        <v>0</v>
      </c>
      <c r="D65" s="146">
        <v>0</v>
      </c>
      <c r="E65" s="146">
        <v>0</v>
      </c>
      <c r="F65" s="146">
        <v>0</v>
      </c>
      <c r="G65" s="138">
        <v>0</v>
      </c>
      <c r="H65" s="138">
        <v>0</v>
      </c>
      <c r="I65" s="138">
        <v>0</v>
      </c>
      <c r="J65" s="138">
        <v>0</v>
      </c>
      <c r="K65" s="138">
        <v>0</v>
      </c>
      <c r="L65" s="138">
        <v>0</v>
      </c>
      <c r="M65" s="99" t="s">
        <v>103</v>
      </c>
      <c r="N65" s="99" t="s">
        <v>103</v>
      </c>
      <c r="O65" s="99" t="s">
        <v>103</v>
      </c>
      <c r="P65" s="99" t="s">
        <v>2973</v>
      </c>
      <c r="Q65" s="99" t="s">
        <v>103</v>
      </c>
      <c r="R65" s="99" t="s">
        <v>103</v>
      </c>
      <c r="S65" s="99" t="s">
        <v>103</v>
      </c>
      <c r="T65" s="99" t="s">
        <v>103</v>
      </c>
      <c r="U65" s="99" t="s">
        <v>103</v>
      </c>
      <c r="V65" s="99" t="s">
        <v>103</v>
      </c>
      <c r="W65" s="53" t="s">
        <v>103</v>
      </c>
      <c r="X65" s="53" t="s">
        <v>3987</v>
      </c>
      <c r="Y65" s="53"/>
      <c r="AA65" s="839"/>
      <c r="AB65" s="837"/>
      <c r="AC65" s="53" t="s">
        <v>3989</v>
      </c>
      <c r="AD65" s="739"/>
    </row>
    <row r="66" spans="1:30" ht="12" thickBot="1" x14ac:dyDescent="0.2">
      <c r="A66" s="93" t="s">
        <v>475</v>
      </c>
      <c r="B66" s="146">
        <v>12</v>
      </c>
      <c r="C66" s="146">
        <v>0</v>
      </c>
      <c r="D66" s="146">
        <v>88</v>
      </c>
      <c r="E66" s="146">
        <v>66</v>
      </c>
      <c r="F66" s="149" t="s">
        <v>1978</v>
      </c>
      <c r="G66" s="138">
        <v>0</v>
      </c>
      <c r="H66" s="138">
        <v>0</v>
      </c>
      <c r="I66" s="138">
        <v>0</v>
      </c>
      <c r="J66" s="138">
        <v>0</v>
      </c>
      <c r="K66" s="138">
        <v>0</v>
      </c>
      <c r="L66" s="138">
        <v>0</v>
      </c>
      <c r="M66" s="99" t="s">
        <v>2973</v>
      </c>
      <c r="N66" s="99" t="s">
        <v>2973</v>
      </c>
      <c r="O66" s="99" t="s">
        <v>2973</v>
      </c>
      <c r="P66" s="99" t="s">
        <v>2973</v>
      </c>
      <c r="Q66" s="99" t="s">
        <v>2973</v>
      </c>
      <c r="R66" s="99" t="s">
        <v>2973</v>
      </c>
      <c r="S66" s="99" t="s">
        <v>2973</v>
      </c>
      <c r="T66" s="99" t="s">
        <v>2973</v>
      </c>
      <c r="U66" s="99" t="s">
        <v>103</v>
      </c>
      <c r="V66" s="99" t="s">
        <v>103</v>
      </c>
      <c r="W66" s="50">
        <v>-6666</v>
      </c>
      <c r="X66" s="53" t="s">
        <v>3305</v>
      </c>
      <c r="Y66" s="53" t="s">
        <v>3145</v>
      </c>
      <c r="AA66" s="839"/>
      <c r="AB66" s="836" t="s">
        <v>170</v>
      </c>
      <c r="AC66" s="53" t="s">
        <v>3929</v>
      </c>
      <c r="AD66" s="738"/>
    </row>
    <row r="67" spans="1:30" ht="12" thickBot="1" x14ac:dyDescent="0.2">
      <c r="A67" s="93" t="s">
        <v>3985</v>
      </c>
      <c r="B67" s="146">
        <v>12</v>
      </c>
      <c r="C67" s="146">
        <v>0</v>
      </c>
      <c r="D67" s="146">
        <v>0</v>
      </c>
      <c r="E67" s="146">
        <v>0</v>
      </c>
      <c r="F67" s="149" t="s">
        <v>1991</v>
      </c>
      <c r="G67" s="138">
        <v>0</v>
      </c>
      <c r="H67" s="138">
        <v>0</v>
      </c>
      <c r="I67" s="138">
        <v>0</v>
      </c>
      <c r="J67" s="138">
        <v>0</v>
      </c>
      <c r="K67" s="138">
        <v>0</v>
      </c>
      <c r="L67" s="138">
        <v>0</v>
      </c>
      <c r="M67" s="99" t="s">
        <v>2973</v>
      </c>
      <c r="N67" s="99" t="s">
        <v>2973</v>
      </c>
      <c r="O67" s="99" t="s">
        <v>2973</v>
      </c>
      <c r="P67" s="99" t="s">
        <v>2973</v>
      </c>
      <c r="Q67" s="99" t="s">
        <v>2973</v>
      </c>
      <c r="R67" s="99" t="s">
        <v>2973</v>
      </c>
      <c r="S67" s="99" t="s">
        <v>2973</v>
      </c>
      <c r="T67" s="99" t="s">
        <v>2973</v>
      </c>
      <c r="U67" s="99" t="s">
        <v>2973</v>
      </c>
      <c r="V67" s="99" t="s">
        <v>2973</v>
      </c>
      <c r="W67" s="50">
        <v>-1500</v>
      </c>
      <c r="X67" s="53" t="s">
        <v>3984</v>
      </c>
      <c r="Y67" s="53" t="s">
        <v>3983</v>
      </c>
      <c r="AA67" s="839"/>
      <c r="AB67" s="837"/>
      <c r="AC67" s="53" t="s">
        <v>3986</v>
      </c>
      <c r="AD67" s="739"/>
    </row>
    <row r="68" spans="1:30" ht="12" thickBot="1" x14ac:dyDescent="0.2">
      <c r="A68" s="93" t="s">
        <v>550</v>
      </c>
      <c r="B68" s="146">
        <v>13</v>
      </c>
      <c r="C68" s="146">
        <v>0</v>
      </c>
      <c r="D68" s="146">
        <v>0</v>
      </c>
      <c r="E68" s="146">
        <v>0</v>
      </c>
      <c r="F68" s="149" t="s">
        <v>1991</v>
      </c>
      <c r="G68" s="138">
        <v>5</v>
      </c>
      <c r="H68" s="138">
        <v>5</v>
      </c>
      <c r="I68" s="138">
        <v>5</v>
      </c>
      <c r="J68" s="138">
        <v>5</v>
      </c>
      <c r="K68" s="138">
        <v>5</v>
      </c>
      <c r="L68" s="138">
        <v>5</v>
      </c>
      <c r="M68" s="99" t="s">
        <v>2973</v>
      </c>
      <c r="N68" s="99" t="s">
        <v>2973</v>
      </c>
      <c r="O68" s="99" t="s">
        <v>2973</v>
      </c>
      <c r="P68" s="99" t="s">
        <v>2973</v>
      </c>
      <c r="Q68" s="99" t="s">
        <v>2973</v>
      </c>
      <c r="R68" s="99" t="s">
        <v>2973</v>
      </c>
      <c r="S68" s="99" t="s">
        <v>2973</v>
      </c>
      <c r="T68" s="99" t="s">
        <v>2973</v>
      </c>
      <c r="U68" s="99" t="s">
        <v>103</v>
      </c>
      <c r="V68" s="99" t="s">
        <v>103</v>
      </c>
      <c r="W68" s="50">
        <v>-1125</v>
      </c>
      <c r="X68" s="53" t="s">
        <v>3268</v>
      </c>
      <c r="Y68" s="53"/>
      <c r="AA68" s="839"/>
      <c r="AB68" s="836" t="s">
        <v>3924</v>
      </c>
      <c r="AC68" s="53" t="s">
        <v>3141</v>
      </c>
      <c r="AD68" s="738"/>
    </row>
    <row r="69" spans="1:30" ht="12" thickBot="1" x14ac:dyDescent="0.2">
      <c r="A69" s="846" t="s">
        <v>363</v>
      </c>
      <c r="B69" s="855">
        <v>15</v>
      </c>
      <c r="C69" s="855">
        <v>15</v>
      </c>
      <c r="D69" s="855">
        <v>0</v>
      </c>
      <c r="E69" s="855">
        <v>0</v>
      </c>
      <c r="F69" s="858" t="s">
        <v>1978</v>
      </c>
      <c r="G69" s="853">
        <v>0</v>
      </c>
      <c r="H69" s="853">
        <v>0</v>
      </c>
      <c r="I69" s="853">
        <v>0</v>
      </c>
      <c r="J69" s="853">
        <v>0</v>
      </c>
      <c r="K69" s="853">
        <v>0</v>
      </c>
      <c r="L69" s="853">
        <v>0</v>
      </c>
      <c r="M69" s="750" t="s">
        <v>2973</v>
      </c>
      <c r="N69" s="750" t="s">
        <v>2973</v>
      </c>
      <c r="O69" s="750" t="s">
        <v>2973</v>
      </c>
      <c r="P69" s="750" t="s">
        <v>2973</v>
      </c>
      <c r="Q69" s="750" t="s">
        <v>103</v>
      </c>
      <c r="R69" s="750" t="s">
        <v>2973</v>
      </c>
      <c r="S69" s="750" t="s">
        <v>2973</v>
      </c>
      <c r="T69" s="750" t="s">
        <v>2973</v>
      </c>
      <c r="U69" s="750" t="s">
        <v>2973</v>
      </c>
      <c r="V69" s="750" t="s">
        <v>2973</v>
      </c>
      <c r="W69" s="749">
        <v>-2985</v>
      </c>
      <c r="X69" s="53" t="s">
        <v>3981</v>
      </c>
      <c r="Y69" s="53" t="s">
        <v>3980</v>
      </c>
      <c r="AA69" s="839"/>
      <c r="AB69" s="837"/>
      <c r="AC69" s="53" t="s">
        <v>3982</v>
      </c>
      <c r="AD69" s="739"/>
    </row>
    <row r="70" spans="1:30" ht="12" thickBot="1" x14ac:dyDescent="0.2">
      <c r="A70" s="847"/>
      <c r="B70" s="856"/>
      <c r="C70" s="856"/>
      <c r="D70" s="856"/>
      <c r="E70" s="856"/>
      <c r="F70" s="856"/>
      <c r="G70" s="854"/>
      <c r="H70" s="854"/>
      <c r="I70" s="854"/>
      <c r="J70" s="854"/>
      <c r="K70" s="854"/>
      <c r="L70" s="854"/>
      <c r="M70" s="751"/>
      <c r="N70" s="751"/>
      <c r="O70" s="751"/>
      <c r="P70" s="751"/>
      <c r="Q70" s="751"/>
      <c r="R70" s="751"/>
      <c r="S70" s="751"/>
      <c r="T70" s="751"/>
      <c r="U70" s="751"/>
      <c r="V70" s="751"/>
      <c r="W70" s="739"/>
      <c r="X70" s="53" t="s">
        <v>3613</v>
      </c>
      <c r="Y70" s="53" t="s">
        <v>3978</v>
      </c>
      <c r="AA70" s="839"/>
      <c r="AB70" s="70" t="s">
        <v>565</v>
      </c>
      <c r="AC70" s="53" t="s">
        <v>3979</v>
      </c>
      <c r="AD70" s="53"/>
    </row>
    <row r="71" spans="1:30" ht="12" thickBot="1" x14ac:dyDescent="0.2">
      <c r="A71" s="93" t="s">
        <v>3977</v>
      </c>
      <c r="B71" s="146">
        <v>15</v>
      </c>
      <c r="C71" s="146">
        <v>0</v>
      </c>
      <c r="D71" s="146">
        <v>0</v>
      </c>
      <c r="E71" s="146">
        <v>0</v>
      </c>
      <c r="F71" s="146" t="s">
        <v>103</v>
      </c>
      <c r="G71" s="138">
        <v>5</v>
      </c>
      <c r="H71" s="138">
        <v>5</v>
      </c>
      <c r="I71" s="138">
        <v>5</v>
      </c>
      <c r="J71" s="138">
        <v>5</v>
      </c>
      <c r="K71" s="138">
        <v>5</v>
      </c>
      <c r="L71" s="138">
        <v>5</v>
      </c>
      <c r="M71" s="99" t="s">
        <v>103</v>
      </c>
      <c r="N71" s="99" t="s">
        <v>103</v>
      </c>
      <c r="O71" s="99" t="s">
        <v>103</v>
      </c>
      <c r="P71" s="99" t="s">
        <v>2973</v>
      </c>
      <c r="Q71" s="99" t="s">
        <v>103</v>
      </c>
      <c r="R71" s="99" t="s">
        <v>103</v>
      </c>
      <c r="S71" s="99" t="s">
        <v>103</v>
      </c>
      <c r="T71" s="99" t="s">
        <v>103</v>
      </c>
      <c r="U71" s="99" t="s">
        <v>103</v>
      </c>
      <c r="V71" s="99" t="s">
        <v>103</v>
      </c>
      <c r="W71" s="50">
        <v>2500</v>
      </c>
      <c r="X71" s="53" t="s">
        <v>1513</v>
      </c>
      <c r="Y71" s="53"/>
      <c r="AA71" s="839"/>
      <c r="AB71" s="70" t="s">
        <v>119</v>
      </c>
      <c r="AC71" s="53" t="s">
        <v>3540</v>
      </c>
      <c r="AD71" s="53"/>
    </row>
    <row r="72" spans="1:30" ht="12" thickBot="1" x14ac:dyDescent="0.2">
      <c r="A72" s="93" t="s">
        <v>484</v>
      </c>
      <c r="B72" s="146">
        <v>18</v>
      </c>
      <c r="C72" s="146">
        <v>0</v>
      </c>
      <c r="D72" s="146">
        <v>0</v>
      </c>
      <c r="E72" s="146">
        <v>0</v>
      </c>
      <c r="F72" s="149" t="s">
        <v>1991</v>
      </c>
      <c r="G72" s="138">
        <v>10</v>
      </c>
      <c r="H72" s="138">
        <v>10</v>
      </c>
      <c r="I72" s="138">
        <v>10</v>
      </c>
      <c r="J72" s="138">
        <v>10</v>
      </c>
      <c r="K72" s="138">
        <v>10</v>
      </c>
      <c r="L72" s="138">
        <v>10</v>
      </c>
      <c r="M72" s="99" t="s">
        <v>2973</v>
      </c>
      <c r="N72" s="99" t="s">
        <v>2973</v>
      </c>
      <c r="O72" s="99" t="s">
        <v>2973</v>
      </c>
      <c r="P72" s="99" t="s">
        <v>2973</v>
      </c>
      <c r="Q72" s="99" t="s">
        <v>2973</v>
      </c>
      <c r="R72" s="99" t="s">
        <v>2973</v>
      </c>
      <c r="S72" s="99" t="s">
        <v>2973</v>
      </c>
      <c r="T72" s="99" t="s">
        <v>2973</v>
      </c>
      <c r="U72" s="99" t="s">
        <v>103</v>
      </c>
      <c r="V72" s="99" t="s">
        <v>103</v>
      </c>
      <c r="W72" s="50">
        <v>-1350</v>
      </c>
      <c r="X72" s="53" t="s">
        <v>3976</v>
      </c>
      <c r="Y72" s="53"/>
      <c r="AA72" s="839"/>
      <c r="AB72" s="836" t="s">
        <v>3918</v>
      </c>
      <c r="AC72" s="53" t="s">
        <v>3021</v>
      </c>
      <c r="AD72" s="738"/>
    </row>
    <row r="73" spans="1:30" ht="12" thickBot="1" x14ac:dyDescent="0.2">
      <c r="A73" s="93" t="s">
        <v>520</v>
      </c>
      <c r="B73" s="146">
        <v>20</v>
      </c>
      <c r="C73" s="146">
        <v>0</v>
      </c>
      <c r="D73" s="146">
        <v>99</v>
      </c>
      <c r="E73" s="146">
        <v>0</v>
      </c>
      <c r="F73" s="149" t="s">
        <v>1991</v>
      </c>
      <c r="G73" s="138">
        <v>0</v>
      </c>
      <c r="H73" s="138">
        <v>0</v>
      </c>
      <c r="I73" s="138">
        <v>0</v>
      </c>
      <c r="J73" s="138">
        <v>0</v>
      </c>
      <c r="K73" s="138">
        <v>0</v>
      </c>
      <c r="L73" s="138">
        <v>0</v>
      </c>
      <c r="M73" s="99" t="s">
        <v>2973</v>
      </c>
      <c r="N73" s="99" t="s">
        <v>2973</v>
      </c>
      <c r="O73" s="99" t="s">
        <v>2973</v>
      </c>
      <c r="P73" s="99" t="s">
        <v>2973</v>
      </c>
      <c r="Q73" s="99" t="s">
        <v>2973</v>
      </c>
      <c r="R73" s="99" t="s">
        <v>2973</v>
      </c>
      <c r="S73" s="99" t="s">
        <v>2973</v>
      </c>
      <c r="T73" s="99" t="s">
        <v>2973</v>
      </c>
      <c r="U73" s="99" t="s">
        <v>2973</v>
      </c>
      <c r="V73" s="99" t="s">
        <v>2973</v>
      </c>
      <c r="W73" s="50">
        <v>-4166</v>
      </c>
      <c r="X73" s="53" t="s">
        <v>3974</v>
      </c>
      <c r="Y73" s="53"/>
      <c r="AA73" s="839"/>
      <c r="AB73" s="837"/>
      <c r="AC73" s="53" t="s">
        <v>3975</v>
      </c>
      <c r="AD73" s="739"/>
    </row>
    <row r="74" spans="1:30" ht="12" thickBot="1" x14ac:dyDescent="0.2">
      <c r="A74" s="93" t="s">
        <v>3973</v>
      </c>
      <c r="B74" s="146">
        <v>20</v>
      </c>
      <c r="C74" s="146">
        <v>0</v>
      </c>
      <c r="D74" s="146">
        <v>0</v>
      </c>
      <c r="E74" s="146">
        <v>0</v>
      </c>
      <c r="F74" s="146" t="s">
        <v>103</v>
      </c>
      <c r="G74" s="138">
        <v>10</v>
      </c>
      <c r="H74" s="138">
        <v>10</v>
      </c>
      <c r="I74" s="138">
        <v>10</v>
      </c>
      <c r="J74" s="138">
        <v>10</v>
      </c>
      <c r="K74" s="138">
        <v>10</v>
      </c>
      <c r="L74" s="138">
        <v>10</v>
      </c>
      <c r="M74" s="99" t="s">
        <v>103</v>
      </c>
      <c r="N74" s="99" t="s">
        <v>103</v>
      </c>
      <c r="O74" s="99" t="s">
        <v>103</v>
      </c>
      <c r="P74" s="99" t="s">
        <v>2973</v>
      </c>
      <c r="Q74" s="99" t="s">
        <v>103</v>
      </c>
      <c r="R74" s="99" t="s">
        <v>103</v>
      </c>
      <c r="S74" s="99" t="s">
        <v>103</v>
      </c>
      <c r="T74" s="99" t="s">
        <v>103</v>
      </c>
      <c r="U74" s="99" t="s">
        <v>103</v>
      </c>
      <c r="V74" s="99" t="s">
        <v>103</v>
      </c>
      <c r="W74" s="50">
        <v>4500</v>
      </c>
      <c r="X74" s="53" t="s">
        <v>1559</v>
      </c>
      <c r="Y74" s="53"/>
      <c r="AA74" s="839"/>
      <c r="AB74" s="70" t="s">
        <v>438</v>
      </c>
      <c r="AC74" s="53" t="s">
        <v>3051</v>
      </c>
      <c r="AD74" s="53"/>
    </row>
    <row r="75" spans="1:30" ht="12" thickBot="1" x14ac:dyDescent="0.2">
      <c r="A75" s="93" t="s">
        <v>3972</v>
      </c>
      <c r="B75" s="146">
        <v>24</v>
      </c>
      <c r="C75" s="146">
        <v>0</v>
      </c>
      <c r="D75" s="146">
        <v>0</v>
      </c>
      <c r="E75" s="146">
        <v>0</v>
      </c>
      <c r="F75" s="146" t="s">
        <v>103</v>
      </c>
      <c r="G75" s="138">
        <v>10</v>
      </c>
      <c r="H75" s="138">
        <v>10</v>
      </c>
      <c r="I75" s="138">
        <v>10</v>
      </c>
      <c r="J75" s="138">
        <v>10</v>
      </c>
      <c r="K75" s="138">
        <v>10</v>
      </c>
      <c r="L75" s="138">
        <v>10</v>
      </c>
      <c r="M75" s="99" t="s">
        <v>2973</v>
      </c>
      <c r="N75" s="99" t="s">
        <v>2973</v>
      </c>
      <c r="O75" s="99" t="s">
        <v>2973</v>
      </c>
      <c r="P75" s="99" t="s">
        <v>2973</v>
      </c>
      <c r="Q75" s="99" t="s">
        <v>2973</v>
      </c>
      <c r="R75" s="99" t="s">
        <v>2973</v>
      </c>
      <c r="S75" s="99" t="s">
        <v>2973</v>
      </c>
      <c r="T75" s="99" t="s">
        <v>2973</v>
      </c>
      <c r="U75" s="99" t="s">
        <v>2973</v>
      </c>
      <c r="V75" s="99" t="s">
        <v>2973</v>
      </c>
      <c r="W75" s="50">
        <v>-5625</v>
      </c>
      <c r="X75" s="53" t="s">
        <v>3971</v>
      </c>
      <c r="Y75" s="53"/>
      <c r="AA75" s="784">
        <v>8</v>
      </c>
      <c r="AB75" s="70" t="s">
        <v>434</v>
      </c>
      <c r="AC75" s="53" t="s">
        <v>3322</v>
      </c>
      <c r="AD75" s="53"/>
    </row>
    <row r="76" spans="1:30" ht="12" thickBot="1" x14ac:dyDescent="0.2">
      <c r="A76" s="93" t="s">
        <v>3943</v>
      </c>
      <c r="B76" s="146">
        <v>24</v>
      </c>
      <c r="C76" s="146">
        <v>0</v>
      </c>
      <c r="D76" s="146">
        <v>0</v>
      </c>
      <c r="E76" s="146">
        <v>77</v>
      </c>
      <c r="F76" s="147" t="s">
        <v>1978</v>
      </c>
      <c r="G76" s="138">
        <v>50</v>
      </c>
      <c r="H76" s="138">
        <v>5</v>
      </c>
      <c r="I76" s="138">
        <v>5</v>
      </c>
      <c r="J76" s="138">
        <v>5</v>
      </c>
      <c r="K76" s="138">
        <v>5</v>
      </c>
      <c r="L76" s="138">
        <v>5</v>
      </c>
      <c r="M76" s="99" t="s">
        <v>2973</v>
      </c>
      <c r="N76" s="99" t="s">
        <v>2973</v>
      </c>
      <c r="O76" s="99" t="s">
        <v>2973</v>
      </c>
      <c r="P76" s="99" t="s">
        <v>2973</v>
      </c>
      <c r="Q76" s="99" t="s">
        <v>2973</v>
      </c>
      <c r="R76" s="99" t="s">
        <v>2973</v>
      </c>
      <c r="S76" s="99" t="s">
        <v>2973</v>
      </c>
      <c r="T76" s="99" t="s">
        <v>2973</v>
      </c>
      <c r="U76" s="99" t="s">
        <v>2973</v>
      </c>
      <c r="V76" s="99" t="s">
        <v>2973</v>
      </c>
      <c r="W76" s="53" t="s">
        <v>103</v>
      </c>
      <c r="X76" s="53" t="s">
        <v>3001</v>
      </c>
      <c r="Y76" s="53" t="s">
        <v>2953</v>
      </c>
      <c r="AA76" s="839"/>
      <c r="AB76" s="836" t="s">
        <v>3912</v>
      </c>
      <c r="AC76" s="53" t="s">
        <v>3431</v>
      </c>
      <c r="AD76" s="738"/>
    </row>
    <row r="77" spans="1:30" ht="12" thickBot="1" x14ac:dyDescent="0.2">
      <c r="A77" s="93" t="s">
        <v>9746</v>
      </c>
      <c r="B77" s="146">
        <v>25</v>
      </c>
      <c r="C77" s="146">
        <v>0</v>
      </c>
      <c r="D77" s="146">
        <v>0</v>
      </c>
      <c r="E77" s="146">
        <v>0</v>
      </c>
      <c r="F77" s="149" t="s">
        <v>1978</v>
      </c>
      <c r="G77" s="138">
        <v>0</v>
      </c>
      <c r="H77" s="138">
        <v>10</v>
      </c>
      <c r="I77" s="138">
        <v>7</v>
      </c>
      <c r="J77" s="138">
        <v>0</v>
      </c>
      <c r="K77" s="138">
        <v>10</v>
      </c>
      <c r="L77" s="138">
        <v>7</v>
      </c>
      <c r="M77" s="99" t="s">
        <v>2973</v>
      </c>
      <c r="N77" s="99" t="s">
        <v>2973</v>
      </c>
      <c r="O77" s="99" t="s">
        <v>2973</v>
      </c>
      <c r="P77" s="99" t="s">
        <v>2973</v>
      </c>
      <c r="Q77" s="99" t="s">
        <v>2973</v>
      </c>
      <c r="R77" s="99" t="s">
        <v>2973</v>
      </c>
      <c r="S77" s="99" t="s">
        <v>2973</v>
      </c>
      <c r="T77" s="99" t="s">
        <v>2973</v>
      </c>
      <c r="U77" s="99" t="s">
        <v>103</v>
      </c>
      <c r="V77" s="99" t="s">
        <v>103</v>
      </c>
      <c r="W77" s="50">
        <v>-7500</v>
      </c>
      <c r="X77" s="53" t="s">
        <v>2571</v>
      </c>
      <c r="Y77" s="53"/>
      <c r="AA77" s="839"/>
      <c r="AB77" s="837"/>
      <c r="AC77" s="53" t="s">
        <v>3970</v>
      </c>
      <c r="AD77" s="739"/>
    </row>
    <row r="78" spans="1:30" ht="12" thickBot="1" x14ac:dyDescent="0.2">
      <c r="A78" s="93" t="s">
        <v>3967</v>
      </c>
      <c r="B78" s="146">
        <v>25</v>
      </c>
      <c r="C78" s="146">
        <v>0</v>
      </c>
      <c r="D78" s="146">
        <v>0</v>
      </c>
      <c r="E78" s="146">
        <v>0</v>
      </c>
      <c r="F78" s="149" t="s">
        <v>1978</v>
      </c>
      <c r="G78" s="138">
        <v>0</v>
      </c>
      <c r="H78" s="138">
        <v>90</v>
      </c>
      <c r="I78" s="138">
        <v>0</v>
      </c>
      <c r="J78" s="138">
        <v>0</v>
      </c>
      <c r="K78" s="138">
        <v>0</v>
      </c>
      <c r="L78" s="138">
        <v>0</v>
      </c>
      <c r="M78" s="99" t="s">
        <v>103</v>
      </c>
      <c r="N78" s="99" t="s">
        <v>103</v>
      </c>
      <c r="O78" s="99" t="s">
        <v>103</v>
      </c>
      <c r="P78" s="99" t="s">
        <v>2973</v>
      </c>
      <c r="Q78" s="99" t="s">
        <v>103</v>
      </c>
      <c r="R78" s="99" t="s">
        <v>103</v>
      </c>
      <c r="S78" s="99" t="s">
        <v>103</v>
      </c>
      <c r="T78" s="99" t="s">
        <v>103</v>
      </c>
      <c r="U78" s="99" t="s">
        <v>103</v>
      </c>
      <c r="V78" s="99" t="s">
        <v>103</v>
      </c>
      <c r="W78" s="50">
        <v>5000</v>
      </c>
      <c r="X78" s="53" t="s">
        <v>6390</v>
      </c>
      <c r="Y78" s="53"/>
      <c r="AA78" s="839"/>
      <c r="AB78" s="836" t="s">
        <v>3909</v>
      </c>
      <c r="AC78" s="53" t="s">
        <v>3968</v>
      </c>
      <c r="AD78" s="53"/>
    </row>
    <row r="79" spans="1:30" ht="12" thickBot="1" x14ac:dyDescent="0.2">
      <c r="A79" s="93" t="s">
        <v>3964</v>
      </c>
      <c r="B79" s="146">
        <v>25</v>
      </c>
      <c r="C79" s="146">
        <v>0</v>
      </c>
      <c r="D79" s="146">
        <v>0</v>
      </c>
      <c r="E79" s="146">
        <v>0</v>
      </c>
      <c r="F79" s="149" t="s">
        <v>1978</v>
      </c>
      <c r="G79" s="138">
        <v>0</v>
      </c>
      <c r="H79" s="138">
        <v>0</v>
      </c>
      <c r="I79" s="138">
        <v>0</v>
      </c>
      <c r="J79" s="138">
        <v>90</v>
      </c>
      <c r="K79" s="138">
        <v>0</v>
      </c>
      <c r="L79" s="138">
        <v>0</v>
      </c>
      <c r="M79" s="99" t="s">
        <v>103</v>
      </c>
      <c r="N79" s="99" t="s">
        <v>103</v>
      </c>
      <c r="O79" s="99" t="s">
        <v>103</v>
      </c>
      <c r="P79" s="99" t="s">
        <v>2973</v>
      </c>
      <c r="Q79" s="99" t="s">
        <v>103</v>
      </c>
      <c r="R79" s="99" t="s">
        <v>103</v>
      </c>
      <c r="S79" s="99" t="s">
        <v>103</v>
      </c>
      <c r="T79" s="99" t="s">
        <v>103</v>
      </c>
      <c r="U79" s="99" t="s">
        <v>103</v>
      </c>
      <c r="V79" s="99" t="s">
        <v>103</v>
      </c>
      <c r="W79" s="50">
        <v>5000</v>
      </c>
      <c r="X79" s="53" t="s">
        <v>6390</v>
      </c>
      <c r="Y79" s="53"/>
      <c r="AA79" s="839"/>
      <c r="AB79" s="837"/>
      <c r="AC79" s="53" t="s">
        <v>3966</v>
      </c>
      <c r="AD79" s="56" t="s">
        <v>3965</v>
      </c>
    </row>
    <row r="80" spans="1:30" ht="12" thickBot="1" x14ac:dyDescent="0.2">
      <c r="A80" s="93" t="s">
        <v>3963</v>
      </c>
      <c r="B80" s="146">
        <v>25</v>
      </c>
      <c r="C80" s="146">
        <v>0</v>
      </c>
      <c r="D80" s="146">
        <v>0</v>
      </c>
      <c r="E80" s="146">
        <v>0</v>
      </c>
      <c r="F80" s="149" t="s">
        <v>1978</v>
      </c>
      <c r="G80" s="138">
        <v>0</v>
      </c>
      <c r="H80" s="138">
        <v>0</v>
      </c>
      <c r="I80" s="138">
        <v>90</v>
      </c>
      <c r="J80" s="138">
        <v>0</v>
      </c>
      <c r="K80" s="138">
        <v>0</v>
      </c>
      <c r="L80" s="138">
        <v>0</v>
      </c>
      <c r="M80" s="99" t="s">
        <v>103</v>
      </c>
      <c r="N80" s="99" t="s">
        <v>103</v>
      </c>
      <c r="O80" s="99" t="s">
        <v>103</v>
      </c>
      <c r="P80" s="99" t="s">
        <v>2973</v>
      </c>
      <c r="Q80" s="99" t="s">
        <v>103</v>
      </c>
      <c r="R80" s="99" t="s">
        <v>103</v>
      </c>
      <c r="S80" s="99" t="s">
        <v>103</v>
      </c>
      <c r="T80" s="99" t="s">
        <v>103</v>
      </c>
      <c r="U80" s="99" t="s">
        <v>103</v>
      </c>
      <c r="V80" s="99" t="s">
        <v>103</v>
      </c>
      <c r="W80" s="50">
        <v>5000</v>
      </c>
      <c r="X80" s="53" t="s">
        <v>2870</v>
      </c>
      <c r="Y80" s="53"/>
      <c r="AA80" s="839"/>
      <c r="AB80" s="70" t="s">
        <v>3905</v>
      </c>
      <c r="AC80" s="53" t="s">
        <v>2664</v>
      </c>
      <c r="AD80" s="53"/>
    </row>
    <row r="81" spans="1:30" ht="12" thickBot="1" x14ac:dyDescent="0.2">
      <c r="A81" s="93" t="s">
        <v>3961</v>
      </c>
      <c r="B81" s="146">
        <v>25</v>
      </c>
      <c r="C81" s="146">
        <v>0</v>
      </c>
      <c r="D81" s="146">
        <v>0</v>
      </c>
      <c r="E81" s="146">
        <v>0</v>
      </c>
      <c r="F81" s="149" t="s">
        <v>1978</v>
      </c>
      <c r="G81" s="138">
        <v>0</v>
      </c>
      <c r="H81" s="138">
        <v>0</v>
      </c>
      <c r="I81" s="138">
        <v>0</v>
      </c>
      <c r="J81" s="138">
        <v>0</v>
      </c>
      <c r="K81" s="138">
        <v>0</v>
      </c>
      <c r="L81" s="138">
        <v>90</v>
      </c>
      <c r="M81" s="99" t="s">
        <v>103</v>
      </c>
      <c r="N81" s="99" t="s">
        <v>103</v>
      </c>
      <c r="O81" s="99" t="s">
        <v>103</v>
      </c>
      <c r="P81" s="99" t="s">
        <v>2973</v>
      </c>
      <c r="Q81" s="99" t="s">
        <v>103</v>
      </c>
      <c r="R81" s="99" t="s">
        <v>103</v>
      </c>
      <c r="S81" s="99" t="s">
        <v>103</v>
      </c>
      <c r="T81" s="99" t="s">
        <v>103</v>
      </c>
      <c r="U81" s="99" t="s">
        <v>103</v>
      </c>
      <c r="V81" s="99" t="s">
        <v>103</v>
      </c>
      <c r="W81" s="50">
        <v>5000</v>
      </c>
      <c r="X81" s="53" t="s">
        <v>2870</v>
      </c>
      <c r="Y81" s="53"/>
      <c r="AA81" s="69" t="s">
        <v>103</v>
      </c>
      <c r="AB81" s="70" t="s">
        <v>3903</v>
      </c>
      <c r="AC81" s="53" t="s">
        <v>1533</v>
      </c>
      <c r="AD81" s="53" t="s">
        <v>3962</v>
      </c>
    </row>
    <row r="82" spans="1:30" ht="12" thickBot="1" x14ac:dyDescent="0.2">
      <c r="A82" s="93" t="s">
        <v>3958</v>
      </c>
      <c r="B82" s="146">
        <v>29</v>
      </c>
      <c r="C82" s="146">
        <v>0</v>
      </c>
      <c r="D82" s="146">
        <v>0</v>
      </c>
      <c r="E82" s="146">
        <v>30</v>
      </c>
      <c r="F82" s="149" t="s">
        <v>1978</v>
      </c>
      <c r="G82" s="138">
        <v>90</v>
      </c>
      <c r="H82" s="138">
        <v>0</v>
      </c>
      <c r="I82" s="138">
        <v>0</v>
      </c>
      <c r="J82" s="138">
        <v>0</v>
      </c>
      <c r="K82" s="138">
        <v>0</v>
      </c>
      <c r="L82" s="138">
        <v>0</v>
      </c>
      <c r="M82" s="99" t="s">
        <v>2973</v>
      </c>
      <c r="N82" s="99" t="s">
        <v>2973</v>
      </c>
      <c r="O82" s="99" t="s">
        <v>2973</v>
      </c>
      <c r="P82" s="99" t="s">
        <v>2973</v>
      </c>
      <c r="Q82" s="99" t="s">
        <v>2973</v>
      </c>
      <c r="R82" s="99" t="s">
        <v>2973</v>
      </c>
      <c r="S82" s="99" t="s">
        <v>2973</v>
      </c>
      <c r="T82" s="99" t="s">
        <v>2973</v>
      </c>
      <c r="U82" s="99" t="s">
        <v>103</v>
      </c>
      <c r="V82" s="99" t="s">
        <v>103</v>
      </c>
      <c r="W82" s="53">
        <v>-600</v>
      </c>
      <c r="X82" s="53" t="s">
        <v>3404</v>
      </c>
      <c r="Y82" s="53"/>
      <c r="AA82" s="69" t="s">
        <v>103</v>
      </c>
      <c r="AB82" s="68" t="s">
        <v>3960</v>
      </c>
      <c r="AC82" s="53" t="s">
        <v>1533</v>
      </c>
      <c r="AD82" s="53" t="s">
        <v>3959</v>
      </c>
    </row>
    <row r="83" spans="1:30" ht="12" thickBot="1" x14ac:dyDescent="0.2">
      <c r="A83" s="846" t="s">
        <v>3956</v>
      </c>
      <c r="B83" s="855">
        <v>30</v>
      </c>
      <c r="C83" s="855">
        <v>0</v>
      </c>
      <c r="D83" s="855">
        <v>0</v>
      </c>
      <c r="E83" s="855">
        <v>0</v>
      </c>
      <c r="F83" s="855" t="s">
        <v>103</v>
      </c>
      <c r="G83" s="853">
        <v>15</v>
      </c>
      <c r="H83" s="853">
        <v>15</v>
      </c>
      <c r="I83" s="853">
        <v>15</v>
      </c>
      <c r="J83" s="853">
        <v>15</v>
      </c>
      <c r="K83" s="853">
        <v>15</v>
      </c>
      <c r="L83" s="853">
        <v>15</v>
      </c>
      <c r="M83" s="750" t="s">
        <v>103</v>
      </c>
      <c r="N83" s="750" t="s">
        <v>103</v>
      </c>
      <c r="O83" s="750" t="s">
        <v>103</v>
      </c>
      <c r="P83" s="750" t="s">
        <v>2973</v>
      </c>
      <c r="Q83" s="750" t="s">
        <v>103</v>
      </c>
      <c r="R83" s="750" t="s">
        <v>103</v>
      </c>
      <c r="S83" s="750" t="s">
        <v>103</v>
      </c>
      <c r="T83" s="750" t="s">
        <v>103</v>
      </c>
      <c r="U83" s="750" t="s">
        <v>103</v>
      </c>
      <c r="V83" s="750" t="s">
        <v>103</v>
      </c>
      <c r="W83" s="749">
        <v>7800</v>
      </c>
      <c r="X83" s="53" t="s">
        <v>2998</v>
      </c>
      <c r="Y83" s="738"/>
      <c r="AA83" s="784">
        <v>8</v>
      </c>
      <c r="AB83" s="70" t="s">
        <v>3899</v>
      </c>
      <c r="AC83" s="53" t="s">
        <v>1562</v>
      </c>
      <c r="AD83" s="53" t="s">
        <v>3957</v>
      </c>
    </row>
    <row r="84" spans="1:30" ht="12" thickBot="1" x14ac:dyDescent="0.2">
      <c r="A84" s="847"/>
      <c r="B84" s="856"/>
      <c r="C84" s="856"/>
      <c r="D84" s="856"/>
      <c r="E84" s="856"/>
      <c r="F84" s="856"/>
      <c r="G84" s="854"/>
      <c r="H84" s="854"/>
      <c r="I84" s="854"/>
      <c r="J84" s="854"/>
      <c r="K84" s="854"/>
      <c r="L84" s="854"/>
      <c r="M84" s="751"/>
      <c r="N84" s="751"/>
      <c r="O84" s="751"/>
      <c r="P84" s="751"/>
      <c r="Q84" s="751"/>
      <c r="R84" s="751"/>
      <c r="S84" s="751"/>
      <c r="T84" s="751"/>
      <c r="U84" s="751"/>
      <c r="V84" s="751"/>
      <c r="W84" s="739"/>
      <c r="X84" s="53" t="s">
        <v>3141</v>
      </c>
      <c r="Y84" s="739"/>
      <c r="AA84" s="839"/>
      <c r="AB84" s="836" t="s">
        <v>3895</v>
      </c>
      <c r="AC84" s="53" t="s">
        <v>6390</v>
      </c>
      <c r="AD84" s="738"/>
    </row>
    <row r="85" spans="1:30" ht="12" thickBot="1" x14ac:dyDescent="0.2">
      <c r="A85" s="93" t="s">
        <v>3955</v>
      </c>
      <c r="B85" s="146">
        <v>30</v>
      </c>
      <c r="C85" s="146">
        <v>0</v>
      </c>
      <c r="D85" s="146">
        <v>0</v>
      </c>
      <c r="E85" s="146">
        <v>30</v>
      </c>
      <c r="F85" s="146" t="s">
        <v>103</v>
      </c>
      <c r="G85" s="138">
        <v>50</v>
      </c>
      <c r="H85" s="138">
        <v>50</v>
      </c>
      <c r="I85" s="138">
        <v>0</v>
      </c>
      <c r="J85" s="138">
        <v>0</v>
      </c>
      <c r="K85" s="138">
        <v>0</v>
      </c>
      <c r="L85" s="138">
        <v>50</v>
      </c>
      <c r="M85" s="99" t="s">
        <v>2973</v>
      </c>
      <c r="N85" s="99" t="s">
        <v>2973</v>
      </c>
      <c r="O85" s="99" t="s">
        <v>2973</v>
      </c>
      <c r="P85" s="99" t="s">
        <v>2973</v>
      </c>
      <c r="Q85" s="99" t="s">
        <v>2973</v>
      </c>
      <c r="R85" s="99" t="s">
        <v>2973</v>
      </c>
      <c r="S85" s="99" t="s">
        <v>2973</v>
      </c>
      <c r="T85" s="99" t="s">
        <v>2973</v>
      </c>
      <c r="U85" s="99" t="s">
        <v>2973</v>
      </c>
      <c r="V85" s="99" t="s">
        <v>2973</v>
      </c>
      <c r="W85" s="50">
        <v>7000</v>
      </c>
      <c r="X85" s="53" t="s">
        <v>3037</v>
      </c>
      <c r="Y85" s="53"/>
      <c r="AA85" s="839"/>
      <c r="AB85" s="837"/>
      <c r="AC85" s="53" t="s">
        <v>3893</v>
      </c>
      <c r="AD85" s="739"/>
    </row>
    <row r="86" spans="1:30" ht="12" thickBot="1" x14ac:dyDescent="0.2">
      <c r="A86" s="93" t="s">
        <v>3954</v>
      </c>
      <c r="B86" s="146">
        <v>33</v>
      </c>
      <c r="C86" s="146">
        <v>33</v>
      </c>
      <c r="D86" s="146">
        <v>33</v>
      </c>
      <c r="E86" s="146">
        <v>33</v>
      </c>
      <c r="F86" s="149" t="s">
        <v>1978</v>
      </c>
      <c r="G86" s="138">
        <v>3</v>
      </c>
      <c r="H86" s="138">
        <v>3</v>
      </c>
      <c r="I86" s="138">
        <v>3</v>
      </c>
      <c r="J86" s="138">
        <v>3</v>
      </c>
      <c r="K86" s="138">
        <v>3</v>
      </c>
      <c r="L86" s="138">
        <v>3</v>
      </c>
      <c r="M86" s="99" t="s">
        <v>103</v>
      </c>
      <c r="N86" s="99" t="s">
        <v>103</v>
      </c>
      <c r="O86" s="99" t="s">
        <v>103</v>
      </c>
      <c r="P86" s="99" t="s">
        <v>103</v>
      </c>
      <c r="Q86" s="99" t="s">
        <v>2973</v>
      </c>
      <c r="R86" s="99" t="s">
        <v>103</v>
      </c>
      <c r="S86" s="99" t="s">
        <v>103</v>
      </c>
      <c r="T86" s="99" t="s">
        <v>103</v>
      </c>
      <c r="U86" s="99" t="s">
        <v>103</v>
      </c>
      <c r="V86" s="99" t="s">
        <v>103</v>
      </c>
      <c r="W86" s="50">
        <v>-2499</v>
      </c>
      <c r="X86" s="53" t="s">
        <v>1688</v>
      </c>
      <c r="Y86" s="53"/>
      <c r="AA86" s="839"/>
      <c r="AB86" s="70" t="s">
        <v>3892</v>
      </c>
      <c r="AC86" s="53" t="s">
        <v>3309</v>
      </c>
      <c r="AD86" s="84">
        <v>0.44</v>
      </c>
    </row>
    <row r="87" spans="1:30" ht="12" thickBot="1" x14ac:dyDescent="0.2">
      <c r="A87" s="93" t="s">
        <v>3952</v>
      </c>
      <c r="B87" s="146">
        <v>40</v>
      </c>
      <c r="C87" s="146">
        <v>0</v>
      </c>
      <c r="D87" s="146">
        <v>0</v>
      </c>
      <c r="E87" s="146">
        <v>0</v>
      </c>
      <c r="F87" s="149" t="s">
        <v>1978</v>
      </c>
      <c r="G87" s="138">
        <v>20</v>
      </c>
      <c r="H87" s="138">
        <v>20</v>
      </c>
      <c r="I87" s="138">
        <v>20</v>
      </c>
      <c r="J87" s="138">
        <v>20</v>
      </c>
      <c r="K87" s="138">
        <v>20</v>
      </c>
      <c r="L87" s="138">
        <v>20</v>
      </c>
      <c r="M87" s="99" t="s">
        <v>103</v>
      </c>
      <c r="N87" s="99" t="s">
        <v>103</v>
      </c>
      <c r="O87" s="99" t="s">
        <v>103</v>
      </c>
      <c r="P87" s="99" t="s">
        <v>2973</v>
      </c>
      <c r="Q87" s="99" t="s">
        <v>103</v>
      </c>
      <c r="R87" s="99" t="s">
        <v>103</v>
      </c>
      <c r="S87" s="99" t="s">
        <v>103</v>
      </c>
      <c r="T87" s="99" t="s">
        <v>103</v>
      </c>
      <c r="U87" s="99" t="s">
        <v>103</v>
      </c>
      <c r="V87" s="99" t="s">
        <v>103</v>
      </c>
      <c r="W87" s="50">
        <v>15600</v>
      </c>
      <c r="X87" s="53" t="s">
        <v>3037</v>
      </c>
      <c r="Y87" s="53"/>
      <c r="AA87" s="839"/>
      <c r="AB87" s="70" t="s">
        <v>3889</v>
      </c>
      <c r="AC87" s="53" t="s">
        <v>3036</v>
      </c>
      <c r="AD87" s="53" t="s">
        <v>3953</v>
      </c>
    </row>
    <row r="88" spans="1:30" ht="12" thickBot="1" x14ac:dyDescent="0.2">
      <c r="A88" s="93" t="s">
        <v>398</v>
      </c>
      <c r="B88" s="146">
        <v>44</v>
      </c>
      <c r="C88" s="146">
        <v>0</v>
      </c>
      <c r="D88" s="146">
        <v>0</v>
      </c>
      <c r="E88" s="146">
        <v>0</v>
      </c>
      <c r="F88" s="147" t="s">
        <v>1975</v>
      </c>
      <c r="G88" s="138">
        <v>10</v>
      </c>
      <c r="H88" s="138">
        <v>10</v>
      </c>
      <c r="I88" s="138">
        <v>10</v>
      </c>
      <c r="J88" s="138">
        <v>10</v>
      </c>
      <c r="K88" s="138">
        <v>10</v>
      </c>
      <c r="L88" s="138">
        <v>10</v>
      </c>
      <c r="M88" s="99" t="s">
        <v>2973</v>
      </c>
      <c r="N88" s="99" t="s">
        <v>2973</v>
      </c>
      <c r="O88" s="99" t="s">
        <v>2973</v>
      </c>
      <c r="P88" s="99" t="s">
        <v>2973</v>
      </c>
      <c r="Q88" s="99" t="s">
        <v>2973</v>
      </c>
      <c r="R88" s="99" t="s">
        <v>2973</v>
      </c>
      <c r="S88" s="99" t="s">
        <v>2973</v>
      </c>
      <c r="T88" s="99" t="s">
        <v>2973</v>
      </c>
      <c r="U88" s="99" t="s">
        <v>103</v>
      </c>
      <c r="V88" s="99" t="s">
        <v>103</v>
      </c>
      <c r="W88" s="53" t="s">
        <v>103</v>
      </c>
      <c r="X88" s="53" t="s">
        <v>3128</v>
      </c>
      <c r="Y88" s="53" t="s">
        <v>2953</v>
      </c>
      <c r="AA88" s="839"/>
      <c r="AB88" s="70" t="s">
        <v>280</v>
      </c>
      <c r="AC88" s="53" t="s">
        <v>3951</v>
      </c>
      <c r="AD88" s="53" t="s">
        <v>3950</v>
      </c>
    </row>
    <row r="89" spans="1:30" ht="12" thickBot="1" x14ac:dyDescent="0.2">
      <c r="A89" s="93" t="s">
        <v>3947</v>
      </c>
      <c r="B89" s="146">
        <v>45</v>
      </c>
      <c r="C89" s="146">
        <v>10</v>
      </c>
      <c r="D89" s="146">
        <v>0</v>
      </c>
      <c r="E89" s="146">
        <v>70</v>
      </c>
      <c r="F89" s="147" t="s">
        <v>1991</v>
      </c>
      <c r="G89" s="138">
        <v>5</v>
      </c>
      <c r="H89" s="138">
        <v>5</v>
      </c>
      <c r="I89" s="138">
        <v>5</v>
      </c>
      <c r="J89" s="138">
        <v>5</v>
      </c>
      <c r="K89" s="138">
        <v>5</v>
      </c>
      <c r="L89" s="138">
        <v>5</v>
      </c>
      <c r="M89" s="99" t="s">
        <v>2973</v>
      </c>
      <c r="N89" s="99" t="s">
        <v>2973</v>
      </c>
      <c r="O89" s="99" t="s">
        <v>2973</v>
      </c>
      <c r="P89" s="99" t="s">
        <v>2973</v>
      </c>
      <c r="Q89" s="99" t="s">
        <v>2973</v>
      </c>
      <c r="R89" s="99" t="s">
        <v>2973</v>
      </c>
      <c r="S89" s="99" t="s">
        <v>2973</v>
      </c>
      <c r="T89" s="99" t="s">
        <v>2973</v>
      </c>
      <c r="U89" s="99" t="s">
        <v>2973</v>
      </c>
      <c r="V89" s="99" t="s">
        <v>2973</v>
      </c>
      <c r="W89" s="53" t="s">
        <v>213</v>
      </c>
      <c r="X89" s="53" t="s">
        <v>1533</v>
      </c>
      <c r="Y89" s="53" t="s">
        <v>1486</v>
      </c>
      <c r="AA89" s="784">
        <v>9</v>
      </c>
      <c r="AB89" s="70" t="s">
        <v>280</v>
      </c>
      <c r="AC89" s="53" t="s">
        <v>3949</v>
      </c>
      <c r="AD89" s="53" t="s">
        <v>3948</v>
      </c>
    </row>
    <row r="90" spans="1:30" ht="12" thickBot="1" x14ac:dyDescent="0.2">
      <c r="A90" s="93" t="s">
        <v>463</v>
      </c>
      <c r="B90" s="146">
        <v>50</v>
      </c>
      <c r="C90" s="146">
        <v>0</v>
      </c>
      <c r="D90" s="146">
        <v>0</v>
      </c>
      <c r="E90" s="146">
        <v>0</v>
      </c>
      <c r="F90" s="149" t="s">
        <v>1991</v>
      </c>
      <c r="G90" s="138">
        <v>5</v>
      </c>
      <c r="H90" s="138">
        <v>5</v>
      </c>
      <c r="I90" s="138">
        <v>5</v>
      </c>
      <c r="J90" s="138">
        <v>5</v>
      </c>
      <c r="K90" s="138">
        <v>5</v>
      </c>
      <c r="L90" s="138">
        <v>5</v>
      </c>
      <c r="M90" s="99" t="s">
        <v>2973</v>
      </c>
      <c r="N90" s="99" t="s">
        <v>2973</v>
      </c>
      <c r="O90" s="99" t="s">
        <v>2973</v>
      </c>
      <c r="P90" s="99" t="s">
        <v>2973</v>
      </c>
      <c r="Q90" s="99" t="s">
        <v>2973</v>
      </c>
      <c r="R90" s="99" t="s">
        <v>2973</v>
      </c>
      <c r="S90" s="99" t="s">
        <v>2973</v>
      </c>
      <c r="T90" s="99" t="s">
        <v>2973</v>
      </c>
      <c r="U90" s="99" t="s">
        <v>103</v>
      </c>
      <c r="V90" s="99" t="s">
        <v>103</v>
      </c>
      <c r="W90" s="50">
        <v>-7500</v>
      </c>
      <c r="X90" s="53" t="s">
        <v>3944</v>
      </c>
      <c r="Y90" s="53"/>
      <c r="AA90" s="839"/>
      <c r="AB90" s="70" t="s">
        <v>280</v>
      </c>
      <c r="AC90" s="53" t="s">
        <v>3946</v>
      </c>
      <c r="AD90" s="53" t="s">
        <v>3945</v>
      </c>
    </row>
    <row r="91" spans="1:30" ht="12" thickBot="1" x14ac:dyDescent="0.2">
      <c r="A91" s="93" t="s">
        <v>3942</v>
      </c>
      <c r="B91" s="146">
        <v>50</v>
      </c>
      <c r="C91" s="146">
        <v>0</v>
      </c>
      <c r="D91" s="146">
        <v>0</v>
      </c>
      <c r="E91" s="146">
        <v>0</v>
      </c>
      <c r="F91" s="149" t="s">
        <v>1991</v>
      </c>
      <c r="G91" s="138">
        <v>25</v>
      </c>
      <c r="H91" s="138">
        <v>25</v>
      </c>
      <c r="I91" s="138">
        <v>25</v>
      </c>
      <c r="J91" s="138">
        <v>25</v>
      </c>
      <c r="K91" s="138">
        <v>25</v>
      </c>
      <c r="L91" s="138">
        <v>25</v>
      </c>
      <c r="M91" s="99" t="s">
        <v>103</v>
      </c>
      <c r="N91" s="99" t="s">
        <v>103</v>
      </c>
      <c r="O91" s="99" t="s">
        <v>103</v>
      </c>
      <c r="P91" s="99" t="s">
        <v>2973</v>
      </c>
      <c r="Q91" s="99" t="s">
        <v>103</v>
      </c>
      <c r="R91" s="99" t="s">
        <v>103</v>
      </c>
      <c r="S91" s="99" t="s">
        <v>103</v>
      </c>
      <c r="T91" s="99" t="s">
        <v>103</v>
      </c>
      <c r="U91" s="99" t="s">
        <v>103</v>
      </c>
      <c r="V91" s="99" t="s">
        <v>103</v>
      </c>
      <c r="W91" s="50">
        <v>-23400</v>
      </c>
      <c r="X91" s="53" t="s">
        <v>3008</v>
      </c>
      <c r="Y91" s="53" t="s">
        <v>3941</v>
      </c>
      <c r="AA91" s="784" t="s">
        <v>103</v>
      </c>
      <c r="AB91" s="70" t="s">
        <v>3943</v>
      </c>
      <c r="AC91" s="53" t="s">
        <v>2067</v>
      </c>
      <c r="AD91" s="53" t="s">
        <v>1586</v>
      </c>
    </row>
    <row r="92" spans="1:30" ht="12" thickBot="1" x14ac:dyDescent="0.2">
      <c r="A92" s="93" t="s">
        <v>3940</v>
      </c>
      <c r="B92" s="146">
        <v>55</v>
      </c>
      <c r="C92" s="146">
        <v>55</v>
      </c>
      <c r="D92" s="146">
        <v>55</v>
      </c>
      <c r="E92" s="146">
        <v>55</v>
      </c>
      <c r="F92" s="149" t="s">
        <v>1978</v>
      </c>
      <c r="G92" s="138">
        <v>0</v>
      </c>
      <c r="H92" s="138">
        <v>0</v>
      </c>
      <c r="I92" s="138">
        <v>0</v>
      </c>
      <c r="J92" s="138">
        <v>0</v>
      </c>
      <c r="K92" s="138">
        <v>0</v>
      </c>
      <c r="L92" s="138">
        <v>0</v>
      </c>
      <c r="M92" s="99" t="s">
        <v>2973</v>
      </c>
      <c r="N92" s="99" t="s">
        <v>2973</v>
      </c>
      <c r="O92" s="99" t="s">
        <v>2973</v>
      </c>
      <c r="P92" s="99" t="s">
        <v>2973</v>
      </c>
      <c r="Q92" s="99" t="s">
        <v>2973</v>
      </c>
      <c r="R92" s="99" t="s">
        <v>2973</v>
      </c>
      <c r="S92" s="99" t="s">
        <v>2973</v>
      </c>
      <c r="T92" s="99" t="s">
        <v>2973</v>
      </c>
      <c r="U92" s="99" t="s">
        <v>2973</v>
      </c>
      <c r="V92" s="99" t="s">
        <v>2973</v>
      </c>
      <c r="W92" s="50">
        <v>-1500</v>
      </c>
      <c r="X92" s="53" t="s">
        <v>3939</v>
      </c>
      <c r="Y92" s="53" t="s">
        <v>3938</v>
      </c>
      <c r="AA92" s="839"/>
      <c r="AB92" s="70" t="s">
        <v>398</v>
      </c>
      <c r="AC92" s="53" t="s">
        <v>3265</v>
      </c>
      <c r="AD92" s="53" t="s">
        <v>1586</v>
      </c>
    </row>
    <row r="93" spans="1:30" ht="12" thickBot="1" x14ac:dyDescent="0.2">
      <c r="A93" s="846" t="s">
        <v>626</v>
      </c>
      <c r="B93" s="855">
        <v>1</v>
      </c>
      <c r="C93" s="855">
        <v>0</v>
      </c>
      <c r="D93" s="855">
        <v>0</v>
      </c>
      <c r="E93" s="855">
        <v>0</v>
      </c>
      <c r="F93" s="855" t="s">
        <v>103</v>
      </c>
      <c r="G93" s="853">
        <v>0</v>
      </c>
      <c r="H93" s="853">
        <v>0</v>
      </c>
      <c r="I93" s="853">
        <v>0</v>
      </c>
      <c r="J93" s="853">
        <v>0</v>
      </c>
      <c r="K93" s="853">
        <v>0</v>
      </c>
      <c r="L93" s="853">
        <v>0</v>
      </c>
      <c r="M93" s="750" t="s">
        <v>2973</v>
      </c>
      <c r="N93" s="750" t="s">
        <v>2973</v>
      </c>
      <c r="O93" s="750" t="s">
        <v>2973</v>
      </c>
      <c r="P93" s="750" t="s">
        <v>2973</v>
      </c>
      <c r="Q93" s="750" t="s">
        <v>2973</v>
      </c>
      <c r="R93" s="750" t="s">
        <v>2973</v>
      </c>
      <c r="S93" s="750" t="s">
        <v>2973</v>
      </c>
      <c r="T93" s="750" t="s">
        <v>2973</v>
      </c>
      <c r="U93" s="750" t="s">
        <v>103</v>
      </c>
      <c r="V93" s="750" t="s">
        <v>103</v>
      </c>
      <c r="W93" s="738" t="s">
        <v>103</v>
      </c>
      <c r="X93" s="53" t="s">
        <v>3936</v>
      </c>
      <c r="Y93" s="738"/>
      <c r="AA93" s="839"/>
      <c r="AB93" s="70" t="s">
        <v>3937</v>
      </c>
      <c r="AC93" s="53" t="s">
        <v>2955</v>
      </c>
      <c r="AD93" s="53" t="s">
        <v>2953</v>
      </c>
    </row>
    <row r="94" spans="1:30" ht="12" thickBot="1" x14ac:dyDescent="0.2">
      <c r="A94" s="847"/>
      <c r="B94" s="856"/>
      <c r="C94" s="856"/>
      <c r="D94" s="856"/>
      <c r="E94" s="856"/>
      <c r="F94" s="856"/>
      <c r="G94" s="854"/>
      <c r="H94" s="854"/>
      <c r="I94" s="854"/>
      <c r="J94" s="854"/>
      <c r="K94" s="854"/>
      <c r="L94" s="854"/>
      <c r="M94" s="751"/>
      <c r="N94" s="751"/>
      <c r="O94" s="751"/>
      <c r="P94" s="751"/>
      <c r="Q94" s="751"/>
      <c r="R94" s="751"/>
      <c r="S94" s="751"/>
      <c r="T94" s="751"/>
      <c r="U94" s="751"/>
      <c r="V94" s="751"/>
      <c r="W94" s="739"/>
      <c r="X94" s="53" t="s">
        <v>3935</v>
      </c>
      <c r="Y94" s="739"/>
      <c r="AA94" s="839"/>
      <c r="AB94" s="70" t="s">
        <v>3927</v>
      </c>
      <c r="AC94" s="53" t="s">
        <v>2955</v>
      </c>
      <c r="AD94" s="53" t="s">
        <v>2953</v>
      </c>
    </row>
    <row r="95" spans="1:30" ht="12" thickBot="1" x14ac:dyDescent="0.2">
      <c r="A95" s="93" t="s">
        <v>3933</v>
      </c>
      <c r="B95" s="146">
        <v>3</v>
      </c>
      <c r="C95" s="146">
        <v>0</v>
      </c>
      <c r="D95" s="146">
        <v>0</v>
      </c>
      <c r="E95" s="146">
        <v>0</v>
      </c>
      <c r="F95" s="146" t="s">
        <v>103</v>
      </c>
      <c r="G95" s="138">
        <v>0</v>
      </c>
      <c r="H95" s="138">
        <v>0</v>
      </c>
      <c r="I95" s="138">
        <v>0</v>
      </c>
      <c r="J95" s="138">
        <v>0</v>
      </c>
      <c r="K95" s="138">
        <v>0</v>
      </c>
      <c r="L95" s="138">
        <v>0</v>
      </c>
      <c r="M95" s="99" t="s">
        <v>2973</v>
      </c>
      <c r="N95" s="99" t="s">
        <v>2973</v>
      </c>
      <c r="O95" s="99" t="s">
        <v>2973</v>
      </c>
      <c r="P95" s="99" t="s">
        <v>2973</v>
      </c>
      <c r="Q95" s="99" t="s">
        <v>2973</v>
      </c>
      <c r="R95" s="99" t="s">
        <v>2973</v>
      </c>
      <c r="S95" s="99" t="s">
        <v>2973</v>
      </c>
      <c r="T95" s="99" t="s">
        <v>2973</v>
      </c>
      <c r="U95" s="99" t="s">
        <v>103</v>
      </c>
      <c r="V95" s="99" t="s">
        <v>103</v>
      </c>
      <c r="W95" s="53">
        <v>-56</v>
      </c>
      <c r="X95" s="53" t="s">
        <v>3756</v>
      </c>
      <c r="Y95" s="53"/>
      <c r="AA95" s="839"/>
      <c r="AB95" s="836" t="s">
        <v>3934</v>
      </c>
      <c r="AC95" s="738" t="s">
        <v>2955</v>
      </c>
      <c r="AD95" s="53" t="s">
        <v>2953</v>
      </c>
    </row>
    <row r="96" spans="1:30" ht="12" thickBot="1" x14ac:dyDescent="0.2">
      <c r="A96" s="93" t="s">
        <v>816</v>
      </c>
      <c r="B96" s="146">
        <v>4</v>
      </c>
      <c r="C96" s="146">
        <v>0</v>
      </c>
      <c r="D96" s="146">
        <v>0</v>
      </c>
      <c r="E96" s="146">
        <v>0</v>
      </c>
      <c r="F96" s="146" t="s">
        <v>103</v>
      </c>
      <c r="G96" s="138">
        <v>0</v>
      </c>
      <c r="H96" s="138">
        <v>0</v>
      </c>
      <c r="I96" s="138">
        <v>0</v>
      </c>
      <c r="J96" s="138">
        <v>0</v>
      </c>
      <c r="K96" s="138">
        <v>0</v>
      </c>
      <c r="L96" s="138">
        <v>0</v>
      </c>
      <c r="M96" s="99" t="s">
        <v>2973</v>
      </c>
      <c r="N96" s="99" t="s">
        <v>2973</v>
      </c>
      <c r="O96" s="99" t="s">
        <v>2973</v>
      </c>
      <c r="P96" s="99" t="s">
        <v>2973</v>
      </c>
      <c r="Q96" s="99" t="s">
        <v>2973</v>
      </c>
      <c r="R96" s="99" t="s">
        <v>2973</v>
      </c>
      <c r="S96" s="99" t="s">
        <v>2973</v>
      </c>
      <c r="T96" s="99" t="s">
        <v>2973</v>
      </c>
      <c r="U96" s="99" t="s">
        <v>103</v>
      </c>
      <c r="V96" s="99" t="s">
        <v>103</v>
      </c>
      <c r="W96" s="53">
        <v>-75</v>
      </c>
      <c r="X96" s="53" t="s">
        <v>3931</v>
      </c>
      <c r="Y96" s="53"/>
      <c r="AA96" s="839"/>
      <c r="AB96" s="837"/>
      <c r="AC96" s="739"/>
      <c r="AD96" s="53" t="s">
        <v>3932</v>
      </c>
    </row>
    <row r="97" spans="1:30" ht="12" thickBot="1" x14ac:dyDescent="0.2">
      <c r="A97" s="93" t="s">
        <v>170</v>
      </c>
      <c r="B97" s="146">
        <v>8</v>
      </c>
      <c r="C97" s="146">
        <v>0</v>
      </c>
      <c r="D97" s="146">
        <v>0</v>
      </c>
      <c r="E97" s="146">
        <v>30</v>
      </c>
      <c r="F97" s="146" t="s">
        <v>103</v>
      </c>
      <c r="G97" s="138">
        <v>1</v>
      </c>
      <c r="H97" s="138">
        <v>1</v>
      </c>
      <c r="I97" s="138">
        <v>1</v>
      </c>
      <c r="J97" s="138">
        <v>1</v>
      </c>
      <c r="K97" s="138">
        <v>1</v>
      </c>
      <c r="L97" s="138">
        <v>1</v>
      </c>
      <c r="M97" s="99" t="s">
        <v>2973</v>
      </c>
      <c r="N97" s="99" t="s">
        <v>2973</v>
      </c>
      <c r="O97" s="99" t="s">
        <v>2973</v>
      </c>
      <c r="P97" s="99" t="s">
        <v>2973</v>
      </c>
      <c r="Q97" s="99" t="s">
        <v>2973</v>
      </c>
      <c r="R97" s="99" t="s">
        <v>2973</v>
      </c>
      <c r="S97" s="99" t="s">
        <v>2973</v>
      </c>
      <c r="T97" s="99" t="s">
        <v>2973</v>
      </c>
      <c r="U97" s="99" t="s">
        <v>103</v>
      </c>
      <c r="V97" s="99" t="s">
        <v>103</v>
      </c>
      <c r="W97" s="53">
        <v>-375</v>
      </c>
      <c r="X97" s="53" t="s">
        <v>3929</v>
      </c>
      <c r="Y97" s="53"/>
      <c r="AA97" s="839"/>
      <c r="AB97" s="836" t="s">
        <v>3930</v>
      </c>
      <c r="AC97" s="738" t="s">
        <v>2955</v>
      </c>
      <c r="AD97" s="53" t="s">
        <v>2953</v>
      </c>
    </row>
    <row r="98" spans="1:30" ht="12" thickBot="1" x14ac:dyDescent="0.2">
      <c r="A98" s="93" t="s">
        <v>3927</v>
      </c>
      <c r="B98" s="146">
        <v>8</v>
      </c>
      <c r="C98" s="146">
        <v>0</v>
      </c>
      <c r="D98" s="146">
        <v>0</v>
      </c>
      <c r="E98" s="146">
        <v>-30</v>
      </c>
      <c r="F98" s="147" t="s">
        <v>1978</v>
      </c>
      <c r="G98" s="138">
        <v>1</v>
      </c>
      <c r="H98" s="138">
        <v>1</v>
      </c>
      <c r="I98" s="138">
        <v>1</v>
      </c>
      <c r="J98" s="138">
        <v>1</v>
      </c>
      <c r="K98" s="138">
        <v>1</v>
      </c>
      <c r="L98" s="138">
        <v>1</v>
      </c>
      <c r="M98" s="99" t="s">
        <v>2973</v>
      </c>
      <c r="N98" s="99" t="s">
        <v>2973</v>
      </c>
      <c r="O98" s="99" t="s">
        <v>2973</v>
      </c>
      <c r="P98" s="99" t="s">
        <v>2973</v>
      </c>
      <c r="Q98" s="99" t="s">
        <v>2973</v>
      </c>
      <c r="R98" s="99" t="s">
        <v>2973</v>
      </c>
      <c r="S98" s="99" t="s">
        <v>2973</v>
      </c>
      <c r="T98" s="99" t="s">
        <v>2973</v>
      </c>
      <c r="U98" s="99" t="s">
        <v>2973</v>
      </c>
      <c r="V98" s="99" t="s">
        <v>2973</v>
      </c>
      <c r="W98" s="53" t="s">
        <v>103</v>
      </c>
      <c r="X98" s="53" t="s">
        <v>2955</v>
      </c>
      <c r="Y98" s="53" t="s">
        <v>2953</v>
      </c>
      <c r="AA98" s="839"/>
      <c r="AB98" s="837"/>
      <c r="AC98" s="739"/>
      <c r="AD98" s="53" t="s">
        <v>3928</v>
      </c>
    </row>
    <row r="99" spans="1:30" ht="12" thickBot="1" x14ac:dyDescent="0.2">
      <c r="A99" s="93" t="s">
        <v>3924</v>
      </c>
      <c r="B99" s="146">
        <v>12</v>
      </c>
      <c r="C99" s="146">
        <v>0</v>
      </c>
      <c r="D99" s="146">
        <v>0</v>
      </c>
      <c r="E99" s="146">
        <v>0</v>
      </c>
      <c r="F99" s="146" t="s">
        <v>103</v>
      </c>
      <c r="G99" s="138">
        <v>3</v>
      </c>
      <c r="H99" s="138">
        <v>3</v>
      </c>
      <c r="I99" s="138">
        <v>3</v>
      </c>
      <c r="J99" s="138">
        <v>3</v>
      </c>
      <c r="K99" s="138">
        <v>3</v>
      </c>
      <c r="L99" s="138">
        <v>3</v>
      </c>
      <c r="M99" s="99" t="s">
        <v>2973</v>
      </c>
      <c r="N99" s="99" t="s">
        <v>2973</v>
      </c>
      <c r="O99" s="99" t="s">
        <v>2973</v>
      </c>
      <c r="P99" s="99" t="s">
        <v>2973</v>
      </c>
      <c r="Q99" s="99" t="s">
        <v>2973</v>
      </c>
      <c r="R99" s="99" t="s">
        <v>2973</v>
      </c>
      <c r="S99" s="99" t="s">
        <v>2973</v>
      </c>
      <c r="T99" s="99" t="s">
        <v>2973</v>
      </c>
      <c r="U99" s="99" t="s">
        <v>103</v>
      </c>
      <c r="V99" s="99" t="s">
        <v>103</v>
      </c>
      <c r="W99" s="53">
        <v>-750</v>
      </c>
      <c r="X99" s="53" t="s">
        <v>3141</v>
      </c>
      <c r="Y99" s="53"/>
      <c r="AA99" s="839"/>
      <c r="AB99" s="68" t="s">
        <v>3926</v>
      </c>
      <c r="AC99" s="53" t="s">
        <v>3583</v>
      </c>
      <c r="AD99" s="53" t="s">
        <v>3925</v>
      </c>
    </row>
    <row r="100" spans="1:30" ht="12" thickBot="1" x14ac:dyDescent="0.2">
      <c r="A100" s="93" t="s">
        <v>565</v>
      </c>
      <c r="B100" s="146">
        <v>15</v>
      </c>
      <c r="C100" s="146">
        <v>0</v>
      </c>
      <c r="D100" s="146">
        <v>0</v>
      </c>
      <c r="E100" s="146">
        <v>-42</v>
      </c>
      <c r="F100" s="149" t="s">
        <v>1978</v>
      </c>
      <c r="G100" s="138">
        <v>5</v>
      </c>
      <c r="H100" s="138">
        <v>5</v>
      </c>
      <c r="I100" s="138">
        <v>5</v>
      </c>
      <c r="J100" s="138">
        <v>5</v>
      </c>
      <c r="K100" s="138">
        <v>5</v>
      </c>
      <c r="L100" s="138">
        <v>5</v>
      </c>
      <c r="M100" s="99" t="s">
        <v>2973</v>
      </c>
      <c r="N100" s="99" t="s">
        <v>2973</v>
      </c>
      <c r="O100" s="99" t="s">
        <v>2973</v>
      </c>
      <c r="P100" s="99" t="s">
        <v>2973</v>
      </c>
      <c r="Q100" s="99" t="s">
        <v>2973</v>
      </c>
      <c r="R100" s="99" t="s">
        <v>2973</v>
      </c>
      <c r="S100" s="99" t="s">
        <v>2973</v>
      </c>
      <c r="T100" s="99" t="s">
        <v>2973</v>
      </c>
      <c r="U100" s="99" t="s">
        <v>103</v>
      </c>
      <c r="V100" s="99" t="s">
        <v>103</v>
      </c>
      <c r="W100" s="50">
        <v>-1125</v>
      </c>
      <c r="X100" s="53" t="s">
        <v>3922</v>
      </c>
      <c r="Y100" s="53"/>
      <c r="AA100" s="839"/>
      <c r="AB100" s="70" t="s">
        <v>3923</v>
      </c>
      <c r="AC100" s="53" t="s">
        <v>1533</v>
      </c>
      <c r="AD100" s="53" t="s">
        <v>1486</v>
      </c>
    </row>
    <row r="101" spans="1:30" ht="12" thickBot="1" x14ac:dyDescent="0.2">
      <c r="A101" s="93" t="s">
        <v>119</v>
      </c>
      <c r="B101" s="146">
        <v>15</v>
      </c>
      <c r="C101" s="146">
        <v>0</v>
      </c>
      <c r="D101" s="146">
        <v>0</v>
      </c>
      <c r="E101" s="146">
        <v>70</v>
      </c>
      <c r="F101" s="146" t="s">
        <v>103</v>
      </c>
      <c r="G101" s="138">
        <v>5</v>
      </c>
      <c r="H101" s="138">
        <v>5</v>
      </c>
      <c r="I101" s="138">
        <v>5</v>
      </c>
      <c r="J101" s="138">
        <v>5</v>
      </c>
      <c r="K101" s="138">
        <v>5</v>
      </c>
      <c r="L101" s="138">
        <v>5</v>
      </c>
      <c r="M101" s="99" t="s">
        <v>2973</v>
      </c>
      <c r="N101" s="99" t="s">
        <v>2973</v>
      </c>
      <c r="O101" s="99" t="s">
        <v>2973</v>
      </c>
      <c r="P101" s="99" t="s">
        <v>2973</v>
      </c>
      <c r="Q101" s="99" t="s">
        <v>2973</v>
      </c>
      <c r="R101" s="99" t="s">
        <v>2973</v>
      </c>
      <c r="S101" s="99" t="s">
        <v>2973</v>
      </c>
      <c r="T101" s="99" t="s">
        <v>2973</v>
      </c>
      <c r="U101" s="99" t="s">
        <v>103</v>
      </c>
      <c r="V101" s="99" t="s">
        <v>103</v>
      </c>
      <c r="W101" s="50">
        <v>-7500</v>
      </c>
      <c r="X101" s="56" t="s">
        <v>3920</v>
      </c>
      <c r="Y101" s="53"/>
      <c r="AA101" s="839"/>
      <c r="AB101" s="70" t="s">
        <v>3921</v>
      </c>
      <c r="AC101" s="53" t="s">
        <v>1533</v>
      </c>
      <c r="AD101" s="53" t="s">
        <v>1486</v>
      </c>
    </row>
    <row r="102" spans="1:30" ht="12" thickBot="1" x14ac:dyDescent="0.2">
      <c r="A102" s="93" t="s">
        <v>3918</v>
      </c>
      <c r="B102" s="146">
        <v>16</v>
      </c>
      <c r="C102" s="146">
        <v>0</v>
      </c>
      <c r="D102" s="146">
        <v>0</v>
      </c>
      <c r="E102" s="146">
        <v>0</v>
      </c>
      <c r="F102" s="146" t="s">
        <v>103</v>
      </c>
      <c r="G102" s="138">
        <v>7</v>
      </c>
      <c r="H102" s="138">
        <v>7</v>
      </c>
      <c r="I102" s="138">
        <v>7</v>
      </c>
      <c r="J102" s="138">
        <v>7</v>
      </c>
      <c r="K102" s="138">
        <v>7</v>
      </c>
      <c r="L102" s="138">
        <v>7</v>
      </c>
      <c r="M102" s="99" t="s">
        <v>2973</v>
      </c>
      <c r="N102" s="99" t="s">
        <v>2973</v>
      </c>
      <c r="O102" s="99" t="s">
        <v>2973</v>
      </c>
      <c r="P102" s="99" t="s">
        <v>2973</v>
      </c>
      <c r="Q102" s="99" t="s">
        <v>2973</v>
      </c>
      <c r="R102" s="99" t="s">
        <v>2973</v>
      </c>
      <c r="S102" s="99" t="s">
        <v>2973</v>
      </c>
      <c r="T102" s="99" t="s">
        <v>2973</v>
      </c>
      <c r="U102" s="99" t="s">
        <v>103</v>
      </c>
      <c r="V102" s="99" t="s">
        <v>103</v>
      </c>
      <c r="W102" s="50">
        <v>-1500</v>
      </c>
      <c r="X102" s="53" t="s">
        <v>3021</v>
      </c>
      <c r="Y102" s="53"/>
      <c r="AA102" s="839"/>
      <c r="AB102" s="70" t="s">
        <v>3919</v>
      </c>
      <c r="AC102" s="53" t="s">
        <v>1533</v>
      </c>
      <c r="AD102" s="53" t="s">
        <v>1486</v>
      </c>
    </row>
    <row r="103" spans="1:30" ht="12" thickBot="1" x14ac:dyDescent="0.2">
      <c r="A103" s="93" t="s">
        <v>438</v>
      </c>
      <c r="B103" s="146">
        <v>18</v>
      </c>
      <c r="C103" s="146">
        <v>0</v>
      </c>
      <c r="D103" s="146">
        <v>0</v>
      </c>
      <c r="E103" s="146">
        <v>-50</v>
      </c>
      <c r="F103" s="149" t="s">
        <v>1978</v>
      </c>
      <c r="G103" s="138">
        <v>7</v>
      </c>
      <c r="H103" s="138">
        <v>7</v>
      </c>
      <c r="I103" s="138">
        <v>7</v>
      </c>
      <c r="J103" s="138">
        <v>7</v>
      </c>
      <c r="K103" s="138">
        <v>7</v>
      </c>
      <c r="L103" s="138">
        <v>7</v>
      </c>
      <c r="M103" s="99" t="s">
        <v>2973</v>
      </c>
      <c r="N103" s="99" t="s">
        <v>2973</v>
      </c>
      <c r="O103" s="99" t="s">
        <v>2973</v>
      </c>
      <c r="P103" s="99" t="s">
        <v>2973</v>
      </c>
      <c r="Q103" s="99" t="s">
        <v>2973</v>
      </c>
      <c r="R103" s="99" t="s">
        <v>2973</v>
      </c>
      <c r="S103" s="99" t="s">
        <v>2973</v>
      </c>
      <c r="T103" s="99" t="s">
        <v>2973</v>
      </c>
      <c r="U103" s="99" t="s">
        <v>103</v>
      </c>
      <c r="V103" s="99" t="s">
        <v>103</v>
      </c>
      <c r="W103" s="50">
        <v>-1500</v>
      </c>
      <c r="X103" s="56" t="s">
        <v>3915</v>
      </c>
      <c r="Y103" s="53" t="s">
        <v>2957</v>
      </c>
      <c r="AA103" s="839"/>
      <c r="AB103" s="68" t="s">
        <v>3917</v>
      </c>
      <c r="AC103" s="53" t="s">
        <v>3631</v>
      </c>
      <c r="AD103" s="53" t="s">
        <v>3916</v>
      </c>
    </row>
    <row r="104" spans="1:30" ht="12" thickBot="1" x14ac:dyDescent="0.2">
      <c r="A104" s="93" t="s">
        <v>434</v>
      </c>
      <c r="B104" s="146">
        <v>18</v>
      </c>
      <c r="C104" s="146">
        <v>0</v>
      </c>
      <c r="D104" s="146">
        <v>0</v>
      </c>
      <c r="E104" s="146">
        <v>50</v>
      </c>
      <c r="F104" s="149" t="s">
        <v>1978</v>
      </c>
      <c r="G104" s="138">
        <v>7</v>
      </c>
      <c r="H104" s="138">
        <v>7</v>
      </c>
      <c r="I104" s="138">
        <v>7</v>
      </c>
      <c r="J104" s="138">
        <v>7</v>
      </c>
      <c r="K104" s="138">
        <v>7</v>
      </c>
      <c r="L104" s="138">
        <v>7</v>
      </c>
      <c r="M104" s="99" t="s">
        <v>2973</v>
      </c>
      <c r="N104" s="99" t="s">
        <v>2973</v>
      </c>
      <c r="O104" s="99" t="s">
        <v>2973</v>
      </c>
      <c r="P104" s="99" t="s">
        <v>2973</v>
      </c>
      <c r="Q104" s="99" t="s">
        <v>2973</v>
      </c>
      <c r="R104" s="99" t="s">
        <v>2973</v>
      </c>
      <c r="S104" s="99" t="s">
        <v>2973</v>
      </c>
      <c r="T104" s="99" t="s">
        <v>2973</v>
      </c>
      <c r="U104" s="99" t="s">
        <v>103</v>
      </c>
      <c r="V104" s="99" t="s">
        <v>103</v>
      </c>
      <c r="W104" s="50">
        <v>-1500</v>
      </c>
      <c r="X104" s="53" t="s">
        <v>3375</v>
      </c>
      <c r="Y104" s="53" t="s">
        <v>3145</v>
      </c>
      <c r="AA104" s="839"/>
      <c r="AB104" s="70" t="s">
        <v>3914</v>
      </c>
      <c r="AC104" s="53" t="s">
        <v>1533</v>
      </c>
      <c r="AD104" s="53" t="s">
        <v>1486</v>
      </c>
    </row>
    <row r="105" spans="1:30" ht="12" thickBot="1" x14ac:dyDescent="0.2">
      <c r="A105" s="846" t="s">
        <v>3912</v>
      </c>
      <c r="B105" s="855">
        <v>20</v>
      </c>
      <c r="C105" s="855">
        <v>0</v>
      </c>
      <c r="D105" s="855">
        <v>0</v>
      </c>
      <c r="E105" s="855">
        <v>0</v>
      </c>
      <c r="F105" s="855" t="s">
        <v>103</v>
      </c>
      <c r="G105" s="853">
        <v>10</v>
      </c>
      <c r="H105" s="853">
        <v>10</v>
      </c>
      <c r="I105" s="853">
        <v>10</v>
      </c>
      <c r="J105" s="853">
        <v>10</v>
      </c>
      <c r="K105" s="853">
        <v>10</v>
      </c>
      <c r="L105" s="853">
        <v>10</v>
      </c>
      <c r="M105" s="750" t="s">
        <v>2973</v>
      </c>
      <c r="N105" s="750" t="s">
        <v>2973</v>
      </c>
      <c r="O105" s="750" t="s">
        <v>2973</v>
      </c>
      <c r="P105" s="750" t="s">
        <v>2973</v>
      </c>
      <c r="Q105" s="750" t="s">
        <v>2973</v>
      </c>
      <c r="R105" s="750" t="s">
        <v>2973</v>
      </c>
      <c r="S105" s="750" t="s">
        <v>2973</v>
      </c>
      <c r="T105" s="750" t="s">
        <v>2973</v>
      </c>
      <c r="U105" s="750" t="s">
        <v>103</v>
      </c>
      <c r="V105" s="750" t="s">
        <v>103</v>
      </c>
      <c r="W105" s="749">
        <v>-1875</v>
      </c>
      <c r="X105" s="53" t="s">
        <v>2754</v>
      </c>
      <c r="Y105" s="738"/>
      <c r="AA105" s="839"/>
      <c r="AB105" s="70" t="s">
        <v>3913</v>
      </c>
      <c r="AC105" s="53" t="s">
        <v>1533</v>
      </c>
      <c r="AD105" s="53" t="s">
        <v>1486</v>
      </c>
    </row>
    <row r="106" spans="1:30" ht="12" thickBot="1" x14ac:dyDescent="0.2">
      <c r="A106" s="847"/>
      <c r="B106" s="856"/>
      <c r="C106" s="856"/>
      <c r="D106" s="856"/>
      <c r="E106" s="856"/>
      <c r="F106" s="856"/>
      <c r="G106" s="854"/>
      <c r="H106" s="854"/>
      <c r="I106" s="854"/>
      <c r="J106" s="854"/>
      <c r="K106" s="854"/>
      <c r="L106" s="854"/>
      <c r="M106" s="751"/>
      <c r="N106" s="751"/>
      <c r="O106" s="751"/>
      <c r="P106" s="751"/>
      <c r="Q106" s="751"/>
      <c r="R106" s="751"/>
      <c r="S106" s="751"/>
      <c r="T106" s="751"/>
      <c r="U106" s="751"/>
      <c r="V106" s="751"/>
      <c r="W106" s="739"/>
      <c r="X106" s="53" t="s">
        <v>3777</v>
      </c>
      <c r="Y106" s="739"/>
      <c r="AA106" s="839"/>
      <c r="AB106" s="70" t="s">
        <v>3911</v>
      </c>
      <c r="AC106" s="53" t="s">
        <v>1533</v>
      </c>
      <c r="AD106" s="53" t="s">
        <v>1486</v>
      </c>
    </row>
    <row r="107" spans="1:30" ht="12" thickBot="1" x14ac:dyDescent="0.2">
      <c r="A107" s="92" t="s">
        <v>3909</v>
      </c>
      <c r="B107" s="146">
        <v>40</v>
      </c>
      <c r="C107" s="146">
        <v>0</v>
      </c>
      <c r="D107" s="146">
        <v>0</v>
      </c>
      <c r="E107" s="146">
        <v>0</v>
      </c>
      <c r="F107" s="149" t="s">
        <v>1991</v>
      </c>
      <c r="G107" s="138">
        <v>10</v>
      </c>
      <c r="H107" s="138">
        <v>10</v>
      </c>
      <c r="I107" s="138">
        <v>10</v>
      </c>
      <c r="J107" s="138">
        <v>10</v>
      </c>
      <c r="K107" s="138">
        <v>10</v>
      </c>
      <c r="L107" s="138">
        <v>10</v>
      </c>
      <c r="M107" s="99" t="s">
        <v>2973</v>
      </c>
      <c r="N107" s="99" t="s">
        <v>2973</v>
      </c>
      <c r="O107" s="99" t="s">
        <v>2973</v>
      </c>
      <c r="P107" s="99" t="s">
        <v>2973</v>
      </c>
      <c r="Q107" s="99" t="s">
        <v>2973</v>
      </c>
      <c r="R107" s="99" t="s">
        <v>2973</v>
      </c>
      <c r="S107" s="99" t="s">
        <v>2973</v>
      </c>
      <c r="T107" s="99" t="s">
        <v>2973</v>
      </c>
      <c r="U107" s="99" t="s">
        <v>103</v>
      </c>
      <c r="V107" s="99" t="s">
        <v>103</v>
      </c>
      <c r="W107" s="50">
        <v>-6240</v>
      </c>
      <c r="X107" s="56" t="s">
        <v>3908</v>
      </c>
      <c r="Y107" s="53" t="s">
        <v>3907</v>
      </c>
      <c r="AA107" s="839"/>
      <c r="AB107" s="70" t="s">
        <v>3910</v>
      </c>
      <c r="AC107" s="53" t="s">
        <v>1533</v>
      </c>
      <c r="AD107" s="53" t="s">
        <v>1486</v>
      </c>
    </row>
    <row r="108" spans="1:30" ht="12" thickBot="1" x14ac:dyDescent="0.2">
      <c r="A108" s="93" t="s">
        <v>3905</v>
      </c>
      <c r="B108" s="146">
        <v>10</v>
      </c>
      <c r="C108" s="146">
        <v>0</v>
      </c>
      <c r="D108" s="146">
        <v>0</v>
      </c>
      <c r="E108" s="146">
        <v>0</v>
      </c>
      <c r="F108" s="146" t="s">
        <v>103</v>
      </c>
      <c r="G108" s="138">
        <v>0</v>
      </c>
      <c r="H108" s="138">
        <v>0</v>
      </c>
      <c r="I108" s="138">
        <v>0</v>
      </c>
      <c r="J108" s="138">
        <v>0</v>
      </c>
      <c r="K108" s="138">
        <v>0</v>
      </c>
      <c r="L108" s="138">
        <v>0</v>
      </c>
      <c r="M108" s="99" t="s">
        <v>103</v>
      </c>
      <c r="N108" s="99" t="s">
        <v>103</v>
      </c>
      <c r="O108" s="99" t="s">
        <v>103</v>
      </c>
      <c r="P108" s="99" t="s">
        <v>103</v>
      </c>
      <c r="Q108" s="99" t="s">
        <v>103</v>
      </c>
      <c r="R108" s="99" t="s">
        <v>103</v>
      </c>
      <c r="S108" s="99" t="s">
        <v>103</v>
      </c>
      <c r="T108" s="99" t="s">
        <v>103</v>
      </c>
      <c r="U108" s="99" t="s">
        <v>2973</v>
      </c>
      <c r="V108" s="99" t="s">
        <v>2973</v>
      </c>
      <c r="W108" s="53">
        <v>120</v>
      </c>
      <c r="X108" s="53" t="s">
        <v>3481</v>
      </c>
      <c r="Y108" s="53"/>
      <c r="AA108" s="839"/>
      <c r="AB108" s="70" t="s">
        <v>3906</v>
      </c>
      <c r="AC108" s="53" t="s">
        <v>1533</v>
      </c>
      <c r="AD108" s="53" t="s">
        <v>1486</v>
      </c>
    </row>
    <row r="109" spans="1:30" ht="12" thickBot="1" x14ac:dyDescent="0.2">
      <c r="A109" s="93" t="s">
        <v>3903</v>
      </c>
      <c r="B109" s="146">
        <v>10</v>
      </c>
      <c r="C109" s="146">
        <v>0</v>
      </c>
      <c r="D109" s="146">
        <v>0</v>
      </c>
      <c r="E109" s="146">
        <v>0</v>
      </c>
      <c r="F109" s="147" t="s">
        <v>1978</v>
      </c>
      <c r="G109" s="138">
        <v>30</v>
      </c>
      <c r="H109" s="138">
        <v>20</v>
      </c>
      <c r="I109" s="138">
        <v>30</v>
      </c>
      <c r="J109" s="138">
        <v>20</v>
      </c>
      <c r="K109" s="138">
        <v>30</v>
      </c>
      <c r="L109" s="138">
        <v>20</v>
      </c>
      <c r="M109" s="99" t="s">
        <v>103</v>
      </c>
      <c r="N109" s="99" t="s">
        <v>103</v>
      </c>
      <c r="O109" s="99" t="s">
        <v>103</v>
      </c>
      <c r="P109" s="99" t="s">
        <v>103</v>
      </c>
      <c r="Q109" s="99" t="s">
        <v>103</v>
      </c>
      <c r="R109" s="99" t="s">
        <v>103</v>
      </c>
      <c r="S109" s="99" t="s">
        <v>103</v>
      </c>
      <c r="T109" s="99" t="s">
        <v>103</v>
      </c>
      <c r="U109" s="99" t="s">
        <v>2973</v>
      </c>
      <c r="V109" s="99" t="s">
        <v>2973</v>
      </c>
      <c r="W109" s="53" t="s">
        <v>103</v>
      </c>
      <c r="X109" s="53" t="s">
        <v>3902</v>
      </c>
      <c r="Y109" s="53"/>
      <c r="AA109" s="839"/>
      <c r="AB109" s="70" t="s">
        <v>3904</v>
      </c>
      <c r="AC109" s="53" t="s">
        <v>2939</v>
      </c>
      <c r="AD109" s="53" t="s">
        <v>322</v>
      </c>
    </row>
    <row r="110" spans="1:30" ht="12" thickBot="1" x14ac:dyDescent="0.2">
      <c r="A110" s="93" t="s">
        <v>9745</v>
      </c>
      <c r="B110" s="146">
        <v>10</v>
      </c>
      <c r="C110" s="146">
        <v>0</v>
      </c>
      <c r="D110" s="146">
        <v>0</v>
      </c>
      <c r="E110" s="146">
        <v>0</v>
      </c>
      <c r="F110" s="147" t="s">
        <v>1978</v>
      </c>
      <c r="G110" s="138">
        <v>20</v>
      </c>
      <c r="H110" s="138">
        <v>30</v>
      </c>
      <c r="I110" s="138">
        <v>20</v>
      </c>
      <c r="J110" s="138">
        <v>30</v>
      </c>
      <c r="K110" s="138">
        <v>20</v>
      </c>
      <c r="L110" s="138">
        <v>30</v>
      </c>
      <c r="M110" s="99" t="s">
        <v>103</v>
      </c>
      <c r="N110" s="99" t="s">
        <v>103</v>
      </c>
      <c r="O110" s="99" t="s">
        <v>103</v>
      </c>
      <c r="P110" s="99" t="s">
        <v>103</v>
      </c>
      <c r="Q110" s="99" t="s">
        <v>103</v>
      </c>
      <c r="R110" s="99" t="s">
        <v>103</v>
      </c>
      <c r="S110" s="99" t="s">
        <v>103</v>
      </c>
      <c r="T110" s="99" t="s">
        <v>103</v>
      </c>
      <c r="U110" s="99" t="s">
        <v>2973</v>
      </c>
      <c r="V110" s="99" t="s">
        <v>2973</v>
      </c>
      <c r="W110" s="53" t="s">
        <v>103</v>
      </c>
      <c r="X110" s="53" t="s">
        <v>3480</v>
      </c>
      <c r="Y110" s="53"/>
      <c r="AA110" s="839"/>
      <c r="AB110" s="70" t="s">
        <v>3901</v>
      </c>
      <c r="AC110" s="53" t="s">
        <v>1533</v>
      </c>
      <c r="AD110" s="53" t="s">
        <v>1486</v>
      </c>
    </row>
    <row r="111" spans="1:30" ht="12" thickBot="1" x14ac:dyDescent="0.2">
      <c r="A111" s="846" t="s">
        <v>3899</v>
      </c>
      <c r="B111" s="855">
        <v>12</v>
      </c>
      <c r="C111" s="855">
        <v>0</v>
      </c>
      <c r="D111" s="855">
        <v>0</v>
      </c>
      <c r="E111" s="855">
        <v>0</v>
      </c>
      <c r="F111" s="858" t="s">
        <v>1991</v>
      </c>
      <c r="G111" s="853">
        <v>50</v>
      </c>
      <c r="H111" s="853">
        <v>50</v>
      </c>
      <c r="I111" s="853">
        <v>50</v>
      </c>
      <c r="J111" s="853">
        <v>50</v>
      </c>
      <c r="K111" s="853">
        <v>50</v>
      </c>
      <c r="L111" s="853">
        <v>50</v>
      </c>
      <c r="M111" s="750" t="s">
        <v>103</v>
      </c>
      <c r="N111" s="750" t="s">
        <v>103</v>
      </c>
      <c r="O111" s="750" t="s">
        <v>103</v>
      </c>
      <c r="P111" s="750" t="s">
        <v>103</v>
      </c>
      <c r="Q111" s="750" t="s">
        <v>103</v>
      </c>
      <c r="R111" s="750" t="s">
        <v>103</v>
      </c>
      <c r="S111" s="750" t="s">
        <v>103</v>
      </c>
      <c r="T111" s="750" t="s">
        <v>103</v>
      </c>
      <c r="U111" s="750" t="s">
        <v>2973</v>
      </c>
      <c r="V111" s="750" t="s">
        <v>2973</v>
      </c>
      <c r="W111" s="749">
        <v>4800</v>
      </c>
      <c r="X111" s="53" t="s">
        <v>3489</v>
      </c>
      <c r="Y111" s="738" t="s">
        <v>3898</v>
      </c>
      <c r="AA111" s="839"/>
      <c r="AB111" s="70" t="s">
        <v>3900</v>
      </c>
      <c r="AC111" s="53" t="s">
        <v>1533</v>
      </c>
      <c r="AD111" s="53" t="s">
        <v>1486</v>
      </c>
    </row>
    <row r="112" spans="1:30" ht="12" thickBot="1" x14ac:dyDescent="0.2">
      <c r="A112" s="847"/>
      <c r="B112" s="856"/>
      <c r="C112" s="856"/>
      <c r="D112" s="856"/>
      <c r="E112" s="856"/>
      <c r="F112" s="856"/>
      <c r="G112" s="854"/>
      <c r="H112" s="854"/>
      <c r="I112" s="854"/>
      <c r="J112" s="854"/>
      <c r="K112" s="854"/>
      <c r="L112" s="854"/>
      <c r="M112" s="751"/>
      <c r="N112" s="751"/>
      <c r="O112" s="751"/>
      <c r="P112" s="751"/>
      <c r="Q112" s="751"/>
      <c r="R112" s="751"/>
      <c r="S112" s="751"/>
      <c r="T112" s="751"/>
      <c r="U112" s="751"/>
      <c r="V112" s="751"/>
      <c r="W112" s="739"/>
      <c r="X112" s="53" t="s">
        <v>3896</v>
      </c>
      <c r="Y112" s="739"/>
      <c r="AA112" s="839"/>
      <c r="AB112" s="70" t="s">
        <v>3897</v>
      </c>
      <c r="AC112" s="53" t="s">
        <v>3502</v>
      </c>
      <c r="AD112" s="53" t="s">
        <v>1486</v>
      </c>
    </row>
    <row r="113" spans="1:25" ht="12" thickBot="1" x14ac:dyDescent="0.2">
      <c r="A113" s="846" t="s">
        <v>3895</v>
      </c>
      <c r="B113" s="855">
        <v>15</v>
      </c>
      <c r="C113" s="855">
        <v>0</v>
      </c>
      <c r="D113" s="855">
        <v>0</v>
      </c>
      <c r="E113" s="855">
        <v>0</v>
      </c>
      <c r="F113" s="858" t="s">
        <v>1991</v>
      </c>
      <c r="G113" s="853">
        <v>60</v>
      </c>
      <c r="H113" s="853">
        <v>60</v>
      </c>
      <c r="I113" s="853">
        <v>60</v>
      </c>
      <c r="J113" s="853">
        <v>60</v>
      </c>
      <c r="K113" s="853">
        <v>60</v>
      </c>
      <c r="L113" s="853">
        <v>60</v>
      </c>
      <c r="M113" s="750" t="s">
        <v>103</v>
      </c>
      <c r="N113" s="750" t="s">
        <v>103</v>
      </c>
      <c r="O113" s="750" t="s">
        <v>103</v>
      </c>
      <c r="P113" s="750" t="s">
        <v>103</v>
      </c>
      <c r="Q113" s="750" t="s">
        <v>103</v>
      </c>
      <c r="R113" s="750" t="s">
        <v>103</v>
      </c>
      <c r="S113" s="750" t="s">
        <v>103</v>
      </c>
      <c r="T113" s="750" t="s">
        <v>103</v>
      </c>
      <c r="U113" s="750" t="s">
        <v>2973</v>
      </c>
      <c r="V113" s="750" t="s">
        <v>2973</v>
      </c>
      <c r="W113" s="749">
        <v>9800</v>
      </c>
      <c r="X113" s="53" t="s">
        <v>6390</v>
      </c>
      <c r="Y113" s="738" t="s">
        <v>3894</v>
      </c>
    </row>
    <row r="114" spans="1:25" ht="12" thickBot="1" x14ac:dyDescent="0.2">
      <c r="A114" s="847"/>
      <c r="B114" s="856"/>
      <c r="C114" s="856"/>
      <c r="D114" s="856"/>
      <c r="E114" s="856"/>
      <c r="F114" s="856"/>
      <c r="G114" s="854"/>
      <c r="H114" s="854"/>
      <c r="I114" s="854"/>
      <c r="J114" s="854"/>
      <c r="K114" s="854"/>
      <c r="L114" s="854"/>
      <c r="M114" s="751"/>
      <c r="N114" s="751"/>
      <c r="O114" s="751"/>
      <c r="P114" s="751"/>
      <c r="Q114" s="751"/>
      <c r="R114" s="751"/>
      <c r="S114" s="751"/>
      <c r="T114" s="751"/>
      <c r="U114" s="751"/>
      <c r="V114" s="751"/>
      <c r="W114" s="739"/>
      <c r="X114" s="53" t="s">
        <v>3893</v>
      </c>
      <c r="Y114" s="739"/>
    </row>
    <row r="115" spans="1:25" ht="12" thickBot="1" x14ac:dyDescent="0.2">
      <c r="A115" s="846" t="s">
        <v>3892</v>
      </c>
      <c r="B115" s="855">
        <v>18</v>
      </c>
      <c r="C115" s="855">
        <v>0</v>
      </c>
      <c r="D115" s="855">
        <v>0</v>
      </c>
      <c r="E115" s="855">
        <v>0</v>
      </c>
      <c r="F115" s="858" t="s">
        <v>1991</v>
      </c>
      <c r="G115" s="853">
        <v>75</v>
      </c>
      <c r="H115" s="853">
        <v>75</v>
      </c>
      <c r="I115" s="853">
        <v>75</v>
      </c>
      <c r="J115" s="853">
        <v>75</v>
      </c>
      <c r="K115" s="853">
        <v>75</v>
      </c>
      <c r="L115" s="853">
        <v>75</v>
      </c>
      <c r="M115" s="750" t="s">
        <v>103</v>
      </c>
      <c r="N115" s="750" t="s">
        <v>103</v>
      </c>
      <c r="O115" s="750" t="s">
        <v>103</v>
      </c>
      <c r="P115" s="750" t="s">
        <v>103</v>
      </c>
      <c r="Q115" s="750" t="s">
        <v>103</v>
      </c>
      <c r="R115" s="750" t="s">
        <v>103</v>
      </c>
      <c r="S115" s="750" t="s">
        <v>103</v>
      </c>
      <c r="T115" s="750" t="s">
        <v>103</v>
      </c>
      <c r="U115" s="750" t="s">
        <v>2973</v>
      </c>
      <c r="V115" s="750" t="s">
        <v>2973</v>
      </c>
      <c r="W115" s="749">
        <v>19800</v>
      </c>
      <c r="X115" s="53" t="s">
        <v>1535</v>
      </c>
      <c r="Y115" s="738" t="s">
        <v>3891</v>
      </c>
    </row>
    <row r="116" spans="1:25" ht="12" thickBot="1" x14ac:dyDescent="0.2">
      <c r="A116" s="847"/>
      <c r="B116" s="856"/>
      <c r="C116" s="856"/>
      <c r="D116" s="856"/>
      <c r="E116" s="856"/>
      <c r="F116" s="856"/>
      <c r="G116" s="854"/>
      <c r="H116" s="854"/>
      <c r="I116" s="854"/>
      <c r="J116" s="854"/>
      <c r="K116" s="854"/>
      <c r="L116" s="854"/>
      <c r="M116" s="751"/>
      <c r="N116" s="751"/>
      <c r="O116" s="751"/>
      <c r="P116" s="751"/>
      <c r="Q116" s="751"/>
      <c r="R116" s="751"/>
      <c r="S116" s="751"/>
      <c r="T116" s="751"/>
      <c r="U116" s="751"/>
      <c r="V116" s="751"/>
      <c r="W116" s="739"/>
      <c r="X116" s="53" t="s">
        <v>3890</v>
      </c>
      <c r="Y116" s="739"/>
    </row>
    <row r="117" spans="1:25" ht="12" thickBot="1" x14ac:dyDescent="0.2">
      <c r="A117" s="847"/>
      <c r="B117" s="856"/>
      <c r="C117" s="856"/>
      <c r="D117" s="856"/>
      <c r="E117" s="856"/>
      <c r="F117" s="856"/>
      <c r="G117" s="854"/>
      <c r="H117" s="854"/>
      <c r="I117" s="854"/>
      <c r="J117" s="854"/>
      <c r="K117" s="854"/>
      <c r="L117" s="854"/>
      <c r="M117" s="751"/>
      <c r="N117" s="751"/>
      <c r="O117" s="751"/>
      <c r="P117" s="751"/>
      <c r="Q117" s="751"/>
      <c r="R117" s="751"/>
      <c r="S117" s="751"/>
      <c r="T117" s="751"/>
      <c r="U117" s="751"/>
      <c r="V117" s="751"/>
      <c r="W117" s="739"/>
      <c r="X117" s="53" t="s">
        <v>3309</v>
      </c>
      <c r="Y117" s="739"/>
    </row>
    <row r="118" spans="1:25" ht="12" thickBot="1" x14ac:dyDescent="0.2">
      <c r="A118" s="846" t="s">
        <v>3889</v>
      </c>
      <c r="B118" s="855">
        <v>20</v>
      </c>
      <c r="C118" s="855">
        <v>0</v>
      </c>
      <c r="D118" s="855">
        <v>0</v>
      </c>
      <c r="E118" s="855">
        <v>0</v>
      </c>
      <c r="F118" s="858" t="s">
        <v>1975</v>
      </c>
      <c r="G118" s="853">
        <v>80</v>
      </c>
      <c r="H118" s="853">
        <v>80</v>
      </c>
      <c r="I118" s="853">
        <v>80</v>
      </c>
      <c r="J118" s="853">
        <v>80</v>
      </c>
      <c r="K118" s="853">
        <v>80</v>
      </c>
      <c r="L118" s="853">
        <v>80</v>
      </c>
      <c r="M118" s="750" t="s">
        <v>103</v>
      </c>
      <c r="N118" s="750" t="s">
        <v>103</v>
      </c>
      <c r="O118" s="750" t="s">
        <v>103</v>
      </c>
      <c r="P118" s="750" t="s">
        <v>103</v>
      </c>
      <c r="Q118" s="750" t="s">
        <v>103</v>
      </c>
      <c r="R118" s="750" t="s">
        <v>103</v>
      </c>
      <c r="S118" s="750" t="s">
        <v>103</v>
      </c>
      <c r="T118" s="750" t="s">
        <v>103</v>
      </c>
      <c r="U118" s="750" t="s">
        <v>2973</v>
      </c>
      <c r="V118" s="750" t="s">
        <v>2973</v>
      </c>
      <c r="W118" s="53" t="s">
        <v>103</v>
      </c>
      <c r="X118" s="53" t="s">
        <v>2988</v>
      </c>
      <c r="Y118" s="53" t="s">
        <v>3888</v>
      </c>
    </row>
    <row r="119" spans="1:25" ht="12" thickBot="1" x14ac:dyDescent="0.2">
      <c r="A119" s="847"/>
      <c r="B119" s="856"/>
      <c r="C119" s="856"/>
      <c r="D119" s="856"/>
      <c r="E119" s="856"/>
      <c r="F119" s="856"/>
      <c r="G119" s="854"/>
      <c r="H119" s="854"/>
      <c r="I119" s="854"/>
      <c r="J119" s="854"/>
      <c r="K119" s="854"/>
      <c r="L119" s="854"/>
      <c r="M119" s="751"/>
      <c r="N119" s="751"/>
      <c r="O119" s="751"/>
      <c r="P119" s="751"/>
      <c r="Q119" s="751"/>
      <c r="R119" s="751"/>
      <c r="S119" s="751"/>
      <c r="T119" s="751"/>
      <c r="U119" s="751"/>
      <c r="V119" s="751"/>
      <c r="W119" s="53" t="s">
        <v>213</v>
      </c>
      <c r="X119" s="53" t="s">
        <v>1533</v>
      </c>
      <c r="Y119" s="53" t="s">
        <v>1486</v>
      </c>
    </row>
  </sheetData>
  <autoFilter ref="M2:V2" xr:uid="{6E2DE89F-865B-4CE0-8E2E-60B4C98BCB63}"/>
  <mergeCells count="502">
    <mergeCell ref="E1:E2"/>
    <mergeCell ref="E5:E6"/>
    <mergeCell ref="E9:E10"/>
    <mergeCell ref="E11:E12"/>
    <mergeCell ref="F1:F2"/>
    <mergeCell ref="F5:F6"/>
    <mergeCell ref="F9:F10"/>
    <mergeCell ref="F11:F12"/>
    <mergeCell ref="H9:H10"/>
    <mergeCell ref="H11:H12"/>
    <mergeCell ref="G5:G6"/>
    <mergeCell ref="G9:G10"/>
    <mergeCell ref="C1:C2"/>
    <mergeCell ref="C5:C6"/>
    <mergeCell ref="C9:C10"/>
    <mergeCell ref="C11:C12"/>
    <mergeCell ref="B115:B117"/>
    <mergeCell ref="B118:B119"/>
    <mergeCell ref="G1:L1"/>
    <mergeCell ref="C93:C94"/>
    <mergeCell ref="C105:C106"/>
    <mergeCell ref="C111:C112"/>
    <mergeCell ref="C113:C114"/>
    <mergeCell ref="D111:D112"/>
    <mergeCell ref="D113:D114"/>
    <mergeCell ref="D115:D117"/>
    <mergeCell ref="D118:D119"/>
    <mergeCell ref="C115:C117"/>
    <mergeCell ref="C118:C119"/>
    <mergeCell ref="D93:D94"/>
    <mergeCell ref="D105:D106"/>
    <mergeCell ref="D38:D39"/>
    <mergeCell ref="D42:D43"/>
    <mergeCell ref="E53:E54"/>
    <mergeCell ref="G11:G12"/>
    <mergeCell ref="H5:H6"/>
    <mergeCell ref="C53:C54"/>
    <mergeCell ref="C69:C70"/>
    <mergeCell ref="C83:C84"/>
    <mergeCell ref="D83:D84"/>
    <mergeCell ref="D13:D14"/>
    <mergeCell ref="D16:D17"/>
    <mergeCell ref="D31:D33"/>
    <mergeCell ref="D34:D35"/>
    <mergeCell ref="D9:D10"/>
    <mergeCell ref="D11:D12"/>
    <mergeCell ref="A105:A106"/>
    <mergeCell ref="A13:A14"/>
    <mergeCell ref="A16:A17"/>
    <mergeCell ref="A31:A33"/>
    <mergeCell ref="A34:A35"/>
    <mergeCell ref="A38:A39"/>
    <mergeCell ref="A42:A43"/>
    <mergeCell ref="A115:A117"/>
    <mergeCell ref="M1:V1"/>
    <mergeCell ref="A1:A2"/>
    <mergeCell ref="A5:A6"/>
    <mergeCell ref="A9:A10"/>
    <mergeCell ref="A11:A12"/>
    <mergeCell ref="D1:D2"/>
    <mergeCell ref="D5:D6"/>
    <mergeCell ref="A69:A70"/>
    <mergeCell ref="A83:A84"/>
    <mergeCell ref="C13:C14"/>
    <mergeCell ref="C16:C17"/>
    <mergeCell ref="C31:C33"/>
    <mergeCell ref="C34:C35"/>
    <mergeCell ref="C38:C39"/>
    <mergeCell ref="C42:C43"/>
    <mergeCell ref="C47:C48"/>
    <mergeCell ref="A118:A119"/>
    <mergeCell ref="B1:B2"/>
    <mergeCell ref="B5:B6"/>
    <mergeCell ref="B9:B10"/>
    <mergeCell ref="B11:B12"/>
    <mergeCell ref="B13:B14"/>
    <mergeCell ref="B16:B17"/>
    <mergeCell ref="A47:A48"/>
    <mergeCell ref="A53:A54"/>
    <mergeCell ref="B83:B84"/>
    <mergeCell ref="B93:B94"/>
    <mergeCell ref="B105:B106"/>
    <mergeCell ref="B111:B112"/>
    <mergeCell ref="A111:A112"/>
    <mergeCell ref="A113:A114"/>
    <mergeCell ref="B53:B54"/>
    <mergeCell ref="B69:B70"/>
    <mergeCell ref="B113:B114"/>
    <mergeCell ref="B31:B33"/>
    <mergeCell ref="B34:B35"/>
    <mergeCell ref="B38:B39"/>
    <mergeCell ref="B42:B43"/>
    <mergeCell ref="B47:B48"/>
    <mergeCell ref="A93:A94"/>
    <mergeCell ref="E13:E14"/>
    <mergeCell ref="E16:E17"/>
    <mergeCell ref="D47:D48"/>
    <mergeCell ref="D53:D54"/>
    <mergeCell ref="D69:D70"/>
    <mergeCell ref="F13:F14"/>
    <mergeCell ref="F16:F17"/>
    <mergeCell ref="F31:F33"/>
    <mergeCell ref="F34:F35"/>
    <mergeCell ref="E69:E70"/>
    <mergeCell ref="E31:E33"/>
    <mergeCell ref="E34:E35"/>
    <mergeCell ref="E38:E39"/>
    <mergeCell ref="E42:E43"/>
    <mergeCell ref="E47:E48"/>
    <mergeCell ref="F69:F70"/>
    <mergeCell ref="E115:E117"/>
    <mergeCell ref="E118:E119"/>
    <mergeCell ref="E83:E84"/>
    <mergeCell ref="E93:E94"/>
    <mergeCell ref="E105:E106"/>
    <mergeCell ref="E111:E112"/>
    <mergeCell ref="E113:E114"/>
    <mergeCell ref="F113:F114"/>
    <mergeCell ref="F115:F117"/>
    <mergeCell ref="F118:F119"/>
    <mergeCell ref="G13:G14"/>
    <mergeCell ref="G16:G17"/>
    <mergeCell ref="G31:G33"/>
    <mergeCell ref="F93:F94"/>
    <mergeCell ref="F105:F106"/>
    <mergeCell ref="F111:F112"/>
    <mergeCell ref="F38:F39"/>
    <mergeCell ref="F42:F43"/>
    <mergeCell ref="F47:F48"/>
    <mergeCell ref="F53:F54"/>
    <mergeCell ref="F83:F84"/>
    <mergeCell ref="G83:G84"/>
    <mergeCell ref="G34:G35"/>
    <mergeCell ref="G38:G39"/>
    <mergeCell ref="G42:G43"/>
    <mergeCell ref="G47:G48"/>
    <mergeCell ref="G53:G54"/>
    <mergeCell ref="G69:G70"/>
    <mergeCell ref="G118:G119"/>
    <mergeCell ref="G93:G94"/>
    <mergeCell ref="G105:G106"/>
    <mergeCell ref="G111:G112"/>
    <mergeCell ref="G113:G114"/>
    <mergeCell ref="G115:G117"/>
    <mergeCell ref="I118:I119"/>
    <mergeCell ref="I83:I84"/>
    <mergeCell ref="I93:I94"/>
    <mergeCell ref="I105:I106"/>
    <mergeCell ref="I111:I112"/>
    <mergeCell ref="I113:I114"/>
    <mergeCell ref="H113:H114"/>
    <mergeCell ref="H115:H117"/>
    <mergeCell ref="H118:H119"/>
    <mergeCell ref="H111:H112"/>
    <mergeCell ref="H83:H84"/>
    <mergeCell ref="H93:H94"/>
    <mergeCell ref="I115:I117"/>
    <mergeCell ref="H105:H106"/>
    <mergeCell ref="H53:H54"/>
    <mergeCell ref="H69:H70"/>
    <mergeCell ref="I69:I70"/>
    <mergeCell ref="H38:H39"/>
    <mergeCell ref="H42:H43"/>
    <mergeCell ref="I34:I35"/>
    <mergeCell ref="I38:I39"/>
    <mergeCell ref="I42:I43"/>
    <mergeCell ref="I47:I48"/>
    <mergeCell ref="I53:I54"/>
    <mergeCell ref="J16:J17"/>
    <mergeCell ref="J31:J33"/>
    <mergeCell ref="I5:I6"/>
    <mergeCell ref="I9:I10"/>
    <mergeCell ref="I11:I12"/>
    <mergeCell ref="I13:I14"/>
    <mergeCell ref="I16:I17"/>
    <mergeCell ref="I31:I33"/>
    <mergeCell ref="H47:H48"/>
    <mergeCell ref="J34:J35"/>
    <mergeCell ref="J38:J39"/>
    <mergeCell ref="J42:J43"/>
    <mergeCell ref="H13:H14"/>
    <mergeCell ref="H16:H17"/>
    <mergeCell ref="H31:H33"/>
    <mergeCell ref="H34:H35"/>
    <mergeCell ref="J118:J119"/>
    <mergeCell ref="K5:K6"/>
    <mergeCell ref="K9:K10"/>
    <mergeCell ref="K11:K12"/>
    <mergeCell ref="K13:K14"/>
    <mergeCell ref="K16:K17"/>
    <mergeCell ref="K31:K33"/>
    <mergeCell ref="K118:K119"/>
    <mergeCell ref="K111:K112"/>
    <mergeCell ref="K113:K114"/>
    <mergeCell ref="J111:J112"/>
    <mergeCell ref="J113:J114"/>
    <mergeCell ref="J115:J117"/>
    <mergeCell ref="K115:K117"/>
    <mergeCell ref="J47:J48"/>
    <mergeCell ref="J53:J54"/>
    <mergeCell ref="J69:J70"/>
    <mergeCell ref="J83:J84"/>
    <mergeCell ref="J93:J94"/>
    <mergeCell ref="J105:J106"/>
    <mergeCell ref="J5:J6"/>
    <mergeCell ref="J9:J10"/>
    <mergeCell ref="J11:J12"/>
    <mergeCell ref="J13:J14"/>
    <mergeCell ref="L5:L6"/>
    <mergeCell ref="L9:L10"/>
    <mergeCell ref="L11:L12"/>
    <mergeCell ref="L13:L14"/>
    <mergeCell ref="L16:L17"/>
    <mergeCell ref="L31:L33"/>
    <mergeCell ref="L105:L106"/>
    <mergeCell ref="K53:K54"/>
    <mergeCell ref="K69:K70"/>
    <mergeCell ref="L53:L54"/>
    <mergeCell ref="L69:L70"/>
    <mergeCell ref="K83:K84"/>
    <mergeCell ref="K93:K94"/>
    <mergeCell ref="K105:K106"/>
    <mergeCell ref="L47:L48"/>
    <mergeCell ref="K34:K35"/>
    <mergeCell ref="K38:K39"/>
    <mergeCell ref="K42:K43"/>
    <mergeCell ref="K47:K48"/>
    <mergeCell ref="M118:M119"/>
    <mergeCell ref="M83:M84"/>
    <mergeCell ref="M93:M94"/>
    <mergeCell ref="M105:M106"/>
    <mergeCell ref="M111:M112"/>
    <mergeCell ref="M113:M114"/>
    <mergeCell ref="N93:N94"/>
    <mergeCell ref="N105:N106"/>
    <mergeCell ref="N118:N119"/>
    <mergeCell ref="L113:L114"/>
    <mergeCell ref="L115:L117"/>
    <mergeCell ref="L118:L119"/>
    <mergeCell ref="L111:L112"/>
    <mergeCell ref="L83:L84"/>
    <mergeCell ref="L93:L94"/>
    <mergeCell ref="L34:L35"/>
    <mergeCell ref="L38:L39"/>
    <mergeCell ref="L42:L43"/>
    <mergeCell ref="N5:N6"/>
    <mergeCell ref="N9:N10"/>
    <mergeCell ref="N11:N12"/>
    <mergeCell ref="N13:N14"/>
    <mergeCell ref="N16:N17"/>
    <mergeCell ref="N31:N33"/>
    <mergeCell ref="M5:M6"/>
    <mergeCell ref="M9:M10"/>
    <mergeCell ref="M11:M12"/>
    <mergeCell ref="M13:M14"/>
    <mergeCell ref="M16:M17"/>
    <mergeCell ref="M31:M33"/>
    <mergeCell ref="O34:O35"/>
    <mergeCell ref="O38:O39"/>
    <mergeCell ref="O42:O43"/>
    <mergeCell ref="O47:O48"/>
    <mergeCell ref="M115:M117"/>
    <mergeCell ref="M34:M35"/>
    <mergeCell ref="M38:M39"/>
    <mergeCell ref="M42:M43"/>
    <mergeCell ref="M47:M48"/>
    <mergeCell ref="M53:M54"/>
    <mergeCell ref="M69:M70"/>
    <mergeCell ref="N111:N112"/>
    <mergeCell ref="N113:N114"/>
    <mergeCell ref="N115:N117"/>
    <mergeCell ref="N34:N35"/>
    <mergeCell ref="N38:N39"/>
    <mergeCell ref="N42:N43"/>
    <mergeCell ref="O5:O6"/>
    <mergeCell ref="O9:O10"/>
    <mergeCell ref="O11:O12"/>
    <mergeCell ref="O13:O14"/>
    <mergeCell ref="O16:O17"/>
    <mergeCell ref="O31:O33"/>
    <mergeCell ref="P5:P6"/>
    <mergeCell ref="P9:P10"/>
    <mergeCell ref="P11:P12"/>
    <mergeCell ref="P13:P14"/>
    <mergeCell ref="P16:P17"/>
    <mergeCell ref="P31:P33"/>
    <mergeCell ref="O118:O119"/>
    <mergeCell ref="O83:O84"/>
    <mergeCell ref="O93:O94"/>
    <mergeCell ref="O105:O106"/>
    <mergeCell ref="O111:O112"/>
    <mergeCell ref="O113:O114"/>
    <mergeCell ref="O115:O117"/>
    <mergeCell ref="N47:N48"/>
    <mergeCell ref="N53:N54"/>
    <mergeCell ref="N69:N70"/>
    <mergeCell ref="N83:N84"/>
    <mergeCell ref="O53:O54"/>
    <mergeCell ref="O69:O70"/>
    <mergeCell ref="Q118:Q119"/>
    <mergeCell ref="Q83:Q84"/>
    <mergeCell ref="Q93:Q94"/>
    <mergeCell ref="Q105:Q106"/>
    <mergeCell ref="Q111:Q112"/>
    <mergeCell ref="Q113:Q114"/>
    <mergeCell ref="P115:P117"/>
    <mergeCell ref="P118:P119"/>
    <mergeCell ref="Q5:Q6"/>
    <mergeCell ref="Q9:Q10"/>
    <mergeCell ref="Q11:Q12"/>
    <mergeCell ref="Q13:Q14"/>
    <mergeCell ref="Q16:Q17"/>
    <mergeCell ref="Q31:Q33"/>
    <mergeCell ref="P47:P48"/>
    <mergeCell ref="P53:P54"/>
    <mergeCell ref="P34:P35"/>
    <mergeCell ref="P38:P39"/>
    <mergeCell ref="P42:P43"/>
    <mergeCell ref="P111:P112"/>
    <mergeCell ref="P113:P114"/>
    <mergeCell ref="P69:P70"/>
    <mergeCell ref="P83:P84"/>
    <mergeCell ref="P93:P94"/>
    <mergeCell ref="P105:P106"/>
    <mergeCell ref="R111:R112"/>
    <mergeCell ref="R113:R114"/>
    <mergeCell ref="Q115:Q117"/>
    <mergeCell ref="Q34:Q35"/>
    <mergeCell ref="Q38:Q39"/>
    <mergeCell ref="Q42:Q43"/>
    <mergeCell ref="Q47:Q48"/>
    <mergeCell ref="Q53:Q54"/>
    <mergeCell ref="Q69:Q70"/>
    <mergeCell ref="R38:R39"/>
    <mergeCell ref="R42:R43"/>
    <mergeCell ref="R83:R84"/>
    <mergeCell ref="R93:R94"/>
    <mergeCell ref="R105:R106"/>
    <mergeCell ref="R115:R117"/>
    <mergeCell ref="R5:R6"/>
    <mergeCell ref="R9:R10"/>
    <mergeCell ref="R11:R12"/>
    <mergeCell ref="R13:R14"/>
    <mergeCell ref="R16:R17"/>
    <mergeCell ref="R31:R33"/>
    <mergeCell ref="R34:R35"/>
    <mergeCell ref="R118:R119"/>
    <mergeCell ref="S5:S6"/>
    <mergeCell ref="S9:S10"/>
    <mergeCell ref="S11:S12"/>
    <mergeCell ref="S13:S14"/>
    <mergeCell ref="S16:S17"/>
    <mergeCell ref="S31:S33"/>
    <mergeCell ref="R47:R48"/>
    <mergeCell ref="R53:R54"/>
    <mergeCell ref="R69:R70"/>
    <mergeCell ref="T5:T6"/>
    <mergeCell ref="T9:T10"/>
    <mergeCell ref="T11:T12"/>
    <mergeCell ref="T13:T14"/>
    <mergeCell ref="T16:T17"/>
    <mergeCell ref="T31:T33"/>
    <mergeCell ref="S118:S119"/>
    <mergeCell ref="S111:S112"/>
    <mergeCell ref="S113:S114"/>
    <mergeCell ref="S115:S117"/>
    <mergeCell ref="S34:S35"/>
    <mergeCell ref="S38:S39"/>
    <mergeCell ref="S42:S43"/>
    <mergeCell ref="S47:S48"/>
    <mergeCell ref="S53:S54"/>
    <mergeCell ref="S69:S70"/>
    <mergeCell ref="S83:S84"/>
    <mergeCell ref="S93:S94"/>
    <mergeCell ref="S105:S106"/>
    <mergeCell ref="T34:T35"/>
    <mergeCell ref="T38:T39"/>
    <mergeCell ref="T42:T43"/>
    <mergeCell ref="U118:U119"/>
    <mergeCell ref="U83:U84"/>
    <mergeCell ref="U93:U94"/>
    <mergeCell ref="U105:U106"/>
    <mergeCell ref="U111:U112"/>
    <mergeCell ref="U113:U114"/>
    <mergeCell ref="T47:T48"/>
    <mergeCell ref="T53:T54"/>
    <mergeCell ref="T69:T70"/>
    <mergeCell ref="T83:T84"/>
    <mergeCell ref="T93:T94"/>
    <mergeCell ref="T105:T106"/>
    <mergeCell ref="T113:T114"/>
    <mergeCell ref="T115:T117"/>
    <mergeCell ref="T118:T119"/>
    <mergeCell ref="U115:U117"/>
    <mergeCell ref="T111:T112"/>
    <mergeCell ref="V34:V35"/>
    <mergeCell ref="V38:V39"/>
    <mergeCell ref="V42:V43"/>
    <mergeCell ref="V83:V84"/>
    <mergeCell ref="V93:V94"/>
    <mergeCell ref="V105:V106"/>
    <mergeCell ref="U5:U6"/>
    <mergeCell ref="U9:U10"/>
    <mergeCell ref="U11:U12"/>
    <mergeCell ref="U13:U14"/>
    <mergeCell ref="U16:U17"/>
    <mergeCell ref="U31:U33"/>
    <mergeCell ref="U34:U35"/>
    <mergeCell ref="U38:U39"/>
    <mergeCell ref="U42:U43"/>
    <mergeCell ref="U47:U48"/>
    <mergeCell ref="U53:U54"/>
    <mergeCell ref="U69:U70"/>
    <mergeCell ref="W115:W117"/>
    <mergeCell ref="W93:W94"/>
    <mergeCell ref="W105:W106"/>
    <mergeCell ref="W111:W112"/>
    <mergeCell ref="W113:W114"/>
    <mergeCell ref="V111:V112"/>
    <mergeCell ref="V113:V114"/>
    <mergeCell ref="V118:V119"/>
    <mergeCell ref="W1:W2"/>
    <mergeCell ref="W5:W6"/>
    <mergeCell ref="W9:W10"/>
    <mergeCell ref="W11:W12"/>
    <mergeCell ref="W13:W14"/>
    <mergeCell ref="W16:W17"/>
    <mergeCell ref="V47:V48"/>
    <mergeCell ref="V53:V54"/>
    <mergeCell ref="V69:V70"/>
    <mergeCell ref="V115:V117"/>
    <mergeCell ref="V5:V6"/>
    <mergeCell ref="V9:V10"/>
    <mergeCell ref="V11:V12"/>
    <mergeCell ref="V13:V14"/>
    <mergeCell ref="V16:V17"/>
    <mergeCell ref="V31:V33"/>
    <mergeCell ref="X53:X54"/>
    <mergeCell ref="W69:W70"/>
    <mergeCell ref="W83:W84"/>
    <mergeCell ref="W31:W33"/>
    <mergeCell ref="W34:W35"/>
    <mergeCell ref="W38:W39"/>
    <mergeCell ref="W42:W43"/>
    <mergeCell ref="W47:W48"/>
    <mergeCell ref="W53:W54"/>
    <mergeCell ref="X1:X2"/>
    <mergeCell ref="X9:X10"/>
    <mergeCell ref="X11:X12"/>
    <mergeCell ref="X13:X14"/>
    <mergeCell ref="X31:X33"/>
    <mergeCell ref="X34:X35"/>
    <mergeCell ref="Y1:Y2"/>
    <mergeCell ref="Y5:Y6"/>
    <mergeCell ref="Y16:Y17"/>
    <mergeCell ref="Y38:Y39"/>
    <mergeCell ref="Y42:Y43"/>
    <mergeCell ref="Y47:Y48"/>
    <mergeCell ref="Y83:Y84"/>
    <mergeCell ref="Y93:Y94"/>
    <mergeCell ref="Y105:Y106"/>
    <mergeCell ref="Y111:Y112"/>
    <mergeCell ref="Y113:Y114"/>
    <mergeCell ref="Y115:Y117"/>
    <mergeCell ref="AA89:AA90"/>
    <mergeCell ref="AA91:AA112"/>
    <mergeCell ref="AB8:AB9"/>
    <mergeCell ref="AB10:AB11"/>
    <mergeCell ref="AB24:AB25"/>
    <mergeCell ref="AB30:AB31"/>
    <mergeCell ref="AB47:AB48"/>
    <mergeCell ref="AB66:AB67"/>
    <mergeCell ref="AB68:AB69"/>
    <mergeCell ref="AB72:AB73"/>
    <mergeCell ref="AB64:AB65"/>
    <mergeCell ref="AA3:AA13"/>
    <mergeCell ref="AA14:AA22"/>
    <mergeCell ref="AA23:AA33"/>
    <mergeCell ref="AA34:AA42"/>
    <mergeCell ref="AA43:AA52"/>
    <mergeCell ref="AA53:AA61"/>
    <mergeCell ref="AA62:AA74"/>
    <mergeCell ref="AA75:AA80"/>
    <mergeCell ref="AA83:AA88"/>
    <mergeCell ref="AD64:AD65"/>
    <mergeCell ref="AD66:AD67"/>
    <mergeCell ref="AD68:AD69"/>
    <mergeCell ref="AD72:AD73"/>
    <mergeCell ref="AD8:AD9"/>
    <mergeCell ref="AD10:AD11"/>
    <mergeCell ref="AD24:AD25"/>
    <mergeCell ref="AD30:AD31"/>
    <mergeCell ref="AD47:AD48"/>
    <mergeCell ref="AD76:AD77"/>
    <mergeCell ref="AD84:AD85"/>
    <mergeCell ref="AB84:AB85"/>
    <mergeCell ref="AB95:AB96"/>
    <mergeCell ref="AB97:AB98"/>
    <mergeCell ref="AC95:AC96"/>
    <mergeCell ref="AC97:AC98"/>
    <mergeCell ref="AB76:AB77"/>
    <mergeCell ref="AB78:AB79"/>
  </mergeCells>
  <phoneticPr fontId="1" type="noConversion"/>
  <conditionalFormatting sqref="B1:B1048576">
    <cfRule type="dataBar" priority="10">
      <dataBar>
        <cfvo type="min"/>
        <cfvo type="max"/>
        <color rgb="FF638EC6"/>
      </dataBar>
      <extLst>
        <ext xmlns:x14="http://schemas.microsoft.com/office/spreadsheetml/2009/9/main" uri="{B025F937-C7B1-47D3-B67F-A62EFF666E3E}">
          <x14:id>{CCF10D6F-659A-4E6C-A5A3-25F6AD64A725}</x14:id>
        </ext>
      </extLst>
    </cfRule>
  </conditionalFormatting>
  <conditionalFormatting sqref="C1:C1048576">
    <cfRule type="dataBar" priority="9">
      <dataBar>
        <cfvo type="min"/>
        <cfvo type="max"/>
        <color rgb="FFD6007B"/>
      </dataBar>
      <extLst>
        <ext xmlns:x14="http://schemas.microsoft.com/office/spreadsheetml/2009/9/main" uri="{B025F937-C7B1-47D3-B67F-A62EFF666E3E}">
          <x14:id>{C51BD2A7-94D1-4267-9A8A-B2ABC32EE5CF}</x14:id>
        </ext>
      </extLst>
    </cfRule>
  </conditionalFormatting>
  <conditionalFormatting sqref="D1:D1048576">
    <cfRule type="dataBar" priority="8">
      <dataBar>
        <cfvo type="min"/>
        <cfvo type="max"/>
        <color rgb="FFFFB628"/>
      </dataBar>
      <extLst>
        <ext xmlns:x14="http://schemas.microsoft.com/office/spreadsheetml/2009/9/main" uri="{B025F937-C7B1-47D3-B67F-A62EFF666E3E}">
          <x14:id>{AFBE9A34-DF12-4B9A-A45C-5B2ADF36CB5D}</x14:id>
        </ext>
      </extLst>
    </cfRule>
  </conditionalFormatting>
  <conditionalFormatting sqref="E1:E1048576">
    <cfRule type="dataBar" priority="7">
      <dataBar>
        <cfvo type="min"/>
        <cfvo type="max"/>
        <color rgb="FF008AEF"/>
      </dataBar>
      <extLst>
        <ext xmlns:x14="http://schemas.microsoft.com/office/spreadsheetml/2009/9/main" uri="{B025F937-C7B1-47D3-B67F-A62EFF666E3E}">
          <x14:id>{6BAB2192-E520-408E-9F65-111D2557D917}</x14:id>
        </ext>
      </extLst>
    </cfRule>
  </conditionalFormatting>
  <conditionalFormatting sqref="G1:G1048576">
    <cfRule type="dataBar" priority="6">
      <dataBar>
        <cfvo type="min"/>
        <cfvo type="max"/>
        <color rgb="FFFF555A"/>
      </dataBar>
      <extLst>
        <ext xmlns:x14="http://schemas.microsoft.com/office/spreadsheetml/2009/9/main" uri="{B025F937-C7B1-47D3-B67F-A62EFF666E3E}">
          <x14:id>{13926B4E-7857-4268-BB0F-ACF8C1BE4F5D}</x14:id>
        </ext>
      </extLst>
    </cfRule>
  </conditionalFormatting>
  <conditionalFormatting sqref="H1:H1048576">
    <cfRule type="dataBar" priority="5">
      <dataBar>
        <cfvo type="min"/>
        <cfvo type="max"/>
        <color rgb="FF008AEF"/>
      </dataBar>
      <extLst>
        <ext xmlns:x14="http://schemas.microsoft.com/office/spreadsheetml/2009/9/main" uri="{B025F937-C7B1-47D3-B67F-A62EFF666E3E}">
          <x14:id>{F56153EB-5DD6-4B06-8041-06000A3C63F1}</x14:id>
        </ext>
      </extLst>
    </cfRule>
  </conditionalFormatting>
  <conditionalFormatting sqref="I1:I1048576">
    <cfRule type="dataBar" priority="4">
      <dataBar>
        <cfvo type="min"/>
        <cfvo type="max"/>
        <color rgb="FF638EC6"/>
      </dataBar>
      <extLst>
        <ext xmlns:x14="http://schemas.microsoft.com/office/spreadsheetml/2009/9/main" uri="{B025F937-C7B1-47D3-B67F-A62EFF666E3E}">
          <x14:id>{58409EAC-69F4-4A0A-9737-D67BB0DAAE09}</x14:id>
        </ext>
      </extLst>
    </cfRule>
  </conditionalFormatting>
  <conditionalFormatting sqref="J1:J1048576">
    <cfRule type="dataBar" priority="3">
      <dataBar>
        <cfvo type="min"/>
        <cfvo type="max"/>
        <color rgb="FFCC00FF"/>
      </dataBar>
      <extLst>
        <ext xmlns:x14="http://schemas.microsoft.com/office/spreadsheetml/2009/9/main" uri="{B025F937-C7B1-47D3-B67F-A62EFF666E3E}">
          <x14:id>{E45A9EB7-8A48-4E0C-A5F4-7DAE8EEBAD34}</x14:id>
        </ext>
      </extLst>
    </cfRule>
  </conditionalFormatting>
  <conditionalFormatting sqref="K1:K1048576">
    <cfRule type="dataBar" priority="2">
      <dataBar>
        <cfvo type="min"/>
        <cfvo type="max"/>
        <color rgb="FF63C384"/>
      </dataBar>
      <extLst>
        <ext xmlns:x14="http://schemas.microsoft.com/office/spreadsheetml/2009/9/main" uri="{B025F937-C7B1-47D3-B67F-A62EFF666E3E}">
          <x14:id>{623D6039-97A8-4576-A3E3-AE7A997C9664}</x14:id>
        </ext>
      </extLst>
    </cfRule>
  </conditionalFormatting>
  <conditionalFormatting sqref="L1:L1048576">
    <cfRule type="dataBar" priority="1">
      <dataBar>
        <cfvo type="min"/>
        <cfvo type="max"/>
        <color rgb="FFFFB628"/>
      </dataBar>
      <extLst>
        <ext xmlns:x14="http://schemas.microsoft.com/office/spreadsheetml/2009/9/main" uri="{B025F937-C7B1-47D3-B67F-A62EFF666E3E}">
          <x14:id>{D8E4EACB-A65F-4BC2-A2AE-6A029661240F}</x14:id>
        </ext>
      </extLst>
    </cfRule>
  </conditionalFormatting>
  <pageMargins left="0.75" right="0.75" top="1" bottom="1" header="0.51" footer="0.51"/>
  <pageSetup paperSize="9" orientation="portrait" horizontalDpi="0" verticalDpi="0"/>
  <headerFooter scaleWithDoc="0" alignWithMargins="0"/>
  <extLst>
    <ext xmlns:x14="http://schemas.microsoft.com/office/spreadsheetml/2009/9/main" uri="{78C0D931-6437-407d-A8EE-F0AAD7539E65}">
      <x14:conditionalFormattings>
        <x14:conditionalFormatting xmlns:xm="http://schemas.microsoft.com/office/excel/2006/main">
          <x14:cfRule type="dataBar" id="{CCF10D6F-659A-4E6C-A5A3-25F6AD64A725}">
            <x14:dataBar minLength="0" maxLength="100" gradient="0">
              <x14:cfvo type="autoMin"/>
              <x14:cfvo type="autoMax"/>
              <x14:negativeFillColor rgb="FFFF0000"/>
              <x14:axisColor rgb="FF000000"/>
            </x14:dataBar>
          </x14:cfRule>
          <xm:sqref>B1:B1048576</xm:sqref>
        </x14:conditionalFormatting>
        <x14:conditionalFormatting xmlns:xm="http://schemas.microsoft.com/office/excel/2006/main">
          <x14:cfRule type="dataBar" id="{C51BD2A7-94D1-4267-9A8A-B2ABC32EE5CF}">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AFBE9A34-DF12-4B9A-A45C-5B2ADF36CB5D}">
            <x14:dataBar minLength="0" maxLength="100" gradient="0">
              <x14:cfvo type="autoMin"/>
              <x14:cfvo type="autoMax"/>
              <x14:negativeFillColor rgb="FFFF0000"/>
              <x14:axisColor rgb="FF000000"/>
            </x14:dataBar>
          </x14:cfRule>
          <xm:sqref>D1:D1048576</xm:sqref>
        </x14:conditionalFormatting>
        <x14:conditionalFormatting xmlns:xm="http://schemas.microsoft.com/office/excel/2006/main">
          <x14:cfRule type="dataBar" id="{6BAB2192-E520-408E-9F65-111D2557D917}">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13926B4E-7857-4268-BB0F-ACF8C1BE4F5D}">
            <x14:dataBar minLength="0" maxLength="100" gradient="0">
              <x14:cfvo type="autoMin"/>
              <x14:cfvo type="autoMax"/>
              <x14:negativeFillColor rgb="FFFF0000"/>
              <x14:axisColor rgb="FF000000"/>
            </x14:dataBar>
          </x14:cfRule>
          <xm:sqref>G1:G1048576</xm:sqref>
        </x14:conditionalFormatting>
        <x14:conditionalFormatting xmlns:xm="http://schemas.microsoft.com/office/excel/2006/main">
          <x14:cfRule type="dataBar" id="{F56153EB-5DD6-4B06-8041-06000A3C63F1}">
            <x14:dataBar minLength="0" maxLength="100" gradient="0">
              <x14:cfvo type="autoMin"/>
              <x14:cfvo type="autoMax"/>
              <x14:negativeFillColor rgb="FFFF0000"/>
              <x14:axisColor rgb="FF000000"/>
            </x14:dataBar>
          </x14:cfRule>
          <xm:sqref>H1:H1048576</xm:sqref>
        </x14:conditionalFormatting>
        <x14:conditionalFormatting xmlns:xm="http://schemas.microsoft.com/office/excel/2006/main">
          <x14:cfRule type="dataBar" id="{58409EAC-69F4-4A0A-9737-D67BB0DAAE09}">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E45A9EB7-8A48-4E0C-A5F4-7DAE8EEBAD34}">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623D6039-97A8-4576-A3E3-AE7A997C9664}">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D8E4EACB-A65F-4BC2-A2AE-6A029661240F}">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tabColor theme="4"/>
  </sheetPr>
  <dimension ref="A1:F72"/>
  <sheetViews>
    <sheetView workbookViewId="0">
      <pane xSplit="1" ySplit="1" topLeftCell="B2" activePane="bottomRight" state="frozen"/>
      <selection pane="topRight" activeCell="B1" sqref="B1"/>
      <selection pane="bottomLeft" activeCell="A2" sqref="A2"/>
      <selection pane="bottomRight" activeCell="G74" sqref="G74"/>
    </sheetView>
  </sheetViews>
  <sheetFormatPr defaultRowHeight="11.25" x14ac:dyDescent="0.15"/>
  <cols>
    <col min="1" max="1" width="14.5" style="3" bestFit="1" customWidth="1"/>
    <col min="2" max="2" width="73" style="3" bestFit="1" customWidth="1"/>
    <col min="3" max="3" width="7.5" style="3" bestFit="1" customWidth="1"/>
    <col min="4" max="4" width="8" style="3" bestFit="1" customWidth="1"/>
    <col min="5" max="5" width="28.33203125" style="3" bestFit="1" customWidth="1"/>
    <col min="6" max="6" width="83.33203125" style="3" bestFit="1" customWidth="1"/>
    <col min="7" max="9" width="41.1640625" style="3" customWidth="1"/>
    <col min="10" max="16384" width="9.33203125" style="3"/>
  </cols>
  <sheetData>
    <row r="1" spans="1:6" ht="12.75" thickTop="1" thickBot="1" x14ac:dyDescent="0.2">
      <c r="A1" s="387" t="s">
        <v>1151</v>
      </c>
      <c r="B1" s="387" t="s">
        <v>2935</v>
      </c>
      <c r="C1" s="166" t="s">
        <v>10213</v>
      </c>
      <c r="D1" s="166" t="s">
        <v>10898</v>
      </c>
      <c r="E1" s="387" t="s">
        <v>1519</v>
      </c>
      <c r="F1" s="387" t="s">
        <v>81</v>
      </c>
    </row>
    <row r="2" spans="1:6" ht="12" thickTop="1" x14ac:dyDescent="0.15">
      <c r="A2" s="706" t="s">
        <v>6992</v>
      </c>
      <c r="B2" s="234" t="s">
        <v>6993</v>
      </c>
      <c r="C2" s="868">
        <v>0.7</v>
      </c>
      <c r="D2" s="869">
        <v>298</v>
      </c>
      <c r="E2" s="236" t="s">
        <v>2925</v>
      </c>
      <c r="F2" s="865" t="s">
        <v>6994</v>
      </c>
    </row>
    <row r="3" spans="1:6" x14ac:dyDescent="0.15">
      <c r="A3" s="706"/>
      <c r="B3" s="234" t="s">
        <v>6995</v>
      </c>
      <c r="C3" s="868"/>
      <c r="D3" s="868"/>
      <c r="E3" s="236" t="s">
        <v>2934</v>
      </c>
      <c r="F3" s="865"/>
    </row>
    <row r="4" spans="1:6" x14ac:dyDescent="0.15">
      <c r="A4" s="706" t="s">
        <v>2933</v>
      </c>
      <c r="B4" s="234" t="s">
        <v>6996</v>
      </c>
      <c r="C4" s="868">
        <v>0.1</v>
      </c>
      <c r="D4" s="869">
        <v>250</v>
      </c>
      <c r="E4" s="865" t="s">
        <v>6997</v>
      </c>
      <c r="F4" s="865" t="s">
        <v>2932</v>
      </c>
    </row>
    <row r="5" spans="1:6" x14ac:dyDescent="0.15">
      <c r="A5" s="706"/>
      <c r="B5" s="234" t="s">
        <v>6998</v>
      </c>
      <c r="C5" s="868"/>
      <c r="D5" s="868"/>
      <c r="E5" s="865"/>
      <c r="F5" s="865"/>
    </row>
    <row r="6" spans="1:6" x14ac:dyDescent="0.15">
      <c r="A6" s="227" t="s">
        <v>2931</v>
      </c>
      <c r="B6" s="234" t="s">
        <v>6999</v>
      </c>
      <c r="C6" s="237">
        <v>3.8</v>
      </c>
      <c r="D6" s="238">
        <v>-1125</v>
      </c>
      <c r="E6" s="236" t="s">
        <v>1683</v>
      </c>
      <c r="F6" s="236"/>
    </row>
    <row r="7" spans="1:6" x14ac:dyDescent="0.15">
      <c r="A7" s="227" t="s">
        <v>2930</v>
      </c>
      <c r="B7" s="234" t="s">
        <v>7000</v>
      </c>
      <c r="C7" s="237">
        <v>4.5</v>
      </c>
      <c r="D7" s="238">
        <v>-1500</v>
      </c>
      <c r="E7" s="236" t="s">
        <v>6389</v>
      </c>
      <c r="F7" s="236"/>
    </row>
    <row r="8" spans="1:6" x14ac:dyDescent="0.15">
      <c r="A8" s="227" t="s">
        <v>1007</v>
      </c>
      <c r="B8" s="234" t="s">
        <v>7001</v>
      </c>
      <c r="C8" s="237">
        <v>0</v>
      </c>
      <c r="D8" s="239">
        <v>50</v>
      </c>
      <c r="E8" s="236" t="s">
        <v>2925</v>
      </c>
      <c r="F8" s="236"/>
    </row>
    <row r="9" spans="1:6" x14ac:dyDescent="0.15">
      <c r="A9" s="227" t="s">
        <v>2929</v>
      </c>
      <c r="B9" s="234" t="s">
        <v>7002</v>
      </c>
      <c r="C9" s="237">
        <v>0</v>
      </c>
      <c r="D9" s="239">
        <v>100</v>
      </c>
      <c r="E9" s="236" t="s">
        <v>2925</v>
      </c>
      <c r="F9" s="236"/>
    </row>
    <row r="10" spans="1:6" x14ac:dyDescent="0.15">
      <c r="A10" s="227" t="s">
        <v>992</v>
      </c>
      <c r="B10" s="234" t="s">
        <v>7003</v>
      </c>
      <c r="C10" s="237">
        <v>0</v>
      </c>
      <c r="D10" s="239">
        <v>150</v>
      </c>
      <c r="E10" s="236" t="s">
        <v>2925</v>
      </c>
      <c r="F10" s="236"/>
    </row>
    <row r="11" spans="1:6" x14ac:dyDescent="0.15">
      <c r="A11" s="227" t="s">
        <v>1009</v>
      </c>
      <c r="B11" s="234" t="s">
        <v>7004</v>
      </c>
      <c r="C11" s="237">
        <v>0</v>
      </c>
      <c r="D11" s="239">
        <v>200</v>
      </c>
      <c r="E11" s="236" t="s">
        <v>2925</v>
      </c>
      <c r="F11" s="236"/>
    </row>
    <row r="12" spans="1:6" x14ac:dyDescent="0.15">
      <c r="A12" s="227" t="s">
        <v>2928</v>
      </c>
      <c r="B12" s="234" t="s">
        <v>7005</v>
      </c>
      <c r="C12" s="237">
        <v>0</v>
      </c>
      <c r="D12" s="239">
        <v>250</v>
      </c>
      <c r="E12" s="236" t="s">
        <v>2925</v>
      </c>
      <c r="F12" s="236"/>
    </row>
    <row r="13" spans="1:6" x14ac:dyDescent="0.15">
      <c r="A13" s="706" t="s">
        <v>5486</v>
      </c>
      <c r="B13" s="871" t="s">
        <v>7006</v>
      </c>
      <c r="C13" s="868">
        <v>0</v>
      </c>
      <c r="D13" s="867">
        <v>-3750</v>
      </c>
      <c r="E13" s="236" t="s">
        <v>1629</v>
      </c>
      <c r="F13" s="866" t="s">
        <v>7007</v>
      </c>
    </row>
    <row r="14" spans="1:6" x14ac:dyDescent="0.15">
      <c r="A14" s="706"/>
      <c r="B14" s="871"/>
      <c r="C14" s="868"/>
      <c r="D14" s="868"/>
      <c r="E14" s="236" t="s">
        <v>1620</v>
      </c>
      <c r="F14" s="866"/>
    </row>
    <row r="15" spans="1:6" x14ac:dyDescent="0.15">
      <c r="A15" s="706"/>
      <c r="B15" s="871"/>
      <c r="C15" s="868"/>
      <c r="D15" s="868"/>
      <c r="E15" s="236" t="s">
        <v>1587</v>
      </c>
      <c r="F15" s="866"/>
    </row>
    <row r="16" spans="1:6" x14ac:dyDescent="0.15">
      <c r="A16" s="706"/>
      <c r="B16" s="871"/>
      <c r="C16" s="868"/>
      <c r="D16" s="868"/>
      <c r="E16" s="236" t="s">
        <v>11039</v>
      </c>
      <c r="F16" s="866"/>
    </row>
    <row r="17" spans="1:6" x14ac:dyDescent="0.15">
      <c r="A17" s="706"/>
      <c r="B17" s="871"/>
      <c r="C17" s="868"/>
      <c r="D17" s="868"/>
      <c r="E17" s="236" t="s">
        <v>7008</v>
      </c>
      <c r="F17" s="866"/>
    </row>
    <row r="18" spans="1:6" x14ac:dyDescent="0.15">
      <c r="A18" s="227" t="s">
        <v>7009</v>
      </c>
      <c r="B18" s="234" t="s">
        <v>7010</v>
      </c>
      <c r="C18" s="237">
        <v>1</v>
      </c>
      <c r="D18" s="239">
        <v>-750</v>
      </c>
      <c r="E18" s="236" t="s">
        <v>1688</v>
      </c>
      <c r="F18" s="236"/>
    </row>
    <row r="19" spans="1:6" x14ac:dyDescent="0.15">
      <c r="A19" s="706" t="s">
        <v>7011</v>
      </c>
      <c r="B19" s="234" t="s">
        <v>7012</v>
      </c>
      <c r="C19" s="868">
        <v>2.5</v>
      </c>
      <c r="D19" s="867">
        <v>3000</v>
      </c>
      <c r="E19" s="865" t="s">
        <v>2925</v>
      </c>
      <c r="F19" s="865" t="s">
        <v>7013</v>
      </c>
    </row>
    <row r="20" spans="1:6" x14ac:dyDescent="0.15">
      <c r="A20" s="706"/>
      <c r="B20" s="234" t="s">
        <v>7014</v>
      </c>
      <c r="C20" s="868"/>
      <c r="D20" s="868"/>
      <c r="E20" s="865"/>
      <c r="F20" s="865"/>
    </row>
    <row r="21" spans="1:6" x14ac:dyDescent="0.15">
      <c r="A21" s="706" t="s">
        <v>7015</v>
      </c>
      <c r="B21" s="234" t="s">
        <v>7016</v>
      </c>
      <c r="C21" s="868">
        <v>3.5</v>
      </c>
      <c r="D21" s="867">
        <v>-3750</v>
      </c>
      <c r="E21" s="236" t="s">
        <v>2927</v>
      </c>
      <c r="F21" s="865" t="s">
        <v>7017</v>
      </c>
    </row>
    <row r="22" spans="1:6" x14ac:dyDescent="0.15">
      <c r="A22" s="706"/>
      <c r="B22" s="234" t="s">
        <v>7018</v>
      </c>
      <c r="C22" s="868"/>
      <c r="D22" s="868"/>
      <c r="E22" s="236" t="s">
        <v>7019</v>
      </c>
      <c r="F22" s="865"/>
    </row>
    <row r="23" spans="1:6" x14ac:dyDescent="0.15">
      <c r="A23" s="706" t="s">
        <v>2926</v>
      </c>
      <c r="B23" s="234" t="s">
        <v>7020</v>
      </c>
      <c r="C23" s="868">
        <v>0.3</v>
      </c>
      <c r="D23" s="867">
        <v>1500</v>
      </c>
      <c r="E23" s="865" t="s">
        <v>2925</v>
      </c>
      <c r="F23" s="865"/>
    </row>
    <row r="24" spans="1:6" x14ac:dyDescent="0.15">
      <c r="A24" s="706"/>
      <c r="B24" s="234" t="s">
        <v>7021</v>
      </c>
      <c r="C24" s="868"/>
      <c r="D24" s="868"/>
      <c r="E24" s="865"/>
      <c r="F24" s="865"/>
    </row>
    <row r="25" spans="1:6" x14ac:dyDescent="0.15">
      <c r="A25" s="227" t="s">
        <v>2924</v>
      </c>
      <c r="B25" s="234" t="s">
        <v>7022</v>
      </c>
      <c r="C25" s="237">
        <v>0.01</v>
      </c>
      <c r="D25" s="238">
        <v>-1500</v>
      </c>
      <c r="E25" s="236" t="s">
        <v>2923</v>
      </c>
      <c r="F25" s="236"/>
    </row>
    <row r="26" spans="1:6" x14ac:dyDescent="0.15">
      <c r="A26" s="227" t="s">
        <v>2922</v>
      </c>
      <c r="B26" s="234" t="s">
        <v>7023</v>
      </c>
      <c r="C26" s="237">
        <v>0.01</v>
      </c>
      <c r="D26" s="239">
        <v>250</v>
      </c>
      <c r="E26" s="236" t="s">
        <v>1562</v>
      </c>
      <c r="F26" s="236" t="s">
        <v>7024</v>
      </c>
    </row>
    <row r="27" spans="1:6" x14ac:dyDescent="0.15">
      <c r="A27" s="227" t="s">
        <v>810</v>
      </c>
      <c r="B27" s="234" t="s">
        <v>7025</v>
      </c>
      <c r="C27" s="237">
        <v>0.01</v>
      </c>
      <c r="D27" s="239">
        <v>250</v>
      </c>
      <c r="E27" s="236" t="s">
        <v>1562</v>
      </c>
      <c r="F27" s="236" t="s">
        <v>7026</v>
      </c>
    </row>
    <row r="28" spans="1:6" x14ac:dyDescent="0.15">
      <c r="A28" s="706" t="s">
        <v>2921</v>
      </c>
      <c r="B28" s="234" t="s">
        <v>7027</v>
      </c>
      <c r="C28" s="868">
        <v>0.01</v>
      </c>
      <c r="D28" s="869">
        <v>250</v>
      </c>
      <c r="E28" s="865" t="s">
        <v>1562</v>
      </c>
      <c r="F28" s="240"/>
    </row>
    <row r="29" spans="1:6" x14ac:dyDescent="0.15">
      <c r="A29" s="706"/>
      <c r="B29" s="234" t="s">
        <v>10214</v>
      </c>
      <c r="C29" s="868"/>
      <c r="D29" s="868"/>
      <c r="E29" s="865"/>
      <c r="F29" s="240"/>
    </row>
    <row r="30" spans="1:6" x14ac:dyDescent="0.15">
      <c r="A30" s="227" t="s">
        <v>2920</v>
      </c>
      <c r="B30" s="234" t="s">
        <v>7028</v>
      </c>
      <c r="C30" s="237">
        <v>0.01</v>
      </c>
      <c r="D30" s="239">
        <v>250</v>
      </c>
      <c r="E30" s="236" t="s">
        <v>1562</v>
      </c>
      <c r="F30" s="240"/>
    </row>
    <row r="31" spans="1:6" x14ac:dyDescent="0.15">
      <c r="A31" s="227" t="s">
        <v>2919</v>
      </c>
      <c r="B31" s="234" t="s">
        <v>7029</v>
      </c>
      <c r="C31" s="237">
        <v>0.01</v>
      </c>
      <c r="D31" s="239">
        <v>250</v>
      </c>
      <c r="E31" s="236" t="s">
        <v>1562</v>
      </c>
      <c r="F31" s="240"/>
    </row>
    <row r="32" spans="1:6" x14ac:dyDescent="0.15">
      <c r="A32" s="227" t="s">
        <v>2918</v>
      </c>
      <c r="B32" s="871" t="s">
        <v>7030</v>
      </c>
      <c r="C32" s="237">
        <v>0.01</v>
      </c>
      <c r="D32" s="239">
        <v>-225</v>
      </c>
      <c r="E32" s="236" t="s">
        <v>7031</v>
      </c>
      <c r="F32" s="236"/>
    </row>
    <row r="33" spans="1:6" x14ac:dyDescent="0.15">
      <c r="A33" s="227" t="s">
        <v>2917</v>
      </c>
      <c r="B33" s="871"/>
      <c r="C33" s="237">
        <v>0.01</v>
      </c>
      <c r="D33" s="239" t="s">
        <v>103</v>
      </c>
      <c r="E33" s="236" t="s">
        <v>2910</v>
      </c>
      <c r="F33" s="236"/>
    </row>
    <row r="34" spans="1:6" x14ac:dyDescent="0.15">
      <c r="A34" s="227" t="s">
        <v>5987</v>
      </c>
      <c r="B34" s="871"/>
      <c r="C34" s="237">
        <v>0.02</v>
      </c>
      <c r="D34" s="239" t="s">
        <v>103</v>
      </c>
      <c r="E34" s="236" t="s">
        <v>2916</v>
      </c>
      <c r="F34" s="236"/>
    </row>
    <row r="35" spans="1:6" x14ac:dyDescent="0.15">
      <c r="A35" s="227" t="s">
        <v>2915</v>
      </c>
      <c r="B35" s="234" t="s">
        <v>7032</v>
      </c>
      <c r="C35" s="237">
        <v>0.01</v>
      </c>
      <c r="D35" s="239">
        <v>80</v>
      </c>
      <c r="E35" s="236" t="s">
        <v>1779</v>
      </c>
      <c r="F35" s="236"/>
    </row>
    <row r="36" spans="1:6" x14ac:dyDescent="0.15">
      <c r="A36" s="227" t="s">
        <v>686</v>
      </c>
      <c r="B36" s="234" t="s">
        <v>7033</v>
      </c>
      <c r="C36" s="237">
        <v>0.01</v>
      </c>
      <c r="D36" s="239">
        <v>80</v>
      </c>
      <c r="E36" s="236" t="s">
        <v>1779</v>
      </c>
      <c r="F36" s="236"/>
    </row>
    <row r="37" spans="1:6" x14ac:dyDescent="0.15">
      <c r="A37" s="227" t="s">
        <v>583</v>
      </c>
      <c r="B37" s="871" t="s">
        <v>583</v>
      </c>
      <c r="C37" s="237" t="s">
        <v>2906</v>
      </c>
      <c r="D37" s="239" t="s">
        <v>103</v>
      </c>
      <c r="E37" s="236" t="s">
        <v>7034</v>
      </c>
      <c r="F37" s="236" t="s">
        <v>7035</v>
      </c>
    </row>
    <row r="38" spans="1:6" x14ac:dyDescent="0.15">
      <c r="A38" s="227" t="s">
        <v>2914</v>
      </c>
      <c r="B38" s="871"/>
      <c r="C38" s="237" t="s">
        <v>2906</v>
      </c>
      <c r="D38" s="239" t="s">
        <v>103</v>
      </c>
      <c r="E38" s="236" t="s">
        <v>2913</v>
      </c>
      <c r="F38" s="236" t="s">
        <v>7036</v>
      </c>
    </row>
    <row r="39" spans="1:6" x14ac:dyDescent="0.15">
      <c r="A39" s="227" t="s">
        <v>447</v>
      </c>
      <c r="B39" s="871"/>
      <c r="C39" s="237" t="s">
        <v>2906</v>
      </c>
      <c r="D39" s="239" t="s">
        <v>103</v>
      </c>
      <c r="E39" s="236" t="s">
        <v>1652</v>
      </c>
      <c r="F39" s="236" t="s">
        <v>7037</v>
      </c>
    </row>
    <row r="40" spans="1:6" x14ac:dyDescent="0.15">
      <c r="A40" s="227" t="s">
        <v>5879</v>
      </c>
      <c r="B40" s="871"/>
      <c r="C40" s="237" t="s">
        <v>2906</v>
      </c>
      <c r="D40" s="239" t="s">
        <v>103</v>
      </c>
      <c r="E40" s="236" t="s">
        <v>2912</v>
      </c>
      <c r="F40" s="240"/>
    </row>
    <row r="41" spans="1:6" x14ac:dyDescent="0.15">
      <c r="A41" s="227" t="s">
        <v>5995</v>
      </c>
      <c r="B41" s="871"/>
      <c r="C41" s="237">
        <v>99.99</v>
      </c>
      <c r="D41" s="239" t="s">
        <v>103</v>
      </c>
      <c r="E41" s="236" t="s">
        <v>2911</v>
      </c>
      <c r="F41" s="240"/>
    </row>
    <row r="42" spans="1:6" x14ac:dyDescent="0.15">
      <c r="A42" s="227" t="s">
        <v>7038</v>
      </c>
      <c r="B42" s="871"/>
      <c r="C42" s="237">
        <v>30</v>
      </c>
      <c r="D42" s="239" t="s">
        <v>103</v>
      </c>
      <c r="E42" s="236" t="s">
        <v>2910</v>
      </c>
      <c r="F42" s="240"/>
    </row>
    <row r="43" spans="1:6" x14ac:dyDescent="0.15">
      <c r="A43" s="227" t="s">
        <v>7039</v>
      </c>
      <c r="B43" s="871"/>
      <c r="C43" s="237">
        <v>99</v>
      </c>
      <c r="D43" s="239" t="s">
        <v>103</v>
      </c>
      <c r="E43" s="236" t="s">
        <v>2910</v>
      </c>
      <c r="F43" s="240"/>
    </row>
    <row r="44" spans="1:6" x14ac:dyDescent="0.15">
      <c r="A44" s="227" t="s">
        <v>629</v>
      </c>
      <c r="B44" s="871" t="s">
        <v>629</v>
      </c>
      <c r="C44" s="237" t="s">
        <v>2906</v>
      </c>
      <c r="D44" s="239" t="s">
        <v>103</v>
      </c>
      <c r="E44" s="236" t="s">
        <v>7040</v>
      </c>
      <c r="F44" s="236" t="s">
        <v>7041</v>
      </c>
    </row>
    <row r="45" spans="1:6" x14ac:dyDescent="0.15">
      <c r="A45" s="227" t="s">
        <v>2909</v>
      </c>
      <c r="B45" s="871"/>
      <c r="C45" s="237" t="s">
        <v>2906</v>
      </c>
      <c r="D45" s="239" t="s">
        <v>103</v>
      </c>
      <c r="E45" s="236" t="s">
        <v>2908</v>
      </c>
      <c r="F45" s="236" t="s">
        <v>7037</v>
      </c>
    </row>
    <row r="46" spans="1:6" x14ac:dyDescent="0.15">
      <c r="A46" s="227" t="s">
        <v>7042</v>
      </c>
      <c r="B46" s="871"/>
      <c r="C46" s="237" t="s">
        <v>2906</v>
      </c>
      <c r="D46" s="239" t="s">
        <v>103</v>
      </c>
      <c r="E46" s="236" t="s">
        <v>2907</v>
      </c>
      <c r="F46" s="240"/>
    </row>
    <row r="47" spans="1:6" x14ac:dyDescent="0.15">
      <c r="A47" s="227" t="s">
        <v>5856</v>
      </c>
      <c r="B47" s="871"/>
      <c r="C47" s="237" t="s">
        <v>2906</v>
      </c>
      <c r="D47" s="239" t="s">
        <v>103</v>
      </c>
      <c r="E47" s="236" t="s">
        <v>2121</v>
      </c>
      <c r="F47" s="240"/>
    </row>
    <row r="48" spans="1:6" x14ac:dyDescent="0.15">
      <c r="A48" s="706" t="s">
        <v>5916</v>
      </c>
      <c r="B48" s="234" t="s">
        <v>7043</v>
      </c>
      <c r="C48" s="868" t="s">
        <v>2906</v>
      </c>
      <c r="D48" s="869" t="s">
        <v>103</v>
      </c>
      <c r="E48" s="236" t="s">
        <v>7044</v>
      </c>
      <c r="F48" s="241" t="s">
        <v>7045</v>
      </c>
    </row>
    <row r="49" spans="1:6" x14ac:dyDescent="0.15">
      <c r="A49" s="706"/>
      <c r="B49" s="234" t="s">
        <v>7046</v>
      </c>
      <c r="C49" s="868"/>
      <c r="D49" s="868"/>
      <c r="E49" s="236" t="s">
        <v>1620</v>
      </c>
      <c r="F49" s="236" t="s">
        <v>10211</v>
      </c>
    </row>
    <row r="50" spans="1:6" x14ac:dyDescent="0.15">
      <c r="A50" s="706"/>
      <c r="B50" s="234" t="s">
        <v>7047</v>
      </c>
      <c r="C50" s="868"/>
      <c r="D50" s="868"/>
      <c r="E50" s="240"/>
      <c r="F50" s="236" t="s">
        <v>7048</v>
      </c>
    </row>
    <row r="51" spans="1:6" x14ac:dyDescent="0.15">
      <c r="A51" s="706" t="s">
        <v>2905</v>
      </c>
      <c r="B51" s="234" t="s">
        <v>7049</v>
      </c>
      <c r="C51" s="868">
        <v>0.5</v>
      </c>
      <c r="D51" s="869" t="s">
        <v>103</v>
      </c>
      <c r="E51" s="865" t="s">
        <v>7050</v>
      </c>
      <c r="F51" s="236" t="s">
        <v>7051</v>
      </c>
    </row>
    <row r="52" spans="1:6" x14ac:dyDescent="0.15">
      <c r="A52" s="706"/>
      <c r="B52" s="234" t="s">
        <v>7052</v>
      </c>
      <c r="C52" s="868"/>
      <c r="D52" s="868"/>
      <c r="E52" s="865"/>
      <c r="F52" s="236" t="s">
        <v>7053</v>
      </c>
    </row>
    <row r="53" spans="1:6" x14ac:dyDescent="0.15">
      <c r="A53" s="227" t="s">
        <v>2904</v>
      </c>
      <c r="B53" s="234" t="s">
        <v>7054</v>
      </c>
      <c r="C53" s="237">
        <v>1</v>
      </c>
      <c r="D53" s="239" t="s">
        <v>103</v>
      </c>
      <c r="E53" s="865"/>
      <c r="F53" s="236" t="s">
        <v>7055</v>
      </c>
    </row>
    <row r="54" spans="1:6" x14ac:dyDescent="0.15">
      <c r="A54" s="706" t="s">
        <v>2903</v>
      </c>
      <c r="B54" s="234" t="s">
        <v>7056</v>
      </c>
      <c r="C54" s="868">
        <v>0</v>
      </c>
      <c r="D54" s="869" t="s">
        <v>103</v>
      </c>
      <c r="E54" s="236" t="s">
        <v>7050</v>
      </c>
      <c r="F54" s="240"/>
    </row>
    <row r="55" spans="1:6" x14ac:dyDescent="0.15">
      <c r="A55" s="706"/>
      <c r="B55" s="234" t="s">
        <v>7057</v>
      </c>
      <c r="C55" s="868"/>
      <c r="D55" s="868"/>
      <c r="E55" s="236" t="s">
        <v>7058</v>
      </c>
      <c r="F55" s="240"/>
    </row>
    <row r="56" spans="1:6" x14ac:dyDescent="0.15">
      <c r="A56" s="706"/>
      <c r="B56" s="234" t="s">
        <v>7059</v>
      </c>
      <c r="C56" s="868"/>
      <c r="D56" s="868"/>
      <c r="E56" s="240"/>
      <c r="F56" s="240"/>
    </row>
    <row r="57" spans="1:6" x14ac:dyDescent="0.15">
      <c r="A57" s="227" t="s">
        <v>2902</v>
      </c>
      <c r="B57" s="235" t="s">
        <v>7060</v>
      </c>
      <c r="C57" s="237">
        <v>5</v>
      </c>
      <c r="D57" s="239" t="s">
        <v>103</v>
      </c>
      <c r="E57" s="236" t="s">
        <v>7061</v>
      </c>
      <c r="F57" s="236" t="s">
        <v>7062</v>
      </c>
    </row>
    <row r="58" spans="1:6" x14ac:dyDescent="0.15">
      <c r="A58" s="227" t="s">
        <v>2901</v>
      </c>
      <c r="B58" s="870" t="s">
        <v>7063</v>
      </c>
      <c r="C58" s="868">
        <v>2</v>
      </c>
      <c r="D58" s="869" t="s">
        <v>103</v>
      </c>
      <c r="E58" s="236" t="s">
        <v>2900</v>
      </c>
      <c r="F58" s="236" t="s">
        <v>7064</v>
      </c>
    </row>
    <row r="59" spans="1:6" x14ac:dyDescent="0.15">
      <c r="A59" s="227" t="s">
        <v>2899</v>
      </c>
      <c r="B59" s="871"/>
      <c r="C59" s="868"/>
      <c r="D59" s="868"/>
      <c r="E59" s="236" t="s">
        <v>2898</v>
      </c>
      <c r="F59" s="236" t="s">
        <v>7065</v>
      </c>
    </row>
    <row r="60" spans="1:6" x14ac:dyDescent="0.15">
      <c r="A60" s="227" t="s">
        <v>2897</v>
      </c>
      <c r="B60" s="871"/>
      <c r="C60" s="868"/>
      <c r="D60" s="868"/>
      <c r="E60" s="236" t="s">
        <v>2896</v>
      </c>
      <c r="F60" s="236" t="s">
        <v>7066</v>
      </c>
    </row>
    <row r="61" spans="1:6" x14ac:dyDescent="0.15">
      <c r="A61" s="227" t="s">
        <v>2895</v>
      </c>
      <c r="B61" s="871"/>
      <c r="C61" s="868"/>
      <c r="D61" s="868"/>
      <c r="E61" s="236" t="s">
        <v>2894</v>
      </c>
      <c r="F61" s="240"/>
    </row>
    <row r="62" spans="1:6" x14ac:dyDescent="0.15">
      <c r="A62" s="227" t="s">
        <v>2893</v>
      </c>
      <c r="B62" s="871"/>
      <c r="C62" s="868"/>
      <c r="D62" s="868"/>
      <c r="E62" s="236" t="s">
        <v>7067</v>
      </c>
      <c r="F62" s="240"/>
    </row>
    <row r="63" spans="1:6" x14ac:dyDescent="0.15">
      <c r="A63" s="227" t="s">
        <v>10212</v>
      </c>
      <c r="B63" s="871"/>
      <c r="C63" s="868"/>
      <c r="D63" s="868"/>
      <c r="E63" s="236" t="s">
        <v>7068</v>
      </c>
      <c r="F63" s="240"/>
    </row>
    <row r="64" spans="1:6" x14ac:dyDescent="0.15">
      <c r="A64" s="227" t="s">
        <v>2892</v>
      </c>
      <c r="B64" s="871"/>
      <c r="C64" s="868"/>
      <c r="D64" s="868"/>
      <c r="E64" s="236" t="s">
        <v>2891</v>
      </c>
      <c r="F64" s="240"/>
    </row>
    <row r="65" spans="1:6" x14ac:dyDescent="0.15">
      <c r="A65" s="227" t="s">
        <v>2890</v>
      </c>
      <c r="B65" s="871"/>
      <c r="C65" s="868"/>
      <c r="D65" s="868"/>
      <c r="E65" s="236" t="s">
        <v>2889</v>
      </c>
      <c r="F65" s="240"/>
    </row>
    <row r="66" spans="1:6" x14ac:dyDescent="0.15">
      <c r="A66" s="227" t="s">
        <v>7069</v>
      </c>
      <c r="B66" s="870" t="s">
        <v>7070</v>
      </c>
      <c r="C66" s="237">
        <v>12</v>
      </c>
      <c r="D66" s="239" t="s">
        <v>103</v>
      </c>
      <c r="E66" s="865" t="s">
        <v>256</v>
      </c>
      <c r="F66" s="236"/>
    </row>
    <row r="67" spans="1:6" x14ac:dyDescent="0.15">
      <c r="A67" s="227" t="s">
        <v>7071</v>
      </c>
      <c r="B67" s="871"/>
      <c r="C67" s="237">
        <v>6</v>
      </c>
      <c r="D67" s="239" t="s">
        <v>103</v>
      </c>
      <c r="E67" s="865"/>
      <c r="F67" s="236"/>
    </row>
    <row r="68" spans="1:6" x14ac:dyDescent="0.15">
      <c r="A68" s="227" t="s">
        <v>7072</v>
      </c>
      <c r="B68" s="871"/>
      <c r="C68" s="237">
        <v>4</v>
      </c>
      <c r="D68" s="239" t="s">
        <v>103</v>
      </c>
      <c r="E68" s="865"/>
      <c r="F68" s="236"/>
    </row>
    <row r="69" spans="1:6" x14ac:dyDescent="0.15">
      <c r="A69" s="227" t="s">
        <v>7073</v>
      </c>
      <c r="B69" s="871"/>
      <c r="C69" s="237">
        <v>2</v>
      </c>
      <c r="D69" s="239" t="s">
        <v>103</v>
      </c>
      <c r="E69" s="865"/>
      <c r="F69" s="236"/>
    </row>
    <row r="70" spans="1:6" x14ac:dyDescent="0.15">
      <c r="A70" s="227" t="s">
        <v>7074</v>
      </c>
      <c r="B70" s="235" t="s">
        <v>7075</v>
      </c>
      <c r="C70" s="237">
        <v>0.03</v>
      </c>
      <c r="D70" s="239" t="s">
        <v>103</v>
      </c>
      <c r="E70" s="236" t="s">
        <v>238</v>
      </c>
      <c r="F70" s="236" t="s">
        <v>7076</v>
      </c>
    </row>
    <row r="71" spans="1:6" x14ac:dyDescent="0.15">
      <c r="A71" s="227" t="s">
        <v>7077</v>
      </c>
      <c r="B71" s="235" t="s">
        <v>7078</v>
      </c>
      <c r="C71" s="237">
        <v>30</v>
      </c>
      <c r="D71" s="239" t="s">
        <v>103</v>
      </c>
      <c r="E71" s="236" t="s">
        <v>65</v>
      </c>
      <c r="F71" s="236"/>
    </row>
    <row r="72" spans="1:6" x14ac:dyDescent="0.15">
      <c r="A72" s="227" t="s">
        <v>7079</v>
      </c>
      <c r="B72" s="235" t="s">
        <v>7080</v>
      </c>
      <c r="C72" s="237">
        <v>40</v>
      </c>
      <c r="D72" s="239" t="s">
        <v>103</v>
      </c>
      <c r="E72" s="236" t="s">
        <v>41</v>
      </c>
      <c r="F72" s="236"/>
    </row>
  </sheetData>
  <mergeCells count="50">
    <mergeCell ref="B13:B17"/>
    <mergeCell ref="B32:B34"/>
    <mergeCell ref="B37:B43"/>
    <mergeCell ref="A21:A22"/>
    <mergeCell ref="A2:A3"/>
    <mergeCell ref="A4:A5"/>
    <mergeCell ref="A13:A17"/>
    <mergeCell ref="A19:A20"/>
    <mergeCell ref="A23:A24"/>
    <mergeCell ref="A28:A29"/>
    <mergeCell ref="A48:A50"/>
    <mergeCell ref="A51:A52"/>
    <mergeCell ref="A54:A56"/>
    <mergeCell ref="D21:D22"/>
    <mergeCell ref="B66:B69"/>
    <mergeCell ref="C23:C24"/>
    <mergeCell ref="C28:C29"/>
    <mergeCell ref="C48:C50"/>
    <mergeCell ref="C51:C52"/>
    <mergeCell ref="C54:C56"/>
    <mergeCell ref="C58:C65"/>
    <mergeCell ref="B58:B65"/>
    <mergeCell ref="B44:B47"/>
    <mergeCell ref="D58:D65"/>
    <mergeCell ref="D54:D56"/>
    <mergeCell ref="C2:C3"/>
    <mergeCell ref="C4:C5"/>
    <mergeCell ref="C13:C17"/>
    <mergeCell ref="C19:C20"/>
    <mergeCell ref="C21:C22"/>
    <mergeCell ref="E4:E5"/>
    <mergeCell ref="E19:E20"/>
    <mergeCell ref="E23:E24"/>
    <mergeCell ref="E28:E29"/>
    <mergeCell ref="D2:D3"/>
    <mergeCell ref="D4:D5"/>
    <mergeCell ref="D13:D17"/>
    <mergeCell ref="D19:D20"/>
    <mergeCell ref="E66:E69"/>
    <mergeCell ref="E51:E53"/>
    <mergeCell ref="D23:D24"/>
    <mergeCell ref="D28:D29"/>
    <mergeCell ref="D48:D50"/>
    <mergeCell ref="D51:D52"/>
    <mergeCell ref="F21:F22"/>
    <mergeCell ref="F23:F24"/>
    <mergeCell ref="F2:F3"/>
    <mergeCell ref="F4:F5"/>
    <mergeCell ref="F13:F17"/>
    <mergeCell ref="F19:F20"/>
  </mergeCells>
  <phoneticPr fontId="1" type="noConversion"/>
  <hyperlinks>
    <hyperlink ref="B57" r:id="rId1" tooltip="攻略/クエスト/砂の中の宇宙 (85d)" display="任务「沙漠中的宇宙棒」で使用" xr:uid="{00000000-0004-0000-1B00-000000000000}"/>
    <hyperlink ref="B58" r:id="rId2" tooltip="攻略/クエスト/ヤキトリパーツを探せ (133d)" display="任务「烤串零件を探せ」で使用" xr:uid="{00000000-0004-0000-1B00-000001000000}"/>
    <hyperlink ref="B66" r:id="rId3" tooltip="攻略/クエスト/求む、建設屋 (40d)" display="任务「寻求建筑家」で使用" xr:uid="{00000000-0004-0000-1B00-000002000000}"/>
    <hyperlink ref="B70" r:id="rId4" tooltip="攻略/クエスト/怪しすぎる荷物 (68d)" display="任务「可疑的货物」で使用" xr:uid="{00000000-0004-0000-1B00-000003000000}"/>
    <hyperlink ref="B71" r:id="rId5" tooltip="攻略/クエスト/運び屋ハンター (78d)" display="任务「搬运屋猎人」で使用" xr:uid="{00000000-0004-0000-1B00-000004000000}"/>
    <hyperlink ref="B72" r:id="rId6" tooltip="攻略/クエスト/運び屋課業も楽じゃない (78d)" display="任务「搬运屋行业也不轻松」で使用" xr:uid="{00000000-0004-0000-1B00-000005000000}"/>
  </hyperlinks>
  <pageMargins left="0.75" right="0.75" top="1" bottom="1" header="0.51" footer="0.51"/>
  <pageSetup paperSize="9" orientation="portrait" horizontalDpi="0" verticalDpi="0"/>
  <headerFooter scaleWithDoc="0"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FF00"/>
  </sheetPr>
  <dimension ref="A1:IG895"/>
  <sheetViews>
    <sheetView workbookViewId="0">
      <pane ySplit="2" topLeftCell="A3" activePane="bottomLeft" state="frozen"/>
      <selection pane="bottomLeft" activeCell="A3" sqref="A3:A5"/>
    </sheetView>
  </sheetViews>
  <sheetFormatPr defaultColWidth="12" defaultRowHeight="11.25" x14ac:dyDescent="0.15"/>
  <cols>
    <col min="1" max="1" width="19.1640625" style="261" bestFit="1" customWidth="1"/>
    <col min="2" max="2" width="39.6640625" style="261" bestFit="1" customWidth="1"/>
    <col min="3" max="3" width="10" style="261" bestFit="1" customWidth="1"/>
    <col min="4" max="4" width="14.6640625" style="261" bestFit="1" customWidth="1"/>
    <col min="5" max="5" width="54.6640625" style="265" bestFit="1" customWidth="1"/>
    <col min="6" max="6" width="6.33203125" style="261" bestFit="1" customWidth="1"/>
    <col min="7" max="7" width="67.1640625" style="265" bestFit="1" customWidth="1"/>
    <col min="8" max="8" width="2.33203125" style="261" customWidth="1"/>
    <col min="9" max="9" width="16.83203125" style="261" bestFit="1" customWidth="1"/>
    <col min="10" max="11" width="20.1640625" style="261" bestFit="1" customWidth="1"/>
    <col min="12" max="12" width="22.5" style="261" bestFit="1" customWidth="1"/>
    <col min="13" max="13" width="20.1640625" style="261" bestFit="1" customWidth="1"/>
    <col min="14" max="14" width="39.6640625" style="261" bestFit="1" customWidth="1"/>
    <col min="15" max="15" width="1.1640625" style="261" customWidth="1"/>
    <col min="16" max="16" width="6.6640625" style="261" bestFit="1" customWidth="1"/>
    <col min="17" max="17" width="17.1640625" style="261" bestFit="1" customWidth="1"/>
    <col min="18" max="18" width="17" style="261" bestFit="1" customWidth="1"/>
    <col min="19" max="19" width="19.5" style="261" bestFit="1" customWidth="1"/>
    <col min="20" max="20" width="17" style="261" bestFit="1" customWidth="1"/>
    <col min="21" max="21" width="1.1640625" style="261" customWidth="1"/>
    <col min="22" max="22" width="6.6640625" style="261" bestFit="1" customWidth="1"/>
    <col min="23" max="23" width="22" style="261" bestFit="1" customWidth="1"/>
    <col min="24" max="24" width="21" style="261" bestFit="1" customWidth="1"/>
    <col min="25" max="25" width="24.5" style="261" bestFit="1" customWidth="1"/>
    <col min="26" max="26" width="22" style="261" bestFit="1" customWidth="1"/>
    <col min="27" max="241" width="12" style="261" customWidth="1"/>
    <col min="242" max="16384" width="12" style="262"/>
  </cols>
  <sheetData>
    <row r="1" spans="1:26" x14ac:dyDescent="0.15">
      <c r="A1" s="887" t="s">
        <v>7736</v>
      </c>
      <c r="B1" s="887"/>
      <c r="C1" s="887"/>
      <c r="D1" s="887"/>
      <c r="E1" s="888"/>
      <c r="F1" s="887"/>
      <c r="G1" s="888"/>
      <c r="I1" s="889" t="s">
        <v>4228</v>
      </c>
      <c r="J1" s="889"/>
      <c r="K1" s="889"/>
      <c r="L1" s="889"/>
      <c r="M1" s="889"/>
      <c r="N1" s="889"/>
      <c r="P1" s="262"/>
      <c r="Q1" s="262"/>
      <c r="R1" s="262"/>
      <c r="S1" s="262"/>
      <c r="T1" s="262"/>
      <c r="V1" s="262"/>
      <c r="W1" s="262"/>
      <c r="X1" s="262"/>
      <c r="Y1" s="262"/>
      <c r="Z1" s="262"/>
    </row>
    <row r="2" spans="1:26" ht="14.25" x14ac:dyDescent="0.15">
      <c r="A2" s="263" t="s">
        <v>1151</v>
      </c>
      <c r="B2" s="263" t="s">
        <v>8933</v>
      </c>
      <c r="C2" s="263" t="s">
        <v>8931</v>
      </c>
      <c r="D2" s="263" t="s">
        <v>8929</v>
      </c>
      <c r="E2" s="263" t="s">
        <v>1796</v>
      </c>
      <c r="F2" s="263" t="s">
        <v>4227</v>
      </c>
      <c r="G2" s="263" t="s">
        <v>81</v>
      </c>
      <c r="I2" s="263" t="s">
        <v>1151</v>
      </c>
      <c r="J2" s="263" t="s">
        <v>7737</v>
      </c>
      <c r="K2" s="263" t="s">
        <v>7738</v>
      </c>
      <c r="L2" s="263" t="s">
        <v>7739</v>
      </c>
      <c r="M2" s="263" t="s">
        <v>7740</v>
      </c>
      <c r="N2" s="263" t="s">
        <v>81</v>
      </c>
      <c r="P2" s="262"/>
      <c r="Q2" s="262"/>
      <c r="R2" s="262"/>
      <c r="S2" s="262"/>
      <c r="T2" s="262"/>
      <c r="V2" s="262"/>
      <c r="W2" s="262"/>
      <c r="X2" s="262"/>
      <c r="Y2" s="262"/>
      <c r="Z2" s="262"/>
    </row>
    <row r="3" spans="1:26" x14ac:dyDescent="0.15">
      <c r="A3" s="706" t="s">
        <v>7741</v>
      </c>
      <c r="B3" s="267" t="s">
        <v>7742</v>
      </c>
      <c r="C3" s="879" t="s">
        <v>103</v>
      </c>
      <c r="D3" s="879" t="s">
        <v>103</v>
      </c>
      <c r="E3" s="807" t="s">
        <v>7743</v>
      </c>
      <c r="F3" s="868" t="s">
        <v>1266</v>
      </c>
      <c r="G3" s="872" t="s">
        <v>7744</v>
      </c>
      <c r="I3" s="227" t="s">
        <v>7745</v>
      </c>
      <c r="J3" s="267" t="s">
        <v>4225</v>
      </c>
      <c r="K3" s="267" t="s">
        <v>4224</v>
      </c>
      <c r="L3" s="267" t="s">
        <v>7746</v>
      </c>
      <c r="M3" s="267" t="s">
        <v>103</v>
      </c>
      <c r="N3" s="237"/>
      <c r="P3" s="262"/>
      <c r="Q3" s="262"/>
      <c r="R3" s="262"/>
      <c r="S3" s="262"/>
      <c r="T3" s="262"/>
      <c r="V3" s="262"/>
      <c r="W3" s="262"/>
      <c r="X3" s="262"/>
      <c r="Y3" s="262"/>
      <c r="Z3" s="262"/>
    </row>
    <row r="4" spans="1:26" x14ac:dyDescent="0.15">
      <c r="A4" s="706"/>
      <c r="B4" s="267" t="s">
        <v>7747</v>
      </c>
      <c r="C4" s="879"/>
      <c r="D4" s="879"/>
      <c r="E4" s="807"/>
      <c r="F4" s="869"/>
      <c r="G4" s="872"/>
      <c r="I4" s="227" t="s">
        <v>7748</v>
      </c>
      <c r="J4" s="267" t="s">
        <v>4219</v>
      </c>
      <c r="K4" s="267" t="s">
        <v>4217</v>
      </c>
      <c r="L4" s="267" t="s">
        <v>4174</v>
      </c>
      <c r="M4" s="267" t="s">
        <v>4218</v>
      </c>
      <c r="N4" s="237" t="s">
        <v>7749</v>
      </c>
      <c r="P4" s="262"/>
      <c r="Q4" s="262"/>
      <c r="R4" s="262"/>
      <c r="S4" s="262"/>
      <c r="T4" s="262"/>
      <c r="V4" s="262"/>
      <c r="W4" s="262"/>
      <c r="X4" s="262"/>
      <c r="Y4" s="262"/>
      <c r="Z4" s="262"/>
    </row>
    <row r="5" spans="1:26" x14ac:dyDescent="0.15">
      <c r="A5" s="706"/>
      <c r="B5" s="267" t="s">
        <v>7752</v>
      </c>
      <c r="C5" s="879"/>
      <c r="D5" s="879"/>
      <c r="E5" s="807"/>
      <c r="F5" s="869"/>
      <c r="G5" s="872"/>
      <c r="I5" s="227" t="s">
        <v>8938</v>
      </c>
      <c r="J5" s="267" t="s">
        <v>8939</v>
      </c>
      <c r="K5" s="267" t="s">
        <v>8940</v>
      </c>
      <c r="L5" s="267" t="s">
        <v>8941</v>
      </c>
      <c r="M5" s="267" t="s">
        <v>103</v>
      </c>
      <c r="N5" s="237"/>
      <c r="P5" s="262"/>
      <c r="Q5" s="262"/>
      <c r="R5" s="262"/>
      <c r="S5" s="262"/>
      <c r="T5" s="262"/>
      <c r="V5" s="262"/>
      <c r="W5" s="262"/>
      <c r="X5" s="262"/>
      <c r="Y5" s="262"/>
      <c r="Z5" s="262"/>
    </row>
    <row r="6" spans="1:26" x14ac:dyDescent="0.15">
      <c r="A6" s="706" t="s">
        <v>7753</v>
      </c>
      <c r="B6" s="267" t="s">
        <v>7754</v>
      </c>
      <c r="C6" s="879" t="s">
        <v>103</v>
      </c>
      <c r="D6" s="879" t="s">
        <v>103</v>
      </c>
      <c r="E6" s="807" t="s">
        <v>7743</v>
      </c>
      <c r="F6" s="868" t="s">
        <v>1266</v>
      </c>
      <c r="G6" s="274" t="s">
        <v>7755</v>
      </c>
      <c r="I6" s="227" t="s">
        <v>7756</v>
      </c>
      <c r="J6" s="267" t="s">
        <v>4210</v>
      </c>
      <c r="K6" s="267" t="s">
        <v>4209</v>
      </c>
      <c r="L6" s="267" t="s">
        <v>4208</v>
      </c>
      <c r="M6" s="267" t="s">
        <v>103</v>
      </c>
      <c r="N6" s="237"/>
      <c r="P6" s="262"/>
      <c r="Q6" s="262"/>
      <c r="R6" s="262"/>
      <c r="S6" s="262"/>
      <c r="T6" s="262"/>
      <c r="V6" s="262"/>
      <c r="W6" s="262"/>
      <c r="X6" s="262"/>
      <c r="Y6" s="262"/>
      <c r="Z6" s="262"/>
    </row>
    <row r="7" spans="1:26" x14ac:dyDescent="0.15">
      <c r="A7" s="706"/>
      <c r="B7" s="267" t="s">
        <v>7759</v>
      </c>
      <c r="C7" s="879"/>
      <c r="D7" s="879"/>
      <c r="E7" s="807"/>
      <c r="F7" s="869"/>
      <c r="G7" s="274" t="s">
        <v>7760</v>
      </c>
      <c r="I7" s="227" t="s">
        <v>7761</v>
      </c>
      <c r="J7" s="267" t="s">
        <v>7762</v>
      </c>
      <c r="K7" s="267" t="s">
        <v>7763</v>
      </c>
      <c r="L7" s="267" t="s">
        <v>7764</v>
      </c>
      <c r="M7" s="267" t="s">
        <v>103</v>
      </c>
      <c r="N7" s="237" t="s">
        <v>7765</v>
      </c>
      <c r="P7" s="262"/>
      <c r="Q7" s="262"/>
      <c r="R7" s="262"/>
      <c r="S7" s="262"/>
      <c r="T7" s="262"/>
      <c r="V7" s="262"/>
      <c r="W7" s="262"/>
      <c r="X7" s="262"/>
      <c r="Y7" s="262"/>
      <c r="Z7" s="262"/>
    </row>
    <row r="8" spans="1:26" x14ac:dyDescent="0.15">
      <c r="A8" s="706"/>
      <c r="B8" s="267" t="s">
        <v>7767</v>
      </c>
      <c r="C8" s="879"/>
      <c r="D8" s="879"/>
      <c r="E8" s="807"/>
      <c r="F8" s="869"/>
      <c r="G8" s="274" t="s">
        <v>7768</v>
      </c>
      <c r="I8" s="227" t="s">
        <v>7151</v>
      </c>
      <c r="J8" s="267" t="s">
        <v>7751</v>
      </c>
      <c r="K8" s="267" t="s">
        <v>4178</v>
      </c>
      <c r="L8" s="267" t="s">
        <v>8950</v>
      </c>
      <c r="M8" s="267" t="s">
        <v>4198</v>
      </c>
      <c r="N8" s="237"/>
      <c r="P8" s="262"/>
      <c r="Q8" s="262"/>
      <c r="R8" s="262"/>
      <c r="S8" s="262"/>
      <c r="T8" s="262"/>
      <c r="V8" s="262"/>
      <c r="W8" s="262"/>
      <c r="X8" s="262"/>
      <c r="Y8" s="262"/>
      <c r="Z8" s="262"/>
    </row>
    <row r="9" spans="1:26" x14ac:dyDescent="0.15">
      <c r="A9" s="706" t="s">
        <v>7770</v>
      </c>
      <c r="B9" s="267" t="s">
        <v>7771</v>
      </c>
      <c r="C9" s="879" t="s">
        <v>103</v>
      </c>
      <c r="D9" s="879" t="s">
        <v>103</v>
      </c>
      <c r="E9" s="807" t="s">
        <v>7772</v>
      </c>
      <c r="F9" s="868" t="s">
        <v>1266</v>
      </c>
      <c r="G9" s="872" t="s">
        <v>7773</v>
      </c>
      <c r="I9" s="227" t="s">
        <v>7774</v>
      </c>
      <c r="J9" s="267" t="s">
        <v>7775</v>
      </c>
      <c r="K9" s="267" t="s">
        <v>7776</v>
      </c>
      <c r="L9" s="267" t="s">
        <v>103</v>
      </c>
      <c r="M9" s="267" t="s">
        <v>103</v>
      </c>
      <c r="N9" s="270" t="s">
        <v>7777</v>
      </c>
      <c r="P9" s="262"/>
      <c r="Q9" s="262"/>
      <c r="R9" s="262"/>
      <c r="S9" s="262"/>
      <c r="T9" s="262"/>
      <c r="V9" s="262"/>
      <c r="W9" s="262"/>
      <c r="X9" s="262"/>
      <c r="Y9" s="262"/>
      <c r="Z9" s="262"/>
    </row>
    <row r="10" spans="1:26" x14ac:dyDescent="0.15">
      <c r="A10" s="706"/>
      <c r="B10" s="267" t="s">
        <v>7779</v>
      </c>
      <c r="C10" s="879"/>
      <c r="D10" s="879"/>
      <c r="E10" s="807"/>
      <c r="F10" s="869"/>
      <c r="G10" s="872"/>
      <c r="I10" s="227" t="s">
        <v>7780</v>
      </c>
      <c r="J10" s="267" t="s">
        <v>7781</v>
      </c>
      <c r="K10" s="267" t="s">
        <v>103</v>
      </c>
      <c r="L10" s="267" t="s">
        <v>103</v>
      </c>
      <c r="M10" s="267" t="s">
        <v>103</v>
      </c>
      <c r="N10" s="237" t="s">
        <v>7782</v>
      </c>
      <c r="P10" s="262"/>
      <c r="Q10" s="262"/>
      <c r="R10" s="262"/>
      <c r="S10" s="262"/>
      <c r="T10" s="262"/>
      <c r="V10" s="262"/>
      <c r="W10" s="262"/>
      <c r="X10" s="262"/>
      <c r="Y10" s="262"/>
      <c r="Z10" s="262"/>
    </row>
    <row r="11" spans="1:26" x14ac:dyDescent="0.15">
      <c r="A11" s="706"/>
      <c r="B11" s="267" t="s">
        <v>7783</v>
      </c>
      <c r="C11" s="879"/>
      <c r="D11" s="879"/>
      <c r="E11" s="807"/>
      <c r="F11" s="869"/>
      <c r="G11" s="872"/>
      <c r="I11" s="227" t="s">
        <v>7784</v>
      </c>
      <c r="J11" s="267" t="s">
        <v>7785</v>
      </c>
      <c r="K11" s="267" t="s">
        <v>103</v>
      </c>
      <c r="L11" s="267" t="s">
        <v>103</v>
      </c>
      <c r="M11" s="267" t="s">
        <v>103</v>
      </c>
      <c r="N11" s="237"/>
      <c r="P11" s="262"/>
      <c r="Q11" s="262"/>
      <c r="R11" s="262"/>
      <c r="S11" s="262"/>
      <c r="T11" s="262"/>
    </row>
    <row r="12" spans="1:26" x14ac:dyDescent="0.15">
      <c r="A12" s="227" t="s">
        <v>7786</v>
      </c>
      <c r="B12" s="267" t="s">
        <v>7787</v>
      </c>
      <c r="C12" s="272" t="s">
        <v>103</v>
      </c>
      <c r="D12" s="272" t="s">
        <v>103</v>
      </c>
      <c r="E12" s="275" t="s">
        <v>7772</v>
      </c>
      <c r="F12" s="237" t="s">
        <v>1266</v>
      </c>
      <c r="G12" s="275" t="s">
        <v>7788</v>
      </c>
      <c r="I12" s="227" t="s">
        <v>7789</v>
      </c>
      <c r="J12" s="267" t="s">
        <v>7790</v>
      </c>
      <c r="K12" s="267" t="s">
        <v>103</v>
      </c>
      <c r="L12" s="267" t="s">
        <v>103</v>
      </c>
      <c r="M12" s="267" t="s">
        <v>103</v>
      </c>
      <c r="N12" s="237"/>
      <c r="P12" s="262"/>
      <c r="Q12" s="262"/>
      <c r="R12" s="262"/>
      <c r="S12" s="262"/>
      <c r="T12" s="262"/>
    </row>
    <row r="13" spans="1:26" x14ac:dyDescent="0.15">
      <c r="A13" s="706" t="s">
        <v>7791</v>
      </c>
      <c r="B13" s="267" t="s">
        <v>7792</v>
      </c>
      <c r="C13" s="879" t="s">
        <v>103</v>
      </c>
      <c r="D13" s="879" t="s">
        <v>103</v>
      </c>
      <c r="E13" s="275" t="s">
        <v>7793</v>
      </c>
      <c r="F13" s="868" t="s">
        <v>1266</v>
      </c>
      <c r="G13" s="274" t="s">
        <v>7794</v>
      </c>
      <c r="I13" s="227" t="s">
        <v>7795</v>
      </c>
      <c r="J13" s="267" t="s">
        <v>7796</v>
      </c>
      <c r="K13" s="267" t="s">
        <v>103</v>
      </c>
      <c r="L13" s="267" t="s">
        <v>103</v>
      </c>
      <c r="M13" s="267" t="s">
        <v>103</v>
      </c>
      <c r="N13" s="237"/>
      <c r="P13" s="262"/>
      <c r="Q13" s="262"/>
      <c r="R13" s="262"/>
      <c r="S13" s="262"/>
      <c r="T13" s="262"/>
    </row>
    <row r="14" spans="1:26" x14ac:dyDescent="0.15">
      <c r="A14" s="706"/>
      <c r="B14" s="267" t="s">
        <v>7797</v>
      </c>
      <c r="C14" s="879"/>
      <c r="D14" s="879"/>
      <c r="E14" s="230" t="s">
        <v>7798</v>
      </c>
      <c r="F14" s="868"/>
      <c r="G14" s="274" t="s">
        <v>7799</v>
      </c>
      <c r="I14" s="227" t="s">
        <v>7800</v>
      </c>
      <c r="J14" s="267" t="s">
        <v>7801</v>
      </c>
      <c r="K14" s="267" t="s">
        <v>103</v>
      </c>
      <c r="L14" s="267" t="s">
        <v>103</v>
      </c>
      <c r="M14" s="267" t="s">
        <v>103</v>
      </c>
      <c r="N14" s="237"/>
      <c r="P14" s="262"/>
      <c r="Q14" s="262"/>
      <c r="R14" s="262"/>
      <c r="S14" s="262"/>
      <c r="T14" s="262"/>
    </row>
    <row r="15" spans="1:26" x14ac:dyDescent="0.15">
      <c r="A15" s="706"/>
      <c r="B15" s="267" t="s">
        <v>7802</v>
      </c>
      <c r="C15" s="879"/>
      <c r="D15" s="879"/>
      <c r="E15" s="230"/>
      <c r="F15" s="868"/>
      <c r="G15" s="230"/>
      <c r="I15" s="227" t="s">
        <v>4158</v>
      </c>
      <c r="J15" s="267" t="s">
        <v>4181</v>
      </c>
      <c r="K15" s="267" t="s">
        <v>103</v>
      </c>
      <c r="L15" s="267" t="s">
        <v>103</v>
      </c>
      <c r="M15" s="267" t="s">
        <v>103</v>
      </c>
      <c r="N15" s="237" t="s">
        <v>1479</v>
      </c>
      <c r="P15" s="262"/>
      <c r="Q15" s="262"/>
      <c r="R15" s="262"/>
      <c r="S15" s="262"/>
      <c r="T15" s="262"/>
    </row>
    <row r="16" spans="1:26" x14ac:dyDescent="0.15">
      <c r="A16" s="706" t="s">
        <v>4177</v>
      </c>
      <c r="B16" s="267" t="s">
        <v>7803</v>
      </c>
      <c r="C16" s="879">
        <v>500</v>
      </c>
      <c r="D16" s="879" t="s">
        <v>103</v>
      </c>
      <c r="E16" s="275" t="s">
        <v>7804</v>
      </c>
      <c r="F16" s="868" t="s">
        <v>1266</v>
      </c>
      <c r="G16" s="872" t="s">
        <v>7794</v>
      </c>
      <c r="I16" s="227" t="s">
        <v>8961</v>
      </c>
      <c r="J16" s="267" t="s">
        <v>8962</v>
      </c>
      <c r="K16" s="267" t="s">
        <v>4176</v>
      </c>
      <c r="L16" s="267" t="s">
        <v>8963</v>
      </c>
      <c r="M16" s="267" t="s">
        <v>103</v>
      </c>
      <c r="N16" s="237" t="s">
        <v>1479</v>
      </c>
      <c r="P16" s="262"/>
      <c r="Q16" s="262"/>
      <c r="R16" s="262"/>
      <c r="S16" s="262"/>
      <c r="T16" s="262"/>
    </row>
    <row r="17" spans="1:20" x14ac:dyDescent="0.15">
      <c r="A17" s="706"/>
      <c r="B17" s="267" t="s">
        <v>7806</v>
      </c>
      <c r="C17" s="879"/>
      <c r="D17" s="879"/>
      <c r="E17" s="230" t="s">
        <v>4172</v>
      </c>
      <c r="F17" s="868"/>
      <c r="G17" s="872"/>
      <c r="I17" s="227" t="s">
        <v>8964</v>
      </c>
      <c r="J17" s="267" t="s">
        <v>8965</v>
      </c>
      <c r="K17" s="267" t="s">
        <v>8966</v>
      </c>
      <c r="L17" s="267" t="s">
        <v>7807</v>
      </c>
      <c r="M17" s="267" t="s">
        <v>8967</v>
      </c>
      <c r="N17" s="237" t="s">
        <v>1486</v>
      </c>
      <c r="P17" s="262"/>
      <c r="Q17" s="262"/>
      <c r="R17" s="262"/>
      <c r="S17" s="262"/>
      <c r="T17" s="262"/>
    </row>
    <row r="18" spans="1:20" x14ac:dyDescent="0.15">
      <c r="A18" s="706" t="s">
        <v>4169</v>
      </c>
      <c r="B18" s="267" t="s">
        <v>7810</v>
      </c>
      <c r="C18" s="879">
        <v>10</v>
      </c>
      <c r="D18" s="879" t="s">
        <v>103</v>
      </c>
      <c r="E18" s="807" t="s">
        <v>3419</v>
      </c>
      <c r="F18" s="868" t="s">
        <v>4071</v>
      </c>
      <c r="G18" s="872" t="s">
        <v>7811</v>
      </c>
      <c r="I18" s="227" t="s">
        <v>8968</v>
      </c>
      <c r="J18" s="267" t="s">
        <v>8969</v>
      </c>
      <c r="K18" s="267" t="s">
        <v>8970</v>
      </c>
      <c r="L18" s="267" t="s">
        <v>8971</v>
      </c>
      <c r="M18" s="267" t="s">
        <v>8972</v>
      </c>
      <c r="N18" s="237" t="s">
        <v>1486</v>
      </c>
      <c r="P18" s="262"/>
      <c r="Q18" s="262"/>
      <c r="R18" s="262"/>
      <c r="S18" s="262"/>
      <c r="T18" s="262"/>
    </row>
    <row r="19" spans="1:20" x14ac:dyDescent="0.15">
      <c r="A19" s="706"/>
      <c r="B19" s="267" t="s">
        <v>7813</v>
      </c>
      <c r="C19" s="879"/>
      <c r="D19" s="879"/>
      <c r="E19" s="807"/>
      <c r="F19" s="869"/>
      <c r="G19" s="872"/>
      <c r="I19" s="227" t="s">
        <v>8973</v>
      </c>
      <c r="J19" s="267" t="s">
        <v>8974</v>
      </c>
      <c r="K19" s="267" t="s">
        <v>8975</v>
      </c>
      <c r="L19" s="267" t="s">
        <v>8976</v>
      </c>
      <c r="M19" s="267" t="s">
        <v>10251</v>
      </c>
      <c r="N19" s="237" t="s">
        <v>1486</v>
      </c>
      <c r="P19" s="262"/>
      <c r="Q19" s="262"/>
      <c r="R19" s="262"/>
      <c r="S19" s="262"/>
      <c r="T19" s="262"/>
    </row>
    <row r="20" spans="1:20" x14ac:dyDescent="0.15">
      <c r="A20" s="706" t="s">
        <v>4164</v>
      </c>
      <c r="B20" s="267" t="s">
        <v>7814</v>
      </c>
      <c r="C20" s="879">
        <v>10</v>
      </c>
      <c r="D20" s="879" t="s">
        <v>103</v>
      </c>
      <c r="E20" s="807" t="s">
        <v>3419</v>
      </c>
      <c r="F20" s="868" t="s">
        <v>4071</v>
      </c>
      <c r="G20" s="872" t="s">
        <v>7815</v>
      </c>
      <c r="P20" s="262"/>
      <c r="Q20" s="262"/>
      <c r="R20" s="262"/>
      <c r="S20" s="262"/>
      <c r="T20" s="262"/>
    </row>
    <row r="21" spans="1:20" x14ac:dyDescent="0.15">
      <c r="A21" s="706"/>
      <c r="B21" s="267" t="s">
        <v>7816</v>
      </c>
      <c r="C21" s="879"/>
      <c r="D21" s="879"/>
      <c r="E21" s="807"/>
      <c r="F21" s="869"/>
      <c r="G21" s="872"/>
      <c r="I21" s="889" t="s">
        <v>3564</v>
      </c>
      <c r="J21" s="889"/>
      <c r="K21" s="889"/>
      <c r="L21" s="889"/>
      <c r="M21" s="889"/>
      <c r="P21" s="262"/>
      <c r="Q21" s="262"/>
      <c r="R21" s="262"/>
      <c r="S21" s="262"/>
      <c r="T21" s="262"/>
    </row>
    <row r="22" spans="1:20" x14ac:dyDescent="0.15">
      <c r="A22" s="706"/>
      <c r="B22" s="267" t="s">
        <v>7817</v>
      </c>
      <c r="C22" s="879"/>
      <c r="D22" s="879"/>
      <c r="E22" s="807"/>
      <c r="F22" s="869"/>
      <c r="G22" s="872"/>
      <c r="I22" s="263" t="s">
        <v>8932</v>
      </c>
      <c r="J22" s="263" t="s">
        <v>7737</v>
      </c>
      <c r="K22" s="263" t="s">
        <v>7738</v>
      </c>
      <c r="L22" s="263" t="s">
        <v>7739</v>
      </c>
      <c r="M22" s="263" t="s">
        <v>7740</v>
      </c>
      <c r="P22" s="262"/>
      <c r="Q22" s="262"/>
      <c r="R22" s="262"/>
      <c r="S22" s="262"/>
      <c r="T22" s="262"/>
    </row>
    <row r="23" spans="1:20" x14ac:dyDescent="0.15">
      <c r="A23" s="706" t="s">
        <v>7818</v>
      </c>
      <c r="B23" s="267" t="s">
        <v>7819</v>
      </c>
      <c r="C23" s="879" t="s">
        <v>103</v>
      </c>
      <c r="D23" s="879" t="s">
        <v>103</v>
      </c>
      <c r="E23" s="877" t="s">
        <v>7820</v>
      </c>
      <c r="F23" s="868" t="s">
        <v>1266</v>
      </c>
      <c r="G23" s="274" t="s">
        <v>7821</v>
      </c>
      <c r="I23" s="266">
        <v>1</v>
      </c>
      <c r="J23" s="268" t="s">
        <v>4223</v>
      </c>
      <c r="K23" s="268" t="s">
        <v>4222</v>
      </c>
      <c r="L23" s="268" t="s">
        <v>4188</v>
      </c>
      <c r="M23" s="268" t="s">
        <v>4221</v>
      </c>
      <c r="P23" s="262"/>
      <c r="Q23" s="262"/>
      <c r="R23" s="262"/>
      <c r="S23" s="262"/>
      <c r="T23" s="262"/>
    </row>
    <row r="24" spans="1:20" x14ac:dyDescent="0.15">
      <c r="A24" s="706"/>
      <c r="B24" s="267" t="s">
        <v>7822</v>
      </c>
      <c r="C24" s="879"/>
      <c r="D24" s="879"/>
      <c r="E24" s="807"/>
      <c r="F24" s="869"/>
      <c r="G24" s="274" t="s">
        <v>7823</v>
      </c>
      <c r="I24" s="266">
        <v>2</v>
      </c>
      <c r="J24" s="268" t="s">
        <v>4217</v>
      </c>
      <c r="K24" s="268" t="s">
        <v>7750</v>
      </c>
      <c r="L24" s="268" t="s">
        <v>4216</v>
      </c>
      <c r="M24" s="268" t="s">
        <v>4215</v>
      </c>
      <c r="P24" s="262"/>
      <c r="Q24" s="262"/>
      <c r="R24" s="262"/>
      <c r="S24" s="262"/>
      <c r="T24" s="262"/>
    </row>
    <row r="25" spans="1:20" x14ac:dyDescent="0.15">
      <c r="A25" s="706"/>
      <c r="B25" s="267" t="s">
        <v>7824</v>
      </c>
      <c r="C25" s="879"/>
      <c r="D25" s="879"/>
      <c r="E25" s="807"/>
      <c r="F25" s="869"/>
      <c r="G25" s="274" t="s">
        <v>7825</v>
      </c>
      <c r="I25" s="266">
        <v>3</v>
      </c>
      <c r="J25" s="268" t="s">
        <v>4213</v>
      </c>
      <c r="K25" s="268" t="s">
        <v>4192</v>
      </c>
      <c r="L25" s="268" t="s">
        <v>4170</v>
      </c>
      <c r="M25" s="268" t="s">
        <v>4212</v>
      </c>
      <c r="P25" s="262"/>
      <c r="Q25" s="262"/>
      <c r="R25" s="262"/>
      <c r="S25" s="262"/>
      <c r="T25" s="262"/>
    </row>
    <row r="26" spans="1:20" x14ac:dyDescent="0.15">
      <c r="A26" s="706" t="s">
        <v>4163</v>
      </c>
      <c r="B26" s="267" t="s">
        <v>7826</v>
      </c>
      <c r="C26" s="879" t="s">
        <v>103</v>
      </c>
      <c r="D26" s="879" t="s">
        <v>103</v>
      </c>
      <c r="E26" s="877" t="s">
        <v>7827</v>
      </c>
      <c r="F26" s="868" t="s">
        <v>1266</v>
      </c>
      <c r="G26" s="274" t="s">
        <v>7828</v>
      </c>
      <c r="I26" s="266">
        <v>4</v>
      </c>
      <c r="J26" s="268" t="s">
        <v>4198</v>
      </c>
      <c r="K26" s="268" t="s">
        <v>7757</v>
      </c>
      <c r="L26" s="268" t="s">
        <v>4207</v>
      </c>
      <c r="M26" s="268" t="s">
        <v>4206</v>
      </c>
      <c r="P26" s="262"/>
      <c r="Q26" s="262"/>
      <c r="R26" s="262"/>
      <c r="S26" s="262"/>
      <c r="T26" s="262"/>
    </row>
    <row r="27" spans="1:20" x14ac:dyDescent="0.15">
      <c r="A27" s="706"/>
      <c r="B27" s="267" t="s">
        <v>7829</v>
      </c>
      <c r="C27" s="879"/>
      <c r="D27" s="879"/>
      <c r="E27" s="807"/>
      <c r="F27" s="869"/>
      <c r="G27" s="274" t="s">
        <v>7830</v>
      </c>
      <c r="I27" s="266">
        <v>5</v>
      </c>
      <c r="J27" s="268" t="s">
        <v>4198</v>
      </c>
      <c r="K27" s="268" t="s">
        <v>4205</v>
      </c>
      <c r="L27" s="268" t="s">
        <v>4195</v>
      </c>
      <c r="M27" s="268" t="s">
        <v>7766</v>
      </c>
      <c r="P27" s="262"/>
      <c r="Q27" s="262"/>
      <c r="R27" s="262"/>
      <c r="S27" s="262"/>
      <c r="T27" s="262"/>
    </row>
    <row r="28" spans="1:20" x14ac:dyDescent="0.15">
      <c r="A28" s="706"/>
      <c r="B28" s="267" t="s">
        <v>7831</v>
      </c>
      <c r="C28" s="879"/>
      <c r="D28" s="879"/>
      <c r="E28" s="807"/>
      <c r="F28" s="869"/>
      <c r="G28" s="230"/>
      <c r="I28" s="266">
        <v>6</v>
      </c>
      <c r="J28" s="268" t="s">
        <v>4198</v>
      </c>
      <c r="K28" s="268" t="s">
        <v>7769</v>
      </c>
      <c r="L28" s="268" t="s">
        <v>4203</v>
      </c>
      <c r="M28" s="268" t="s">
        <v>4202</v>
      </c>
      <c r="P28" s="262"/>
      <c r="Q28" s="262"/>
      <c r="R28" s="262"/>
      <c r="S28" s="262"/>
      <c r="T28" s="262"/>
    </row>
    <row r="29" spans="1:20" x14ac:dyDescent="0.15">
      <c r="A29" s="706" t="s">
        <v>4162</v>
      </c>
      <c r="B29" s="267" t="s">
        <v>7832</v>
      </c>
      <c r="C29" s="883">
        <v>-1485</v>
      </c>
      <c r="D29" s="880" t="s">
        <v>103</v>
      </c>
      <c r="E29" s="807" t="s">
        <v>3021</v>
      </c>
      <c r="F29" s="868" t="s">
        <v>1266</v>
      </c>
      <c r="G29" s="872" t="s">
        <v>7833</v>
      </c>
      <c r="I29" s="266">
        <v>7</v>
      </c>
      <c r="J29" s="268" t="s">
        <v>4198</v>
      </c>
      <c r="K29" s="268" t="s">
        <v>7778</v>
      </c>
      <c r="L29" s="268" t="s">
        <v>7751</v>
      </c>
      <c r="M29" s="268" t="s">
        <v>4183</v>
      </c>
      <c r="P29" s="262"/>
      <c r="Q29" s="262"/>
      <c r="R29" s="262"/>
      <c r="S29" s="262"/>
      <c r="T29" s="262"/>
    </row>
    <row r="30" spans="1:20" x14ac:dyDescent="0.15">
      <c r="A30" s="706"/>
      <c r="B30" s="267" t="s">
        <v>7834</v>
      </c>
      <c r="C30" s="883"/>
      <c r="D30" s="881"/>
      <c r="E30" s="878"/>
      <c r="F30" s="867"/>
      <c r="G30" s="872"/>
      <c r="I30" s="266">
        <v>8</v>
      </c>
      <c r="J30" s="268" t="s">
        <v>4201</v>
      </c>
      <c r="K30" s="268" t="s">
        <v>4200</v>
      </c>
      <c r="L30" s="268" t="s">
        <v>4179</v>
      </c>
      <c r="M30" s="268" t="s">
        <v>4199</v>
      </c>
    </row>
    <row r="31" spans="1:20" x14ac:dyDescent="0.15">
      <c r="A31" s="706"/>
      <c r="B31" s="267" t="s">
        <v>7835</v>
      </c>
      <c r="C31" s="883"/>
      <c r="D31" s="882"/>
      <c r="E31" s="878"/>
      <c r="F31" s="867"/>
      <c r="G31" s="872"/>
      <c r="I31" s="266">
        <v>9</v>
      </c>
      <c r="J31" s="268" t="s">
        <v>4197</v>
      </c>
      <c r="K31" s="268" t="s">
        <v>4196</v>
      </c>
      <c r="L31" s="268" t="s">
        <v>4195</v>
      </c>
      <c r="M31" s="268" t="s">
        <v>4194</v>
      </c>
    </row>
    <row r="32" spans="1:20" x14ac:dyDescent="0.15">
      <c r="A32" s="706" t="s">
        <v>7836</v>
      </c>
      <c r="B32" s="267" t="s">
        <v>7837</v>
      </c>
      <c r="C32" s="883" t="s">
        <v>103</v>
      </c>
      <c r="D32" s="883" t="s">
        <v>103</v>
      </c>
      <c r="E32" s="890" t="s">
        <v>6183</v>
      </c>
      <c r="F32" s="873" t="s">
        <v>1266</v>
      </c>
      <c r="G32" s="276"/>
      <c r="I32" s="266">
        <v>10</v>
      </c>
      <c r="J32" s="268" t="s">
        <v>4185</v>
      </c>
      <c r="K32" s="268" t="s">
        <v>4192</v>
      </c>
      <c r="L32" s="268" t="s">
        <v>4191</v>
      </c>
      <c r="M32" s="268" t="s">
        <v>4190</v>
      </c>
    </row>
    <row r="33" spans="1:13" x14ac:dyDescent="0.15">
      <c r="A33" s="706"/>
      <c r="B33" s="267" t="s">
        <v>7838</v>
      </c>
      <c r="C33" s="883"/>
      <c r="D33" s="883"/>
      <c r="E33" s="891"/>
      <c r="F33" s="874"/>
      <c r="G33" s="276"/>
      <c r="I33" s="266">
        <v>11</v>
      </c>
      <c r="J33" s="268" t="s">
        <v>4185</v>
      </c>
      <c r="K33" s="268" t="s">
        <v>4189</v>
      </c>
      <c r="L33" s="268" t="s">
        <v>4188</v>
      </c>
      <c r="M33" s="268" t="s">
        <v>4187</v>
      </c>
    </row>
    <row r="34" spans="1:13" x14ac:dyDescent="0.15">
      <c r="A34" s="706" t="s">
        <v>7839</v>
      </c>
      <c r="B34" s="267" t="s">
        <v>7840</v>
      </c>
      <c r="C34" s="883" t="s">
        <v>103</v>
      </c>
      <c r="D34" s="883" t="s">
        <v>103</v>
      </c>
      <c r="E34" s="878" t="s">
        <v>7841</v>
      </c>
      <c r="F34" s="873" t="s">
        <v>1266</v>
      </c>
      <c r="G34" s="875"/>
      <c r="I34" s="266">
        <v>12</v>
      </c>
      <c r="J34" s="268" t="s">
        <v>4185</v>
      </c>
      <c r="K34" s="268" t="s">
        <v>4184</v>
      </c>
      <c r="L34" s="268" t="s">
        <v>4183</v>
      </c>
      <c r="M34" s="268" t="s">
        <v>4182</v>
      </c>
    </row>
    <row r="35" spans="1:13" x14ac:dyDescent="0.15">
      <c r="A35" s="706"/>
      <c r="B35" s="267" t="s">
        <v>7842</v>
      </c>
      <c r="C35" s="883"/>
      <c r="D35" s="883"/>
      <c r="E35" s="878"/>
      <c r="F35" s="874"/>
      <c r="G35" s="876"/>
      <c r="I35" s="266">
        <v>13</v>
      </c>
      <c r="J35" s="268" t="s">
        <v>4175</v>
      </c>
      <c r="K35" s="268" t="s">
        <v>4180</v>
      </c>
      <c r="L35" s="268" t="s">
        <v>4179</v>
      </c>
      <c r="M35" s="268" t="s">
        <v>4178</v>
      </c>
    </row>
    <row r="36" spans="1:13" x14ac:dyDescent="0.15">
      <c r="A36" s="706" t="s">
        <v>7761</v>
      </c>
      <c r="B36" s="267" t="s">
        <v>7843</v>
      </c>
      <c r="C36" s="879">
        <v>888</v>
      </c>
      <c r="D36" s="879" t="s">
        <v>103</v>
      </c>
      <c r="E36" s="807" t="s">
        <v>3862</v>
      </c>
      <c r="F36" s="868" t="s">
        <v>4071</v>
      </c>
      <c r="G36" s="872" t="s">
        <v>7844</v>
      </c>
      <c r="I36" s="266">
        <v>14</v>
      </c>
      <c r="J36" s="268" t="s">
        <v>4175</v>
      </c>
      <c r="K36" s="268" t="s">
        <v>4174</v>
      </c>
      <c r="L36" s="268" t="s">
        <v>4173</v>
      </c>
      <c r="M36" s="268" t="s">
        <v>7805</v>
      </c>
    </row>
    <row r="37" spans="1:13" x14ac:dyDescent="0.15">
      <c r="A37" s="706"/>
      <c r="B37" s="267" t="s">
        <v>7845</v>
      </c>
      <c r="C37" s="879"/>
      <c r="D37" s="879"/>
      <c r="E37" s="807"/>
      <c r="F37" s="869"/>
      <c r="G37" s="872"/>
      <c r="I37" s="266">
        <v>15</v>
      </c>
      <c r="J37" s="268" t="s">
        <v>4171</v>
      </c>
      <c r="K37" s="268" t="s">
        <v>7808</v>
      </c>
      <c r="L37" s="268" t="s">
        <v>4170</v>
      </c>
      <c r="M37" s="268" t="s">
        <v>7809</v>
      </c>
    </row>
    <row r="38" spans="1:13" x14ac:dyDescent="0.15">
      <c r="A38" s="706"/>
      <c r="B38" s="267" t="s">
        <v>7846</v>
      </c>
      <c r="C38" s="879"/>
      <c r="D38" s="879"/>
      <c r="E38" s="807"/>
      <c r="F38" s="869"/>
      <c r="G38" s="872"/>
      <c r="I38" s="266">
        <v>16</v>
      </c>
      <c r="J38" s="268" t="s">
        <v>4167</v>
      </c>
      <c r="K38" s="268" t="s">
        <v>4166</v>
      </c>
      <c r="L38" s="268" t="s">
        <v>4165</v>
      </c>
      <c r="M38" s="268" t="s">
        <v>7812</v>
      </c>
    </row>
    <row r="39" spans="1:13" x14ac:dyDescent="0.15">
      <c r="A39" s="706" t="s">
        <v>7847</v>
      </c>
      <c r="B39" s="267" t="s">
        <v>7843</v>
      </c>
      <c r="C39" s="879" t="s">
        <v>103</v>
      </c>
      <c r="D39" s="879" t="s">
        <v>103</v>
      </c>
      <c r="E39" s="807" t="s">
        <v>7848</v>
      </c>
      <c r="F39" s="868" t="s">
        <v>4071</v>
      </c>
      <c r="G39" s="872" t="s">
        <v>7844</v>
      </c>
    </row>
    <row r="40" spans="1:13" x14ac:dyDescent="0.15">
      <c r="A40" s="706"/>
      <c r="B40" s="267" t="s">
        <v>7845</v>
      </c>
      <c r="C40" s="879"/>
      <c r="D40" s="879"/>
      <c r="E40" s="807"/>
      <c r="F40" s="869"/>
      <c r="G40" s="872"/>
      <c r="I40" s="889" t="s">
        <v>2955</v>
      </c>
      <c r="J40" s="889"/>
      <c r="K40" s="889"/>
      <c r="L40" s="889"/>
      <c r="M40" s="889"/>
    </row>
    <row r="41" spans="1:13" x14ac:dyDescent="0.15">
      <c r="A41" s="706"/>
      <c r="B41" s="267" t="s">
        <v>7846</v>
      </c>
      <c r="C41" s="879"/>
      <c r="D41" s="879"/>
      <c r="E41" s="807"/>
      <c r="F41" s="869"/>
      <c r="G41" s="872"/>
      <c r="I41" s="263" t="s">
        <v>8932</v>
      </c>
      <c r="J41" s="263" t="s">
        <v>7737</v>
      </c>
      <c r="K41" s="263" t="s">
        <v>7738</v>
      </c>
      <c r="L41" s="263" t="s">
        <v>7739</v>
      </c>
      <c r="M41" s="263" t="s">
        <v>7740</v>
      </c>
    </row>
    <row r="42" spans="1:13" x14ac:dyDescent="0.15">
      <c r="A42" s="706" t="s">
        <v>7151</v>
      </c>
      <c r="B42" s="267" t="s">
        <v>7849</v>
      </c>
      <c r="C42" s="879" t="s">
        <v>103</v>
      </c>
      <c r="D42" s="884" t="s">
        <v>103</v>
      </c>
      <c r="E42" s="877" t="s">
        <v>7850</v>
      </c>
      <c r="F42" s="868" t="s">
        <v>4071</v>
      </c>
      <c r="G42" s="872" t="s">
        <v>7851</v>
      </c>
      <c r="I42" s="266">
        <v>1</v>
      </c>
      <c r="J42" s="268" t="s">
        <v>8934</v>
      </c>
      <c r="K42" s="268" t="s">
        <v>8935</v>
      </c>
      <c r="L42" s="268" t="s">
        <v>4220</v>
      </c>
      <c r="M42" s="268" t="s">
        <v>4190</v>
      </c>
    </row>
    <row r="43" spans="1:13" x14ac:dyDescent="0.15">
      <c r="A43" s="706"/>
      <c r="B43" s="267" t="s">
        <v>7852</v>
      </c>
      <c r="C43" s="879"/>
      <c r="D43" s="886"/>
      <c r="E43" s="807"/>
      <c r="F43" s="869"/>
      <c r="G43" s="872"/>
      <c r="I43" s="266">
        <v>2</v>
      </c>
      <c r="J43" s="268" t="s">
        <v>8936</v>
      </c>
      <c r="K43" s="268" t="s">
        <v>8937</v>
      </c>
      <c r="L43" s="268" t="s">
        <v>4214</v>
      </c>
      <c r="M43" s="268" t="s">
        <v>7751</v>
      </c>
    </row>
    <row r="44" spans="1:13" x14ac:dyDescent="0.15">
      <c r="A44" s="706"/>
      <c r="B44" s="267" t="s">
        <v>7846</v>
      </c>
      <c r="C44" s="879"/>
      <c r="D44" s="885"/>
      <c r="E44" s="807"/>
      <c r="F44" s="869"/>
      <c r="G44" s="872"/>
      <c r="I44" s="266">
        <v>3</v>
      </c>
      <c r="J44" s="269" t="s">
        <v>8942</v>
      </c>
      <c r="K44" s="268" t="s">
        <v>8943</v>
      </c>
      <c r="L44" s="268" t="s">
        <v>4188</v>
      </c>
      <c r="M44" s="268" t="s">
        <v>8944</v>
      </c>
    </row>
    <row r="45" spans="1:13" x14ac:dyDescent="0.15">
      <c r="A45" s="706" t="s">
        <v>7745</v>
      </c>
      <c r="B45" s="267" t="s">
        <v>7853</v>
      </c>
      <c r="C45" s="879">
        <v>-600</v>
      </c>
      <c r="D45" s="884" t="s">
        <v>103</v>
      </c>
      <c r="E45" s="807" t="s">
        <v>7854</v>
      </c>
      <c r="F45" s="868" t="s">
        <v>4071</v>
      </c>
      <c r="G45" s="807" t="s">
        <v>7855</v>
      </c>
      <c r="I45" s="266">
        <v>4</v>
      </c>
      <c r="J45" s="268" t="s">
        <v>8945</v>
      </c>
      <c r="K45" s="268" t="s">
        <v>8946</v>
      </c>
      <c r="L45" s="268" t="s">
        <v>4192</v>
      </c>
      <c r="M45" s="268" t="s">
        <v>7758</v>
      </c>
    </row>
    <row r="46" spans="1:13" x14ac:dyDescent="0.15">
      <c r="A46" s="706"/>
      <c r="B46" s="267" t="s">
        <v>7856</v>
      </c>
      <c r="C46" s="879"/>
      <c r="D46" s="885"/>
      <c r="E46" s="807"/>
      <c r="F46" s="869"/>
      <c r="G46" s="807"/>
      <c r="I46" s="266">
        <v>5</v>
      </c>
      <c r="J46" s="268" t="s">
        <v>8947</v>
      </c>
      <c r="K46" s="268" t="s">
        <v>8948</v>
      </c>
      <c r="L46" s="268" t="s">
        <v>4204</v>
      </c>
      <c r="M46" s="268" t="s">
        <v>8949</v>
      </c>
    </row>
    <row r="47" spans="1:13" x14ac:dyDescent="0.15">
      <c r="A47" s="797" t="s">
        <v>7857</v>
      </c>
      <c r="B47" s="267" t="s">
        <v>7858</v>
      </c>
      <c r="C47" s="884">
        <v>-600</v>
      </c>
      <c r="D47" s="884" t="s">
        <v>103</v>
      </c>
      <c r="E47" s="793" t="s">
        <v>4160</v>
      </c>
      <c r="F47" s="868" t="s">
        <v>4071</v>
      </c>
      <c r="G47" s="793" t="s">
        <v>7859</v>
      </c>
      <c r="I47" s="266">
        <v>6</v>
      </c>
      <c r="J47" s="268" t="s">
        <v>8951</v>
      </c>
      <c r="K47" s="268" t="s">
        <v>8952</v>
      </c>
      <c r="L47" s="268" t="s">
        <v>6554</v>
      </c>
      <c r="M47" s="269" t="s">
        <v>8953</v>
      </c>
    </row>
    <row r="48" spans="1:13" x14ac:dyDescent="0.15">
      <c r="A48" s="798"/>
      <c r="B48" s="267" t="s">
        <v>7860</v>
      </c>
      <c r="C48" s="885"/>
      <c r="D48" s="885"/>
      <c r="E48" s="794"/>
      <c r="F48" s="869"/>
      <c r="G48" s="794"/>
      <c r="I48" s="266">
        <v>7</v>
      </c>
      <c r="J48" s="268" t="s">
        <v>8954</v>
      </c>
      <c r="K48" s="268" t="s">
        <v>8955</v>
      </c>
      <c r="L48" s="268" t="s">
        <v>8956</v>
      </c>
      <c r="M48" s="268" t="s">
        <v>8957</v>
      </c>
    </row>
    <row r="49" spans="1:13" x14ac:dyDescent="0.15">
      <c r="A49" s="797" t="s">
        <v>7756</v>
      </c>
      <c r="B49" s="267" t="s">
        <v>7861</v>
      </c>
      <c r="C49" s="880">
        <v>-1350</v>
      </c>
      <c r="D49" s="880" t="s">
        <v>103</v>
      </c>
      <c r="E49" s="807" t="s">
        <v>7862</v>
      </c>
      <c r="F49" s="868" t="s">
        <v>4071</v>
      </c>
      <c r="G49" s="875" t="s">
        <v>7863</v>
      </c>
      <c r="I49" s="266">
        <v>8</v>
      </c>
      <c r="J49" s="268" t="s">
        <v>8958</v>
      </c>
      <c r="K49" s="268" t="s">
        <v>8959</v>
      </c>
      <c r="L49" s="268" t="s">
        <v>4198</v>
      </c>
      <c r="M49" s="268" t="s">
        <v>8960</v>
      </c>
    </row>
    <row r="50" spans="1:13" x14ac:dyDescent="0.15">
      <c r="A50" s="798"/>
      <c r="B50" s="267" t="s">
        <v>7860</v>
      </c>
      <c r="C50" s="882"/>
      <c r="D50" s="881"/>
      <c r="E50" s="807"/>
      <c r="F50" s="867"/>
      <c r="G50" s="876"/>
      <c r="J50" s="264"/>
      <c r="K50" s="264"/>
      <c r="L50" s="264"/>
      <c r="M50" s="264"/>
    </row>
    <row r="51" spans="1:13" x14ac:dyDescent="0.15">
      <c r="A51" s="706" t="s">
        <v>4158</v>
      </c>
      <c r="B51" s="267" t="s">
        <v>7864</v>
      </c>
      <c r="C51" s="883">
        <v>-1500</v>
      </c>
      <c r="D51" s="880" t="s">
        <v>103</v>
      </c>
      <c r="E51" s="807" t="s">
        <v>4157</v>
      </c>
      <c r="F51" s="868" t="s">
        <v>4071</v>
      </c>
      <c r="G51" s="274" t="s">
        <v>1479</v>
      </c>
      <c r="I51" s="262"/>
      <c r="J51" s="262"/>
      <c r="K51" s="262"/>
      <c r="L51" s="262"/>
    </row>
    <row r="52" spans="1:13" x14ac:dyDescent="0.15">
      <c r="A52" s="706"/>
      <c r="B52" s="267" t="s">
        <v>7865</v>
      </c>
      <c r="C52" s="883"/>
      <c r="D52" s="881"/>
      <c r="E52" s="878"/>
      <c r="F52" s="867"/>
      <c r="G52" s="274" t="s">
        <v>7866</v>
      </c>
      <c r="I52" s="262"/>
      <c r="J52" s="262"/>
      <c r="K52" s="262"/>
      <c r="L52" s="262"/>
    </row>
    <row r="53" spans="1:13" x14ac:dyDescent="0.15">
      <c r="A53" s="706"/>
      <c r="B53" s="267" t="s">
        <v>7867</v>
      </c>
      <c r="C53" s="883"/>
      <c r="D53" s="882"/>
      <c r="E53" s="878"/>
      <c r="F53" s="867"/>
      <c r="G53" s="230"/>
      <c r="I53" s="262"/>
      <c r="J53" s="262"/>
      <c r="K53" s="262"/>
      <c r="L53" s="262"/>
    </row>
    <row r="54" spans="1:13" x14ac:dyDescent="0.15">
      <c r="A54" s="706" t="s">
        <v>4156</v>
      </c>
      <c r="B54" s="267" t="s">
        <v>7868</v>
      </c>
      <c r="C54" s="883">
        <v>-1500</v>
      </c>
      <c r="D54" s="880" t="s">
        <v>103</v>
      </c>
      <c r="E54" s="807" t="s">
        <v>4155</v>
      </c>
      <c r="F54" s="868" t="s">
        <v>4071</v>
      </c>
      <c r="G54" s="274" t="s">
        <v>1479</v>
      </c>
      <c r="I54" s="262"/>
      <c r="J54" s="262"/>
      <c r="K54" s="262"/>
      <c r="L54" s="262"/>
    </row>
    <row r="55" spans="1:13" x14ac:dyDescent="0.15">
      <c r="A55" s="706"/>
      <c r="B55" s="267" t="s">
        <v>7869</v>
      </c>
      <c r="C55" s="883"/>
      <c r="D55" s="881"/>
      <c r="E55" s="878"/>
      <c r="F55" s="867"/>
      <c r="G55" s="230" t="s">
        <v>7870</v>
      </c>
      <c r="I55" s="262"/>
      <c r="J55" s="262"/>
      <c r="K55" s="262"/>
      <c r="L55" s="262"/>
    </row>
    <row r="56" spans="1:13" x14ac:dyDescent="0.15">
      <c r="A56" s="706"/>
      <c r="B56" s="267" t="s">
        <v>7871</v>
      </c>
      <c r="C56" s="883"/>
      <c r="D56" s="882"/>
      <c r="E56" s="878"/>
      <c r="F56" s="867"/>
      <c r="G56" s="230"/>
      <c r="I56" s="262"/>
      <c r="J56" s="262"/>
      <c r="K56" s="262"/>
      <c r="L56" s="262"/>
    </row>
    <row r="57" spans="1:13" x14ac:dyDescent="0.15">
      <c r="A57" s="706" t="s">
        <v>2955</v>
      </c>
      <c r="B57" s="892" t="s">
        <v>7872</v>
      </c>
      <c r="C57" s="879" t="s">
        <v>103</v>
      </c>
      <c r="D57" s="884" t="s">
        <v>103</v>
      </c>
      <c r="E57" s="807" t="s">
        <v>1533</v>
      </c>
      <c r="F57" s="868" t="s">
        <v>4071</v>
      </c>
      <c r="G57" s="274" t="s">
        <v>2953</v>
      </c>
      <c r="I57" s="262"/>
      <c r="J57" s="262"/>
      <c r="K57" s="262"/>
      <c r="L57" s="262"/>
    </row>
    <row r="58" spans="1:13" x14ac:dyDescent="0.15">
      <c r="A58" s="706"/>
      <c r="B58" s="892"/>
      <c r="C58" s="892"/>
      <c r="D58" s="885"/>
      <c r="E58" s="807"/>
      <c r="F58" s="868"/>
      <c r="G58" s="274" t="s">
        <v>7873</v>
      </c>
      <c r="I58" s="262"/>
      <c r="J58" s="262"/>
      <c r="K58" s="262"/>
      <c r="L58" s="262"/>
    </row>
    <row r="59" spans="1:13" x14ac:dyDescent="0.15">
      <c r="A59" s="706" t="s">
        <v>7874</v>
      </c>
      <c r="B59" s="267" t="s">
        <v>7875</v>
      </c>
      <c r="C59" s="879" t="s">
        <v>103</v>
      </c>
      <c r="D59" s="884" t="s">
        <v>103</v>
      </c>
      <c r="E59" s="807" t="s">
        <v>1533</v>
      </c>
      <c r="F59" s="868" t="s">
        <v>4071</v>
      </c>
      <c r="G59" s="274" t="s">
        <v>7876</v>
      </c>
      <c r="I59" s="262"/>
      <c r="J59" s="262"/>
      <c r="K59" s="262"/>
      <c r="L59" s="262"/>
    </row>
    <row r="60" spans="1:13" ht="14.25" x14ac:dyDescent="0.15">
      <c r="A60" s="706"/>
      <c r="B60" s="267" t="s">
        <v>7877</v>
      </c>
      <c r="C60" s="879"/>
      <c r="D60" s="886"/>
      <c r="E60" s="807"/>
      <c r="F60" s="869"/>
      <c r="G60" s="274" t="s">
        <v>8977</v>
      </c>
      <c r="I60" s="262"/>
      <c r="J60" s="262"/>
      <c r="K60" s="262"/>
      <c r="L60" s="262"/>
    </row>
    <row r="61" spans="1:13" x14ac:dyDescent="0.15">
      <c r="A61" s="706"/>
      <c r="B61" s="267" t="s">
        <v>7846</v>
      </c>
      <c r="C61" s="879"/>
      <c r="D61" s="885"/>
      <c r="E61" s="807"/>
      <c r="F61" s="869"/>
      <c r="G61" s="274" t="s">
        <v>7878</v>
      </c>
      <c r="I61" s="262"/>
      <c r="J61" s="262"/>
      <c r="K61" s="262"/>
      <c r="L61" s="262"/>
    </row>
    <row r="62" spans="1:13" x14ac:dyDescent="0.15">
      <c r="A62" s="706" t="s">
        <v>3502</v>
      </c>
      <c r="B62" s="267" t="s">
        <v>7879</v>
      </c>
      <c r="C62" s="879" t="s">
        <v>103</v>
      </c>
      <c r="D62" s="879" t="s">
        <v>103</v>
      </c>
      <c r="E62" s="807" t="s">
        <v>1533</v>
      </c>
      <c r="F62" s="868" t="s">
        <v>4071</v>
      </c>
      <c r="G62" s="274" t="s">
        <v>7880</v>
      </c>
      <c r="I62" s="262"/>
      <c r="J62" s="262"/>
      <c r="K62" s="262"/>
      <c r="L62" s="262"/>
    </row>
    <row r="63" spans="1:13" x14ac:dyDescent="0.15">
      <c r="A63" s="706"/>
      <c r="B63" s="267" t="s">
        <v>7877</v>
      </c>
      <c r="C63" s="879"/>
      <c r="D63" s="879"/>
      <c r="E63" s="807"/>
      <c r="F63" s="869"/>
      <c r="G63" s="230" t="s">
        <v>7881</v>
      </c>
      <c r="I63" s="262"/>
      <c r="J63" s="262"/>
      <c r="K63" s="262"/>
      <c r="L63" s="262"/>
    </row>
    <row r="64" spans="1:13" x14ac:dyDescent="0.15">
      <c r="A64" s="706"/>
      <c r="B64" s="267" t="s">
        <v>7846</v>
      </c>
      <c r="C64" s="879"/>
      <c r="D64" s="879"/>
      <c r="E64" s="807"/>
      <c r="F64" s="869"/>
      <c r="G64" s="230" t="s">
        <v>7882</v>
      </c>
      <c r="I64" s="262"/>
      <c r="J64" s="262"/>
      <c r="K64" s="262"/>
      <c r="L64" s="262"/>
    </row>
    <row r="65" spans="1:12" x14ac:dyDescent="0.15">
      <c r="A65" s="706" t="s">
        <v>7883</v>
      </c>
      <c r="B65" s="267" t="s">
        <v>7884</v>
      </c>
      <c r="C65" s="879" t="s">
        <v>103</v>
      </c>
      <c r="D65" s="879" t="s">
        <v>103</v>
      </c>
      <c r="E65" s="807" t="s">
        <v>1533</v>
      </c>
      <c r="F65" s="868" t="s">
        <v>4071</v>
      </c>
      <c r="G65" s="274" t="s">
        <v>7885</v>
      </c>
      <c r="I65" s="262"/>
      <c r="J65" s="262"/>
      <c r="K65" s="262"/>
      <c r="L65" s="262"/>
    </row>
    <row r="66" spans="1:12" x14ac:dyDescent="0.15">
      <c r="A66" s="706"/>
      <c r="B66" s="267" t="s">
        <v>7877</v>
      </c>
      <c r="C66" s="879"/>
      <c r="D66" s="879"/>
      <c r="E66" s="807"/>
      <c r="F66" s="869"/>
      <c r="G66" s="230" t="s">
        <v>7886</v>
      </c>
      <c r="I66" s="262"/>
      <c r="J66" s="262"/>
      <c r="K66" s="262"/>
      <c r="L66" s="262"/>
    </row>
    <row r="67" spans="1:12" x14ac:dyDescent="0.15">
      <c r="A67" s="706"/>
      <c r="B67" s="267" t="s">
        <v>7846</v>
      </c>
      <c r="C67" s="879"/>
      <c r="D67" s="879"/>
      <c r="E67" s="807"/>
      <c r="F67" s="869"/>
      <c r="G67" s="230"/>
      <c r="I67" s="262"/>
      <c r="J67" s="262"/>
      <c r="K67" s="262"/>
      <c r="L67" s="262"/>
    </row>
    <row r="68" spans="1:12" x14ac:dyDescent="0.15">
      <c r="A68" s="706" t="s">
        <v>815</v>
      </c>
      <c r="B68" s="267" t="s">
        <v>7887</v>
      </c>
      <c r="C68" s="879">
        <v>250</v>
      </c>
      <c r="D68" s="879" t="s">
        <v>103</v>
      </c>
      <c r="E68" s="230" t="s">
        <v>4146</v>
      </c>
      <c r="F68" s="868" t="s">
        <v>4071</v>
      </c>
      <c r="G68" s="274" t="s">
        <v>7888</v>
      </c>
      <c r="I68" s="262"/>
      <c r="J68" s="262"/>
      <c r="K68" s="262"/>
      <c r="L68" s="262"/>
    </row>
    <row r="69" spans="1:12" x14ac:dyDescent="0.15">
      <c r="A69" s="706"/>
      <c r="B69" s="267" t="s">
        <v>7889</v>
      </c>
      <c r="C69" s="879"/>
      <c r="D69" s="879"/>
      <c r="E69" s="230" t="s">
        <v>4148</v>
      </c>
      <c r="F69" s="868"/>
      <c r="G69" s="274" t="s">
        <v>7890</v>
      </c>
      <c r="I69" s="262"/>
      <c r="J69" s="262"/>
      <c r="K69" s="262"/>
      <c r="L69" s="262"/>
    </row>
    <row r="70" spans="1:12" ht="14.25" x14ac:dyDescent="0.15">
      <c r="A70" s="706"/>
      <c r="B70" s="267" t="s">
        <v>7891</v>
      </c>
      <c r="C70" s="879"/>
      <c r="D70" s="879"/>
      <c r="E70" s="230" t="s">
        <v>8978</v>
      </c>
      <c r="F70" s="868"/>
      <c r="G70" s="274" t="s">
        <v>7892</v>
      </c>
      <c r="I70" s="262"/>
      <c r="J70" s="262"/>
      <c r="K70" s="262"/>
      <c r="L70" s="262"/>
    </row>
    <row r="71" spans="1:12" x14ac:dyDescent="0.15">
      <c r="A71" s="706" t="s">
        <v>7893</v>
      </c>
      <c r="B71" s="267" t="s">
        <v>7887</v>
      </c>
      <c r="C71" s="879" t="s">
        <v>103</v>
      </c>
      <c r="D71" s="884" t="s">
        <v>103</v>
      </c>
      <c r="E71" s="807" t="s">
        <v>7894</v>
      </c>
      <c r="F71" s="868" t="s">
        <v>4071</v>
      </c>
      <c r="G71" s="893" t="s">
        <v>7895</v>
      </c>
      <c r="I71" s="262"/>
      <c r="J71" s="262"/>
      <c r="K71" s="262"/>
      <c r="L71" s="262"/>
    </row>
    <row r="72" spans="1:12" x14ac:dyDescent="0.15">
      <c r="A72" s="706"/>
      <c r="B72" s="267" t="s">
        <v>7889</v>
      </c>
      <c r="C72" s="879"/>
      <c r="D72" s="886"/>
      <c r="E72" s="807"/>
      <c r="F72" s="869"/>
      <c r="G72" s="893"/>
      <c r="I72" s="262"/>
      <c r="J72" s="262"/>
      <c r="K72" s="262"/>
      <c r="L72" s="262"/>
    </row>
    <row r="73" spans="1:12" x14ac:dyDescent="0.15">
      <c r="A73" s="706"/>
      <c r="B73" s="267" t="s">
        <v>7896</v>
      </c>
      <c r="C73" s="879"/>
      <c r="D73" s="885"/>
      <c r="E73" s="807"/>
      <c r="F73" s="869"/>
      <c r="G73" s="893"/>
      <c r="I73" s="262"/>
      <c r="J73" s="262"/>
      <c r="K73" s="262"/>
      <c r="L73" s="262"/>
    </row>
    <row r="74" spans="1:12" x14ac:dyDescent="0.15">
      <c r="A74" s="706" t="s">
        <v>4147</v>
      </c>
      <c r="B74" s="267" t="s">
        <v>7897</v>
      </c>
      <c r="C74" s="879">
        <v>50</v>
      </c>
      <c r="D74" s="884" t="s">
        <v>103</v>
      </c>
      <c r="E74" s="230" t="s">
        <v>7898</v>
      </c>
      <c r="F74" s="868" t="s">
        <v>4071</v>
      </c>
      <c r="G74" s="875" t="s">
        <v>7899</v>
      </c>
      <c r="I74" s="262"/>
      <c r="J74" s="262"/>
      <c r="K74" s="262"/>
      <c r="L74" s="262"/>
    </row>
    <row r="75" spans="1:12" x14ac:dyDescent="0.15">
      <c r="A75" s="706"/>
      <c r="B75" s="267" t="s">
        <v>7900</v>
      </c>
      <c r="C75" s="879"/>
      <c r="D75" s="885"/>
      <c r="E75" s="230" t="s">
        <v>4146</v>
      </c>
      <c r="F75" s="868"/>
      <c r="G75" s="894"/>
      <c r="I75" s="262"/>
      <c r="J75" s="262"/>
      <c r="K75" s="262"/>
      <c r="L75" s="262"/>
    </row>
    <row r="76" spans="1:12" x14ac:dyDescent="0.15">
      <c r="A76" s="706" t="s">
        <v>4145</v>
      </c>
      <c r="B76" s="267" t="s">
        <v>7897</v>
      </c>
      <c r="C76" s="879" t="s">
        <v>103</v>
      </c>
      <c r="D76" s="884" t="s">
        <v>103</v>
      </c>
      <c r="E76" s="807" t="s">
        <v>7901</v>
      </c>
      <c r="F76" s="868" t="s">
        <v>1266</v>
      </c>
      <c r="G76" s="894"/>
      <c r="I76" s="262"/>
      <c r="J76" s="262"/>
      <c r="K76" s="262"/>
      <c r="L76" s="262"/>
    </row>
    <row r="77" spans="1:12" x14ac:dyDescent="0.15">
      <c r="A77" s="706"/>
      <c r="B77" s="267" t="s">
        <v>7902</v>
      </c>
      <c r="C77" s="879"/>
      <c r="D77" s="886"/>
      <c r="E77" s="807"/>
      <c r="F77" s="869"/>
      <c r="G77" s="894"/>
      <c r="I77" s="262"/>
      <c r="J77" s="262"/>
      <c r="K77" s="262"/>
      <c r="L77" s="262"/>
    </row>
    <row r="78" spans="1:12" x14ac:dyDescent="0.15">
      <c r="A78" s="706"/>
      <c r="B78" s="267" t="s">
        <v>7000</v>
      </c>
      <c r="C78" s="879"/>
      <c r="D78" s="885"/>
      <c r="E78" s="807"/>
      <c r="F78" s="869"/>
      <c r="G78" s="876"/>
      <c r="I78" s="262"/>
      <c r="J78" s="262"/>
      <c r="K78" s="262"/>
      <c r="L78" s="262"/>
    </row>
    <row r="79" spans="1:12" x14ac:dyDescent="0.15">
      <c r="A79" s="706" t="s">
        <v>4144</v>
      </c>
      <c r="B79" s="267" t="s">
        <v>7903</v>
      </c>
      <c r="C79" s="879">
        <v>22500</v>
      </c>
      <c r="D79" s="884" t="s">
        <v>103</v>
      </c>
      <c r="E79" s="807" t="s">
        <v>4143</v>
      </c>
      <c r="F79" s="868" t="s">
        <v>4071</v>
      </c>
      <c r="G79" s="875" t="s">
        <v>7904</v>
      </c>
      <c r="I79" s="262"/>
      <c r="J79" s="262"/>
      <c r="K79" s="262"/>
      <c r="L79" s="262"/>
    </row>
    <row r="80" spans="1:12" x14ac:dyDescent="0.15">
      <c r="A80" s="706"/>
      <c r="B80" s="267" t="s">
        <v>7905</v>
      </c>
      <c r="C80" s="879"/>
      <c r="D80" s="886"/>
      <c r="E80" s="807"/>
      <c r="F80" s="869"/>
      <c r="G80" s="894"/>
      <c r="I80" s="262"/>
      <c r="J80" s="262"/>
      <c r="K80" s="262"/>
      <c r="L80" s="262"/>
    </row>
    <row r="81" spans="1:12" x14ac:dyDescent="0.15">
      <c r="A81" s="706"/>
      <c r="B81" s="267" t="s">
        <v>7906</v>
      </c>
      <c r="C81" s="879"/>
      <c r="D81" s="885"/>
      <c r="E81" s="807"/>
      <c r="F81" s="869"/>
      <c r="G81" s="894"/>
      <c r="I81" s="262"/>
      <c r="J81" s="262"/>
      <c r="K81" s="262"/>
      <c r="L81" s="262"/>
    </row>
    <row r="82" spans="1:12" x14ac:dyDescent="0.15">
      <c r="A82" s="706" t="s">
        <v>6102</v>
      </c>
      <c r="B82" s="267" t="s">
        <v>7907</v>
      </c>
      <c r="C82" s="883">
        <v>-1500</v>
      </c>
      <c r="D82" s="880" t="s">
        <v>103</v>
      </c>
      <c r="E82" s="230" t="s">
        <v>7908</v>
      </c>
      <c r="F82" s="868" t="s">
        <v>4071</v>
      </c>
      <c r="G82" s="894"/>
      <c r="I82" s="262"/>
      <c r="J82" s="262"/>
      <c r="K82" s="262"/>
      <c r="L82" s="262"/>
    </row>
    <row r="83" spans="1:12" x14ac:dyDescent="0.15">
      <c r="A83" s="706"/>
      <c r="B83" s="267" t="s">
        <v>7906</v>
      </c>
      <c r="C83" s="883"/>
      <c r="D83" s="881"/>
      <c r="E83" s="230" t="s">
        <v>7909</v>
      </c>
      <c r="F83" s="868"/>
      <c r="G83" s="894"/>
      <c r="I83" s="262"/>
      <c r="J83" s="262"/>
      <c r="K83" s="262"/>
      <c r="L83" s="262"/>
    </row>
    <row r="84" spans="1:12" x14ac:dyDescent="0.15">
      <c r="A84" s="706"/>
      <c r="B84" s="267" t="s">
        <v>7910</v>
      </c>
      <c r="C84" s="883"/>
      <c r="D84" s="882"/>
      <c r="E84" s="230"/>
      <c r="F84" s="868"/>
      <c r="G84" s="876"/>
    </row>
    <row r="85" spans="1:12" x14ac:dyDescent="0.15">
      <c r="A85" s="706" t="s">
        <v>7911</v>
      </c>
      <c r="B85" s="267" t="s">
        <v>7912</v>
      </c>
      <c r="C85" s="879">
        <v>-375</v>
      </c>
      <c r="D85" s="884" t="s">
        <v>103</v>
      </c>
      <c r="E85" s="877" t="s">
        <v>7913</v>
      </c>
      <c r="F85" s="868" t="s">
        <v>4071</v>
      </c>
      <c r="G85" s="875" t="s">
        <v>7914</v>
      </c>
    </row>
    <row r="86" spans="1:12" x14ac:dyDescent="0.15">
      <c r="A86" s="706"/>
      <c r="B86" s="267" t="s">
        <v>7915</v>
      </c>
      <c r="C86" s="879"/>
      <c r="D86" s="886"/>
      <c r="E86" s="807"/>
      <c r="F86" s="869"/>
      <c r="G86" s="894"/>
    </row>
    <row r="87" spans="1:12" ht="14.25" x14ac:dyDescent="0.15">
      <c r="A87" s="706"/>
      <c r="B87" s="267" t="s">
        <v>8979</v>
      </c>
      <c r="C87" s="879"/>
      <c r="D87" s="885"/>
      <c r="E87" s="807"/>
      <c r="F87" s="869"/>
      <c r="G87" s="894"/>
    </row>
    <row r="88" spans="1:12" x14ac:dyDescent="0.15">
      <c r="A88" s="706" t="s">
        <v>378</v>
      </c>
      <c r="B88" s="267" t="s">
        <v>7916</v>
      </c>
      <c r="C88" s="879" t="s">
        <v>103</v>
      </c>
      <c r="D88" s="884" t="s">
        <v>103</v>
      </c>
      <c r="E88" s="230" t="s">
        <v>7917</v>
      </c>
      <c r="F88" s="868" t="s">
        <v>4071</v>
      </c>
      <c r="G88" s="894"/>
    </row>
    <row r="89" spans="1:12" x14ac:dyDescent="0.15">
      <c r="A89" s="706"/>
      <c r="B89" s="267" t="s">
        <v>7906</v>
      </c>
      <c r="C89" s="879"/>
      <c r="D89" s="886"/>
      <c r="E89" s="230" t="s">
        <v>7918</v>
      </c>
      <c r="F89" s="868"/>
      <c r="G89" s="894"/>
    </row>
    <row r="90" spans="1:12" x14ac:dyDescent="0.15">
      <c r="A90" s="706"/>
      <c r="B90" s="267" t="s">
        <v>7919</v>
      </c>
      <c r="C90" s="879"/>
      <c r="D90" s="885"/>
      <c r="E90" s="230" t="s">
        <v>1688</v>
      </c>
      <c r="F90" s="868"/>
      <c r="G90" s="876"/>
    </row>
    <row r="91" spans="1:12" x14ac:dyDescent="0.15">
      <c r="A91" s="706" t="s">
        <v>4140</v>
      </c>
      <c r="B91" s="267" t="s">
        <v>7920</v>
      </c>
      <c r="C91" s="879">
        <v>-225</v>
      </c>
      <c r="D91" s="884" t="s">
        <v>103</v>
      </c>
      <c r="E91" s="807" t="s">
        <v>3691</v>
      </c>
      <c r="F91" s="868" t="s">
        <v>4071</v>
      </c>
      <c r="G91" s="872" t="s">
        <v>7921</v>
      </c>
    </row>
    <row r="92" spans="1:12" x14ac:dyDescent="0.15">
      <c r="A92" s="706"/>
      <c r="B92" s="267" t="s">
        <v>7922</v>
      </c>
      <c r="C92" s="879"/>
      <c r="D92" s="886"/>
      <c r="E92" s="807"/>
      <c r="F92" s="869"/>
      <c r="G92" s="872"/>
    </row>
    <row r="93" spans="1:12" x14ac:dyDescent="0.15">
      <c r="A93" s="706"/>
      <c r="B93" s="267" t="s">
        <v>7923</v>
      </c>
      <c r="C93" s="879"/>
      <c r="D93" s="885"/>
      <c r="E93" s="807"/>
      <c r="F93" s="869"/>
      <c r="G93" s="872"/>
    </row>
    <row r="94" spans="1:12" x14ac:dyDescent="0.15">
      <c r="A94" s="706" t="s">
        <v>4139</v>
      </c>
      <c r="B94" s="267" t="s">
        <v>7924</v>
      </c>
      <c r="C94" s="879">
        <v>-150</v>
      </c>
      <c r="D94" s="884" t="s">
        <v>103</v>
      </c>
      <c r="E94" s="807" t="s">
        <v>3691</v>
      </c>
      <c r="F94" s="868" t="s">
        <v>4071</v>
      </c>
      <c r="G94" s="872" t="s">
        <v>7925</v>
      </c>
    </row>
    <row r="95" spans="1:12" x14ac:dyDescent="0.15">
      <c r="A95" s="706"/>
      <c r="B95" s="267" t="s">
        <v>7926</v>
      </c>
      <c r="C95" s="879"/>
      <c r="D95" s="885"/>
      <c r="E95" s="807"/>
      <c r="F95" s="869"/>
      <c r="G95" s="872"/>
    </row>
    <row r="96" spans="1:12" x14ac:dyDescent="0.15">
      <c r="A96" s="706" t="s">
        <v>4137</v>
      </c>
      <c r="B96" s="267" t="s">
        <v>7927</v>
      </c>
      <c r="C96" s="879">
        <v>-75</v>
      </c>
      <c r="D96" s="884" t="s">
        <v>103</v>
      </c>
      <c r="E96" s="807" t="s">
        <v>3691</v>
      </c>
      <c r="F96" s="868" t="s">
        <v>4071</v>
      </c>
      <c r="G96" s="872" t="s">
        <v>7928</v>
      </c>
    </row>
    <row r="97" spans="1:7" x14ac:dyDescent="0.15">
      <c r="A97" s="706"/>
      <c r="B97" s="267" t="s">
        <v>7929</v>
      </c>
      <c r="C97" s="879"/>
      <c r="D97" s="886"/>
      <c r="E97" s="807"/>
      <c r="F97" s="869"/>
      <c r="G97" s="872"/>
    </row>
    <row r="98" spans="1:7" x14ac:dyDescent="0.15">
      <c r="A98" s="706"/>
      <c r="B98" s="267" t="s">
        <v>7930</v>
      </c>
      <c r="C98" s="879"/>
      <c r="D98" s="885"/>
      <c r="E98" s="807"/>
      <c r="F98" s="869"/>
      <c r="G98" s="872"/>
    </row>
    <row r="99" spans="1:7" x14ac:dyDescent="0.15">
      <c r="A99" s="706" t="s">
        <v>4134</v>
      </c>
      <c r="B99" s="267" t="s">
        <v>7931</v>
      </c>
      <c r="C99" s="879">
        <v>-375</v>
      </c>
      <c r="D99" s="884" t="s">
        <v>103</v>
      </c>
      <c r="E99" s="807" t="s">
        <v>7932</v>
      </c>
      <c r="F99" s="868" t="s">
        <v>4071</v>
      </c>
      <c r="G99" s="872" t="s">
        <v>7933</v>
      </c>
    </row>
    <row r="100" spans="1:7" x14ac:dyDescent="0.15">
      <c r="A100" s="706"/>
      <c r="B100" s="267" t="s">
        <v>7934</v>
      </c>
      <c r="C100" s="879"/>
      <c r="D100" s="885"/>
      <c r="E100" s="807"/>
      <c r="F100" s="869"/>
      <c r="G100" s="872"/>
    </row>
    <row r="101" spans="1:7" x14ac:dyDescent="0.15">
      <c r="A101" s="706" t="s">
        <v>7935</v>
      </c>
      <c r="B101" s="267" t="s">
        <v>7936</v>
      </c>
      <c r="C101" s="879">
        <v>-225</v>
      </c>
      <c r="D101" s="884" t="s">
        <v>103</v>
      </c>
      <c r="E101" s="895" t="s">
        <v>3107</v>
      </c>
      <c r="F101" s="868" t="s">
        <v>4071</v>
      </c>
      <c r="G101" s="872" t="s">
        <v>7937</v>
      </c>
    </row>
    <row r="102" spans="1:7" x14ac:dyDescent="0.15">
      <c r="A102" s="706"/>
      <c r="B102" s="267" t="s">
        <v>7938</v>
      </c>
      <c r="C102" s="879"/>
      <c r="D102" s="886"/>
      <c r="E102" s="807"/>
      <c r="F102" s="869"/>
      <c r="G102" s="872"/>
    </row>
    <row r="103" spans="1:7" x14ac:dyDescent="0.15">
      <c r="A103" s="706"/>
      <c r="B103" s="267" t="s">
        <v>7939</v>
      </c>
      <c r="C103" s="879"/>
      <c r="D103" s="885"/>
      <c r="E103" s="807"/>
      <c r="F103" s="869"/>
      <c r="G103" s="872"/>
    </row>
    <row r="104" spans="1:7" x14ac:dyDescent="0.15">
      <c r="A104" s="706" t="s">
        <v>7940</v>
      </c>
      <c r="B104" s="267" t="s">
        <v>7941</v>
      </c>
      <c r="C104" s="879">
        <v>-225</v>
      </c>
      <c r="D104" s="884" t="s">
        <v>103</v>
      </c>
      <c r="E104" s="807" t="s">
        <v>3691</v>
      </c>
      <c r="F104" s="868" t="s">
        <v>4071</v>
      </c>
      <c r="G104" s="872" t="s">
        <v>7942</v>
      </c>
    </row>
    <row r="105" spans="1:7" x14ac:dyDescent="0.15">
      <c r="A105" s="706"/>
      <c r="B105" s="267" t="s">
        <v>7943</v>
      </c>
      <c r="C105" s="879"/>
      <c r="D105" s="885"/>
      <c r="E105" s="807"/>
      <c r="F105" s="869"/>
      <c r="G105" s="872"/>
    </row>
    <row r="106" spans="1:7" x14ac:dyDescent="0.15">
      <c r="A106" s="706" t="s">
        <v>4132</v>
      </c>
      <c r="B106" s="267" t="s">
        <v>7944</v>
      </c>
      <c r="C106" s="879">
        <v>-150</v>
      </c>
      <c r="D106" s="884" t="s">
        <v>103</v>
      </c>
      <c r="E106" s="807" t="s">
        <v>3691</v>
      </c>
      <c r="F106" s="868" t="s">
        <v>4071</v>
      </c>
      <c r="G106" s="872" t="s">
        <v>7945</v>
      </c>
    </row>
    <row r="107" spans="1:7" x14ac:dyDescent="0.15">
      <c r="A107" s="706"/>
      <c r="B107" s="267" t="s">
        <v>7946</v>
      </c>
      <c r="C107" s="879"/>
      <c r="D107" s="886"/>
      <c r="E107" s="807"/>
      <c r="F107" s="869"/>
      <c r="G107" s="872"/>
    </row>
    <row r="108" spans="1:7" x14ac:dyDescent="0.15">
      <c r="A108" s="706"/>
      <c r="B108" s="267" t="s">
        <v>7947</v>
      </c>
      <c r="C108" s="879"/>
      <c r="D108" s="885"/>
      <c r="E108" s="807"/>
      <c r="F108" s="869"/>
      <c r="G108" s="872"/>
    </row>
    <row r="109" spans="1:7" x14ac:dyDescent="0.15">
      <c r="A109" s="706" t="s">
        <v>4130</v>
      </c>
      <c r="B109" s="267" t="s">
        <v>7948</v>
      </c>
      <c r="C109" s="879">
        <v>-75</v>
      </c>
      <c r="D109" s="884" t="s">
        <v>103</v>
      </c>
      <c r="E109" s="807" t="s">
        <v>3691</v>
      </c>
      <c r="F109" s="868" t="s">
        <v>4071</v>
      </c>
      <c r="G109" s="872" t="s">
        <v>7949</v>
      </c>
    </row>
    <row r="110" spans="1:7" x14ac:dyDescent="0.15">
      <c r="A110" s="706"/>
      <c r="B110" s="267" t="s">
        <v>7950</v>
      </c>
      <c r="C110" s="879"/>
      <c r="D110" s="885"/>
      <c r="E110" s="807"/>
      <c r="F110" s="869"/>
      <c r="G110" s="872"/>
    </row>
    <row r="111" spans="1:7" x14ac:dyDescent="0.15">
      <c r="A111" s="706" t="s">
        <v>4129</v>
      </c>
      <c r="B111" s="267" t="s">
        <v>7951</v>
      </c>
      <c r="C111" s="879" t="s">
        <v>103</v>
      </c>
      <c r="D111" s="884" t="s">
        <v>103</v>
      </c>
      <c r="E111" s="230" t="s">
        <v>7952</v>
      </c>
      <c r="F111" s="868" t="s">
        <v>4071</v>
      </c>
      <c r="G111" s="872" t="s">
        <v>7953</v>
      </c>
    </row>
    <row r="112" spans="1:7" x14ac:dyDescent="0.15">
      <c r="A112" s="706"/>
      <c r="B112" s="267" t="s">
        <v>7954</v>
      </c>
      <c r="C112" s="879"/>
      <c r="D112" s="885"/>
      <c r="E112" s="230" t="s">
        <v>7955</v>
      </c>
      <c r="F112" s="868"/>
      <c r="G112" s="872"/>
    </row>
    <row r="113" spans="1:7" x14ac:dyDescent="0.15">
      <c r="A113" s="706" t="s">
        <v>7956</v>
      </c>
      <c r="B113" s="267" t="s">
        <v>7957</v>
      </c>
      <c r="C113" s="879">
        <v>20</v>
      </c>
      <c r="D113" s="884" t="s">
        <v>103</v>
      </c>
      <c r="E113" s="807" t="s">
        <v>1562</v>
      </c>
      <c r="F113" s="868" t="s">
        <v>4071</v>
      </c>
      <c r="G113" s="872" t="s">
        <v>7958</v>
      </c>
    </row>
    <row r="114" spans="1:7" x14ac:dyDescent="0.15">
      <c r="A114" s="706"/>
      <c r="B114" s="267" t="s">
        <v>7959</v>
      </c>
      <c r="C114" s="879"/>
      <c r="D114" s="886"/>
      <c r="E114" s="807"/>
      <c r="F114" s="869"/>
      <c r="G114" s="872"/>
    </row>
    <row r="115" spans="1:7" x14ac:dyDescent="0.15">
      <c r="A115" s="706"/>
      <c r="B115" s="267" t="s">
        <v>7960</v>
      </c>
      <c r="C115" s="879"/>
      <c r="D115" s="885"/>
      <c r="E115" s="807"/>
      <c r="F115" s="869"/>
      <c r="G115" s="872"/>
    </row>
    <row r="116" spans="1:7" x14ac:dyDescent="0.15">
      <c r="A116" s="706" t="s">
        <v>690</v>
      </c>
      <c r="B116" s="267" t="s">
        <v>7959</v>
      </c>
      <c r="C116" s="879">
        <v>20</v>
      </c>
      <c r="D116" s="884" t="s">
        <v>103</v>
      </c>
      <c r="E116" s="807" t="s">
        <v>1562</v>
      </c>
      <c r="F116" s="868" t="s">
        <v>4071</v>
      </c>
      <c r="G116" s="872" t="s">
        <v>7961</v>
      </c>
    </row>
    <row r="117" spans="1:7" x14ac:dyDescent="0.15">
      <c r="A117" s="706"/>
      <c r="B117" s="267" t="s">
        <v>7962</v>
      </c>
      <c r="C117" s="879"/>
      <c r="D117" s="885"/>
      <c r="E117" s="807"/>
      <c r="F117" s="869"/>
      <c r="G117" s="872"/>
    </row>
    <row r="118" spans="1:7" x14ac:dyDescent="0.15">
      <c r="A118" s="706" t="s">
        <v>5477</v>
      </c>
      <c r="B118" s="267" t="s">
        <v>7959</v>
      </c>
      <c r="C118" s="879">
        <v>20</v>
      </c>
      <c r="D118" s="884" t="s">
        <v>103</v>
      </c>
      <c r="E118" s="807" t="s">
        <v>1562</v>
      </c>
      <c r="F118" s="868" t="s">
        <v>4071</v>
      </c>
      <c r="G118" s="872" t="s">
        <v>7963</v>
      </c>
    </row>
    <row r="119" spans="1:7" x14ac:dyDescent="0.15">
      <c r="A119" s="706"/>
      <c r="B119" s="267" t="s">
        <v>7964</v>
      </c>
      <c r="C119" s="879"/>
      <c r="D119" s="885"/>
      <c r="E119" s="807"/>
      <c r="F119" s="869"/>
      <c r="G119" s="872"/>
    </row>
    <row r="120" spans="1:7" x14ac:dyDescent="0.15">
      <c r="A120" s="706" t="s">
        <v>4125</v>
      </c>
      <c r="B120" s="267" t="s">
        <v>7959</v>
      </c>
      <c r="C120" s="879">
        <v>20</v>
      </c>
      <c r="D120" s="884" t="s">
        <v>103</v>
      </c>
      <c r="E120" s="807" t="s">
        <v>1562</v>
      </c>
      <c r="F120" s="868" t="s">
        <v>4071</v>
      </c>
      <c r="G120" s="872" t="s">
        <v>7965</v>
      </c>
    </row>
    <row r="121" spans="1:7" x14ac:dyDescent="0.15">
      <c r="A121" s="706"/>
      <c r="B121" s="267" t="s">
        <v>7966</v>
      </c>
      <c r="C121" s="879"/>
      <c r="D121" s="885"/>
      <c r="E121" s="807"/>
      <c r="F121" s="869"/>
      <c r="G121" s="872"/>
    </row>
    <row r="122" spans="1:7" x14ac:dyDescent="0.15">
      <c r="A122" s="706" t="s">
        <v>7967</v>
      </c>
      <c r="B122" s="267" t="s">
        <v>7959</v>
      </c>
      <c r="C122" s="879">
        <v>20</v>
      </c>
      <c r="D122" s="884" t="s">
        <v>103</v>
      </c>
      <c r="E122" s="807" t="s">
        <v>1562</v>
      </c>
      <c r="F122" s="868" t="s">
        <v>4071</v>
      </c>
      <c r="G122" s="872" t="s">
        <v>7968</v>
      </c>
    </row>
    <row r="123" spans="1:7" x14ac:dyDescent="0.15">
      <c r="A123" s="706"/>
      <c r="B123" s="267" t="s">
        <v>7969</v>
      </c>
      <c r="C123" s="879"/>
      <c r="D123" s="886"/>
      <c r="E123" s="807"/>
      <c r="F123" s="869"/>
      <c r="G123" s="872"/>
    </row>
    <row r="124" spans="1:7" x14ac:dyDescent="0.15">
      <c r="A124" s="706"/>
      <c r="B124" s="267" t="s">
        <v>7970</v>
      </c>
      <c r="C124" s="879"/>
      <c r="D124" s="885"/>
      <c r="E124" s="807"/>
      <c r="F124" s="869"/>
      <c r="G124" s="872"/>
    </row>
    <row r="125" spans="1:7" x14ac:dyDescent="0.15">
      <c r="A125" s="706" t="s">
        <v>5476</v>
      </c>
      <c r="B125" s="267" t="s">
        <v>7959</v>
      </c>
      <c r="C125" s="879">
        <v>20</v>
      </c>
      <c r="D125" s="884" t="s">
        <v>103</v>
      </c>
      <c r="E125" s="807" t="s">
        <v>1562</v>
      </c>
      <c r="F125" s="868" t="s">
        <v>4071</v>
      </c>
      <c r="G125" s="872" t="s">
        <v>7971</v>
      </c>
    </row>
    <row r="126" spans="1:7" x14ac:dyDescent="0.15">
      <c r="A126" s="706"/>
      <c r="B126" s="267" t="s">
        <v>7972</v>
      </c>
      <c r="C126" s="879"/>
      <c r="D126" s="885"/>
      <c r="E126" s="807"/>
      <c r="F126" s="869"/>
      <c r="G126" s="872"/>
    </row>
    <row r="127" spans="1:7" x14ac:dyDescent="0.15">
      <c r="A127" s="706" t="s">
        <v>5643</v>
      </c>
      <c r="B127" s="267" t="s">
        <v>7973</v>
      </c>
      <c r="C127" s="879">
        <v>-60</v>
      </c>
      <c r="D127" s="884" t="s">
        <v>103</v>
      </c>
      <c r="E127" s="807" t="s">
        <v>4120</v>
      </c>
      <c r="F127" s="868" t="s">
        <v>4071</v>
      </c>
      <c r="G127" s="872" t="s">
        <v>7974</v>
      </c>
    </row>
    <row r="128" spans="1:7" x14ac:dyDescent="0.15">
      <c r="A128" s="706"/>
      <c r="B128" s="267" t="s">
        <v>7975</v>
      </c>
      <c r="C128" s="879"/>
      <c r="D128" s="885"/>
      <c r="E128" s="807"/>
      <c r="F128" s="869"/>
      <c r="G128" s="872"/>
    </row>
    <row r="129" spans="1:7" x14ac:dyDescent="0.15">
      <c r="A129" s="706" t="s">
        <v>4118</v>
      </c>
      <c r="B129" s="267" t="s">
        <v>7976</v>
      </c>
      <c r="C129" s="879">
        <v>-300</v>
      </c>
      <c r="D129" s="884" t="s">
        <v>103</v>
      </c>
      <c r="E129" s="807" t="s">
        <v>7977</v>
      </c>
      <c r="F129" s="868" t="s">
        <v>1266</v>
      </c>
      <c r="G129" s="274" t="s">
        <v>7978</v>
      </c>
    </row>
    <row r="130" spans="1:7" x14ac:dyDescent="0.15">
      <c r="A130" s="706"/>
      <c r="B130" s="267" t="s">
        <v>7979</v>
      </c>
      <c r="C130" s="879"/>
      <c r="D130" s="886"/>
      <c r="E130" s="807"/>
      <c r="F130" s="869"/>
      <c r="G130" s="274" t="s">
        <v>7980</v>
      </c>
    </row>
    <row r="131" spans="1:7" x14ac:dyDescent="0.15">
      <c r="A131" s="706"/>
      <c r="B131" s="228" t="s">
        <v>7981</v>
      </c>
      <c r="C131" s="879"/>
      <c r="D131" s="885"/>
      <c r="E131" s="807"/>
      <c r="F131" s="869"/>
      <c r="G131" s="274" t="s">
        <v>7982</v>
      </c>
    </row>
    <row r="132" spans="1:7" x14ac:dyDescent="0.15">
      <c r="A132" s="706" t="s">
        <v>4117</v>
      </c>
      <c r="B132" s="267" t="s">
        <v>7983</v>
      </c>
      <c r="C132" s="879">
        <v>5</v>
      </c>
      <c r="D132" s="884" t="s">
        <v>103</v>
      </c>
      <c r="E132" s="807" t="s">
        <v>7984</v>
      </c>
      <c r="F132" s="868" t="s">
        <v>4071</v>
      </c>
      <c r="G132" s="274" t="s">
        <v>7985</v>
      </c>
    </row>
    <row r="133" spans="1:7" x14ac:dyDescent="0.15">
      <c r="A133" s="706"/>
      <c r="B133" s="267" t="s">
        <v>7986</v>
      </c>
      <c r="C133" s="879"/>
      <c r="D133" s="886"/>
      <c r="E133" s="807"/>
      <c r="F133" s="869"/>
      <c r="G133" s="274" t="s">
        <v>7987</v>
      </c>
    </row>
    <row r="134" spans="1:7" x14ac:dyDescent="0.15">
      <c r="A134" s="706"/>
      <c r="B134" s="267" t="s">
        <v>7988</v>
      </c>
      <c r="C134" s="879"/>
      <c r="D134" s="885"/>
      <c r="E134" s="807"/>
      <c r="F134" s="869"/>
      <c r="G134" s="274" t="s">
        <v>7989</v>
      </c>
    </row>
    <row r="135" spans="1:7" x14ac:dyDescent="0.15">
      <c r="A135" s="706" t="s">
        <v>4116</v>
      </c>
      <c r="B135" s="267" t="s">
        <v>7983</v>
      </c>
      <c r="C135" s="879">
        <v>250</v>
      </c>
      <c r="D135" s="884" t="s">
        <v>103</v>
      </c>
      <c r="E135" s="230" t="s">
        <v>1562</v>
      </c>
      <c r="F135" s="868" t="s">
        <v>4115</v>
      </c>
      <c r="G135" s="793" t="s">
        <v>7985</v>
      </c>
    </row>
    <row r="136" spans="1:7" x14ac:dyDescent="0.15">
      <c r="A136" s="706"/>
      <c r="B136" s="267" t="s">
        <v>7990</v>
      </c>
      <c r="C136" s="879"/>
      <c r="D136" s="886"/>
      <c r="E136" s="275" t="s">
        <v>7991</v>
      </c>
      <c r="F136" s="868"/>
      <c r="G136" s="896"/>
    </row>
    <row r="137" spans="1:7" x14ac:dyDescent="0.15">
      <c r="A137" s="706"/>
      <c r="B137" s="267" t="s">
        <v>7992</v>
      </c>
      <c r="C137" s="879"/>
      <c r="D137" s="885"/>
      <c r="E137" s="230"/>
      <c r="F137" s="868"/>
      <c r="G137" s="794"/>
    </row>
    <row r="138" spans="1:7" x14ac:dyDescent="0.15">
      <c r="A138" s="706" t="s">
        <v>7993</v>
      </c>
      <c r="B138" s="267" t="s">
        <v>7994</v>
      </c>
      <c r="C138" s="879">
        <v>330</v>
      </c>
      <c r="D138" s="884" t="s">
        <v>103</v>
      </c>
      <c r="E138" s="230" t="s">
        <v>1562</v>
      </c>
      <c r="F138" s="868" t="s">
        <v>4115</v>
      </c>
      <c r="G138" s="793" t="s">
        <v>7985</v>
      </c>
    </row>
    <row r="139" spans="1:7" x14ac:dyDescent="0.15">
      <c r="A139" s="706"/>
      <c r="B139" s="267" t="s">
        <v>7995</v>
      </c>
      <c r="C139" s="879"/>
      <c r="D139" s="886"/>
      <c r="E139" s="275" t="s">
        <v>7996</v>
      </c>
      <c r="F139" s="868"/>
      <c r="G139" s="896"/>
    </row>
    <row r="140" spans="1:7" x14ac:dyDescent="0.15">
      <c r="A140" s="706"/>
      <c r="B140" s="267" t="s">
        <v>7000</v>
      </c>
      <c r="C140" s="879"/>
      <c r="D140" s="885"/>
      <c r="E140" s="230"/>
      <c r="F140" s="868"/>
      <c r="G140" s="794"/>
    </row>
    <row r="141" spans="1:7" x14ac:dyDescent="0.15">
      <c r="A141" s="706" t="s">
        <v>823</v>
      </c>
      <c r="B141" s="267" t="s">
        <v>7997</v>
      </c>
      <c r="C141" s="879">
        <v>50</v>
      </c>
      <c r="D141" s="884" t="s">
        <v>103</v>
      </c>
      <c r="E141" s="807" t="s">
        <v>4113</v>
      </c>
      <c r="F141" s="868" t="s">
        <v>4071</v>
      </c>
      <c r="G141" s="274" t="s">
        <v>7998</v>
      </c>
    </row>
    <row r="142" spans="1:7" x14ac:dyDescent="0.15">
      <c r="A142" s="706"/>
      <c r="B142" s="267" t="s">
        <v>7999</v>
      </c>
      <c r="C142" s="879"/>
      <c r="D142" s="885"/>
      <c r="E142" s="807"/>
      <c r="F142" s="869"/>
      <c r="G142" s="274" t="s">
        <v>8000</v>
      </c>
    </row>
    <row r="143" spans="1:7" x14ac:dyDescent="0.15">
      <c r="A143" s="706" t="s">
        <v>674</v>
      </c>
      <c r="B143" s="267" t="s">
        <v>8001</v>
      </c>
      <c r="C143" s="883">
        <v>2500</v>
      </c>
      <c r="D143" s="880" t="s">
        <v>103</v>
      </c>
      <c r="E143" s="230" t="s">
        <v>1475</v>
      </c>
      <c r="F143" s="868" t="s">
        <v>1266</v>
      </c>
      <c r="G143" s="274" t="s">
        <v>7998</v>
      </c>
    </row>
    <row r="144" spans="1:7" x14ac:dyDescent="0.15">
      <c r="A144" s="706"/>
      <c r="B144" s="267" t="s">
        <v>8002</v>
      </c>
      <c r="C144" s="883"/>
      <c r="D144" s="881"/>
      <c r="E144" s="230" t="s">
        <v>1688</v>
      </c>
      <c r="F144" s="868"/>
      <c r="G144" s="274" t="s">
        <v>8003</v>
      </c>
    </row>
    <row r="145" spans="1:7" x14ac:dyDescent="0.15">
      <c r="A145" s="706"/>
      <c r="B145" s="267" t="s">
        <v>7000</v>
      </c>
      <c r="C145" s="883"/>
      <c r="D145" s="882"/>
      <c r="E145" s="230"/>
      <c r="F145" s="868"/>
      <c r="G145" s="230"/>
    </row>
    <row r="146" spans="1:7" x14ac:dyDescent="0.15">
      <c r="A146" s="706" t="s">
        <v>348</v>
      </c>
      <c r="B146" s="267" t="s">
        <v>8004</v>
      </c>
      <c r="C146" s="879">
        <v>-750</v>
      </c>
      <c r="D146" s="884" t="s">
        <v>103</v>
      </c>
      <c r="E146" s="230" t="s">
        <v>3021</v>
      </c>
      <c r="F146" s="868" t="s">
        <v>103</v>
      </c>
      <c r="G146" s="274" t="s">
        <v>8005</v>
      </c>
    </row>
    <row r="147" spans="1:7" x14ac:dyDescent="0.15">
      <c r="A147" s="706"/>
      <c r="B147" s="267" t="s">
        <v>8006</v>
      </c>
      <c r="C147" s="879"/>
      <c r="D147" s="886"/>
      <c r="E147" s="277" t="s">
        <v>4112</v>
      </c>
      <c r="F147" s="868"/>
      <c r="G147" s="275" t="s">
        <v>8007</v>
      </c>
    </row>
    <row r="148" spans="1:7" x14ac:dyDescent="0.15">
      <c r="A148" s="706"/>
      <c r="B148" s="267" t="s">
        <v>8008</v>
      </c>
      <c r="C148" s="879"/>
      <c r="D148" s="885"/>
      <c r="E148" s="230"/>
      <c r="F148" s="868"/>
      <c r="G148" s="230"/>
    </row>
    <row r="149" spans="1:7" x14ac:dyDescent="0.15">
      <c r="A149" s="706" t="s">
        <v>603</v>
      </c>
      <c r="B149" s="267" t="s">
        <v>8009</v>
      </c>
      <c r="C149" s="879">
        <v>-18</v>
      </c>
      <c r="D149" s="884" t="s">
        <v>103</v>
      </c>
      <c r="E149" s="230" t="s">
        <v>4110</v>
      </c>
      <c r="F149" s="868" t="s">
        <v>103</v>
      </c>
      <c r="G149" s="872" t="s">
        <v>8010</v>
      </c>
    </row>
    <row r="150" spans="1:7" x14ac:dyDescent="0.15">
      <c r="A150" s="706"/>
      <c r="B150" s="267" t="s">
        <v>8011</v>
      </c>
      <c r="C150" s="879"/>
      <c r="D150" s="886"/>
      <c r="E150" s="230" t="s">
        <v>8012</v>
      </c>
      <c r="F150" s="868"/>
      <c r="G150" s="872"/>
    </row>
    <row r="151" spans="1:7" x14ac:dyDescent="0.15">
      <c r="A151" s="706"/>
      <c r="B151" s="267" t="s">
        <v>8013</v>
      </c>
      <c r="C151" s="879"/>
      <c r="D151" s="885"/>
      <c r="E151" s="230" t="s">
        <v>4107</v>
      </c>
      <c r="F151" s="868"/>
      <c r="G151" s="872"/>
    </row>
    <row r="152" spans="1:7" x14ac:dyDescent="0.15">
      <c r="A152" s="706" t="s">
        <v>596</v>
      </c>
      <c r="B152" s="267" t="s">
        <v>8014</v>
      </c>
      <c r="C152" s="879">
        <v>-187</v>
      </c>
      <c r="D152" s="884" t="s">
        <v>103</v>
      </c>
      <c r="E152" s="230" t="s">
        <v>4106</v>
      </c>
      <c r="F152" s="868" t="s">
        <v>4071</v>
      </c>
      <c r="G152" s="274" t="s">
        <v>8015</v>
      </c>
    </row>
    <row r="153" spans="1:7" x14ac:dyDescent="0.15">
      <c r="A153" s="706"/>
      <c r="B153" s="267" t="s">
        <v>8016</v>
      </c>
      <c r="C153" s="879"/>
      <c r="D153" s="886"/>
      <c r="E153" s="230" t="s">
        <v>4105</v>
      </c>
      <c r="F153" s="868"/>
      <c r="G153" s="274" t="s">
        <v>8017</v>
      </c>
    </row>
    <row r="154" spans="1:7" x14ac:dyDescent="0.15">
      <c r="A154" s="706"/>
      <c r="B154" s="267" t="s">
        <v>8018</v>
      </c>
      <c r="C154" s="879"/>
      <c r="D154" s="885"/>
      <c r="E154" s="230"/>
      <c r="F154" s="868"/>
      <c r="G154" s="230"/>
    </row>
    <row r="155" spans="1:7" x14ac:dyDescent="0.15">
      <c r="A155" s="706" t="s">
        <v>595</v>
      </c>
      <c r="B155" s="267" t="s">
        <v>8014</v>
      </c>
      <c r="C155" s="879">
        <v>-375</v>
      </c>
      <c r="D155" s="884" t="s">
        <v>103</v>
      </c>
      <c r="E155" s="230" t="s">
        <v>7854</v>
      </c>
      <c r="F155" s="868" t="s">
        <v>4071</v>
      </c>
      <c r="G155" s="872" t="s">
        <v>8019</v>
      </c>
    </row>
    <row r="156" spans="1:7" x14ac:dyDescent="0.15">
      <c r="A156" s="706"/>
      <c r="B156" s="267" t="s">
        <v>8016</v>
      </c>
      <c r="C156" s="879"/>
      <c r="D156" s="885"/>
      <c r="E156" s="230" t="s">
        <v>4103</v>
      </c>
      <c r="F156" s="868"/>
      <c r="G156" s="872"/>
    </row>
    <row r="157" spans="1:7" x14ac:dyDescent="0.15">
      <c r="A157" s="706" t="s">
        <v>201</v>
      </c>
      <c r="B157" s="267" t="s">
        <v>8014</v>
      </c>
      <c r="C157" s="879">
        <v>-750</v>
      </c>
      <c r="D157" s="884" t="s">
        <v>103</v>
      </c>
      <c r="E157" s="230" t="s">
        <v>7854</v>
      </c>
      <c r="F157" s="868" t="s">
        <v>4071</v>
      </c>
      <c r="G157" s="872" t="s">
        <v>8020</v>
      </c>
    </row>
    <row r="158" spans="1:7" x14ac:dyDescent="0.15">
      <c r="A158" s="706"/>
      <c r="B158" s="267" t="s">
        <v>8016</v>
      </c>
      <c r="C158" s="879"/>
      <c r="D158" s="886"/>
      <c r="E158" s="277" t="s">
        <v>4101</v>
      </c>
      <c r="F158" s="868"/>
      <c r="G158" s="872"/>
    </row>
    <row r="159" spans="1:7" x14ac:dyDescent="0.15">
      <c r="A159" s="706"/>
      <c r="B159" s="267" t="s">
        <v>8021</v>
      </c>
      <c r="C159" s="879"/>
      <c r="D159" s="885"/>
      <c r="E159" s="230"/>
      <c r="F159" s="868"/>
      <c r="G159" s="872"/>
    </row>
    <row r="160" spans="1:7" x14ac:dyDescent="0.15">
      <c r="A160" s="706" t="s">
        <v>8022</v>
      </c>
      <c r="B160" s="267" t="s">
        <v>8023</v>
      </c>
      <c r="C160" s="879">
        <v>-7</v>
      </c>
      <c r="D160" s="884" t="s">
        <v>103</v>
      </c>
      <c r="E160" s="807" t="s">
        <v>4061</v>
      </c>
      <c r="F160" s="868" t="s">
        <v>4071</v>
      </c>
      <c r="G160" s="274" t="s">
        <v>8024</v>
      </c>
    </row>
    <row r="161" spans="1:7" x14ac:dyDescent="0.15">
      <c r="A161" s="706"/>
      <c r="B161" s="267" t="s">
        <v>8025</v>
      </c>
      <c r="C161" s="879"/>
      <c r="D161" s="886"/>
      <c r="E161" s="807"/>
      <c r="F161" s="869"/>
      <c r="G161" s="274" t="s">
        <v>8026</v>
      </c>
    </row>
    <row r="162" spans="1:7" x14ac:dyDescent="0.15">
      <c r="A162" s="706"/>
      <c r="B162" s="267"/>
      <c r="C162" s="879"/>
      <c r="D162" s="885"/>
      <c r="E162" s="807"/>
      <c r="F162" s="869"/>
      <c r="G162" s="230"/>
    </row>
    <row r="163" spans="1:7" x14ac:dyDescent="0.15">
      <c r="A163" s="706" t="s">
        <v>8027</v>
      </c>
      <c r="B163" s="267" t="s">
        <v>8028</v>
      </c>
      <c r="C163" s="879">
        <v>-7</v>
      </c>
      <c r="D163" s="884" t="s">
        <v>103</v>
      </c>
      <c r="E163" s="277" t="s">
        <v>4098</v>
      </c>
      <c r="F163" s="868" t="s">
        <v>4071</v>
      </c>
      <c r="G163" s="230"/>
    </row>
    <row r="164" spans="1:7" x14ac:dyDescent="0.15">
      <c r="A164" s="706"/>
      <c r="B164" s="267" t="s">
        <v>8029</v>
      </c>
      <c r="C164" s="879"/>
      <c r="D164" s="886"/>
      <c r="E164" s="275" t="s">
        <v>8030</v>
      </c>
      <c r="F164" s="868"/>
      <c r="G164" s="230"/>
    </row>
    <row r="165" spans="1:7" x14ac:dyDescent="0.15">
      <c r="A165" s="706"/>
      <c r="B165" s="267" t="s">
        <v>8031</v>
      </c>
      <c r="C165" s="879"/>
      <c r="D165" s="885"/>
      <c r="E165" s="230"/>
      <c r="F165" s="868"/>
      <c r="G165" s="230"/>
    </row>
    <row r="166" spans="1:7" x14ac:dyDescent="0.15">
      <c r="A166" s="227" t="s">
        <v>8032</v>
      </c>
      <c r="B166" s="267" t="s">
        <v>8033</v>
      </c>
      <c r="C166" s="272" t="s">
        <v>103</v>
      </c>
      <c r="D166" s="272" t="s">
        <v>103</v>
      </c>
      <c r="E166" s="230" t="s">
        <v>8034</v>
      </c>
      <c r="F166" s="237" t="s">
        <v>4071</v>
      </c>
      <c r="G166" s="230" t="s">
        <v>8035</v>
      </c>
    </row>
    <row r="167" spans="1:7" x14ac:dyDescent="0.15">
      <c r="A167" s="797" t="s">
        <v>8036</v>
      </c>
      <c r="B167" s="267" t="s">
        <v>8037</v>
      </c>
      <c r="C167" s="884" t="s">
        <v>103</v>
      </c>
      <c r="D167" s="884" t="s">
        <v>103</v>
      </c>
      <c r="E167" s="793" t="s">
        <v>8038</v>
      </c>
      <c r="F167" s="897" t="s">
        <v>1266</v>
      </c>
      <c r="G167" s="793"/>
    </row>
    <row r="168" spans="1:7" x14ac:dyDescent="0.15">
      <c r="A168" s="798"/>
      <c r="B168" s="267" t="s">
        <v>8039</v>
      </c>
      <c r="C168" s="885"/>
      <c r="D168" s="885"/>
      <c r="E168" s="794"/>
      <c r="F168" s="898"/>
      <c r="G168" s="794"/>
    </row>
    <row r="169" spans="1:7" x14ac:dyDescent="0.15">
      <c r="A169" s="227" t="s">
        <v>8040</v>
      </c>
      <c r="B169" s="267" t="s">
        <v>8041</v>
      </c>
      <c r="C169" s="272" t="s">
        <v>103</v>
      </c>
      <c r="D169" s="272" t="s">
        <v>103</v>
      </c>
      <c r="E169" s="230" t="s">
        <v>8034</v>
      </c>
      <c r="F169" s="237" t="s">
        <v>4071</v>
      </c>
      <c r="G169" s="274" t="s">
        <v>8042</v>
      </c>
    </row>
    <row r="170" spans="1:7" x14ac:dyDescent="0.15">
      <c r="A170" s="706" t="s">
        <v>8043</v>
      </c>
      <c r="B170" s="267" t="s">
        <v>8044</v>
      </c>
      <c r="C170" s="879">
        <v>-7</v>
      </c>
      <c r="D170" s="884" t="s">
        <v>103</v>
      </c>
      <c r="E170" s="807" t="s">
        <v>1688</v>
      </c>
      <c r="F170" s="868" t="s">
        <v>1266</v>
      </c>
      <c r="G170" s="872" t="s">
        <v>8045</v>
      </c>
    </row>
    <row r="171" spans="1:7" x14ac:dyDescent="0.15">
      <c r="A171" s="706"/>
      <c r="B171" s="267" t="s">
        <v>8046</v>
      </c>
      <c r="C171" s="879"/>
      <c r="D171" s="885"/>
      <c r="E171" s="807"/>
      <c r="F171" s="869"/>
      <c r="G171" s="872"/>
    </row>
    <row r="172" spans="1:7" x14ac:dyDescent="0.15">
      <c r="A172" s="706" t="s">
        <v>8047</v>
      </c>
      <c r="B172" s="267" t="s">
        <v>8048</v>
      </c>
      <c r="C172" s="879">
        <v>-37</v>
      </c>
      <c r="D172" s="884" t="s">
        <v>103</v>
      </c>
      <c r="E172" s="807" t="s">
        <v>2194</v>
      </c>
      <c r="F172" s="868" t="s">
        <v>1266</v>
      </c>
      <c r="G172" s="872"/>
    </row>
    <row r="173" spans="1:7" x14ac:dyDescent="0.15">
      <c r="A173" s="706"/>
      <c r="B173" s="267" t="s">
        <v>8049</v>
      </c>
      <c r="C173" s="879"/>
      <c r="D173" s="885"/>
      <c r="E173" s="807"/>
      <c r="F173" s="869"/>
      <c r="G173" s="872"/>
    </row>
    <row r="174" spans="1:7" x14ac:dyDescent="0.15">
      <c r="A174" s="706" t="s">
        <v>7774</v>
      </c>
      <c r="B174" s="267" t="s">
        <v>8050</v>
      </c>
      <c r="C174" s="879">
        <v>500</v>
      </c>
      <c r="D174" s="884" t="s">
        <v>103</v>
      </c>
      <c r="E174" s="807" t="s">
        <v>8051</v>
      </c>
      <c r="F174" s="868" t="s">
        <v>4071</v>
      </c>
      <c r="G174" s="872" t="s">
        <v>8052</v>
      </c>
    </row>
    <row r="175" spans="1:7" x14ac:dyDescent="0.15">
      <c r="A175" s="706"/>
      <c r="B175" s="267" t="s">
        <v>8053</v>
      </c>
      <c r="C175" s="879"/>
      <c r="D175" s="886"/>
      <c r="E175" s="807"/>
      <c r="F175" s="869"/>
      <c r="G175" s="872"/>
    </row>
    <row r="176" spans="1:7" x14ac:dyDescent="0.15">
      <c r="A176" s="706"/>
      <c r="B176" s="267" t="s">
        <v>8054</v>
      </c>
      <c r="C176" s="879"/>
      <c r="D176" s="885"/>
      <c r="E176" s="807"/>
      <c r="F176" s="869"/>
      <c r="G176" s="872"/>
    </row>
    <row r="177" spans="1:7" x14ac:dyDescent="0.15">
      <c r="A177" s="706" t="s">
        <v>7776</v>
      </c>
      <c r="B177" s="267" t="s">
        <v>8055</v>
      </c>
      <c r="C177" s="879" t="s">
        <v>103</v>
      </c>
      <c r="D177" s="884" t="s">
        <v>103</v>
      </c>
      <c r="E177" s="807" t="s">
        <v>8056</v>
      </c>
      <c r="F177" s="868" t="s">
        <v>1266</v>
      </c>
      <c r="G177" s="274" t="s">
        <v>8057</v>
      </c>
    </row>
    <row r="178" spans="1:7" x14ac:dyDescent="0.15">
      <c r="A178" s="706"/>
      <c r="B178" s="267" t="s">
        <v>8058</v>
      </c>
      <c r="C178" s="879"/>
      <c r="D178" s="886"/>
      <c r="E178" s="807"/>
      <c r="F178" s="869"/>
      <c r="G178" s="274" t="s">
        <v>8059</v>
      </c>
    </row>
    <row r="179" spans="1:7" x14ac:dyDescent="0.15">
      <c r="A179" s="706"/>
      <c r="B179" s="267" t="s">
        <v>8060</v>
      </c>
      <c r="C179" s="879"/>
      <c r="D179" s="885"/>
      <c r="E179" s="807"/>
      <c r="F179" s="869"/>
      <c r="G179" s="230"/>
    </row>
    <row r="180" spans="1:7" x14ac:dyDescent="0.15">
      <c r="A180" s="797" t="s">
        <v>8061</v>
      </c>
      <c r="B180" s="267" t="s">
        <v>8062</v>
      </c>
      <c r="C180" s="884"/>
      <c r="D180" s="886"/>
      <c r="E180" s="793" t="s">
        <v>8063</v>
      </c>
      <c r="F180" s="899" t="s">
        <v>1266</v>
      </c>
      <c r="G180" s="793"/>
    </row>
    <row r="181" spans="1:7" x14ac:dyDescent="0.15">
      <c r="A181" s="798"/>
      <c r="B181" s="267" t="s">
        <v>8064</v>
      </c>
      <c r="C181" s="885"/>
      <c r="D181" s="886"/>
      <c r="E181" s="794"/>
      <c r="F181" s="900"/>
      <c r="G181" s="794"/>
    </row>
    <row r="182" spans="1:7" x14ac:dyDescent="0.15">
      <c r="A182" s="706" t="s">
        <v>8065</v>
      </c>
      <c r="B182" s="267" t="s">
        <v>8066</v>
      </c>
      <c r="C182" s="879" t="s">
        <v>103</v>
      </c>
      <c r="D182" s="884" t="s">
        <v>103</v>
      </c>
      <c r="E182" s="877" t="s">
        <v>8067</v>
      </c>
      <c r="F182" s="868" t="s">
        <v>1266</v>
      </c>
      <c r="G182" s="274" t="s">
        <v>8068</v>
      </c>
    </row>
    <row r="183" spans="1:7" x14ac:dyDescent="0.15">
      <c r="A183" s="706"/>
      <c r="B183" s="267" t="s">
        <v>8069</v>
      </c>
      <c r="C183" s="879"/>
      <c r="D183" s="886"/>
      <c r="E183" s="807"/>
      <c r="F183" s="869"/>
      <c r="G183" s="274" t="s">
        <v>8070</v>
      </c>
    </row>
    <row r="184" spans="1:7" x14ac:dyDescent="0.15">
      <c r="A184" s="706"/>
      <c r="B184" s="267" t="s">
        <v>8071</v>
      </c>
      <c r="C184" s="879"/>
      <c r="D184" s="885"/>
      <c r="E184" s="807"/>
      <c r="F184" s="869"/>
      <c r="G184" s="230"/>
    </row>
    <row r="185" spans="1:7" x14ac:dyDescent="0.15">
      <c r="A185" s="706" t="s">
        <v>7214</v>
      </c>
      <c r="B185" s="267" t="s">
        <v>8072</v>
      </c>
      <c r="C185" s="879" t="s">
        <v>103</v>
      </c>
      <c r="D185" s="884" t="s">
        <v>103</v>
      </c>
      <c r="E185" s="877" t="s">
        <v>8073</v>
      </c>
      <c r="F185" s="868" t="s">
        <v>4071</v>
      </c>
      <c r="G185" s="274" t="s">
        <v>8074</v>
      </c>
    </row>
    <row r="186" spans="1:7" x14ac:dyDescent="0.15">
      <c r="A186" s="706"/>
      <c r="B186" s="267" t="s">
        <v>8075</v>
      </c>
      <c r="C186" s="879"/>
      <c r="D186" s="886"/>
      <c r="E186" s="807"/>
      <c r="F186" s="869"/>
      <c r="G186" s="274" t="s">
        <v>8076</v>
      </c>
    </row>
    <row r="187" spans="1:7" x14ac:dyDescent="0.15">
      <c r="A187" s="706"/>
      <c r="B187" s="267" t="s">
        <v>8077</v>
      </c>
      <c r="C187" s="879"/>
      <c r="D187" s="885"/>
      <c r="E187" s="807"/>
      <c r="F187" s="869"/>
      <c r="G187" s="274" t="s">
        <v>8078</v>
      </c>
    </row>
    <row r="188" spans="1:7" x14ac:dyDescent="0.15">
      <c r="A188" s="706" t="s">
        <v>8079</v>
      </c>
      <c r="B188" s="267" t="s">
        <v>223</v>
      </c>
      <c r="C188" s="879" t="s">
        <v>103</v>
      </c>
      <c r="D188" s="884" t="s">
        <v>103</v>
      </c>
      <c r="E188" s="230" t="s">
        <v>8080</v>
      </c>
      <c r="F188" s="868" t="s">
        <v>103</v>
      </c>
      <c r="G188" s="877" t="s">
        <v>8081</v>
      </c>
    </row>
    <row r="189" spans="1:7" x14ac:dyDescent="0.15">
      <c r="A189" s="706"/>
      <c r="B189" s="267" t="s">
        <v>8082</v>
      </c>
      <c r="C189" s="879"/>
      <c r="D189" s="885"/>
      <c r="E189" s="230" t="s">
        <v>8083</v>
      </c>
      <c r="F189" s="868"/>
      <c r="G189" s="872"/>
    </row>
    <row r="190" spans="1:7" x14ac:dyDescent="0.15">
      <c r="A190" s="706" t="s">
        <v>8084</v>
      </c>
      <c r="B190" s="267" t="s">
        <v>8085</v>
      </c>
      <c r="C190" s="879" t="s">
        <v>103</v>
      </c>
      <c r="D190" s="884" t="s">
        <v>103</v>
      </c>
      <c r="E190" s="877" t="s">
        <v>8086</v>
      </c>
      <c r="F190" s="868" t="s">
        <v>103</v>
      </c>
      <c r="G190" s="872"/>
    </row>
    <row r="191" spans="1:7" x14ac:dyDescent="0.15">
      <c r="A191" s="706"/>
      <c r="B191" s="267" t="s">
        <v>8087</v>
      </c>
      <c r="C191" s="879"/>
      <c r="D191" s="886"/>
      <c r="E191" s="807"/>
      <c r="F191" s="869"/>
      <c r="G191" s="872"/>
    </row>
    <row r="192" spans="1:7" x14ac:dyDescent="0.15">
      <c r="A192" s="706"/>
      <c r="B192" s="267" t="s">
        <v>8088</v>
      </c>
      <c r="C192" s="879"/>
      <c r="D192" s="885"/>
      <c r="E192" s="807"/>
      <c r="F192" s="869"/>
      <c r="G192" s="872"/>
    </row>
    <row r="193" spans="1:7" x14ac:dyDescent="0.15">
      <c r="A193" s="706" t="s">
        <v>8089</v>
      </c>
      <c r="B193" s="267" t="s">
        <v>8090</v>
      </c>
      <c r="C193" s="883">
        <v>2290</v>
      </c>
      <c r="D193" s="880" t="s">
        <v>103</v>
      </c>
      <c r="E193" s="807" t="s">
        <v>3862</v>
      </c>
      <c r="F193" s="868" t="s">
        <v>4071</v>
      </c>
      <c r="G193" s="807" t="s">
        <v>8091</v>
      </c>
    </row>
    <row r="194" spans="1:7" x14ac:dyDescent="0.15">
      <c r="A194" s="706"/>
      <c r="B194" s="267" t="s">
        <v>8092</v>
      </c>
      <c r="C194" s="883"/>
      <c r="D194" s="881"/>
      <c r="E194" s="878"/>
      <c r="F194" s="867"/>
      <c r="G194" s="807"/>
    </row>
    <row r="195" spans="1:7" x14ac:dyDescent="0.15">
      <c r="A195" s="706"/>
      <c r="B195" s="267" t="s">
        <v>8093</v>
      </c>
      <c r="C195" s="883"/>
      <c r="D195" s="882"/>
      <c r="E195" s="878"/>
      <c r="F195" s="867"/>
      <c r="G195" s="807"/>
    </row>
    <row r="196" spans="1:7" x14ac:dyDescent="0.15">
      <c r="A196" s="706" t="s">
        <v>8094</v>
      </c>
      <c r="B196" s="267" t="s">
        <v>8095</v>
      </c>
      <c r="C196" s="879" t="s">
        <v>103</v>
      </c>
      <c r="D196" s="884" t="s">
        <v>103</v>
      </c>
      <c r="E196" s="807" t="s">
        <v>8096</v>
      </c>
      <c r="F196" s="868" t="s">
        <v>1266</v>
      </c>
      <c r="G196" s="872" t="s">
        <v>8097</v>
      </c>
    </row>
    <row r="197" spans="1:7" x14ac:dyDescent="0.15">
      <c r="A197" s="706"/>
      <c r="B197" s="267" t="s">
        <v>8098</v>
      </c>
      <c r="C197" s="879"/>
      <c r="D197" s="886"/>
      <c r="E197" s="807"/>
      <c r="F197" s="869"/>
      <c r="G197" s="872"/>
    </row>
    <row r="198" spans="1:7" x14ac:dyDescent="0.15">
      <c r="A198" s="706"/>
      <c r="B198" s="267" t="s">
        <v>8099</v>
      </c>
      <c r="C198" s="879"/>
      <c r="D198" s="885"/>
      <c r="E198" s="807"/>
      <c r="F198" s="869"/>
      <c r="G198" s="872"/>
    </row>
    <row r="199" spans="1:7" x14ac:dyDescent="0.15">
      <c r="A199" s="706" t="s">
        <v>702</v>
      </c>
      <c r="B199" s="267" t="s">
        <v>8100</v>
      </c>
      <c r="C199" s="879">
        <v>-600</v>
      </c>
      <c r="D199" s="884" t="s">
        <v>103</v>
      </c>
      <c r="E199" s="230" t="s">
        <v>4087</v>
      </c>
      <c r="F199" s="868" t="s">
        <v>103</v>
      </c>
      <c r="G199" s="901"/>
    </row>
    <row r="200" spans="1:7" x14ac:dyDescent="0.15">
      <c r="A200" s="706"/>
      <c r="B200" s="267" t="s">
        <v>8101</v>
      </c>
      <c r="C200" s="879"/>
      <c r="D200" s="886"/>
      <c r="E200" s="230" t="s">
        <v>3045</v>
      </c>
      <c r="F200" s="868"/>
      <c r="G200" s="902"/>
    </row>
    <row r="201" spans="1:7" x14ac:dyDescent="0.15">
      <c r="A201" s="706"/>
      <c r="B201" s="267" t="s">
        <v>8102</v>
      </c>
      <c r="C201" s="879"/>
      <c r="D201" s="885"/>
      <c r="E201" s="230"/>
      <c r="F201" s="868"/>
      <c r="G201" s="903"/>
    </row>
    <row r="202" spans="1:7" x14ac:dyDescent="0.15">
      <c r="A202" s="706" t="s">
        <v>648</v>
      </c>
      <c r="B202" s="267" t="s">
        <v>8103</v>
      </c>
      <c r="C202" s="879">
        <v>-600</v>
      </c>
      <c r="D202" s="884" t="s">
        <v>103</v>
      </c>
      <c r="E202" s="230" t="s">
        <v>3161</v>
      </c>
      <c r="F202" s="868" t="s">
        <v>103</v>
      </c>
      <c r="G202" s="793"/>
    </row>
    <row r="203" spans="1:7" x14ac:dyDescent="0.15">
      <c r="A203" s="706"/>
      <c r="B203" s="267" t="s">
        <v>8104</v>
      </c>
      <c r="C203" s="879"/>
      <c r="D203" s="886"/>
      <c r="E203" s="230" t="s">
        <v>649</v>
      </c>
      <c r="F203" s="868"/>
      <c r="G203" s="896"/>
    </row>
    <row r="204" spans="1:7" x14ac:dyDescent="0.15">
      <c r="A204" s="706"/>
      <c r="B204" s="267" t="s">
        <v>8102</v>
      </c>
      <c r="C204" s="879"/>
      <c r="D204" s="885"/>
      <c r="E204" s="230"/>
      <c r="F204" s="868"/>
      <c r="G204" s="794"/>
    </row>
    <row r="205" spans="1:7" x14ac:dyDescent="0.15">
      <c r="A205" s="706" t="s">
        <v>5822</v>
      </c>
      <c r="B205" s="267" t="s">
        <v>8105</v>
      </c>
      <c r="C205" s="879">
        <v>-750</v>
      </c>
      <c r="D205" s="884" t="s">
        <v>103</v>
      </c>
      <c r="E205" s="877" t="s">
        <v>3188</v>
      </c>
      <c r="F205" s="868" t="s">
        <v>103</v>
      </c>
      <c r="G205" s="793"/>
    </row>
    <row r="206" spans="1:7" x14ac:dyDescent="0.15">
      <c r="A206" s="706"/>
      <c r="B206" s="228" t="s">
        <v>8106</v>
      </c>
      <c r="C206" s="879"/>
      <c r="D206" s="886"/>
      <c r="E206" s="807"/>
      <c r="F206" s="869"/>
      <c r="G206" s="896"/>
    </row>
    <row r="207" spans="1:7" x14ac:dyDescent="0.15">
      <c r="A207" s="706"/>
      <c r="B207" s="267" t="s">
        <v>8102</v>
      </c>
      <c r="C207" s="879"/>
      <c r="D207" s="885"/>
      <c r="E207" s="807"/>
      <c r="F207" s="869"/>
      <c r="G207" s="794"/>
    </row>
    <row r="208" spans="1:7" x14ac:dyDescent="0.15">
      <c r="A208" s="706" t="s">
        <v>517</v>
      </c>
      <c r="B208" s="267" t="s">
        <v>8105</v>
      </c>
      <c r="C208" s="883">
        <v>-1125</v>
      </c>
      <c r="D208" s="880" t="s">
        <v>103</v>
      </c>
      <c r="E208" s="877" t="s">
        <v>3347</v>
      </c>
      <c r="F208" s="868" t="s">
        <v>103</v>
      </c>
      <c r="G208" s="793"/>
    </row>
    <row r="209" spans="1:7" x14ac:dyDescent="0.15">
      <c r="A209" s="706"/>
      <c r="B209" s="228" t="s">
        <v>8107</v>
      </c>
      <c r="C209" s="883"/>
      <c r="D209" s="881"/>
      <c r="E209" s="878"/>
      <c r="F209" s="867"/>
      <c r="G209" s="896"/>
    </row>
    <row r="210" spans="1:7" x14ac:dyDescent="0.15">
      <c r="A210" s="706"/>
      <c r="B210" s="267" t="s">
        <v>8102</v>
      </c>
      <c r="C210" s="883"/>
      <c r="D210" s="882"/>
      <c r="E210" s="878"/>
      <c r="F210" s="867"/>
      <c r="G210" s="794"/>
    </row>
    <row r="211" spans="1:7" x14ac:dyDescent="0.15">
      <c r="A211" s="706" t="s">
        <v>4082</v>
      </c>
      <c r="B211" s="267" t="s">
        <v>8105</v>
      </c>
      <c r="C211" s="883">
        <v>-1500</v>
      </c>
      <c r="D211" s="880" t="s">
        <v>103</v>
      </c>
      <c r="E211" s="877" t="s">
        <v>3229</v>
      </c>
      <c r="F211" s="868" t="s">
        <v>103</v>
      </c>
      <c r="G211" s="793"/>
    </row>
    <row r="212" spans="1:7" x14ac:dyDescent="0.15">
      <c r="A212" s="706"/>
      <c r="B212" s="228" t="s">
        <v>8108</v>
      </c>
      <c r="C212" s="883"/>
      <c r="D212" s="881"/>
      <c r="E212" s="878"/>
      <c r="F212" s="867"/>
      <c r="G212" s="896"/>
    </row>
    <row r="213" spans="1:7" x14ac:dyDescent="0.15">
      <c r="A213" s="706"/>
      <c r="B213" s="267" t="s">
        <v>8102</v>
      </c>
      <c r="C213" s="883"/>
      <c r="D213" s="882"/>
      <c r="E213" s="878"/>
      <c r="F213" s="867"/>
      <c r="G213" s="794"/>
    </row>
    <row r="214" spans="1:7" x14ac:dyDescent="0.15">
      <c r="A214" s="706" t="s">
        <v>526</v>
      </c>
      <c r="B214" s="267" t="s">
        <v>8105</v>
      </c>
      <c r="C214" s="883">
        <v>-3000</v>
      </c>
      <c r="D214" s="880" t="s">
        <v>103</v>
      </c>
      <c r="E214" s="877" t="s">
        <v>4076</v>
      </c>
      <c r="F214" s="868" t="s">
        <v>103</v>
      </c>
      <c r="G214" s="793" t="s">
        <v>8109</v>
      </c>
    </row>
    <row r="215" spans="1:7" x14ac:dyDescent="0.15">
      <c r="A215" s="706"/>
      <c r="B215" s="228" t="s">
        <v>8110</v>
      </c>
      <c r="C215" s="883"/>
      <c r="D215" s="881"/>
      <c r="E215" s="878"/>
      <c r="F215" s="867"/>
      <c r="G215" s="896"/>
    </row>
    <row r="216" spans="1:7" x14ac:dyDescent="0.15">
      <c r="A216" s="706"/>
      <c r="B216" s="267" t="s">
        <v>8102</v>
      </c>
      <c r="C216" s="883"/>
      <c r="D216" s="882"/>
      <c r="E216" s="878"/>
      <c r="F216" s="867"/>
      <c r="G216" s="896"/>
    </row>
    <row r="217" spans="1:7" x14ac:dyDescent="0.15">
      <c r="A217" s="706" t="s">
        <v>523</v>
      </c>
      <c r="B217" s="267" t="s">
        <v>8105</v>
      </c>
      <c r="C217" s="883">
        <v>-6000</v>
      </c>
      <c r="D217" s="880" t="s">
        <v>103</v>
      </c>
      <c r="E217" s="877" t="s">
        <v>8111</v>
      </c>
      <c r="F217" s="868" t="s">
        <v>103</v>
      </c>
      <c r="G217" s="896"/>
    </row>
    <row r="218" spans="1:7" x14ac:dyDescent="0.15">
      <c r="A218" s="706"/>
      <c r="B218" s="228" t="s">
        <v>8112</v>
      </c>
      <c r="C218" s="883"/>
      <c r="D218" s="881"/>
      <c r="E218" s="878"/>
      <c r="F218" s="867"/>
      <c r="G218" s="896"/>
    </row>
    <row r="219" spans="1:7" x14ac:dyDescent="0.15">
      <c r="A219" s="706"/>
      <c r="B219" s="267" t="s">
        <v>8102</v>
      </c>
      <c r="C219" s="883"/>
      <c r="D219" s="882"/>
      <c r="E219" s="878"/>
      <c r="F219" s="867"/>
      <c r="G219" s="794"/>
    </row>
    <row r="220" spans="1:7" x14ac:dyDescent="0.15">
      <c r="A220" s="706" t="s">
        <v>507</v>
      </c>
      <c r="B220" s="267" t="s">
        <v>8105</v>
      </c>
      <c r="C220" s="883">
        <v>-1800</v>
      </c>
      <c r="D220" s="880" t="s">
        <v>103</v>
      </c>
      <c r="E220" s="877" t="s">
        <v>3113</v>
      </c>
      <c r="F220" s="868" t="s">
        <v>103</v>
      </c>
      <c r="G220" s="793"/>
    </row>
    <row r="221" spans="1:7" x14ac:dyDescent="0.15">
      <c r="A221" s="706"/>
      <c r="B221" s="228" t="s">
        <v>8113</v>
      </c>
      <c r="C221" s="883"/>
      <c r="D221" s="881"/>
      <c r="E221" s="878"/>
      <c r="F221" s="867"/>
      <c r="G221" s="896"/>
    </row>
    <row r="222" spans="1:7" x14ac:dyDescent="0.15">
      <c r="A222" s="706"/>
      <c r="B222" s="267" t="s">
        <v>8102</v>
      </c>
      <c r="C222" s="883"/>
      <c r="D222" s="882"/>
      <c r="E222" s="878"/>
      <c r="F222" s="867"/>
      <c r="G222" s="794"/>
    </row>
    <row r="223" spans="1:7" x14ac:dyDescent="0.15">
      <c r="A223" s="706" t="s">
        <v>510</v>
      </c>
      <c r="B223" s="267" t="s">
        <v>8105</v>
      </c>
      <c r="C223" s="883">
        <v>-2400</v>
      </c>
      <c r="D223" s="880" t="s">
        <v>103</v>
      </c>
      <c r="E223" s="877" t="s">
        <v>8114</v>
      </c>
      <c r="F223" s="868" t="s">
        <v>103</v>
      </c>
      <c r="G223" s="793"/>
    </row>
    <row r="224" spans="1:7" x14ac:dyDescent="0.15">
      <c r="A224" s="706"/>
      <c r="B224" s="228" t="s">
        <v>8115</v>
      </c>
      <c r="C224" s="883"/>
      <c r="D224" s="881"/>
      <c r="E224" s="878"/>
      <c r="F224" s="867"/>
      <c r="G224" s="896"/>
    </row>
    <row r="225" spans="1:7" x14ac:dyDescent="0.15">
      <c r="A225" s="706"/>
      <c r="B225" s="267" t="s">
        <v>8102</v>
      </c>
      <c r="C225" s="883"/>
      <c r="D225" s="882"/>
      <c r="E225" s="878"/>
      <c r="F225" s="867"/>
      <c r="G225" s="794"/>
    </row>
    <row r="226" spans="1:7" x14ac:dyDescent="0.15">
      <c r="A226" s="706" t="s">
        <v>5872</v>
      </c>
      <c r="B226" s="267" t="s">
        <v>8116</v>
      </c>
      <c r="C226" s="883">
        <v>-3225</v>
      </c>
      <c r="D226" s="880" t="s">
        <v>103</v>
      </c>
      <c r="E226" s="877" t="s">
        <v>4075</v>
      </c>
      <c r="F226" s="868" t="s">
        <v>103</v>
      </c>
      <c r="G226" s="793"/>
    </row>
    <row r="227" spans="1:7" x14ac:dyDescent="0.15">
      <c r="A227" s="706"/>
      <c r="B227" s="267" t="s">
        <v>8105</v>
      </c>
      <c r="C227" s="883"/>
      <c r="D227" s="881"/>
      <c r="E227" s="878"/>
      <c r="F227" s="867"/>
      <c r="G227" s="896"/>
    </row>
    <row r="228" spans="1:7" x14ac:dyDescent="0.15">
      <c r="A228" s="706"/>
      <c r="B228" s="228" t="s">
        <v>8117</v>
      </c>
      <c r="C228" s="883"/>
      <c r="D228" s="882"/>
      <c r="E228" s="878"/>
      <c r="F228" s="867"/>
      <c r="G228" s="794"/>
    </row>
    <row r="229" spans="1:7" x14ac:dyDescent="0.15">
      <c r="A229" s="706" t="s">
        <v>5876</v>
      </c>
      <c r="B229" s="267" t="s">
        <v>8105</v>
      </c>
      <c r="C229" s="883">
        <v>-3750</v>
      </c>
      <c r="D229" s="880" t="s">
        <v>103</v>
      </c>
      <c r="E229" s="877" t="s">
        <v>4074</v>
      </c>
      <c r="F229" s="868" t="s">
        <v>103</v>
      </c>
      <c r="G229" s="793"/>
    </row>
    <row r="230" spans="1:7" x14ac:dyDescent="0.15">
      <c r="A230" s="706"/>
      <c r="B230" s="228" t="s">
        <v>8118</v>
      </c>
      <c r="C230" s="883"/>
      <c r="D230" s="881"/>
      <c r="E230" s="878"/>
      <c r="F230" s="867"/>
      <c r="G230" s="896"/>
    </row>
    <row r="231" spans="1:7" x14ac:dyDescent="0.15">
      <c r="A231" s="706"/>
      <c r="B231" s="267" t="s">
        <v>8102</v>
      </c>
      <c r="C231" s="883"/>
      <c r="D231" s="882"/>
      <c r="E231" s="878"/>
      <c r="F231" s="867"/>
      <c r="G231" s="794"/>
    </row>
    <row r="232" spans="1:7" x14ac:dyDescent="0.15">
      <c r="A232" s="706" t="s">
        <v>5878</v>
      </c>
      <c r="B232" s="267" t="s">
        <v>8105</v>
      </c>
      <c r="C232" s="883">
        <v>-4125</v>
      </c>
      <c r="D232" s="880" t="s">
        <v>103</v>
      </c>
      <c r="E232" s="877" t="s">
        <v>4073</v>
      </c>
      <c r="F232" s="868" t="s">
        <v>103</v>
      </c>
      <c r="G232" s="230"/>
    </row>
    <row r="233" spans="1:7" x14ac:dyDescent="0.15">
      <c r="A233" s="706"/>
      <c r="B233" s="228" t="s">
        <v>8119</v>
      </c>
      <c r="C233" s="883"/>
      <c r="D233" s="881"/>
      <c r="E233" s="878"/>
      <c r="F233" s="867"/>
      <c r="G233" s="230"/>
    </row>
    <row r="234" spans="1:7" x14ac:dyDescent="0.15">
      <c r="A234" s="706"/>
      <c r="B234" s="267" t="s">
        <v>8102</v>
      </c>
      <c r="C234" s="883"/>
      <c r="D234" s="882"/>
      <c r="E234" s="878"/>
      <c r="F234" s="867"/>
      <c r="G234" s="230"/>
    </row>
    <row r="235" spans="1:7" x14ac:dyDescent="0.15">
      <c r="A235" s="706" t="s">
        <v>5885</v>
      </c>
      <c r="B235" s="267" t="s">
        <v>8105</v>
      </c>
      <c r="C235" s="883">
        <v>-2100</v>
      </c>
      <c r="D235" s="880" t="s">
        <v>103</v>
      </c>
      <c r="E235" s="877" t="s">
        <v>8120</v>
      </c>
      <c r="F235" s="868" t="s">
        <v>103</v>
      </c>
      <c r="G235" s="230"/>
    </row>
    <row r="236" spans="1:7" x14ac:dyDescent="0.15">
      <c r="A236" s="706"/>
      <c r="B236" s="228" t="s">
        <v>8121</v>
      </c>
      <c r="C236" s="883"/>
      <c r="D236" s="881"/>
      <c r="E236" s="878"/>
      <c r="F236" s="867"/>
      <c r="G236" s="230"/>
    </row>
    <row r="237" spans="1:7" x14ac:dyDescent="0.15">
      <c r="A237" s="706"/>
      <c r="B237" s="267" t="s">
        <v>8102</v>
      </c>
      <c r="C237" s="883"/>
      <c r="D237" s="882"/>
      <c r="E237" s="878"/>
      <c r="F237" s="867"/>
      <c r="G237" s="230"/>
    </row>
    <row r="238" spans="1:7" x14ac:dyDescent="0.15">
      <c r="A238" s="706" t="s">
        <v>466</v>
      </c>
      <c r="B238" s="267" t="s">
        <v>8105</v>
      </c>
      <c r="C238" s="883">
        <v>-1350</v>
      </c>
      <c r="D238" s="880" t="s">
        <v>103</v>
      </c>
      <c r="E238" s="877" t="s">
        <v>8122</v>
      </c>
      <c r="F238" s="868" t="s">
        <v>103</v>
      </c>
      <c r="G238" s="230"/>
    </row>
    <row r="239" spans="1:7" x14ac:dyDescent="0.15">
      <c r="A239" s="706"/>
      <c r="B239" s="228" t="s">
        <v>8123</v>
      </c>
      <c r="C239" s="883"/>
      <c r="D239" s="881"/>
      <c r="E239" s="878"/>
      <c r="F239" s="867"/>
      <c r="G239" s="230"/>
    </row>
    <row r="240" spans="1:7" x14ac:dyDescent="0.15">
      <c r="A240" s="706"/>
      <c r="B240" s="267" t="s">
        <v>8102</v>
      </c>
      <c r="C240" s="883"/>
      <c r="D240" s="882"/>
      <c r="E240" s="878"/>
      <c r="F240" s="867"/>
      <c r="G240" s="230"/>
    </row>
    <row r="241" spans="1:7" x14ac:dyDescent="0.15">
      <c r="A241" s="706" t="s">
        <v>5907</v>
      </c>
      <c r="B241" s="267" t="s">
        <v>8105</v>
      </c>
      <c r="C241" s="883">
        <v>-4800</v>
      </c>
      <c r="D241" s="880" t="s">
        <v>103</v>
      </c>
      <c r="E241" s="877" t="s">
        <v>3944</v>
      </c>
      <c r="F241" s="868" t="s">
        <v>103</v>
      </c>
      <c r="G241" s="230"/>
    </row>
    <row r="242" spans="1:7" x14ac:dyDescent="0.15">
      <c r="A242" s="706"/>
      <c r="B242" s="228" t="s">
        <v>8124</v>
      </c>
      <c r="C242" s="883"/>
      <c r="D242" s="881"/>
      <c r="E242" s="878"/>
      <c r="F242" s="867"/>
      <c r="G242" s="230"/>
    </row>
    <row r="243" spans="1:7" x14ac:dyDescent="0.15">
      <c r="A243" s="706"/>
      <c r="B243" s="267" t="s">
        <v>8102</v>
      </c>
      <c r="C243" s="883"/>
      <c r="D243" s="882"/>
      <c r="E243" s="878"/>
      <c r="F243" s="867"/>
      <c r="G243" s="230"/>
    </row>
    <row r="244" spans="1:7" x14ac:dyDescent="0.15">
      <c r="A244" s="706" t="s">
        <v>6011</v>
      </c>
      <c r="B244" s="267" t="s">
        <v>8105</v>
      </c>
      <c r="C244" s="879" t="s">
        <v>103</v>
      </c>
      <c r="D244" s="884" t="s">
        <v>103</v>
      </c>
      <c r="E244" s="877" t="s">
        <v>4070</v>
      </c>
      <c r="F244" s="868" t="s">
        <v>103</v>
      </c>
      <c r="G244" s="274" t="s">
        <v>1486</v>
      </c>
    </row>
    <row r="245" spans="1:7" x14ac:dyDescent="0.15">
      <c r="A245" s="706"/>
      <c r="B245" s="228" t="s">
        <v>8125</v>
      </c>
      <c r="C245" s="879"/>
      <c r="D245" s="886"/>
      <c r="E245" s="807"/>
      <c r="F245" s="869"/>
      <c r="G245" s="275" t="s">
        <v>8102</v>
      </c>
    </row>
    <row r="246" spans="1:7" x14ac:dyDescent="0.15">
      <c r="A246" s="706"/>
      <c r="B246" s="267" t="s">
        <v>8102</v>
      </c>
      <c r="C246" s="879"/>
      <c r="D246" s="885"/>
      <c r="E246" s="807"/>
      <c r="F246" s="869"/>
      <c r="G246" s="230"/>
    </row>
    <row r="247" spans="1:7" x14ac:dyDescent="0.15">
      <c r="A247" s="706" t="s">
        <v>6014</v>
      </c>
      <c r="B247" s="267" t="s">
        <v>8105</v>
      </c>
      <c r="C247" s="879" t="s">
        <v>103</v>
      </c>
      <c r="D247" s="884" t="s">
        <v>103</v>
      </c>
      <c r="E247" s="877" t="s">
        <v>8126</v>
      </c>
      <c r="F247" s="868" t="s">
        <v>103</v>
      </c>
      <c r="G247" s="230"/>
    </row>
    <row r="248" spans="1:7" x14ac:dyDescent="0.15">
      <c r="A248" s="706"/>
      <c r="B248" s="228" t="s">
        <v>8127</v>
      </c>
      <c r="C248" s="879"/>
      <c r="D248" s="886"/>
      <c r="E248" s="807"/>
      <c r="F248" s="869"/>
      <c r="G248" s="230"/>
    </row>
    <row r="249" spans="1:7" x14ac:dyDescent="0.15">
      <c r="A249" s="706"/>
      <c r="B249" s="267" t="s">
        <v>8102</v>
      </c>
      <c r="C249" s="879"/>
      <c r="D249" s="885"/>
      <c r="E249" s="807"/>
      <c r="F249" s="869"/>
      <c r="G249" s="230"/>
    </row>
    <row r="250" spans="1:7" x14ac:dyDescent="0.15">
      <c r="A250" s="706" t="s">
        <v>5988</v>
      </c>
      <c r="B250" s="267" t="s">
        <v>8105</v>
      </c>
      <c r="C250" s="879" t="s">
        <v>103</v>
      </c>
      <c r="D250" s="884" t="s">
        <v>103</v>
      </c>
      <c r="E250" s="877" t="s">
        <v>4069</v>
      </c>
      <c r="F250" s="868" t="s">
        <v>103</v>
      </c>
      <c r="G250" s="230"/>
    </row>
    <row r="251" spans="1:7" x14ac:dyDescent="0.15">
      <c r="A251" s="706"/>
      <c r="B251" s="228" t="s">
        <v>8128</v>
      </c>
      <c r="C251" s="879"/>
      <c r="D251" s="886"/>
      <c r="E251" s="807"/>
      <c r="F251" s="869"/>
      <c r="G251" s="230"/>
    </row>
    <row r="252" spans="1:7" x14ac:dyDescent="0.15">
      <c r="A252" s="706"/>
      <c r="B252" s="267" t="s">
        <v>8102</v>
      </c>
      <c r="C252" s="879"/>
      <c r="D252" s="885"/>
      <c r="E252" s="807"/>
      <c r="F252" s="869"/>
      <c r="G252" s="230"/>
    </row>
    <row r="253" spans="1:7" x14ac:dyDescent="0.15">
      <c r="A253" s="706" t="s">
        <v>4226</v>
      </c>
      <c r="B253" s="267" t="s">
        <v>8129</v>
      </c>
      <c r="C253" s="904">
        <v>-100000</v>
      </c>
      <c r="D253" s="905" t="s">
        <v>103</v>
      </c>
      <c r="E253" s="230" t="s">
        <v>4091</v>
      </c>
      <c r="F253" s="906" t="s">
        <v>103</v>
      </c>
      <c r="G253" s="872" t="s">
        <v>8130</v>
      </c>
    </row>
    <row r="254" spans="1:7" x14ac:dyDescent="0.15">
      <c r="A254" s="706"/>
      <c r="B254" s="267" t="s">
        <v>8131</v>
      </c>
      <c r="C254" s="904"/>
      <c r="D254" s="904"/>
      <c r="E254" s="230" t="s">
        <v>8132</v>
      </c>
      <c r="F254" s="906"/>
      <c r="G254" s="872"/>
    </row>
    <row r="255" spans="1:7" x14ac:dyDescent="0.15">
      <c r="A255" s="706"/>
      <c r="B255" s="267" t="s">
        <v>8133</v>
      </c>
      <c r="C255" s="904"/>
      <c r="D255" s="904"/>
      <c r="E255" s="230"/>
      <c r="F255" s="906"/>
      <c r="G255" s="872"/>
    </row>
    <row r="256" spans="1:7" x14ac:dyDescent="0.15">
      <c r="A256" s="706" t="s">
        <v>8134</v>
      </c>
      <c r="B256" s="267" t="s">
        <v>8135</v>
      </c>
      <c r="C256" s="904">
        <v>-50000</v>
      </c>
      <c r="D256" s="905" t="s">
        <v>103</v>
      </c>
      <c r="E256" s="230"/>
      <c r="F256" s="808" t="s">
        <v>103</v>
      </c>
      <c r="G256" s="872" t="s">
        <v>8136</v>
      </c>
    </row>
    <row r="257" spans="1:7" x14ac:dyDescent="0.15">
      <c r="A257" s="706"/>
      <c r="B257" s="267" t="s">
        <v>8137</v>
      </c>
      <c r="C257" s="904"/>
      <c r="D257" s="904"/>
      <c r="E257" s="230"/>
      <c r="F257" s="808"/>
      <c r="G257" s="872"/>
    </row>
    <row r="258" spans="1:7" x14ac:dyDescent="0.15">
      <c r="A258" s="706"/>
      <c r="B258" s="267" t="s">
        <v>8138</v>
      </c>
      <c r="C258" s="904"/>
      <c r="D258" s="904"/>
      <c r="E258" s="230"/>
      <c r="F258" s="808"/>
      <c r="G258" s="872"/>
    </row>
    <row r="259" spans="1:7" x14ac:dyDescent="0.15">
      <c r="A259" s="706" t="s">
        <v>8139</v>
      </c>
      <c r="B259" s="267" t="s">
        <v>8140</v>
      </c>
      <c r="C259" s="904">
        <v>-10000</v>
      </c>
      <c r="D259" s="905" t="s">
        <v>103</v>
      </c>
      <c r="E259" s="230"/>
      <c r="F259" s="808" t="s">
        <v>103</v>
      </c>
      <c r="G259" s="872" t="s">
        <v>8141</v>
      </c>
    </row>
    <row r="260" spans="1:7" x14ac:dyDescent="0.15">
      <c r="A260" s="706"/>
      <c r="B260" s="267" t="s">
        <v>8137</v>
      </c>
      <c r="C260" s="904"/>
      <c r="D260" s="904"/>
      <c r="E260" s="230"/>
      <c r="F260" s="808"/>
      <c r="G260" s="872"/>
    </row>
    <row r="261" spans="1:7" x14ac:dyDescent="0.15">
      <c r="A261" s="706"/>
      <c r="B261" s="267" t="s">
        <v>8142</v>
      </c>
      <c r="C261" s="904"/>
      <c r="D261" s="904"/>
      <c r="E261" s="230"/>
      <c r="F261" s="808"/>
      <c r="G261" s="872"/>
    </row>
    <row r="262" spans="1:7" x14ac:dyDescent="0.15">
      <c r="A262" s="706" t="s">
        <v>5573</v>
      </c>
      <c r="B262" s="267" t="s">
        <v>8143</v>
      </c>
      <c r="C262" s="904">
        <v>-2250</v>
      </c>
      <c r="D262" s="904">
        <v>3000</v>
      </c>
      <c r="E262" s="807" t="s">
        <v>4193</v>
      </c>
      <c r="F262" s="906" t="s">
        <v>103</v>
      </c>
      <c r="G262" s="872"/>
    </row>
    <row r="263" spans="1:7" x14ac:dyDescent="0.15">
      <c r="A263" s="706"/>
      <c r="B263" s="267" t="s">
        <v>8144</v>
      </c>
      <c r="C263" s="904"/>
      <c r="D263" s="904"/>
      <c r="E263" s="878"/>
      <c r="F263" s="906"/>
      <c r="G263" s="872"/>
    </row>
    <row r="264" spans="1:7" x14ac:dyDescent="0.15">
      <c r="A264" s="706" t="s">
        <v>5499</v>
      </c>
      <c r="B264" s="267" t="s">
        <v>8145</v>
      </c>
      <c r="C264" s="904">
        <v>-1500</v>
      </c>
      <c r="D264" s="904">
        <v>2000</v>
      </c>
      <c r="E264" s="230" t="s">
        <v>4186</v>
      </c>
      <c r="F264" s="906" t="s">
        <v>103</v>
      </c>
      <c r="G264" s="872"/>
    </row>
    <row r="265" spans="1:7" x14ac:dyDescent="0.15">
      <c r="A265" s="706"/>
      <c r="B265" s="267" t="s">
        <v>8146</v>
      </c>
      <c r="C265" s="904"/>
      <c r="D265" s="904"/>
      <c r="E265" s="230" t="s">
        <v>8147</v>
      </c>
      <c r="F265" s="906"/>
      <c r="G265" s="872"/>
    </row>
    <row r="266" spans="1:7" x14ac:dyDescent="0.15">
      <c r="A266" s="706" t="s">
        <v>5511</v>
      </c>
      <c r="B266" s="267" t="s">
        <v>8148</v>
      </c>
      <c r="C266" s="905">
        <v>-750</v>
      </c>
      <c r="D266" s="904">
        <v>1000</v>
      </c>
      <c r="E266" s="230" t="s">
        <v>4094</v>
      </c>
      <c r="F266" s="906" t="s">
        <v>103</v>
      </c>
      <c r="G266" s="872"/>
    </row>
    <row r="267" spans="1:7" x14ac:dyDescent="0.15">
      <c r="A267" s="706"/>
      <c r="B267" s="267" t="s">
        <v>8149</v>
      </c>
      <c r="C267" s="905"/>
      <c r="D267" s="905"/>
      <c r="E267" s="230" t="s">
        <v>8147</v>
      </c>
      <c r="F267" s="906"/>
      <c r="G267" s="872"/>
    </row>
    <row r="268" spans="1:7" x14ac:dyDescent="0.15">
      <c r="A268" s="706" t="s">
        <v>973</v>
      </c>
      <c r="B268" s="267" t="s">
        <v>8150</v>
      </c>
      <c r="C268" s="905">
        <v>-375</v>
      </c>
      <c r="D268" s="905">
        <v>500</v>
      </c>
      <c r="E268" s="230" t="s">
        <v>4168</v>
      </c>
      <c r="F268" s="906" t="s">
        <v>103</v>
      </c>
      <c r="G268" s="877" t="s">
        <v>8151</v>
      </c>
    </row>
    <row r="269" spans="1:7" x14ac:dyDescent="0.15">
      <c r="A269" s="706"/>
      <c r="B269" s="267" t="s">
        <v>8152</v>
      </c>
      <c r="C269" s="905"/>
      <c r="D269" s="905"/>
      <c r="E269" s="230" t="s">
        <v>8153</v>
      </c>
      <c r="F269" s="906"/>
      <c r="G269" s="872"/>
    </row>
    <row r="270" spans="1:7" x14ac:dyDescent="0.15">
      <c r="A270" s="706" t="s">
        <v>8154</v>
      </c>
      <c r="B270" s="267" t="s">
        <v>8155</v>
      </c>
      <c r="C270" s="904">
        <v>-1500</v>
      </c>
      <c r="D270" s="904">
        <v>2000</v>
      </c>
      <c r="E270" s="230" t="s">
        <v>8156</v>
      </c>
      <c r="F270" s="906" t="s">
        <v>103</v>
      </c>
      <c r="G270" s="872"/>
    </row>
    <row r="271" spans="1:7" x14ac:dyDescent="0.15">
      <c r="A271" s="706"/>
      <c r="B271" s="267" t="s">
        <v>8157</v>
      </c>
      <c r="C271" s="904"/>
      <c r="D271" s="904"/>
      <c r="E271" s="230" t="s">
        <v>8158</v>
      </c>
      <c r="F271" s="906"/>
      <c r="G271" s="872"/>
    </row>
    <row r="272" spans="1:7" x14ac:dyDescent="0.15">
      <c r="A272" s="706"/>
      <c r="B272" s="267" t="s">
        <v>8159</v>
      </c>
      <c r="C272" s="904"/>
      <c r="D272" s="904"/>
      <c r="E272" s="230"/>
      <c r="F272" s="906"/>
      <c r="G272" s="872"/>
    </row>
    <row r="273" spans="1:7" x14ac:dyDescent="0.15">
      <c r="A273" s="706" t="s">
        <v>8160</v>
      </c>
      <c r="B273" s="267" t="s">
        <v>8161</v>
      </c>
      <c r="C273" s="905" t="s">
        <v>103</v>
      </c>
      <c r="D273" s="905">
        <v>75</v>
      </c>
      <c r="E273" s="807" t="s">
        <v>3854</v>
      </c>
      <c r="F273" s="906" t="s">
        <v>103</v>
      </c>
      <c r="G273" s="872"/>
    </row>
    <row r="274" spans="1:7" x14ac:dyDescent="0.15">
      <c r="A274" s="706"/>
      <c r="B274" s="267" t="s">
        <v>8162</v>
      </c>
      <c r="C274" s="905"/>
      <c r="D274" s="905"/>
      <c r="E274" s="807"/>
      <c r="F274" s="906"/>
      <c r="G274" s="872"/>
    </row>
    <row r="275" spans="1:7" x14ac:dyDescent="0.15">
      <c r="A275" s="706"/>
      <c r="B275" s="267" t="s">
        <v>8163</v>
      </c>
      <c r="C275" s="905"/>
      <c r="D275" s="905"/>
      <c r="E275" s="807"/>
      <c r="F275" s="906"/>
      <c r="G275" s="872"/>
    </row>
    <row r="276" spans="1:7" x14ac:dyDescent="0.15">
      <c r="A276" s="706" t="s">
        <v>8164</v>
      </c>
      <c r="B276" s="267" t="s">
        <v>8161</v>
      </c>
      <c r="C276" s="905" t="s">
        <v>103</v>
      </c>
      <c r="D276" s="905">
        <v>75</v>
      </c>
      <c r="E276" s="807" t="s">
        <v>3739</v>
      </c>
      <c r="F276" s="906" t="s">
        <v>103</v>
      </c>
      <c r="G276" s="872"/>
    </row>
    <row r="277" spans="1:7" x14ac:dyDescent="0.15">
      <c r="A277" s="706"/>
      <c r="B277" s="267" t="s">
        <v>8162</v>
      </c>
      <c r="C277" s="905"/>
      <c r="D277" s="905"/>
      <c r="E277" s="807"/>
      <c r="F277" s="906"/>
      <c r="G277" s="872"/>
    </row>
    <row r="278" spans="1:7" x14ac:dyDescent="0.15">
      <c r="A278" s="706"/>
      <c r="B278" s="267" t="s">
        <v>8163</v>
      </c>
      <c r="C278" s="905"/>
      <c r="D278" s="905"/>
      <c r="E278" s="807"/>
      <c r="F278" s="906"/>
      <c r="G278" s="872"/>
    </row>
    <row r="279" spans="1:7" x14ac:dyDescent="0.15">
      <c r="A279" s="706" t="s">
        <v>8165</v>
      </c>
      <c r="B279" s="267" t="s">
        <v>8161</v>
      </c>
      <c r="C279" s="905" t="s">
        <v>103</v>
      </c>
      <c r="D279" s="905">
        <v>75</v>
      </c>
      <c r="E279" s="807" t="s">
        <v>8166</v>
      </c>
      <c r="F279" s="906" t="s">
        <v>103</v>
      </c>
      <c r="G279" s="872"/>
    </row>
    <row r="280" spans="1:7" x14ac:dyDescent="0.15">
      <c r="A280" s="706"/>
      <c r="B280" s="267" t="s">
        <v>8162</v>
      </c>
      <c r="C280" s="905"/>
      <c r="D280" s="905"/>
      <c r="E280" s="807"/>
      <c r="F280" s="906"/>
      <c r="G280" s="872"/>
    </row>
    <row r="281" spans="1:7" x14ac:dyDescent="0.15">
      <c r="A281" s="706"/>
      <c r="B281" s="267" t="s">
        <v>8163</v>
      </c>
      <c r="C281" s="905"/>
      <c r="D281" s="905"/>
      <c r="E281" s="807"/>
      <c r="F281" s="906"/>
      <c r="G281" s="872"/>
    </row>
    <row r="282" spans="1:7" x14ac:dyDescent="0.15">
      <c r="A282" s="706" t="s">
        <v>8167</v>
      </c>
      <c r="B282" s="267" t="s">
        <v>8161</v>
      </c>
      <c r="C282" s="905" t="s">
        <v>103</v>
      </c>
      <c r="D282" s="905">
        <v>75</v>
      </c>
      <c r="E282" s="807" t="s">
        <v>4161</v>
      </c>
      <c r="F282" s="906" t="s">
        <v>103</v>
      </c>
      <c r="G282" s="872"/>
    </row>
    <row r="283" spans="1:7" x14ac:dyDescent="0.15">
      <c r="A283" s="706"/>
      <c r="B283" s="267" t="s">
        <v>8162</v>
      </c>
      <c r="C283" s="905"/>
      <c r="D283" s="905"/>
      <c r="E283" s="807"/>
      <c r="F283" s="906"/>
      <c r="G283" s="872"/>
    </row>
    <row r="284" spans="1:7" x14ac:dyDescent="0.15">
      <c r="A284" s="706"/>
      <c r="B284" s="267" t="s">
        <v>8163</v>
      </c>
      <c r="C284" s="905"/>
      <c r="D284" s="905"/>
      <c r="E284" s="807"/>
      <c r="F284" s="906"/>
      <c r="G284" s="872"/>
    </row>
    <row r="285" spans="1:7" x14ac:dyDescent="0.15">
      <c r="A285" s="706" t="s">
        <v>8168</v>
      </c>
      <c r="B285" s="267" t="s">
        <v>8161</v>
      </c>
      <c r="C285" s="905" t="s">
        <v>103</v>
      </c>
      <c r="D285" s="905">
        <v>75</v>
      </c>
      <c r="E285" s="807" t="s">
        <v>4086</v>
      </c>
      <c r="F285" s="906" t="s">
        <v>103</v>
      </c>
      <c r="G285" s="872"/>
    </row>
    <row r="286" spans="1:7" x14ac:dyDescent="0.15">
      <c r="A286" s="706"/>
      <c r="B286" s="267" t="s">
        <v>8162</v>
      </c>
      <c r="C286" s="905"/>
      <c r="D286" s="905"/>
      <c r="E286" s="807"/>
      <c r="F286" s="906"/>
      <c r="G286" s="872"/>
    </row>
    <row r="287" spans="1:7" x14ac:dyDescent="0.15">
      <c r="A287" s="706"/>
      <c r="B287" s="267" t="s">
        <v>8163</v>
      </c>
      <c r="C287" s="905"/>
      <c r="D287" s="905"/>
      <c r="E287" s="807"/>
      <c r="F287" s="906"/>
      <c r="G287" s="872"/>
    </row>
    <row r="288" spans="1:7" x14ac:dyDescent="0.15">
      <c r="A288" s="706" t="s">
        <v>8169</v>
      </c>
      <c r="B288" s="267" t="s">
        <v>8161</v>
      </c>
      <c r="C288" s="905" t="s">
        <v>103</v>
      </c>
      <c r="D288" s="905">
        <v>75</v>
      </c>
      <c r="E288" s="807" t="s">
        <v>3854</v>
      </c>
      <c r="F288" s="906" t="s">
        <v>103</v>
      </c>
      <c r="G288" s="872"/>
    </row>
    <row r="289" spans="1:7" x14ac:dyDescent="0.15">
      <c r="A289" s="706"/>
      <c r="B289" s="267" t="s">
        <v>8162</v>
      </c>
      <c r="C289" s="905"/>
      <c r="D289" s="905"/>
      <c r="E289" s="807"/>
      <c r="F289" s="906"/>
      <c r="G289" s="872"/>
    </row>
    <row r="290" spans="1:7" x14ac:dyDescent="0.15">
      <c r="A290" s="706"/>
      <c r="B290" s="267" t="s">
        <v>8163</v>
      </c>
      <c r="C290" s="905"/>
      <c r="D290" s="905"/>
      <c r="E290" s="807"/>
      <c r="F290" s="906"/>
      <c r="G290" s="872"/>
    </row>
    <row r="291" spans="1:7" x14ac:dyDescent="0.15">
      <c r="A291" s="706" t="s">
        <v>8170</v>
      </c>
      <c r="B291" s="267" t="s">
        <v>8171</v>
      </c>
      <c r="C291" s="905" t="s">
        <v>103</v>
      </c>
      <c r="D291" s="905">
        <v>75</v>
      </c>
      <c r="E291" s="807" t="s">
        <v>8172</v>
      </c>
      <c r="F291" s="906" t="s">
        <v>103</v>
      </c>
      <c r="G291" s="872" t="s">
        <v>8173</v>
      </c>
    </row>
    <row r="292" spans="1:7" x14ac:dyDescent="0.15">
      <c r="A292" s="706"/>
      <c r="B292" s="267" t="s">
        <v>8174</v>
      </c>
      <c r="C292" s="905"/>
      <c r="D292" s="905"/>
      <c r="E292" s="807"/>
      <c r="F292" s="906"/>
      <c r="G292" s="872"/>
    </row>
    <row r="293" spans="1:7" x14ac:dyDescent="0.15">
      <c r="A293" s="706"/>
      <c r="B293" s="267" t="s">
        <v>8175</v>
      </c>
      <c r="C293" s="905"/>
      <c r="D293" s="905"/>
      <c r="E293" s="807"/>
      <c r="F293" s="906"/>
      <c r="G293" s="872"/>
    </row>
    <row r="294" spans="1:7" x14ac:dyDescent="0.15">
      <c r="A294" s="706" t="s">
        <v>1272</v>
      </c>
      <c r="B294" s="267" t="s">
        <v>8176</v>
      </c>
      <c r="C294" s="905" t="s">
        <v>103</v>
      </c>
      <c r="D294" s="905">
        <v>10</v>
      </c>
      <c r="E294" s="807" t="s">
        <v>4159</v>
      </c>
      <c r="F294" s="906" t="s">
        <v>103</v>
      </c>
      <c r="G294" s="872"/>
    </row>
    <row r="295" spans="1:7" x14ac:dyDescent="0.15">
      <c r="A295" s="706"/>
      <c r="B295" s="267" t="s">
        <v>8177</v>
      </c>
      <c r="C295" s="905"/>
      <c r="D295" s="905"/>
      <c r="E295" s="807"/>
      <c r="F295" s="906"/>
      <c r="G295" s="872"/>
    </row>
    <row r="296" spans="1:7" x14ac:dyDescent="0.15">
      <c r="A296" s="706"/>
      <c r="B296" s="267" t="s">
        <v>8178</v>
      </c>
      <c r="C296" s="905"/>
      <c r="D296" s="905"/>
      <c r="E296" s="807"/>
      <c r="F296" s="906"/>
      <c r="G296" s="872"/>
    </row>
    <row r="297" spans="1:7" x14ac:dyDescent="0.15">
      <c r="A297" s="706" t="s">
        <v>5479</v>
      </c>
      <c r="B297" s="267" t="s">
        <v>8179</v>
      </c>
      <c r="C297" s="905" t="s">
        <v>103</v>
      </c>
      <c r="D297" s="905">
        <v>3</v>
      </c>
      <c r="E297" s="807" t="s">
        <v>8180</v>
      </c>
      <c r="F297" s="906" t="s">
        <v>103</v>
      </c>
      <c r="G297" s="872" t="s">
        <v>8181</v>
      </c>
    </row>
    <row r="298" spans="1:7" x14ac:dyDescent="0.15">
      <c r="A298" s="706"/>
      <c r="B298" s="267" t="s">
        <v>8182</v>
      </c>
      <c r="C298" s="905"/>
      <c r="D298" s="905"/>
      <c r="E298" s="807"/>
      <c r="F298" s="906"/>
      <c r="G298" s="872"/>
    </row>
    <row r="299" spans="1:7" x14ac:dyDescent="0.15">
      <c r="A299" s="706"/>
      <c r="B299" s="267" t="s">
        <v>8183</v>
      </c>
      <c r="C299" s="905"/>
      <c r="D299" s="905"/>
      <c r="E299" s="807"/>
      <c r="F299" s="906"/>
      <c r="G299" s="872"/>
    </row>
    <row r="300" spans="1:7" x14ac:dyDescent="0.15">
      <c r="A300" s="706" t="s">
        <v>599</v>
      </c>
      <c r="B300" s="267" t="s">
        <v>8184</v>
      </c>
      <c r="C300" s="905" t="s">
        <v>103</v>
      </c>
      <c r="D300" s="905">
        <v>5</v>
      </c>
      <c r="E300" s="807" t="s">
        <v>4102</v>
      </c>
      <c r="F300" s="906" t="s">
        <v>103</v>
      </c>
      <c r="G300" s="278" t="s">
        <v>8185</v>
      </c>
    </row>
    <row r="301" spans="1:7" x14ac:dyDescent="0.15">
      <c r="A301" s="706"/>
      <c r="B301" s="267" t="s">
        <v>8186</v>
      </c>
      <c r="C301" s="905"/>
      <c r="D301" s="905"/>
      <c r="E301" s="807"/>
      <c r="F301" s="906"/>
      <c r="G301" s="279" t="s">
        <v>8187</v>
      </c>
    </row>
    <row r="302" spans="1:7" x14ac:dyDescent="0.15">
      <c r="A302" s="706"/>
      <c r="B302" s="267" t="s">
        <v>8188</v>
      </c>
      <c r="C302" s="905"/>
      <c r="D302" s="905"/>
      <c r="E302" s="807"/>
      <c r="F302" s="906"/>
      <c r="G302" s="231"/>
    </row>
    <row r="303" spans="1:7" x14ac:dyDescent="0.15">
      <c r="A303" s="706" t="s">
        <v>984</v>
      </c>
      <c r="B303" s="267" t="s">
        <v>8189</v>
      </c>
      <c r="C303" s="905" t="s">
        <v>103</v>
      </c>
      <c r="D303" s="905">
        <v>100</v>
      </c>
      <c r="E303" s="807" t="s">
        <v>8190</v>
      </c>
      <c r="F303" s="906" t="s">
        <v>103</v>
      </c>
      <c r="G303" s="279" t="s">
        <v>8191</v>
      </c>
    </row>
    <row r="304" spans="1:7" x14ac:dyDescent="0.15">
      <c r="A304" s="706"/>
      <c r="B304" s="267" t="s">
        <v>8192</v>
      </c>
      <c r="C304" s="905"/>
      <c r="D304" s="905"/>
      <c r="E304" s="807"/>
      <c r="F304" s="906"/>
      <c r="G304" s="278" t="s">
        <v>8185</v>
      </c>
    </row>
    <row r="305" spans="1:7" x14ac:dyDescent="0.15">
      <c r="A305" s="706"/>
      <c r="B305" s="267" t="s">
        <v>8193</v>
      </c>
      <c r="C305" s="905"/>
      <c r="D305" s="905"/>
      <c r="E305" s="807"/>
      <c r="F305" s="906"/>
      <c r="G305" s="230"/>
    </row>
    <row r="306" spans="1:7" x14ac:dyDescent="0.15">
      <c r="A306" s="706" t="s">
        <v>4152</v>
      </c>
      <c r="B306" s="267" t="s">
        <v>8194</v>
      </c>
      <c r="C306" s="905" t="s">
        <v>103</v>
      </c>
      <c r="D306" s="904">
        <v>5000</v>
      </c>
      <c r="E306" s="807" t="s">
        <v>3038</v>
      </c>
      <c r="F306" s="906" t="s">
        <v>103</v>
      </c>
      <c r="G306" s="274" t="s">
        <v>1479</v>
      </c>
    </row>
    <row r="307" spans="1:7" x14ac:dyDescent="0.15">
      <c r="A307" s="706"/>
      <c r="B307" s="267" t="s">
        <v>8195</v>
      </c>
      <c r="C307" s="905"/>
      <c r="D307" s="905"/>
      <c r="E307" s="807"/>
      <c r="F307" s="906"/>
      <c r="G307" s="275" t="s">
        <v>8196</v>
      </c>
    </row>
    <row r="308" spans="1:7" x14ac:dyDescent="0.15">
      <c r="A308" s="706"/>
      <c r="B308" s="267" t="s">
        <v>599</v>
      </c>
      <c r="C308" s="905"/>
      <c r="D308" s="905"/>
      <c r="E308" s="807"/>
      <c r="F308" s="906"/>
      <c r="G308" s="230"/>
    </row>
    <row r="309" spans="1:7" x14ac:dyDescent="0.15">
      <c r="A309" s="706" t="s">
        <v>5520</v>
      </c>
      <c r="B309" s="267" t="s">
        <v>8197</v>
      </c>
      <c r="C309" s="905" t="s">
        <v>103</v>
      </c>
      <c r="D309" s="905">
        <v>50</v>
      </c>
      <c r="E309" s="807" t="s">
        <v>4150</v>
      </c>
      <c r="F309" s="906" t="s">
        <v>103</v>
      </c>
      <c r="G309" s="872"/>
    </row>
    <row r="310" spans="1:7" x14ac:dyDescent="0.15">
      <c r="A310" s="706"/>
      <c r="B310" s="267" t="s">
        <v>8198</v>
      </c>
      <c r="C310" s="905"/>
      <c r="D310" s="905"/>
      <c r="E310" s="807"/>
      <c r="F310" s="906"/>
      <c r="G310" s="872"/>
    </row>
    <row r="311" spans="1:7" x14ac:dyDescent="0.15">
      <c r="A311" s="706"/>
      <c r="B311" s="267" t="s">
        <v>8199</v>
      </c>
      <c r="C311" s="905"/>
      <c r="D311" s="905"/>
      <c r="E311" s="807"/>
      <c r="F311" s="906"/>
      <c r="G311" s="872"/>
    </row>
    <row r="312" spans="1:7" x14ac:dyDescent="0.15">
      <c r="A312" s="706" t="s">
        <v>742</v>
      </c>
      <c r="B312" s="267" t="s">
        <v>8200</v>
      </c>
      <c r="C312" s="905" t="s">
        <v>103</v>
      </c>
      <c r="D312" s="905">
        <v>80</v>
      </c>
      <c r="E312" s="807" t="s">
        <v>4108</v>
      </c>
      <c r="F312" s="906" t="s">
        <v>103</v>
      </c>
      <c r="G312" s="872"/>
    </row>
    <row r="313" spans="1:7" x14ac:dyDescent="0.15">
      <c r="A313" s="706"/>
      <c r="B313" s="267" t="s">
        <v>8201</v>
      </c>
      <c r="C313" s="905"/>
      <c r="D313" s="905"/>
      <c r="E313" s="807"/>
      <c r="F313" s="906"/>
      <c r="G313" s="872"/>
    </row>
    <row r="314" spans="1:7" x14ac:dyDescent="0.15">
      <c r="A314" s="706"/>
      <c r="B314" s="267" t="s">
        <v>8202</v>
      </c>
      <c r="C314" s="905"/>
      <c r="D314" s="905"/>
      <c r="E314" s="807"/>
      <c r="F314" s="906"/>
      <c r="G314" s="872"/>
    </row>
    <row r="315" spans="1:7" x14ac:dyDescent="0.15">
      <c r="A315" s="706" t="s">
        <v>878</v>
      </c>
      <c r="B315" s="267" t="s">
        <v>8200</v>
      </c>
      <c r="C315" s="905" t="s">
        <v>103</v>
      </c>
      <c r="D315" s="905">
        <v>120</v>
      </c>
      <c r="E315" s="807" t="s">
        <v>4149</v>
      </c>
      <c r="F315" s="906" t="s">
        <v>103</v>
      </c>
      <c r="G315" s="872"/>
    </row>
    <row r="316" spans="1:7" x14ac:dyDescent="0.15">
      <c r="A316" s="706"/>
      <c r="B316" s="267" t="s">
        <v>8201</v>
      </c>
      <c r="C316" s="905"/>
      <c r="D316" s="905"/>
      <c r="E316" s="807"/>
      <c r="F316" s="906"/>
      <c r="G316" s="872"/>
    </row>
    <row r="317" spans="1:7" x14ac:dyDescent="0.15">
      <c r="A317" s="706"/>
      <c r="B317" s="267" t="s">
        <v>8203</v>
      </c>
      <c r="C317" s="905"/>
      <c r="D317" s="905"/>
      <c r="E317" s="807"/>
      <c r="F317" s="906"/>
      <c r="G317" s="872"/>
    </row>
    <row r="318" spans="1:7" x14ac:dyDescent="0.15">
      <c r="A318" s="706" t="s">
        <v>760</v>
      </c>
      <c r="B318" s="267" t="s">
        <v>8204</v>
      </c>
      <c r="C318" s="905" t="s">
        <v>103</v>
      </c>
      <c r="D318" s="905">
        <v>60</v>
      </c>
      <c r="E318" s="807" t="s">
        <v>3060</v>
      </c>
      <c r="F318" s="906" t="s">
        <v>103</v>
      </c>
      <c r="G318" s="872"/>
    </row>
    <row r="319" spans="1:7" x14ac:dyDescent="0.15">
      <c r="A319" s="706"/>
      <c r="B319" s="267" t="s">
        <v>8205</v>
      </c>
      <c r="C319" s="905"/>
      <c r="D319" s="905"/>
      <c r="E319" s="807"/>
      <c r="F319" s="906"/>
      <c r="G319" s="872"/>
    </row>
    <row r="320" spans="1:7" x14ac:dyDescent="0.15">
      <c r="A320" s="706"/>
      <c r="B320" s="267" t="s">
        <v>8206</v>
      </c>
      <c r="C320" s="905"/>
      <c r="D320" s="905"/>
      <c r="E320" s="807"/>
      <c r="F320" s="906"/>
      <c r="G320" s="872"/>
    </row>
    <row r="321" spans="1:7" x14ac:dyDescent="0.15">
      <c r="A321" s="706" t="s">
        <v>900</v>
      </c>
      <c r="B321" s="267" t="s">
        <v>8207</v>
      </c>
      <c r="C321" s="905" t="s">
        <v>103</v>
      </c>
      <c r="D321" s="905">
        <v>133</v>
      </c>
      <c r="E321" s="807" t="s">
        <v>8208</v>
      </c>
      <c r="F321" s="906" t="s">
        <v>103</v>
      </c>
      <c r="G321" s="872"/>
    </row>
    <row r="322" spans="1:7" x14ac:dyDescent="0.15">
      <c r="A322" s="706"/>
      <c r="B322" s="267" t="s">
        <v>8209</v>
      </c>
      <c r="C322" s="905"/>
      <c r="D322" s="905"/>
      <c r="E322" s="807"/>
      <c r="F322" s="906"/>
      <c r="G322" s="872"/>
    </row>
    <row r="323" spans="1:7" x14ac:dyDescent="0.15">
      <c r="A323" s="706"/>
      <c r="B323" s="267" t="s">
        <v>8210</v>
      </c>
      <c r="C323" s="905"/>
      <c r="D323" s="905"/>
      <c r="E323" s="807"/>
      <c r="F323" s="906"/>
      <c r="G323" s="872"/>
    </row>
    <row r="324" spans="1:7" x14ac:dyDescent="0.15">
      <c r="A324" s="706" t="s">
        <v>899</v>
      </c>
      <c r="B324" s="267" t="s">
        <v>8207</v>
      </c>
      <c r="C324" s="905" t="s">
        <v>103</v>
      </c>
      <c r="D324" s="905">
        <v>133</v>
      </c>
      <c r="E324" s="807"/>
      <c r="F324" s="906" t="s">
        <v>103</v>
      </c>
      <c r="G324" s="872"/>
    </row>
    <row r="325" spans="1:7" x14ac:dyDescent="0.15">
      <c r="A325" s="706"/>
      <c r="B325" s="267" t="s">
        <v>8209</v>
      </c>
      <c r="C325" s="905"/>
      <c r="D325" s="905"/>
      <c r="E325" s="807"/>
      <c r="F325" s="906"/>
      <c r="G325" s="872"/>
    </row>
    <row r="326" spans="1:7" x14ac:dyDescent="0.15">
      <c r="A326" s="706"/>
      <c r="B326" s="267" t="s">
        <v>8210</v>
      </c>
      <c r="C326" s="905"/>
      <c r="D326" s="905"/>
      <c r="E326" s="807"/>
      <c r="F326" s="906"/>
      <c r="G326" s="872"/>
    </row>
    <row r="327" spans="1:7" x14ac:dyDescent="0.15">
      <c r="A327" s="706" t="s">
        <v>794</v>
      </c>
      <c r="B327" s="267" t="s">
        <v>8207</v>
      </c>
      <c r="C327" s="905" t="s">
        <v>103</v>
      </c>
      <c r="D327" s="905">
        <v>133</v>
      </c>
      <c r="E327" s="807"/>
      <c r="F327" s="906" t="s">
        <v>103</v>
      </c>
      <c r="G327" s="872"/>
    </row>
    <row r="328" spans="1:7" x14ac:dyDescent="0.15">
      <c r="A328" s="706"/>
      <c r="B328" s="267" t="s">
        <v>8209</v>
      </c>
      <c r="C328" s="905"/>
      <c r="D328" s="905"/>
      <c r="E328" s="807"/>
      <c r="F328" s="906"/>
      <c r="G328" s="872"/>
    </row>
    <row r="329" spans="1:7" x14ac:dyDescent="0.15">
      <c r="A329" s="706"/>
      <c r="B329" s="267" t="s">
        <v>8210</v>
      </c>
      <c r="C329" s="905"/>
      <c r="D329" s="905"/>
      <c r="E329" s="807"/>
      <c r="F329" s="906"/>
      <c r="G329" s="872"/>
    </row>
    <row r="330" spans="1:7" x14ac:dyDescent="0.15">
      <c r="A330" s="706" t="s">
        <v>940</v>
      </c>
      <c r="B330" s="267" t="s">
        <v>8211</v>
      </c>
      <c r="C330" s="905" t="s">
        <v>103</v>
      </c>
      <c r="D330" s="905">
        <v>75</v>
      </c>
      <c r="E330" s="807" t="s">
        <v>4142</v>
      </c>
      <c r="F330" s="906" t="s">
        <v>103</v>
      </c>
      <c r="G330" s="872"/>
    </row>
    <row r="331" spans="1:7" x14ac:dyDescent="0.15">
      <c r="A331" s="706"/>
      <c r="B331" s="267" t="s">
        <v>8212</v>
      </c>
      <c r="C331" s="905"/>
      <c r="D331" s="905"/>
      <c r="E331" s="807"/>
      <c r="F331" s="906"/>
      <c r="G331" s="872"/>
    </row>
    <row r="332" spans="1:7" x14ac:dyDescent="0.15">
      <c r="A332" s="706"/>
      <c r="B332" s="267" t="s">
        <v>8213</v>
      </c>
      <c r="C332" s="905"/>
      <c r="D332" s="905"/>
      <c r="E332" s="807"/>
      <c r="F332" s="906"/>
      <c r="G332" s="872"/>
    </row>
    <row r="333" spans="1:7" x14ac:dyDescent="0.15">
      <c r="A333" s="706" t="s">
        <v>8214</v>
      </c>
      <c r="B333" s="267" t="s">
        <v>8215</v>
      </c>
      <c r="C333" s="905" t="s">
        <v>103</v>
      </c>
      <c r="D333" s="905">
        <v>280</v>
      </c>
      <c r="E333" s="807" t="s">
        <v>4141</v>
      </c>
      <c r="F333" s="906" t="s">
        <v>103</v>
      </c>
      <c r="G333" s="872"/>
    </row>
    <row r="334" spans="1:7" x14ac:dyDescent="0.15">
      <c r="A334" s="706"/>
      <c r="B334" s="267" t="s">
        <v>8216</v>
      </c>
      <c r="C334" s="905"/>
      <c r="D334" s="905"/>
      <c r="E334" s="807"/>
      <c r="F334" s="906"/>
      <c r="G334" s="872"/>
    </row>
    <row r="335" spans="1:7" x14ac:dyDescent="0.15">
      <c r="A335" s="706"/>
      <c r="B335" s="267" t="s">
        <v>8217</v>
      </c>
      <c r="C335" s="905"/>
      <c r="D335" s="905"/>
      <c r="E335" s="807"/>
      <c r="F335" s="906"/>
      <c r="G335" s="872"/>
    </row>
    <row r="336" spans="1:7" x14ac:dyDescent="0.15">
      <c r="A336" s="706" t="s">
        <v>8218</v>
      </c>
      <c r="B336" s="267" t="s">
        <v>8219</v>
      </c>
      <c r="C336" s="905" t="s">
        <v>103</v>
      </c>
      <c r="D336" s="905">
        <v>240</v>
      </c>
      <c r="E336" s="807" t="s">
        <v>8220</v>
      </c>
      <c r="F336" s="906" t="s">
        <v>103</v>
      </c>
      <c r="G336" s="872"/>
    </row>
    <row r="337" spans="1:7" x14ac:dyDescent="0.15">
      <c r="A337" s="706"/>
      <c r="B337" s="267" t="s">
        <v>8221</v>
      </c>
      <c r="C337" s="905"/>
      <c r="D337" s="905"/>
      <c r="E337" s="807"/>
      <c r="F337" s="906"/>
      <c r="G337" s="872"/>
    </row>
    <row r="338" spans="1:7" x14ac:dyDescent="0.15">
      <c r="A338" s="706"/>
      <c r="B338" s="267" t="s">
        <v>8222</v>
      </c>
      <c r="C338" s="905"/>
      <c r="D338" s="905"/>
      <c r="E338" s="807"/>
      <c r="F338" s="906"/>
      <c r="G338" s="872"/>
    </row>
    <row r="339" spans="1:7" x14ac:dyDescent="0.15">
      <c r="A339" s="706" t="s">
        <v>8223</v>
      </c>
      <c r="B339" s="267" t="s">
        <v>8224</v>
      </c>
      <c r="C339" s="905" t="s">
        <v>103</v>
      </c>
      <c r="D339" s="905">
        <v>75</v>
      </c>
      <c r="E339" s="807" t="s">
        <v>8225</v>
      </c>
      <c r="F339" s="906" t="s">
        <v>103</v>
      </c>
      <c r="G339" s="877" t="s">
        <v>8191</v>
      </c>
    </row>
    <row r="340" spans="1:7" x14ac:dyDescent="0.15">
      <c r="A340" s="706"/>
      <c r="B340" s="267" t="s">
        <v>8226</v>
      </c>
      <c r="C340" s="905"/>
      <c r="D340" s="905"/>
      <c r="E340" s="807"/>
      <c r="F340" s="906"/>
      <c r="G340" s="872"/>
    </row>
    <row r="341" spans="1:7" x14ac:dyDescent="0.15">
      <c r="A341" s="706"/>
      <c r="B341" s="267" t="s">
        <v>8227</v>
      </c>
      <c r="C341" s="905"/>
      <c r="D341" s="905"/>
      <c r="E341" s="807"/>
      <c r="F341" s="906"/>
      <c r="G341" s="872"/>
    </row>
    <row r="342" spans="1:7" x14ac:dyDescent="0.15">
      <c r="A342" s="706" t="s">
        <v>8228</v>
      </c>
      <c r="B342" s="267" t="s">
        <v>8229</v>
      </c>
      <c r="C342" s="905" t="s">
        <v>103</v>
      </c>
      <c r="D342" s="905">
        <v>80</v>
      </c>
      <c r="E342" s="807" t="s">
        <v>4138</v>
      </c>
      <c r="F342" s="906" t="s">
        <v>103</v>
      </c>
      <c r="G342" s="872"/>
    </row>
    <row r="343" spans="1:7" x14ac:dyDescent="0.15">
      <c r="A343" s="706"/>
      <c r="B343" s="267" t="s">
        <v>8230</v>
      </c>
      <c r="C343" s="905"/>
      <c r="D343" s="905"/>
      <c r="E343" s="807"/>
      <c r="F343" s="906"/>
      <c r="G343" s="872"/>
    </row>
    <row r="344" spans="1:7" x14ac:dyDescent="0.15">
      <c r="A344" s="706"/>
      <c r="B344" s="267" t="s">
        <v>8222</v>
      </c>
      <c r="C344" s="905"/>
      <c r="D344" s="905"/>
      <c r="E344" s="807"/>
      <c r="F344" s="906"/>
      <c r="G344" s="872"/>
    </row>
    <row r="345" spans="1:7" x14ac:dyDescent="0.15">
      <c r="A345" s="706" t="s">
        <v>8231</v>
      </c>
      <c r="B345" s="267" t="s">
        <v>8232</v>
      </c>
      <c r="C345" s="905" t="s">
        <v>103</v>
      </c>
      <c r="D345" s="905">
        <v>60</v>
      </c>
      <c r="E345" s="807" t="s">
        <v>4136</v>
      </c>
      <c r="F345" s="906" t="s">
        <v>103</v>
      </c>
      <c r="G345" s="872"/>
    </row>
    <row r="346" spans="1:7" x14ac:dyDescent="0.15">
      <c r="A346" s="706"/>
      <c r="B346" s="267" t="s">
        <v>8233</v>
      </c>
      <c r="C346" s="905"/>
      <c r="D346" s="905"/>
      <c r="E346" s="807"/>
      <c r="F346" s="906"/>
      <c r="G346" s="872"/>
    </row>
    <row r="347" spans="1:7" x14ac:dyDescent="0.15">
      <c r="A347" s="706"/>
      <c r="B347" s="267" t="s">
        <v>8222</v>
      </c>
      <c r="C347" s="905"/>
      <c r="D347" s="905"/>
      <c r="E347" s="807"/>
      <c r="F347" s="906"/>
      <c r="G347" s="872"/>
    </row>
    <row r="348" spans="1:7" x14ac:dyDescent="0.15">
      <c r="A348" s="706" t="s">
        <v>931</v>
      </c>
      <c r="B348" s="267" t="s">
        <v>8234</v>
      </c>
      <c r="C348" s="905" t="s">
        <v>103</v>
      </c>
      <c r="D348" s="905">
        <v>30</v>
      </c>
      <c r="E348" s="807" t="s">
        <v>4100</v>
      </c>
      <c r="F348" s="906" t="s">
        <v>103</v>
      </c>
      <c r="G348" s="872"/>
    </row>
    <row r="349" spans="1:7" x14ac:dyDescent="0.15">
      <c r="A349" s="706"/>
      <c r="B349" s="267" t="s">
        <v>8235</v>
      </c>
      <c r="C349" s="905"/>
      <c r="D349" s="905"/>
      <c r="E349" s="807"/>
      <c r="F349" s="906"/>
      <c r="G349" s="872"/>
    </row>
    <row r="350" spans="1:7" x14ac:dyDescent="0.15">
      <c r="A350" s="706"/>
      <c r="B350" s="267" t="s">
        <v>8236</v>
      </c>
      <c r="C350" s="905"/>
      <c r="D350" s="905"/>
      <c r="E350" s="807"/>
      <c r="F350" s="906"/>
      <c r="G350" s="872"/>
    </row>
    <row r="351" spans="1:7" x14ac:dyDescent="0.15">
      <c r="A351" s="706" t="s">
        <v>786</v>
      </c>
      <c r="B351" s="267" t="s">
        <v>8237</v>
      </c>
      <c r="C351" s="905" t="s">
        <v>103</v>
      </c>
      <c r="D351" s="905">
        <v>10</v>
      </c>
      <c r="E351" s="807" t="s">
        <v>4133</v>
      </c>
      <c r="F351" s="906" t="s">
        <v>103</v>
      </c>
      <c r="G351" s="872"/>
    </row>
    <row r="352" spans="1:7" x14ac:dyDescent="0.15">
      <c r="A352" s="706"/>
      <c r="B352" s="267" t="s">
        <v>8238</v>
      </c>
      <c r="C352" s="905"/>
      <c r="D352" s="905"/>
      <c r="E352" s="807"/>
      <c r="F352" s="906"/>
      <c r="G352" s="872"/>
    </row>
    <row r="353" spans="1:7" x14ac:dyDescent="0.15">
      <c r="A353" s="706"/>
      <c r="B353" s="267" t="s">
        <v>8239</v>
      </c>
      <c r="C353" s="905"/>
      <c r="D353" s="905"/>
      <c r="E353" s="807"/>
      <c r="F353" s="906"/>
      <c r="G353" s="872"/>
    </row>
    <row r="354" spans="1:7" x14ac:dyDescent="0.15">
      <c r="A354" s="706" t="s">
        <v>635</v>
      </c>
      <c r="B354" s="267" t="s">
        <v>8240</v>
      </c>
      <c r="C354" s="905" t="s">
        <v>103</v>
      </c>
      <c r="D354" s="905">
        <v>20</v>
      </c>
      <c r="E354" s="807" t="s">
        <v>4131</v>
      </c>
      <c r="F354" s="906" t="s">
        <v>103</v>
      </c>
      <c r="G354" s="872"/>
    </row>
    <row r="355" spans="1:7" x14ac:dyDescent="0.15">
      <c r="A355" s="706"/>
      <c r="B355" s="267" t="s">
        <v>8241</v>
      </c>
      <c r="C355" s="905"/>
      <c r="D355" s="905"/>
      <c r="E355" s="807"/>
      <c r="F355" s="906"/>
      <c r="G355" s="872"/>
    </row>
    <row r="356" spans="1:7" x14ac:dyDescent="0.15">
      <c r="A356" s="706"/>
      <c r="B356" s="267" t="s">
        <v>8242</v>
      </c>
      <c r="C356" s="905"/>
      <c r="D356" s="905"/>
      <c r="E356" s="807"/>
      <c r="F356" s="906"/>
      <c r="G356" s="872"/>
    </row>
    <row r="357" spans="1:7" x14ac:dyDescent="0.15">
      <c r="A357" s="706" t="s">
        <v>709</v>
      </c>
      <c r="B357" s="267" t="s">
        <v>8243</v>
      </c>
      <c r="C357" s="905" t="s">
        <v>103</v>
      </c>
      <c r="D357" s="905">
        <v>25</v>
      </c>
      <c r="E357" s="230" t="s">
        <v>8244</v>
      </c>
      <c r="F357" s="906" t="s">
        <v>103</v>
      </c>
      <c r="G357" s="872"/>
    </row>
    <row r="358" spans="1:7" x14ac:dyDescent="0.15">
      <c r="A358" s="706"/>
      <c r="B358" s="267" t="s">
        <v>8245</v>
      </c>
      <c r="C358" s="905"/>
      <c r="D358" s="905"/>
      <c r="E358" s="230" t="s">
        <v>8246</v>
      </c>
      <c r="F358" s="906"/>
      <c r="G358" s="872"/>
    </row>
    <row r="359" spans="1:7" x14ac:dyDescent="0.15">
      <c r="A359" s="706" t="s">
        <v>666</v>
      </c>
      <c r="B359" s="267" t="s">
        <v>8247</v>
      </c>
      <c r="C359" s="905" t="s">
        <v>103</v>
      </c>
      <c r="D359" s="905">
        <v>50</v>
      </c>
      <c r="E359" s="807" t="s">
        <v>4094</v>
      </c>
      <c r="F359" s="906" t="s">
        <v>103</v>
      </c>
      <c r="G359" s="872"/>
    </row>
    <row r="360" spans="1:7" x14ac:dyDescent="0.15">
      <c r="A360" s="706"/>
      <c r="B360" s="267" t="s">
        <v>8248</v>
      </c>
      <c r="C360" s="905"/>
      <c r="D360" s="905"/>
      <c r="E360" s="807"/>
      <c r="F360" s="906"/>
      <c r="G360" s="872"/>
    </row>
    <row r="361" spans="1:7" x14ac:dyDescent="0.15">
      <c r="A361" s="706"/>
      <c r="B361" s="267" t="s">
        <v>8242</v>
      </c>
      <c r="C361" s="905"/>
      <c r="D361" s="905"/>
      <c r="E361" s="807"/>
      <c r="F361" s="906"/>
      <c r="G361" s="872"/>
    </row>
    <row r="362" spans="1:7" x14ac:dyDescent="0.15">
      <c r="A362" s="227" t="s">
        <v>689</v>
      </c>
      <c r="B362" s="267" t="s">
        <v>8249</v>
      </c>
      <c r="C362" s="228" t="s">
        <v>103</v>
      </c>
      <c r="D362" s="228">
        <v>40</v>
      </c>
      <c r="E362" s="230" t="s">
        <v>4128</v>
      </c>
      <c r="F362" s="280" t="s">
        <v>103</v>
      </c>
      <c r="G362" s="274"/>
    </row>
    <row r="363" spans="1:7" x14ac:dyDescent="0.15">
      <c r="A363" s="706" t="s">
        <v>703</v>
      </c>
      <c r="B363" s="267" t="s">
        <v>8250</v>
      </c>
      <c r="C363" s="905" t="s">
        <v>103</v>
      </c>
      <c r="D363" s="905">
        <v>35</v>
      </c>
      <c r="E363" s="807" t="s">
        <v>8251</v>
      </c>
      <c r="F363" s="906" t="s">
        <v>103</v>
      </c>
      <c r="G363" s="877" t="s">
        <v>8252</v>
      </c>
    </row>
    <row r="364" spans="1:7" x14ac:dyDescent="0.15">
      <c r="A364" s="706"/>
      <c r="B364" s="267" t="s">
        <v>8253</v>
      </c>
      <c r="C364" s="905"/>
      <c r="D364" s="905"/>
      <c r="E364" s="807"/>
      <c r="F364" s="906"/>
      <c r="G364" s="872"/>
    </row>
    <row r="365" spans="1:7" x14ac:dyDescent="0.15">
      <c r="A365" s="706"/>
      <c r="B365" s="267" t="s">
        <v>8242</v>
      </c>
      <c r="C365" s="905"/>
      <c r="D365" s="905"/>
      <c r="E365" s="807"/>
      <c r="F365" s="906"/>
      <c r="G365" s="872"/>
    </row>
    <row r="366" spans="1:7" x14ac:dyDescent="0.15">
      <c r="A366" s="706" t="s">
        <v>829</v>
      </c>
      <c r="B366" s="267" t="s">
        <v>8254</v>
      </c>
      <c r="C366" s="905" t="s">
        <v>103</v>
      </c>
      <c r="D366" s="905" t="s">
        <v>103</v>
      </c>
      <c r="E366" s="230" t="s">
        <v>4127</v>
      </c>
      <c r="F366" s="906" t="s">
        <v>103</v>
      </c>
      <c r="G366" s="872"/>
    </row>
    <row r="367" spans="1:7" x14ac:dyDescent="0.15">
      <c r="A367" s="706"/>
      <c r="B367" s="267" t="s">
        <v>8255</v>
      </c>
      <c r="C367" s="905"/>
      <c r="D367" s="905"/>
      <c r="E367" s="230" t="s">
        <v>4126</v>
      </c>
      <c r="F367" s="906"/>
      <c r="G367" s="872"/>
    </row>
    <row r="368" spans="1:7" x14ac:dyDescent="0.15">
      <c r="A368" s="706"/>
      <c r="B368" s="267" t="s">
        <v>8256</v>
      </c>
      <c r="C368" s="905"/>
      <c r="D368" s="905"/>
      <c r="E368" s="230"/>
      <c r="F368" s="906"/>
      <c r="G368" s="872"/>
    </row>
    <row r="369" spans="1:7" x14ac:dyDescent="0.15">
      <c r="A369" s="706" t="s">
        <v>684</v>
      </c>
      <c r="B369" s="267" t="s">
        <v>8257</v>
      </c>
      <c r="C369" s="905" t="s">
        <v>103</v>
      </c>
      <c r="D369" s="905">
        <v>25</v>
      </c>
      <c r="E369" s="807" t="s">
        <v>4124</v>
      </c>
      <c r="F369" s="906" t="s">
        <v>103</v>
      </c>
      <c r="G369" s="872"/>
    </row>
    <row r="370" spans="1:7" x14ac:dyDescent="0.15">
      <c r="A370" s="706"/>
      <c r="B370" s="267" t="s">
        <v>8258</v>
      </c>
      <c r="C370" s="905"/>
      <c r="D370" s="905"/>
      <c r="E370" s="807"/>
      <c r="F370" s="906"/>
      <c r="G370" s="872"/>
    </row>
    <row r="371" spans="1:7" x14ac:dyDescent="0.15">
      <c r="A371" s="706"/>
      <c r="B371" s="267" t="s">
        <v>8242</v>
      </c>
      <c r="C371" s="905"/>
      <c r="D371" s="905"/>
      <c r="E371" s="807"/>
      <c r="F371" s="906"/>
      <c r="G371" s="872"/>
    </row>
    <row r="372" spans="1:7" x14ac:dyDescent="0.15">
      <c r="A372" s="706" t="s">
        <v>683</v>
      </c>
      <c r="B372" s="267" t="s">
        <v>8259</v>
      </c>
      <c r="C372" s="905" t="s">
        <v>103</v>
      </c>
      <c r="D372" s="905">
        <v>50</v>
      </c>
      <c r="E372" s="807"/>
      <c r="F372" s="906" t="s">
        <v>103</v>
      </c>
      <c r="G372" s="872"/>
    </row>
    <row r="373" spans="1:7" x14ac:dyDescent="0.15">
      <c r="A373" s="706"/>
      <c r="B373" s="267" t="s">
        <v>8260</v>
      </c>
      <c r="C373" s="905"/>
      <c r="D373" s="905"/>
      <c r="E373" s="807"/>
      <c r="F373" s="906"/>
      <c r="G373" s="872"/>
    </row>
    <row r="374" spans="1:7" x14ac:dyDescent="0.15">
      <c r="A374" s="706"/>
      <c r="B374" s="267" t="s">
        <v>8242</v>
      </c>
      <c r="C374" s="905"/>
      <c r="D374" s="905"/>
      <c r="E374" s="807"/>
      <c r="F374" s="906"/>
      <c r="G374" s="872"/>
    </row>
    <row r="375" spans="1:7" x14ac:dyDescent="0.15">
      <c r="A375" s="706" t="s">
        <v>751</v>
      </c>
      <c r="B375" s="267" t="s">
        <v>8261</v>
      </c>
      <c r="C375" s="905" t="s">
        <v>103</v>
      </c>
      <c r="D375" s="905">
        <v>30</v>
      </c>
      <c r="E375" s="807" t="s">
        <v>3835</v>
      </c>
      <c r="F375" s="906" t="s">
        <v>103</v>
      </c>
      <c r="G375" s="872"/>
    </row>
    <row r="376" spans="1:7" x14ac:dyDescent="0.15">
      <c r="A376" s="706"/>
      <c r="B376" s="267" t="s">
        <v>8262</v>
      </c>
      <c r="C376" s="905"/>
      <c r="D376" s="905"/>
      <c r="E376" s="807"/>
      <c r="F376" s="906"/>
      <c r="G376" s="872"/>
    </row>
    <row r="377" spans="1:7" x14ac:dyDescent="0.15">
      <c r="A377" s="706"/>
      <c r="B377" s="267" t="s">
        <v>8263</v>
      </c>
      <c r="C377" s="905"/>
      <c r="D377" s="905"/>
      <c r="E377" s="807"/>
      <c r="F377" s="906"/>
      <c r="G377" s="872"/>
    </row>
    <row r="378" spans="1:7" x14ac:dyDescent="0.15">
      <c r="A378" s="706" t="s">
        <v>743</v>
      </c>
      <c r="B378" s="267" t="s">
        <v>8259</v>
      </c>
      <c r="C378" s="905" t="s">
        <v>103</v>
      </c>
      <c r="D378" s="905">
        <v>15</v>
      </c>
      <c r="E378" s="807" t="s">
        <v>3408</v>
      </c>
      <c r="F378" s="906" t="s">
        <v>103</v>
      </c>
      <c r="G378" s="872"/>
    </row>
    <row r="379" spans="1:7" x14ac:dyDescent="0.15">
      <c r="A379" s="706"/>
      <c r="B379" s="267" t="s">
        <v>8264</v>
      </c>
      <c r="C379" s="905"/>
      <c r="D379" s="905"/>
      <c r="E379" s="807"/>
      <c r="F379" s="906"/>
      <c r="G379" s="872"/>
    </row>
    <row r="380" spans="1:7" x14ac:dyDescent="0.15">
      <c r="A380" s="706"/>
      <c r="B380" s="267" t="s">
        <v>8242</v>
      </c>
      <c r="C380" s="905"/>
      <c r="D380" s="905"/>
      <c r="E380" s="807"/>
      <c r="F380" s="906"/>
      <c r="G380" s="872"/>
    </row>
    <row r="381" spans="1:7" x14ac:dyDescent="0.15">
      <c r="A381" s="706" t="s">
        <v>8265</v>
      </c>
      <c r="B381" s="267" t="s">
        <v>8266</v>
      </c>
      <c r="C381" s="905" t="s">
        <v>103</v>
      </c>
      <c r="D381" s="905">
        <v>888</v>
      </c>
      <c r="E381" s="877" t="s">
        <v>3310</v>
      </c>
      <c r="F381" s="906" t="s">
        <v>103</v>
      </c>
      <c r="G381" s="872"/>
    </row>
    <row r="382" spans="1:7" x14ac:dyDescent="0.15">
      <c r="A382" s="706"/>
      <c r="B382" s="267" t="s">
        <v>8267</v>
      </c>
      <c r="C382" s="905"/>
      <c r="D382" s="905"/>
      <c r="E382" s="807"/>
      <c r="F382" s="906"/>
      <c r="G382" s="872"/>
    </row>
    <row r="383" spans="1:7" x14ac:dyDescent="0.15">
      <c r="A383" s="706"/>
      <c r="B383" s="267" t="s">
        <v>8268</v>
      </c>
      <c r="C383" s="905"/>
      <c r="D383" s="905"/>
      <c r="E383" s="807"/>
      <c r="F383" s="906"/>
      <c r="G383" s="872"/>
    </row>
    <row r="384" spans="1:7" x14ac:dyDescent="0.15">
      <c r="A384" s="706" t="s">
        <v>8269</v>
      </c>
      <c r="B384" s="267" t="s">
        <v>8270</v>
      </c>
      <c r="C384" s="905" t="s">
        <v>103</v>
      </c>
      <c r="D384" s="905">
        <v>30</v>
      </c>
      <c r="E384" s="807" t="s">
        <v>8271</v>
      </c>
      <c r="F384" s="906" t="s">
        <v>103</v>
      </c>
      <c r="G384" s="872"/>
    </row>
    <row r="385" spans="1:7" x14ac:dyDescent="0.15">
      <c r="A385" s="706"/>
      <c r="B385" s="267" t="s">
        <v>8272</v>
      </c>
      <c r="C385" s="905"/>
      <c r="D385" s="905"/>
      <c r="E385" s="807"/>
      <c r="F385" s="906"/>
      <c r="G385" s="872"/>
    </row>
    <row r="386" spans="1:7" x14ac:dyDescent="0.15">
      <c r="A386" s="706"/>
      <c r="B386" s="267" t="s">
        <v>8273</v>
      </c>
      <c r="C386" s="905"/>
      <c r="D386" s="905"/>
      <c r="E386" s="807"/>
      <c r="F386" s="906"/>
      <c r="G386" s="872"/>
    </row>
    <row r="387" spans="1:7" x14ac:dyDescent="0.15">
      <c r="A387" s="706" t="s">
        <v>854</v>
      </c>
      <c r="B387" s="267" t="s">
        <v>8274</v>
      </c>
      <c r="C387" s="905" t="s">
        <v>103</v>
      </c>
      <c r="D387" s="905">
        <v>40</v>
      </c>
      <c r="E387" s="807" t="s">
        <v>4114</v>
      </c>
      <c r="F387" s="906" t="s">
        <v>103</v>
      </c>
      <c r="G387" s="275" t="s">
        <v>8275</v>
      </c>
    </row>
    <row r="388" spans="1:7" x14ac:dyDescent="0.15">
      <c r="A388" s="706"/>
      <c r="B388" s="267" t="s">
        <v>8276</v>
      </c>
      <c r="C388" s="905"/>
      <c r="D388" s="905"/>
      <c r="E388" s="807"/>
      <c r="F388" s="906"/>
      <c r="G388" s="274" t="s">
        <v>8277</v>
      </c>
    </row>
    <row r="389" spans="1:7" x14ac:dyDescent="0.15">
      <c r="A389" s="706"/>
      <c r="B389" s="267" t="s">
        <v>8278</v>
      </c>
      <c r="C389" s="905"/>
      <c r="D389" s="905"/>
      <c r="E389" s="807"/>
      <c r="F389" s="906"/>
      <c r="G389" s="230"/>
    </row>
    <row r="390" spans="1:7" x14ac:dyDescent="0.15">
      <c r="A390" s="706" t="s">
        <v>776</v>
      </c>
      <c r="B390" s="267" t="s">
        <v>8274</v>
      </c>
      <c r="C390" s="905" t="s">
        <v>103</v>
      </c>
      <c r="D390" s="905">
        <v>60</v>
      </c>
      <c r="E390" s="807"/>
      <c r="F390" s="906" t="s">
        <v>103</v>
      </c>
      <c r="G390" s="872" t="s">
        <v>8279</v>
      </c>
    </row>
    <row r="391" spans="1:7" x14ac:dyDescent="0.15">
      <c r="A391" s="706"/>
      <c r="B391" s="267" t="s">
        <v>8276</v>
      </c>
      <c r="C391" s="905"/>
      <c r="D391" s="905"/>
      <c r="E391" s="807"/>
      <c r="F391" s="906"/>
      <c r="G391" s="872"/>
    </row>
    <row r="392" spans="1:7" x14ac:dyDescent="0.15">
      <c r="A392" s="706"/>
      <c r="B392" s="267" t="s">
        <v>8278</v>
      </c>
      <c r="C392" s="905"/>
      <c r="D392" s="905"/>
      <c r="E392" s="807"/>
      <c r="F392" s="906"/>
      <c r="G392" s="872"/>
    </row>
    <row r="393" spans="1:7" x14ac:dyDescent="0.15">
      <c r="A393" s="706" t="s">
        <v>775</v>
      </c>
      <c r="B393" s="267" t="s">
        <v>8274</v>
      </c>
      <c r="C393" s="905" t="s">
        <v>103</v>
      </c>
      <c r="D393" s="905">
        <v>100</v>
      </c>
      <c r="E393" s="807"/>
      <c r="F393" s="906" t="s">
        <v>103</v>
      </c>
      <c r="G393" s="275" t="s">
        <v>8280</v>
      </c>
    </row>
    <row r="394" spans="1:7" x14ac:dyDescent="0.15">
      <c r="A394" s="706"/>
      <c r="B394" s="267" t="s">
        <v>8281</v>
      </c>
      <c r="C394" s="905"/>
      <c r="D394" s="905"/>
      <c r="E394" s="807"/>
      <c r="F394" s="906"/>
      <c r="G394" s="274" t="s">
        <v>8282</v>
      </c>
    </row>
    <row r="395" spans="1:7" x14ac:dyDescent="0.15">
      <c r="A395" s="706" t="s">
        <v>5463</v>
      </c>
      <c r="B395" s="267" t="s">
        <v>8283</v>
      </c>
      <c r="C395" s="905" t="s">
        <v>103</v>
      </c>
      <c r="D395" s="905">
        <v>80</v>
      </c>
      <c r="E395" s="807" t="s">
        <v>4111</v>
      </c>
      <c r="F395" s="906" t="s">
        <v>103</v>
      </c>
      <c r="G395" s="275" t="s">
        <v>8280</v>
      </c>
    </row>
    <row r="396" spans="1:7" x14ac:dyDescent="0.15">
      <c r="A396" s="706"/>
      <c r="B396" s="267" t="s">
        <v>8284</v>
      </c>
      <c r="C396" s="905"/>
      <c r="D396" s="905"/>
      <c r="E396" s="807"/>
      <c r="F396" s="906"/>
      <c r="G396" s="274" t="s">
        <v>8285</v>
      </c>
    </row>
    <row r="397" spans="1:7" x14ac:dyDescent="0.15">
      <c r="A397" s="706" t="s">
        <v>866</v>
      </c>
      <c r="B397" s="267" t="s">
        <v>8286</v>
      </c>
      <c r="C397" s="905" t="s">
        <v>103</v>
      </c>
      <c r="D397" s="905">
        <v>70</v>
      </c>
      <c r="E397" s="807" t="s">
        <v>4108</v>
      </c>
      <c r="F397" s="906" t="s">
        <v>103</v>
      </c>
      <c r="G397" s="275" t="s">
        <v>8280</v>
      </c>
    </row>
    <row r="398" spans="1:7" x14ac:dyDescent="0.15">
      <c r="A398" s="706"/>
      <c r="B398" s="267" t="s">
        <v>8287</v>
      </c>
      <c r="C398" s="905"/>
      <c r="D398" s="905"/>
      <c r="E398" s="807"/>
      <c r="F398" s="906"/>
      <c r="G398" s="274" t="s">
        <v>8288</v>
      </c>
    </row>
    <row r="399" spans="1:7" x14ac:dyDescent="0.15">
      <c r="A399" s="706"/>
      <c r="B399" s="267" t="s">
        <v>8284</v>
      </c>
      <c r="C399" s="905"/>
      <c r="D399" s="905"/>
      <c r="E399" s="807"/>
      <c r="F399" s="906"/>
      <c r="G399" s="230"/>
    </row>
    <row r="400" spans="1:7" x14ac:dyDescent="0.15">
      <c r="A400" s="706" t="s">
        <v>688</v>
      </c>
      <c r="B400" s="267" t="s">
        <v>8289</v>
      </c>
      <c r="C400" s="905" t="s">
        <v>103</v>
      </c>
      <c r="D400" s="905">
        <v>120</v>
      </c>
      <c r="E400" s="807" t="s">
        <v>4104</v>
      </c>
      <c r="F400" s="906" t="s">
        <v>103</v>
      </c>
      <c r="G400" s="872"/>
    </row>
    <row r="401" spans="1:7" x14ac:dyDescent="0.15">
      <c r="A401" s="706"/>
      <c r="B401" s="267" t="s">
        <v>8290</v>
      </c>
      <c r="C401" s="905"/>
      <c r="D401" s="905"/>
      <c r="E401" s="807"/>
      <c r="F401" s="906"/>
      <c r="G401" s="872"/>
    </row>
    <row r="402" spans="1:7" x14ac:dyDescent="0.15">
      <c r="A402" s="706"/>
      <c r="B402" s="267" t="s">
        <v>8284</v>
      </c>
      <c r="C402" s="905"/>
      <c r="D402" s="905"/>
      <c r="E402" s="807"/>
      <c r="F402" s="906"/>
      <c r="G402" s="872"/>
    </row>
    <row r="403" spans="1:7" x14ac:dyDescent="0.15">
      <c r="A403" s="706" t="s">
        <v>601</v>
      </c>
      <c r="B403" s="267" t="s">
        <v>8291</v>
      </c>
      <c r="C403" s="905" t="s">
        <v>103</v>
      </c>
      <c r="D403" s="905">
        <v>200</v>
      </c>
      <c r="E403" s="807" t="s">
        <v>4102</v>
      </c>
      <c r="F403" s="906" t="s">
        <v>103</v>
      </c>
      <c r="G403" s="872"/>
    </row>
    <row r="404" spans="1:7" x14ac:dyDescent="0.15">
      <c r="A404" s="706"/>
      <c r="B404" s="267" t="s">
        <v>8292</v>
      </c>
      <c r="C404" s="905"/>
      <c r="D404" s="905"/>
      <c r="E404" s="807"/>
      <c r="F404" s="906"/>
      <c r="G404" s="872"/>
    </row>
    <row r="405" spans="1:7" x14ac:dyDescent="0.15">
      <c r="A405" s="706"/>
      <c r="B405" s="267" t="s">
        <v>8293</v>
      </c>
      <c r="C405" s="905"/>
      <c r="D405" s="905"/>
      <c r="E405" s="807"/>
      <c r="F405" s="906"/>
      <c r="G405" s="872"/>
    </row>
    <row r="406" spans="1:7" x14ac:dyDescent="0.15">
      <c r="A406" s="706" t="s">
        <v>930</v>
      </c>
      <c r="B406" s="267" t="s">
        <v>8291</v>
      </c>
      <c r="C406" s="905" t="s">
        <v>103</v>
      </c>
      <c r="D406" s="905">
        <v>150</v>
      </c>
      <c r="E406" s="807" t="s">
        <v>4100</v>
      </c>
      <c r="F406" s="906" t="s">
        <v>103</v>
      </c>
      <c r="G406" s="872"/>
    </row>
    <row r="407" spans="1:7" x14ac:dyDescent="0.15">
      <c r="A407" s="706"/>
      <c r="B407" s="267" t="s">
        <v>8294</v>
      </c>
      <c r="C407" s="905"/>
      <c r="D407" s="905"/>
      <c r="E407" s="807"/>
      <c r="F407" s="906"/>
      <c r="G407" s="872"/>
    </row>
    <row r="408" spans="1:7" x14ac:dyDescent="0.15">
      <c r="A408" s="706"/>
      <c r="B408" s="267" t="s">
        <v>8293</v>
      </c>
      <c r="C408" s="905"/>
      <c r="D408" s="905"/>
      <c r="E408" s="807"/>
      <c r="F408" s="906"/>
      <c r="G408" s="872"/>
    </row>
    <row r="409" spans="1:7" x14ac:dyDescent="0.15">
      <c r="A409" s="706" t="s">
        <v>785</v>
      </c>
      <c r="B409" s="267" t="s">
        <v>8291</v>
      </c>
      <c r="C409" s="905" t="s">
        <v>103</v>
      </c>
      <c r="D409" s="905">
        <v>200</v>
      </c>
      <c r="E409" s="807" t="s">
        <v>4099</v>
      </c>
      <c r="F409" s="906" t="s">
        <v>103</v>
      </c>
      <c r="G409" s="877" t="s">
        <v>8191</v>
      </c>
    </row>
    <row r="410" spans="1:7" x14ac:dyDescent="0.15">
      <c r="A410" s="706"/>
      <c r="B410" s="267" t="s">
        <v>8295</v>
      </c>
      <c r="C410" s="905"/>
      <c r="D410" s="905"/>
      <c r="E410" s="807"/>
      <c r="F410" s="906"/>
      <c r="G410" s="872"/>
    </row>
    <row r="411" spans="1:7" x14ac:dyDescent="0.15">
      <c r="A411" s="706"/>
      <c r="B411" s="267" t="s">
        <v>8293</v>
      </c>
      <c r="C411" s="905"/>
      <c r="D411" s="905"/>
      <c r="E411" s="807"/>
      <c r="F411" s="906"/>
      <c r="G411" s="872"/>
    </row>
    <row r="412" spans="1:7" x14ac:dyDescent="0.15">
      <c r="A412" s="706" t="s">
        <v>634</v>
      </c>
      <c r="B412" s="267" t="s">
        <v>8291</v>
      </c>
      <c r="C412" s="905" t="s">
        <v>103</v>
      </c>
      <c r="D412" s="905">
        <v>250</v>
      </c>
      <c r="E412" s="807" t="s">
        <v>8296</v>
      </c>
      <c r="F412" s="906" t="s">
        <v>103</v>
      </c>
      <c r="G412" s="872"/>
    </row>
    <row r="413" spans="1:7" x14ac:dyDescent="0.15">
      <c r="A413" s="706"/>
      <c r="B413" s="267" t="s">
        <v>8297</v>
      </c>
      <c r="C413" s="905"/>
      <c r="D413" s="905"/>
      <c r="E413" s="807"/>
      <c r="F413" s="906"/>
      <c r="G413" s="872"/>
    </row>
    <row r="414" spans="1:7" x14ac:dyDescent="0.15">
      <c r="A414" s="706"/>
      <c r="B414" s="267" t="s">
        <v>8293</v>
      </c>
      <c r="C414" s="905"/>
      <c r="D414" s="905"/>
      <c r="E414" s="807"/>
      <c r="F414" s="906"/>
      <c r="G414" s="872"/>
    </row>
    <row r="415" spans="1:7" x14ac:dyDescent="0.15">
      <c r="A415" s="706" t="s">
        <v>722</v>
      </c>
      <c r="B415" s="267" t="s">
        <v>8291</v>
      </c>
      <c r="C415" s="905" t="s">
        <v>103</v>
      </c>
      <c r="D415" s="905">
        <v>300</v>
      </c>
      <c r="E415" s="807" t="s">
        <v>4096</v>
      </c>
      <c r="F415" s="906" t="s">
        <v>103</v>
      </c>
      <c r="G415" s="872"/>
    </row>
    <row r="416" spans="1:7" x14ac:dyDescent="0.15">
      <c r="A416" s="706"/>
      <c r="B416" s="267" t="s">
        <v>8298</v>
      </c>
      <c r="C416" s="905"/>
      <c r="D416" s="905"/>
      <c r="E416" s="807"/>
      <c r="F416" s="906"/>
      <c r="G416" s="872"/>
    </row>
    <row r="417" spans="1:7" x14ac:dyDescent="0.15">
      <c r="A417" s="706"/>
      <c r="B417" s="267" t="s">
        <v>8293</v>
      </c>
      <c r="C417" s="905"/>
      <c r="D417" s="905"/>
      <c r="E417" s="807"/>
      <c r="F417" s="906"/>
      <c r="G417" s="872"/>
    </row>
    <row r="418" spans="1:7" x14ac:dyDescent="0.15">
      <c r="A418" s="706" t="s">
        <v>665</v>
      </c>
      <c r="B418" s="267" t="s">
        <v>8291</v>
      </c>
      <c r="C418" s="905" t="s">
        <v>103</v>
      </c>
      <c r="D418" s="905">
        <v>500</v>
      </c>
      <c r="E418" s="807" t="s">
        <v>4094</v>
      </c>
      <c r="F418" s="906" t="s">
        <v>103</v>
      </c>
      <c r="G418" s="872"/>
    </row>
    <row r="419" spans="1:7" x14ac:dyDescent="0.15">
      <c r="A419" s="706"/>
      <c r="B419" s="267" t="s">
        <v>8299</v>
      </c>
      <c r="C419" s="905"/>
      <c r="D419" s="905"/>
      <c r="E419" s="807"/>
      <c r="F419" s="906"/>
      <c r="G419" s="872"/>
    </row>
    <row r="420" spans="1:7" x14ac:dyDescent="0.15">
      <c r="A420" s="706"/>
      <c r="B420" s="267" t="s">
        <v>8293</v>
      </c>
      <c r="C420" s="905"/>
      <c r="D420" s="905"/>
      <c r="E420" s="807"/>
      <c r="F420" s="906"/>
      <c r="G420" s="872"/>
    </row>
    <row r="421" spans="1:7" x14ac:dyDescent="0.15">
      <c r="A421" s="706" t="s">
        <v>8300</v>
      </c>
      <c r="B421" s="267" t="s">
        <v>8301</v>
      </c>
      <c r="C421" s="905" t="s">
        <v>103</v>
      </c>
      <c r="D421" s="905" t="s">
        <v>103</v>
      </c>
      <c r="E421" s="807" t="s">
        <v>8302</v>
      </c>
      <c r="F421" s="906" t="s">
        <v>103</v>
      </c>
      <c r="G421" s="872" t="s">
        <v>8303</v>
      </c>
    </row>
    <row r="422" spans="1:7" x14ac:dyDescent="0.15">
      <c r="A422" s="706"/>
      <c r="B422" s="267" t="s">
        <v>8304</v>
      </c>
      <c r="C422" s="905"/>
      <c r="D422" s="905"/>
      <c r="E422" s="807"/>
      <c r="F422" s="906"/>
      <c r="G422" s="872"/>
    </row>
    <row r="423" spans="1:7" x14ac:dyDescent="0.15">
      <c r="A423" s="706"/>
      <c r="B423" s="267" t="s">
        <v>8305</v>
      </c>
      <c r="C423" s="905"/>
      <c r="D423" s="905"/>
      <c r="E423" s="807"/>
      <c r="F423" s="906"/>
      <c r="G423" s="872"/>
    </row>
    <row r="424" spans="1:7" x14ac:dyDescent="0.15">
      <c r="A424" s="706" t="s">
        <v>8306</v>
      </c>
      <c r="B424" s="267" t="s">
        <v>8307</v>
      </c>
      <c r="C424" s="905" t="s">
        <v>103</v>
      </c>
      <c r="D424" s="904">
        <v>1000</v>
      </c>
      <c r="E424" s="807" t="s">
        <v>4092</v>
      </c>
      <c r="F424" s="906" t="s">
        <v>103</v>
      </c>
      <c r="G424" s="877" t="s">
        <v>8308</v>
      </c>
    </row>
    <row r="425" spans="1:7" x14ac:dyDescent="0.15">
      <c r="A425" s="706"/>
      <c r="B425" s="267" t="s">
        <v>8309</v>
      </c>
      <c r="C425" s="905"/>
      <c r="D425" s="905"/>
      <c r="E425" s="807"/>
      <c r="F425" s="906"/>
      <c r="G425" s="872"/>
    </row>
    <row r="426" spans="1:7" x14ac:dyDescent="0.15">
      <c r="A426" s="706"/>
      <c r="B426" s="267" t="s">
        <v>8310</v>
      </c>
      <c r="C426" s="905"/>
      <c r="D426" s="905"/>
      <c r="E426" s="807"/>
      <c r="F426" s="906"/>
      <c r="G426" s="872"/>
    </row>
    <row r="427" spans="1:7" x14ac:dyDescent="0.15">
      <c r="A427" s="706" t="s">
        <v>5608</v>
      </c>
      <c r="B427" s="267" t="s">
        <v>8311</v>
      </c>
      <c r="C427" s="905" t="s">
        <v>103</v>
      </c>
      <c r="D427" s="904">
        <v>1000</v>
      </c>
      <c r="E427" s="230" t="s">
        <v>8312</v>
      </c>
      <c r="F427" s="906" t="s">
        <v>103</v>
      </c>
      <c r="G427" s="872"/>
    </row>
    <row r="428" spans="1:7" x14ac:dyDescent="0.15">
      <c r="A428" s="706"/>
      <c r="B428" s="267" t="s">
        <v>8313</v>
      </c>
      <c r="C428" s="905"/>
      <c r="D428" s="905"/>
      <c r="E428" s="230" t="s">
        <v>908</v>
      </c>
      <c r="F428" s="906"/>
      <c r="G428" s="872"/>
    </row>
    <row r="429" spans="1:7" x14ac:dyDescent="0.15">
      <c r="A429" s="706"/>
      <c r="B429" s="267" t="s">
        <v>8310</v>
      </c>
      <c r="C429" s="905"/>
      <c r="D429" s="905"/>
      <c r="E429" s="230"/>
      <c r="F429" s="906"/>
      <c r="G429" s="872"/>
    </row>
    <row r="430" spans="1:7" x14ac:dyDescent="0.15">
      <c r="A430" s="706" t="s">
        <v>5689</v>
      </c>
      <c r="B430" s="267" t="s">
        <v>8314</v>
      </c>
      <c r="C430" s="905" t="s">
        <v>103</v>
      </c>
      <c r="D430" s="904">
        <v>1000</v>
      </c>
      <c r="E430" s="807" t="s">
        <v>4090</v>
      </c>
      <c r="F430" s="906" t="s">
        <v>103</v>
      </c>
      <c r="G430" s="872"/>
    </row>
    <row r="431" spans="1:7" x14ac:dyDescent="0.15">
      <c r="A431" s="706"/>
      <c r="B431" s="267" t="s">
        <v>8315</v>
      </c>
      <c r="C431" s="905"/>
      <c r="D431" s="905"/>
      <c r="E431" s="807"/>
      <c r="F431" s="906"/>
      <c r="G431" s="872"/>
    </row>
    <row r="432" spans="1:7" x14ac:dyDescent="0.15">
      <c r="A432" s="706"/>
      <c r="B432" s="267" t="s">
        <v>8310</v>
      </c>
      <c r="C432" s="905"/>
      <c r="D432" s="905"/>
      <c r="E432" s="807"/>
      <c r="F432" s="906"/>
      <c r="G432" s="872"/>
    </row>
    <row r="433" spans="1:7" x14ac:dyDescent="0.15">
      <c r="A433" s="706" t="s">
        <v>8316</v>
      </c>
      <c r="B433" s="267" t="s">
        <v>8317</v>
      </c>
      <c r="C433" s="905" t="s">
        <v>103</v>
      </c>
      <c r="D433" s="904">
        <v>1000</v>
      </c>
      <c r="E433" s="807" t="s">
        <v>4089</v>
      </c>
      <c r="F433" s="906" t="s">
        <v>103</v>
      </c>
      <c r="G433" s="872"/>
    </row>
    <row r="434" spans="1:7" x14ac:dyDescent="0.15">
      <c r="A434" s="706"/>
      <c r="B434" s="267" t="s">
        <v>8318</v>
      </c>
      <c r="C434" s="905"/>
      <c r="D434" s="905"/>
      <c r="E434" s="807"/>
      <c r="F434" s="906"/>
      <c r="G434" s="872"/>
    </row>
    <row r="435" spans="1:7" x14ac:dyDescent="0.15">
      <c r="A435" s="706"/>
      <c r="B435" s="267" t="s">
        <v>8310</v>
      </c>
      <c r="C435" s="905"/>
      <c r="D435" s="905"/>
      <c r="E435" s="807"/>
      <c r="F435" s="906"/>
      <c r="G435" s="872"/>
    </row>
    <row r="436" spans="1:7" x14ac:dyDescent="0.15">
      <c r="A436" s="706" t="s">
        <v>893</v>
      </c>
      <c r="B436" s="267" t="s">
        <v>8319</v>
      </c>
      <c r="C436" s="905" t="s">
        <v>103</v>
      </c>
      <c r="D436" s="904">
        <v>1000</v>
      </c>
      <c r="E436" s="807" t="s">
        <v>4088</v>
      </c>
      <c r="F436" s="906" t="s">
        <v>103</v>
      </c>
      <c r="G436" s="872"/>
    </row>
    <row r="437" spans="1:7" x14ac:dyDescent="0.15">
      <c r="A437" s="706"/>
      <c r="B437" s="267" t="s">
        <v>8320</v>
      </c>
      <c r="C437" s="905"/>
      <c r="D437" s="905"/>
      <c r="E437" s="807"/>
      <c r="F437" s="906"/>
      <c r="G437" s="872"/>
    </row>
    <row r="438" spans="1:7" x14ac:dyDescent="0.15">
      <c r="A438" s="706"/>
      <c r="B438" s="267" t="s">
        <v>8310</v>
      </c>
      <c r="C438" s="905"/>
      <c r="D438" s="905"/>
      <c r="E438" s="807"/>
      <c r="F438" s="906"/>
      <c r="G438" s="872"/>
    </row>
    <row r="439" spans="1:7" x14ac:dyDescent="0.15">
      <c r="A439" s="706" t="s">
        <v>5640</v>
      </c>
      <c r="B439" s="267" t="s">
        <v>8321</v>
      </c>
      <c r="C439" s="905" t="s">
        <v>103</v>
      </c>
      <c r="D439" s="905">
        <v>800</v>
      </c>
      <c r="E439" s="807" t="s">
        <v>3400</v>
      </c>
      <c r="F439" s="906" t="s">
        <v>103</v>
      </c>
      <c r="G439" s="872"/>
    </row>
    <row r="440" spans="1:7" x14ac:dyDescent="0.15">
      <c r="A440" s="706"/>
      <c r="B440" s="267" t="s">
        <v>8322</v>
      </c>
      <c r="C440" s="905"/>
      <c r="D440" s="905"/>
      <c r="E440" s="807"/>
      <c r="F440" s="906"/>
      <c r="G440" s="872"/>
    </row>
    <row r="441" spans="1:7" x14ac:dyDescent="0.15">
      <c r="A441" s="706"/>
      <c r="B441" s="267" t="s">
        <v>8323</v>
      </c>
      <c r="C441" s="905"/>
      <c r="D441" s="905"/>
      <c r="E441" s="807"/>
      <c r="F441" s="906"/>
      <c r="G441" s="872"/>
    </row>
    <row r="442" spans="1:7" x14ac:dyDescent="0.15">
      <c r="A442" s="706" t="s">
        <v>257</v>
      </c>
      <c r="B442" s="267" t="s">
        <v>8324</v>
      </c>
      <c r="C442" s="905">
        <v>-75</v>
      </c>
      <c r="D442" s="905">
        <v>800</v>
      </c>
      <c r="E442" s="230" t="s">
        <v>8325</v>
      </c>
      <c r="F442" s="906" t="s">
        <v>103</v>
      </c>
      <c r="G442" s="877" t="s">
        <v>8326</v>
      </c>
    </row>
    <row r="443" spans="1:7" x14ac:dyDescent="0.15">
      <c r="A443" s="706"/>
      <c r="B443" s="267" t="s">
        <v>8327</v>
      </c>
      <c r="C443" s="905"/>
      <c r="D443" s="905"/>
      <c r="E443" s="230" t="s">
        <v>2571</v>
      </c>
      <c r="F443" s="906"/>
      <c r="G443" s="872"/>
    </row>
    <row r="444" spans="1:7" x14ac:dyDescent="0.15">
      <c r="A444" s="706"/>
      <c r="B444" s="267" t="s">
        <v>8328</v>
      </c>
      <c r="C444" s="905"/>
      <c r="D444" s="905"/>
      <c r="E444" s="230"/>
      <c r="F444" s="906"/>
      <c r="G444" s="872"/>
    </row>
    <row r="445" spans="1:7" x14ac:dyDescent="0.15">
      <c r="A445" s="706" t="s">
        <v>8329</v>
      </c>
      <c r="B445" s="267" t="s">
        <v>8267</v>
      </c>
      <c r="C445" s="905">
        <v>-750</v>
      </c>
      <c r="D445" s="904">
        <v>1000</v>
      </c>
      <c r="E445" s="807" t="s">
        <v>4086</v>
      </c>
      <c r="F445" s="906" t="s">
        <v>103</v>
      </c>
      <c r="G445" s="872" t="s">
        <v>8330</v>
      </c>
    </row>
    <row r="446" spans="1:7" x14ac:dyDescent="0.15">
      <c r="A446" s="706"/>
      <c r="B446" s="267" t="s">
        <v>8331</v>
      </c>
      <c r="C446" s="905"/>
      <c r="D446" s="905"/>
      <c r="E446" s="807"/>
      <c r="F446" s="906"/>
      <c r="G446" s="872"/>
    </row>
    <row r="447" spans="1:7" x14ac:dyDescent="0.15">
      <c r="A447" s="706"/>
      <c r="B447" s="267" t="s">
        <v>8332</v>
      </c>
      <c r="C447" s="905"/>
      <c r="D447" s="905"/>
      <c r="E447" s="807"/>
      <c r="F447" s="906"/>
      <c r="G447" s="872"/>
    </row>
    <row r="448" spans="1:7" x14ac:dyDescent="0.15">
      <c r="A448" s="227" t="s">
        <v>8333</v>
      </c>
      <c r="B448" s="267" t="s">
        <v>8334</v>
      </c>
      <c r="C448" s="228" t="s">
        <v>103</v>
      </c>
      <c r="D448" s="228" t="s">
        <v>103</v>
      </c>
      <c r="E448" s="230" t="s">
        <v>8335</v>
      </c>
      <c r="F448" s="280" t="s">
        <v>103</v>
      </c>
      <c r="G448" s="274"/>
    </row>
    <row r="449" spans="1:7" x14ac:dyDescent="0.15">
      <c r="A449" s="706" t="s">
        <v>7153</v>
      </c>
      <c r="B449" s="267" t="s">
        <v>8336</v>
      </c>
      <c r="C449" s="904">
        <v>-1500</v>
      </c>
      <c r="D449" s="905" t="s">
        <v>103</v>
      </c>
      <c r="E449" s="877" t="s">
        <v>8337</v>
      </c>
      <c r="F449" s="906" t="s">
        <v>103</v>
      </c>
      <c r="G449" s="872" t="s">
        <v>7154</v>
      </c>
    </row>
    <row r="450" spans="1:7" x14ac:dyDescent="0.15">
      <c r="A450" s="706"/>
      <c r="B450" s="267" t="s">
        <v>8338</v>
      </c>
      <c r="C450" s="904"/>
      <c r="D450" s="904"/>
      <c r="E450" s="878"/>
      <c r="F450" s="906"/>
      <c r="G450" s="872"/>
    </row>
    <row r="451" spans="1:7" x14ac:dyDescent="0.15">
      <c r="A451" s="706"/>
      <c r="B451" s="267" t="s">
        <v>8339</v>
      </c>
      <c r="C451" s="904"/>
      <c r="D451" s="904"/>
      <c r="E451" s="878"/>
      <c r="F451" s="906"/>
      <c r="G451" s="872"/>
    </row>
    <row r="452" spans="1:7" x14ac:dyDescent="0.15">
      <c r="A452" s="706" t="s">
        <v>1047</v>
      </c>
      <c r="B452" s="267" t="s">
        <v>8340</v>
      </c>
      <c r="C452" s="905">
        <v>-15</v>
      </c>
      <c r="D452" s="905" t="s">
        <v>103</v>
      </c>
      <c r="E452" s="807" t="s">
        <v>4085</v>
      </c>
      <c r="F452" s="906" t="s">
        <v>103</v>
      </c>
      <c r="G452" s="872"/>
    </row>
    <row r="453" spans="1:7" x14ac:dyDescent="0.15">
      <c r="A453" s="706"/>
      <c r="B453" s="267" t="s">
        <v>8341</v>
      </c>
      <c r="C453" s="905"/>
      <c r="D453" s="905"/>
      <c r="E453" s="807"/>
      <c r="F453" s="906"/>
      <c r="G453" s="872"/>
    </row>
    <row r="454" spans="1:7" x14ac:dyDescent="0.15">
      <c r="A454" s="706"/>
      <c r="B454" s="267" t="s">
        <v>8342</v>
      </c>
      <c r="C454" s="905"/>
      <c r="D454" s="905"/>
      <c r="E454" s="807"/>
      <c r="F454" s="906"/>
      <c r="G454" s="872"/>
    </row>
    <row r="455" spans="1:7" x14ac:dyDescent="0.15">
      <c r="A455" s="706" t="s">
        <v>199</v>
      </c>
      <c r="B455" s="267" t="s">
        <v>8343</v>
      </c>
      <c r="C455" s="905">
        <v>-187</v>
      </c>
      <c r="D455" s="905" t="s">
        <v>103</v>
      </c>
      <c r="E455" s="230" t="s">
        <v>4084</v>
      </c>
      <c r="F455" s="906" t="s">
        <v>103</v>
      </c>
      <c r="G455" s="877" t="s">
        <v>8344</v>
      </c>
    </row>
    <row r="456" spans="1:7" x14ac:dyDescent="0.15">
      <c r="A456" s="706"/>
      <c r="B456" s="267" t="s">
        <v>8345</v>
      </c>
      <c r="C456" s="905"/>
      <c r="D456" s="905"/>
      <c r="E456" s="230" t="s">
        <v>4083</v>
      </c>
      <c r="F456" s="906"/>
      <c r="G456" s="872"/>
    </row>
    <row r="457" spans="1:7" x14ac:dyDescent="0.15">
      <c r="A457" s="706"/>
      <c r="B457" s="267" t="s">
        <v>8346</v>
      </c>
      <c r="C457" s="905"/>
      <c r="D457" s="905"/>
      <c r="E457" s="230"/>
      <c r="F457" s="906"/>
      <c r="G457" s="872"/>
    </row>
    <row r="458" spans="1:7" x14ac:dyDescent="0.15">
      <c r="A458" s="706" t="s">
        <v>8347</v>
      </c>
      <c r="B458" s="267" t="s">
        <v>8348</v>
      </c>
      <c r="C458" s="905">
        <v>-600</v>
      </c>
      <c r="D458" s="905" t="s">
        <v>103</v>
      </c>
      <c r="E458" s="807" t="s">
        <v>8349</v>
      </c>
      <c r="F458" s="906" t="s">
        <v>103</v>
      </c>
      <c r="G458" s="872"/>
    </row>
    <row r="459" spans="1:7" x14ac:dyDescent="0.15">
      <c r="A459" s="706"/>
      <c r="B459" s="267" t="s">
        <v>8350</v>
      </c>
      <c r="C459" s="905"/>
      <c r="D459" s="905"/>
      <c r="E459" s="807"/>
      <c r="F459" s="906"/>
      <c r="G459" s="872"/>
    </row>
    <row r="460" spans="1:7" x14ac:dyDescent="0.15">
      <c r="A460" s="706"/>
      <c r="B460" s="267" t="s">
        <v>8351</v>
      </c>
      <c r="C460" s="905"/>
      <c r="D460" s="905"/>
      <c r="E460" s="807"/>
      <c r="F460" s="906"/>
      <c r="G460" s="872"/>
    </row>
    <row r="461" spans="1:7" x14ac:dyDescent="0.15">
      <c r="A461" s="706" t="s">
        <v>8352</v>
      </c>
      <c r="B461" s="267" t="s">
        <v>8353</v>
      </c>
      <c r="C461" s="904">
        <v>-3375</v>
      </c>
      <c r="D461" s="905" t="s">
        <v>103</v>
      </c>
      <c r="E461" s="807" t="s">
        <v>4080</v>
      </c>
      <c r="F461" s="906" t="s">
        <v>103</v>
      </c>
      <c r="G461" s="872"/>
    </row>
    <row r="462" spans="1:7" x14ac:dyDescent="0.15">
      <c r="A462" s="706"/>
      <c r="B462" s="267" t="s">
        <v>8354</v>
      </c>
      <c r="C462" s="904"/>
      <c r="D462" s="904"/>
      <c r="E462" s="878"/>
      <c r="F462" s="906"/>
      <c r="G462" s="872"/>
    </row>
    <row r="463" spans="1:7" x14ac:dyDescent="0.15">
      <c r="A463" s="706"/>
      <c r="B463" s="267" t="s">
        <v>8355</v>
      </c>
      <c r="C463" s="904"/>
      <c r="D463" s="904"/>
      <c r="E463" s="878"/>
      <c r="F463" s="906"/>
      <c r="G463" s="872"/>
    </row>
    <row r="464" spans="1:7" x14ac:dyDescent="0.15">
      <c r="A464" s="706" t="s">
        <v>8356</v>
      </c>
      <c r="B464" s="267" t="s">
        <v>8357</v>
      </c>
      <c r="C464" s="904">
        <v>-1125</v>
      </c>
      <c r="D464" s="905" t="s">
        <v>103</v>
      </c>
      <c r="E464" s="807" t="s">
        <v>4079</v>
      </c>
      <c r="F464" s="906" t="s">
        <v>103</v>
      </c>
      <c r="G464" s="872"/>
    </row>
    <row r="465" spans="1:7" x14ac:dyDescent="0.15">
      <c r="A465" s="706"/>
      <c r="B465" s="267" t="s">
        <v>8358</v>
      </c>
      <c r="C465" s="904"/>
      <c r="D465" s="904"/>
      <c r="E465" s="878"/>
      <c r="F465" s="906"/>
      <c r="G465" s="872"/>
    </row>
    <row r="466" spans="1:7" x14ac:dyDescent="0.15">
      <c r="A466" s="706" t="s">
        <v>8359</v>
      </c>
      <c r="B466" s="267" t="s">
        <v>8360</v>
      </c>
      <c r="C466" s="904">
        <v>-3000</v>
      </c>
      <c r="D466" s="905" t="s">
        <v>103</v>
      </c>
      <c r="E466" s="807" t="s">
        <v>4078</v>
      </c>
      <c r="F466" s="906" t="s">
        <v>103</v>
      </c>
      <c r="G466" s="872"/>
    </row>
    <row r="467" spans="1:7" x14ac:dyDescent="0.15">
      <c r="A467" s="706"/>
      <c r="B467" s="267" t="s">
        <v>8361</v>
      </c>
      <c r="C467" s="904"/>
      <c r="D467" s="904"/>
      <c r="E467" s="878"/>
      <c r="F467" s="906"/>
      <c r="G467" s="872"/>
    </row>
    <row r="468" spans="1:7" x14ac:dyDescent="0.15">
      <c r="A468" s="706" t="s">
        <v>5723</v>
      </c>
      <c r="B468" s="267" t="s">
        <v>8362</v>
      </c>
      <c r="C468" s="904">
        <v>-1875</v>
      </c>
      <c r="D468" s="905" t="s">
        <v>103</v>
      </c>
      <c r="E468" s="807" t="s">
        <v>4077</v>
      </c>
      <c r="F468" s="906" t="s">
        <v>103</v>
      </c>
      <c r="G468" s="872"/>
    </row>
    <row r="469" spans="1:7" x14ac:dyDescent="0.15">
      <c r="A469" s="706"/>
      <c r="B469" s="267" t="s">
        <v>8363</v>
      </c>
      <c r="C469" s="904"/>
      <c r="D469" s="904"/>
      <c r="E469" s="878"/>
      <c r="F469" s="906"/>
      <c r="G469" s="872"/>
    </row>
    <row r="470" spans="1:7" x14ac:dyDescent="0.15">
      <c r="A470" s="706"/>
      <c r="B470" s="267" t="s">
        <v>8364</v>
      </c>
      <c r="C470" s="904"/>
      <c r="D470" s="904"/>
      <c r="E470" s="878"/>
      <c r="F470" s="906"/>
      <c r="G470" s="872"/>
    </row>
    <row r="471" spans="1:7" x14ac:dyDescent="0.15">
      <c r="A471" s="706" t="s">
        <v>5855</v>
      </c>
      <c r="B471" s="267" t="s">
        <v>8365</v>
      </c>
      <c r="C471" s="904">
        <v>-1500</v>
      </c>
      <c r="D471" s="905" t="s">
        <v>103</v>
      </c>
      <c r="E471" s="877" t="s">
        <v>4076</v>
      </c>
      <c r="F471" s="906" t="s">
        <v>103</v>
      </c>
      <c r="G471" s="872"/>
    </row>
    <row r="472" spans="1:7" x14ac:dyDescent="0.15">
      <c r="A472" s="706"/>
      <c r="B472" s="267" t="s">
        <v>8358</v>
      </c>
      <c r="C472" s="904"/>
      <c r="D472" s="904"/>
      <c r="E472" s="878"/>
      <c r="F472" s="906"/>
      <c r="G472" s="872"/>
    </row>
    <row r="473" spans="1:7" x14ac:dyDescent="0.15">
      <c r="A473" s="706" t="s">
        <v>8366</v>
      </c>
      <c r="B473" s="267" t="s">
        <v>8367</v>
      </c>
      <c r="C473" s="905">
        <v>980</v>
      </c>
      <c r="D473" s="905" t="s">
        <v>103</v>
      </c>
      <c r="E473" s="807" t="s">
        <v>3862</v>
      </c>
      <c r="F473" s="906" t="s">
        <v>103</v>
      </c>
      <c r="G473" s="872"/>
    </row>
    <row r="474" spans="1:7" x14ac:dyDescent="0.15">
      <c r="A474" s="706"/>
      <c r="B474" s="267" t="s">
        <v>8368</v>
      </c>
      <c r="C474" s="905"/>
      <c r="D474" s="905"/>
      <c r="E474" s="807"/>
      <c r="F474" s="906"/>
      <c r="G474" s="872"/>
    </row>
    <row r="475" spans="1:7" x14ac:dyDescent="0.15">
      <c r="A475" s="706"/>
      <c r="B475" s="267" t="s">
        <v>8369</v>
      </c>
      <c r="C475" s="905"/>
      <c r="D475" s="905"/>
      <c r="E475" s="807"/>
      <c r="F475" s="906"/>
      <c r="G475" s="872"/>
    </row>
    <row r="476" spans="1:7" x14ac:dyDescent="0.15">
      <c r="A476" s="706" t="s">
        <v>8370</v>
      </c>
      <c r="B476" s="267" t="s">
        <v>8371</v>
      </c>
      <c r="C476" s="905">
        <v>480</v>
      </c>
      <c r="D476" s="905" t="s">
        <v>103</v>
      </c>
      <c r="E476" s="807" t="s">
        <v>3862</v>
      </c>
      <c r="F476" s="906" t="s">
        <v>103</v>
      </c>
      <c r="G476" s="872"/>
    </row>
    <row r="477" spans="1:7" x14ac:dyDescent="0.15">
      <c r="A477" s="706"/>
      <c r="B477" s="267" t="s">
        <v>8368</v>
      </c>
      <c r="C477" s="905"/>
      <c r="D477" s="905"/>
      <c r="E477" s="807"/>
      <c r="F477" s="906"/>
      <c r="G477" s="872"/>
    </row>
    <row r="478" spans="1:7" x14ac:dyDescent="0.15">
      <c r="A478" s="706"/>
      <c r="B478" s="267" t="s">
        <v>8369</v>
      </c>
      <c r="C478" s="905"/>
      <c r="D478" s="905"/>
      <c r="E478" s="807"/>
      <c r="F478" s="906"/>
      <c r="G478" s="872"/>
    </row>
    <row r="479" spans="1:7" x14ac:dyDescent="0.15">
      <c r="A479" s="706" t="s">
        <v>8372</v>
      </c>
      <c r="B479" s="267" t="s">
        <v>8373</v>
      </c>
      <c r="C479" s="905">
        <v>380</v>
      </c>
      <c r="D479" s="905" t="s">
        <v>103</v>
      </c>
      <c r="E479" s="807" t="s">
        <v>3862</v>
      </c>
      <c r="F479" s="906" t="s">
        <v>103</v>
      </c>
      <c r="G479" s="872"/>
    </row>
    <row r="480" spans="1:7" x14ac:dyDescent="0.15">
      <c r="A480" s="706"/>
      <c r="B480" s="267" t="s">
        <v>8368</v>
      </c>
      <c r="C480" s="905"/>
      <c r="D480" s="905"/>
      <c r="E480" s="807"/>
      <c r="F480" s="906"/>
      <c r="G480" s="872"/>
    </row>
    <row r="481" spans="1:9" x14ac:dyDescent="0.15">
      <c r="A481" s="706"/>
      <c r="B481" s="267" t="s">
        <v>8369</v>
      </c>
      <c r="C481" s="905"/>
      <c r="D481" s="905"/>
      <c r="E481" s="807"/>
      <c r="F481" s="906"/>
      <c r="G481" s="872"/>
    </row>
    <row r="482" spans="1:9" x14ac:dyDescent="0.15">
      <c r="A482" s="706" t="s">
        <v>8374</v>
      </c>
      <c r="B482" s="267" t="s">
        <v>8375</v>
      </c>
      <c r="C482" s="905" t="s">
        <v>103</v>
      </c>
      <c r="D482" s="905" t="s">
        <v>103</v>
      </c>
      <c r="E482" s="807" t="s">
        <v>8158</v>
      </c>
      <c r="F482" s="906" t="s">
        <v>103</v>
      </c>
      <c r="G482" s="872"/>
    </row>
    <row r="483" spans="1:9" x14ac:dyDescent="0.15">
      <c r="A483" s="706"/>
      <c r="B483" s="267" t="s">
        <v>8376</v>
      </c>
      <c r="C483" s="905"/>
      <c r="D483" s="905"/>
      <c r="E483" s="807"/>
      <c r="F483" s="906"/>
      <c r="G483" s="872"/>
    </row>
    <row r="484" spans="1:9" x14ac:dyDescent="0.15">
      <c r="A484" s="706"/>
      <c r="B484" s="267" t="s">
        <v>8377</v>
      </c>
      <c r="C484" s="905"/>
      <c r="D484" s="905"/>
      <c r="E484" s="807"/>
      <c r="F484" s="906"/>
      <c r="G484" s="872"/>
    </row>
    <row r="485" spans="1:9" x14ac:dyDescent="0.15">
      <c r="A485" s="706" t="s">
        <v>377</v>
      </c>
      <c r="B485" s="267" t="s">
        <v>453</v>
      </c>
      <c r="C485" s="904">
        <v>-50625</v>
      </c>
      <c r="D485" s="905" t="s">
        <v>103</v>
      </c>
      <c r="E485" s="877" t="s">
        <v>4072</v>
      </c>
      <c r="F485" s="906" t="s">
        <v>103</v>
      </c>
      <c r="G485" s="274" t="s">
        <v>1486</v>
      </c>
    </row>
    <row r="486" spans="1:9" x14ac:dyDescent="0.15">
      <c r="A486" s="706"/>
      <c r="B486" s="267" t="s">
        <v>8378</v>
      </c>
      <c r="C486" s="904"/>
      <c r="D486" s="904"/>
      <c r="E486" s="878"/>
      <c r="F486" s="906"/>
      <c r="G486" s="274" t="s">
        <v>8379</v>
      </c>
    </row>
    <row r="487" spans="1:9" x14ac:dyDescent="0.15">
      <c r="A487" s="706"/>
      <c r="B487" s="267" t="s">
        <v>8380</v>
      </c>
      <c r="C487" s="904"/>
      <c r="D487" s="904"/>
      <c r="E487" s="878"/>
      <c r="F487" s="906"/>
      <c r="G487" s="230"/>
    </row>
    <row r="488" spans="1:9" x14ac:dyDescent="0.15">
      <c r="A488" s="271" t="s">
        <v>8381</v>
      </c>
      <c r="B488" s="273" t="s">
        <v>8382</v>
      </c>
      <c r="C488" s="273" t="s">
        <v>103</v>
      </c>
      <c r="D488" s="273" t="s">
        <v>103</v>
      </c>
      <c r="E488" s="281" t="s">
        <v>8383</v>
      </c>
      <c r="F488" s="282" t="s">
        <v>103</v>
      </c>
      <c r="G488" s="281"/>
    </row>
    <row r="489" spans="1:9" x14ac:dyDescent="0.15">
      <c r="A489" s="271" t="s">
        <v>8384</v>
      </c>
      <c r="B489" s="273" t="s">
        <v>8385</v>
      </c>
      <c r="C489" s="273" t="s">
        <v>103</v>
      </c>
      <c r="D489" s="273" t="s">
        <v>103</v>
      </c>
      <c r="E489" s="281" t="s">
        <v>8386</v>
      </c>
      <c r="F489" s="282" t="s">
        <v>103</v>
      </c>
      <c r="G489" s="281"/>
    </row>
    <row r="490" spans="1:9" x14ac:dyDescent="0.15">
      <c r="A490" s="907" t="s">
        <v>8387</v>
      </c>
      <c r="B490" s="273" t="s">
        <v>8388</v>
      </c>
      <c r="C490" s="909" t="s">
        <v>103</v>
      </c>
      <c r="D490" s="909" t="s">
        <v>103</v>
      </c>
      <c r="E490" s="911" t="s">
        <v>8389</v>
      </c>
      <c r="F490" s="913" t="s">
        <v>103</v>
      </c>
      <c r="G490" s="911"/>
    </row>
    <row r="491" spans="1:9" x14ac:dyDescent="0.15">
      <c r="A491" s="908"/>
      <c r="B491" s="273" t="s">
        <v>8390</v>
      </c>
      <c r="C491" s="910"/>
      <c r="D491" s="910"/>
      <c r="E491" s="912"/>
      <c r="F491" s="914"/>
      <c r="G491" s="912"/>
    </row>
    <row r="492" spans="1:9" x14ac:dyDescent="0.15">
      <c r="A492" s="706" t="s">
        <v>8391</v>
      </c>
      <c r="B492" s="267" t="s">
        <v>8392</v>
      </c>
      <c r="C492" s="879" t="s">
        <v>103</v>
      </c>
      <c r="D492" s="879" t="s">
        <v>103</v>
      </c>
      <c r="E492" s="877" t="s">
        <v>8393</v>
      </c>
      <c r="F492" s="868" t="s">
        <v>103</v>
      </c>
      <c r="G492" s="872" t="s">
        <v>8394</v>
      </c>
    </row>
    <row r="493" spans="1:9" x14ac:dyDescent="0.15">
      <c r="A493" s="706"/>
      <c r="B493" s="267" t="s">
        <v>8395</v>
      </c>
      <c r="C493" s="879"/>
      <c r="D493" s="879"/>
      <c r="E493" s="807"/>
      <c r="F493" s="869"/>
      <c r="G493" s="872"/>
    </row>
    <row r="494" spans="1:9" x14ac:dyDescent="0.15">
      <c r="A494" s="706"/>
      <c r="B494" s="267" t="s">
        <v>8396</v>
      </c>
      <c r="C494" s="879"/>
      <c r="D494" s="879"/>
      <c r="E494" s="807"/>
      <c r="F494" s="869"/>
      <c r="G494" s="872"/>
    </row>
    <row r="495" spans="1:9" x14ac:dyDescent="0.15">
      <c r="A495" s="706" t="s">
        <v>4211</v>
      </c>
      <c r="B495" s="267" t="s">
        <v>8397</v>
      </c>
      <c r="C495" s="879" t="s">
        <v>103</v>
      </c>
      <c r="D495" s="879" t="s">
        <v>103</v>
      </c>
      <c r="E495" s="807" t="s">
        <v>8398</v>
      </c>
      <c r="F495" s="868" t="s">
        <v>103</v>
      </c>
      <c r="G495" s="872" t="s">
        <v>8399</v>
      </c>
    </row>
    <row r="496" spans="1:9" x14ac:dyDescent="0.15">
      <c r="A496" s="706"/>
      <c r="B496" s="267" t="s">
        <v>8400</v>
      </c>
      <c r="C496" s="879"/>
      <c r="D496" s="879"/>
      <c r="E496" s="807"/>
      <c r="F496" s="869"/>
      <c r="G496" s="872"/>
      <c r="I496" s="264"/>
    </row>
    <row r="497" spans="1:9" x14ac:dyDescent="0.15">
      <c r="A497" s="706" t="s">
        <v>8401</v>
      </c>
      <c r="B497" s="267" t="s">
        <v>8402</v>
      </c>
      <c r="C497" s="879" t="s">
        <v>103</v>
      </c>
      <c r="D497" s="879" t="s">
        <v>103</v>
      </c>
      <c r="E497" s="807" t="s">
        <v>8403</v>
      </c>
      <c r="F497" s="868" t="s">
        <v>103</v>
      </c>
      <c r="G497" s="872"/>
      <c r="I497" s="264"/>
    </row>
    <row r="498" spans="1:9" x14ac:dyDescent="0.15">
      <c r="A498" s="706"/>
      <c r="B498" s="267" t="s">
        <v>8404</v>
      </c>
      <c r="C498" s="879"/>
      <c r="D498" s="879"/>
      <c r="E498" s="807"/>
      <c r="F498" s="869"/>
      <c r="G498" s="872"/>
      <c r="I498" s="264"/>
    </row>
    <row r="499" spans="1:9" x14ac:dyDescent="0.15">
      <c r="A499" s="706"/>
      <c r="B499" s="267" t="s">
        <v>8405</v>
      </c>
      <c r="C499" s="879"/>
      <c r="D499" s="879"/>
      <c r="E499" s="807"/>
      <c r="F499" s="869"/>
      <c r="G499" s="872"/>
      <c r="I499" s="264"/>
    </row>
    <row r="500" spans="1:9" x14ac:dyDescent="0.15">
      <c r="A500" s="706" t="s">
        <v>8406</v>
      </c>
      <c r="B500" s="267" t="s">
        <v>8407</v>
      </c>
      <c r="C500" s="879" t="s">
        <v>103</v>
      </c>
      <c r="D500" s="879" t="s">
        <v>103</v>
      </c>
      <c r="E500" s="807" t="s">
        <v>2934</v>
      </c>
      <c r="F500" s="868" t="s">
        <v>103</v>
      </c>
      <c r="G500" s="877" t="s">
        <v>8408</v>
      </c>
      <c r="I500" s="264"/>
    </row>
    <row r="501" spans="1:9" x14ac:dyDescent="0.15">
      <c r="A501" s="706"/>
      <c r="B501" s="267" t="s">
        <v>8409</v>
      </c>
      <c r="C501" s="879"/>
      <c r="D501" s="879"/>
      <c r="E501" s="807"/>
      <c r="F501" s="869"/>
      <c r="G501" s="872"/>
      <c r="I501" s="264"/>
    </row>
    <row r="502" spans="1:9" x14ac:dyDescent="0.15">
      <c r="A502" s="706"/>
      <c r="B502" s="267" t="s">
        <v>8410</v>
      </c>
      <c r="C502" s="879"/>
      <c r="D502" s="879"/>
      <c r="E502" s="807"/>
      <c r="F502" s="869"/>
      <c r="G502" s="872"/>
      <c r="I502" s="264"/>
    </row>
    <row r="503" spans="1:9" x14ac:dyDescent="0.15">
      <c r="A503" s="706" t="s">
        <v>8411</v>
      </c>
      <c r="B503" s="267" t="s">
        <v>278</v>
      </c>
      <c r="C503" s="879" t="s">
        <v>103</v>
      </c>
      <c r="D503" s="879" t="s">
        <v>103</v>
      </c>
      <c r="E503" s="877" t="s">
        <v>8412</v>
      </c>
      <c r="F503" s="868" t="s">
        <v>103</v>
      </c>
      <c r="G503" s="872"/>
      <c r="I503" s="264"/>
    </row>
    <row r="504" spans="1:9" x14ac:dyDescent="0.15">
      <c r="A504" s="706"/>
      <c r="B504" s="267" t="s">
        <v>8413</v>
      </c>
      <c r="C504" s="879"/>
      <c r="D504" s="879"/>
      <c r="E504" s="807"/>
      <c r="F504" s="869"/>
      <c r="G504" s="872"/>
      <c r="I504" s="264"/>
    </row>
    <row r="505" spans="1:9" x14ac:dyDescent="0.15">
      <c r="A505" s="706"/>
      <c r="B505" s="267" t="s">
        <v>8414</v>
      </c>
      <c r="C505" s="879"/>
      <c r="D505" s="879"/>
      <c r="E505" s="807"/>
      <c r="F505" s="869"/>
      <c r="G505" s="872"/>
      <c r="I505" s="264"/>
    </row>
    <row r="506" spans="1:9" x14ac:dyDescent="0.15">
      <c r="A506" s="706" t="s">
        <v>8415</v>
      </c>
      <c r="B506" s="267" t="s">
        <v>8416</v>
      </c>
      <c r="C506" s="879" t="s">
        <v>103</v>
      </c>
      <c r="D506" s="879" t="s">
        <v>103</v>
      </c>
      <c r="E506" s="807" t="s">
        <v>8417</v>
      </c>
      <c r="F506" s="868" t="s">
        <v>103</v>
      </c>
      <c r="G506" s="877" t="s">
        <v>8418</v>
      </c>
      <c r="I506" s="264"/>
    </row>
    <row r="507" spans="1:9" x14ac:dyDescent="0.15">
      <c r="A507" s="706"/>
      <c r="B507" s="267" t="s">
        <v>8419</v>
      </c>
      <c r="C507" s="879"/>
      <c r="D507" s="879"/>
      <c r="E507" s="807"/>
      <c r="F507" s="869"/>
      <c r="G507" s="872"/>
      <c r="I507" s="264"/>
    </row>
    <row r="508" spans="1:9" x14ac:dyDescent="0.15">
      <c r="A508" s="706"/>
      <c r="B508" s="267" t="s">
        <v>8420</v>
      </c>
      <c r="C508" s="879"/>
      <c r="D508" s="879"/>
      <c r="E508" s="807"/>
      <c r="F508" s="869"/>
      <c r="G508" s="872"/>
      <c r="I508" s="264"/>
    </row>
    <row r="509" spans="1:9" x14ac:dyDescent="0.15">
      <c r="A509" s="706" t="s">
        <v>8421</v>
      </c>
      <c r="B509" s="267" t="s">
        <v>8402</v>
      </c>
      <c r="C509" s="879" t="s">
        <v>103</v>
      </c>
      <c r="D509" s="879" t="s">
        <v>103</v>
      </c>
      <c r="E509" s="807" t="s">
        <v>8422</v>
      </c>
      <c r="F509" s="868" t="s">
        <v>103</v>
      </c>
      <c r="G509" s="872"/>
    </row>
    <row r="510" spans="1:9" x14ac:dyDescent="0.15">
      <c r="A510" s="706"/>
      <c r="B510" s="267" t="s">
        <v>8423</v>
      </c>
      <c r="C510" s="879"/>
      <c r="D510" s="879"/>
      <c r="E510" s="807"/>
      <c r="F510" s="869"/>
      <c r="G510" s="872"/>
    </row>
    <row r="511" spans="1:9" x14ac:dyDescent="0.15">
      <c r="A511" s="706"/>
      <c r="B511" s="267" t="s">
        <v>8424</v>
      </c>
      <c r="C511" s="879"/>
      <c r="D511" s="879"/>
      <c r="E511" s="807"/>
      <c r="F511" s="869"/>
      <c r="G511" s="872"/>
    </row>
    <row r="512" spans="1:9" x14ac:dyDescent="0.15">
      <c r="A512" s="706" t="s">
        <v>8425</v>
      </c>
      <c r="B512" s="267" t="s">
        <v>8426</v>
      </c>
      <c r="C512" s="879" t="s">
        <v>103</v>
      </c>
      <c r="D512" s="879" t="s">
        <v>103</v>
      </c>
      <c r="E512" s="877" t="s">
        <v>8427</v>
      </c>
      <c r="F512" s="868" t="s">
        <v>103</v>
      </c>
      <c r="G512" s="877" t="s">
        <v>8428</v>
      </c>
    </row>
    <row r="513" spans="1:7" x14ac:dyDescent="0.15">
      <c r="A513" s="706"/>
      <c r="B513" s="267" t="s">
        <v>8429</v>
      </c>
      <c r="C513" s="879"/>
      <c r="D513" s="879"/>
      <c r="E513" s="807"/>
      <c r="F513" s="869"/>
      <c r="G513" s="872"/>
    </row>
    <row r="514" spans="1:7" x14ac:dyDescent="0.15">
      <c r="A514" s="706"/>
      <c r="B514" s="267" t="s">
        <v>8430</v>
      </c>
      <c r="C514" s="879"/>
      <c r="D514" s="879"/>
      <c r="E514" s="807"/>
      <c r="F514" s="869"/>
      <c r="G514" s="872"/>
    </row>
    <row r="515" spans="1:7" x14ac:dyDescent="0.15">
      <c r="A515" s="706" t="s">
        <v>7126</v>
      </c>
      <c r="B515" s="267" t="s">
        <v>8431</v>
      </c>
      <c r="C515" s="879" t="s">
        <v>103</v>
      </c>
      <c r="D515" s="879" t="s">
        <v>103</v>
      </c>
      <c r="E515" s="877" t="s">
        <v>8432</v>
      </c>
      <c r="F515" s="868" t="s">
        <v>1266</v>
      </c>
      <c r="G515" s="872" t="s">
        <v>8433</v>
      </c>
    </row>
    <row r="516" spans="1:7" x14ac:dyDescent="0.15">
      <c r="A516" s="706"/>
      <c r="B516" s="267" t="s">
        <v>8434</v>
      </c>
      <c r="C516" s="879"/>
      <c r="D516" s="879"/>
      <c r="E516" s="807"/>
      <c r="F516" s="869"/>
      <c r="G516" s="872"/>
    </row>
    <row r="517" spans="1:7" x14ac:dyDescent="0.15">
      <c r="A517" s="706"/>
      <c r="B517" s="267" t="s">
        <v>8435</v>
      </c>
      <c r="C517" s="879"/>
      <c r="D517" s="879"/>
      <c r="E517" s="807"/>
      <c r="F517" s="869"/>
      <c r="G517" s="872"/>
    </row>
    <row r="518" spans="1:7" x14ac:dyDescent="0.15">
      <c r="A518" s="706" t="s">
        <v>8436</v>
      </c>
      <c r="B518" s="267" t="s">
        <v>8437</v>
      </c>
      <c r="C518" s="879" t="s">
        <v>103</v>
      </c>
      <c r="D518" s="879" t="s">
        <v>103</v>
      </c>
      <c r="E518" s="275" t="s">
        <v>8438</v>
      </c>
      <c r="F518" s="868" t="s">
        <v>4071</v>
      </c>
      <c r="G518" s="872" t="s">
        <v>8439</v>
      </c>
    </row>
    <row r="519" spans="1:7" x14ac:dyDescent="0.15">
      <c r="A519" s="706"/>
      <c r="B519" s="267" t="s">
        <v>8440</v>
      </c>
      <c r="C519" s="879"/>
      <c r="D519" s="879"/>
      <c r="E519" s="230" t="s">
        <v>8441</v>
      </c>
      <c r="F519" s="868"/>
      <c r="G519" s="872"/>
    </row>
    <row r="520" spans="1:7" x14ac:dyDescent="0.15">
      <c r="A520" s="706"/>
      <c r="B520" s="267" t="s">
        <v>8442</v>
      </c>
      <c r="C520" s="879"/>
      <c r="D520" s="879"/>
      <c r="E520" s="230"/>
      <c r="F520" s="868"/>
      <c r="G520" s="872"/>
    </row>
    <row r="521" spans="1:7" x14ac:dyDescent="0.15">
      <c r="A521" s="706" t="s">
        <v>8443</v>
      </c>
      <c r="B521" s="267" t="s">
        <v>8444</v>
      </c>
      <c r="C521" s="879" t="s">
        <v>103</v>
      </c>
      <c r="D521" s="879" t="s">
        <v>103</v>
      </c>
      <c r="E521" s="807" t="s">
        <v>3883</v>
      </c>
      <c r="F521" s="868" t="s">
        <v>103</v>
      </c>
      <c r="G521" s="274" t="s">
        <v>8445</v>
      </c>
    </row>
    <row r="522" spans="1:7" x14ac:dyDescent="0.15">
      <c r="A522" s="706"/>
      <c r="B522" s="267" t="s">
        <v>8446</v>
      </c>
      <c r="C522" s="879"/>
      <c r="D522" s="879"/>
      <c r="E522" s="807"/>
      <c r="F522" s="869"/>
      <c r="G522" s="275" t="s">
        <v>8447</v>
      </c>
    </row>
    <row r="523" spans="1:7" x14ac:dyDescent="0.15">
      <c r="A523" s="706"/>
      <c r="B523" s="267" t="s">
        <v>8448</v>
      </c>
      <c r="C523" s="879"/>
      <c r="D523" s="879"/>
      <c r="E523" s="807"/>
      <c r="F523" s="869"/>
      <c r="G523" s="230"/>
    </row>
    <row r="524" spans="1:7" x14ac:dyDescent="0.15">
      <c r="A524" s="706" t="s">
        <v>8449</v>
      </c>
      <c r="B524" s="267" t="s">
        <v>8450</v>
      </c>
      <c r="C524" s="879" t="s">
        <v>103</v>
      </c>
      <c r="D524" s="879" t="s">
        <v>103</v>
      </c>
      <c r="E524" s="877" t="s">
        <v>8451</v>
      </c>
      <c r="F524" s="868" t="s">
        <v>103</v>
      </c>
      <c r="G524" s="872"/>
    </row>
    <row r="525" spans="1:7" x14ac:dyDescent="0.15">
      <c r="A525" s="706"/>
      <c r="B525" s="267" t="s">
        <v>4298</v>
      </c>
      <c r="C525" s="879"/>
      <c r="D525" s="879"/>
      <c r="E525" s="807"/>
      <c r="F525" s="869"/>
      <c r="G525" s="872"/>
    </row>
    <row r="526" spans="1:7" x14ac:dyDescent="0.15">
      <c r="A526" s="706"/>
      <c r="B526" s="267" t="s">
        <v>8452</v>
      </c>
      <c r="C526" s="879"/>
      <c r="D526" s="879"/>
      <c r="E526" s="807"/>
      <c r="F526" s="869"/>
      <c r="G526" s="872"/>
    </row>
    <row r="527" spans="1:7" x14ac:dyDescent="0.15">
      <c r="A527" s="706" t="s">
        <v>8453</v>
      </c>
      <c r="B527" s="267" t="s">
        <v>8454</v>
      </c>
      <c r="C527" s="879" t="s">
        <v>103</v>
      </c>
      <c r="D527" s="879" t="s">
        <v>103</v>
      </c>
      <c r="E527" s="807" t="s">
        <v>8455</v>
      </c>
      <c r="F527" s="868" t="s">
        <v>103</v>
      </c>
      <c r="G527" s="275" t="s">
        <v>567</v>
      </c>
    </row>
    <row r="528" spans="1:7" x14ac:dyDescent="0.15">
      <c r="A528" s="706"/>
      <c r="B528" s="267" t="s">
        <v>8456</v>
      </c>
      <c r="C528" s="879"/>
      <c r="D528" s="879"/>
      <c r="E528" s="807"/>
      <c r="F528" s="869"/>
      <c r="G528" s="274" t="s">
        <v>8457</v>
      </c>
    </row>
    <row r="529" spans="1:7" x14ac:dyDescent="0.15">
      <c r="A529" s="706"/>
      <c r="B529" s="267" t="s">
        <v>8458</v>
      </c>
      <c r="C529" s="879"/>
      <c r="D529" s="879"/>
      <c r="E529" s="807"/>
      <c r="F529" s="869"/>
      <c r="G529" s="230"/>
    </row>
    <row r="530" spans="1:7" x14ac:dyDescent="0.15">
      <c r="A530" s="706" t="s">
        <v>8459</v>
      </c>
      <c r="B530" s="267" t="s">
        <v>8460</v>
      </c>
      <c r="C530" s="879" t="s">
        <v>103</v>
      </c>
      <c r="D530" s="879" t="s">
        <v>103</v>
      </c>
      <c r="E530" s="807" t="s">
        <v>8461</v>
      </c>
      <c r="F530" s="868" t="s">
        <v>103</v>
      </c>
      <c r="G530" s="275" t="s">
        <v>567</v>
      </c>
    </row>
    <row r="531" spans="1:7" x14ac:dyDescent="0.15">
      <c r="A531" s="706"/>
      <c r="B531" s="267" t="s">
        <v>8462</v>
      </c>
      <c r="C531" s="879"/>
      <c r="D531" s="879"/>
      <c r="E531" s="807"/>
      <c r="F531" s="869"/>
      <c r="G531" s="274" t="s">
        <v>8463</v>
      </c>
    </row>
    <row r="532" spans="1:7" x14ac:dyDescent="0.15">
      <c r="A532" s="706"/>
      <c r="B532" s="267" t="s">
        <v>8464</v>
      </c>
      <c r="C532" s="879"/>
      <c r="D532" s="879"/>
      <c r="E532" s="807"/>
      <c r="F532" s="869"/>
      <c r="G532" s="230"/>
    </row>
    <row r="533" spans="1:7" x14ac:dyDescent="0.15">
      <c r="A533" s="706" t="s">
        <v>8465</v>
      </c>
      <c r="B533" s="267" t="s">
        <v>8466</v>
      </c>
      <c r="C533" s="879" t="s">
        <v>103</v>
      </c>
      <c r="D533" s="879" t="s">
        <v>103</v>
      </c>
      <c r="E533" s="807" t="s">
        <v>3331</v>
      </c>
      <c r="F533" s="868" t="s">
        <v>103</v>
      </c>
      <c r="G533" s="872" t="s">
        <v>8467</v>
      </c>
    </row>
    <row r="534" spans="1:7" x14ac:dyDescent="0.15">
      <c r="A534" s="706"/>
      <c r="B534" s="267" t="s">
        <v>8468</v>
      </c>
      <c r="C534" s="879"/>
      <c r="D534" s="879"/>
      <c r="E534" s="807"/>
      <c r="F534" s="869"/>
      <c r="G534" s="872"/>
    </row>
    <row r="535" spans="1:7" x14ac:dyDescent="0.15">
      <c r="A535" s="706"/>
      <c r="B535" s="267" t="s">
        <v>8469</v>
      </c>
      <c r="C535" s="879"/>
      <c r="D535" s="879"/>
      <c r="E535" s="807"/>
      <c r="F535" s="869"/>
      <c r="G535" s="872"/>
    </row>
    <row r="536" spans="1:7" x14ac:dyDescent="0.15">
      <c r="A536" s="706" t="s">
        <v>5532</v>
      </c>
      <c r="B536" s="267" t="s">
        <v>8470</v>
      </c>
      <c r="C536" s="879">
        <v>-375</v>
      </c>
      <c r="D536" s="884" t="s">
        <v>103</v>
      </c>
      <c r="E536" s="230" t="s">
        <v>8471</v>
      </c>
      <c r="F536" s="868" t="s">
        <v>103</v>
      </c>
      <c r="G536" s="877" t="s">
        <v>8472</v>
      </c>
    </row>
    <row r="537" spans="1:7" x14ac:dyDescent="0.15">
      <c r="A537" s="706"/>
      <c r="B537" s="267" t="s">
        <v>8473</v>
      </c>
      <c r="C537" s="879"/>
      <c r="D537" s="886"/>
      <c r="E537" s="230" t="s">
        <v>8474</v>
      </c>
      <c r="F537" s="868"/>
      <c r="G537" s="872"/>
    </row>
    <row r="538" spans="1:7" x14ac:dyDescent="0.15">
      <c r="A538" s="706"/>
      <c r="B538" s="267" t="s">
        <v>8475</v>
      </c>
      <c r="C538" s="879"/>
      <c r="D538" s="885"/>
      <c r="E538" s="230"/>
      <c r="F538" s="868"/>
      <c r="G538" s="872"/>
    </row>
    <row r="539" spans="1:7" x14ac:dyDescent="0.15">
      <c r="A539" s="706" t="s">
        <v>8476</v>
      </c>
      <c r="B539" s="267" t="s">
        <v>8477</v>
      </c>
      <c r="C539" s="879">
        <v>500</v>
      </c>
      <c r="D539" s="884" t="s">
        <v>103</v>
      </c>
      <c r="E539" s="275" t="s">
        <v>8478</v>
      </c>
      <c r="F539" s="868" t="s">
        <v>103</v>
      </c>
      <c r="G539" s="877" t="s">
        <v>8479</v>
      </c>
    </row>
    <row r="540" spans="1:7" x14ac:dyDescent="0.15">
      <c r="A540" s="706"/>
      <c r="B540" s="267" t="s">
        <v>8480</v>
      </c>
      <c r="C540" s="879"/>
      <c r="D540" s="886"/>
      <c r="E540" s="230" t="s">
        <v>8481</v>
      </c>
      <c r="F540" s="868"/>
      <c r="G540" s="872"/>
    </row>
    <row r="541" spans="1:7" x14ac:dyDescent="0.15">
      <c r="A541" s="706"/>
      <c r="B541" s="267" t="s">
        <v>8482</v>
      </c>
      <c r="C541" s="879"/>
      <c r="D541" s="885"/>
      <c r="E541" s="230"/>
      <c r="F541" s="868"/>
      <c r="G541" s="872"/>
    </row>
    <row r="542" spans="1:7" x14ac:dyDescent="0.15">
      <c r="A542" s="706" t="s">
        <v>4154</v>
      </c>
      <c r="B542" s="267" t="s">
        <v>8483</v>
      </c>
      <c r="C542" s="879" t="s">
        <v>103</v>
      </c>
      <c r="D542" s="884" t="s">
        <v>103</v>
      </c>
      <c r="E542" s="807" t="s">
        <v>4153</v>
      </c>
      <c r="F542" s="868" t="s">
        <v>103</v>
      </c>
      <c r="G542" s="872"/>
    </row>
    <row r="543" spans="1:7" x14ac:dyDescent="0.15">
      <c r="A543" s="706"/>
      <c r="B543" s="267" t="s">
        <v>8484</v>
      </c>
      <c r="C543" s="879"/>
      <c r="D543" s="886"/>
      <c r="E543" s="807"/>
      <c r="F543" s="869"/>
      <c r="G543" s="872"/>
    </row>
    <row r="544" spans="1:7" x14ac:dyDescent="0.15">
      <c r="A544" s="706"/>
      <c r="B544" s="267" t="s">
        <v>8485</v>
      </c>
      <c r="C544" s="879"/>
      <c r="D544" s="885"/>
      <c r="E544" s="807"/>
      <c r="F544" s="869"/>
      <c r="G544" s="872"/>
    </row>
    <row r="545" spans="1:7" x14ac:dyDescent="0.15">
      <c r="A545" s="706" t="s">
        <v>8486</v>
      </c>
      <c r="B545" s="267" t="s">
        <v>8487</v>
      </c>
      <c r="C545" s="879" t="s">
        <v>103</v>
      </c>
      <c r="D545" s="884" t="s">
        <v>103</v>
      </c>
      <c r="E545" s="807" t="s">
        <v>8488</v>
      </c>
      <c r="F545" s="868" t="s">
        <v>103</v>
      </c>
      <c r="G545" s="877" t="s">
        <v>4151</v>
      </c>
    </row>
    <row r="546" spans="1:7" x14ac:dyDescent="0.15">
      <c r="A546" s="706"/>
      <c r="B546" s="267" t="s">
        <v>8489</v>
      </c>
      <c r="C546" s="879"/>
      <c r="D546" s="886"/>
      <c r="E546" s="807"/>
      <c r="F546" s="869"/>
      <c r="G546" s="872"/>
    </row>
    <row r="547" spans="1:7" x14ac:dyDescent="0.15">
      <c r="A547" s="706"/>
      <c r="B547" s="267" t="s">
        <v>8490</v>
      </c>
      <c r="C547" s="879"/>
      <c r="D547" s="885"/>
      <c r="E547" s="807"/>
      <c r="F547" s="869"/>
      <c r="G547" s="872"/>
    </row>
    <row r="548" spans="1:7" x14ac:dyDescent="0.15">
      <c r="A548" s="706" t="s">
        <v>8491</v>
      </c>
      <c r="B548" s="267" t="s">
        <v>8492</v>
      </c>
      <c r="C548" s="879" t="s">
        <v>103</v>
      </c>
      <c r="D548" s="879" t="s">
        <v>103</v>
      </c>
      <c r="E548" s="807" t="s">
        <v>8493</v>
      </c>
      <c r="F548" s="868" t="s">
        <v>103</v>
      </c>
      <c r="G548" s="872" t="s">
        <v>8494</v>
      </c>
    </row>
    <row r="549" spans="1:7" x14ac:dyDescent="0.15">
      <c r="A549" s="706"/>
      <c r="B549" s="267" t="s">
        <v>8495</v>
      </c>
      <c r="C549" s="879"/>
      <c r="D549" s="879"/>
      <c r="E549" s="807"/>
      <c r="F549" s="869"/>
      <c r="G549" s="872"/>
    </row>
    <row r="550" spans="1:7" x14ac:dyDescent="0.15">
      <c r="A550" s="706"/>
      <c r="B550" s="267" t="s">
        <v>8496</v>
      </c>
      <c r="C550" s="879"/>
      <c r="D550" s="879"/>
      <c r="E550" s="807"/>
      <c r="F550" s="869"/>
      <c r="G550" s="872"/>
    </row>
    <row r="551" spans="1:7" x14ac:dyDescent="0.15">
      <c r="A551" s="706" t="s">
        <v>8497</v>
      </c>
      <c r="B551" s="267" t="s">
        <v>8498</v>
      </c>
      <c r="C551" s="879" t="s">
        <v>103</v>
      </c>
      <c r="D551" s="879" t="s">
        <v>103</v>
      </c>
      <c r="E551" s="877" t="s">
        <v>8499</v>
      </c>
      <c r="F551" s="868" t="s">
        <v>103</v>
      </c>
      <c r="G551" s="872"/>
    </row>
    <row r="552" spans="1:7" x14ac:dyDescent="0.15">
      <c r="A552" s="706"/>
      <c r="B552" s="267" t="s">
        <v>8500</v>
      </c>
      <c r="C552" s="879"/>
      <c r="D552" s="879"/>
      <c r="E552" s="807"/>
      <c r="F552" s="869"/>
      <c r="G552" s="872"/>
    </row>
    <row r="553" spans="1:7" x14ac:dyDescent="0.15">
      <c r="A553" s="706" t="s">
        <v>8501</v>
      </c>
      <c r="B553" s="267" t="s">
        <v>8502</v>
      </c>
      <c r="C553" s="879" t="s">
        <v>103</v>
      </c>
      <c r="D553" s="879" t="s">
        <v>103</v>
      </c>
      <c r="E553" s="807" t="s">
        <v>8503</v>
      </c>
      <c r="F553" s="868" t="s">
        <v>103</v>
      </c>
      <c r="G553" s="877" t="s">
        <v>8504</v>
      </c>
    </row>
    <row r="554" spans="1:7" x14ac:dyDescent="0.15">
      <c r="A554" s="706"/>
      <c r="B554" s="267" t="s">
        <v>8505</v>
      </c>
      <c r="C554" s="879"/>
      <c r="D554" s="879"/>
      <c r="E554" s="807"/>
      <c r="F554" s="869"/>
      <c r="G554" s="872"/>
    </row>
    <row r="555" spans="1:7" x14ac:dyDescent="0.15">
      <c r="A555" s="706"/>
      <c r="B555" s="267" t="s">
        <v>8506</v>
      </c>
      <c r="C555" s="879"/>
      <c r="D555" s="879"/>
      <c r="E555" s="807"/>
      <c r="F555" s="869"/>
      <c r="G555" s="872"/>
    </row>
    <row r="556" spans="1:7" x14ac:dyDescent="0.15">
      <c r="A556" s="706" t="s">
        <v>8507</v>
      </c>
      <c r="B556" s="267" t="s">
        <v>8508</v>
      </c>
      <c r="C556" s="879" t="s">
        <v>103</v>
      </c>
      <c r="D556" s="879" t="s">
        <v>103</v>
      </c>
      <c r="E556" s="807" t="s">
        <v>8509</v>
      </c>
      <c r="F556" s="868" t="s">
        <v>103</v>
      </c>
      <c r="G556" s="877" t="s">
        <v>8510</v>
      </c>
    </row>
    <row r="557" spans="1:7" x14ac:dyDescent="0.15">
      <c r="A557" s="706"/>
      <c r="B557" s="267" t="s">
        <v>8511</v>
      </c>
      <c r="C557" s="879"/>
      <c r="D557" s="879"/>
      <c r="E557" s="807"/>
      <c r="F557" s="869"/>
      <c r="G557" s="872"/>
    </row>
    <row r="558" spans="1:7" x14ac:dyDescent="0.15">
      <c r="A558" s="706"/>
      <c r="B558" s="267" t="s">
        <v>8512</v>
      </c>
      <c r="C558" s="879"/>
      <c r="D558" s="879"/>
      <c r="E558" s="807"/>
      <c r="F558" s="869"/>
      <c r="G558" s="872"/>
    </row>
    <row r="559" spans="1:7" x14ac:dyDescent="0.15">
      <c r="A559" s="706" t="s">
        <v>8513</v>
      </c>
      <c r="B559" s="267" t="s">
        <v>8514</v>
      </c>
      <c r="C559" s="879" t="s">
        <v>103</v>
      </c>
      <c r="D559" s="879" t="s">
        <v>103</v>
      </c>
      <c r="E559" s="807" t="s">
        <v>8509</v>
      </c>
      <c r="F559" s="868" t="s">
        <v>103</v>
      </c>
      <c r="G559" s="274" t="s">
        <v>8515</v>
      </c>
    </row>
    <row r="560" spans="1:7" x14ac:dyDescent="0.15">
      <c r="A560" s="706"/>
      <c r="B560" s="267" t="s">
        <v>8516</v>
      </c>
      <c r="C560" s="879"/>
      <c r="D560" s="879"/>
      <c r="E560" s="807"/>
      <c r="F560" s="869"/>
      <c r="G560" s="274" t="s">
        <v>8517</v>
      </c>
    </row>
    <row r="561" spans="1:7" x14ac:dyDescent="0.15">
      <c r="A561" s="706"/>
      <c r="B561" s="267" t="s">
        <v>8518</v>
      </c>
      <c r="C561" s="879"/>
      <c r="D561" s="879"/>
      <c r="E561" s="807"/>
      <c r="F561" s="869"/>
      <c r="G561" s="230"/>
    </row>
    <row r="562" spans="1:7" x14ac:dyDescent="0.15">
      <c r="A562" s="706" t="s">
        <v>8519</v>
      </c>
      <c r="B562" s="267" t="s">
        <v>8520</v>
      </c>
      <c r="C562" s="879" t="s">
        <v>103</v>
      </c>
      <c r="D562" s="879" t="s">
        <v>103</v>
      </c>
      <c r="E562" s="807" t="s">
        <v>8509</v>
      </c>
      <c r="F562" s="868" t="s">
        <v>4071</v>
      </c>
      <c r="G562" s="872" t="s">
        <v>8521</v>
      </c>
    </row>
    <row r="563" spans="1:7" x14ac:dyDescent="0.15">
      <c r="A563" s="706"/>
      <c r="B563" s="267" t="s">
        <v>8522</v>
      </c>
      <c r="C563" s="879"/>
      <c r="D563" s="879"/>
      <c r="E563" s="807"/>
      <c r="F563" s="869"/>
      <c r="G563" s="872"/>
    </row>
    <row r="564" spans="1:7" x14ac:dyDescent="0.15">
      <c r="A564" s="706"/>
      <c r="B564" s="267" t="s">
        <v>8523</v>
      </c>
      <c r="C564" s="879"/>
      <c r="D564" s="879"/>
      <c r="E564" s="807"/>
      <c r="F564" s="869"/>
      <c r="G564" s="872"/>
    </row>
    <row r="565" spans="1:7" x14ac:dyDescent="0.15">
      <c r="A565" s="706" t="s">
        <v>8524</v>
      </c>
      <c r="B565" s="267" t="s">
        <v>8520</v>
      </c>
      <c r="C565" s="879" t="s">
        <v>103</v>
      </c>
      <c r="D565" s="879" t="s">
        <v>103</v>
      </c>
      <c r="E565" s="807" t="s">
        <v>8509</v>
      </c>
      <c r="F565" s="868" t="s">
        <v>4071</v>
      </c>
      <c r="G565" s="872" t="s">
        <v>8521</v>
      </c>
    </row>
    <row r="566" spans="1:7" x14ac:dyDescent="0.15">
      <c r="A566" s="706"/>
      <c r="B566" s="267" t="s">
        <v>8525</v>
      </c>
      <c r="C566" s="879"/>
      <c r="D566" s="879"/>
      <c r="E566" s="807"/>
      <c r="F566" s="869"/>
      <c r="G566" s="872"/>
    </row>
    <row r="567" spans="1:7" x14ac:dyDescent="0.15">
      <c r="A567" s="706"/>
      <c r="B567" s="267" t="s">
        <v>8523</v>
      </c>
      <c r="C567" s="879"/>
      <c r="D567" s="879"/>
      <c r="E567" s="807"/>
      <c r="F567" s="869"/>
      <c r="G567" s="872"/>
    </row>
    <row r="568" spans="1:7" x14ac:dyDescent="0.15">
      <c r="A568" s="706" t="s">
        <v>8526</v>
      </c>
      <c r="B568" s="267" t="s">
        <v>8520</v>
      </c>
      <c r="C568" s="879" t="s">
        <v>103</v>
      </c>
      <c r="D568" s="879" t="s">
        <v>103</v>
      </c>
      <c r="E568" s="807" t="s">
        <v>8509</v>
      </c>
      <c r="F568" s="868" t="s">
        <v>4071</v>
      </c>
      <c r="G568" s="872" t="s">
        <v>8521</v>
      </c>
    </row>
    <row r="569" spans="1:7" x14ac:dyDescent="0.15">
      <c r="A569" s="706"/>
      <c r="B569" s="267" t="s">
        <v>8527</v>
      </c>
      <c r="C569" s="879"/>
      <c r="D569" s="879"/>
      <c r="E569" s="807"/>
      <c r="F569" s="869"/>
      <c r="G569" s="872"/>
    </row>
    <row r="570" spans="1:7" x14ac:dyDescent="0.15">
      <c r="A570" s="706"/>
      <c r="B570" s="267" t="s">
        <v>8523</v>
      </c>
      <c r="C570" s="879"/>
      <c r="D570" s="879"/>
      <c r="E570" s="807"/>
      <c r="F570" s="869"/>
      <c r="G570" s="872"/>
    </row>
    <row r="571" spans="1:7" x14ac:dyDescent="0.15">
      <c r="A571" s="797" t="s">
        <v>8528</v>
      </c>
      <c r="B571" s="267" t="s">
        <v>8520</v>
      </c>
      <c r="C571" s="884" t="s">
        <v>103</v>
      </c>
      <c r="D571" s="884" t="s">
        <v>103</v>
      </c>
      <c r="E571" s="793" t="s">
        <v>8509</v>
      </c>
      <c r="F571" s="899" t="s">
        <v>4071</v>
      </c>
      <c r="G571" s="875" t="s">
        <v>8521</v>
      </c>
    </row>
    <row r="572" spans="1:7" x14ac:dyDescent="0.15">
      <c r="A572" s="798"/>
      <c r="B572" s="267" t="s">
        <v>8528</v>
      </c>
      <c r="C572" s="885"/>
      <c r="D572" s="885"/>
      <c r="E572" s="794"/>
      <c r="F572" s="900"/>
      <c r="G572" s="876"/>
    </row>
    <row r="573" spans="1:7" x14ac:dyDescent="0.15">
      <c r="A573" s="706" t="s">
        <v>8529</v>
      </c>
      <c r="B573" s="267" t="s">
        <v>502</v>
      </c>
      <c r="C573" s="879" t="s">
        <v>103</v>
      </c>
      <c r="D573" s="879" t="s">
        <v>103</v>
      </c>
      <c r="E573" s="877" t="s">
        <v>8530</v>
      </c>
      <c r="F573" s="868" t="s">
        <v>103</v>
      </c>
      <c r="G573" s="872" t="s">
        <v>8531</v>
      </c>
    </row>
    <row r="574" spans="1:7" x14ac:dyDescent="0.15">
      <c r="A574" s="706"/>
      <c r="B574" s="267" t="s">
        <v>8532</v>
      </c>
      <c r="C574" s="879"/>
      <c r="D574" s="879"/>
      <c r="E574" s="807"/>
      <c r="F574" s="869"/>
      <c r="G574" s="872"/>
    </row>
    <row r="575" spans="1:7" x14ac:dyDescent="0.15">
      <c r="A575" s="915" t="s">
        <v>8533</v>
      </c>
      <c r="B575" s="267" t="s">
        <v>8534</v>
      </c>
      <c r="C575" s="879" t="s">
        <v>103</v>
      </c>
      <c r="D575" s="879" t="s">
        <v>103</v>
      </c>
      <c r="E575" s="807" t="s">
        <v>8535</v>
      </c>
      <c r="F575" s="868" t="s">
        <v>103</v>
      </c>
      <c r="G575" s="877" t="s">
        <v>8536</v>
      </c>
    </row>
    <row r="576" spans="1:7" x14ac:dyDescent="0.15">
      <c r="A576" s="915"/>
      <c r="B576" s="267" t="s">
        <v>8537</v>
      </c>
      <c r="C576" s="879"/>
      <c r="D576" s="879"/>
      <c r="E576" s="807"/>
      <c r="F576" s="869"/>
      <c r="G576" s="872"/>
    </row>
    <row r="577" spans="1:7" x14ac:dyDescent="0.15">
      <c r="A577" s="915"/>
      <c r="B577" s="267" t="s">
        <v>8538</v>
      </c>
      <c r="C577" s="879"/>
      <c r="D577" s="879"/>
      <c r="E577" s="807"/>
      <c r="F577" s="869"/>
      <c r="G577" s="872"/>
    </row>
    <row r="578" spans="1:7" x14ac:dyDescent="0.15">
      <c r="A578" s="706" t="s">
        <v>8539</v>
      </c>
      <c r="B578" s="267" t="s">
        <v>8540</v>
      </c>
      <c r="C578" s="879" t="s">
        <v>103</v>
      </c>
      <c r="D578" s="879" t="s">
        <v>103</v>
      </c>
      <c r="E578" s="807" t="s">
        <v>8541</v>
      </c>
      <c r="F578" s="868" t="s">
        <v>103</v>
      </c>
      <c r="G578" s="872" t="s">
        <v>8542</v>
      </c>
    </row>
    <row r="579" spans="1:7" x14ac:dyDescent="0.15">
      <c r="A579" s="706"/>
      <c r="B579" s="267" t="s">
        <v>8543</v>
      </c>
      <c r="C579" s="879"/>
      <c r="D579" s="879"/>
      <c r="E579" s="807"/>
      <c r="F579" s="869"/>
      <c r="G579" s="872"/>
    </row>
    <row r="580" spans="1:7" x14ac:dyDescent="0.15">
      <c r="A580" s="706"/>
      <c r="B580" s="267" t="s">
        <v>8544</v>
      </c>
      <c r="C580" s="879"/>
      <c r="D580" s="879"/>
      <c r="E580" s="807"/>
      <c r="F580" s="869"/>
      <c r="G580" s="872"/>
    </row>
    <row r="581" spans="1:7" x14ac:dyDescent="0.15">
      <c r="A581" s="797" t="s">
        <v>8545</v>
      </c>
      <c r="B581" s="267" t="s">
        <v>8546</v>
      </c>
      <c r="C581" s="884" t="s">
        <v>103</v>
      </c>
      <c r="D581" s="884" t="s">
        <v>103</v>
      </c>
      <c r="E581" s="793" t="s">
        <v>8547</v>
      </c>
      <c r="F581" s="899" t="s">
        <v>103</v>
      </c>
      <c r="G581" s="897"/>
    </row>
    <row r="582" spans="1:7" x14ac:dyDescent="0.15">
      <c r="A582" s="798"/>
      <c r="B582" s="267" t="s">
        <v>8548</v>
      </c>
      <c r="C582" s="885"/>
      <c r="D582" s="885"/>
      <c r="E582" s="794"/>
      <c r="F582" s="900"/>
      <c r="G582" s="898"/>
    </row>
    <row r="583" spans="1:7" x14ac:dyDescent="0.15">
      <c r="A583" s="706" t="s">
        <v>8549</v>
      </c>
      <c r="B583" s="267" t="s">
        <v>8550</v>
      </c>
      <c r="C583" s="879" t="s">
        <v>103</v>
      </c>
      <c r="D583" s="879" t="s">
        <v>103</v>
      </c>
      <c r="E583" s="877" t="s">
        <v>8551</v>
      </c>
      <c r="F583" s="868" t="s">
        <v>103</v>
      </c>
      <c r="G583" s="872" t="s">
        <v>8552</v>
      </c>
    </row>
    <row r="584" spans="1:7" x14ac:dyDescent="0.15">
      <c r="A584" s="706"/>
      <c r="B584" s="267" t="s">
        <v>8553</v>
      </c>
      <c r="C584" s="879"/>
      <c r="D584" s="879"/>
      <c r="E584" s="807"/>
      <c r="F584" s="869"/>
      <c r="G584" s="872"/>
    </row>
    <row r="585" spans="1:7" x14ac:dyDescent="0.15">
      <c r="A585" s="706"/>
      <c r="B585" s="267" t="s">
        <v>8554</v>
      </c>
      <c r="C585" s="879"/>
      <c r="D585" s="879"/>
      <c r="E585" s="807"/>
      <c r="F585" s="869"/>
      <c r="G585" s="872"/>
    </row>
    <row r="586" spans="1:7" x14ac:dyDescent="0.15">
      <c r="A586" s="706" t="s">
        <v>8555</v>
      </c>
      <c r="B586" s="267" t="s">
        <v>8556</v>
      </c>
      <c r="C586" s="879" t="s">
        <v>103</v>
      </c>
      <c r="D586" s="879" t="s">
        <v>103</v>
      </c>
      <c r="E586" s="877" t="s">
        <v>8557</v>
      </c>
      <c r="F586" s="868" t="s">
        <v>103</v>
      </c>
      <c r="G586" s="872"/>
    </row>
    <row r="587" spans="1:7" x14ac:dyDescent="0.15">
      <c r="A587" s="706"/>
      <c r="B587" s="267" t="s">
        <v>8558</v>
      </c>
      <c r="C587" s="879"/>
      <c r="D587" s="879"/>
      <c r="E587" s="807"/>
      <c r="F587" s="869"/>
      <c r="G587" s="872"/>
    </row>
    <row r="588" spans="1:7" x14ac:dyDescent="0.15">
      <c r="A588" s="706"/>
      <c r="B588" s="267" t="s">
        <v>8559</v>
      </c>
      <c r="C588" s="879"/>
      <c r="D588" s="879"/>
      <c r="E588" s="807"/>
      <c r="F588" s="869"/>
      <c r="G588" s="872"/>
    </row>
    <row r="589" spans="1:7" x14ac:dyDescent="0.15">
      <c r="A589" s="915" t="s">
        <v>876</v>
      </c>
      <c r="B589" s="267" t="s">
        <v>8560</v>
      </c>
      <c r="C589" s="879" t="s">
        <v>103</v>
      </c>
      <c r="D589" s="879" t="s">
        <v>103</v>
      </c>
      <c r="E589" s="877" t="s">
        <v>4135</v>
      </c>
      <c r="F589" s="868" t="s">
        <v>103</v>
      </c>
      <c r="G589" s="275" t="s">
        <v>8561</v>
      </c>
    </row>
    <row r="590" spans="1:7" x14ac:dyDescent="0.15">
      <c r="A590" s="915"/>
      <c r="B590" s="267" t="s">
        <v>8562</v>
      </c>
      <c r="C590" s="879"/>
      <c r="D590" s="879"/>
      <c r="E590" s="807"/>
      <c r="F590" s="869"/>
      <c r="G590" s="274" t="s">
        <v>8563</v>
      </c>
    </row>
    <row r="591" spans="1:7" x14ac:dyDescent="0.15">
      <c r="A591" s="915"/>
      <c r="B591" s="267" t="s">
        <v>8564</v>
      </c>
      <c r="C591" s="879"/>
      <c r="D591" s="879"/>
      <c r="E591" s="807"/>
      <c r="F591" s="869"/>
      <c r="G591" s="230"/>
    </row>
    <row r="592" spans="1:7" x14ac:dyDescent="0.15">
      <c r="A592" s="915" t="s">
        <v>8565</v>
      </c>
      <c r="B592" s="267" t="s">
        <v>8566</v>
      </c>
      <c r="C592" s="879" t="s">
        <v>103</v>
      </c>
      <c r="D592" s="879" t="s">
        <v>103</v>
      </c>
      <c r="E592" s="877" t="s">
        <v>8567</v>
      </c>
      <c r="F592" s="868" t="s">
        <v>103</v>
      </c>
      <c r="G592" s="872" t="s">
        <v>8568</v>
      </c>
    </row>
    <row r="593" spans="1:7" x14ac:dyDescent="0.15">
      <c r="A593" s="915"/>
      <c r="B593" s="267" t="s">
        <v>8569</v>
      </c>
      <c r="C593" s="879"/>
      <c r="D593" s="879"/>
      <c r="E593" s="807"/>
      <c r="F593" s="869"/>
      <c r="G593" s="872"/>
    </row>
    <row r="594" spans="1:7" x14ac:dyDescent="0.15">
      <c r="A594" s="915"/>
      <c r="B594" s="267" t="s">
        <v>8570</v>
      </c>
      <c r="C594" s="879"/>
      <c r="D594" s="879"/>
      <c r="E594" s="807"/>
      <c r="F594" s="869"/>
      <c r="G594" s="872"/>
    </row>
    <row r="595" spans="1:7" x14ac:dyDescent="0.15">
      <c r="A595" s="706" t="s">
        <v>8571</v>
      </c>
      <c r="B595" s="267" t="s">
        <v>8572</v>
      </c>
      <c r="C595" s="879" t="s">
        <v>103</v>
      </c>
      <c r="D595" s="879" t="s">
        <v>103</v>
      </c>
      <c r="E595" s="807" t="s">
        <v>8573</v>
      </c>
      <c r="F595" s="868" t="s">
        <v>103</v>
      </c>
      <c r="G595" s="872"/>
    </row>
    <row r="596" spans="1:7" x14ac:dyDescent="0.15">
      <c r="A596" s="706"/>
      <c r="B596" s="267" t="s">
        <v>8574</v>
      </c>
      <c r="C596" s="879"/>
      <c r="D596" s="879"/>
      <c r="E596" s="807"/>
      <c r="F596" s="869"/>
      <c r="G596" s="872"/>
    </row>
    <row r="597" spans="1:7" x14ac:dyDescent="0.15">
      <c r="A597" s="706"/>
      <c r="B597" s="267" t="s">
        <v>8575</v>
      </c>
      <c r="C597" s="879"/>
      <c r="D597" s="879"/>
      <c r="E597" s="807"/>
      <c r="F597" s="869"/>
      <c r="G597" s="872"/>
    </row>
    <row r="598" spans="1:7" x14ac:dyDescent="0.15">
      <c r="A598" s="706" t="s">
        <v>8576</v>
      </c>
      <c r="B598" s="267" t="s">
        <v>8454</v>
      </c>
      <c r="C598" s="879" t="s">
        <v>103</v>
      </c>
      <c r="D598" s="879" t="s">
        <v>103</v>
      </c>
      <c r="E598" s="807" t="s">
        <v>7248</v>
      </c>
      <c r="F598" s="868" t="s">
        <v>103</v>
      </c>
      <c r="G598" s="877" t="s">
        <v>8577</v>
      </c>
    </row>
    <row r="599" spans="1:7" x14ac:dyDescent="0.15">
      <c r="A599" s="706"/>
      <c r="B599" s="267" t="s">
        <v>8456</v>
      </c>
      <c r="C599" s="879"/>
      <c r="D599" s="879"/>
      <c r="E599" s="807"/>
      <c r="F599" s="869"/>
      <c r="G599" s="872"/>
    </row>
    <row r="600" spans="1:7" x14ac:dyDescent="0.15">
      <c r="A600" s="706"/>
      <c r="B600" s="267" t="s">
        <v>8458</v>
      </c>
      <c r="C600" s="879"/>
      <c r="D600" s="879"/>
      <c r="E600" s="807"/>
      <c r="F600" s="869"/>
      <c r="G600" s="872"/>
    </row>
    <row r="601" spans="1:7" x14ac:dyDescent="0.15">
      <c r="A601" s="706" t="s">
        <v>8578</v>
      </c>
      <c r="B601" s="267" t="s">
        <v>8454</v>
      </c>
      <c r="C601" s="879" t="s">
        <v>103</v>
      </c>
      <c r="D601" s="879" t="s">
        <v>103</v>
      </c>
      <c r="E601" s="807" t="s">
        <v>8579</v>
      </c>
      <c r="F601" s="868" t="s">
        <v>103</v>
      </c>
      <c r="G601" s="872" t="s">
        <v>8580</v>
      </c>
    </row>
    <row r="602" spans="1:7" x14ac:dyDescent="0.15">
      <c r="A602" s="706"/>
      <c r="B602" s="267" t="s">
        <v>8456</v>
      </c>
      <c r="C602" s="879"/>
      <c r="D602" s="879"/>
      <c r="E602" s="807"/>
      <c r="F602" s="869"/>
      <c r="G602" s="872"/>
    </row>
    <row r="603" spans="1:7" x14ac:dyDescent="0.15">
      <c r="A603" s="706"/>
      <c r="B603" s="267" t="s">
        <v>8458</v>
      </c>
      <c r="C603" s="879"/>
      <c r="D603" s="879"/>
      <c r="E603" s="807"/>
      <c r="F603" s="869"/>
      <c r="G603" s="872"/>
    </row>
    <row r="604" spans="1:7" x14ac:dyDescent="0.15">
      <c r="A604" s="706" t="s">
        <v>5607</v>
      </c>
      <c r="B604" s="267" t="s">
        <v>8581</v>
      </c>
      <c r="C604" s="879" t="s">
        <v>103</v>
      </c>
      <c r="D604" s="879" t="s">
        <v>103</v>
      </c>
      <c r="E604" s="230" t="s">
        <v>3110</v>
      </c>
      <c r="F604" s="868" t="s">
        <v>103</v>
      </c>
      <c r="G604" s="872" t="s">
        <v>8582</v>
      </c>
    </row>
    <row r="605" spans="1:7" x14ac:dyDescent="0.15">
      <c r="A605" s="706"/>
      <c r="B605" s="267" t="s">
        <v>8583</v>
      </c>
      <c r="C605" s="879"/>
      <c r="D605" s="879"/>
      <c r="E605" s="230" t="s">
        <v>908</v>
      </c>
      <c r="F605" s="868"/>
      <c r="G605" s="872"/>
    </row>
    <row r="606" spans="1:7" x14ac:dyDescent="0.15">
      <c r="A606" s="706"/>
      <c r="B606" s="267" t="s">
        <v>8584</v>
      </c>
      <c r="C606" s="879"/>
      <c r="D606" s="879"/>
      <c r="E606" s="230"/>
      <c r="F606" s="868"/>
      <c r="G606" s="872"/>
    </row>
    <row r="607" spans="1:7" x14ac:dyDescent="0.15">
      <c r="A607" s="706" t="s">
        <v>8585</v>
      </c>
      <c r="B607" s="267" t="s">
        <v>8586</v>
      </c>
      <c r="C607" s="879" t="s">
        <v>103</v>
      </c>
      <c r="D607" s="879" t="s">
        <v>103</v>
      </c>
      <c r="E607" s="807" t="s">
        <v>8587</v>
      </c>
      <c r="F607" s="868" t="s">
        <v>103</v>
      </c>
      <c r="G607" s="872" t="s">
        <v>8588</v>
      </c>
    </row>
    <row r="608" spans="1:7" x14ac:dyDescent="0.15">
      <c r="A608" s="706"/>
      <c r="B608" s="267" t="s">
        <v>8589</v>
      </c>
      <c r="C608" s="879"/>
      <c r="D608" s="879"/>
      <c r="E608" s="807"/>
      <c r="F608" s="869"/>
      <c r="G608" s="872"/>
    </row>
    <row r="609" spans="1:7" x14ac:dyDescent="0.15">
      <c r="A609" s="706"/>
      <c r="B609" s="267" t="s">
        <v>8590</v>
      </c>
      <c r="C609" s="879"/>
      <c r="D609" s="879"/>
      <c r="E609" s="807"/>
      <c r="F609" s="869"/>
      <c r="G609" s="872"/>
    </row>
    <row r="610" spans="1:7" x14ac:dyDescent="0.15">
      <c r="A610" s="706" t="s">
        <v>8591</v>
      </c>
      <c r="B610" s="267" t="s">
        <v>8586</v>
      </c>
      <c r="C610" s="879" t="s">
        <v>103</v>
      </c>
      <c r="D610" s="879" t="s">
        <v>103</v>
      </c>
      <c r="E610" s="807" t="s">
        <v>8592</v>
      </c>
      <c r="F610" s="868" t="s">
        <v>103</v>
      </c>
      <c r="G610" s="872" t="s">
        <v>8593</v>
      </c>
    </row>
    <row r="611" spans="1:7" x14ac:dyDescent="0.15">
      <c r="A611" s="706"/>
      <c r="B611" s="267" t="s">
        <v>8594</v>
      </c>
      <c r="C611" s="879"/>
      <c r="D611" s="879"/>
      <c r="E611" s="807"/>
      <c r="F611" s="869"/>
      <c r="G611" s="872"/>
    </row>
    <row r="612" spans="1:7" x14ac:dyDescent="0.15">
      <c r="A612" s="706" t="s">
        <v>8595</v>
      </c>
      <c r="B612" s="267" t="s">
        <v>8596</v>
      </c>
      <c r="C612" s="879" t="s">
        <v>103</v>
      </c>
      <c r="D612" s="879" t="s">
        <v>103</v>
      </c>
      <c r="E612" s="807" t="s">
        <v>4123</v>
      </c>
      <c r="F612" s="868" t="s">
        <v>103</v>
      </c>
      <c r="G612" s="872" t="s">
        <v>8597</v>
      </c>
    </row>
    <row r="613" spans="1:7" x14ac:dyDescent="0.15">
      <c r="A613" s="706"/>
      <c r="B613" s="267" t="s">
        <v>8468</v>
      </c>
      <c r="C613" s="879"/>
      <c r="D613" s="879"/>
      <c r="E613" s="807"/>
      <c r="F613" s="869"/>
      <c r="G613" s="872"/>
    </row>
    <row r="614" spans="1:7" x14ac:dyDescent="0.15">
      <c r="A614" s="706" t="s">
        <v>5587</v>
      </c>
      <c r="B614" s="267" t="s">
        <v>8598</v>
      </c>
      <c r="C614" s="879" t="s">
        <v>103</v>
      </c>
      <c r="D614" s="879" t="s">
        <v>103</v>
      </c>
      <c r="E614" s="877" t="s">
        <v>4122</v>
      </c>
      <c r="F614" s="868" t="s">
        <v>103</v>
      </c>
      <c r="G614" s="877" t="s">
        <v>8191</v>
      </c>
    </row>
    <row r="615" spans="1:7" x14ac:dyDescent="0.15">
      <c r="A615" s="706"/>
      <c r="B615" s="267" t="s">
        <v>8599</v>
      </c>
      <c r="C615" s="879"/>
      <c r="D615" s="879"/>
      <c r="E615" s="807"/>
      <c r="F615" s="869"/>
      <c r="G615" s="872"/>
    </row>
    <row r="616" spans="1:7" x14ac:dyDescent="0.15">
      <c r="A616" s="706"/>
      <c r="B616" s="267" t="s">
        <v>8600</v>
      </c>
      <c r="C616" s="879"/>
      <c r="D616" s="879"/>
      <c r="E616" s="807"/>
      <c r="F616" s="869"/>
      <c r="G616" s="872"/>
    </row>
    <row r="617" spans="1:7" x14ac:dyDescent="0.15">
      <c r="A617" s="706" t="s">
        <v>941</v>
      </c>
      <c r="B617" s="267" t="s">
        <v>8601</v>
      </c>
      <c r="C617" s="879" t="s">
        <v>103</v>
      </c>
      <c r="D617" s="879" t="s">
        <v>103</v>
      </c>
      <c r="E617" s="230" t="s">
        <v>4121</v>
      </c>
      <c r="F617" s="868" t="s">
        <v>103</v>
      </c>
      <c r="G617" s="877" t="s">
        <v>8602</v>
      </c>
    </row>
    <row r="618" spans="1:7" x14ac:dyDescent="0.15">
      <c r="A618" s="706"/>
      <c r="B618" s="267" t="s">
        <v>8603</v>
      </c>
      <c r="C618" s="879"/>
      <c r="D618" s="879"/>
      <c r="E618" s="275" t="s">
        <v>4119</v>
      </c>
      <c r="F618" s="868"/>
      <c r="G618" s="872"/>
    </row>
    <row r="619" spans="1:7" x14ac:dyDescent="0.15">
      <c r="A619" s="706" t="s">
        <v>8604</v>
      </c>
      <c r="B619" s="267" t="s">
        <v>8605</v>
      </c>
      <c r="C619" s="879" t="s">
        <v>103</v>
      </c>
      <c r="D619" s="879" t="s">
        <v>103</v>
      </c>
      <c r="E619" s="230" t="s">
        <v>8606</v>
      </c>
      <c r="F619" s="868" t="s">
        <v>103</v>
      </c>
      <c r="G619" s="872" t="s">
        <v>8607</v>
      </c>
    </row>
    <row r="620" spans="1:7" x14ac:dyDescent="0.15">
      <c r="A620" s="706"/>
      <c r="B620" s="267" t="s">
        <v>8608</v>
      </c>
      <c r="C620" s="879"/>
      <c r="D620" s="879"/>
      <c r="E620" s="230" t="s">
        <v>8609</v>
      </c>
      <c r="F620" s="868"/>
      <c r="G620" s="872"/>
    </row>
    <row r="621" spans="1:7" x14ac:dyDescent="0.15">
      <c r="A621" s="706"/>
      <c r="B621" s="267" t="s">
        <v>8610</v>
      </c>
      <c r="C621" s="879"/>
      <c r="D621" s="879"/>
      <c r="E621" s="230"/>
      <c r="F621" s="868"/>
      <c r="G621" s="872"/>
    </row>
    <row r="622" spans="1:7" x14ac:dyDescent="0.15">
      <c r="A622" s="706" t="s">
        <v>8611</v>
      </c>
      <c r="B622" s="267" t="s">
        <v>8612</v>
      </c>
      <c r="C622" s="879" t="s">
        <v>103</v>
      </c>
      <c r="D622" s="879" t="s">
        <v>103</v>
      </c>
      <c r="E622" s="230" t="s">
        <v>8613</v>
      </c>
      <c r="F622" s="868" t="s">
        <v>103</v>
      </c>
      <c r="G622" s="872" t="s">
        <v>8614</v>
      </c>
    </row>
    <row r="623" spans="1:7" x14ac:dyDescent="0.15">
      <c r="A623" s="706"/>
      <c r="B623" s="267" t="s">
        <v>8615</v>
      </c>
      <c r="C623" s="879"/>
      <c r="D623" s="879"/>
      <c r="E623" s="230" t="s">
        <v>8616</v>
      </c>
      <c r="F623" s="868"/>
      <c r="G623" s="872"/>
    </row>
    <row r="624" spans="1:7" x14ac:dyDescent="0.15">
      <c r="A624" s="706"/>
      <c r="B624" s="267" t="s">
        <v>8617</v>
      </c>
      <c r="C624" s="879"/>
      <c r="D624" s="879"/>
      <c r="E624" s="230"/>
      <c r="F624" s="868"/>
      <c r="G624" s="872"/>
    </row>
    <row r="625" spans="1:7" x14ac:dyDescent="0.15">
      <c r="A625" s="706" t="s">
        <v>8618</v>
      </c>
      <c r="B625" s="267" t="s">
        <v>8619</v>
      </c>
      <c r="C625" s="879" t="s">
        <v>103</v>
      </c>
      <c r="D625" s="879" t="s">
        <v>103</v>
      </c>
      <c r="E625" s="807" t="s">
        <v>8620</v>
      </c>
      <c r="F625" s="868" t="s">
        <v>103</v>
      </c>
      <c r="G625" s="274" t="s">
        <v>8621</v>
      </c>
    </row>
    <row r="626" spans="1:7" x14ac:dyDescent="0.15">
      <c r="A626" s="706"/>
      <c r="B626" s="267" t="s">
        <v>8622</v>
      </c>
      <c r="C626" s="879"/>
      <c r="D626" s="879"/>
      <c r="E626" s="807"/>
      <c r="F626" s="869"/>
      <c r="G626" s="274" t="s">
        <v>8623</v>
      </c>
    </row>
    <row r="627" spans="1:7" x14ac:dyDescent="0.15">
      <c r="A627" s="706"/>
      <c r="B627" s="267" t="s">
        <v>8624</v>
      </c>
      <c r="C627" s="879"/>
      <c r="D627" s="879"/>
      <c r="E627" s="807"/>
      <c r="F627" s="869"/>
      <c r="G627" s="230"/>
    </row>
    <row r="628" spans="1:7" x14ac:dyDescent="0.15">
      <c r="A628" s="706" t="s">
        <v>8625</v>
      </c>
      <c r="B628" s="267" t="s">
        <v>8626</v>
      </c>
      <c r="C628" s="883">
        <v>1000</v>
      </c>
      <c r="D628" s="880" t="s">
        <v>103</v>
      </c>
      <c r="E628" s="807" t="s">
        <v>8627</v>
      </c>
      <c r="F628" s="868" t="s">
        <v>4071</v>
      </c>
      <c r="G628" s="275" t="s">
        <v>8628</v>
      </c>
    </row>
    <row r="629" spans="1:7" x14ac:dyDescent="0.15">
      <c r="A629" s="706"/>
      <c r="B629" s="267" t="s">
        <v>8629</v>
      </c>
      <c r="C629" s="883"/>
      <c r="D629" s="881"/>
      <c r="E629" s="878"/>
      <c r="F629" s="867"/>
      <c r="G629" s="274" t="s">
        <v>8630</v>
      </c>
    </row>
    <row r="630" spans="1:7" x14ac:dyDescent="0.15">
      <c r="A630" s="706"/>
      <c r="B630" s="267" t="s">
        <v>8631</v>
      </c>
      <c r="C630" s="883"/>
      <c r="D630" s="882"/>
      <c r="E630" s="878"/>
      <c r="F630" s="867"/>
      <c r="G630" s="274" t="s">
        <v>8632</v>
      </c>
    </row>
    <row r="631" spans="1:7" x14ac:dyDescent="0.15">
      <c r="A631" s="706" t="s">
        <v>8633</v>
      </c>
      <c r="B631" s="267" t="s">
        <v>8634</v>
      </c>
      <c r="C631" s="879" t="s">
        <v>103</v>
      </c>
      <c r="D631" s="879" t="s">
        <v>103</v>
      </c>
      <c r="E631" s="877" t="s">
        <v>8635</v>
      </c>
      <c r="F631" s="868" t="s">
        <v>1266</v>
      </c>
      <c r="G631" s="274" t="s">
        <v>8636</v>
      </c>
    </row>
    <row r="632" spans="1:7" x14ac:dyDescent="0.15">
      <c r="A632" s="706"/>
      <c r="B632" s="267" t="s">
        <v>8629</v>
      </c>
      <c r="C632" s="879"/>
      <c r="D632" s="879"/>
      <c r="E632" s="807"/>
      <c r="F632" s="869"/>
      <c r="G632" s="274" t="s">
        <v>8637</v>
      </c>
    </row>
    <row r="633" spans="1:7" x14ac:dyDescent="0.15">
      <c r="A633" s="706"/>
      <c r="B633" s="267" t="s">
        <v>8631</v>
      </c>
      <c r="C633" s="879"/>
      <c r="D633" s="879"/>
      <c r="E633" s="807"/>
      <c r="F633" s="869"/>
      <c r="G633" s="230"/>
    </row>
    <row r="634" spans="1:7" x14ac:dyDescent="0.15">
      <c r="A634" s="797" t="s">
        <v>8638</v>
      </c>
      <c r="B634" s="267" t="s">
        <v>8639</v>
      </c>
      <c r="C634" s="884" t="s">
        <v>103</v>
      </c>
      <c r="D634" s="884" t="s">
        <v>103</v>
      </c>
      <c r="E634" s="793" t="s">
        <v>8640</v>
      </c>
      <c r="F634" s="899" t="s">
        <v>1266</v>
      </c>
      <c r="G634" s="793"/>
    </row>
    <row r="635" spans="1:7" x14ac:dyDescent="0.15">
      <c r="A635" s="798"/>
      <c r="B635" s="267" t="s">
        <v>8641</v>
      </c>
      <c r="C635" s="885"/>
      <c r="D635" s="885"/>
      <c r="E635" s="794"/>
      <c r="F635" s="900"/>
      <c r="G635" s="794"/>
    </row>
    <row r="636" spans="1:7" x14ac:dyDescent="0.15">
      <c r="A636" s="706" t="s">
        <v>8642</v>
      </c>
      <c r="B636" s="267" t="s">
        <v>8643</v>
      </c>
      <c r="C636" s="879" t="s">
        <v>103</v>
      </c>
      <c r="D636" s="879" t="s">
        <v>103</v>
      </c>
      <c r="E636" s="807" t="s">
        <v>3021</v>
      </c>
      <c r="F636" s="868" t="s">
        <v>103</v>
      </c>
      <c r="G636" s="872" t="s">
        <v>8644</v>
      </c>
    </row>
    <row r="637" spans="1:7" x14ac:dyDescent="0.15">
      <c r="A637" s="706"/>
      <c r="B637" s="267" t="s">
        <v>8645</v>
      </c>
      <c r="C637" s="879"/>
      <c r="D637" s="879"/>
      <c r="E637" s="807"/>
      <c r="F637" s="869"/>
      <c r="G637" s="872"/>
    </row>
    <row r="638" spans="1:7" x14ac:dyDescent="0.15">
      <c r="A638" s="706"/>
      <c r="B638" s="267" t="s">
        <v>8646</v>
      </c>
      <c r="C638" s="879"/>
      <c r="D638" s="879"/>
      <c r="E638" s="807"/>
      <c r="F638" s="869"/>
      <c r="G638" s="872"/>
    </row>
    <row r="639" spans="1:7" x14ac:dyDescent="0.15">
      <c r="A639" s="706" t="s">
        <v>8647</v>
      </c>
      <c r="B639" s="267" t="s">
        <v>8648</v>
      </c>
      <c r="C639" s="879" t="s">
        <v>103</v>
      </c>
      <c r="D639" s="879" t="s">
        <v>103</v>
      </c>
      <c r="E639" s="807" t="s">
        <v>8649</v>
      </c>
      <c r="F639" s="868" t="s">
        <v>103</v>
      </c>
      <c r="G639" s="872"/>
    </row>
    <row r="640" spans="1:7" x14ac:dyDescent="0.15">
      <c r="A640" s="706"/>
      <c r="B640" s="267" t="s">
        <v>8650</v>
      </c>
      <c r="C640" s="879"/>
      <c r="D640" s="879"/>
      <c r="E640" s="807"/>
      <c r="F640" s="869"/>
      <c r="G640" s="872"/>
    </row>
    <row r="641" spans="1:7" x14ac:dyDescent="0.15">
      <c r="A641" s="706"/>
      <c r="B641" s="267" t="s">
        <v>8651</v>
      </c>
      <c r="C641" s="879"/>
      <c r="D641" s="879"/>
      <c r="E641" s="807"/>
      <c r="F641" s="869"/>
      <c r="G641" s="872"/>
    </row>
    <row r="642" spans="1:7" x14ac:dyDescent="0.15">
      <c r="A642" s="797" t="s">
        <v>8652</v>
      </c>
      <c r="B642" s="267" t="s">
        <v>8653</v>
      </c>
      <c r="C642" s="884" t="s">
        <v>103</v>
      </c>
      <c r="D642" s="884" t="s">
        <v>103</v>
      </c>
      <c r="E642" s="793" t="s">
        <v>8654</v>
      </c>
      <c r="F642" s="899" t="s">
        <v>103</v>
      </c>
      <c r="G642" s="875"/>
    </row>
    <row r="643" spans="1:7" x14ac:dyDescent="0.15">
      <c r="A643" s="798"/>
      <c r="B643" s="267" t="s">
        <v>8655</v>
      </c>
      <c r="C643" s="885"/>
      <c r="D643" s="885"/>
      <c r="E643" s="794"/>
      <c r="F643" s="900"/>
      <c r="G643" s="876"/>
    </row>
    <row r="644" spans="1:7" x14ac:dyDescent="0.15">
      <c r="A644" s="706" t="s">
        <v>4109</v>
      </c>
      <c r="B644" s="267" t="s">
        <v>8656</v>
      </c>
      <c r="C644" s="879" t="s">
        <v>103</v>
      </c>
      <c r="D644" s="879" t="s">
        <v>103</v>
      </c>
      <c r="E644" s="230" t="s">
        <v>76</v>
      </c>
      <c r="F644" s="868" t="s">
        <v>103</v>
      </c>
      <c r="G644" s="877" t="s">
        <v>8657</v>
      </c>
    </row>
    <row r="645" spans="1:7" x14ac:dyDescent="0.15">
      <c r="A645" s="706"/>
      <c r="B645" s="267" t="s">
        <v>8658</v>
      </c>
      <c r="C645" s="879"/>
      <c r="D645" s="879"/>
      <c r="E645" s="275" t="s">
        <v>8659</v>
      </c>
      <c r="F645" s="868"/>
      <c r="G645" s="872"/>
    </row>
    <row r="646" spans="1:7" x14ac:dyDescent="0.15">
      <c r="A646" s="706"/>
      <c r="B646" s="267" t="s">
        <v>8660</v>
      </c>
      <c r="C646" s="879"/>
      <c r="D646" s="879"/>
      <c r="E646" s="230"/>
      <c r="F646" s="868"/>
      <c r="G646" s="872"/>
    </row>
    <row r="647" spans="1:7" x14ac:dyDescent="0.15">
      <c r="A647" s="706" t="s">
        <v>8661</v>
      </c>
      <c r="B647" s="267" t="s">
        <v>8662</v>
      </c>
      <c r="C647" s="879" t="s">
        <v>103</v>
      </c>
      <c r="D647" s="879" t="s">
        <v>103</v>
      </c>
      <c r="E647" s="807" t="s">
        <v>3519</v>
      </c>
      <c r="F647" s="868" t="s">
        <v>103</v>
      </c>
      <c r="G647" s="872" t="s">
        <v>8663</v>
      </c>
    </row>
    <row r="648" spans="1:7" x14ac:dyDescent="0.15">
      <c r="A648" s="706"/>
      <c r="B648" s="267" t="s">
        <v>8664</v>
      </c>
      <c r="C648" s="879"/>
      <c r="D648" s="879"/>
      <c r="E648" s="807"/>
      <c r="F648" s="869"/>
      <c r="G648" s="872"/>
    </row>
    <row r="649" spans="1:7" x14ac:dyDescent="0.15">
      <c r="A649" s="706"/>
      <c r="B649" s="267" t="s">
        <v>8665</v>
      </c>
      <c r="C649" s="879"/>
      <c r="D649" s="879"/>
      <c r="E649" s="807"/>
      <c r="F649" s="869"/>
      <c r="G649" s="872"/>
    </row>
    <row r="650" spans="1:7" x14ac:dyDescent="0.15">
      <c r="A650" s="706" t="s">
        <v>5653</v>
      </c>
      <c r="B650" s="267" t="s">
        <v>8666</v>
      </c>
      <c r="C650" s="879" t="s">
        <v>103</v>
      </c>
      <c r="D650" s="879" t="s">
        <v>103</v>
      </c>
      <c r="E650" s="877" t="s">
        <v>8667</v>
      </c>
      <c r="F650" s="868" t="s">
        <v>103</v>
      </c>
      <c r="G650" s="877" t="s">
        <v>8668</v>
      </c>
    </row>
    <row r="651" spans="1:7" x14ac:dyDescent="0.15">
      <c r="A651" s="706"/>
      <c r="B651" s="267" t="s">
        <v>8209</v>
      </c>
      <c r="C651" s="879"/>
      <c r="D651" s="879"/>
      <c r="E651" s="807"/>
      <c r="F651" s="869"/>
      <c r="G651" s="872"/>
    </row>
    <row r="652" spans="1:7" x14ac:dyDescent="0.15">
      <c r="A652" s="706"/>
      <c r="B652" s="267" t="s">
        <v>8669</v>
      </c>
      <c r="C652" s="879"/>
      <c r="D652" s="879"/>
      <c r="E652" s="807"/>
      <c r="F652" s="869"/>
      <c r="G652" s="872"/>
    </row>
    <row r="653" spans="1:7" x14ac:dyDescent="0.15">
      <c r="A653" s="706" t="s">
        <v>8670</v>
      </c>
      <c r="B653" s="267" t="s">
        <v>8671</v>
      </c>
      <c r="C653" s="879" t="s">
        <v>103</v>
      </c>
      <c r="D653" s="879" t="s">
        <v>103</v>
      </c>
      <c r="E653" s="230" t="s">
        <v>8672</v>
      </c>
      <c r="F653" s="868" t="s">
        <v>103</v>
      </c>
      <c r="G653" s="872" t="s">
        <v>8673</v>
      </c>
    </row>
    <row r="654" spans="1:7" x14ac:dyDescent="0.15">
      <c r="A654" s="706"/>
      <c r="B654" s="267" t="s">
        <v>8674</v>
      </c>
      <c r="C654" s="879"/>
      <c r="D654" s="879"/>
      <c r="E654" s="230" t="s">
        <v>8675</v>
      </c>
      <c r="F654" s="868"/>
      <c r="G654" s="872"/>
    </row>
    <row r="655" spans="1:7" x14ac:dyDescent="0.15">
      <c r="A655" s="706"/>
      <c r="B655" s="267" t="s">
        <v>8676</v>
      </c>
      <c r="C655" s="879"/>
      <c r="D655" s="879"/>
      <c r="E655" s="230" t="s">
        <v>8677</v>
      </c>
      <c r="F655" s="868"/>
      <c r="G655" s="872"/>
    </row>
    <row r="656" spans="1:7" x14ac:dyDescent="0.15">
      <c r="A656" s="706" t="s">
        <v>8678</v>
      </c>
      <c r="B656" s="267" t="s">
        <v>8679</v>
      </c>
      <c r="C656" s="879" t="s">
        <v>103</v>
      </c>
      <c r="D656" s="879" t="s">
        <v>103</v>
      </c>
      <c r="E656" s="877" t="s">
        <v>8680</v>
      </c>
      <c r="F656" s="868" t="s">
        <v>103</v>
      </c>
      <c r="G656" s="872"/>
    </row>
    <row r="657" spans="1:7" x14ac:dyDescent="0.15">
      <c r="A657" s="706"/>
      <c r="B657" s="267" t="s">
        <v>8681</v>
      </c>
      <c r="C657" s="879"/>
      <c r="D657" s="879"/>
      <c r="E657" s="807"/>
      <c r="F657" s="869"/>
      <c r="G657" s="872"/>
    </row>
    <row r="658" spans="1:7" x14ac:dyDescent="0.15">
      <c r="A658" s="706"/>
      <c r="B658" s="267" t="s">
        <v>8682</v>
      </c>
      <c r="C658" s="879"/>
      <c r="D658" s="879"/>
      <c r="E658" s="807"/>
      <c r="F658" s="869"/>
      <c r="G658" s="872"/>
    </row>
    <row r="659" spans="1:7" x14ac:dyDescent="0.15">
      <c r="A659" s="706" t="s">
        <v>5703</v>
      </c>
      <c r="B659" s="267" t="s">
        <v>8683</v>
      </c>
      <c r="C659" s="879" t="s">
        <v>103</v>
      </c>
      <c r="D659" s="879" t="s">
        <v>103</v>
      </c>
      <c r="E659" s="877" t="s">
        <v>4097</v>
      </c>
      <c r="F659" s="868" t="s">
        <v>103</v>
      </c>
      <c r="G659" s="877" t="s">
        <v>8684</v>
      </c>
    </row>
    <row r="660" spans="1:7" x14ac:dyDescent="0.15">
      <c r="A660" s="706"/>
      <c r="B660" s="267" t="s">
        <v>8685</v>
      </c>
      <c r="C660" s="879"/>
      <c r="D660" s="879"/>
      <c r="E660" s="807"/>
      <c r="F660" s="869"/>
      <c r="G660" s="872"/>
    </row>
    <row r="661" spans="1:7" x14ac:dyDescent="0.15">
      <c r="A661" s="706"/>
      <c r="B661" s="267" t="s">
        <v>8686</v>
      </c>
      <c r="C661" s="879"/>
      <c r="D661" s="879"/>
      <c r="E661" s="807"/>
      <c r="F661" s="869"/>
      <c r="G661" s="872"/>
    </row>
    <row r="662" spans="1:7" x14ac:dyDescent="0.15">
      <c r="A662" s="706" t="s">
        <v>6367</v>
      </c>
      <c r="B662" s="267" t="s">
        <v>8687</v>
      </c>
      <c r="C662" s="879" t="s">
        <v>103</v>
      </c>
      <c r="D662" s="879" t="s">
        <v>103</v>
      </c>
      <c r="E662" s="807" t="s">
        <v>1696</v>
      </c>
      <c r="F662" s="868" t="s">
        <v>103</v>
      </c>
      <c r="G662" s="877" t="s">
        <v>8688</v>
      </c>
    </row>
    <row r="663" spans="1:7" x14ac:dyDescent="0.15">
      <c r="A663" s="706"/>
      <c r="B663" s="267" t="s">
        <v>8689</v>
      </c>
      <c r="C663" s="879"/>
      <c r="D663" s="879"/>
      <c r="E663" s="807"/>
      <c r="F663" s="869"/>
      <c r="G663" s="872"/>
    </row>
    <row r="664" spans="1:7" x14ac:dyDescent="0.15">
      <c r="A664" s="706"/>
      <c r="B664" s="267" t="s">
        <v>8690</v>
      </c>
      <c r="C664" s="879"/>
      <c r="D664" s="879"/>
      <c r="E664" s="807"/>
      <c r="F664" s="869"/>
      <c r="G664" s="872"/>
    </row>
    <row r="665" spans="1:7" x14ac:dyDescent="0.15">
      <c r="A665" s="706" t="s">
        <v>4095</v>
      </c>
      <c r="B665" s="267" t="s">
        <v>8691</v>
      </c>
      <c r="C665" s="879" t="s">
        <v>103</v>
      </c>
      <c r="D665" s="879" t="s">
        <v>103</v>
      </c>
      <c r="E665" s="807" t="s">
        <v>8692</v>
      </c>
      <c r="F665" s="868" t="s">
        <v>103</v>
      </c>
      <c r="G665" s="877" t="s">
        <v>8693</v>
      </c>
    </row>
    <row r="666" spans="1:7" x14ac:dyDescent="0.15">
      <c r="A666" s="706"/>
      <c r="B666" s="267" t="s">
        <v>8694</v>
      </c>
      <c r="C666" s="879"/>
      <c r="D666" s="879"/>
      <c r="E666" s="807"/>
      <c r="F666" s="869"/>
      <c r="G666" s="872"/>
    </row>
    <row r="667" spans="1:7" x14ac:dyDescent="0.15">
      <c r="A667" s="706"/>
      <c r="B667" s="267" t="s">
        <v>8695</v>
      </c>
      <c r="C667" s="879"/>
      <c r="D667" s="879"/>
      <c r="E667" s="807"/>
      <c r="F667" s="869"/>
      <c r="G667" s="872"/>
    </row>
    <row r="668" spans="1:7" x14ac:dyDescent="0.15">
      <c r="A668" s="706" t="s">
        <v>4093</v>
      </c>
      <c r="B668" s="267" t="s">
        <v>8696</v>
      </c>
      <c r="C668" s="879" t="s">
        <v>103</v>
      </c>
      <c r="D668" s="879" t="s">
        <v>103</v>
      </c>
      <c r="E668" s="807" t="s">
        <v>8697</v>
      </c>
      <c r="F668" s="868" t="s">
        <v>103</v>
      </c>
      <c r="G668" s="872"/>
    </row>
    <row r="669" spans="1:7" x14ac:dyDescent="0.15">
      <c r="A669" s="706"/>
      <c r="B669" s="267" t="s">
        <v>8698</v>
      </c>
      <c r="C669" s="879"/>
      <c r="D669" s="879"/>
      <c r="E669" s="807"/>
      <c r="F669" s="869"/>
      <c r="G669" s="872"/>
    </row>
    <row r="670" spans="1:7" x14ac:dyDescent="0.15">
      <c r="A670" s="706"/>
      <c r="B670" s="267" t="s">
        <v>8699</v>
      </c>
      <c r="C670" s="879"/>
      <c r="D670" s="879"/>
      <c r="E670" s="807"/>
      <c r="F670" s="869"/>
      <c r="G670" s="872"/>
    </row>
    <row r="671" spans="1:7" x14ac:dyDescent="0.15">
      <c r="A671" s="706" t="s">
        <v>8700</v>
      </c>
      <c r="B671" s="267" t="s">
        <v>8701</v>
      </c>
      <c r="C671" s="879" t="s">
        <v>103</v>
      </c>
      <c r="D671" s="879" t="s">
        <v>103</v>
      </c>
      <c r="E671" s="807" t="s">
        <v>8702</v>
      </c>
      <c r="F671" s="868" t="s">
        <v>103</v>
      </c>
      <c r="G671" s="274" t="s">
        <v>8703</v>
      </c>
    </row>
    <row r="672" spans="1:7" x14ac:dyDescent="0.15">
      <c r="A672" s="706"/>
      <c r="B672" s="267" t="s">
        <v>8704</v>
      </c>
      <c r="C672" s="879"/>
      <c r="D672" s="879"/>
      <c r="E672" s="807"/>
      <c r="F672" s="869"/>
      <c r="G672" s="274" t="s">
        <v>4091</v>
      </c>
    </row>
    <row r="673" spans="1:7" x14ac:dyDescent="0.15">
      <c r="A673" s="706"/>
      <c r="B673" s="267" t="s">
        <v>8705</v>
      </c>
      <c r="C673" s="879"/>
      <c r="D673" s="879"/>
      <c r="E673" s="807"/>
      <c r="F673" s="869"/>
      <c r="G673" s="274" t="s">
        <v>8706</v>
      </c>
    </row>
    <row r="674" spans="1:7" x14ac:dyDescent="0.15">
      <c r="A674" s="706"/>
      <c r="B674" s="267" t="s">
        <v>8701</v>
      </c>
      <c r="C674" s="879"/>
      <c r="D674" s="879"/>
      <c r="E674" s="807"/>
      <c r="F674" s="869"/>
      <c r="G674" s="230"/>
    </row>
    <row r="675" spans="1:7" x14ac:dyDescent="0.15">
      <c r="A675" s="706"/>
      <c r="B675" s="267" t="s">
        <v>8707</v>
      </c>
      <c r="C675" s="879"/>
      <c r="D675" s="879"/>
      <c r="E675" s="807"/>
      <c r="F675" s="869"/>
      <c r="G675" s="230"/>
    </row>
    <row r="676" spans="1:7" x14ac:dyDescent="0.15">
      <c r="A676" s="706"/>
      <c r="B676" s="267" t="s">
        <v>8705</v>
      </c>
      <c r="C676" s="879"/>
      <c r="D676" s="879"/>
      <c r="E676" s="807"/>
      <c r="F676" s="869"/>
      <c r="G676" s="230"/>
    </row>
    <row r="677" spans="1:7" x14ac:dyDescent="0.15">
      <c r="A677" s="706"/>
      <c r="B677" s="267" t="s">
        <v>8701</v>
      </c>
      <c r="C677" s="879"/>
      <c r="D677" s="879"/>
      <c r="E677" s="807"/>
      <c r="F677" s="869"/>
      <c r="G677" s="230"/>
    </row>
    <row r="678" spans="1:7" x14ac:dyDescent="0.15">
      <c r="A678" s="706"/>
      <c r="B678" s="267" t="s">
        <v>8708</v>
      </c>
      <c r="C678" s="879"/>
      <c r="D678" s="879"/>
      <c r="E678" s="807"/>
      <c r="F678" s="869"/>
      <c r="G678" s="230"/>
    </row>
    <row r="679" spans="1:7" x14ac:dyDescent="0.15">
      <c r="A679" s="706"/>
      <c r="B679" s="267" t="s">
        <v>8705</v>
      </c>
      <c r="C679" s="879"/>
      <c r="D679" s="879"/>
      <c r="E679" s="807"/>
      <c r="F679" s="869"/>
      <c r="G679" s="230"/>
    </row>
    <row r="680" spans="1:7" x14ac:dyDescent="0.15">
      <c r="A680" s="706" t="s">
        <v>8709</v>
      </c>
      <c r="B680" s="267" t="s">
        <v>8710</v>
      </c>
      <c r="C680" s="879" t="s">
        <v>103</v>
      </c>
      <c r="D680" s="879" t="s">
        <v>103</v>
      </c>
      <c r="E680" s="230" t="s">
        <v>8711</v>
      </c>
      <c r="F680" s="868" t="s">
        <v>103</v>
      </c>
      <c r="G680" s="877" t="s">
        <v>8712</v>
      </c>
    </row>
    <row r="681" spans="1:7" x14ac:dyDescent="0.15">
      <c r="A681" s="706"/>
      <c r="B681" s="267" t="s">
        <v>8713</v>
      </c>
      <c r="C681" s="879"/>
      <c r="D681" s="879"/>
      <c r="E681" s="230" t="s">
        <v>8714</v>
      </c>
      <c r="F681" s="868"/>
      <c r="G681" s="916"/>
    </row>
    <row r="682" spans="1:7" x14ac:dyDescent="0.15">
      <c r="A682" s="706"/>
      <c r="B682" s="267" t="s">
        <v>8715</v>
      </c>
      <c r="C682" s="879"/>
      <c r="D682" s="879"/>
      <c r="E682" s="230"/>
      <c r="F682" s="868"/>
      <c r="G682" s="916"/>
    </row>
    <row r="683" spans="1:7" x14ac:dyDescent="0.15">
      <c r="A683" s="706" t="s">
        <v>8716</v>
      </c>
      <c r="B683" s="267" t="s">
        <v>8717</v>
      </c>
      <c r="C683" s="879" t="s">
        <v>103</v>
      </c>
      <c r="D683" s="879" t="s">
        <v>103</v>
      </c>
      <c r="E683" s="230" t="s">
        <v>8711</v>
      </c>
      <c r="F683" s="868" t="s">
        <v>103</v>
      </c>
      <c r="G683" s="274" t="s">
        <v>8718</v>
      </c>
    </row>
    <row r="684" spans="1:7" x14ac:dyDescent="0.15">
      <c r="A684" s="706"/>
      <c r="B684" s="267" t="s">
        <v>8719</v>
      </c>
      <c r="C684" s="879"/>
      <c r="D684" s="879"/>
      <c r="E684" s="230" t="s">
        <v>8720</v>
      </c>
      <c r="F684" s="868"/>
      <c r="G684" s="274" t="s">
        <v>8721</v>
      </c>
    </row>
    <row r="685" spans="1:7" x14ac:dyDescent="0.15">
      <c r="A685" s="706"/>
      <c r="B685" s="267" t="s">
        <v>8722</v>
      </c>
      <c r="C685" s="879"/>
      <c r="D685" s="879"/>
      <c r="E685" s="230"/>
      <c r="F685" s="868"/>
      <c r="G685" s="274" t="s">
        <v>8723</v>
      </c>
    </row>
    <row r="686" spans="1:7" x14ac:dyDescent="0.15">
      <c r="A686" s="706" t="s">
        <v>7780</v>
      </c>
      <c r="B686" s="267" t="s">
        <v>8724</v>
      </c>
      <c r="C686" s="879" t="s">
        <v>103</v>
      </c>
      <c r="D686" s="879" t="s">
        <v>103</v>
      </c>
      <c r="E686" s="230" t="s">
        <v>8711</v>
      </c>
      <c r="F686" s="868" t="s">
        <v>103</v>
      </c>
      <c r="G686" s="872" t="s">
        <v>8718</v>
      </c>
    </row>
    <row r="687" spans="1:7" x14ac:dyDescent="0.15">
      <c r="A687" s="706"/>
      <c r="B687" s="267" t="s">
        <v>8725</v>
      </c>
      <c r="C687" s="879"/>
      <c r="D687" s="879"/>
      <c r="E687" s="230" t="s">
        <v>8726</v>
      </c>
      <c r="F687" s="868"/>
      <c r="G687" s="872"/>
    </row>
    <row r="688" spans="1:7" x14ac:dyDescent="0.15">
      <c r="A688" s="706"/>
      <c r="B688" s="267" t="s">
        <v>8727</v>
      </c>
      <c r="C688" s="879"/>
      <c r="D688" s="879"/>
      <c r="E688" s="230"/>
      <c r="F688" s="868"/>
      <c r="G688" s="872"/>
    </row>
    <row r="689" spans="1:7" x14ac:dyDescent="0.15">
      <c r="A689" s="706"/>
      <c r="B689" s="267" t="s">
        <v>8724</v>
      </c>
      <c r="C689" s="879"/>
      <c r="D689" s="879"/>
      <c r="E689" s="230"/>
      <c r="F689" s="868"/>
      <c r="G689" s="872"/>
    </row>
    <row r="690" spans="1:7" x14ac:dyDescent="0.15">
      <c r="A690" s="706"/>
      <c r="B690" s="267" t="s">
        <v>8727</v>
      </c>
      <c r="C690" s="879"/>
      <c r="D690" s="879"/>
      <c r="E690" s="230"/>
      <c r="F690" s="868"/>
      <c r="G690" s="872"/>
    </row>
    <row r="691" spans="1:7" x14ac:dyDescent="0.15">
      <c r="A691" s="706"/>
      <c r="B691" s="267" t="s">
        <v>8728</v>
      </c>
      <c r="C691" s="879"/>
      <c r="D691" s="879"/>
      <c r="E691" s="230"/>
      <c r="F691" s="868"/>
      <c r="G691" s="872"/>
    </row>
    <row r="692" spans="1:7" x14ac:dyDescent="0.15">
      <c r="A692" s="706" t="s">
        <v>7781</v>
      </c>
      <c r="B692" s="267" t="s">
        <v>8729</v>
      </c>
      <c r="C692" s="879" t="s">
        <v>103</v>
      </c>
      <c r="D692" s="879" t="s">
        <v>103</v>
      </c>
      <c r="E692" s="807" t="s">
        <v>8730</v>
      </c>
      <c r="F692" s="868" t="s">
        <v>103</v>
      </c>
      <c r="G692" s="872"/>
    </row>
    <row r="693" spans="1:7" x14ac:dyDescent="0.15">
      <c r="A693" s="706"/>
      <c r="B693" s="267" t="s">
        <v>8731</v>
      </c>
      <c r="C693" s="879"/>
      <c r="D693" s="879"/>
      <c r="E693" s="807"/>
      <c r="F693" s="869"/>
      <c r="G693" s="872"/>
    </row>
    <row r="694" spans="1:7" x14ac:dyDescent="0.15">
      <c r="A694" s="706"/>
      <c r="B694" s="267" t="s">
        <v>8732</v>
      </c>
      <c r="C694" s="879"/>
      <c r="D694" s="879"/>
      <c r="E694" s="807"/>
      <c r="F694" s="869"/>
      <c r="G694" s="872"/>
    </row>
    <row r="695" spans="1:7" x14ac:dyDescent="0.15">
      <c r="A695" s="706" t="s">
        <v>8733</v>
      </c>
      <c r="B695" s="267" t="s">
        <v>8734</v>
      </c>
      <c r="C695" s="879" t="s">
        <v>103</v>
      </c>
      <c r="D695" s="879" t="s">
        <v>103</v>
      </c>
      <c r="E695" s="230" t="s">
        <v>8711</v>
      </c>
      <c r="F695" s="868" t="s">
        <v>103</v>
      </c>
      <c r="G695" s="274" t="s">
        <v>8718</v>
      </c>
    </row>
    <row r="696" spans="1:7" x14ac:dyDescent="0.15">
      <c r="A696" s="706"/>
      <c r="B696" s="267" t="s">
        <v>8735</v>
      </c>
      <c r="C696" s="879"/>
      <c r="D696" s="879"/>
      <c r="E696" s="230" t="s">
        <v>8736</v>
      </c>
      <c r="F696" s="868"/>
      <c r="G696" s="274" t="s">
        <v>8130</v>
      </c>
    </row>
    <row r="697" spans="1:7" x14ac:dyDescent="0.15">
      <c r="A697" s="706"/>
      <c r="B697" s="267" t="s">
        <v>8732</v>
      </c>
      <c r="C697" s="879"/>
      <c r="D697" s="879"/>
      <c r="E697" s="230"/>
      <c r="F697" s="868"/>
      <c r="G697" s="274" t="s">
        <v>8723</v>
      </c>
    </row>
    <row r="698" spans="1:7" x14ac:dyDescent="0.15">
      <c r="A698" s="706" t="s">
        <v>8737</v>
      </c>
      <c r="B698" s="267" t="s">
        <v>8738</v>
      </c>
      <c r="C698" s="879" t="s">
        <v>103</v>
      </c>
      <c r="D698" s="879" t="s">
        <v>103</v>
      </c>
      <c r="E698" s="230" t="s">
        <v>8711</v>
      </c>
      <c r="F698" s="868" t="s">
        <v>103</v>
      </c>
      <c r="G698" s="872" t="s">
        <v>8721</v>
      </c>
    </row>
    <row r="699" spans="1:7" x14ac:dyDescent="0.15">
      <c r="A699" s="706"/>
      <c r="B699" s="267" t="s">
        <v>8739</v>
      </c>
      <c r="C699" s="879"/>
      <c r="D699" s="879"/>
      <c r="E699" s="230" t="s">
        <v>8740</v>
      </c>
      <c r="F699" s="868"/>
      <c r="G699" s="872"/>
    </row>
    <row r="700" spans="1:7" x14ac:dyDescent="0.15">
      <c r="A700" s="706"/>
      <c r="B700" s="267" t="s">
        <v>8732</v>
      </c>
      <c r="C700" s="879"/>
      <c r="D700" s="879"/>
      <c r="E700" s="230"/>
      <c r="F700" s="868"/>
      <c r="G700" s="872"/>
    </row>
    <row r="701" spans="1:7" x14ac:dyDescent="0.15">
      <c r="A701" s="706" t="s">
        <v>8741</v>
      </c>
      <c r="B701" s="267" t="s">
        <v>8742</v>
      </c>
      <c r="C701" s="879" t="s">
        <v>103</v>
      </c>
      <c r="D701" s="879" t="s">
        <v>103</v>
      </c>
      <c r="E701" s="230" t="s">
        <v>8711</v>
      </c>
      <c r="F701" s="868" t="s">
        <v>103</v>
      </c>
      <c r="G701" s="872" t="s">
        <v>8721</v>
      </c>
    </row>
    <row r="702" spans="1:7" x14ac:dyDescent="0.15">
      <c r="A702" s="706"/>
      <c r="B702" s="267" t="s">
        <v>8743</v>
      </c>
      <c r="C702" s="879"/>
      <c r="D702" s="879"/>
      <c r="E702" s="230" t="s">
        <v>8744</v>
      </c>
      <c r="F702" s="868"/>
      <c r="G702" s="872"/>
    </row>
    <row r="703" spans="1:7" x14ac:dyDescent="0.15">
      <c r="A703" s="706"/>
      <c r="B703" s="267" t="s">
        <v>8732</v>
      </c>
      <c r="C703" s="879"/>
      <c r="D703" s="879"/>
      <c r="E703" s="230"/>
      <c r="F703" s="868"/>
      <c r="G703" s="872"/>
    </row>
    <row r="704" spans="1:7" x14ac:dyDescent="0.15">
      <c r="A704" s="706" t="s">
        <v>5798</v>
      </c>
      <c r="B704" s="267" t="s">
        <v>8745</v>
      </c>
      <c r="C704" s="879" t="s">
        <v>103</v>
      </c>
      <c r="D704" s="879" t="s">
        <v>103</v>
      </c>
      <c r="E704" s="230" t="s">
        <v>4081</v>
      </c>
      <c r="F704" s="868" t="s">
        <v>103</v>
      </c>
      <c r="G704" s="274" t="s">
        <v>8721</v>
      </c>
    </row>
    <row r="705" spans="1:7" x14ac:dyDescent="0.15">
      <c r="A705" s="706"/>
      <c r="B705" s="267" t="s">
        <v>8746</v>
      </c>
      <c r="C705" s="879"/>
      <c r="D705" s="879"/>
      <c r="E705" s="230" t="s">
        <v>8747</v>
      </c>
      <c r="F705" s="868"/>
      <c r="G705" s="274" t="s">
        <v>8130</v>
      </c>
    </row>
    <row r="706" spans="1:7" x14ac:dyDescent="0.15">
      <c r="A706" s="706"/>
      <c r="B706" s="267" t="s">
        <v>8732</v>
      </c>
      <c r="C706" s="879"/>
      <c r="D706" s="879"/>
      <c r="E706" s="230"/>
      <c r="F706" s="868"/>
      <c r="G706" s="274" t="s">
        <v>8723</v>
      </c>
    </row>
    <row r="707" spans="1:7" x14ac:dyDescent="0.15">
      <c r="A707" s="706" t="s">
        <v>7800</v>
      </c>
      <c r="B707" s="267" t="s">
        <v>8748</v>
      </c>
      <c r="C707" s="879" t="s">
        <v>103</v>
      </c>
      <c r="D707" s="879" t="s">
        <v>103</v>
      </c>
      <c r="E707" s="230" t="s">
        <v>8711</v>
      </c>
      <c r="F707" s="868" t="s">
        <v>4071</v>
      </c>
      <c r="G707" s="274" t="s">
        <v>8721</v>
      </c>
    </row>
    <row r="708" spans="1:7" x14ac:dyDescent="0.15">
      <c r="A708" s="706"/>
      <c r="B708" s="267" t="s">
        <v>8749</v>
      </c>
      <c r="C708" s="879"/>
      <c r="D708" s="879"/>
      <c r="E708" s="230" t="s">
        <v>8750</v>
      </c>
      <c r="F708" s="868"/>
      <c r="G708" s="274" t="s">
        <v>8130</v>
      </c>
    </row>
    <row r="709" spans="1:7" x14ac:dyDescent="0.15">
      <c r="A709" s="706"/>
      <c r="B709" s="267" t="s">
        <v>8751</v>
      </c>
      <c r="C709" s="879"/>
      <c r="D709" s="879"/>
      <c r="E709" s="230"/>
      <c r="F709" s="868"/>
      <c r="G709" s="274" t="s">
        <v>8723</v>
      </c>
    </row>
    <row r="710" spans="1:7" x14ac:dyDescent="0.15">
      <c r="A710" s="706" t="s">
        <v>7801</v>
      </c>
      <c r="B710" s="267" t="s">
        <v>8745</v>
      </c>
      <c r="C710" s="879" t="s">
        <v>103</v>
      </c>
      <c r="D710" s="879" t="s">
        <v>103</v>
      </c>
      <c r="E710" s="807" t="s">
        <v>8752</v>
      </c>
      <c r="F710" s="868" t="s">
        <v>103</v>
      </c>
      <c r="G710" s="872" t="s">
        <v>8723</v>
      </c>
    </row>
    <row r="711" spans="1:7" x14ac:dyDescent="0.15">
      <c r="A711" s="706"/>
      <c r="B711" s="267" t="s">
        <v>8753</v>
      </c>
      <c r="C711" s="879"/>
      <c r="D711" s="879"/>
      <c r="E711" s="807"/>
      <c r="F711" s="869"/>
      <c r="G711" s="872"/>
    </row>
    <row r="712" spans="1:7" x14ac:dyDescent="0.15">
      <c r="A712" s="706"/>
      <c r="B712" s="267" t="s">
        <v>8732</v>
      </c>
      <c r="C712" s="879"/>
      <c r="D712" s="879"/>
      <c r="E712" s="807"/>
      <c r="F712" s="869"/>
      <c r="G712" s="872"/>
    </row>
    <row r="713" spans="1:7" x14ac:dyDescent="0.15">
      <c r="A713" s="706" t="s">
        <v>8754</v>
      </c>
      <c r="B713" s="267" t="s">
        <v>8745</v>
      </c>
      <c r="C713" s="879" t="s">
        <v>103</v>
      </c>
      <c r="D713" s="879" t="s">
        <v>103</v>
      </c>
      <c r="E713" s="230" t="s">
        <v>8711</v>
      </c>
      <c r="F713" s="868" t="s">
        <v>103</v>
      </c>
      <c r="G713" s="274" t="s">
        <v>8130</v>
      </c>
    </row>
    <row r="714" spans="1:7" x14ac:dyDescent="0.15">
      <c r="A714" s="706"/>
      <c r="B714" s="267" t="s">
        <v>8753</v>
      </c>
      <c r="C714" s="879"/>
      <c r="D714" s="879"/>
      <c r="E714" s="230" t="s">
        <v>8755</v>
      </c>
      <c r="F714" s="868"/>
      <c r="G714" s="274" t="s">
        <v>8756</v>
      </c>
    </row>
    <row r="715" spans="1:7" x14ac:dyDescent="0.15">
      <c r="A715" s="706"/>
      <c r="B715" s="267" t="s">
        <v>8732</v>
      </c>
      <c r="C715" s="879"/>
      <c r="D715" s="879"/>
      <c r="E715" s="230"/>
      <c r="F715" s="868"/>
      <c r="G715" s="230"/>
    </row>
    <row r="716" spans="1:7" x14ac:dyDescent="0.15">
      <c r="A716" s="706" t="s">
        <v>8757</v>
      </c>
      <c r="B716" s="267" t="s">
        <v>8758</v>
      </c>
      <c r="C716" s="879" t="s">
        <v>103</v>
      </c>
      <c r="D716" s="879" t="s">
        <v>103</v>
      </c>
      <c r="E716" s="230" t="s">
        <v>8711</v>
      </c>
      <c r="F716" s="868" t="s">
        <v>103</v>
      </c>
      <c r="G716" s="274" t="s">
        <v>8130</v>
      </c>
    </row>
    <row r="717" spans="1:7" x14ac:dyDescent="0.15">
      <c r="A717" s="706"/>
      <c r="B717" s="267" t="s">
        <v>8759</v>
      </c>
      <c r="C717" s="879"/>
      <c r="D717" s="879"/>
      <c r="E717" s="230" t="s">
        <v>8760</v>
      </c>
      <c r="F717" s="868"/>
      <c r="G717" s="274" t="s">
        <v>8756</v>
      </c>
    </row>
    <row r="718" spans="1:7" x14ac:dyDescent="0.15">
      <c r="A718" s="706"/>
      <c r="B718" s="267" t="s">
        <v>8732</v>
      </c>
      <c r="C718" s="879"/>
      <c r="D718" s="879"/>
      <c r="E718" s="230"/>
      <c r="F718" s="868"/>
      <c r="G718" s="230"/>
    </row>
    <row r="719" spans="1:7" x14ac:dyDescent="0.15">
      <c r="A719" s="706" t="s">
        <v>7795</v>
      </c>
      <c r="B719" s="267" t="s">
        <v>8761</v>
      </c>
      <c r="C719" s="879" t="s">
        <v>103</v>
      </c>
      <c r="D719" s="879" t="s">
        <v>103</v>
      </c>
      <c r="E719" s="230" t="s">
        <v>8762</v>
      </c>
      <c r="F719" s="868" t="s">
        <v>4071</v>
      </c>
      <c r="G719" s="872" t="s">
        <v>8130</v>
      </c>
    </row>
    <row r="720" spans="1:7" x14ac:dyDescent="0.15">
      <c r="A720" s="706"/>
      <c r="B720" s="267" t="s">
        <v>8763</v>
      </c>
      <c r="C720" s="879"/>
      <c r="D720" s="879"/>
      <c r="E720" s="230" t="s">
        <v>8764</v>
      </c>
      <c r="F720" s="868"/>
      <c r="G720" s="872"/>
    </row>
    <row r="721" spans="1:7" x14ac:dyDescent="0.15">
      <c r="A721" s="706"/>
      <c r="B721" s="267" t="s">
        <v>8765</v>
      </c>
      <c r="C721" s="879"/>
      <c r="D721" s="879"/>
      <c r="E721" s="230"/>
      <c r="F721" s="868"/>
      <c r="G721" s="872"/>
    </row>
    <row r="722" spans="1:7" x14ac:dyDescent="0.15">
      <c r="A722" s="706" t="s">
        <v>7796</v>
      </c>
      <c r="B722" s="267" t="s">
        <v>8766</v>
      </c>
      <c r="C722" s="879" t="s">
        <v>103</v>
      </c>
      <c r="D722" s="879" t="s">
        <v>103</v>
      </c>
      <c r="E722" s="807" t="s">
        <v>8767</v>
      </c>
      <c r="F722" s="868" t="s">
        <v>103</v>
      </c>
      <c r="G722" s="872"/>
    </row>
    <row r="723" spans="1:7" x14ac:dyDescent="0.15">
      <c r="A723" s="706"/>
      <c r="B723" s="267" t="s">
        <v>8768</v>
      </c>
      <c r="C723" s="879"/>
      <c r="D723" s="879"/>
      <c r="E723" s="807"/>
      <c r="F723" s="869"/>
      <c r="G723" s="872"/>
    </row>
    <row r="724" spans="1:7" x14ac:dyDescent="0.15">
      <c r="A724" s="706"/>
      <c r="B724" s="267" t="s">
        <v>8732</v>
      </c>
      <c r="C724" s="879"/>
      <c r="D724" s="879"/>
      <c r="E724" s="807"/>
      <c r="F724" s="869"/>
      <c r="G724" s="872"/>
    </row>
    <row r="725" spans="1:7" x14ac:dyDescent="0.15">
      <c r="A725" s="706" t="s">
        <v>7789</v>
      </c>
      <c r="B725" s="267" t="s">
        <v>8769</v>
      </c>
      <c r="C725" s="879" t="s">
        <v>103</v>
      </c>
      <c r="D725" s="879" t="s">
        <v>103</v>
      </c>
      <c r="E725" s="230" t="s">
        <v>8762</v>
      </c>
      <c r="F725" s="868" t="s">
        <v>4071</v>
      </c>
      <c r="G725" s="872" t="s">
        <v>8130</v>
      </c>
    </row>
    <row r="726" spans="1:7" x14ac:dyDescent="0.15">
      <c r="A726" s="706"/>
      <c r="B726" s="267" t="s">
        <v>8763</v>
      </c>
      <c r="C726" s="879"/>
      <c r="D726" s="879"/>
      <c r="E726" s="230" t="s">
        <v>8770</v>
      </c>
      <c r="F726" s="868"/>
      <c r="G726" s="872"/>
    </row>
    <row r="727" spans="1:7" x14ac:dyDescent="0.15">
      <c r="A727" s="706"/>
      <c r="B727" s="267" t="s">
        <v>8765</v>
      </c>
      <c r="C727" s="879"/>
      <c r="D727" s="879"/>
      <c r="E727" s="230"/>
      <c r="F727" s="868"/>
      <c r="G727" s="872"/>
    </row>
    <row r="728" spans="1:7" x14ac:dyDescent="0.15">
      <c r="A728" s="706" t="s">
        <v>7790</v>
      </c>
      <c r="B728" s="267" t="s">
        <v>8766</v>
      </c>
      <c r="C728" s="879" t="s">
        <v>103</v>
      </c>
      <c r="D728" s="879" t="s">
        <v>103</v>
      </c>
      <c r="E728" s="807" t="s">
        <v>8771</v>
      </c>
      <c r="F728" s="868" t="s">
        <v>103</v>
      </c>
      <c r="G728" s="872"/>
    </row>
    <row r="729" spans="1:7" x14ac:dyDescent="0.15">
      <c r="A729" s="706"/>
      <c r="B729" s="267" t="s">
        <v>8772</v>
      </c>
      <c r="C729" s="879"/>
      <c r="D729" s="879"/>
      <c r="E729" s="807"/>
      <c r="F729" s="869"/>
      <c r="G729" s="872"/>
    </row>
    <row r="730" spans="1:7" x14ac:dyDescent="0.15">
      <c r="A730" s="706"/>
      <c r="B730" s="267" t="s">
        <v>8732</v>
      </c>
      <c r="C730" s="879"/>
      <c r="D730" s="879"/>
      <c r="E730" s="807"/>
      <c r="F730" s="869"/>
      <c r="G730" s="872"/>
    </row>
    <row r="731" spans="1:7" x14ac:dyDescent="0.15">
      <c r="A731" s="706" t="s">
        <v>7784</v>
      </c>
      <c r="B731" s="267" t="s">
        <v>8773</v>
      </c>
      <c r="C731" s="879" t="s">
        <v>103</v>
      </c>
      <c r="D731" s="879" t="s">
        <v>103</v>
      </c>
      <c r="E731" s="230" t="s">
        <v>8711</v>
      </c>
      <c r="F731" s="868" t="s">
        <v>4071</v>
      </c>
      <c r="G731" s="872" t="s">
        <v>8130</v>
      </c>
    </row>
    <row r="732" spans="1:7" x14ac:dyDescent="0.15">
      <c r="A732" s="706"/>
      <c r="B732" s="267" t="s">
        <v>8774</v>
      </c>
      <c r="C732" s="879"/>
      <c r="D732" s="879"/>
      <c r="E732" s="230" t="s">
        <v>8775</v>
      </c>
      <c r="F732" s="868"/>
      <c r="G732" s="872"/>
    </row>
    <row r="733" spans="1:7" x14ac:dyDescent="0.15">
      <c r="A733" s="706"/>
      <c r="B733" s="267" t="s">
        <v>8776</v>
      </c>
      <c r="C733" s="879"/>
      <c r="D733" s="879"/>
      <c r="E733" s="230"/>
      <c r="F733" s="868"/>
      <c r="G733" s="872"/>
    </row>
    <row r="734" spans="1:7" x14ac:dyDescent="0.15">
      <c r="A734" s="706" t="s">
        <v>7785</v>
      </c>
      <c r="B734" s="267" t="s">
        <v>8777</v>
      </c>
      <c r="C734" s="879" t="s">
        <v>103</v>
      </c>
      <c r="D734" s="879" t="s">
        <v>103</v>
      </c>
      <c r="E734" s="807" t="s">
        <v>8778</v>
      </c>
      <c r="F734" s="868" t="s">
        <v>103</v>
      </c>
      <c r="G734" s="872"/>
    </row>
    <row r="735" spans="1:7" x14ac:dyDescent="0.15">
      <c r="A735" s="706"/>
      <c r="B735" s="267" t="s">
        <v>8779</v>
      </c>
      <c r="C735" s="879"/>
      <c r="D735" s="879"/>
      <c r="E735" s="807"/>
      <c r="F735" s="869"/>
      <c r="G735" s="872"/>
    </row>
    <row r="736" spans="1:7" x14ac:dyDescent="0.15">
      <c r="A736" s="706"/>
      <c r="B736" s="267" t="s">
        <v>8732</v>
      </c>
      <c r="C736" s="879"/>
      <c r="D736" s="879"/>
      <c r="E736" s="807"/>
      <c r="F736" s="869"/>
      <c r="G736" s="872"/>
    </row>
    <row r="737" spans="1:7" x14ac:dyDescent="0.15">
      <c r="A737" s="706" t="s">
        <v>8780</v>
      </c>
      <c r="B737" s="267" t="s">
        <v>8781</v>
      </c>
      <c r="C737" s="879" t="s">
        <v>103</v>
      </c>
      <c r="D737" s="879" t="s">
        <v>103</v>
      </c>
      <c r="E737" s="877" t="s">
        <v>8782</v>
      </c>
      <c r="F737" s="868" t="s">
        <v>103</v>
      </c>
      <c r="G737" s="872"/>
    </row>
    <row r="738" spans="1:7" x14ac:dyDescent="0.15">
      <c r="A738" s="706"/>
      <c r="B738" s="267" t="s">
        <v>8783</v>
      </c>
      <c r="C738" s="879"/>
      <c r="D738" s="879"/>
      <c r="E738" s="807"/>
      <c r="F738" s="869"/>
      <c r="G738" s="872"/>
    </row>
    <row r="739" spans="1:7" x14ac:dyDescent="0.15">
      <c r="A739" s="706"/>
      <c r="B739" s="267" t="s">
        <v>8784</v>
      </c>
      <c r="C739" s="879"/>
      <c r="D739" s="879"/>
      <c r="E739" s="807"/>
      <c r="F739" s="869"/>
      <c r="G739" s="872"/>
    </row>
    <row r="740" spans="1:7" x14ac:dyDescent="0.15">
      <c r="A740" s="706" t="s">
        <v>8785</v>
      </c>
      <c r="B740" s="267" t="s">
        <v>8786</v>
      </c>
      <c r="C740" s="879" t="s">
        <v>103</v>
      </c>
      <c r="D740" s="879" t="s">
        <v>103</v>
      </c>
      <c r="E740" s="877" t="s">
        <v>8787</v>
      </c>
      <c r="F740" s="868" t="s">
        <v>103</v>
      </c>
      <c r="G740" s="872" t="s">
        <v>8788</v>
      </c>
    </row>
    <row r="741" spans="1:7" x14ac:dyDescent="0.15">
      <c r="A741" s="706"/>
      <c r="B741" s="267" t="s">
        <v>8789</v>
      </c>
      <c r="C741" s="879"/>
      <c r="D741" s="879"/>
      <c r="E741" s="807"/>
      <c r="F741" s="869"/>
      <c r="G741" s="872"/>
    </row>
    <row r="742" spans="1:7" x14ac:dyDescent="0.15">
      <c r="A742" s="706"/>
      <c r="B742" s="267" t="s">
        <v>8790</v>
      </c>
      <c r="C742" s="879"/>
      <c r="D742" s="879"/>
      <c r="E742" s="807"/>
      <c r="F742" s="869"/>
      <c r="G742" s="872"/>
    </row>
    <row r="743" spans="1:7" x14ac:dyDescent="0.15">
      <c r="A743" s="706" t="s">
        <v>8791</v>
      </c>
      <c r="B743" s="267" t="s">
        <v>8792</v>
      </c>
      <c r="C743" s="879" t="s">
        <v>103</v>
      </c>
      <c r="D743" s="879" t="s">
        <v>103</v>
      </c>
      <c r="E743" s="807" t="s">
        <v>4068</v>
      </c>
      <c r="F743" s="868" t="s">
        <v>103</v>
      </c>
      <c r="G743" s="872"/>
    </row>
    <row r="744" spans="1:7" x14ac:dyDescent="0.15">
      <c r="A744" s="706"/>
      <c r="B744" s="267" t="s">
        <v>8793</v>
      </c>
      <c r="C744" s="879"/>
      <c r="D744" s="879"/>
      <c r="E744" s="807"/>
      <c r="F744" s="869"/>
      <c r="G744" s="872"/>
    </row>
    <row r="745" spans="1:7" x14ac:dyDescent="0.15">
      <c r="A745" s="706"/>
      <c r="B745" s="267" t="s">
        <v>8790</v>
      </c>
      <c r="C745" s="879"/>
      <c r="D745" s="879"/>
      <c r="E745" s="807"/>
      <c r="F745" s="869"/>
      <c r="G745" s="872"/>
    </row>
    <row r="746" spans="1:7" x14ac:dyDescent="0.15">
      <c r="A746" s="706" t="s">
        <v>8794</v>
      </c>
      <c r="B746" s="267" t="s">
        <v>8795</v>
      </c>
      <c r="C746" s="879" t="s">
        <v>103</v>
      </c>
      <c r="D746" s="879" t="s">
        <v>103</v>
      </c>
      <c r="E746" s="877" t="s">
        <v>8796</v>
      </c>
      <c r="F746" s="868" t="s">
        <v>103</v>
      </c>
      <c r="G746" s="872" t="s">
        <v>8797</v>
      </c>
    </row>
    <row r="747" spans="1:7" x14ac:dyDescent="0.15">
      <c r="A747" s="706"/>
      <c r="B747" s="267" t="s">
        <v>8798</v>
      </c>
      <c r="C747" s="879"/>
      <c r="D747" s="879"/>
      <c r="E747" s="807"/>
      <c r="F747" s="869"/>
      <c r="G747" s="872"/>
    </row>
    <row r="748" spans="1:7" x14ac:dyDescent="0.15">
      <c r="A748" s="706"/>
      <c r="B748" s="267" t="s">
        <v>8799</v>
      </c>
      <c r="C748" s="879"/>
      <c r="D748" s="879"/>
      <c r="E748" s="807"/>
      <c r="F748" s="869"/>
      <c r="G748" s="872"/>
    </row>
    <row r="749" spans="1:7" x14ac:dyDescent="0.15">
      <c r="A749" s="706" t="s">
        <v>8800</v>
      </c>
      <c r="B749" s="267" t="s">
        <v>8801</v>
      </c>
      <c r="C749" s="879" t="s">
        <v>103</v>
      </c>
      <c r="D749" s="879" t="s">
        <v>103</v>
      </c>
      <c r="E749" s="877" t="s">
        <v>8802</v>
      </c>
      <c r="F749" s="868" t="s">
        <v>103</v>
      </c>
      <c r="G749" s="872"/>
    </row>
    <row r="750" spans="1:7" x14ac:dyDescent="0.15">
      <c r="A750" s="706"/>
      <c r="B750" s="267" t="s">
        <v>8803</v>
      </c>
      <c r="C750" s="879"/>
      <c r="D750" s="879"/>
      <c r="E750" s="807"/>
      <c r="F750" s="869"/>
      <c r="G750" s="872"/>
    </row>
    <row r="751" spans="1:7" x14ac:dyDescent="0.15">
      <c r="A751" s="706"/>
      <c r="B751" s="267" t="s">
        <v>8804</v>
      </c>
      <c r="C751" s="879"/>
      <c r="D751" s="879"/>
      <c r="E751" s="807"/>
      <c r="F751" s="869"/>
      <c r="G751" s="872"/>
    </row>
    <row r="752" spans="1:7" x14ac:dyDescent="0.15">
      <c r="A752" s="915" t="s">
        <v>8805</v>
      </c>
      <c r="B752" s="267" t="s">
        <v>8806</v>
      </c>
      <c r="C752" s="879" t="s">
        <v>103</v>
      </c>
      <c r="D752" s="879" t="s">
        <v>103</v>
      </c>
      <c r="E752" s="917" t="s">
        <v>8807</v>
      </c>
      <c r="F752" s="868" t="s">
        <v>103</v>
      </c>
      <c r="G752" s="872"/>
    </row>
    <row r="753" spans="1:7" x14ac:dyDescent="0.15">
      <c r="A753" s="915"/>
      <c r="B753" s="267" t="s">
        <v>8808</v>
      </c>
      <c r="C753" s="879"/>
      <c r="D753" s="879"/>
      <c r="E753" s="918"/>
      <c r="F753" s="869"/>
      <c r="G753" s="872"/>
    </row>
    <row r="754" spans="1:7" x14ac:dyDescent="0.15">
      <c r="A754" s="915"/>
      <c r="B754" s="267" t="s">
        <v>8809</v>
      </c>
      <c r="C754" s="879"/>
      <c r="D754" s="879"/>
      <c r="E754" s="918"/>
      <c r="F754" s="869"/>
      <c r="G754" s="872"/>
    </row>
    <row r="755" spans="1:7" x14ac:dyDescent="0.15">
      <c r="A755" s="706" t="s">
        <v>8810</v>
      </c>
      <c r="B755" s="267" t="s">
        <v>8811</v>
      </c>
      <c r="C755" s="879" t="s">
        <v>103</v>
      </c>
      <c r="D755" s="879" t="s">
        <v>103</v>
      </c>
      <c r="E755" s="807" t="s">
        <v>8812</v>
      </c>
      <c r="F755" s="868" t="s">
        <v>103</v>
      </c>
      <c r="G755" s="877" t="s">
        <v>8813</v>
      </c>
    </row>
    <row r="756" spans="1:7" x14ac:dyDescent="0.15">
      <c r="A756" s="706"/>
      <c r="B756" s="267" t="s">
        <v>8814</v>
      </c>
      <c r="C756" s="879"/>
      <c r="D756" s="879"/>
      <c r="E756" s="807"/>
      <c r="F756" s="869"/>
      <c r="G756" s="872"/>
    </row>
    <row r="757" spans="1:7" x14ac:dyDescent="0.15">
      <c r="A757" s="706"/>
      <c r="B757" s="267" t="s">
        <v>8815</v>
      </c>
      <c r="C757" s="879"/>
      <c r="D757" s="879"/>
      <c r="E757" s="807"/>
      <c r="F757" s="869"/>
      <c r="G757" s="872"/>
    </row>
    <row r="758" spans="1:7" x14ac:dyDescent="0.15">
      <c r="A758" s="706" t="s">
        <v>8816</v>
      </c>
      <c r="B758" s="267" t="s">
        <v>8817</v>
      </c>
      <c r="C758" s="879" t="s">
        <v>103</v>
      </c>
      <c r="D758" s="879" t="s">
        <v>103</v>
      </c>
      <c r="E758" s="807" t="s">
        <v>8818</v>
      </c>
      <c r="F758" s="868" t="s">
        <v>103</v>
      </c>
      <c r="G758" s="872"/>
    </row>
    <row r="759" spans="1:7" x14ac:dyDescent="0.15">
      <c r="A759" s="706"/>
      <c r="B759" s="267" t="s">
        <v>8819</v>
      </c>
      <c r="C759" s="879"/>
      <c r="D759" s="879"/>
      <c r="E759" s="807"/>
      <c r="F759" s="869"/>
      <c r="G759" s="872"/>
    </row>
    <row r="760" spans="1:7" x14ac:dyDescent="0.15">
      <c r="A760" s="706"/>
      <c r="B760" s="267" t="s">
        <v>8820</v>
      </c>
      <c r="C760" s="879"/>
      <c r="D760" s="879"/>
      <c r="E760" s="807"/>
      <c r="F760" s="869"/>
      <c r="G760" s="872"/>
    </row>
    <row r="761" spans="1:7" x14ac:dyDescent="0.15">
      <c r="A761" s="706" t="s">
        <v>8821</v>
      </c>
      <c r="B761" s="267" t="s">
        <v>8822</v>
      </c>
      <c r="C761" s="879" t="s">
        <v>103</v>
      </c>
      <c r="D761" s="879" t="s">
        <v>103</v>
      </c>
      <c r="E761" s="877" t="s">
        <v>8823</v>
      </c>
      <c r="F761" s="868" t="s">
        <v>103</v>
      </c>
      <c r="G761" s="872"/>
    </row>
    <row r="762" spans="1:7" x14ac:dyDescent="0.15">
      <c r="A762" s="706"/>
      <c r="B762" s="267" t="s">
        <v>8824</v>
      </c>
      <c r="C762" s="879"/>
      <c r="D762" s="879"/>
      <c r="E762" s="807"/>
      <c r="F762" s="869"/>
      <c r="G762" s="872"/>
    </row>
    <row r="763" spans="1:7" x14ac:dyDescent="0.15">
      <c r="A763" s="706"/>
      <c r="B763" s="267" t="s">
        <v>8825</v>
      </c>
      <c r="C763" s="879"/>
      <c r="D763" s="879"/>
      <c r="E763" s="807"/>
      <c r="F763" s="869"/>
      <c r="G763" s="872"/>
    </row>
    <row r="764" spans="1:7" x14ac:dyDescent="0.15">
      <c r="A764" s="706" t="s">
        <v>8826</v>
      </c>
      <c r="B764" s="267" t="s">
        <v>8827</v>
      </c>
      <c r="C764" s="879" t="s">
        <v>103</v>
      </c>
      <c r="D764" s="879" t="s">
        <v>103</v>
      </c>
      <c r="E764" s="807" t="s">
        <v>8828</v>
      </c>
      <c r="F764" s="868" t="s">
        <v>103</v>
      </c>
      <c r="G764" s="274" t="s">
        <v>8829</v>
      </c>
    </row>
    <row r="765" spans="1:7" x14ac:dyDescent="0.15">
      <c r="A765" s="706"/>
      <c r="B765" s="267" t="s">
        <v>8830</v>
      </c>
      <c r="C765" s="879"/>
      <c r="D765" s="879"/>
      <c r="E765" s="807"/>
      <c r="F765" s="869"/>
      <c r="G765" s="274" t="s">
        <v>8831</v>
      </c>
    </row>
    <row r="766" spans="1:7" x14ac:dyDescent="0.15">
      <c r="A766" s="706"/>
      <c r="B766" s="267" t="s">
        <v>8832</v>
      </c>
      <c r="C766" s="879"/>
      <c r="D766" s="879"/>
      <c r="E766" s="807"/>
      <c r="F766" s="869"/>
      <c r="G766" s="230"/>
    </row>
    <row r="767" spans="1:7" x14ac:dyDescent="0.15">
      <c r="A767" s="797" t="s">
        <v>8833</v>
      </c>
      <c r="B767" s="267" t="s">
        <v>8834</v>
      </c>
      <c r="C767" s="884" t="s">
        <v>103</v>
      </c>
      <c r="D767" s="884" t="s">
        <v>103</v>
      </c>
      <c r="E767" s="793" t="s">
        <v>6183</v>
      </c>
      <c r="F767" s="899"/>
      <c r="G767" s="793"/>
    </row>
    <row r="768" spans="1:7" x14ac:dyDescent="0.15">
      <c r="A768" s="798"/>
      <c r="B768" s="267" t="s">
        <v>8835</v>
      </c>
      <c r="C768" s="885"/>
      <c r="D768" s="885"/>
      <c r="E768" s="794"/>
      <c r="F768" s="900"/>
      <c r="G768" s="794"/>
    </row>
    <row r="769" spans="1:7" x14ac:dyDescent="0.15">
      <c r="A769" s="706" t="s">
        <v>8836</v>
      </c>
      <c r="B769" s="267" t="s">
        <v>8837</v>
      </c>
      <c r="C769" s="879" t="s">
        <v>103</v>
      </c>
      <c r="D769" s="879" t="s">
        <v>103</v>
      </c>
      <c r="E769" s="807" t="s">
        <v>4067</v>
      </c>
      <c r="F769" s="868" t="s">
        <v>103</v>
      </c>
      <c r="G769" s="872" t="s">
        <v>8838</v>
      </c>
    </row>
    <row r="770" spans="1:7" x14ac:dyDescent="0.15">
      <c r="A770" s="706"/>
      <c r="B770" s="267" t="s">
        <v>8839</v>
      </c>
      <c r="C770" s="879"/>
      <c r="D770" s="879"/>
      <c r="E770" s="807"/>
      <c r="F770" s="869"/>
      <c r="G770" s="872"/>
    </row>
    <row r="771" spans="1:7" x14ac:dyDescent="0.15">
      <c r="A771" s="706"/>
      <c r="B771" s="267" t="s">
        <v>8840</v>
      </c>
      <c r="C771" s="879"/>
      <c r="D771" s="879"/>
      <c r="E771" s="807"/>
      <c r="F771" s="869"/>
      <c r="G771" s="872"/>
    </row>
    <row r="772" spans="1:7" x14ac:dyDescent="0.15">
      <c r="A772" s="706" t="s">
        <v>8841</v>
      </c>
      <c r="B772" s="267" t="s">
        <v>8842</v>
      </c>
      <c r="C772" s="879" t="s">
        <v>103</v>
      </c>
      <c r="D772" s="879" t="s">
        <v>103</v>
      </c>
      <c r="E772" s="807" t="s">
        <v>4066</v>
      </c>
      <c r="F772" s="868" t="s">
        <v>103</v>
      </c>
      <c r="G772" s="872"/>
    </row>
    <row r="773" spans="1:7" x14ac:dyDescent="0.15">
      <c r="A773" s="706"/>
      <c r="B773" s="267" t="s">
        <v>8843</v>
      </c>
      <c r="C773" s="879"/>
      <c r="D773" s="879"/>
      <c r="E773" s="807"/>
      <c r="F773" s="869"/>
      <c r="G773" s="872"/>
    </row>
    <row r="774" spans="1:7" x14ac:dyDescent="0.15">
      <c r="A774" s="706"/>
      <c r="B774" s="267" t="s">
        <v>8844</v>
      </c>
      <c r="C774" s="879"/>
      <c r="D774" s="879"/>
      <c r="E774" s="807"/>
      <c r="F774" s="869"/>
      <c r="G774" s="872"/>
    </row>
    <row r="775" spans="1:7" x14ac:dyDescent="0.15">
      <c r="A775" s="706" t="s">
        <v>8845</v>
      </c>
      <c r="B775" s="267" t="s">
        <v>8842</v>
      </c>
      <c r="C775" s="879" t="s">
        <v>103</v>
      </c>
      <c r="D775" s="879" t="s">
        <v>103</v>
      </c>
      <c r="E775" s="807" t="s">
        <v>4065</v>
      </c>
      <c r="F775" s="868" t="s">
        <v>103</v>
      </c>
      <c r="G775" s="872"/>
    </row>
    <row r="776" spans="1:7" x14ac:dyDescent="0.15">
      <c r="A776" s="706"/>
      <c r="B776" s="267" t="s">
        <v>8843</v>
      </c>
      <c r="C776" s="879"/>
      <c r="D776" s="879"/>
      <c r="E776" s="807"/>
      <c r="F776" s="869"/>
      <c r="G776" s="872"/>
    </row>
    <row r="777" spans="1:7" x14ac:dyDescent="0.15">
      <c r="A777" s="706"/>
      <c r="B777" s="267" t="s">
        <v>8846</v>
      </c>
      <c r="C777" s="879"/>
      <c r="D777" s="879"/>
      <c r="E777" s="807"/>
      <c r="F777" s="869"/>
      <c r="G777" s="872"/>
    </row>
    <row r="778" spans="1:7" x14ac:dyDescent="0.15">
      <c r="A778" s="706" t="s">
        <v>8847</v>
      </c>
      <c r="B778" s="267" t="s">
        <v>8842</v>
      </c>
      <c r="C778" s="879" t="s">
        <v>103</v>
      </c>
      <c r="D778" s="879" t="s">
        <v>103</v>
      </c>
      <c r="E778" s="877" t="s">
        <v>8848</v>
      </c>
      <c r="F778" s="868" t="s">
        <v>103</v>
      </c>
      <c r="G778" s="872"/>
    </row>
    <row r="779" spans="1:7" x14ac:dyDescent="0.15">
      <c r="A779" s="706"/>
      <c r="B779" s="267" t="s">
        <v>8843</v>
      </c>
      <c r="C779" s="879"/>
      <c r="D779" s="879"/>
      <c r="E779" s="807"/>
      <c r="F779" s="869"/>
      <c r="G779" s="872"/>
    </row>
    <row r="780" spans="1:7" x14ac:dyDescent="0.15">
      <c r="A780" s="706"/>
      <c r="B780" s="267" t="s">
        <v>8849</v>
      </c>
      <c r="C780" s="879"/>
      <c r="D780" s="879"/>
      <c r="E780" s="807"/>
      <c r="F780" s="869"/>
      <c r="G780" s="872"/>
    </row>
    <row r="781" spans="1:7" x14ac:dyDescent="0.15">
      <c r="A781" s="706" t="s">
        <v>8850</v>
      </c>
      <c r="B781" s="267" t="s">
        <v>8842</v>
      </c>
      <c r="C781" s="879" t="s">
        <v>103</v>
      </c>
      <c r="D781" s="879" t="s">
        <v>103</v>
      </c>
      <c r="E781" s="877" t="s">
        <v>8823</v>
      </c>
      <c r="F781" s="868" t="s">
        <v>103</v>
      </c>
      <c r="G781" s="872"/>
    </row>
    <row r="782" spans="1:7" x14ac:dyDescent="0.15">
      <c r="A782" s="706"/>
      <c r="B782" s="267" t="s">
        <v>8843</v>
      </c>
      <c r="C782" s="879"/>
      <c r="D782" s="879"/>
      <c r="E782" s="807"/>
      <c r="F782" s="869"/>
      <c r="G782" s="872"/>
    </row>
    <row r="783" spans="1:7" x14ac:dyDescent="0.15">
      <c r="A783" s="706"/>
      <c r="B783" s="267" t="s">
        <v>8851</v>
      </c>
      <c r="C783" s="879"/>
      <c r="D783" s="879"/>
      <c r="E783" s="807"/>
      <c r="F783" s="869"/>
      <c r="G783" s="872"/>
    </row>
    <row r="784" spans="1:7" x14ac:dyDescent="0.15">
      <c r="A784" s="706" t="s">
        <v>8852</v>
      </c>
      <c r="B784" s="267" t="s">
        <v>8842</v>
      </c>
      <c r="C784" s="879" t="s">
        <v>103</v>
      </c>
      <c r="D784" s="879" t="s">
        <v>103</v>
      </c>
      <c r="E784" s="807" t="s">
        <v>4064</v>
      </c>
      <c r="F784" s="868" t="s">
        <v>103</v>
      </c>
      <c r="G784" s="872"/>
    </row>
    <row r="785" spans="1:7" x14ac:dyDescent="0.15">
      <c r="A785" s="706"/>
      <c r="B785" s="267" t="s">
        <v>8843</v>
      </c>
      <c r="C785" s="879"/>
      <c r="D785" s="879"/>
      <c r="E785" s="807"/>
      <c r="F785" s="869"/>
      <c r="G785" s="872"/>
    </row>
    <row r="786" spans="1:7" x14ac:dyDescent="0.15">
      <c r="A786" s="706"/>
      <c r="B786" s="267" t="s">
        <v>8853</v>
      </c>
      <c r="C786" s="879"/>
      <c r="D786" s="879"/>
      <c r="E786" s="807"/>
      <c r="F786" s="869"/>
      <c r="G786" s="872"/>
    </row>
    <row r="787" spans="1:7" x14ac:dyDescent="0.15">
      <c r="A787" s="706" t="s">
        <v>8854</v>
      </c>
      <c r="B787" s="267" t="s">
        <v>8842</v>
      </c>
      <c r="C787" s="879" t="s">
        <v>103</v>
      </c>
      <c r="D787" s="879" t="s">
        <v>103</v>
      </c>
      <c r="E787" s="807" t="s">
        <v>4063</v>
      </c>
      <c r="F787" s="868" t="s">
        <v>103</v>
      </c>
      <c r="G787" s="275" t="s">
        <v>8855</v>
      </c>
    </row>
    <row r="788" spans="1:7" x14ac:dyDescent="0.15">
      <c r="A788" s="706"/>
      <c r="B788" s="267" t="s">
        <v>8843</v>
      </c>
      <c r="C788" s="879"/>
      <c r="D788" s="879"/>
      <c r="E788" s="807"/>
      <c r="F788" s="869"/>
      <c r="G788" s="274" t="s">
        <v>8856</v>
      </c>
    </row>
    <row r="789" spans="1:7" x14ac:dyDescent="0.15">
      <c r="A789" s="706"/>
      <c r="B789" s="267" t="s">
        <v>8857</v>
      </c>
      <c r="C789" s="879"/>
      <c r="D789" s="879"/>
      <c r="E789" s="807"/>
      <c r="F789" s="869"/>
      <c r="G789" s="230"/>
    </row>
    <row r="790" spans="1:7" x14ac:dyDescent="0.15">
      <c r="A790" s="706" t="s">
        <v>4062</v>
      </c>
      <c r="B790" s="267" t="s">
        <v>8858</v>
      </c>
      <c r="C790" s="879" t="s">
        <v>103</v>
      </c>
      <c r="D790" s="879" t="s">
        <v>103</v>
      </c>
      <c r="E790" s="807" t="s">
        <v>8859</v>
      </c>
      <c r="F790" s="868" t="s">
        <v>103</v>
      </c>
      <c r="G790" s="872" t="s">
        <v>8860</v>
      </c>
    </row>
    <row r="791" spans="1:7" x14ac:dyDescent="0.15">
      <c r="A791" s="706"/>
      <c r="B791" s="267" t="s">
        <v>8861</v>
      </c>
      <c r="C791" s="879"/>
      <c r="D791" s="879"/>
      <c r="E791" s="807"/>
      <c r="F791" s="869"/>
      <c r="G791" s="872"/>
    </row>
    <row r="792" spans="1:7" x14ac:dyDescent="0.15">
      <c r="A792" s="706"/>
      <c r="B792" s="267" t="s">
        <v>8862</v>
      </c>
      <c r="C792" s="879"/>
      <c r="D792" s="879"/>
      <c r="E792" s="807"/>
      <c r="F792" s="869"/>
      <c r="G792" s="872"/>
    </row>
    <row r="793" spans="1:7" x14ac:dyDescent="0.15">
      <c r="A793" s="227" t="s">
        <v>8863</v>
      </c>
      <c r="B793" s="267" t="s">
        <v>8864</v>
      </c>
      <c r="C793" s="272" t="s">
        <v>103</v>
      </c>
      <c r="D793" s="272" t="s">
        <v>103</v>
      </c>
      <c r="E793" s="230" t="s">
        <v>8865</v>
      </c>
      <c r="F793" s="237" t="s">
        <v>103</v>
      </c>
      <c r="G793" s="275" t="s">
        <v>8602</v>
      </c>
    </row>
    <row r="794" spans="1:7" x14ac:dyDescent="0.15">
      <c r="A794" s="797" t="s">
        <v>7311</v>
      </c>
      <c r="B794" s="267" t="s">
        <v>8866</v>
      </c>
      <c r="C794" s="272" t="s">
        <v>103</v>
      </c>
      <c r="D794" s="272" t="s">
        <v>103</v>
      </c>
      <c r="E794" s="901" t="s">
        <v>8867</v>
      </c>
      <c r="F794" s="237" t="s">
        <v>103</v>
      </c>
      <c r="G794" s="274" t="s">
        <v>8868</v>
      </c>
    </row>
    <row r="795" spans="1:7" x14ac:dyDescent="0.15">
      <c r="A795" s="798"/>
      <c r="B795" s="267" t="s">
        <v>8869</v>
      </c>
      <c r="C795" s="272"/>
      <c r="D795" s="272"/>
      <c r="E795" s="903"/>
      <c r="F795" s="237"/>
      <c r="G795" s="274" t="s">
        <v>8870</v>
      </c>
    </row>
    <row r="796" spans="1:7" x14ac:dyDescent="0.15">
      <c r="A796" s="706" t="s">
        <v>8871</v>
      </c>
      <c r="B796" s="267" t="s">
        <v>8872</v>
      </c>
      <c r="C796" s="879" t="s">
        <v>103</v>
      </c>
      <c r="D796" s="879" t="s">
        <v>103</v>
      </c>
      <c r="E796" s="807" t="s">
        <v>4059</v>
      </c>
      <c r="F796" s="868" t="s">
        <v>103</v>
      </c>
      <c r="G796" s="872"/>
    </row>
    <row r="797" spans="1:7" x14ac:dyDescent="0.15">
      <c r="A797" s="706"/>
      <c r="B797" s="267" t="s">
        <v>8873</v>
      </c>
      <c r="C797" s="879"/>
      <c r="D797" s="879"/>
      <c r="E797" s="807"/>
      <c r="F797" s="869"/>
      <c r="G797" s="872"/>
    </row>
    <row r="798" spans="1:7" x14ac:dyDescent="0.15">
      <c r="A798" s="706"/>
      <c r="B798" s="267" t="s">
        <v>8874</v>
      </c>
      <c r="C798" s="879"/>
      <c r="D798" s="879"/>
      <c r="E798" s="807"/>
      <c r="F798" s="869"/>
      <c r="G798" s="872"/>
    </row>
    <row r="799" spans="1:7" x14ac:dyDescent="0.15">
      <c r="A799" s="706" t="s">
        <v>8875</v>
      </c>
      <c r="B799" s="267" t="s">
        <v>8876</v>
      </c>
      <c r="C799" s="879" t="s">
        <v>103</v>
      </c>
      <c r="D799" s="879" t="s">
        <v>103</v>
      </c>
      <c r="E799" s="807" t="s">
        <v>4059</v>
      </c>
      <c r="F799" s="868" t="s">
        <v>103</v>
      </c>
      <c r="G799" s="872"/>
    </row>
    <row r="800" spans="1:7" x14ac:dyDescent="0.15">
      <c r="A800" s="706"/>
      <c r="B800" s="267" t="s">
        <v>8873</v>
      </c>
      <c r="C800" s="879"/>
      <c r="D800" s="879"/>
      <c r="E800" s="807"/>
      <c r="F800" s="869"/>
      <c r="G800" s="872"/>
    </row>
    <row r="801" spans="1:7" x14ac:dyDescent="0.15">
      <c r="A801" s="706"/>
      <c r="B801" s="267" t="s">
        <v>8874</v>
      </c>
      <c r="C801" s="879"/>
      <c r="D801" s="879"/>
      <c r="E801" s="807"/>
      <c r="F801" s="869"/>
      <c r="G801" s="872"/>
    </row>
    <row r="802" spans="1:7" x14ac:dyDescent="0.15">
      <c r="A802" s="706" t="s">
        <v>8877</v>
      </c>
      <c r="B802" s="267" t="s">
        <v>8878</v>
      </c>
      <c r="C802" s="879" t="s">
        <v>103</v>
      </c>
      <c r="D802" s="879" t="s">
        <v>103</v>
      </c>
      <c r="E802" s="807" t="s">
        <v>3439</v>
      </c>
      <c r="F802" s="868" t="s">
        <v>103</v>
      </c>
      <c r="G802" s="872"/>
    </row>
    <row r="803" spans="1:7" x14ac:dyDescent="0.15">
      <c r="A803" s="706"/>
      <c r="B803" s="267" t="s">
        <v>8873</v>
      </c>
      <c r="C803" s="879"/>
      <c r="D803" s="879"/>
      <c r="E803" s="807"/>
      <c r="F803" s="869"/>
      <c r="G803" s="872"/>
    </row>
    <row r="804" spans="1:7" x14ac:dyDescent="0.15">
      <c r="A804" s="706"/>
      <c r="B804" s="267" t="s">
        <v>8874</v>
      </c>
      <c r="C804" s="879"/>
      <c r="D804" s="879"/>
      <c r="E804" s="807"/>
      <c r="F804" s="869"/>
      <c r="G804" s="872"/>
    </row>
    <row r="805" spans="1:7" x14ac:dyDescent="0.15">
      <c r="A805" s="706" t="s">
        <v>8879</v>
      </c>
      <c r="B805" s="267" t="s">
        <v>8880</v>
      </c>
      <c r="C805" s="879" t="s">
        <v>103</v>
      </c>
      <c r="D805" s="879" t="s">
        <v>103</v>
      </c>
      <c r="E805" s="807" t="s">
        <v>3439</v>
      </c>
      <c r="F805" s="868" t="s">
        <v>103</v>
      </c>
      <c r="G805" s="872"/>
    </row>
    <row r="806" spans="1:7" x14ac:dyDescent="0.15">
      <c r="A806" s="706"/>
      <c r="B806" s="267" t="s">
        <v>8873</v>
      </c>
      <c r="C806" s="879"/>
      <c r="D806" s="879"/>
      <c r="E806" s="807"/>
      <c r="F806" s="869"/>
      <c r="G806" s="872"/>
    </row>
    <row r="807" spans="1:7" x14ac:dyDescent="0.15">
      <c r="A807" s="706"/>
      <c r="B807" s="267" t="s">
        <v>8874</v>
      </c>
      <c r="C807" s="879"/>
      <c r="D807" s="879"/>
      <c r="E807" s="807"/>
      <c r="F807" s="869"/>
      <c r="G807" s="872"/>
    </row>
    <row r="808" spans="1:7" x14ac:dyDescent="0.15">
      <c r="A808" s="706" t="s">
        <v>8881</v>
      </c>
      <c r="B808" s="267" t="s">
        <v>8882</v>
      </c>
      <c r="C808" s="879" t="s">
        <v>103</v>
      </c>
      <c r="D808" s="879" t="s">
        <v>103</v>
      </c>
      <c r="E808" s="807" t="s">
        <v>3439</v>
      </c>
      <c r="F808" s="868" t="s">
        <v>103</v>
      </c>
      <c r="G808" s="872"/>
    </row>
    <row r="809" spans="1:7" x14ac:dyDescent="0.15">
      <c r="A809" s="706"/>
      <c r="B809" s="267" t="s">
        <v>8873</v>
      </c>
      <c r="C809" s="879"/>
      <c r="D809" s="879"/>
      <c r="E809" s="807"/>
      <c r="F809" s="869"/>
      <c r="G809" s="872"/>
    </row>
    <row r="810" spans="1:7" x14ac:dyDescent="0.15">
      <c r="A810" s="706"/>
      <c r="B810" s="267" t="s">
        <v>8874</v>
      </c>
      <c r="C810" s="879"/>
      <c r="D810" s="879"/>
      <c r="E810" s="807"/>
      <c r="F810" s="869"/>
      <c r="G810" s="872"/>
    </row>
    <row r="811" spans="1:7" x14ac:dyDescent="0.15">
      <c r="A811" s="706" t="s">
        <v>8883</v>
      </c>
      <c r="B811" s="267" t="s">
        <v>8884</v>
      </c>
      <c r="C811" s="879" t="s">
        <v>103</v>
      </c>
      <c r="D811" s="879" t="s">
        <v>103</v>
      </c>
      <c r="E811" s="807" t="s">
        <v>3439</v>
      </c>
      <c r="F811" s="868" t="s">
        <v>103</v>
      </c>
      <c r="G811" s="872"/>
    </row>
    <row r="812" spans="1:7" x14ac:dyDescent="0.15">
      <c r="A812" s="706"/>
      <c r="B812" s="267" t="s">
        <v>8873</v>
      </c>
      <c r="C812" s="879"/>
      <c r="D812" s="879"/>
      <c r="E812" s="807"/>
      <c r="F812" s="869"/>
      <c r="G812" s="872"/>
    </row>
    <row r="813" spans="1:7" x14ac:dyDescent="0.15">
      <c r="A813" s="706"/>
      <c r="B813" s="267" t="s">
        <v>8874</v>
      </c>
      <c r="C813" s="879"/>
      <c r="D813" s="879"/>
      <c r="E813" s="807"/>
      <c r="F813" s="869"/>
      <c r="G813" s="872"/>
    </row>
    <row r="814" spans="1:7" x14ac:dyDescent="0.15">
      <c r="A814" s="706" t="s">
        <v>8885</v>
      </c>
      <c r="B814" s="267" t="s">
        <v>8886</v>
      </c>
      <c r="C814" s="879" t="s">
        <v>103</v>
      </c>
      <c r="D814" s="879" t="s">
        <v>103</v>
      </c>
      <c r="E814" s="807" t="s">
        <v>2194</v>
      </c>
      <c r="F814" s="868" t="s">
        <v>103</v>
      </c>
      <c r="G814" s="872"/>
    </row>
    <row r="815" spans="1:7" x14ac:dyDescent="0.15">
      <c r="A815" s="706"/>
      <c r="B815" s="267" t="s">
        <v>8873</v>
      </c>
      <c r="C815" s="879"/>
      <c r="D815" s="879"/>
      <c r="E815" s="807"/>
      <c r="F815" s="869"/>
      <c r="G815" s="872"/>
    </row>
    <row r="816" spans="1:7" x14ac:dyDescent="0.15">
      <c r="A816" s="706"/>
      <c r="B816" s="267" t="s">
        <v>8874</v>
      </c>
      <c r="C816" s="879"/>
      <c r="D816" s="879"/>
      <c r="E816" s="807"/>
      <c r="F816" s="869"/>
      <c r="G816" s="872"/>
    </row>
    <row r="817" spans="1:7" x14ac:dyDescent="0.15">
      <c r="A817" s="706" t="s">
        <v>8887</v>
      </c>
      <c r="B817" s="267" t="s">
        <v>8888</v>
      </c>
      <c r="C817" s="879" t="s">
        <v>103</v>
      </c>
      <c r="D817" s="879" t="s">
        <v>103</v>
      </c>
      <c r="E817" s="807" t="s">
        <v>2934</v>
      </c>
      <c r="F817" s="868" t="s">
        <v>103</v>
      </c>
      <c r="G817" s="872"/>
    </row>
    <row r="818" spans="1:7" x14ac:dyDescent="0.15">
      <c r="A818" s="706"/>
      <c r="B818" s="267" t="s">
        <v>8873</v>
      </c>
      <c r="C818" s="879"/>
      <c r="D818" s="879"/>
      <c r="E818" s="807"/>
      <c r="F818" s="869"/>
      <c r="G818" s="872"/>
    </row>
    <row r="819" spans="1:7" x14ac:dyDescent="0.15">
      <c r="A819" s="706"/>
      <c r="B819" s="267" t="s">
        <v>8874</v>
      </c>
      <c r="C819" s="879"/>
      <c r="D819" s="879"/>
      <c r="E819" s="807"/>
      <c r="F819" s="869"/>
      <c r="G819" s="872"/>
    </row>
    <row r="820" spans="1:7" x14ac:dyDescent="0.15">
      <c r="A820" s="706" t="s">
        <v>8889</v>
      </c>
      <c r="B820" s="267" t="s">
        <v>8890</v>
      </c>
      <c r="C820" s="879" t="s">
        <v>103</v>
      </c>
      <c r="D820" s="879" t="s">
        <v>103</v>
      </c>
      <c r="E820" s="807" t="s">
        <v>2934</v>
      </c>
      <c r="F820" s="868" t="s">
        <v>103</v>
      </c>
      <c r="G820" s="872"/>
    </row>
    <row r="821" spans="1:7" x14ac:dyDescent="0.15">
      <c r="A821" s="706"/>
      <c r="B821" s="267" t="s">
        <v>8873</v>
      </c>
      <c r="C821" s="879"/>
      <c r="D821" s="879"/>
      <c r="E821" s="807"/>
      <c r="F821" s="869"/>
      <c r="G821" s="872"/>
    </row>
    <row r="822" spans="1:7" x14ac:dyDescent="0.15">
      <c r="A822" s="706"/>
      <c r="B822" s="267" t="s">
        <v>8874</v>
      </c>
      <c r="C822" s="879"/>
      <c r="D822" s="879"/>
      <c r="E822" s="807"/>
      <c r="F822" s="869"/>
      <c r="G822" s="872"/>
    </row>
    <row r="823" spans="1:7" x14ac:dyDescent="0.15">
      <c r="A823" s="706" t="s">
        <v>8891</v>
      </c>
      <c r="B823" s="267" t="s">
        <v>8892</v>
      </c>
      <c r="C823" s="879" t="s">
        <v>103</v>
      </c>
      <c r="D823" s="879" t="s">
        <v>103</v>
      </c>
      <c r="E823" s="807" t="s">
        <v>2934</v>
      </c>
      <c r="F823" s="868" t="s">
        <v>103</v>
      </c>
      <c r="G823" s="872"/>
    </row>
    <row r="824" spans="1:7" x14ac:dyDescent="0.15">
      <c r="A824" s="706"/>
      <c r="B824" s="267" t="s">
        <v>8873</v>
      </c>
      <c r="C824" s="879"/>
      <c r="D824" s="879"/>
      <c r="E824" s="807"/>
      <c r="F824" s="869"/>
      <c r="G824" s="872"/>
    </row>
    <row r="825" spans="1:7" x14ac:dyDescent="0.15">
      <c r="A825" s="706"/>
      <c r="B825" s="267" t="s">
        <v>8874</v>
      </c>
      <c r="C825" s="879"/>
      <c r="D825" s="879"/>
      <c r="E825" s="807"/>
      <c r="F825" s="869"/>
      <c r="G825" s="872"/>
    </row>
    <row r="826" spans="1:7" x14ac:dyDescent="0.15">
      <c r="A826" s="706" t="s">
        <v>8893</v>
      </c>
      <c r="B826" s="267" t="s">
        <v>8894</v>
      </c>
      <c r="C826" s="879" t="s">
        <v>103</v>
      </c>
      <c r="D826" s="879" t="s">
        <v>103</v>
      </c>
      <c r="E826" s="807" t="s">
        <v>2934</v>
      </c>
      <c r="F826" s="868" t="s">
        <v>103</v>
      </c>
      <c r="G826" s="872"/>
    </row>
    <row r="827" spans="1:7" x14ac:dyDescent="0.15">
      <c r="A827" s="706"/>
      <c r="B827" s="267" t="s">
        <v>8873</v>
      </c>
      <c r="C827" s="879"/>
      <c r="D827" s="879"/>
      <c r="E827" s="807"/>
      <c r="F827" s="869"/>
      <c r="G827" s="872"/>
    </row>
    <row r="828" spans="1:7" x14ac:dyDescent="0.15">
      <c r="A828" s="706"/>
      <c r="B828" s="267" t="s">
        <v>8874</v>
      </c>
      <c r="C828" s="879"/>
      <c r="D828" s="879"/>
      <c r="E828" s="807"/>
      <c r="F828" s="869"/>
      <c r="G828" s="872"/>
    </row>
    <row r="829" spans="1:7" x14ac:dyDescent="0.15">
      <c r="A829" s="706" t="s">
        <v>8895</v>
      </c>
      <c r="B829" s="267" t="s">
        <v>8896</v>
      </c>
      <c r="C829" s="879" t="s">
        <v>103</v>
      </c>
      <c r="D829" s="879" t="s">
        <v>103</v>
      </c>
      <c r="E829" s="807" t="s">
        <v>2525</v>
      </c>
      <c r="F829" s="868" t="s">
        <v>103</v>
      </c>
      <c r="G829" s="872"/>
    </row>
    <row r="830" spans="1:7" x14ac:dyDescent="0.15">
      <c r="A830" s="706"/>
      <c r="B830" s="267" t="s">
        <v>8873</v>
      </c>
      <c r="C830" s="879"/>
      <c r="D830" s="879"/>
      <c r="E830" s="807"/>
      <c r="F830" s="869"/>
      <c r="G830" s="872"/>
    </row>
    <row r="831" spans="1:7" x14ac:dyDescent="0.15">
      <c r="A831" s="706"/>
      <c r="B831" s="267" t="s">
        <v>8874</v>
      </c>
      <c r="C831" s="879"/>
      <c r="D831" s="879"/>
      <c r="E831" s="807"/>
      <c r="F831" s="869"/>
      <c r="G831" s="872"/>
    </row>
    <row r="832" spans="1:7" x14ac:dyDescent="0.15">
      <c r="A832" s="706" t="s">
        <v>8897</v>
      </c>
      <c r="B832" s="267" t="s">
        <v>8898</v>
      </c>
      <c r="C832" s="879" t="s">
        <v>103</v>
      </c>
      <c r="D832" s="879" t="s">
        <v>103</v>
      </c>
      <c r="E832" s="807" t="s">
        <v>2525</v>
      </c>
      <c r="F832" s="868" t="s">
        <v>103</v>
      </c>
      <c r="G832" s="872"/>
    </row>
    <row r="833" spans="1:7" x14ac:dyDescent="0.15">
      <c r="A833" s="706"/>
      <c r="B833" s="267" t="s">
        <v>8873</v>
      </c>
      <c r="C833" s="879"/>
      <c r="D833" s="879"/>
      <c r="E833" s="807"/>
      <c r="F833" s="869"/>
      <c r="G833" s="872"/>
    </row>
    <row r="834" spans="1:7" x14ac:dyDescent="0.15">
      <c r="A834" s="706"/>
      <c r="B834" s="267" t="s">
        <v>8874</v>
      </c>
      <c r="C834" s="879"/>
      <c r="D834" s="879"/>
      <c r="E834" s="807"/>
      <c r="F834" s="869"/>
      <c r="G834" s="872"/>
    </row>
    <row r="835" spans="1:7" x14ac:dyDescent="0.15">
      <c r="A835" s="706" t="s">
        <v>8899</v>
      </c>
      <c r="B835" s="267" t="s">
        <v>8900</v>
      </c>
      <c r="C835" s="879" t="s">
        <v>103</v>
      </c>
      <c r="D835" s="879" t="s">
        <v>103</v>
      </c>
      <c r="E835" s="807" t="s">
        <v>3045</v>
      </c>
      <c r="F835" s="868" t="s">
        <v>103</v>
      </c>
      <c r="G835" s="872"/>
    </row>
    <row r="836" spans="1:7" x14ac:dyDescent="0.15">
      <c r="A836" s="706"/>
      <c r="B836" s="267" t="s">
        <v>8873</v>
      </c>
      <c r="C836" s="879"/>
      <c r="D836" s="879"/>
      <c r="E836" s="807"/>
      <c r="F836" s="869"/>
      <c r="G836" s="872"/>
    </row>
    <row r="837" spans="1:7" x14ac:dyDescent="0.15">
      <c r="A837" s="706"/>
      <c r="B837" s="267" t="s">
        <v>8874</v>
      </c>
      <c r="C837" s="879"/>
      <c r="D837" s="879"/>
      <c r="E837" s="807"/>
      <c r="F837" s="869"/>
      <c r="G837" s="872"/>
    </row>
    <row r="838" spans="1:7" x14ac:dyDescent="0.15">
      <c r="A838" s="706" t="s">
        <v>8901</v>
      </c>
      <c r="B838" s="267" t="s">
        <v>8902</v>
      </c>
      <c r="C838" s="879" t="s">
        <v>103</v>
      </c>
      <c r="D838" s="879" t="s">
        <v>103</v>
      </c>
      <c r="E838" s="807" t="s">
        <v>3045</v>
      </c>
      <c r="F838" s="868" t="s">
        <v>103</v>
      </c>
      <c r="G838" s="872"/>
    </row>
    <row r="839" spans="1:7" x14ac:dyDescent="0.15">
      <c r="A839" s="706"/>
      <c r="B839" s="267" t="s">
        <v>8873</v>
      </c>
      <c r="C839" s="879"/>
      <c r="D839" s="879"/>
      <c r="E839" s="807"/>
      <c r="F839" s="869"/>
      <c r="G839" s="872"/>
    </row>
    <row r="840" spans="1:7" x14ac:dyDescent="0.15">
      <c r="A840" s="706"/>
      <c r="B840" s="267" t="s">
        <v>8874</v>
      </c>
      <c r="C840" s="879"/>
      <c r="D840" s="879"/>
      <c r="E840" s="807"/>
      <c r="F840" s="869"/>
      <c r="G840" s="872"/>
    </row>
    <row r="841" spans="1:7" x14ac:dyDescent="0.15">
      <c r="A841" s="706" t="s">
        <v>8903</v>
      </c>
      <c r="B841" s="267" t="s">
        <v>8904</v>
      </c>
      <c r="C841" s="879" t="s">
        <v>103</v>
      </c>
      <c r="D841" s="879" t="s">
        <v>103</v>
      </c>
      <c r="E841" s="807" t="s">
        <v>4061</v>
      </c>
      <c r="F841" s="868" t="s">
        <v>103</v>
      </c>
      <c r="G841" s="872"/>
    </row>
    <row r="842" spans="1:7" x14ac:dyDescent="0.15">
      <c r="A842" s="706"/>
      <c r="B842" s="267" t="s">
        <v>8873</v>
      </c>
      <c r="C842" s="879"/>
      <c r="D842" s="879"/>
      <c r="E842" s="807"/>
      <c r="F842" s="869"/>
      <c r="G842" s="872"/>
    </row>
    <row r="843" spans="1:7" x14ac:dyDescent="0.15">
      <c r="A843" s="706"/>
      <c r="B843" s="267" t="s">
        <v>8874</v>
      </c>
      <c r="C843" s="879"/>
      <c r="D843" s="879"/>
      <c r="E843" s="807"/>
      <c r="F843" s="869"/>
      <c r="G843" s="872"/>
    </row>
    <row r="844" spans="1:7" x14ac:dyDescent="0.15">
      <c r="A844" s="706" t="s">
        <v>8905</v>
      </c>
      <c r="B844" s="267" t="s">
        <v>8906</v>
      </c>
      <c r="C844" s="879" t="s">
        <v>103</v>
      </c>
      <c r="D844" s="879" t="s">
        <v>103</v>
      </c>
      <c r="E844" s="807" t="s">
        <v>4061</v>
      </c>
      <c r="F844" s="868" t="s">
        <v>103</v>
      </c>
      <c r="G844" s="872"/>
    </row>
    <row r="845" spans="1:7" x14ac:dyDescent="0.15">
      <c r="A845" s="706"/>
      <c r="B845" s="267" t="s">
        <v>8873</v>
      </c>
      <c r="C845" s="879"/>
      <c r="D845" s="879"/>
      <c r="E845" s="807"/>
      <c r="F845" s="869"/>
      <c r="G845" s="872"/>
    </row>
    <row r="846" spans="1:7" x14ac:dyDescent="0.15">
      <c r="A846" s="706"/>
      <c r="B846" s="267" t="s">
        <v>8874</v>
      </c>
      <c r="C846" s="879"/>
      <c r="D846" s="879"/>
      <c r="E846" s="807"/>
      <c r="F846" s="869"/>
      <c r="G846" s="872"/>
    </row>
    <row r="847" spans="1:7" x14ac:dyDescent="0.15">
      <c r="A847" s="706" t="s">
        <v>8907</v>
      </c>
      <c r="B847" s="267" t="s">
        <v>8908</v>
      </c>
      <c r="C847" s="879" t="s">
        <v>103</v>
      </c>
      <c r="D847" s="879" t="s">
        <v>103</v>
      </c>
      <c r="E847" s="807" t="s">
        <v>3050</v>
      </c>
      <c r="F847" s="868" t="s">
        <v>103</v>
      </c>
      <c r="G847" s="872"/>
    </row>
    <row r="848" spans="1:7" x14ac:dyDescent="0.15">
      <c r="A848" s="706"/>
      <c r="B848" s="267" t="s">
        <v>8873</v>
      </c>
      <c r="C848" s="879"/>
      <c r="D848" s="879"/>
      <c r="E848" s="807"/>
      <c r="F848" s="869"/>
      <c r="G848" s="872"/>
    </row>
    <row r="849" spans="1:7" x14ac:dyDescent="0.15">
      <c r="A849" s="706"/>
      <c r="B849" s="267" t="s">
        <v>8874</v>
      </c>
      <c r="C849" s="879"/>
      <c r="D849" s="879"/>
      <c r="E849" s="807"/>
      <c r="F849" s="869"/>
      <c r="G849" s="872"/>
    </row>
    <row r="850" spans="1:7" x14ac:dyDescent="0.15">
      <c r="A850" s="706" t="s">
        <v>8909</v>
      </c>
      <c r="B850" s="267" t="s">
        <v>8910</v>
      </c>
      <c r="C850" s="879" t="s">
        <v>103</v>
      </c>
      <c r="D850" s="879" t="s">
        <v>103</v>
      </c>
      <c r="E850" s="807" t="s">
        <v>3050</v>
      </c>
      <c r="F850" s="868" t="s">
        <v>103</v>
      </c>
      <c r="G850" s="872"/>
    </row>
    <row r="851" spans="1:7" x14ac:dyDescent="0.15">
      <c r="A851" s="706"/>
      <c r="B851" s="267" t="s">
        <v>8873</v>
      </c>
      <c r="C851" s="879"/>
      <c r="D851" s="879"/>
      <c r="E851" s="807"/>
      <c r="F851" s="869"/>
      <c r="G851" s="872"/>
    </row>
    <row r="852" spans="1:7" x14ac:dyDescent="0.15">
      <c r="A852" s="706"/>
      <c r="B852" s="267" t="s">
        <v>8874</v>
      </c>
      <c r="C852" s="879"/>
      <c r="D852" s="879"/>
      <c r="E852" s="807"/>
      <c r="F852" s="869"/>
      <c r="G852" s="872"/>
    </row>
    <row r="853" spans="1:7" x14ac:dyDescent="0.15">
      <c r="A853" s="706" t="s">
        <v>8911</v>
      </c>
      <c r="B853" s="267" t="s">
        <v>8912</v>
      </c>
      <c r="C853" s="879" t="s">
        <v>103</v>
      </c>
      <c r="D853" s="879" t="s">
        <v>103</v>
      </c>
      <c r="E853" s="807" t="s">
        <v>3519</v>
      </c>
      <c r="F853" s="868" t="s">
        <v>103</v>
      </c>
      <c r="G853" s="872"/>
    </row>
    <row r="854" spans="1:7" x14ac:dyDescent="0.15">
      <c r="A854" s="706"/>
      <c r="B854" s="267" t="s">
        <v>8873</v>
      </c>
      <c r="C854" s="879"/>
      <c r="D854" s="879"/>
      <c r="E854" s="807"/>
      <c r="F854" s="869"/>
      <c r="G854" s="872"/>
    </row>
    <row r="855" spans="1:7" x14ac:dyDescent="0.15">
      <c r="A855" s="706"/>
      <c r="B855" s="267" t="s">
        <v>8874</v>
      </c>
      <c r="C855" s="879"/>
      <c r="D855" s="879"/>
      <c r="E855" s="807"/>
      <c r="F855" s="869"/>
      <c r="G855" s="872"/>
    </row>
    <row r="856" spans="1:7" x14ac:dyDescent="0.15">
      <c r="A856" s="706" t="s">
        <v>8913</v>
      </c>
      <c r="B856" s="267" t="s">
        <v>8914</v>
      </c>
      <c r="C856" s="879" t="s">
        <v>103</v>
      </c>
      <c r="D856" s="879" t="s">
        <v>103</v>
      </c>
      <c r="E856" s="807" t="s">
        <v>3674</v>
      </c>
      <c r="F856" s="868" t="s">
        <v>103</v>
      </c>
      <c r="G856" s="872"/>
    </row>
    <row r="857" spans="1:7" x14ac:dyDescent="0.15">
      <c r="A857" s="706"/>
      <c r="B857" s="267" t="s">
        <v>8873</v>
      </c>
      <c r="C857" s="879"/>
      <c r="D857" s="879"/>
      <c r="E857" s="807"/>
      <c r="F857" s="869"/>
      <c r="G857" s="872"/>
    </row>
    <row r="858" spans="1:7" x14ac:dyDescent="0.15">
      <c r="A858" s="706"/>
      <c r="B858" s="267" t="s">
        <v>8874</v>
      </c>
      <c r="C858" s="879"/>
      <c r="D858" s="879"/>
      <c r="E858" s="807"/>
      <c r="F858" s="869"/>
      <c r="G858" s="872"/>
    </row>
    <row r="859" spans="1:7" x14ac:dyDescent="0.15">
      <c r="A859" s="706" t="s">
        <v>8915</v>
      </c>
      <c r="B859" s="267" t="s">
        <v>8916</v>
      </c>
      <c r="C859" s="879" t="s">
        <v>103</v>
      </c>
      <c r="D859" s="879" t="s">
        <v>103</v>
      </c>
      <c r="E859" s="807" t="s">
        <v>3519</v>
      </c>
      <c r="F859" s="868" t="s">
        <v>103</v>
      </c>
      <c r="G859" s="872" t="s">
        <v>8917</v>
      </c>
    </row>
    <row r="860" spans="1:7" x14ac:dyDescent="0.15">
      <c r="A860" s="706"/>
      <c r="B860" s="267" t="s">
        <v>8873</v>
      </c>
      <c r="C860" s="879"/>
      <c r="D860" s="879"/>
      <c r="E860" s="807"/>
      <c r="F860" s="869"/>
      <c r="G860" s="872"/>
    </row>
    <row r="861" spans="1:7" x14ac:dyDescent="0.15">
      <c r="A861" s="706"/>
      <c r="B861" s="267" t="s">
        <v>8874</v>
      </c>
      <c r="C861" s="879"/>
      <c r="D861" s="879"/>
      <c r="E861" s="807"/>
      <c r="F861" s="869"/>
      <c r="G861" s="872"/>
    </row>
    <row r="862" spans="1:7" x14ac:dyDescent="0.15">
      <c r="A862" s="706" t="s">
        <v>8918</v>
      </c>
      <c r="B862" s="267" t="s">
        <v>8919</v>
      </c>
      <c r="C862" s="879" t="s">
        <v>103</v>
      </c>
      <c r="D862" s="879" t="s">
        <v>103</v>
      </c>
      <c r="E862" s="807" t="s">
        <v>4060</v>
      </c>
      <c r="F862" s="868" t="s">
        <v>103</v>
      </c>
      <c r="G862" s="872"/>
    </row>
    <row r="863" spans="1:7" x14ac:dyDescent="0.15">
      <c r="A863" s="706"/>
      <c r="B863" s="267" t="s">
        <v>8873</v>
      </c>
      <c r="C863" s="879"/>
      <c r="D863" s="879"/>
      <c r="E863" s="807"/>
      <c r="F863" s="869"/>
      <c r="G863" s="872"/>
    </row>
    <row r="864" spans="1:7" x14ac:dyDescent="0.15">
      <c r="A864" s="706"/>
      <c r="B864" s="267" t="s">
        <v>8874</v>
      </c>
      <c r="C864" s="879"/>
      <c r="D864" s="879"/>
      <c r="E864" s="807"/>
      <c r="F864" s="869"/>
      <c r="G864" s="872"/>
    </row>
    <row r="865" spans="1:7" x14ac:dyDescent="0.15">
      <c r="A865" s="706" t="s">
        <v>8920</v>
      </c>
      <c r="B865" s="267" t="s">
        <v>8921</v>
      </c>
      <c r="C865" s="879" t="s">
        <v>103</v>
      </c>
      <c r="D865" s="879" t="s">
        <v>103</v>
      </c>
      <c r="E865" s="807" t="s">
        <v>2194</v>
      </c>
      <c r="F865" s="868" t="s">
        <v>103</v>
      </c>
      <c r="G865" s="872"/>
    </row>
    <row r="866" spans="1:7" x14ac:dyDescent="0.15">
      <c r="A866" s="706"/>
      <c r="B866" s="267" t="s">
        <v>8922</v>
      </c>
      <c r="C866" s="879"/>
      <c r="D866" s="879"/>
      <c r="E866" s="807"/>
      <c r="F866" s="869"/>
      <c r="G866" s="872"/>
    </row>
    <row r="867" spans="1:7" x14ac:dyDescent="0.15">
      <c r="A867" s="706"/>
      <c r="B867" s="267" t="s">
        <v>8923</v>
      </c>
      <c r="C867" s="879"/>
      <c r="D867" s="879"/>
      <c r="E867" s="807"/>
      <c r="F867" s="869"/>
      <c r="G867" s="872"/>
    </row>
    <row r="868" spans="1:7" x14ac:dyDescent="0.15">
      <c r="A868" s="706" t="s">
        <v>8924</v>
      </c>
      <c r="B868" s="267" t="s">
        <v>8925</v>
      </c>
      <c r="C868" s="879" t="s">
        <v>103</v>
      </c>
      <c r="D868" s="879" t="s">
        <v>103</v>
      </c>
      <c r="E868" s="807" t="s">
        <v>4059</v>
      </c>
      <c r="F868" s="868" t="s">
        <v>103</v>
      </c>
      <c r="G868" s="872" t="s">
        <v>8926</v>
      </c>
    </row>
    <row r="869" spans="1:7" x14ac:dyDescent="0.15">
      <c r="A869" s="706"/>
      <c r="B869" s="267" t="s">
        <v>8927</v>
      </c>
      <c r="C869" s="879"/>
      <c r="D869" s="879"/>
      <c r="E869" s="807"/>
      <c r="F869" s="869"/>
      <c r="G869" s="872"/>
    </row>
    <row r="870" spans="1:7" x14ac:dyDescent="0.15">
      <c r="A870" s="706"/>
      <c r="B870" s="267" t="s">
        <v>8928</v>
      </c>
      <c r="C870" s="879"/>
      <c r="D870" s="879"/>
      <c r="E870" s="807"/>
      <c r="F870" s="869"/>
      <c r="G870" s="872"/>
    </row>
    <row r="871" spans="1:7" x14ac:dyDescent="0.15">
      <c r="A871" s="264"/>
    </row>
    <row r="872" spans="1:7" x14ac:dyDescent="0.15">
      <c r="A872" s="264"/>
    </row>
    <row r="873" spans="1:7" x14ac:dyDescent="0.15">
      <c r="A873" s="264"/>
    </row>
    <row r="874" spans="1:7" x14ac:dyDescent="0.15">
      <c r="A874" s="264"/>
    </row>
    <row r="875" spans="1:7" x14ac:dyDescent="0.15">
      <c r="A875" s="264"/>
    </row>
    <row r="876" spans="1:7" x14ac:dyDescent="0.15">
      <c r="A876" s="264"/>
    </row>
    <row r="877" spans="1:7" x14ac:dyDescent="0.15">
      <c r="A877" s="264"/>
    </row>
    <row r="878" spans="1:7" x14ac:dyDescent="0.15">
      <c r="A878" s="264"/>
    </row>
    <row r="879" spans="1:7" x14ac:dyDescent="0.15">
      <c r="A879" s="264"/>
    </row>
    <row r="880" spans="1:7" x14ac:dyDescent="0.15">
      <c r="A880" s="264"/>
    </row>
    <row r="881" spans="1:1" x14ac:dyDescent="0.15">
      <c r="A881" s="264"/>
    </row>
    <row r="882" spans="1:1" x14ac:dyDescent="0.15">
      <c r="A882" s="264"/>
    </row>
    <row r="883" spans="1:1" x14ac:dyDescent="0.15">
      <c r="A883" s="264"/>
    </row>
    <row r="884" spans="1:1" x14ac:dyDescent="0.15">
      <c r="A884" s="264"/>
    </row>
    <row r="885" spans="1:1" x14ac:dyDescent="0.15">
      <c r="A885" s="264"/>
    </row>
    <row r="886" spans="1:1" x14ac:dyDescent="0.15">
      <c r="A886" s="264"/>
    </row>
    <row r="887" spans="1:1" x14ac:dyDescent="0.15">
      <c r="A887" s="264"/>
    </row>
    <row r="888" spans="1:1" x14ac:dyDescent="0.15">
      <c r="A888" s="264"/>
    </row>
    <row r="889" spans="1:1" x14ac:dyDescent="0.15">
      <c r="A889" s="264"/>
    </row>
    <row r="890" spans="1:1" x14ac:dyDescent="0.15">
      <c r="A890" s="264"/>
    </row>
    <row r="891" spans="1:1" x14ac:dyDescent="0.15">
      <c r="A891" s="264"/>
    </row>
    <row r="892" spans="1:1" x14ac:dyDescent="0.15">
      <c r="A892" s="264"/>
    </row>
    <row r="893" spans="1:1" x14ac:dyDescent="0.15">
      <c r="A893" s="264"/>
    </row>
    <row r="894" spans="1:1" x14ac:dyDescent="0.15">
      <c r="A894" s="264"/>
    </row>
    <row r="895" spans="1:1" x14ac:dyDescent="0.15">
      <c r="A895" s="264"/>
    </row>
  </sheetData>
  <mergeCells count="1678">
    <mergeCell ref="A868:A870"/>
    <mergeCell ref="C868:C870"/>
    <mergeCell ref="D868:D870"/>
    <mergeCell ref="E868:E870"/>
    <mergeCell ref="F868:F870"/>
    <mergeCell ref="G868:G870"/>
    <mergeCell ref="A859:A861"/>
    <mergeCell ref="C859:C861"/>
    <mergeCell ref="D859:D861"/>
    <mergeCell ref="E859:E861"/>
    <mergeCell ref="F859:F861"/>
    <mergeCell ref="G859:G861"/>
    <mergeCell ref="A862:A864"/>
    <mergeCell ref="C862:C864"/>
    <mergeCell ref="D862:D864"/>
    <mergeCell ref="E862:E864"/>
    <mergeCell ref="F862:F864"/>
    <mergeCell ref="G862:G864"/>
    <mergeCell ref="A865:A867"/>
    <mergeCell ref="C865:C867"/>
    <mergeCell ref="D865:D867"/>
    <mergeCell ref="E865:E867"/>
    <mergeCell ref="F865:F867"/>
    <mergeCell ref="G865:G867"/>
    <mergeCell ref="A850:A852"/>
    <mergeCell ref="C850:C852"/>
    <mergeCell ref="D850:D852"/>
    <mergeCell ref="E850:E852"/>
    <mergeCell ref="F850:F852"/>
    <mergeCell ref="G850:G852"/>
    <mergeCell ref="A853:A855"/>
    <mergeCell ref="C853:C855"/>
    <mergeCell ref="D853:D855"/>
    <mergeCell ref="E853:E855"/>
    <mergeCell ref="F853:F855"/>
    <mergeCell ref="G853:G855"/>
    <mergeCell ref="A856:A858"/>
    <mergeCell ref="C856:C858"/>
    <mergeCell ref="D856:D858"/>
    <mergeCell ref="E856:E858"/>
    <mergeCell ref="F856:F858"/>
    <mergeCell ref="G856:G858"/>
    <mergeCell ref="A841:A843"/>
    <mergeCell ref="C841:C843"/>
    <mergeCell ref="D841:D843"/>
    <mergeCell ref="E841:E843"/>
    <mergeCell ref="F841:F843"/>
    <mergeCell ref="G841:G843"/>
    <mergeCell ref="A844:A846"/>
    <mergeCell ref="C844:C846"/>
    <mergeCell ref="D844:D846"/>
    <mergeCell ref="E844:E846"/>
    <mergeCell ref="F844:F846"/>
    <mergeCell ref="G844:G846"/>
    <mergeCell ref="A847:A849"/>
    <mergeCell ref="C847:C849"/>
    <mergeCell ref="D847:D849"/>
    <mergeCell ref="E847:E849"/>
    <mergeCell ref="F847:F849"/>
    <mergeCell ref="G847:G849"/>
    <mergeCell ref="A832:A834"/>
    <mergeCell ref="C832:C834"/>
    <mergeCell ref="D832:D834"/>
    <mergeCell ref="E832:E834"/>
    <mergeCell ref="F832:F834"/>
    <mergeCell ref="G832:G834"/>
    <mergeCell ref="A835:A837"/>
    <mergeCell ref="C835:C837"/>
    <mergeCell ref="D835:D837"/>
    <mergeCell ref="E835:E837"/>
    <mergeCell ref="F835:F837"/>
    <mergeCell ref="G835:G837"/>
    <mergeCell ref="A838:A840"/>
    <mergeCell ref="C838:C840"/>
    <mergeCell ref="D838:D840"/>
    <mergeCell ref="E838:E840"/>
    <mergeCell ref="F838:F840"/>
    <mergeCell ref="G838:G840"/>
    <mergeCell ref="A823:A825"/>
    <mergeCell ref="C823:C825"/>
    <mergeCell ref="D823:D825"/>
    <mergeCell ref="E823:E825"/>
    <mergeCell ref="F823:F825"/>
    <mergeCell ref="G823:G825"/>
    <mergeCell ref="A826:A828"/>
    <mergeCell ref="C826:C828"/>
    <mergeCell ref="D826:D828"/>
    <mergeCell ref="E826:E828"/>
    <mergeCell ref="F826:F828"/>
    <mergeCell ref="G826:G828"/>
    <mergeCell ref="A829:A831"/>
    <mergeCell ref="C829:C831"/>
    <mergeCell ref="D829:D831"/>
    <mergeCell ref="E829:E831"/>
    <mergeCell ref="F829:F831"/>
    <mergeCell ref="G829:G831"/>
    <mergeCell ref="A814:A816"/>
    <mergeCell ref="C814:C816"/>
    <mergeCell ref="D814:D816"/>
    <mergeCell ref="E814:E816"/>
    <mergeCell ref="F814:F816"/>
    <mergeCell ref="G814:G816"/>
    <mergeCell ref="A817:A819"/>
    <mergeCell ref="C817:C819"/>
    <mergeCell ref="D817:D819"/>
    <mergeCell ref="E817:E819"/>
    <mergeCell ref="F817:F819"/>
    <mergeCell ref="G817:G819"/>
    <mergeCell ref="A820:A822"/>
    <mergeCell ref="C820:C822"/>
    <mergeCell ref="D820:D822"/>
    <mergeCell ref="E820:E822"/>
    <mergeCell ref="F820:F822"/>
    <mergeCell ref="G820:G822"/>
    <mergeCell ref="A805:A807"/>
    <mergeCell ref="C805:C807"/>
    <mergeCell ref="D805:D807"/>
    <mergeCell ref="E805:E807"/>
    <mergeCell ref="F805:F807"/>
    <mergeCell ref="G805:G807"/>
    <mergeCell ref="A808:A810"/>
    <mergeCell ref="C808:C810"/>
    <mergeCell ref="D808:D810"/>
    <mergeCell ref="E808:E810"/>
    <mergeCell ref="F808:F810"/>
    <mergeCell ref="G808:G810"/>
    <mergeCell ref="A811:A813"/>
    <mergeCell ref="C811:C813"/>
    <mergeCell ref="D811:D813"/>
    <mergeCell ref="E811:E813"/>
    <mergeCell ref="F811:F813"/>
    <mergeCell ref="G811:G813"/>
    <mergeCell ref="A794:A795"/>
    <mergeCell ref="E794:E795"/>
    <mergeCell ref="A796:A798"/>
    <mergeCell ref="C796:C798"/>
    <mergeCell ref="D796:D798"/>
    <mergeCell ref="E796:E798"/>
    <mergeCell ref="F796:F798"/>
    <mergeCell ref="G796:G798"/>
    <mergeCell ref="A799:A801"/>
    <mergeCell ref="C799:C801"/>
    <mergeCell ref="D799:D801"/>
    <mergeCell ref="E799:E801"/>
    <mergeCell ref="F799:F801"/>
    <mergeCell ref="G799:G801"/>
    <mergeCell ref="A802:A804"/>
    <mergeCell ref="C802:C804"/>
    <mergeCell ref="D802:D804"/>
    <mergeCell ref="E802:E804"/>
    <mergeCell ref="F802:F804"/>
    <mergeCell ref="G802:G804"/>
    <mergeCell ref="A784:A786"/>
    <mergeCell ref="C784:C786"/>
    <mergeCell ref="D784:D786"/>
    <mergeCell ref="E784:E786"/>
    <mergeCell ref="F784:F786"/>
    <mergeCell ref="G784:G786"/>
    <mergeCell ref="A787:A789"/>
    <mergeCell ref="C787:C789"/>
    <mergeCell ref="D787:D789"/>
    <mergeCell ref="E787:E789"/>
    <mergeCell ref="F787:F789"/>
    <mergeCell ref="A790:A792"/>
    <mergeCell ref="C790:C792"/>
    <mergeCell ref="D790:D792"/>
    <mergeCell ref="E790:E792"/>
    <mergeCell ref="F790:F792"/>
    <mergeCell ref="G790:G792"/>
    <mergeCell ref="A775:A777"/>
    <mergeCell ref="C775:C777"/>
    <mergeCell ref="D775:D777"/>
    <mergeCell ref="E775:E777"/>
    <mergeCell ref="F775:F777"/>
    <mergeCell ref="G775:G777"/>
    <mergeCell ref="A778:A780"/>
    <mergeCell ref="C778:C780"/>
    <mergeCell ref="D778:D780"/>
    <mergeCell ref="E778:E780"/>
    <mergeCell ref="F778:F780"/>
    <mergeCell ref="G778:G780"/>
    <mergeCell ref="A781:A783"/>
    <mergeCell ref="C781:C783"/>
    <mergeCell ref="D781:D783"/>
    <mergeCell ref="E781:E783"/>
    <mergeCell ref="F781:F783"/>
    <mergeCell ref="G781:G783"/>
    <mergeCell ref="A767:A768"/>
    <mergeCell ref="C767:C768"/>
    <mergeCell ref="D767:D768"/>
    <mergeCell ref="E767:E768"/>
    <mergeCell ref="F767:F768"/>
    <mergeCell ref="G767:G768"/>
    <mergeCell ref="A769:A771"/>
    <mergeCell ref="C769:C771"/>
    <mergeCell ref="D769:D771"/>
    <mergeCell ref="E769:E771"/>
    <mergeCell ref="F769:F771"/>
    <mergeCell ref="G769:G771"/>
    <mergeCell ref="A772:A774"/>
    <mergeCell ref="C772:C774"/>
    <mergeCell ref="D772:D774"/>
    <mergeCell ref="E772:E774"/>
    <mergeCell ref="F772:F774"/>
    <mergeCell ref="G772:G774"/>
    <mergeCell ref="A758:A760"/>
    <mergeCell ref="C758:C760"/>
    <mergeCell ref="D758:D760"/>
    <mergeCell ref="E758:E760"/>
    <mergeCell ref="F758:F760"/>
    <mergeCell ref="G758:G760"/>
    <mergeCell ref="A761:A763"/>
    <mergeCell ref="C761:C763"/>
    <mergeCell ref="D761:D763"/>
    <mergeCell ref="E761:E763"/>
    <mergeCell ref="F761:F763"/>
    <mergeCell ref="G761:G763"/>
    <mergeCell ref="A764:A766"/>
    <mergeCell ref="C764:C766"/>
    <mergeCell ref="D764:D766"/>
    <mergeCell ref="E764:E766"/>
    <mergeCell ref="F764:F766"/>
    <mergeCell ref="A749:A751"/>
    <mergeCell ref="C749:C751"/>
    <mergeCell ref="D749:D751"/>
    <mergeCell ref="E749:E751"/>
    <mergeCell ref="F749:F751"/>
    <mergeCell ref="G749:G751"/>
    <mergeCell ref="A752:A754"/>
    <mergeCell ref="C752:C754"/>
    <mergeCell ref="D752:D754"/>
    <mergeCell ref="E752:E754"/>
    <mergeCell ref="F752:F754"/>
    <mergeCell ref="G752:G754"/>
    <mergeCell ref="A755:A757"/>
    <mergeCell ref="C755:C757"/>
    <mergeCell ref="D755:D757"/>
    <mergeCell ref="E755:E757"/>
    <mergeCell ref="F755:F757"/>
    <mergeCell ref="G755:G757"/>
    <mergeCell ref="A740:A742"/>
    <mergeCell ref="C740:C742"/>
    <mergeCell ref="D740:D742"/>
    <mergeCell ref="E740:E742"/>
    <mergeCell ref="F740:F742"/>
    <mergeCell ref="G740:G745"/>
    <mergeCell ref="A743:A745"/>
    <mergeCell ref="C743:C745"/>
    <mergeCell ref="D743:D745"/>
    <mergeCell ref="E743:E745"/>
    <mergeCell ref="F743:F745"/>
    <mergeCell ref="A746:A748"/>
    <mergeCell ref="C746:C748"/>
    <mergeCell ref="D746:D748"/>
    <mergeCell ref="E746:E748"/>
    <mergeCell ref="F746:F748"/>
    <mergeCell ref="G746:G748"/>
    <mergeCell ref="A731:A733"/>
    <mergeCell ref="C731:C733"/>
    <mergeCell ref="D731:D733"/>
    <mergeCell ref="F731:F733"/>
    <mergeCell ref="G731:G733"/>
    <mergeCell ref="A734:A736"/>
    <mergeCell ref="C734:C736"/>
    <mergeCell ref="D734:D736"/>
    <mergeCell ref="E734:E736"/>
    <mergeCell ref="F734:F736"/>
    <mergeCell ref="G734:G736"/>
    <mergeCell ref="A737:A739"/>
    <mergeCell ref="C737:C739"/>
    <mergeCell ref="D737:D739"/>
    <mergeCell ref="E737:E739"/>
    <mergeCell ref="F737:F739"/>
    <mergeCell ref="G737:G739"/>
    <mergeCell ref="A719:A721"/>
    <mergeCell ref="C719:C721"/>
    <mergeCell ref="D719:D721"/>
    <mergeCell ref="F719:F721"/>
    <mergeCell ref="G719:G721"/>
    <mergeCell ref="A722:A724"/>
    <mergeCell ref="C722:C724"/>
    <mergeCell ref="D722:D724"/>
    <mergeCell ref="E722:E724"/>
    <mergeCell ref="F722:F724"/>
    <mergeCell ref="G722:G724"/>
    <mergeCell ref="A725:A727"/>
    <mergeCell ref="C725:C727"/>
    <mergeCell ref="D725:D727"/>
    <mergeCell ref="F725:F727"/>
    <mergeCell ref="G725:G727"/>
    <mergeCell ref="A728:A730"/>
    <mergeCell ref="C728:C730"/>
    <mergeCell ref="D728:D730"/>
    <mergeCell ref="E728:E730"/>
    <mergeCell ref="F728:F730"/>
    <mergeCell ref="G728:G730"/>
    <mergeCell ref="A707:A709"/>
    <mergeCell ref="C707:C709"/>
    <mergeCell ref="D707:D709"/>
    <mergeCell ref="F707:F709"/>
    <mergeCell ref="A710:A712"/>
    <mergeCell ref="C710:C712"/>
    <mergeCell ref="D710:D712"/>
    <mergeCell ref="E710:E712"/>
    <mergeCell ref="F710:F712"/>
    <mergeCell ref="G710:G712"/>
    <mergeCell ref="A713:A715"/>
    <mergeCell ref="C713:C715"/>
    <mergeCell ref="D713:D715"/>
    <mergeCell ref="F713:F715"/>
    <mergeCell ref="A716:A718"/>
    <mergeCell ref="C716:C718"/>
    <mergeCell ref="D716:D718"/>
    <mergeCell ref="F716:F718"/>
    <mergeCell ref="A695:A697"/>
    <mergeCell ref="C695:C697"/>
    <mergeCell ref="D695:D697"/>
    <mergeCell ref="F695:F697"/>
    <mergeCell ref="A698:A700"/>
    <mergeCell ref="C698:C700"/>
    <mergeCell ref="D698:D700"/>
    <mergeCell ref="F698:F700"/>
    <mergeCell ref="G698:G700"/>
    <mergeCell ref="A701:A703"/>
    <mergeCell ref="C701:C703"/>
    <mergeCell ref="D701:D703"/>
    <mergeCell ref="F701:F703"/>
    <mergeCell ref="G701:G703"/>
    <mergeCell ref="A704:A706"/>
    <mergeCell ref="C704:C706"/>
    <mergeCell ref="D704:D706"/>
    <mergeCell ref="F704:F706"/>
    <mergeCell ref="A680:A682"/>
    <mergeCell ref="C680:C682"/>
    <mergeCell ref="D680:D682"/>
    <mergeCell ref="F680:F682"/>
    <mergeCell ref="G680:G682"/>
    <mergeCell ref="A683:A685"/>
    <mergeCell ref="C683:C685"/>
    <mergeCell ref="D683:D685"/>
    <mergeCell ref="F683:F685"/>
    <mergeCell ref="A686:A691"/>
    <mergeCell ref="C686:C691"/>
    <mergeCell ref="D686:D691"/>
    <mergeCell ref="F686:F691"/>
    <mergeCell ref="G686:G691"/>
    <mergeCell ref="A692:A694"/>
    <mergeCell ref="C692:C694"/>
    <mergeCell ref="D692:D694"/>
    <mergeCell ref="E692:E694"/>
    <mergeCell ref="F692:F694"/>
    <mergeCell ref="G692:G694"/>
    <mergeCell ref="A665:A667"/>
    <mergeCell ref="C665:C667"/>
    <mergeCell ref="D665:D667"/>
    <mergeCell ref="E665:E667"/>
    <mergeCell ref="F665:F667"/>
    <mergeCell ref="G665:G667"/>
    <mergeCell ref="A668:A670"/>
    <mergeCell ref="C668:C670"/>
    <mergeCell ref="D668:D670"/>
    <mergeCell ref="E668:E670"/>
    <mergeCell ref="F668:F670"/>
    <mergeCell ref="G668:G670"/>
    <mergeCell ref="A671:A679"/>
    <mergeCell ref="C671:C679"/>
    <mergeCell ref="D671:D679"/>
    <mergeCell ref="E671:E679"/>
    <mergeCell ref="F671:F679"/>
    <mergeCell ref="A656:A658"/>
    <mergeCell ref="C656:C658"/>
    <mergeCell ref="D656:D658"/>
    <mergeCell ref="E656:E658"/>
    <mergeCell ref="F656:F658"/>
    <mergeCell ref="G656:G658"/>
    <mergeCell ref="A659:A661"/>
    <mergeCell ref="C659:C661"/>
    <mergeCell ref="D659:D661"/>
    <mergeCell ref="E659:E661"/>
    <mergeCell ref="F659:F661"/>
    <mergeCell ref="G659:G661"/>
    <mergeCell ref="A662:A664"/>
    <mergeCell ref="C662:C664"/>
    <mergeCell ref="D662:D664"/>
    <mergeCell ref="E662:E664"/>
    <mergeCell ref="F662:F664"/>
    <mergeCell ref="G662:G664"/>
    <mergeCell ref="A647:A649"/>
    <mergeCell ref="C647:C649"/>
    <mergeCell ref="D647:D649"/>
    <mergeCell ref="E647:E649"/>
    <mergeCell ref="F647:F649"/>
    <mergeCell ref="G647:G649"/>
    <mergeCell ref="A650:A652"/>
    <mergeCell ref="C650:C652"/>
    <mergeCell ref="D650:D652"/>
    <mergeCell ref="E650:E652"/>
    <mergeCell ref="F650:F652"/>
    <mergeCell ref="G650:G652"/>
    <mergeCell ref="A653:A655"/>
    <mergeCell ref="C653:C655"/>
    <mergeCell ref="D653:D655"/>
    <mergeCell ref="F653:F655"/>
    <mergeCell ref="G653:G655"/>
    <mergeCell ref="A639:A641"/>
    <mergeCell ref="C639:C641"/>
    <mergeCell ref="D639:D641"/>
    <mergeCell ref="E639:E641"/>
    <mergeCell ref="F639:F641"/>
    <mergeCell ref="G639:G641"/>
    <mergeCell ref="A642:A643"/>
    <mergeCell ref="C642:C643"/>
    <mergeCell ref="D642:D643"/>
    <mergeCell ref="E642:E643"/>
    <mergeCell ref="F642:F643"/>
    <mergeCell ref="G642:G643"/>
    <mergeCell ref="A644:A646"/>
    <mergeCell ref="C644:C646"/>
    <mergeCell ref="D644:D646"/>
    <mergeCell ref="F644:F646"/>
    <mergeCell ref="G644:G646"/>
    <mergeCell ref="A628:A630"/>
    <mergeCell ref="C628:C630"/>
    <mergeCell ref="D628:D630"/>
    <mergeCell ref="E628:E630"/>
    <mergeCell ref="F628:F630"/>
    <mergeCell ref="A631:A633"/>
    <mergeCell ref="C631:C633"/>
    <mergeCell ref="D631:D633"/>
    <mergeCell ref="E631:E633"/>
    <mergeCell ref="F631:F633"/>
    <mergeCell ref="A634:A635"/>
    <mergeCell ref="C634:C635"/>
    <mergeCell ref="D634:D635"/>
    <mergeCell ref="E634:E635"/>
    <mergeCell ref="F634:F635"/>
    <mergeCell ref="G634:G635"/>
    <mergeCell ref="A636:A638"/>
    <mergeCell ref="C636:C638"/>
    <mergeCell ref="D636:D638"/>
    <mergeCell ref="E636:E638"/>
    <mergeCell ref="F636:F638"/>
    <mergeCell ref="G636:G638"/>
    <mergeCell ref="A617:A618"/>
    <mergeCell ref="C617:C618"/>
    <mergeCell ref="D617:D618"/>
    <mergeCell ref="F617:F618"/>
    <mergeCell ref="G617:G618"/>
    <mergeCell ref="A619:A621"/>
    <mergeCell ref="C619:C621"/>
    <mergeCell ref="D619:D621"/>
    <mergeCell ref="F619:F621"/>
    <mergeCell ref="G619:G621"/>
    <mergeCell ref="A622:A624"/>
    <mergeCell ref="C622:C624"/>
    <mergeCell ref="D622:D624"/>
    <mergeCell ref="F622:F624"/>
    <mergeCell ref="G622:G624"/>
    <mergeCell ref="A625:A627"/>
    <mergeCell ref="C625:C627"/>
    <mergeCell ref="D625:D627"/>
    <mergeCell ref="E625:E627"/>
    <mergeCell ref="F625:F627"/>
    <mergeCell ref="A610:A611"/>
    <mergeCell ref="C610:C611"/>
    <mergeCell ref="D610:D611"/>
    <mergeCell ref="E610:E611"/>
    <mergeCell ref="F610:F611"/>
    <mergeCell ref="G610:G611"/>
    <mergeCell ref="A612:A613"/>
    <mergeCell ref="C612:C613"/>
    <mergeCell ref="D612:D613"/>
    <mergeCell ref="E612:E613"/>
    <mergeCell ref="F612:F613"/>
    <mergeCell ref="G612:G613"/>
    <mergeCell ref="A614:A616"/>
    <mergeCell ref="C614:C616"/>
    <mergeCell ref="D614:D616"/>
    <mergeCell ref="E614:E616"/>
    <mergeCell ref="F614:F616"/>
    <mergeCell ref="G614:G616"/>
    <mergeCell ref="A601:A603"/>
    <mergeCell ref="C601:C603"/>
    <mergeCell ref="D601:D603"/>
    <mergeCell ref="E601:E603"/>
    <mergeCell ref="F601:F603"/>
    <mergeCell ref="G601:G603"/>
    <mergeCell ref="A604:A606"/>
    <mergeCell ref="C604:C606"/>
    <mergeCell ref="D604:D606"/>
    <mergeCell ref="F604:F606"/>
    <mergeCell ref="G604:G606"/>
    <mergeCell ref="A607:A609"/>
    <mergeCell ref="C607:C609"/>
    <mergeCell ref="D607:D609"/>
    <mergeCell ref="E607:E609"/>
    <mergeCell ref="F607:F609"/>
    <mergeCell ref="G607:G609"/>
    <mergeCell ref="A592:A594"/>
    <mergeCell ref="C592:C594"/>
    <mergeCell ref="D592:D594"/>
    <mergeCell ref="E592:E594"/>
    <mergeCell ref="F592:F594"/>
    <mergeCell ref="G592:G594"/>
    <mergeCell ref="A595:A597"/>
    <mergeCell ref="C595:C597"/>
    <mergeCell ref="D595:D597"/>
    <mergeCell ref="E595:E597"/>
    <mergeCell ref="F595:F597"/>
    <mergeCell ref="G595:G597"/>
    <mergeCell ref="A598:A600"/>
    <mergeCell ref="C598:C600"/>
    <mergeCell ref="D598:D600"/>
    <mergeCell ref="E598:E600"/>
    <mergeCell ref="F598:F600"/>
    <mergeCell ref="G598:G600"/>
    <mergeCell ref="A583:A585"/>
    <mergeCell ref="C583:C585"/>
    <mergeCell ref="D583:D585"/>
    <mergeCell ref="E583:E585"/>
    <mergeCell ref="F583:F585"/>
    <mergeCell ref="G583:G585"/>
    <mergeCell ref="A586:A588"/>
    <mergeCell ref="C586:C588"/>
    <mergeCell ref="D586:D588"/>
    <mergeCell ref="E586:E588"/>
    <mergeCell ref="F586:F588"/>
    <mergeCell ref="G586:G588"/>
    <mergeCell ref="A589:A591"/>
    <mergeCell ref="C589:C591"/>
    <mergeCell ref="D589:D591"/>
    <mergeCell ref="E589:E591"/>
    <mergeCell ref="F589:F591"/>
    <mergeCell ref="A575:A577"/>
    <mergeCell ref="C575:C577"/>
    <mergeCell ref="D575:D577"/>
    <mergeCell ref="E575:E577"/>
    <mergeCell ref="F575:F577"/>
    <mergeCell ref="G575:G577"/>
    <mergeCell ref="A578:A580"/>
    <mergeCell ref="C578:C580"/>
    <mergeCell ref="D578:D580"/>
    <mergeCell ref="E578:E580"/>
    <mergeCell ref="F578:F580"/>
    <mergeCell ref="G578:G580"/>
    <mergeCell ref="A581:A582"/>
    <mergeCell ref="C581:C582"/>
    <mergeCell ref="D581:D582"/>
    <mergeCell ref="E581:E582"/>
    <mergeCell ref="F581:F582"/>
    <mergeCell ref="G581:G582"/>
    <mergeCell ref="A568:A570"/>
    <mergeCell ref="C568:C570"/>
    <mergeCell ref="D568:D570"/>
    <mergeCell ref="E568:E570"/>
    <mergeCell ref="F568:F570"/>
    <mergeCell ref="G568:G570"/>
    <mergeCell ref="A571:A572"/>
    <mergeCell ref="C571:C572"/>
    <mergeCell ref="D571:D572"/>
    <mergeCell ref="E571:E572"/>
    <mergeCell ref="F571:F572"/>
    <mergeCell ref="G571:G572"/>
    <mergeCell ref="A573:A574"/>
    <mergeCell ref="C573:C574"/>
    <mergeCell ref="D573:D574"/>
    <mergeCell ref="E573:E574"/>
    <mergeCell ref="F573:F574"/>
    <mergeCell ref="G573:G574"/>
    <mergeCell ref="A559:A561"/>
    <mergeCell ref="C559:C561"/>
    <mergeCell ref="D559:D561"/>
    <mergeCell ref="E559:E561"/>
    <mergeCell ref="F559:F561"/>
    <mergeCell ref="A562:A564"/>
    <mergeCell ref="C562:C564"/>
    <mergeCell ref="D562:D564"/>
    <mergeCell ref="E562:E564"/>
    <mergeCell ref="F562:F564"/>
    <mergeCell ref="G562:G564"/>
    <mergeCell ref="A565:A567"/>
    <mergeCell ref="C565:C567"/>
    <mergeCell ref="D565:D567"/>
    <mergeCell ref="E565:E567"/>
    <mergeCell ref="F565:F567"/>
    <mergeCell ref="G565:G567"/>
    <mergeCell ref="A551:A552"/>
    <mergeCell ref="C551:C552"/>
    <mergeCell ref="D551:D552"/>
    <mergeCell ref="E551:E552"/>
    <mergeCell ref="F551:F552"/>
    <mergeCell ref="G551:G552"/>
    <mergeCell ref="A553:A555"/>
    <mergeCell ref="C553:C555"/>
    <mergeCell ref="D553:D555"/>
    <mergeCell ref="E553:E555"/>
    <mergeCell ref="F553:F555"/>
    <mergeCell ref="G553:G555"/>
    <mergeCell ref="A556:A558"/>
    <mergeCell ref="C556:C558"/>
    <mergeCell ref="D556:D558"/>
    <mergeCell ref="E556:E558"/>
    <mergeCell ref="F556:F558"/>
    <mergeCell ref="G556:G558"/>
    <mergeCell ref="A542:A544"/>
    <mergeCell ref="C542:C544"/>
    <mergeCell ref="D542:D544"/>
    <mergeCell ref="E542:E544"/>
    <mergeCell ref="F542:F544"/>
    <mergeCell ref="G542:G544"/>
    <mergeCell ref="A545:A547"/>
    <mergeCell ref="C545:C547"/>
    <mergeCell ref="D545:D547"/>
    <mergeCell ref="E545:E547"/>
    <mergeCell ref="F545:F547"/>
    <mergeCell ref="G545:G547"/>
    <mergeCell ref="A548:A550"/>
    <mergeCell ref="C548:C550"/>
    <mergeCell ref="D548:D550"/>
    <mergeCell ref="E548:E550"/>
    <mergeCell ref="F548:F550"/>
    <mergeCell ref="G548:G550"/>
    <mergeCell ref="A530:A532"/>
    <mergeCell ref="C530:C532"/>
    <mergeCell ref="D530:D532"/>
    <mergeCell ref="E530:E532"/>
    <mergeCell ref="F530:F532"/>
    <mergeCell ref="A533:A535"/>
    <mergeCell ref="C533:C535"/>
    <mergeCell ref="D533:D535"/>
    <mergeCell ref="E533:E535"/>
    <mergeCell ref="F533:F535"/>
    <mergeCell ref="G533:G535"/>
    <mergeCell ref="A536:A538"/>
    <mergeCell ref="C536:C538"/>
    <mergeCell ref="D536:D538"/>
    <mergeCell ref="F536:F538"/>
    <mergeCell ref="G536:G538"/>
    <mergeCell ref="A539:A541"/>
    <mergeCell ref="C539:C541"/>
    <mergeCell ref="D539:D541"/>
    <mergeCell ref="F539:F541"/>
    <mergeCell ref="G539:G541"/>
    <mergeCell ref="A518:A520"/>
    <mergeCell ref="C518:C520"/>
    <mergeCell ref="D518:D520"/>
    <mergeCell ref="F518:F520"/>
    <mergeCell ref="G518:G520"/>
    <mergeCell ref="A521:A523"/>
    <mergeCell ref="C521:C523"/>
    <mergeCell ref="D521:D523"/>
    <mergeCell ref="E521:E523"/>
    <mergeCell ref="F521:F523"/>
    <mergeCell ref="A524:A526"/>
    <mergeCell ref="C524:C526"/>
    <mergeCell ref="D524:D526"/>
    <mergeCell ref="E524:E526"/>
    <mergeCell ref="F524:F526"/>
    <mergeCell ref="G524:G526"/>
    <mergeCell ref="A527:A529"/>
    <mergeCell ref="C527:C529"/>
    <mergeCell ref="D527:D529"/>
    <mergeCell ref="E527:E529"/>
    <mergeCell ref="F527:F529"/>
    <mergeCell ref="A509:A511"/>
    <mergeCell ref="C509:C511"/>
    <mergeCell ref="D509:D511"/>
    <mergeCell ref="E509:E511"/>
    <mergeCell ref="F509:F511"/>
    <mergeCell ref="G509:G511"/>
    <mergeCell ref="A512:A514"/>
    <mergeCell ref="C512:C514"/>
    <mergeCell ref="D512:D514"/>
    <mergeCell ref="E512:E514"/>
    <mergeCell ref="F512:F514"/>
    <mergeCell ref="G512:G514"/>
    <mergeCell ref="A515:A517"/>
    <mergeCell ref="C515:C517"/>
    <mergeCell ref="D515:D517"/>
    <mergeCell ref="E515:E517"/>
    <mergeCell ref="F515:F517"/>
    <mergeCell ref="G515:G517"/>
    <mergeCell ref="A500:A502"/>
    <mergeCell ref="C500:C502"/>
    <mergeCell ref="D500:D502"/>
    <mergeCell ref="E500:E502"/>
    <mergeCell ref="F500:F502"/>
    <mergeCell ref="G500:G502"/>
    <mergeCell ref="A503:A505"/>
    <mergeCell ref="C503:C505"/>
    <mergeCell ref="D503:D505"/>
    <mergeCell ref="E503:E505"/>
    <mergeCell ref="F503:F505"/>
    <mergeCell ref="G503:G505"/>
    <mergeCell ref="A506:A508"/>
    <mergeCell ref="C506:C508"/>
    <mergeCell ref="D506:D508"/>
    <mergeCell ref="E506:E508"/>
    <mergeCell ref="F506:F508"/>
    <mergeCell ref="G506:G508"/>
    <mergeCell ref="A492:A494"/>
    <mergeCell ref="C492:C494"/>
    <mergeCell ref="D492:D494"/>
    <mergeCell ref="E492:E494"/>
    <mergeCell ref="F492:F494"/>
    <mergeCell ref="G492:G494"/>
    <mergeCell ref="A495:A496"/>
    <mergeCell ref="C495:C496"/>
    <mergeCell ref="D495:D496"/>
    <mergeCell ref="E495:E496"/>
    <mergeCell ref="F495:F496"/>
    <mergeCell ref="G495:G496"/>
    <mergeCell ref="A497:A499"/>
    <mergeCell ref="C497:C499"/>
    <mergeCell ref="D497:D499"/>
    <mergeCell ref="E497:E499"/>
    <mergeCell ref="F497:F499"/>
    <mergeCell ref="G497:G499"/>
    <mergeCell ref="A482:A484"/>
    <mergeCell ref="C482:C484"/>
    <mergeCell ref="D482:D484"/>
    <mergeCell ref="E482:E484"/>
    <mergeCell ref="F482:F484"/>
    <mergeCell ref="G482:G484"/>
    <mergeCell ref="A485:A487"/>
    <mergeCell ref="C485:C487"/>
    <mergeCell ref="D485:D487"/>
    <mergeCell ref="E485:E487"/>
    <mergeCell ref="F485:F487"/>
    <mergeCell ref="A490:A491"/>
    <mergeCell ref="C490:C491"/>
    <mergeCell ref="D490:D491"/>
    <mergeCell ref="E490:E491"/>
    <mergeCell ref="F490:F491"/>
    <mergeCell ref="G490:G491"/>
    <mergeCell ref="A473:A475"/>
    <mergeCell ref="C473:C475"/>
    <mergeCell ref="D473:D475"/>
    <mergeCell ref="E473:E475"/>
    <mergeCell ref="F473:F475"/>
    <mergeCell ref="G473:G475"/>
    <mergeCell ref="A476:A478"/>
    <mergeCell ref="C476:C478"/>
    <mergeCell ref="D476:D478"/>
    <mergeCell ref="E476:E478"/>
    <mergeCell ref="F476:F478"/>
    <mergeCell ref="G476:G478"/>
    <mergeCell ref="A479:A481"/>
    <mergeCell ref="C479:C481"/>
    <mergeCell ref="D479:D481"/>
    <mergeCell ref="E479:E481"/>
    <mergeCell ref="F479:F481"/>
    <mergeCell ref="G479:G481"/>
    <mergeCell ref="A466:A467"/>
    <mergeCell ref="C466:C467"/>
    <mergeCell ref="D466:D467"/>
    <mergeCell ref="E466:E467"/>
    <mergeCell ref="F466:F467"/>
    <mergeCell ref="G466:G467"/>
    <mergeCell ref="A468:A470"/>
    <mergeCell ref="C468:C470"/>
    <mergeCell ref="D468:D470"/>
    <mergeCell ref="E468:E470"/>
    <mergeCell ref="F468:F470"/>
    <mergeCell ref="G468:G470"/>
    <mergeCell ref="A471:A472"/>
    <mergeCell ref="C471:C472"/>
    <mergeCell ref="D471:D472"/>
    <mergeCell ref="E471:E472"/>
    <mergeCell ref="F471:F472"/>
    <mergeCell ref="G471:G472"/>
    <mergeCell ref="A458:A460"/>
    <mergeCell ref="C458:C460"/>
    <mergeCell ref="D458:D460"/>
    <mergeCell ref="E458:E460"/>
    <mergeCell ref="F458:F460"/>
    <mergeCell ref="G458:G460"/>
    <mergeCell ref="A461:A463"/>
    <mergeCell ref="C461:C463"/>
    <mergeCell ref="D461:D463"/>
    <mergeCell ref="E461:E463"/>
    <mergeCell ref="F461:F463"/>
    <mergeCell ref="G461:G463"/>
    <mergeCell ref="A464:A465"/>
    <mergeCell ref="C464:C465"/>
    <mergeCell ref="D464:D465"/>
    <mergeCell ref="E464:E465"/>
    <mergeCell ref="F464:F465"/>
    <mergeCell ref="G464:G465"/>
    <mergeCell ref="A449:A451"/>
    <mergeCell ref="C449:C451"/>
    <mergeCell ref="D449:D451"/>
    <mergeCell ref="E449:E451"/>
    <mergeCell ref="F449:F451"/>
    <mergeCell ref="G449:G451"/>
    <mergeCell ref="A452:A454"/>
    <mergeCell ref="C452:C454"/>
    <mergeCell ref="D452:D454"/>
    <mergeCell ref="E452:E454"/>
    <mergeCell ref="F452:F454"/>
    <mergeCell ref="G452:G454"/>
    <mergeCell ref="A455:A457"/>
    <mergeCell ref="C455:C457"/>
    <mergeCell ref="D455:D457"/>
    <mergeCell ref="F455:F457"/>
    <mergeCell ref="G455:G457"/>
    <mergeCell ref="A439:A441"/>
    <mergeCell ref="C439:C441"/>
    <mergeCell ref="D439:D441"/>
    <mergeCell ref="E439:E441"/>
    <mergeCell ref="F439:F441"/>
    <mergeCell ref="G439:G441"/>
    <mergeCell ref="A442:A444"/>
    <mergeCell ref="C442:C444"/>
    <mergeCell ref="D442:D444"/>
    <mergeCell ref="F442:F444"/>
    <mergeCell ref="G442:G444"/>
    <mergeCell ref="A445:A447"/>
    <mergeCell ref="C445:C447"/>
    <mergeCell ref="D445:D447"/>
    <mergeCell ref="E445:E447"/>
    <mergeCell ref="F445:F447"/>
    <mergeCell ref="G445:G447"/>
    <mergeCell ref="A424:A426"/>
    <mergeCell ref="C424:C426"/>
    <mergeCell ref="D424:D426"/>
    <mergeCell ref="E424:E426"/>
    <mergeCell ref="F424:F426"/>
    <mergeCell ref="G424:G438"/>
    <mergeCell ref="A427:A429"/>
    <mergeCell ref="C427:C429"/>
    <mergeCell ref="D427:D429"/>
    <mergeCell ref="F427:F429"/>
    <mergeCell ref="A430:A432"/>
    <mergeCell ref="C430:C432"/>
    <mergeCell ref="D430:D432"/>
    <mergeCell ref="E430:E432"/>
    <mergeCell ref="F430:F432"/>
    <mergeCell ref="A433:A435"/>
    <mergeCell ref="C433:C435"/>
    <mergeCell ref="D433:D435"/>
    <mergeCell ref="E433:E435"/>
    <mergeCell ref="F433:F435"/>
    <mergeCell ref="A436:A438"/>
    <mergeCell ref="C436:C438"/>
    <mergeCell ref="D436:D438"/>
    <mergeCell ref="E436:E438"/>
    <mergeCell ref="F436:F438"/>
    <mergeCell ref="A415:A417"/>
    <mergeCell ref="C415:C417"/>
    <mergeCell ref="D415:D417"/>
    <mergeCell ref="E415:E417"/>
    <mergeCell ref="F415:F417"/>
    <mergeCell ref="G415:G417"/>
    <mergeCell ref="A418:A420"/>
    <mergeCell ref="C418:C420"/>
    <mergeCell ref="D418:D420"/>
    <mergeCell ref="E418:E420"/>
    <mergeCell ref="F418:F420"/>
    <mergeCell ref="G418:G420"/>
    <mergeCell ref="A421:A423"/>
    <mergeCell ref="C421:C423"/>
    <mergeCell ref="D421:D423"/>
    <mergeCell ref="E421:E423"/>
    <mergeCell ref="F421:F423"/>
    <mergeCell ref="G421:G423"/>
    <mergeCell ref="A406:A408"/>
    <mergeCell ref="C406:C408"/>
    <mergeCell ref="D406:D408"/>
    <mergeCell ref="E406:E408"/>
    <mergeCell ref="F406:F408"/>
    <mergeCell ref="G406:G408"/>
    <mergeCell ref="A409:A411"/>
    <mergeCell ref="C409:C411"/>
    <mergeCell ref="D409:D411"/>
    <mergeCell ref="E409:E411"/>
    <mergeCell ref="F409:F411"/>
    <mergeCell ref="G409:G411"/>
    <mergeCell ref="A412:A414"/>
    <mergeCell ref="C412:C414"/>
    <mergeCell ref="D412:D414"/>
    <mergeCell ref="E412:E414"/>
    <mergeCell ref="F412:F414"/>
    <mergeCell ref="G412:G414"/>
    <mergeCell ref="A397:A399"/>
    <mergeCell ref="C397:C399"/>
    <mergeCell ref="D397:D399"/>
    <mergeCell ref="E397:E399"/>
    <mergeCell ref="F397:F399"/>
    <mergeCell ref="A400:A402"/>
    <mergeCell ref="C400:C402"/>
    <mergeCell ref="D400:D402"/>
    <mergeCell ref="E400:E402"/>
    <mergeCell ref="F400:F402"/>
    <mergeCell ref="G400:G402"/>
    <mergeCell ref="A403:A405"/>
    <mergeCell ref="C403:C405"/>
    <mergeCell ref="D403:D405"/>
    <mergeCell ref="E403:E405"/>
    <mergeCell ref="F403:F405"/>
    <mergeCell ref="G403:G405"/>
    <mergeCell ref="A387:A389"/>
    <mergeCell ref="C387:C389"/>
    <mergeCell ref="D387:D389"/>
    <mergeCell ref="E387:E394"/>
    <mergeCell ref="F387:F389"/>
    <mergeCell ref="A390:A392"/>
    <mergeCell ref="C390:C392"/>
    <mergeCell ref="D390:D392"/>
    <mergeCell ref="F390:F392"/>
    <mergeCell ref="G390:G392"/>
    <mergeCell ref="A393:A394"/>
    <mergeCell ref="C393:C394"/>
    <mergeCell ref="D393:D394"/>
    <mergeCell ref="F393:F394"/>
    <mergeCell ref="A395:A396"/>
    <mergeCell ref="C395:C396"/>
    <mergeCell ref="D395:D396"/>
    <mergeCell ref="E395:E396"/>
    <mergeCell ref="F395:F396"/>
    <mergeCell ref="A378:A380"/>
    <mergeCell ref="C378:C380"/>
    <mergeCell ref="D378:D380"/>
    <mergeCell ref="E378:E380"/>
    <mergeCell ref="F378:F380"/>
    <mergeCell ref="G378:G380"/>
    <mergeCell ref="A381:A383"/>
    <mergeCell ref="C381:C383"/>
    <mergeCell ref="D381:D383"/>
    <mergeCell ref="E381:E383"/>
    <mergeCell ref="F381:F383"/>
    <mergeCell ref="G381:G383"/>
    <mergeCell ref="A384:A386"/>
    <mergeCell ref="C384:C386"/>
    <mergeCell ref="D384:D386"/>
    <mergeCell ref="E384:E386"/>
    <mergeCell ref="F384:F386"/>
    <mergeCell ref="G384:G386"/>
    <mergeCell ref="A369:A371"/>
    <mergeCell ref="C369:C371"/>
    <mergeCell ref="D369:D371"/>
    <mergeCell ref="E369:E374"/>
    <mergeCell ref="F369:F371"/>
    <mergeCell ref="G369:G371"/>
    <mergeCell ref="A372:A374"/>
    <mergeCell ref="C372:C374"/>
    <mergeCell ref="D372:D374"/>
    <mergeCell ref="F372:F374"/>
    <mergeCell ref="G372:G374"/>
    <mergeCell ref="A375:A377"/>
    <mergeCell ref="C375:C377"/>
    <mergeCell ref="D375:D377"/>
    <mergeCell ref="E375:E377"/>
    <mergeCell ref="F375:F377"/>
    <mergeCell ref="G375:G377"/>
    <mergeCell ref="A359:A361"/>
    <mergeCell ref="C359:C361"/>
    <mergeCell ref="D359:D361"/>
    <mergeCell ref="E359:E361"/>
    <mergeCell ref="F359:F361"/>
    <mergeCell ref="G359:G361"/>
    <mergeCell ref="A363:A365"/>
    <mergeCell ref="C363:C365"/>
    <mergeCell ref="D363:D365"/>
    <mergeCell ref="E363:E365"/>
    <mergeCell ref="F363:F365"/>
    <mergeCell ref="G363:G365"/>
    <mergeCell ref="A366:A368"/>
    <mergeCell ref="C366:C368"/>
    <mergeCell ref="D366:D368"/>
    <mergeCell ref="F366:F368"/>
    <mergeCell ref="G366:G368"/>
    <mergeCell ref="A351:A353"/>
    <mergeCell ref="C351:C353"/>
    <mergeCell ref="D351:D353"/>
    <mergeCell ref="E351:E353"/>
    <mergeCell ref="F351:F353"/>
    <mergeCell ref="G351:G353"/>
    <mergeCell ref="A354:A356"/>
    <mergeCell ref="C354:C356"/>
    <mergeCell ref="D354:D356"/>
    <mergeCell ref="E354:E356"/>
    <mergeCell ref="F354:F356"/>
    <mergeCell ref="G354:G356"/>
    <mergeCell ref="A357:A358"/>
    <mergeCell ref="C357:C358"/>
    <mergeCell ref="D357:D358"/>
    <mergeCell ref="F357:F358"/>
    <mergeCell ref="G357:G358"/>
    <mergeCell ref="A342:A344"/>
    <mergeCell ref="C342:C344"/>
    <mergeCell ref="D342:D344"/>
    <mergeCell ref="E342:E344"/>
    <mergeCell ref="F342:F344"/>
    <mergeCell ref="G342:G344"/>
    <mergeCell ref="A345:A347"/>
    <mergeCell ref="C345:C347"/>
    <mergeCell ref="D345:D347"/>
    <mergeCell ref="E345:E347"/>
    <mergeCell ref="F345:F347"/>
    <mergeCell ref="G345:G347"/>
    <mergeCell ref="A348:A350"/>
    <mergeCell ref="C348:C350"/>
    <mergeCell ref="D348:D350"/>
    <mergeCell ref="E348:E350"/>
    <mergeCell ref="F348:F350"/>
    <mergeCell ref="G348:G350"/>
    <mergeCell ref="A333:A335"/>
    <mergeCell ref="C333:C335"/>
    <mergeCell ref="D333:D335"/>
    <mergeCell ref="E333:E335"/>
    <mergeCell ref="F333:F335"/>
    <mergeCell ref="G333:G335"/>
    <mergeCell ref="A336:A338"/>
    <mergeCell ref="C336:C338"/>
    <mergeCell ref="D336:D338"/>
    <mergeCell ref="E336:E338"/>
    <mergeCell ref="F336:F338"/>
    <mergeCell ref="G336:G338"/>
    <mergeCell ref="A339:A341"/>
    <mergeCell ref="C339:C341"/>
    <mergeCell ref="D339:D341"/>
    <mergeCell ref="E339:E341"/>
    <mergeCell ref="F339:F341"/>
    <mergeCell ref="G339:G341"/>
    <mergeCell ref="A321:A323"/>
    <mergeCell ref="C321:C323"/>
    <mergeCell ref="D321:D323"/>
    <mergeCell ref="E321:E329"/>
    <mergeCell ref="F321:F323"/>
    <mergeCell ref="G321:G323"/>
    <mergeCell ref="A324:A326"/>
    <mergeCell ref="C324:C326"/>
    <mergeCell ref="D324:D326"/>
    <mergeCell ref="F324:F326"/>
    <mergeCell ref="G324:G326"/>
    <mergeCell ref="A327:A329"/>
    <mergeCell ref="C327:C329"/>
    <mergeCell ref="D327:D329"/>
    <mergeCell ref="F327:F329"/>
    <mergeCell ref="G327:G329"/>
    <mergeCell ref="A330:A332"/>
    <mergeCell ref="C330:C332"/>
    <mergeCell ref="D330:D332"/>
    <mergeCell ref="E330:E332"/>
    <mergeCell ref="F330:F332"/>
    <mergeCell ref="G330:G332"/>
    <mergeCell ref="G309:G311"/>
    <mergeCell ref="A312:A314"/>
    <mergeCell ref="C312:C314"/>
    <mergeCell ref="D312:D314"/>
    <mergeCell ref="E312:E314"/>
    <mergeCell ref="F312:F314"/>
    <mergeCell ref="G312:G314"/>
    <mergeCell ref="A315:A317"/>
    <mergeCell ref="C315:C317"/>
    <mergeCell ref="D315:D317"/>
    <mergeCell ref="E315:E317"/>
    <mergeCell ref="F315:F317"/>
    <mergeCell ref="G315:G317"/>
    <mergeCell ref="A318:A320"/>
    <mergeCell ref="C318:C320"/>
    <mergeCell ref="D318:D320"/>
    <mergeCell ref="E318:E320"/>
    <mergeCell ref="F318:F320"/>
    <mergeCell ref="G318:G320"/>
    <mergeCell ref="A300:A302"/>
    <mergeCell ref="C300:C302"/>
    <mergeCell ref="D300:D302"/>
    <mergeCell ref="E300:E302"/>
    <mergeCell ref="F300:F302"/>
    <mergeCell ref="A303:A305"/>
    <mergeCell ref="C303:C305"/>
    <mergeCell ref="D303:D305"/>
    <mergeCell ref="E303:E305"/>
    <mergeCell ref="F303:F305"/>
    <mergeCell ref="A306:A308"/>
    <mergeCell ref="C306:C308"/>
    <mergeCell ref="D306:D308"/>
    <mergeCell ref="E306:E308"/>
    <mergeCell ref="F306:F308"/>
    <mergeCell ref="A309:A311"/>
    <mergeCell ref="C309:C311"/>
    <mergeCell ref="D309:D311"/>
    <mergeCell ref="E309:E311"/>
    <mergeCell ref="F309:F311"/>
    <mergeCell ref="A291:A293"/>
    <mergeCell ref="C291:C293"/>
    <mergeCell ref="D291:D293"/>
    <mergeCell ref="E291:E293"/>
    <mergeCell ref="F291:F293"/>
    <mergeCell ref="G291:G293"/>
    <mergeCell ref="A294:A296"/>
    <mergeCell ref="C294:C296"/>
    <mergeCell ref="D294:D296"/>
    <mergeCell ref="E294:E296"/>
    <mergeCell ref="F294:F296"/>
    <mergeCell ref="G294:G296"/>
    <mergeCell ref="A297:A299"/>
    <mergeCell ref="C297:C299"/>
    <mergeCell ref="D297:D299"/>
    <mergeCell ref="E297:E299"/>
    <mergeCell ref="F297:F299"/>
    <mergeCell ref="G297:G299"/>
    <mergeCell ref="A282:A284"/>
    <mergeCell ref="C282:C284"/>
    <mergeCell ref="D282:D284"/>
    <mergeCell ref="E282:E284"/>
    <mergeCell ref="F282:F284"/>
    <mergeCell ref="G282:G284"/>
    <mergeCell ref="A285:A287"/>
    <mergeCell ref="C285:C287"/>
    <mergeCell ref="D285:D287"/>
    <mergeCell ref="E285:E287"/>
    <mergeCell ref="F285:F287"/>
    <mergeCell ref="G285:G287"/>
    <mergeCell ref="A288:A290"/>
    <mergeCell ref="C288:C290"/>
    <mergeCell ref="D288:D290"/>
    <mergeCell ref="E288:E290"/>
    <mergeCell ref="F288:F290"/>
    <mergeCell ref="G288:G290"/>
    <mergeCell ref="A273:A275"/>
    <mergeCell ref="C273:C275"/>
    <mergeCell ref="D273:D275"/>
    <mergeCell ref="E273:E275"/>
    <mergeCell ref="F273:F275"/>
    <mergeCell ref="G273:G275"/>
    <mergeCell ref="A276:A278"/>
    <mergeCell ref="C276:C278"/>
    <mergeCell ref="D276:D278"/>
    <mergeCell ref="E276:E278"/>
    <mergeCell ref="F276:F278"/>
    <mergeCell ref="G276:G278"/>
    <mergeCell ref="A279:A281"/>
    <mergeCell ref="C279:C281"/>
    <mergeCell ref="D279:D281"/>
    <mergeCell ref="E279:E281"/>
    <mergeCell ref="F279:F281"/>
    <mergeCell ref="G279:G281"/>
    <mergeCell ref="A264:A265"/>
    <mergeCell ref="C264:C265"/>
    <mergeCell ref="D264:D265"/>
    <mergeCell ref="F264:F265"/>
    <mergeCell ref="G264:G265"/>
    <mergeCell ref="A266:A267"/>
    <mergeCell ref="C266:C267"/>
    <mergeCell ref="D266:D267"/>
    <mergeCell ref="F266:F267"/>
    <mergeCell ref="G266:G267"/>
    <mergeCell ref="A268:A269"/>
    <mergeCell ref="C268:C269"/>
    <mergeCell ref="D268:D269"/>
    <mergeCell ref="F268:F269"/>
    <mergeCell ref="G268:G269"/>
    <mergeCell ref="A270:A272"/>
    <mergeCell ref="C270:C272"/>
    <mergeCell ref="D270:D272"/>
    <mergeCell ref="F270:F272"/>
    <mergeCell ref="G270:G272"/>
    <mergeCell ref="A253:A255"/>
    <mergeCell ref="C253:C255"/>
    <mergeCell ref="D253:D255"/>
    <mergeCell ref="F253:F255"/>
    <mergeCell ref="G253:G255"/>
    <mergeCell ref="A256:A258"/>
    <mergeCell ref="C256:C258"/>
    <mergeCell ref="D256:D258"/>
    <mergeCell ref="F256:F258"/>
    <mergeCell ref="G256:G258"/>
    <mergeCell ref="A259:A261"/>
    <mergeCell ref="C259:C261"/>
    <mergeCell ref="D259:D261"/>
    <mergeCell ref="F259:F261"/>
    <mergeCell ref="G259:G261"/>
    <mergeCell ref="A262:A263"/>
    <mergeCell ref="C262:C263"/>
    <mergeCell ref="D262:D263"/>
    <mergeCell ref="E262:E263"/>
    <mergeCell ref="F262:F263"/>
    <mergeCell ref="G262:G263"/>
    <mergeCell ref="F238:F240"/>
    <mergeCell ref="F241:F243"/>
    <mergeCell ref="F244:F246"/>
    <mergeCell ref="A247:A249"/>
    <mergeCell ref="C247:C249"/>
    <mergeCell ref="D247:D249"/>
    <mergeCell ref="E247:E249"/>
    <mergeCell ref="F247:F249"/>
    <mergeCell ref="A250:A252"/>
    <mergeCell ref="C250:C252"/>
    <mergeCell ref="D250:D252"/>
    <mergeCell ref="E250:E252"/>
    <mergeCell ref="F250:F252"/>
    <mergeCell ref="A235:A237"/>
    <mergeCell ref="C223:C225"/>
    <mergeCell ref="C226:C228"/>
    <mergeCell ref="C229:C231"/>
    <mergeCell ref="C232:C234"/>
    <mergeCell ref="C244:C246"/>
    <mergeCell ref="D226:D228"/>
    <mergeCell ref="D229:D231"/>
    <mergeCell ref="D232:D234"/>
    <mergeCell ref="D244:D246"/>
    <mergeCell ref="E244:E246"/>
    <mergeCell ref="E229:E231"/>
    <mergeCell ref="A232:A234"/>
    <mergeCell ref="E226:E228"/>
    <mergeCell ref="E232:E234"/>
    <mergeCell ref="E235:E237"/>
    <mergeCell ref="E238:E240"/>
    <mergeCell ref="F208:F210"/>
    <mergeCell ref="G208:G210"/>
    <mergeCell ref="F211:F213"/>
    <mergeCell ref="G211:G213"/>
    <mergeCell ref="F214:F216"/>
    <mergeCell ref="G214:G219"/>
    <mergeCell ref="F217:F219"/>
    <mergeCell ref="F220:F222"/>
    <mergeCell ref="G220:G222"/>
    <mergeCell ref="F223:F225"/>
    <mergeCell ref="G223:G225"/>
    <mergeCell ref="F226:F228"/>
    <mergeCell ref="G226:G228"/>
    <mergeCell ref="F229:F231"/>
    <mergeCell ref="G229:G231"/>
    <mergeCell ref="F232:F234"/>
    <mergeCell ref="F235:F237"/>
    <mergeCell ref="A188:A189"/>
    <mergeCell ref="C188:C189"/>
    <mergeCell ref="D188:D189"/>
    <mergeCell ref="F188:F189"/>
    <mergeCell ref="G188:G189"/>
    <mergeCell ref="G190:G192"/>
    <mergeCell ref="D193:D195"/>
    <mergeCell ref="F193:F195"/>
    <mergeCell ref="G193:G195"/>
    <mergeCell ref="F196:F198"/>
    <mergeCell ref="G196:G198"/>
    <mergeCell ref="F199:F201"/>
    <mergeCell ref="G199:G201"/>
    <mergeCell ref="F202:F204"/>
    <mergeCell ref="G202:G204"/>
    <mergeCell ref="F205:F207"/>
    <mergeCell ref="G205:G207"/>
    <mergeCell ref="A202:A204"/>
    <mergeCell ref="A205:A207"/>
    <mergeCell ref="C205:C207"/>
    <mergeCell ref="E190:E192"/>
    <mergeCell ref="E205:E207"/>
    <mergeCell ref="C193:C195"/>
    <mergeCell ref="C202:C204"/>
    <mergeCell ref="A196:A198"/>
    <mergeCell ref="A199:A201"/>
    <mergeCell ref="A190:A192"/>
    <mergeCell ref="A193:A195"/>
    <mergeCell ref="C190:C192"/>
    <mergeCell ref="C196:C198"/>
    <mergeCell ref="D190:D192"/>
    <mergeCell ref="D199:D201"/>
    <mergeCell ref="A177:A179"/>
    <mergeCell ref="C177:C179"/>
    <mergeCell ref="D177:D179"/>
    <mergeCell ref="E177:E179"/>
    <mergeCell ref="F177:F179"/>
    <mergeCell ref="A180:A181"/>
    <mergeCell ref="C180:C181"/>
    <mergeCell ref="D180:D181"/>
    <mergeCell ref="E180:E181"/>
    <mergeCell ref="F180:F181"/>
    <mergeCell ref="G180:G181"/>
    <mergeCell ref="A182:A184"/>
    <mergeCell ref="C182:C184"/>
    <mergeCell ref="D182:D184"/>
    <mergeCell ref="E182:E184"/>
    <mergeCell ref="F182:F184"/>
    <mergeCell ref="A185:A187"/>
    <mergeCell ref="C185:C187"/>
    <mergeCell ref="D185:D187"/>
    <mergeCell ref="E185:E187"/>
    <mergeCell ref="F185:F187"/>
    <mergeCell ref="A170:A171"/>
    <mergeCell ref="C170:C171"/>
    <mergeCell ref="D170:D171"/>
    <mergeCell ref="E170:E171"/>
    <mergeCell ref="F170:F171"/>
    <mergeCell ref="G170:G173"/>
    <mergeCell ref="A172:A173"/>
    <mergeCell ref="C172:C173"/>
    <mergeCell ref="D172:D173"/>
    <mergeCell ref="E172:E173"/>
    <mergeCell ref="F172:F173"/>
    <mergeCell ref="A174:A176"/>
    <mergeCell ref="C174:C176"/>
    <mergeCell ref="D174:D176"/>
    <mergeCell ref="E174:E176"/>
    <mergeCell ref="F174:F176"/>
    <mergeCell ref="G174:G176"/>
    <mergeCell ref="A157:A159"/>
    <mergeCell ref="C157:C159"/>
    <mergeCell ref="D157:D159"/>
    <mergeCell ref="F157:F159"/>
    <mergeCell ref="G157:G159"/>
    <mergeCell ref="A160:A162"/>
    <mergeCell ref="C160:C162"/>
    <mergeCell ref="D160:D162"/>
    <mergeCell ref="E160:E162"/>
    <mergeCell ref="F160:F162"/>
    <mergeCell ref="A163:A165"/>
    <mergeCell ref="C163:C165"/>
    <mergeCell ref="D163:D165"/>
    <mergeCell ref="F163:F165"/>
    <mergeCell ref="A167:A168"/>
    <mergeCell ref="C167:C168"/>
    <mergeCell ref="D167:D168"/>
    <mergeCell ref="E167:E168"/>
    <mergeCell ref="F167:F168"/>
    <mergeCell ref="G167:G168"/>
    <mergeCell ref="A143:A145"/>
    <mergeCell ref="C143:C145"/>
    <mergeCell ref="D143:D145"/>
    <mergeCell ref="F143:F145"/>
    <mergeCell ref="A146:A148"/>
    <mergeCell ref="C146:C148"/>
    <mergeCell ref="D146:D148"/>
    <mergeCell ref="F146:F148"/>
    <mergeCell ref="A149:A151"/>
    <mergeCell ref="C149:C151"/>
    <mergeCell ref="D149:D151"/>
    <mergeCell ref="F149:F151"/>
    <mergeCell ref="A152:A154"/>
    <mergeCell ref="C152:C154"/>
    <mergeCell ref="D152:D154"/>
    <mergeCell ref="F152:F154"/>
    <mergeCell ref="A155:A156"/>
    <mergeCell ref="C155:C156"/>
    <mergeCell ref="D155:D156"/>
    <mergeCell ref="F155:F156"/>
    <mergeCell ref="A132:A134"/>
    <mergeCell ref="C132:C134"/>
    <mergeCell ref="D132:D134"/>
    <mergeCell ref="E132:E134"/>
    <mergeCell ref="F132:F134"/>
    <mergeCell ref="A135:A137"/>
    <mergeCell ref="C135:C137"/>
    <mergeCell ref="D135:D137"/>
    <mergeCell ref="F135:F137"/>
    <mergeCell ref="G135:G137"/>
    <mergeCell ref="A138:A140"/>
    <mergeCell ref="C138:C140"/>
    <mergeCell ref="D138:D140"/>
    <mergeCell ref="F138:F140"/>
    <mergeCell ref="G138:G140"/>
    <mergeCell ref="A141:A142"/>
    <mergeCell ref="C141:C142"/>
    <mergeCell ref="D141:D142"/>
    <mergeCell ref="E141:E142"/>
    <mergeCell ref="F141:F142"/>
    <mergeCell ref="A122:A124"/>
    <mergeCell ref="C122:C124"/>
    <mergeCell ref="D122:D124"/>
    <mergeCell ref="E122:E124"/>
    <mergeCell ref="F122:F124"/>
    <mergeCell ref="G122:G124"/>
    <mergeCell ref="G125:G126"/>
    <mergeCell ref="A127:A128"/>
    <mergeCell ref="C127:C128"/>
    <mergeCell ref="D127:D128"/>
    <mergeCell ref="E127:E128"/>
    <mergeCell ref="F127:F128"/>
    <mergeCell ref="G127:G128"/>
    <mergeCell ref="A129:A131"/>
    <mergeCell ref="C129:C131"/>
    <mergeCell ref="D129:D131"/>
    <mergeCell ref="E129:E131"/>
    <mergeCell ref="F129:F131"/>
    <mergeCell ref="A125:A126"/>
    <mergeCell ref="A111:A112"/>
    <mergeCell ref="C111:C112"/>
    <mergeCell ref="D111:D112"/>
    <mergeCell ref="F111:F112"/>
    <mergeCell ref="G111:G112"/>
    <mergeCell ref="A113:A115"/>
    <mergeCell ref="C113:C115"/>
    <mergeCell ref="D113:D115"/>
    <mergeCell ref="E113:E115"/>
    <mergeCell ref="F113:F115"/>
    <mergeCell ref="G113:G115"/>
    <mergeCell ref="A120:A121"/>
    <mergeCell ref="C120:C121"/>
    <mergeCell ref="D120:D121"/>
    <mergeCell ref="E120:E121"/>
    <mergeCell ref="F120:F121"/>
    <mergeCell ref="G120:G121"/>
    <mergeCell ref="G116:G117"/>
    <mergeCell ref="G118:G119"/>
    <mergeCell ref="A116:A117"/>
    <mergeCell ref="A118:A119"/>
    <mergeCell ref="A101:A103"/>
    <mergeCell ref="C101:C103"/>
    <mergeCell ref="D101:D103"/>
    <mergeCell ref="E101:E103"/>
    <mergeCell ref="F101:F103"/>
    <mergeCell ref="G101:G103"/>
    <mergeCell ref="A104:A105"/>
    <mergeCell ref="C104:C105"/>
    <mergeCell ref="D104:D105"/>
    <mergeCell ref="E104:E105"/>
    <mergeCell ref="F104:F105"/>
    <mergeCell ref="G104:G105"/>
    <mergeCell ref="D106:D108"/>
    <mergeCell ref="E106:E108"/>
    <mergeCell ref="F106:F108"/>
    <mergeCell ref="G106:G108"/>
    <mergeCell ref="D109:D110"/>
    <mergeCell ref="G109:G110"/>
    <mergeCell ref="A109:A110"/>
    <mergeCell ref="A106:A108"/>
    <mergeCell ref="C106:C108"/>
    <mergeCell ref="A91:A93"/>
    <mergeCell ref="C91:C93"/>
    <mergeCell ref="D91:D93"/>
    <mergeCell ref="E91:E93"/>
    <mergeCell ref="F91:F93"/>
    <mergeCell ref="G91:G93"/>
    <mergeCell ref="A94:A95"/>
    <mergeCell ref="C94:C95"/>
    <mergeCell ref="D94:D95"/>
    <mergeCell ref="E94:E95"/>
    <mergeCell ref="F94:F95"/>
    <mergeCell ref="G94:G95"/>
    <mergeCell ref="D96:D98"/>
    <mergeCell ref="E96:E98"/>
    <mergeCell ref="F96:F98"/>
    <mergeCell ref="G96:G98"/>
    <mergeCell ref="A99:A100"/>
    <mergeCell ref="C99:C100"/>
    <mergeCell ref="D99:D100"/>
    <mergeCell ref="E99:E100"/>
    <mergeCell ref="F99:F100"/>
    <mergeCell ref="G99:G100"/>
    <mergeCell ref="A96:A98"/>
    <mergeCell ref="A79:A81"/>
    <mergeCell ref="C79:C81"/>
    <mergeCell ref="D79:D81"/>
    <mergeCell ref="E79:E81"/>
    <mergeCell ref="F79:F81"/>
    <mergeCell ref="G79:G84"/>
    <mergeCell ref="A82:A84"/>
    <mergeCell ref="C82:C84"/>
    <mergeCell ref="D82:D84"/>
    <mergeCell ref="F82:F84"/>
    <mergeCell ref="D85:D87"/>
    <mergeCell ref="E85:E87"/>
    <mergeCell ref="F85:F87"/>
    <mergeCell ref="G85:G90"/>
    <mergeCell ref="A88:A90"/>
    <mergeCell ref="C88:C90"/>
    <mergeCell ref="D88:D90"/>
    <mergeCell ref="F88:F90"/>
    <mergeCell ref="A85:A87"/>
    <mergeCell ref="A65:A67"/>
    <mergeCell ref="C65:C67"/>
    <mergeCell ref="D65:D67"/>
    <mergeCell ref="E65:E67"/>
    <mergeCell ref="F65:F67"/>
    <mergeCell ref="A68:A70"/>
    <mergeCell ref="C68:C70"/>
    <mergeCell ref="D68:D70"/>
    <mergeCell ref="F68:F70"/>
    <mergeCell ref="D71:D73"/>
    <mergeCell ref="E71:E73"/>
    <mergeCell ref="F71:F73"/>
    <mergeCell ref="G71:G73"/>
    <mergeCell ref="A74:A75"/>
    <mergeCell ref="C74:C75"/>
    <mergeCell ref="D74:D75"/>
    <mergeCell ref="F74:F75"/>
    <mergeCell ref="G74:G78"/>
    <mergeCell ref="A76:A78"/>
    <mergeCell ref="C76:C78"/>
    <mergeCell ref="D76:D78"/>
    <mergeCell ref="E76:E78"/>
    <mergeCell ref="F76:F78"/>
    <mergeCell ref="A71:A73"/>
    <mergeCell ref="A54:A56"/>
    <mergeCell ref="C54:C56"/>
    <mergeCell ref="D54:D56"/>
    <mergeCell ref="E54:E56"/>
    <mergeCell ref="F54:F56"/>
    <mergeCell ref="A57:A58"/>
    <mergeCell ref="B57:B58"/>
    <mergeCell ref="C57:C58"/>
    <mergeCell ref="D57:D58"/>
    <mergeCell ref="E57:E58"/>
    <mergeCell ref="F57:F58"/>
    <mergeCell ref="C59:C61"/>
    <mergeCell ref="D59:D61"/>
    <mergeCell ref="E59:E61"/>
    <mergeCell ref="F59:F61"/>
    <mergeCell ref="A62:A64"/>
    <mergeCell ref="C62:C64"/>
    <mergeCell ref="D62:D64"/>
    <mergeCell ref="E62:E64"/>
    <mergeCell ref="F62:F64"/>
    <mergeCell ref="A59:A61"/>
    <mergeCell ref="A47:A48"/>
    <mergeCell ref="C47:C48"/>
    <mergeCell ref="D47:D48"/>
    <mergeCell ref="E47:E48"/>
    <mergeCell ref="F47:F48"/>
    <mergeCell ref="G47:G48"/>
    <mergeCell ref="A49:A50"/>
    <mergeCell ref="C49:C50"/>
    <mergeCell ref="D49:D50"/>
    <mergeCell ref="E49:E50"/>
    <mergeCell ref="F49:F50"/>
    <mergeCell ref="G49:G50"/>
    <mergeCell ref="A51:A53"/>
    <mergeCell ref="C51:C53"/>
    <mergeCell ref="D51:D53"/>
    <mergeCell ref="E51:E53"/>
    <mergeCell ref="F51:F53"/>
    <mergeCell ref="A16:A17"/>
    <mergeCell ref="A18:A19"/>
    <mergeCell ref="A39:A41"/>
    <mergeCell ref="C39:C41"/>
    <mergeCell ref="D39:D41"/>
    <mergeCell ref="E39:E41"/>
    <mergeCell ref="F39:F41"/>
    <mergeCell ref="G39:G41"/>
    <mergeCell ref="A42:A44"/>
    <mergeCell ref="C42:C44"/>
    <mergeCell ref="D42:D44"/>
    <mergeCell ref="E42:E44"/>
    <mergeCell ref="F42:F44"/>
    <mergeCell ref="G42:G44"/>
    <mergeCell ref="A45:A46"/>
    <mergeCell ref="C45:C46"/>
    <mergeCell ref="D45:D46"/>
    <mergeCell ref="E45:E46"/>
    <mergeCell ref="F45:F46"/>
    <mergeCell ref="G45:G46"/>
    <mergeCell ref="C36:C38"/>
    <mergeCell ref="D36:D38"/>
    <mergeCell ref="A26:A28"/>
    <mergeCell ref="A29:A31"/>
    <mergeCell ref="E20:E22"/>
    <mergeCell ref="E23:E25"/>
    <mergeCell ref="E26:E28"/>
    <mergeCell ref="A1:G1"/>
    <mergeCell ref="I1:N1"/>
    <mergeCell ref="I21:M21"/>
    <mergeCell ref="I40:M40"/>
    <mergeCell ref="G3:G5"/>
    <mergeCell ref="F6:F8"/>
    <mergeCell ref="G9:G11"/>
    <mergeCell ref="D13:D15"/>
    <mergeCell ref="F13:F15"/>
    <mergeCell ref="D16:D17"/>
    <mergeCell ref="G16:G17"/>
    <mergeCell ref="G18:G19"/>
    <mergeCell ref="G20:G22"/>
    <mergeCell ref="F23:F25"/>
    <mergeCell ref="F26:F28"/>
    <mergeCell ref="G29:G31"/>
    <mergeCell ref="A32:A33"/>
    <mergeCell ref="C32:C33"/>
    <mergeCell ref="D32:D33"/>
    <mergeCell ref="E32:E33"/>
    <mergeCell ref="F32:F33"/>
    <mergeCell ref="E29:E31"/>
    <mergeCell ref="C20:C22"/>
    <mergeCell ref="C23:C25"/>
    <mergeCell ref="C26:C28"/>
    <mergeCell ref="C29:C31"/>
    <mergeCell ref="A3:A5"/>
    <mergeCell ref="A6:A8"/>
    <mergeCell ref="A9:A11"/>
    <mergeCell ref="A13:A15"/>
    <mergeCell ref="A20:A22"/>
    <mergeCell ref="A23:A25"/>
    <mergeCell ref="D196:D198"/>
    <mergeCell ref="A34:A35"/>
    <mergeCell ref="C34:C35"/>
    <mergeCell ref="D34:D35"/>
    <mergeCell ref="E34:E35"/>
    <mergeCell ref="A36:A38"/>
    <mergeCell ref="E193:E195"/>
    <mergeCell ref="E196:E198"/>
    <mergeCell ref="A208:A210"/>
    <mergeCell ref="A211:A213"/>
    <mergeCell ref="A214:A216"/>
    <mergeCell ref="A217:A219"/>
    <mergeCell ref="A241:A243"/>
    <mergeCell ref="A244:A246"/>
    <mergeCell ref="C3:C5"/>
    <mergeCell ref="C6:C8"/>
    <mergeCell ref="C9:C11"/>
    <mergeCell ref="C13:C15"/>
    <mergeCell ref="C16:C17"/>
    <mergeCell ref="C18:C19"/>
    <mergeCell ref="A220:A222"/>
    <mergeCell ref="C118:C119"/>
    <mergeCell ref="C125:C126"/>
    <mergeCell ref="A238:A240"/>
    <mergeCell ref="A223:A225"/>
    <mergeCell ref="A226:A228"/>
    <mergeCell ref="A229:A231"/>
    <mergeCell ref="C109:C110"/>
    <mergeCell ref="C116:C117"/>
    <mergeCell ref="C71:C73"/>
    <mergeCell ref="C85:C87"/>
    <mergeCell ref="C96:C98"/>
    <mergeCell ref="C211:C213"/>
    <mergeCell ref="C214:C216"/>
    <mergeCell ref="C217:C219"/>
    <mergeCell ref="C220:C222"/>
    <mergeCell ref="F118:F119"/>
    <mergeCell ref="E118:E119"/>
    <mergeCell ref="C208:C210"/>
    <mergeCell ref="E125:E126"/>
    <mergeCell ref="E241:E243"/>
    <mergeCell ref="D116:D117"/>
    <mergeCell ref="D118:D119"/>
    <mergeCell ref="D125:D126"/>
    <mergeCell ref="C235:C237"/>
    <mergeCell ref="C238:C240"/>
    <mergeCell ref="C241:C243"/>
    <mergeCell ref="C199:C201"/>
    <mergeCell ref="D202:D204"/>
    <mergeCell ref="D205:D207"/>
    <mergeCell ref="D235:D237"/>
    <mergeCell ref="D238:D240"/>
    <mergeCell ref="D241:D243"/>
    <mergeCell ref="D208:D210"/>
    <mergeCell ref="D211:D213"/>
    <mergeCell ref="D214:D216"/>
    <mergeCell ref="D217:D219"/>
    <mergeCell ref="D220:D222"/>
    <mergeCell ref="D223:D225"/>
    <mergeCell ref="E211:E213"/>
    <mergeCell ref="E214:E216"/>
    <mergeCell ref="E217:E219"/>
    <mergeCell ref="E220:E222"/>
    <mergeCell ref="E223:E225"/>
    <mergeCell ref="G149:G151"/>
    <mergeCell ref="F190:F192"/>
    <mergeCell ref="F125:F126"/>
    <mergeCell ref="F109:F110"/>
    <mergeCell ref="E3:E5"/>
    <mergeCell ref="E6:E8"/>
    <mergeCell ref="E9:E11"/>
    <mergeCell ref="E18:E19"/>
    <mergeCell ref="E109:E110"/>
    <mergeCell ref="E116:E117"/>
    <mergeCell ref="F34:F35"/>
    <mergeCell ref="G34:G35"/>
    <mergeCell ref="F36:F38"/>
    <mergeCell ref="G36:G38"/>
    <mergeCell ref="G155:G156"/>
    <mergeCell ref="E208:E210"/>
    <mergeCell ref="D3:D5"/>
    <mergeCell ref="D6:D8"/>
    <mergeCell ref="D9:D11"/>
    <mergeCell ref="D18:D19"/>
    <mergeCell ref="D20:D22"/>
    <mergeCell ref="D23:D25"/>
    <mergeCell ref="D26:D28"/>
    <mergeCell ref="D29:D31"/>
    <mergeCell ref="E36:E38"/>
    <mergeCell ref="F3:F5"/>
    <mergeCell ref="F9:F11"/>
    <mergeCell ref="F16:F17"/>
    <mergeCell ref="F18:F19"/>
    <mergeCell ref="F20:F22"/>
    <mergeCell ref="F29:F31"/>
    <mergeCell ref="F116:F117"/>
  </mergeCells>
  <phoneticPr fontId="1" type="noConversion"/>
  <pageMargins left="0.75" right="0.75" top="1" bottom="1" header="0.51" footer="0.51"/>
  <pageSetup paperSize="9" orientation="portrait" horizontalDpi="0" verticalDpi="0"/>
  <headerFooter scaleWithDoc="0"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tabColor rgb="FFFFFF00"/>
  </sheetPr>
  <dimension ref="A1:G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640625" defaultRowHeight="11.25" x14ac:dyDescent="0.15"/>
  <cols>
    <col min="1" max="1" width="15.6640625" style="3" bestFit="1" customWidth="1"/>
    <col min="2" max="2" width="43" style="3" bestFit="1" customWidth="1"/>
    <col min="3" max="3" width="10.6640625" style="3" bestFit="1" customWidth="1"/>
    <col min="4" max="4" width="63" style="3" bestFit="1" customWidth="1"/>
    <col min="5" max="5" width="6.6640625" style="3" bestFit="1" customWidth="1"/>
    <col min="6" max="6" width="9" style="3" bestFit="1" customWidth="1"/>
    <col min="7" max="7" width="40.6640625" style="3" bestFit="1" customWidth="1"/>
    <col min="8" max="16384" width="86.6640625" style="3"/>
  </cols>
  <sheetData>
    <row r="1" spans="1:7" ht="12" x14ac:dyDescent="0.15">
      <c r="A1" s="283" t="s">
        <v>1151</v>
      </c>
      <c r="B1" s="283" t="s">
        <v>8980</v>
      </c>
      <c r="C1" s="283" t="s">
        <v>8930</v>
      </c>
      <c r="D1" s="283" t="s">
        <v>1796</v>
      </c>
      <c r="E1" s="283" t="s">
        <v>4227</v>
      </c>
      <c r="F1" s="283" t="s">
        <v>8981</v>
      </c>
      <c r="G1" s="283" t="s">
        <v>81</v>
      </c>
    </row>
    <row r="2" spans="1:7" ht="12" x14ac:dyDescent="0.15">
      <c r="A2" s="934" t="s">
        <v>4259</v>
      </c>
      <c r="B2" s="284" t="s">
        <v>8982</v>
      </c>
      <c r="C2" s="932">
        <v>-21000</v>
      </c>
      <c r="D2" s="927" t="s">
        <v>4258</v>
      </c>
      <c r="E2" s="919" t="s">
        <v>1266</v>
      </c>
      <c r="F2" s="919" t="s">
        <v>2973</v>
      </c>
      <c r="G2" s="285" t="s">
        <v>8983</v>
      </c>
    </row>
    <row r="3" spans="1:7" ht="12" x14ac:dyDescent="0.15">
      <c r="A3" s="934"/>
      <c r="B3" s="284" t="s">
        <v>8984</v>
      </c>
      <c r="C3" s="932"/>
      <c r="D3" s="928"/>
      <c r="E3" s="920"/>
      <c r="F3" s="920"/>
      <c r="G3" s="285" t="s">
        <v>8985</v>
      </c>
    </row>
    <row r="4" spans="1:7" ht="12" x14ac:dyDescent="0.15">
      <c r="A4" s="934"/>
      <c r="B4" s="284" t="s">
        <v>8986</v>
      </c>
      <c r="C4" s="932"/>
      <c r="D4" s="928"/>
      <c r="E4" s="920"/>
      <c r="F4" s="920"/>
      <c r="G4" s="286"/>
    </row>
    <row r="5" spans="1:7" ht="12" x14ac:dyDescent="0.15">
      <c r="A5" s="934" t="s">
        <v>6000</v>
      </c>
      <c r="B5" s="284" t="s">
        <v>8987</v>
      </c>
      <c r="C5" s="933" t="s">
        <v>103</v>
      </c>
      <c r="D5" s="927" t="s">
        <v>3371</v>
      </c>
      <c r="E5" s="919" t="s">
        <v>1266</v>
      </c>
      <c r="F5" s="921" t="s">
        <v>2973</v>
      </c>
      <c r="G5" s="924" t="s">
        <v>1486</v>
      </c>
    </row>
    <row r="6" spans="1:7" ht="12" x14ac:dyDescent="0.15">
      <c r="A6" s="934"/>
      <c r="B6" s="284" t="s">
        <v>8988</v>
      </c>
      <c r="C6" s="933"/>
      <c r="D6" s="927"/>
      <c r="E6" s="919"/>
      <c r="F6" s="922"/>
      <c r="G6" s="924"/>
    </row>
    <row r="7" spans="1:7" ht="12" x14ac:dyDescent="0.15">
      <c r="A7" s="934" t="s">
        <v>392</v>
      </c>
      <c r="B7" s="284" t="s">
        <v>8989</v>
      </c>
      <c r="C7" s="933">
        <v>400</v>
      </c>
      <c r="D7" s="286" t="s">
        <v>8990</v>
      </c>
      <c r="E7" s="919" t="s">
        <v>4071</v>
      </c>
      <c r="F7" s="919" t="s">
        <v>2973</v>
      </c>
      <c r="G7" s="285" t="s">
        <v>8991</v>
      </c>
    </row>
    <row r="8" spans="1:7" ht="12" x14ac:dyDescent="0.15">
      <c r="A8" s="934"/>
      <c r="B8" s="284" t="s">
        <v>8992</v>
      </c>
      <c r="C8" s="933"/>
      <c r="D8" s="286" t="s">
        <v>4257</v>
      </c>
      <c r="E8" s="919"/>
      <c r="F8" s="919"/>
      <c r="G8" s="285" t="s">
        <v>8993</v>
      </c>
    </row>
    <row r="9" spans="1:7" ht="12" x14ac:dyDescent="0.15">
      <c r="A9" s="934" t="s">
        <v>5604</v>
      </c>
      <c r="B9" s="284" t="s">
        <v>8994</v>
      </c>
      <c r="C9" s="933">
        <v>150</v>
      </c>
      <c r="D9" s="927" t="s">
        <v>1661</v>
      </c>
      <c r="E9" s="919" t="s">
        <v>4071</v>
      </c>
      <c r="F9" s="919" t="s">
        <v>2973</v>
      </c>
      <c r="G9" s="924"/>
    </row>
    <row r="10" spans="1:7" ht="12" x14ac:dyDescent="0.15">
      <c r="A10" s="934"/>
      <c r="B10" s="284" t="s">
        <v>8995</v>
      </c>
      <c r="C10" s="933"/>
      <c r="D10" s="927"/>
      <c r="E10" s="923"/>
      <c r="F10" s="923"/>
      <c r="G10" s="924"/>
    </row>
    <row r="11" spans="1:7" ht="12" x14ac:dyDescent="0.15">
      <c r="A11" s="934" t="s">
        <v>741</v>
      </c>
      <c r="B11" s="284" t="s">
        <v>8996</v>
      </c>
      <c r="C11" s="933">
        <v>120</v>
      </c>
      <c r="D11" s="927" t="s">
        <v>4256</v>
      </c>
      <c r="E11" s="919" t="s">
        <v>4071</v>
      </c>
      <c r="F11" s="919" t="s">
        <v>2973</v>
      </c>
      <c r="G11" s="924"/>
    </row>
    <row r="12" spans="1:7" ht="12" x14ac:dyDescent="0.15">
      <c r="A12" s="934"/>
      <c r="B12" s="284" t="s">
        <v>8997</v>
      </c>
      <c r="C12" s="933"/>
      <c r="D12" s="927"/>
      <c r="E12" s="923"/>
      <c r="F12" s="923"/>
      <c r="G12" s="924"/>
    </row>
    <row r="13" spans="1:7" ht="12" x14ac:dyDescent="0.15">
      <c r="A13" s="934" t="s">
        <v>4255</v>
      </c>
      <c r="B13" s="284" t="s">
        <v>8998</v>
      </c>
      <c r="C13" s="933">
        <v>50</v>
      </c>
      <c r="D13" s="927" t="s">
        <v>4113</v>
      </c>
      <c r="E13" s="919" t="s">
        <v>4071</v>
      </c>
      <c r="F13" s="919" t="s">
        <v>2973</v>
      </c>
      <c r="G13" s="924"/>
    </row>
    <row r="14" spans="1:7" ht="12" x14ac:dyDescent="0.15">
      <c r="A14" s="934"/>
      <c r="B14" s="284" t="s">
        <v>8999</v>
      </c>
      <c r="C14" s="933"/>
      <c r="D14" s="927"/>
      <c r="E14" s="923"/>
      <c r="F14" s="923"/>
      <c r="G14" s="924"/>
    </row>
    <row r="15" spans="1:7" ht="12" x14ac:dyDescent="0.15">
      <c r="A15" s="934"/>
      <c r="B15" s="284" t="s">
        <v>9000</v>
      </c>
      <c r="C15" s="933"/>
      <c r="D15" s="927"/>
      <c r="E15" s="923"/>
      <c r="F15" s="923"/>
      <c r="G15" s="924"/>
    </row>
    <row r="16" spans="1:7" ht="12" x14ac:dyDescent="0.15">
      <c r="A16" s="934" t="s">
        <v>9001</v>
      </c>
      <c r="B16" s="284" t="s">
        <v>9002</v>
      </c>
      <c r="C16" s="933">
        <v>40</v>
      </c>
      <c r="D16" s="927" t="s">
        <v>1559</v>
      </c>
      <c r="E16" s="919" t="s">
        <v>4071</v>
      </c>
      <c r="F16" s="919" t="s">
        <v>2973</v>
      </c>
      <c r="G16" s="924"/>
    </row>
    <row r="17" spans="1:7" ht="12" x14ac:dyDescent="0.15">
      <c r="A17" s="934"/>
      <c r="B17" s="284" t="s">
        <v>9003</v>
      </c>
      <c r="C17" s="933"/>
      <c r="D17" s="927"/>
      <c r="E17" s="923"/>
      <c r="F17" s="923"/>
      <c r="G17" s="924"/>
    </row>
    <row r="18" spans="1:7" ht="12" x14ac:dyDescent="0.15">
      <c r="A18" s="934" t="s">
        <v>9004</v>
      </c>
      <c r="B18" s="284" t="s">
        <v>9005</v>
      </c>
      <c r="C18" s="933">
        <v>-75</v>
      </c>
      <c r="D18" s="927" t="s">
        <v>9006</v>
      </c>
      <c r="E18" s="919" t="s">
        <v>4071</v>
      </c>
      <c r="F18" s="919" t="s">
        <v>2973</v>
      </c>
      <c r="G18" s="924" t="s">
        <v>8985</v>
      </c>
    </row>
    <row r="19" spans="1:7" ht="12" x14ac:dyDescent="0.15">
      <c r="A19" s="934"/>
      <c r="B19" s="284" t="s">
        <v>9007</v>
      </c>
      <c r="C19" s="933"/>
      <c r="D19" s="927"/>
      <c r="E19" s="923"/>
      <c r="F19" s="923"/>
      <c r="G19" s="924"/>
    </row>
    <row r="20" spans="1:7" ht="12" x14ac:dyDescent="0.15">
      <c r="A20" s="934"/>
      <c r="B20" s="284" t="s">
        <v>9008</v>
      </c>
      <c r="C20" s="933"/>
      <c r="D20" s="927"/>
      <c r="E20" s="923"/>
      <c r="F20" s="923"/>
      <c r="G20" s="924"/>
    </row>
    <row r="21" spans="1:7" ht="12" x14ac:dyDescent="0.15">
      <c r="A21" s="934" t="s">
        <v>5498</v>
      </c>
      <c r="B21" s="284" t="s">
        <v>9009</v>
      </c>
      <c r="C21" s="933">
        <v>25</v>
      </c>
      <c r="D21" s="927" t="s">
        <v>3154</v>
      </c>
      <c r="E21" s="919" t="s">
        <v>4071</v>
      </c>
      <c r="F21" s="919" t="s">
        <v>2973</v>
      </c>
      <c r="G21" s="924"/>
    </row>
    <row r="22" spans="1:7" ht="12" x14ac:dyDescent="0.15">
      <c r="A22" s="934"/>
      <c r="B22" s="284" t="s">
        <v>9010</v>
      </c>
      <c r="C22" s="933"/>
      <c r="D22" s="927"/>
      <c r="E22" s="923"/>
      <c r="F22" s="923"/>
      <c r="G22" s="924"/>
    </row>
    <row r="23" spans="1:7" ht="12" x14ac:dyDescent="0.15">
      <c r="A23" s="934"/>
      <c r="B23" s="284" t="s">
        <v>9011</v>
      </c>
      <c r="C23" s="933"/>
      <c r="D23" s="927"/>
      <c r="E23" s="923"/>
      <c r="F23" s="923"/>
      <c r="G23" s="924"/>
    </row>
    <row r="24" spans="1:7" ht="12" x14ac:dyDescent="0.15">
      <c r="A24" s="934" t="s">
        <v>1000</v>
      </c>
      <c r="B24" s="284" t="s">
        <v>9012</v>
      </c>
      <c r="C24" s="933">
        <v>25</v>
      </c>
      <c r="D24" s="927" t="s">
        <v>4113</v>
      </c>
      <c r="E24" s="919" t="s">
        <v>4071</v>
      </c>
      <c r="F24" s="919" t="s">
        <v>2973</v>
      </c>
      <c r="G24" s="924"/>
    </row>
    <row r="25" spans="1:7" ht="12" x14ac:dyDescent="0.15">
      <c r="A25" s="934"/>
      <c r="B25" s="284" t="s">
        <v>9013</v>
      </c>
      <c r="C25" s="933"/>
      <c r="D25" s="927"/>
      <c r="E25" s="923"/>
      <c r="F25" s="923"/>
      <c r="G25" s="924"/>
    </row>
    <row r="26" spans="1:7" ht="12" x14ac:dyDescent="0.15">
      <c r="A26" s="934" t="s">
        <v>836</v>
      </c>
      <c r="B26" s="284" t="s">
        <v>9014</v>
      </c>
      <c r="C26" s="933">
        <v>10</v>
      </c>
      <c r="D26" s="927" t="s">
        <v>3419</v>
      </c>
      <c r="E26" s="919" t="s">
        <v>4071</v>
      </c>
      <c r="F26" s="919" t="s">
        <v>2973</v>
      </c>
      <c r="G26" s="924"/>
    </row>
    <row r="27" spans="1:7" ht="12" x14ac:dyDescent="0.15">
      <c r="A27" s="934"/>
      <c r="B27" s="284" t="s">
        <v>9015</v>
      </c>
      <c r="C27" s="933"/>
      <c r="D27" s="927"/>
      <c r="E27" s="923"/>
      <c r="F27" s="923"/>
      <c r="G27" s="924"/>
    </row>
    <row r="28" spans="1:7" ht="12" x14ac:dyDescent="0.15">
      <c r="A28" s="934" t="s">
        <v>9016</v>
      </c>
      <c r="B28" s="284" t="s">
        <v>9017</v>
      </c>
      <c r="C28" s="933">
        <v>15</v>
      </c>
      <c r="D28" s="927" t="s">
        <v>2870</v>
      </c>
      <c r="E28" s="919" t="s">
        <v>4071</v>
      </c>
      <c r="F28" s="919" t="s">
        <v>4231</v>
      </c>
      <c r="G28" s="924" t="s">
        <v>4250</v>
      </c>
    </row>
    <row r="29" spans="1:7" ht="12" x14ac:dyDescent="0.15">
      <c r="A29" s="934"/>
      <c r="B29" s="284" t="s">
        <v>9018</v>
      </c>
      <c r="C29" s="933"/>
      <c r="D29" s="927"/>
      <c r="E29" s="923"/>
      <c r="F29" s="923"/>
      <c r="G29" s="924"/>
    </row>
    <row r="30" spans="1:7" ht="12" x14ac:dyDescent="0.15">
      <c r="A30" s="934" t="s">
        <v>4254</v>
      </c>
      <c r="B30" s="284" t="s">
        <v>9019</v>
      </c>
      <c r="C30" s="933">
        <v>200</v>
      </c>
      <c r="D30" s="927" t="s">
        <v>1779</v>
      </c>
      <c r="E30" s="919" t="s">
        <v>4071</v>
      </c>
      <c r="F30" s="919" t="s">
        <v>4231</v>
      </c>
      <c r="G30" s="936" t="s">
        <v>9020</v>
      </c>
    </row>
    <row r="31" spans="1:7" ht="12" x14ac:dyDescent="0.15">
      <c r="A31" s="934"/>
      <c r="B31" s="284" t="s">
        <v>9021</v>
      </c>
      <c r="C31" s="933"/>
      <c r="D31" s="927"/>
      <c r="E31" s="923"/>
      <c r="F31" s="923"/>
      <c r="G31" s="924"/>
    </row>
    <row r="32" spans="1:7" ht="12" x14ac:dyDescent="0.15">
      <c r="A32" s="934"/>
      <c r="B32" s="284" t="s">
        <v>9022</v>
      </c>
      <c r="C32" s="933"/>
      <c r="D32" s="927"/>
      <c r="E32" s="923"/>
      <c r="F32" s="923"/>
      <c r="G32" s="924"/>
    </row>
    <row r="33" spans="1:7" ht="12" x14ac:dyDescent="0.15">
      <c r="A33" s="934" t="s">
        <v>4253</v>
      </c>
      <c r="B33" s="284" t="s">
        <v>9023</v>
      </c>
      <c r="C33" s="933">
        <v>100</v>
      </c>
      <c r="D33" s="927" t="s">
        <v>2870</v>
      </c>
      <c r="E33" s="919" t="s">
        <v>4071</v>
      </c>
      <c r="F33" s="919" t="s">
        <v>4231</v>
      </c>
      <c r="G33" s="924" t="s">
        <v>4250</v>
      </c>
    </row>
    <row r="34" spans="1:7" ht="12" x14ac:dyDescent="0.15">
      <c r="A34" s="934"/>
      <c r="B34" s="284" t="s">
        <v>4252</v>
      </c>
      <c r="C34" s="933"/>
      <c r="D34" s="927"/>
      <c r="E34" s="923"/>
      <c r="F34" s="923"/>
      <c r="G34" s="924"/>
    </row>
    <row r="35" spans="1:7" ht="12" x14ac:dyDescent="0.15">
      <c r="A35" s="934" t="s">
        <v>4254</v>
      </c>
      <c r="B35" s="284" t="s">
        <v>9024</v>
      </c>
      <c r="C35" s="933">
        <v>50</v>
      </c>
      <c r="D35" s="927" t="s">
        <v>2870</v>
      </c>
      <c r="E35" s="919" t="s">
        <v>4071</v>
      </c>
      <c r="F35" s="919" t="s">
        <v>4231</v>
      </c>
      <c r="G35" s="924" t="s">
        <v>9025</v>
      </c>
    </row>
    <row r="36" spans="1:7" ht="12" x14ac:dyDescent="0.15">
      <c r="A36" s="934"/>
      <c r="B36" s="284" t="s">
        <v>9026</v>
      </c>
      <c r="C36" s="933"/>
      <c r="D36" s="927"/>
      <c r="E36" s="923"/>
      <c r="F36" s="923"/>
      <c r="G36" s="924"/>
    </row>
    <row r="37" spans="1:7" ht="12" x14ac:dyDescent="0.15">
      <c r="A37" s="934"/>
      <c r="B37" s="284" t="s">
        <v>9027</v>
      </c>
      <c r="C37" s="933"/>
      <c r="D37" s="927"/>
      <c r="E37" s="923"/>
      <c r="F37" s="923"/>
      <c r="G37" s="924"/>
    </row>
    <row r="38" spans="1:7" ht="12" x14ac:dyDescent="0.15">
      <c r="A38" s="935" t="s">
        <v>9028</v>
      </c>
      <c r="B38" s="284" t="s">
        <v>9029</v>
      </c>
      <c r="C38" s="933" t="s">
        <v>103</v>
      </c>
      <c r="D38" s="927" t="s">
        <v>4251</v>
      </c>
      <c r="E38" s="919" t="s">
        <v>103</v>
      </c>
      <c r="F38" s="919" t="s">
        <v>4231</v>
      </c>
      <c r="G38" s="924" t="s">
        <v>9030</v>
      </c>
    </row>
    <row r="39" spans="1:7" ht="12" x14ac:dyDescent="0.15">
      <c r="A39" s="935"/>
      <c r="B39" s="284" t="s">
        <v>9031</v>
      </c>
      <c r="C39" s="933"/>
      <c r="D39" s="927"/>
      <c r="E39" s="923"/>
      <c r="F39" s="923"/>
      <c r="G39" s="924"/>
    </row>
    <row r="40" spans="1:7" ht="12" x14ac:dyDescent="0.15">
      <c r="A40" s="934" t="s">
        <v>9032</v>
      </c>
      <c r="B40" s="284" t="s">
        <v>9033</v>
      </c>
      <c r="C40" s="933">
        <v>25</v>
      </c>
      <c r="D40" s="927" t="s">
        <v>2870</v>
      </c>
      <c r="E40" s="919" t="s">
        <v>4071</v>
      </c>
      <c r="F40" s="919" t="s">
        <v>4231</v>
      </c>
      <c r="G40" s="924" t="s">
        <v>4250</v>
      </c>
    </row>
    <row r="41" spans="1:7" ht="12" x14ac:dyDescent="0.15">
      <c r="A41" s="934"/>
      <c r="B41" s="284" t="s">
        <v>9034</v>
      </c>
      <c r="C41" s="933"/>
      <c r="D41" s="927"/>
      <c r="E41" s="923"/>
      <c r="F41" s="923"/>
      <c r="G41" s="924"/>
    </row>
    <row r="42" spans="1:7" ht="12" x14ac:dyDescent="0.15">
      <c r="A42" s="934"/>
      <c r="B42" s="284" t="s">
        <v>9027</v>
      </c>
      <c r="C42" s="933"/>
      <c r="D42" s="927"/>
      <c r="E42" s="923"/>
      <c r="F42" s="923"/>
      <c r="G42" s="924"/>
    </row>
    <row r="43" spans="1:7" ht="12" x14ac:dyDescent="0.15">
      <c r="A43" s="934" t="s">
        <v>9035</v>
      </c>
      <c r="B43" s="284" t="s">
        <v>9036</v>
      </c>
      <c r="C43" s="933" t="s">
        <v>103</v>
      </c>
      <c r="D43" s="927" t="s">
        <v>3502</v>
      </c>
      <c r="E43" s="919" t="s">
        <v>4071</v>
      </c>
      <c r="F43" s="919" t="s">
        <v>4231</v>
      </c>
      <c r="G43" s="924" t="s">
        <v>1486</v>
      </c>
    </row>
    <row r="44" spans="1:7" ht="12" x14ac:dyDescent="0.15">
      <c r="A44" s="934"/>
      <c r="B44" s="284" t="s">
        <v>9037</v>
      </c>
      <c r="C44" s="933"/>
      <c r="D44" s="927"/>
      <c r="E44" s="923"/>
      <c r="F44" s="923"/>
      <c r="G44" s="924"/>
    </row>
    <row r="45" spans="1:7" ht="12" x14ac:dyDescent="0.15">
      <c r="A45" s="934" t="s">
        <v>9038</v>
      </c>
      <c r="B45" s="284" t="s">
        <v>9039</v>
      </c>
      <c r="C45" s="933" t="s">
        <v>103</v>
      </c>
      <c r="D45" s="927" t="s">
        <v>9040</v>
      </c>
      <c r="E45" s="919" t="s">
        <v>4071</v>
      </c>
      <c r="F45" s="919" t="s">
        <v>4231</v>
      </c>
      <c r="G45" s="924"/>
    </row>
    <row r="46" spans="1:7" ht="12" x14ac:dyDescent="0.15">
      <c r="A46" s="934"/>
      <c r="B46" s="284" t="s">
        <v>9041</v>
      </c>
      <c r="C46" s="933"/>
      <c r="D46" s="927"/>
      <c r="E46" s="923"/>
      <c r="F46" s="923"/>
      <c r="G46" s="924"/>
    </row>
    <row r="47" spans="1:7" ht="12" x14ac:dyDescent="0.15">
      <c r="A47" s="934"/>
      <c r="B47" s="284" t="s">
        <v>9042</v>
      </c>
      <c r="C47" s="933"/>
      <c r="D47" s="927"/>
      <c r="E47" s="923"/>
      <c r="F47" s="923"/>
      <c r="G47" s="924"/>
    </row>
    <row r="48" spans="1:7" ht="12" x14ac:dyDescent="0.15">
      <c r="A48" s="937" t="s">
        <v>9043</v>
      </c>
      <c r="B48" s="284" t="s">
        <v>9044</v>
      </c>
      <c r="C48" s="940">
        <v>15</v>
      </c>
      <c r="D48" s="931" t="s">
        <v>9045</v>
      </c>
      <c r="E48" s="943" t="s">
        <v>4071</v>
      </c>
      <c r="F48" s="943" t="s">
        <v>4231</v>
      </c>
      <c r="G48" s="946"/>
    </row>
    <row r="49" spans="1:7" ht="12" x14ac:dyDescent="0.15">
      <c r="A49" s="938"/>
      <c r="B49" s="284" t="s">
        <v>9046</v>
      </c>
      <c r="C49" s="941"/>
      <c r="D49" s="929"/>
      <c r="E49" s="944"/>
      <c r="F49" s="944"/>
      <c r="G49" s="925"/>
    </row>
    <row r="50" spans="1:7" ht="12" x14ac:dyDescent="0.15">
      <c r="A50" s="939"/>
      <c r="B50" s="284" t="s">
        <v>9047</v>
      </c>
      <c r="C50" s="942"/>
      <c r="D50" s="930"/>
      <c r="E50" s="945"/>
      <c r="F50" s="945"/>
      <c r="G50" s="926"/>
    </row>
    <row r="51" spans="1:7" ht="12" x14ac:dyDescent="0.15">
      <c r="A51" s="938" t="s">
        <v>9048</v>
      </c>
      <c r="B51" s="284" t="s">
        <v>9049</v>
      </c>
      <c r="C51" s="933">
        <v>-22</v>
      </c>
      <c r="D51" s="929" t="s">
        <v>9050</v>
      </c>
      <c r="E51" s="919" t="s">
        <v>4071</v>
      </c>
      <c r="F51" s="919" t="s">
        <v>4231</v>
      </c>
      <c r="G51" s="925"/>
    </row>
    <row r="52" spans="1:7" ht="12" x14ac:dyDescent="0.15">
      <c r="A52" s="939"/>
      <c r="B52" s="284" t="s">
        <v>9051</v>
      </c>
      <c r="C52" s="933"/>
      <c r="D52" s="929"/>
      <c r="E52" s="923"/>
      <c r="F52" s="923"/>
      <c r="G52" s="926"/>
    </row>
    <row r="53" spans="1:7" ht="12" x14ac:dyDescent="0.15">
      <c r="A53" s="934" t="s">
        <v>9052</v>
      </c>
      <c r="B53" s="284" t="s">
        <v>9049</v>
      </c>
      <c r="C53" s="933">
        <v>-22</v>
      </c>
      <c r="D53" s="929"/>
      <c r="E53" s="919" t="s">
        <v>4071</v>
      </c>
      <c r="F53" s="919" t="s">
        <v>4231</v>
      </c>
      <c r="G53" s="924"/>
    </row>
    <row r="54" spans="1:7" ht="12" x14ac:dyDescent="0.15">
      <c r="A54" s="934"/>
      <c r="B54" s="284" t="s">
        <v>9053</v>
      </c>
      <c r="C54" s="933"/>
      <c r="D54" s="929"/>
      <c r="E54" s="923"/>
      <c r="F54" s="923"/>
      <c r="G54" s="924"/>
    </row>
    <row r="55" spans="1:7" ht="12" x14ac:dyDescent="0.15">
      <c r="A55" s="934" t="s">
        <v>4249</v>
      </c>
      <c r="B55" s="284" t="s">
        <v>9049</v>
      </c>
      <c r="C55" s="933">
        <v>-22</v>
      </c>
      <c r="D55" s="929"/>
      <c r="E55" s="919" t="s">
        <v>4071</v>
      </c>
      <c r="F55" s="919" t="s">
        <v>4231</v>
      </c>
      <c r="G55" s="924"/>
    </row>
    <row r="56" spans="1:7" ht="12" x14ac:dyDescent="0.15">
      <c r="A56" s="934"/>
      <c r="B56" s="284" t="s">
        <v>9054</v>
      </c>
      <c r="C56" s="933"/>
      <c r="D56" s="929"/>
      <c r="E56" s="923"/>
      <c r="F56" s="923"/>
      <c r="G56" s="924"/>
    </row>
    <row r="57" spans="1:7" ht="12" x14ac:dyDescent="0.15">
      <c r="A57" s="934" t="s">
        <v>4248</v>
      </c>
      <c r="B57" s="284" t="s">
        <v>9049</v>
      </c>
      <c r="C57" s="933">
        <v>-22</v>
      </c>
      <c r="D57" s="929"/>
      <c r="E57" s="919" t="s">
        <v>4071</v>
      </c>
      <c r="F57" s="919" t="s">
        <v>4231</v>
      </c>
      <c r="G57" s="924"/>
    </row>
    <row r="58" spans="1:7" ht="12" x14ac:dyDescent="0.15">
      <c r="A58" s="934"/>
      <c r="B58" s="284" t="s">
        <v>9051</v>
      </c>
      <c r="C58" s="933"/>
      <c r="D58" s="930"/>
      <c r="E58" s="923"/>
      <c r="F58" s="923"/>
      <c r="G58" s="924"/>
    </row>
    <row r="59" spans="1:7" ht="12" x14ac:dyDescent="0.15">
      <c r="A59" s="934" t="s">
        <v>9055</v>
      </c>
      <c r="B59" s="284" t="s">
        <v>9056</v>
      </c>
      <c r="C59" s="933">
        <v>30</v>
      </c>
      <c r="D59" s="286" t="s">
        <v>4247</v>
      </c>
      <c r="E59" s="919" t="s">
        <v>4071</v>
      </c>
      <c r="F59" s="919" t="s">
        <v>4231</v>
      </c>
      <c r="G59" s="924"/>
    </row>
    <row r="60" spans="1:7" ht="12" x14ac:dyDescent="0.15">
      <c r="A60" s="934"/>
      <c r="B60" s="284" t="s">
        <v>9057</v>
      </c>
      <c r="C60" s="933"/>
      <c r="D60" s="226" t="s">
        <v>9058</v>
      </c>
      <c r="E60" s="919"/>
      <c r="F60" s="919"/>
      <c r="G60" s="924"/>
    </row>
    <row r="61" spans="1:7" ht="12" x14ac:dyDescent="0.15">
      <c r="A61" s="934" t="s">
        <v>4246</v>
      </c>
      <c r="B61" s="284" t="s">
        <v>9059</v>
      </c>
      <c r="C61" s="933">
        <v>120</v>
      </c>
      <c r="D61" s="286" t="s">
        <v>4245</v>
      </c>
      <c r="E61" s="919" t="s">
        <v>4071</v>
      </c>
      <c r="F61" s="919" t="s">
        <v>4231</v>
      </c>
      <c r="G61" s="924"/>
    </row>
    <row r="62" spans="1:7" ht="12" x14ac:dyDescent="0.15">
      <c r="A62" s="934"/>
      <c r="B62" s="284" t="s">
        <v>9060</v>
      </c>
      <c r="C62" s="933"/>
      <c r="D62" s="286" t="s">
        <v>9061</v>
      </c>
      <c r="E62" s="919"/>
      <c r="F62" s="919"/>
      <c r="G62" s="924"/>
    </row>
    <row r="63" spans="1:7" ht="12" x14ac:dyDescent="0.15">
      <c r="A63" s="934"/>
      <c r="B63" s="284" t="s">
        <v>9062</v>
      </c>
      <c r="C63" s="933"/>
      <c r="D63" s="286"/>
      <c r="E63" s="919"/>
      <c r="F63" s="919"/>
      <c r="G63" s="924"/>
    </row>
    <row r="64" spans="1:7" ht="12" x14ac:dyDescent="0.15">
      <c r="A64" s="934" t="s">
        <v>4244</v>
      </c>
      <c r="B64" s="284" t="s">
        <v>9063</v>
      </c>
      <c r="C64" s="940" t="s">
        <v>103</v>
      </c>
      <c r="D64" s="931" t="s">
        <v>7874</v>
      </c>
      <c r="E64" s="921" t="s">
        <v>4071</v>
      </c>
      <c r="F64" s="921" t="s">
        <v>4231</v>
      </c>
      <c r="G64" s="946" t="s">
        <v>1486</v>
      </c>
    </row>
    <row r="65" spans="1:7" ht="12" x14ac:dyDescent="0.15">
      <c r="A65" s="934"/>
      <c r="B65" s="284" t="s">
        <v>9064</v>
      </c>
      <c r="C65" s="942"/>
      <c r="D65" s="930"/>
      <c r="E65" s="922"/>
      <c r="F65" s="922"/>
      <c r="G65" s="926"/>
    </row>
    <row r="66" spans="1:7" ht="12" x14ac:dyDescent="0.15">
      <c r="A66" s="937" t="s">
        <v>9065</v>
      </c>
      <c r="B66" s="284" t="s">
        <v>9066</v>
      </c>
      <c r="C66" s="940">
        <v>7</v>
      </c>
      <c r="D66" s="931" t="s">
        <v>9067</v>
      </c>
      <c r="E66" s="921" t="s">
        <v>4071</v>
      </c>
      <c r="F66" s="921" t="s">
        <v>4231</v>
      </c>
      <c r="G66" s="285"/>
    </row>
    <row r="67" spans="1:7" ht="12" x14ac:dyDescent="0.15">
      <c r="A67" s="938"/>
      <c r="B67" s="284" t="s">
        <v>9068</v>
      </c>
      <c r="C67" s="941"/>
      <c r="D67" s="929"/>
      <c r="E67" s="947"/>
      <c r="F67" s="947"/>
      <c r="G67" s="285"/>
    </row>
    <row r="68" spans="1:7" ht="12" x14ac:dyDescent="0.15">
      <c r="A68" s="939"/>
      <c r="B68" s="284" t="s">
        <v>9069</v>
      </c>
      <c r="C68" s="942"/>
      <c r="D68" s="930"/>
      <c r="E68" s="922"/>
      <c r="F68" s="922"/>
      <c r="G68" s="285"/>
    </row>
    <row r="69" spans="1:7" ht="12" x14ac:dyDescent="0.15">
      <c r="A69" s="934" t="s">
        <v>9070</v>
      </c>
      <c r="B69" s="284" t="s">
        <v>4241</v>
      </c>
      <c r="C69" s="933">
        <v>12</v>
      </c>
      <c r="D69" s="927" t="s">
        <v>4240</v>
      </c>
      <c r="E69" s="919" t="s">
        <v>4071</v>
      </c>
      <c r="F69" s="919" t="s">
        <v>4231</v>
      </c>
      <c r="G69" s="924"/>
    </row>
    <row r="70" spans="1:7" ht="12" x14ac:dyDescent="0.15">
      <c r="A70" s="934"/>
      <c r="B70" s="284" t="s">
        <v>4239</v>
      </c>
      <c r="C70" s="933"/>
      <c r="D70" s="927"/>
      <c r="E70" s="923"/>
      <c r="F70" s="923"/>
      <c r="G70" s="924"/>
    </row>
    <row r="71" spans="1:7" ht="12" x14ac:dyDescent="0.15">
      <c r="A71" s="934"/>
      <c r="B71" s="284" t="s">
        <v>4238</v>
      </c>
      <c r="C71" s="933"/>
      <c r="D71" s="927"/>
      <c r="E71" s="923"/>
      <c r="F71" s="923"/>
      <c r="G71" s="924"/>
    </row>
    <row r="72" spans="1:7" ht="12" x14ac:dyDescent="0.15">
      <c r="A72" s="934" t="s">
        <v>4243</v>
      </c>
      <c r="B72" s="284" t="s">
        <v>4241</v>
      </c>
      <c r="C72" s="933">
        <v>20</v>
      </c>
      <c r="D72" s="927" t="s">
        <v>4240</v>
      </c>
      <c r="E72" s="919" t="s">
        <v>4071</v>
      </c>
      <c r="F72" s="919" t="s">
        <v>4231</v>
      </c>
      <c r="G72" s="924"/>
    </row>
    <row r="73" spans="1:7" ht="12" x14ac:dyDescent="0.15">
      <c r="A73" s="934"/>
      <c r="B73" s="284" t="s">
        <v>4239</v>
      </c>
      <c r="C73" s="933"/>
      <c r="D73" s="927"/>
      <c r="E73" s="923"/>
      <c r="F73" s="923"/>
      <c r="G73" s="924"/>
    </row>
    <row r="74" spans="1:7" ht="12" x14ac:dyDescent="0.15">
      <c r="A74" s="934"/>
      <c r="B74" s="284" t="s">
        <v>4238</v>
      </c>
      <c r="C74" s="933"/>
      <c r="D74" s="927"/>
      <c r="E74" s="923"/>
      <c r="F74" s="923"/>
      <c r="G74" s="924"/>
    </row>
    <row r="75" spans="1:7" ht="12" x14ac:dyDescent="0.15">
      <c r="A75" s="934" t="s">
        <v>4242</v>
      </c>
      <c r="B75" s="284" t="s">
        <v>4241</v>
      </c>
      <c r="C75" s="933">
        <v>10</v>
      </c>
      <c r="D75" s="927" t="s">
        <v>4240</v>
      </c>
      <c r="E75" s="919" t="s">
        <v>4071</v>
      </c>
      <c r="F75" s="919" t="s">
        <v>4231</v>
      </c>
      <c r="G75" s="924"/>
    </row>
    <row r="76" spans="1:7" ht="12" x14ac:dyDescent="0.15">
      <c r="A76" s="934"/>
      <c r="B76" s="284" t="s">
        <v>4239</v>
      </c>
      <c r="C76" s="933"/>
      <c r="D76" s="927"/>
      <c r="E76" s="923"/>
      <c r="F76" s="923"/>
      <c r="G76" s="924"/>
    </row>
    <row r="77" spans="1:7" ht="12" x14ac:dyDescent="0.15">
      <c r="A77" s="934"/>
      <c r="B77" s="284" t="s">
        <v>4238</v>
      </c>
      <c r="C77" s="933"/>
      <c r="D77" s="927"/>
      <c r="E77" s="923"/>
      <c r="F77" s="923"/>
      <c r="G77" s="924"/>
    </row>
    <row r="78" spans="1:7" ht="12" x14ac:dyDescent="0.15">
      <c r="A78" s="934" t="s">
        <v>7762</v>
      </c>
      <c r="B78" s="284" t="s">
        <v>9071</v>
      </c>
      <c r="C78" s="933">
        <v>300</v>
      </c>
      <c r="D78" s="927" t="s">
        <v>3862</v>
      </c>
      <c r="E78" s="919" t="s">
        <v>4071</v>
      </c>
      <c r="F78" s="919" t="s">
        <v>4231</v>
      </c>
      <c r="G78" s="924"/>
    </row>
    <row r="79" spans="1:7" ht="12" x14ac:dyDescent="0.15">
      <c r="A79" s="934"/>
      <c r="B79" s="284" t="s">
        <v>9072</v>
      </c>
      <c r="C79" s="933"/>
      <c r="D79" s="927"/>
      <c r="E79" s="923"/>
      <c r="F79" s="923"/>
      <c r="G79" s="924"/>
    </row>
    <row r="80" spans="1:7" ht="12" x14ac:dyDescent="0.15">
      <c r="A80" s="934" t="s">
        <v>9073</v>
      </c>
      <c r="B80" s="284" t="s">
        <v>9074</v>
      </c>
      <c r="C80" s="933" t="s">
        <v>103</v>
      </c>
      <c r="D80" s="927" t="s">
        <v>9075</v>
      </c>
      <c r="E80" s="919" t="s">
        <v>4071</v>
      </c>
      <c r="F80" s="919" t="s">
        <v>4231</v>
      </c>
      <c r="G80" s="226" t="s">
        <v>9076</v>
      </c>
    </row>
    <row r="81" spans="1:7" ht="12" x14ac:dyDescent="0.15">
      <c r="A81" s="934"/>
      <c r="B81" s="284" t="s">
        <v>9077</v>
      </c>
      <c r="C81" s="933"/>
      <c r="D81" s="927"/>
      <c r="E81" s="923"/>
      <c r="F81" s="923"/>
      <c r="G81" s="285" t="s">
        <v>9078</v>
      </c>
    </row>
    <row r="82" spans="1:7" ht="12" x14ac:dyDescent="0.15">
      <c r="A82" s="934"/>
      <c r="B82" s="284" t="s">
        <v>9079</v>
      </c>
      <c r="C82" s="933"/>
      <c r="D82" s="927"/>
      <c r="E82" s="923"/>
      <c r="F82" s="923"/>
      <c r="G82" s="286"/>
    </row>
    <row r="83" spans="1:7" ht="12" x14ac:dyDescent="0.15">
      <c r="A83" s="934" t="s">
        <v>9080</v>
      </c>
      <c r="B83" s="284" t="s">
        <v>9081</v>
      </c>
      <c r="C83" s="933" t="s">
        <v>103</v>
      </c>
      <c r="D83" s="927" t="s">
        <v>8711</v>
      </c>
      <c r="E83" s="919" t="s">
        <v>4071</v>
      </c>
      <c r="F83" s="919" t="s">
        <v>4231</v>
      </c>
      <c r="G83" s="936" t="s">
        <v>9082</v>
      </c>
    </row>
    <row r="84" spans="1:7" ht="12" x14ac:dyDescent="0.15">
      <c r="A84" s="934"/>
      <c r="B84" s="284" t="s">
        <v>9083</v>
      </c>
      <c r="C84" s="933"/>
      <c r="D84" s="927"/>
      <c r="E84" s="923"/>
      <c r="F84" s="923"/>
      <c r="G84" s="924"/>
    </row>
    <row r="85" spans="1:7" ht="12" x14ac:dyDescent="0.15">
      <c r="A85" s="934" t="s">
        <v>4237</v>
      </c>
      <c r="B85" s="284" t="s">
        <v>9084</v>
      </c>
      <c r="C85" s="933" t="s">
        <v>103</v>
      </c>
      <c r="D85" s="927" t="s">
        <v>1034</v>
      </c>
      <c r="E85" s="919" t="s">
        <v>4071</v>
      </c>
      <c r="F85" s="919" t="s">
        <v>2973</v>
      </c>
      <c r="G85" s="924" t="s">
        <v>9085</v>
      </c>
    </row>
    <row r="86" spans="1:7" ht="12" x14ac:dyDescent="0.15">
      <c r="A86" s="934"/>
      <c r="B86" s="284" t="s">
        <v>9086</v>
      </c>
      <c r="C86" s="933"/>
      <c r="D86" s="927"/>
      <c r="E86" s="923"/>
      <c r="F86" s="923"/>
      <c r="G86" s="924"/>
    </row>
    <row r="87" spans="1:7" ht="12" x14ac:dyDescent="0.15">
      <c r="A87" s="934"/>
      <c r="B87" s="284" t="s">
        <v>9087</v>
      </c>
      <c r="C87" s="933"/>
      <c r="D87" s="927"/>
      <c r="E87" s="923"/>
      <c r="F87" s="923"/>
      <c r="G87" s="924"/>
    </row>
    <row r="88" spans="1:7" ht="12" x14ac:dyDescent="0.15">
      <c r="A88" s="934" t="s">
        <v>764</v>
      </c>
      <c r="B88" s="284" t="s">
        <v>9088</v>
      </c>
      <c r="C88" s="932">
        <v>-2250</v>
      </c>
      <c r="D88" s="927" t="s">
        <v>4236</v>
      </c>
      <c r="E88" s="919" t="s">
        <v>4071</v>
      </c>
      <c r="F88" s="919" t="s">
        <v>4231</v>
      </c>
      <c r="G88" s="924"/>
    </row>
    <row r="89" spans="1:7" ht="12" x14ac:dyDescent="0.15">
      <c r="A89" s="934"/>
      <c r="B89" s="284" t="s">
        <v>9089</v>
      </c>
      <c r="C89" s="932"/>
      <c r="D89" s="928"/>
      <c r="E89" s="920"/>
      <c r="F89" s="920"/>
      <c r="G89" s="924"/>
    </row>
    <row r="90" spans="1:7" ht="12" x14ac:dyDescent="0.15">
      <c r="A90" s="934"/>
      <c r="B90" s="284" t="s">
        <v>9090</v>
      </c>
      <c r="C90" s="932"/>
      <c r="D90" s="928"/>
      <c r="E90" s="920"/>
      <c r="F90" s="920"/>
      <c r="G90" s="924"/>
    </row>
    <row r="91" spans="1:7" ht="12" x14ac:dyDescent="0.15">
      <c r="A91" s="934" t="s">
        <v>4235</v>
      </c>
      <c r="B91" s="284" t="s">
        <v>9091</v>
      </c>
      <c r="C91" s="933">
        <v>200</v>
      </c>
      <c r="D91" s="927" t="s">
        <v>9092</v>
      </c>
      <c r="E91" s="919" t="s">
        <v>4071</v>
      </c>
      <c r="F91" s="919" t="s">
        <v>2973</v>
      </c>
      <c r="G91" s="285" t="s">
        <v>9093</v>
      </c>
    </row>
    <row r="92" spans="1:7" ht="12" x14ac:dyDescent="0.15">
      <c r="A92" s="934"/>
      <c r="B92" s="284" t="s">
        <v>9094</v>
      </c>
      <c r="C92" s="933"/>
      <c r="D92" s="927"/>
      <c r="E92" s="923"/>
      <c r="F92" s="923"/>
      <c r="G92" s="285" t="s">
        <v>9095</v>
      </c>
    </row>
    <row r="93" spans="1:7" ht="12" x14ac:dyDescent="0.15">
      <c r="A93" s="934"/>
      <c r="B93" s="284" t="s">
        <v>9096</v>
      </c>
      <c r="C93" s="933"/>
      <c r="D93" s="927"/>
      <c r="E93" s="923"/>
      <c r="F93" s="923"/>
      <c r="G93" s="285" t="s">
        <v>9097</v>
      </c>
    </row>
    <row r="94" spans="1:7" ht="12" x14ac:dyDescent="0.15">
      <c r="A94" s="934" t="s">
        <v>4234</v>
      </c>
      <c r="B94" s="284" t="s">
        <v>9098</v>
      </c>
      <c r="C94" s="932">
        <v>2000</v>
      </c>
      <c r="D94" s="927" t="s">
        <v>1500</v>
      </c>
      <c r="E94" s="919" t="s">
        <v>1266</v>
      </c>
      <c r="F94" s="919" t="s">
        <v>2973</v>
      </c>
      <c r="G94" s="924"/>
    </row>
    <row r="95" spans="1:7" ht="12" x14ac:dyDescent="0.15">
      <c r="A95" s="934"/>
      <c r="B95" s="284" t="s">
        <v>9099</v>
      </c>
      <c r="C95" s="932"/>
      <c r="D95" s="927"/>
      <c r="E95" s="919"/>
      <c r="F95" s="919"/>
      <c r="G95" s="924"/>
    </row>
    <row r="96" spans="1:7" ht="12" x14ac:dyDescent="0.15">
      <c r="A96" s="934"/>
      <c r="B96" s="284" t="s">
        <v>9100</v>
      </c>
      <c r="C96" s="932"/>
      <c r="D96" s="928"/>
      <c r="E96" s="920"/>
      <c r="F96" s="920"/>
      <c r="G96" s="924"/>
    </row>
    <row r="97" spans="1:7" ht="12" x14ac:dyDescent="0.15">
      <c r="A97" s="934" t="s">
        <v>883</v>
      </c>
      <c r="B97" s="284" t="s">
        <v>9101</v>
      </c>
      <c r="C97" s="933">
        <v>15</v>
      </c>
      <c r="D97" s="927" t="s">
        <v>1559</v>
      </c>
      <c r="E97" s="919" t="s">
        <v>4071</v>
      </c>
      <c r="F97" s="919" t="s">
        <v>2973</v>
      </c>
      <c r="G97" s="924"/>
    </row>
    <row r="98" spans="1:7" ht="12" x14ac:dyDescent="0.15">
      <c r="A98" s="934"/>
      <c r="B98" s="284" t="s">
        <v>9102</v>
      </c>
      <c r="C98" s="933"/>
      <c r="D98" s="927"/>
      <c r="E98" s="923"/>
      <c r="F98" s="923"/>
      <c r="G98" s="924"/>
    </row>
    <row r="99" spans="1:7" ht="12" x14ac:dyDescent="0.15">
      <c r="A99" s="934" t="s">
        <v>4233</v>
      </c>
      <c r="B99" s="284" t="s">
        <v>9103</v>
      </c>
      <c r="C99" s="933">
        <v>25</v>
      </c>
      <c r="D99" s="927" t="s">
        <v>1513</v>
      </c>
      <c r="E99" s="919" t="s">
        <v>4071</v>
      </c>
      <c r="F99" s="919" t="s">
        <v>4231</v>
      </c>
      <c r="G99" s="924"/>
    </row>
    <row r="100" spans="1:7" ht="12" x14ac:dyDescent="0.15">
      <c r="A100" s="934"/>
      <c r="B100" s="284" t="s">
        <v>9104</v>
      </c>
      <c r="C100" s="933"/>
      <c r="D100" s="927"/>
      <c r="E100" s="923"/>
      <c r="F100" s="923"/>
      <c r="G100" s="924"/>
    </row>
    <row r="101" spans="1:7" ht="12" x14ac:dyDescent="0.15">
      <c r="A101" s="934" t="s">
        <v>9105</v>
      </c>
      <c r="B101" s="284" t="s">
        <v>9106</v>
      </c>
      <c r="C101" s="932">
        <v>1100</v>
      </c>
      <c r="D101" s="927" t="s">
        <v>1718</v>
      </c>
      <c r="E101" s="919" t="s">
        <v>1266</v>
      </c>
      <c r="F101" s="919" t="s">
        <v>4231</v>
      </c>
      <c r="G101" s="924"/>
    </row>
    <row r="102" spans="1:7" ht="12" x14ac:dyDescent="0.15">
      <c r="A102" s="934"/>
      <c r="B102" s="284" t="s">
        <v>9107</v>
      </c>
      <c r="C102" s="932"/>
      <c r="D102" s="928"/>
      <c r="E102" s="920"/>
      <c r="F102" s="920"/>
      <c r="G102" s="924"/>
    </row>
    <row r="103" spans="1:7" ht="12" x14ac:dyDescent="0.15">
      <c r="A103" s="934"/>
      <c r="B103" s="284" t="s">
        <v>8988</v>
      </c>
      <c r="C103" s="932"/>
      <c r="D103" s="928"/>
      <c r="E103" s="920"/>
      <c r="F103" s="920"/>
      <c r="G103" s="924"/>
    </row>
    <row r="104" spans="1:7" ht="12" x14ac:dyDescent="0.15">
      <c r="A104" s="934" t="s">
        <v>1077</v>
      </c>
      <c r="B104" s="284" t="s">
        <v>9106</v>
      </c>
      <c r="C104" s="933">
        <v>10</v>
      </c>
      <c r="D104" s="927" t="s">
        <v>1513</v>
      </c>
      <c r="E104" s="919" t="s">
        <v>4071</v>
      </c>
      <c r="F104" s="919" t="s">
        <v>4231</v>
      </c>
      <c r="G104" s="924"/>
    </row>
    <row r="105" spans="1:7" ht="12" x14ac:dyDescent="0.15">
      <c r="A105" s="934"/>
      <c r="B105" s="284" t="s">
        <v>9108</v>
      </c>
      <c r="C105" s="933"/>
      <c r="D105" s="927"/>
      <c r="E105" s="923"/>
      <c r="F105" s="923"/>
      <c r="G105" s="924"/>
    </row>
    <row r="106" spans="1:7" ht="12" x14ac:dyDescent="0.15">
      <c r="A106" s="934"/>
      <c r="B106" s="284" t="s">
        <v>9109</v>
      </c>
      <c r="C106" s="933"/>
      <c r="D106" s="927"/>
      <c r="E106" s="923"/>
      <c r="F106" s="923"/>
      <c r="G106" s="924"/>
    </row>
    <row r="107" spans="1:7" ht="12" x14ac:dyDescent="0.15">
      <c r="A107" s="934" t="s">
        <v>9110</v>
      </c>
      <c r="B107" s="284" t="s">
        <v>9111</v>
      </c>
      <c r="C107" s="933">
        <v>100</v>
      </c>
      <c r="D107" s="927" t="s">
        <v>4172</v>
      </c>
      <c r="E107" s="919" t="s">
        <v>4071</v>
      </c>
      <c r="F107" s="919" t="s">
        <v>2973</v>
      </c>
      <c r="G107" s="924"/>
    </row>
    <row r="108" spans="1:7" ht="12" x14ac:dyDescent="0.15">
      <c r="A108" s="934"/>
      <c r="B108" s="284" t="s">
        <v>9112</v>
      </c>
      <c r="C108" s="933"/>
      <c r="D108" s="927"/>
      <c r="E108" s="923"/>
      <c r="F108" s="923"/>
      <c r="G108" s="924"/>
    </row>
    <row r="109" spans="1:7" ht="12" x14ac:dyDescent="0.15">
      <c r="A109" s="934" t="s">
        <v>7748</v>
      </c>
      <c r="B109" s="284" t="s">
        <v>9113</v>
      </c>
      <c r="C109" s="933">
        <v>-75</v>
      </c>
      <c r="D109" s="286" t="s">
        <v>4232</v>
      </c>
      <c r="E109" s="919" t="s">
        <v>4071</v>
      </c>
      <c r="F109" s="919" t="s">
        <v>4231</v>
      </c>
      <c r="G109" s="285" t="s">
        <v>9114</v>
      </c>
    </row>
    <row r="110" spans="1:7" ht="12" x14ac:dyDescent="0.15">
      <c r="A110" s="934"/>
      <c r="B110" s="284" t="s">
        <v>9115</v>
      </c>
      <c r="C110" s="933"/>
      <c r="D110" s="286"/>
      <c r="E110" s="919"/>
      <c r="F110" s="919"/>
      <c r="G110" s="285" t="s">
        <v>4230</v>
      </c>
    </row>
    <row r="111" spans="1:7" ht="12" x14ac:dyDescent="0.15">
      <c r="A111" s="934"/>
      <c r="B111" s="284" t="s">
        <v>9116</v>
      </c>
      <c r="C111" s="933"/>
      <c r="D111" s="286"/>
      <c r="E111" s="919"/>
      <c r="F111" s="919"/>
      <c r="G111" s="285" t="s">
        <v>4229</v>
      </c>
    </row>
  </sheetData>
  <mergeCells count="251">
    <mergeCell ref="A109:A111"/>
    <mergeCell ref="C109:C111"/>
    <mergeCell ref="E109:E111"/>
    <mergeCell ref="F109:F111"/>
    <mergeCell ref="A104:A106"/>
    <mergeCell ref="C104:C106"/>
    <mergeCell ref="D104:D106"/>
    <mergeCell ref="E104:E106"/>
    <mergeCell ref="F104:F106"/>
    <mergeCell ref="G104:G106"/>
    <mergeCell ref="A107:A108"/>
    <mergeCell ref="C107:C108"/>
    <mergeCell ref="D107:D108"/>
    <mergeCell ref="E107:E108"/>
    <mergeCell ref="F107:F108"/>
    <mergeCell ref="G107:G108"/>
    <mergeCell ref="A99:A100"/>
    <mergeCell ref="C99:C100"/>
    <mergeCell ref="D99:D100"/>
    <mergeCell ref="E99:E100"/>
    <mergeCell ref="F99:F100"/>
    <mergeCell ref="G99:G100"/>
    <mergeCell ref="A101:A103"/>
    <mergeCell ref="C101:C103"/>
    <mergeCell ref="D101:D103"/>
    <mergeCell ref="E101:E103"/>
    <mergeCell ref="F101:F103"/>
    <mergeCell ref="G101:G103"/>
    <mergeCell ref="E91:E93"/>
    <mergeCell ref="F91:F93"/>
    <mergeCell ref="A97:A98"/>
    <mergeCell ref="C97:C98"/>
    <mergeCell ref="D97:D98"/>
    <mergeCell ref="E97:E98"/>
    <mergeCell ref="F97:F98"/>
    <mergeCell ref="G97:G98"/>
    <mergeCell ref="C94:C96"/>
    <mergeCell ref="C91:C93"/>
    <mergeCell ref="E94:E96"/>
    <mergeCell ref="A94:A96"/>
    <mergeCell ref="A91:A93"/>
    <mergeCell ref="F83:F84"/>
    <mergeCell ref="G83:G84"/>
    <mergeCell ref="G85:G87"/>
    <mergeCell ref="A88:A90"/>
    <mergeCell ref="C88:C90"/>
    <mergeCell ref="D88:D90"/>
    <mergeCell ref="E88:E90"/>
    <mergeCell ref="F88:F90"/>
    <mergeCell ref="G88:G90"/>
    <mergeCell ref="C85:C87"/>
    <mergeCell ref="C83:C84"/>
    <mergeCell ref="E85:E87"/>
    <mergeCell ref="E83:E84"/>
    <mergeCell ref="A85:A87"/>
    <mergeCell ref="A83:A84"/>
    <mergeCell ref="F75:F77"/>
    <mergeCell ref="G75:G77"/>
    <mergeCell ref="A78:A79"/>
    <mergeCell ref="C78:C79"/>
    <mergeCell ref="D78:D79"/>
    <mergeCell ref="E78:E79"/>
    <mergeCell ref="F78:F79"/>
    <mergeCell ref="G78:G79"/>
    <mergeCell ref="A80:A82"/>
    <mergeCell ref="C80:C82"/>
    <mergeCell ref="D80:D82"/>
    <mergeCell ref="E80:E82"/>
    <mergeCell ref="F80:F82"/>
    <mergeCell ref="C75:C77"/>
    <mergeCell ref="E75:E77"/>
    <mergeCell ref="A75:A77"/>
    <mergeCell ref="C69:C71"/>
    <mergeCell ref="D69:D71"/>
    <mergeCell ref="E69:E71"/>
    <mergeCell ref="F69:F71"/>
    <mergeCell ref="G69:G71"/>
    <mergeCell ref="A72:A74"/>
    <mergeCell ref="C72:C74"/>
    <mergeCell ref="D72:D74"/>
    <mergeCell ref="E72:E74"/>
    <mergeCell ref="F72:F74"/>
    <mergeCell ref="G72:G74"/>
    <mergeCell ref="A69:A71"/>
    <mergeCell ref="F59:F60"/>
    <mergeCell ref="G59:G60"/>
    <mergeCell ref="A64:A65"/>
    <mergeCell ref="C64:C65"/>
    <mergeCell ref="D64:D65"/>
    <mergeCell ref="E64:E65"/>
    <mergeCell ref="F64:F65"/>
    <mergeCell ref="G64:G65"/>
    <mergeCell ref="F66:F68"/>
    <mergeCell ref="C66:C68"/>
    <mergeCell ref="E66:E68"/>
    <mergeCell ref="A61:A63"/>
    <mergeCell ref="A66:A68"/>
    <mergeCell ref="A59:A60"/>
    <mergeCell ref="A48:A50"/>
    <mergeCell ref="C48:C50"/>
    <mergeCell ref="D48:D50"/>
    <mergeCell ref="E48:E50"/>
    <mergeCell ref="F48:F50"/>
    <mergeCell ref="G48:G50"/>
    <mergeCell ref="A45:A47"/>
    <mergeCell ref="F57:F58"/>
    <mergeCell ref="G57:G58"/>
    <mergeCell ref="A51:A52"/>
    <mergeCell ref="A53:A54"/>
    <mergeCell ref="A55:A56"/>
    <mergeCell ref="A57:A58"/>
    <mergeCell ref="F38:F39"/>
    <mergeCell ref="G38:G39"/>
    <mergeCell ref="A43:A44"/>
    <mergeCell ref="C43:C44"/>
    <mergeCell ref="D43:D44"/>
    <mergeCell ref="E43:E44"/>
    <mergeCell ref="F43:F44"/>
    <mergeCell ref="G43:G44"/>
    <mergeCell ref="C45:C47"/>
    <mergeCell ref="D45:D47"/>
    <mergeCell ref="E45:E47"/>
    <mergeCell ref="F45:F47"/>
    <mergeCell ref="G45:G47"/>
    <mergeCell ref="F30:F32"/>
    <mergeCell ref="G30:G32"/>
    <mergeCell ref="C33:C34"/>
    <mergeCell ref="D33:D34"/>
    <mergeCell ref="E33:E34"/>
    <mergeCell ref="F33:F34"/>
    <mergeCell ref="G33:G34"/>
    <mergeCell ref="A35:A37"/>
    <mergeCell ref="C35:C37"/>
    <mergeCell ref="D35:D37"/>
    <mergeCell ref="E35:E37"/>
    <mergeCell ref="F35:F37"/>
    <mergeCell ref="G35:G37"/>
    <mergeCell ref="F24:F25"/>
    <mergeCell ref="G24:G25"/>
    <mergeCell ref="A26:A27"/>
    <mergeCell ref="C26:C27"/>
    <mergeCell ref="D26:D27"/>
    <mergeCell ref="E26:E27"/>
    <mergeCell ref="F26:F27"/>
    <mergeCell ref="G26:G27"/>
    <mergeCell ref="C28:C29"/>
    <mergeCell ref="D28:D29"/>
    <mergeCell ref="E28:E29"/>
    <mergeCell ref="F28:F29"/>
    <mergeCell ref="G28:G29"/>
    <mergeCell ref="G16:G17"/>
    <mergeCell ref="C18:C20"/>
    <mergeCell ref="D18:D20"/>
    <mergeCell ref="E18:E20"/>
    <mergeCell ref="F18:F20"/>
    <mergeCell ref="G18:G20"/>
    <mergeCell ref="A21:A23"/>
    <mergeCell ref="C21:C23"/>
    <mergeCell ref="D21:D23"/>
    <mergeCell ref="E21:E23"/>
    <mergeCell ref="F21:F23"/>
    <mergeCell ref="G21:G23"/>
    <mergeCell ref="A2:A4"/>
    <mergeCell ref="A5:A6"/>
    <mergeCell ref="A7:A8"/>
    <mergeCell ref="A13:A15"/>
    <mergeCell ref="A18:A20"/>
    <mergeCell ref="A24:A25"/>
    <mergeCell ref="A40:A42"/>
    <mergeCell ref="A28:A29"/>
    <mergeCell ref="A33:A34"/>
    <mergeCell ref="A38:A39"/>
    <mergeCell ref="A9:A10"/>
    <mergeCell ref="A11:A12"/>
    <mergeCell ref="A16:A17"/>
    <mergeCell ref="A30:A32"/>
    <mergeCell ref="C2:C4"/>
    <mergeCell ref="C5:C6"/>
    <mergeCell ref="C7:C8"/>
    <mergeCell ref="C40:C42"/>
    <mergeCell ref="C51:C52"/>
    <mergeCell ref="C53:C54"/>
    <mergeCell ref="C55:C56"/>
    <mergeCell ref="C61:C63"/>
    <mergeCell ref="C57:C58"/>
    <mergeCell ref="C9:C10"/>
    <mergeCell ref="C11:C12"/>
    <mergeCell ref="C13:C15"/>
    <mergeCell ref="C16:C17"/>
    <mergeCell ref="C24:C25"/>
    <mergeCell ref="C30:C32"/>
    <mergeCell ref="C38:C39"/>
    <mergeCell ref="C59:C60"/>
    <mergeCell ref="D2:D4"/>
    <mergeCell ref="D5:D6"/>
    <mergeCell ref="D40:D42"/>
    <mergeCell ref="D51:D58"/>
    <mergeCell ref="D85:D87"/>
    <mergeCell ref="D66:D68"/>
    <mergeCell ref="D75:D77"/>
    <mergeCell ref="D83:D84"/>
    <mergeCell ref="D94:D96"/>
    <mergeCell ref="D9:D10"/>
    <mergeCell ref="D11:D12"/>
    <mergeCell ref="D13:D15"/>
    <mergeCell ref="D16:D17"/>
    <mergeCell ref="D24:D25"/>
    <mergeCell ref="D30:D32"/>
    <mergeCell ref="D38:D39"/>
    <mergeCell ref="D91:D93"/>
    <mergeCell ref="E2:E4"/>
    <mergeCell ref="E5:E6"/>
    <mergeCell ref="E7:E8"/>
    <mergeCell ref="E40:E42"/>
    <mergeCell ref="E51:E52"/>
    <mergeCell ref="E53:E54"/>
    <mergeCell ref="E55:E56"/>
    <mergeCell ref="E61:E63"/>
    <mergeCell ref="E57:E58"/>
    <mergeCell ref="E9:E10"/>
    <mergeCell ref="E11:E12"/>
    <mergeCell ref="E13:E15"/>
    <mergeCell ref="E16:E17"/>
    <mergeCell ref="E24:E25"/>
    <mergeCell ref="E30:E32"/>
    <mergeCell ref="E38:E39"/>
    <mergeCell ref="E59:E60"/>
    <mergeCell ref="F2:F4"/>
    <mergeCell ref="F5:F6"/>
    <mergeCell ref="F7:F8"/>
    <mergeCell ref="F55:F56"/>
    <mergeCell ref="F61:F63"/>
    <mergeCell ref="F40:F42"/>
    <mergeCell ref="G40:G42"/>
    <mergeCell ref="F94:F96"/>
    <mergeCell ref="F85:F87"/>
    <mergeCell ref="G55:G56"/>
    <mergeCell ref="G61:G63"/>
    <mergeCell ref="F51:F52"/>
    <mergeCell ref="F53:F54"/>
    <mergeCell ref="G51:G52"/>
    <mergeCell ref="G53:G54"/>
    <mergeCell ref="G94:G96"/>
    <mergeCell ref="G5:G6"/>
    <mergeCell ref="F9:F10"/>
    <mergeCell ref="G9:G10"/>
    <mergeCell ref="F11:F12"/>
    <mergeCell ref="G11:G12"/>
    <mergeCell ref="F13:F15"/>
    <mergeCell ref="G13:G15"/>
    <mergeCell ref="F16:F17"/>
  </mergeCells>
  <phoneticPr fontId="1" type="noConversion"/>
  <pageMargins left="0.75" right="0.75" top="1" bottom="1" header="0.51" footer="0.51"/>
  <pageSetup paperSize="9" orientation="portrait" horizontalDpi="0" verticalDpi="0"/>
  <headerFooter scaleWithDoc="0"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tabColor rgb="FFFFFF00"/>
  </sheetPr>
  <dimension ref="A1:F1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71.83203125" defaultRowHeight="11.25" x14ac:dyDescent="0.15"/>
  <cols>
    <col min="1" max="1" width="18.1640625" style="3" bestFit="1" customWidth="1"/>
    <col min="2" max="2" width="43" style="3" bestFit="1" customWidth="1"/>
    <col min="3" max="3" width="48.1640625" style="3" bestFit="1" customWidth="1"/>
    <col min="4" max="4" width="10.6640625" style="3" bestFit="1" customWidth="1"/>
    <col min="5" max="5" width="33.1640625" style="3" bestFit="1" customWidth="1"/>
    <col min="6" max="6" width="45.5" style="3" bestFit="1" customWidth="1"/>
    <col min="7" max="16384" width="71.83203125" style="3"/>
  </cols>
  <sheetData>
    <row r="1" spans="1:6" ht="12" x14ac:dyDescent="0.15">
      <c r="A1" s="283" t="s">
        <v>1151</v>
      </c>
      <c r="B1" s="283" t="s">
        <v>9117</v>
      </c>
      <c r="C1" s="283" t="s">
        <v>2935</v>
      </c>
      <c r="D1" s="283" t="s">
        <v>8930</v>
      </c>
      <c r="E1" s="283" t="s">
        <v>1796</v>
      </c>
      <c r="F1" s="283" t="s">
        <v>81</v>
      </c>
    </row>
    <row r="2" spans="1:6" ht="12" x14ac:dyDescent="0.15">
      <c r="A2" s="934" t="s">
        <v>698</v>
      </c>
      <c r="B2" s="287" t="s">
        <v>9118</v>
      </c>
      <c r="C2" s="951" t="s">
        <v>9119</v>
      </c>
      <c r="D2" s="933">
        <v>125</v>
      </c>
      <c r="E2" s="924" t="s">
        <v>1475</v>
      </c>
      <c r="F2" s="924" t="s">
        <v>9120</v>
      </c>
    </row>
    <row r="3" spans="1:6" ht="12" x14ac:dyDescent="0.15">
      <c r="A3" s="934"/>
      <c r="B3" s="287" t="s">
        <v>9121</v>
      </c>
      <c r="C3" s="951"/>
      <c r="D3" s="950"/>
      <c r="E3" s="924"/>
      <c r="F3" s="924"/>
    </row>
    <row r="4" spans="1:6" ht="12" x14ac:dyDescent="0.15">
      <c r="A4" s="934"/>
      <c r="B4" s="287" t="s">
        <v>9122</v>
      </c>
      <c r="C4" s="951"/>
      <c r="D4" s="950"/>
      <c r="E4" s="924"/>
      <c r="F4" s="924"/>
    </row>
    <row r="5" spans="1:6" ht="12" x14ac:dyDescent="0.15">
      <c r="A5" s="934" t="s">
        <v>5555</v>
      </c>
      <c r="B5" s="287" t="s">
        <v>9123</v>
      </c>
      <c r="C5" s="951" t="s">
        <v>9124</v>
      </c>
      <c r="D5" s="933">
        <v>-37</v>
      </c>
      <c r="E5" s="924" t="s">
        <v>4278</v>
      </c>
      <c r="F5" s="924" t="s">
        <v>9120</v>
      </c>
    </row>
    <row r="6" spans="1:6" ht="12" x14ac:dyDescent="0.15">
      <c r="A6" s="934"/>
      <c r="B6" s="287" t="s">
        <v>9125</v>
      </c>
      <c r="C6" s="951"/>
      <c r="D6" s="950"/>
      <c r="E6" s="924"/>
      <c r="F6" s="924"/>
    </row>
    <row r="7" spans="1:6" ht="12" x14ac:dyDescent="0.15">
      <c r="A7" s="934"/>
      <c r="B7" s="287" t="s">
        <v>9126</v>
      </c>
      <c r="C7" s="951"/>
      <c r="D7" s="950"/>
      <c r="E7" s="924"/>
      <c r="F7" s="924"/>
    </row>
    <row r="8" spans="1:6" ht="12" x14ac:dyDescent="0.15">
      <c r="A8" s="934" t="s">
        <v>678</v>
      </c>
      <c r="B8" s="287" t="s">
        <v>9127</v>
      </c>
      <c r="C8" s="951" t="s">
        <v>9128</v>
      </c>
      <c r="D8" s="933">
        <v>50</v>
      </c>
      <c r="E8" s="924" t="s">
        <v>4266</v>
      </c>
      <c r="F8" s="924" t="s">
        <v>9129</v>
      </c>
    </row>
    <row r="9" spans="1:6" ht="12" x14ac:dyDescent="0.15">
      <c r="A9" s="934"/>
      <c r="B9" s="287" t="s">
        <v>9130</v>
      </c>
      <c r="C9" s="951"/>
      <c r="D9" s="950"/>
      <c r="E9" s="924"/>
      <c r="F9" s="924"/>
    </row>
    <row r="10" spans="1:6" ht="12" x14ac:dyDescent="0.15">
      <c r="A10" s="934"/>
      <c r="B10" s="287" t="s">
        <v>9131</v>
      </c>
      <c r="C10" s="951"/>
      <c r="D10" s="950"/>
      <c r="E10" s="924"/>
      <c r="F10" s="924"/>
    </row>
    <row r="11" spans="1:6" ht="12" x14ac:dyDescent="0.15">
      <c r="A11" s="934" t="s">
        <v>906</v>
      </c>
      <c r="B11" s="287" t="s">
        <v>9132</v>
      </c>
      <c r="C11" s="951" t="s">
        <v>9133</v>
      </c>
      <c r="D11" s="933">
        <v>20</v>
      </c>
      <c r="E11" s="924" t="s">
        <v>4279</v>
      </c>
      <c r="F11" s="936" t="s">
        <v>9134</v>
      </c>
    </row>
    <row r="12" spans="1:6" ht="12" x14ac:dyDescent="0.15">
      <c r="A12" s="934"/>
      <c r="B12" s="287" t="s">
        <v>9135</v>
      </c>
      <c r="C12" s="951"/>
      <c r="D12" s="950"/>
      <c r="E12" s="924"/>
      <c r="F12" s="924"/>
    </row>
    <row r="13" spans="1:6" ht="12" x14ac:dyDescent="0.15">
      <c r="A13" s="934"/>
      <c r="B13" s="287" t="s">
        <v>9136</v>
      </c>
      <c r="C13" s="951"/>
      <c r="D13" s="950"/>
      <c r="E13" s="924"/>
      <c r="F13" s="924"/>
    </row>
    <row r="14" spans="1:6" ht="12" x14ac:dyDescent="0.15">
      <c r="A14" s="934" t="s">
        <v>905</v>
      </c>
      <c r="B14" s="287" t="s">
        <v>9137</v>
      </c>
      <c r="C14" s="951" t="s">
        <v>9138</v>
      </c>
      <c r="D14" s="933">
        <v>25</v>
      </c>
      <c r="E14" s="924" t="s">
        <v>4280</v>
      </c>
      <c r="F14" s="924"/>
    </row>
    <row r="15" spans="1:6" ht="12" x14ac:dyDescent="0.15">
      <c r="A15" s="934"/>
      <c r="B15" s="287" t="s">
        <v>9139</v>
      </c>
      <c r="C15" s="951"/>
      <c r="D15" s="950"/>
      <c r="E15" s="924"/>
      <c r="F15" s="924"/>
    </row>
    <row r="16" spans="1:6" ht="12" x14ac:dyDescent="0.15">
      <c r="A16" s="934"/>
      <c r="B16" s="287" t="s">
        <v>9140</v>
      </c>
      <c r="C16" s="951"/>
      <c r="D16" s="950"/>
      <c r="E16" s="924"/>
      <c r="F16" s="924"/>
    </row>
    <row r="17" spans="1:6" ht="12" x14ac:dyDescent="0.15">
      <c r="A17" s="934" t="s">
        <v>4281</v>
      </c>
      <c r="B17" s="287" t="s">
        <v>9141</v>
      </c>
      <c r="C17" s="951" t="s">
        <v>9142</v>
      </c>
      <c r="D17" s="933">
        <v>10</v>
      </c>
      <c r="E17" s="924" t="s">
        <v>3154</v>
      </c>
      <c r="F17" s="924"/>
    </row>
    <row r="18" spans="1:6" ht="12" x14ac:dyDescent="0.15">
      <c r="A18" s="934"/>
      <c r="B18" s="287" t="s">
        <v>9143</v>
      </c>
      <c r="C18" s="951"/>
      <c r="D18" s="950"/>
      <c r="E18" s="924"/>
      <c r="F18" s="924"/>
    </row>
    <row r="19" spans="1:6" ht="12" x14ac:dyDescent="0.15">
      <c r="A19" s="934" t="s">
        <v>1117</v>
      </c>
      <c r="B19" s="287" t="s">
        <v>9144</v>
      </c>
      <c r="C19" s="951" t="s">
        <v>9145</v>
      </c>
      <c r="D19" s="933">
        <v>5</v>
      </c>
      <c r="E19" s="924" t="s">
        <v>3419</v>
      </c>
      <c r="F19" s="924"/>
    </row>
    <row r="20" spans="1:6" ht="12" x14ac:dyDescent="0.15">
      <c r="A20" s="934"/>
      <c r="B20" s="287" t="s">
        <v>9146</v>
      </c>
      <c r="C20" s="951"/>
      <c r="D20" s="950"/>
      <c r="E20" s="924"/>
      <c r="F20" s="924"/>
    </row>
    <row r="21" spans="1:6" ht="12" x14ac:dyDescent="0.15">
      <c r="A21" s="934"/>
      <c r="B21" s="287" t="s">
        <v>9147</v>
      </c>
      <c r="C21" s="951"/>
      <c r="D21" s="950"/>
      <c r="E21" s="924"/>
      <c r="F21" s="924"/>
    </row>
    <row r="22" spans="1:6" ht="12" x14ac:dyDescent="0.15">
      <c r="A22" s="934" t="s">
        <v>5853</v>
      </c>
      <c r="B22" s="287" t="s">
        <v>9148</v>
      </c>
      <c r="C22" s="951" t="s">
        <v>9149</v>
      </c>
      <c r="D22" s="933">
        <v>-60</v>
      </c>
      <c r="E22" s="924" t="s">
        <v>3410</v>
      </c>
      <c r="F22" s="924" t="s">
        <v>9129</v>
      </c>
    </row>
    <row r="23" spans="1:6" ht="12" x14ac:dyDescent="0.15">
      <c r="A23" s="934"/>
      <c r="B23" s="287" t="s">
        <v>9150</v>
      </c>
      <c r="C23" s="951"/>
      <c r="D23" s="950"/>
      <c r="E23" s="924"/>
      <c r="F23" s="924"/>
    </row>
    <row r="24" spans="1:6" ht="12" x14ac:dyDescent="0.15">
      <c r="A24" s="934" t="s">
        <v>9151</v>
      </c>
      <c r="B24" s="287" t="s">
        <v>9152</v>
      </c>
      <c r="C24" s="950" t="s">
        <v>103</v>
      </c>
      <c r="D24" s="933" t="s">
        <v>103</v>
      </c>
      <c r="E24" s="924" t="s">
        <v>9153</v>
      </c>
      <c r="F24" s="285" t="s">
        <v>9154</v>
      </c>
    </row>
    <row r="25" spans="1:6" ht="12" x14ac:dyDescent="0.15">
      <c r="A25" s="934"/>
      <c r="B25" s="287" t="s">
        <v>9155</v>
      </c>
      <c r="C25" s="950"/>
      <c r="D25" s="950"/>
      <c r="E25" s="924"/>
      <c r="F25" s="285" t="s">
        <v>9156</v>
      </c>
    </row>
    <row r="26" spans="1:6" ht="12" x14ac:dyDescent="0.15">
      <c r="A26" s="934" t="s">
        <v>9157</v>
      </c>
      <c r="B26" s="287" t="s">
        <v>9158</v>
      </c>
      <c r="C26" s="951" t="s">
        <v>9159</v>
      </c>
      <c r="D26" s="933" t="s">
        <v>103</v>
      </c>
      <c r="E26" s="924" t="s">
        <v>9160</v>
      </c>
      <c r="F26" s="924"/>
    </row>
    <row r="27" spans="1:6" ht="12" x14ac:dyDescent="0.15">
      <c r="A27" s="934"/>
      <c r="B27" s="287" t="s">
        <v>9161</v>
      </c>
      <c r="C27" s="951"/>
      <c r="D27" s="950"/>
      <c r="E27" s="924"/>
      <c r="F27" s="924"/>
    </row>
    <row r="28" spans="1:6" ht="12" x14ac:dyDescent="0.15">
      <c r="A28" s="934"/>
      <c r="B28" s="287" t="s">
        <v>9162</v>
      </c>
      <c r="C28" s="951"/>
      <c r="D28" s="950"/>
      <c r="E28" s="924"/>
      <c r="F28" s="924"/>
    </row>
    <row r="29" spans="1:6" ht="12" x14ac:dyDescent="0.15">
      <c r="A29" s="934" t="s">
        <v>5719</v>
      </c>
      <c r="B29" s="287" t="s">
        <v>9163</v>
      </c>
      <c r="C29" s="951" t="s">
        <v>9159</v>
      </c>
      <c r="D29" s="933" t="s">
        <v>103</v>
      </c>
      <c r="E29" s="924" t="s">
        <v>9160</v>
      </c>
      <c r="F29" s="924"/>
    </row>
    <row r="30" spans="1:6" ht="12" x14ac:dyDescent="0.15">
      <c r="A30" s="934"/>
      <c r="B30" s="287" t="s">
        <v>9164</v>
      </c>
      <c r="C30" s="951"/>
      <c r="D30" s="950"/>
      <c r="E30" s="924"/>
      <c r="F30" s="924"/>
    </row>
    <row r="31" spans="1:6" ht="12" x14ac:dyDescent="0.15">
      <c r="A31" s="934"/>
      <c r="B31" s="287" t="s">
        <v>9165</v>
      </c>
      <c r="C31" s="951"/>
      <c r="D31" s="950"/>
      <c r="E31" s="924"/>
      <c r="F31" s="924"/>
    </row>
    <row r="32" spans="1:6" ht="12" x14ac:dyDescent="0.15">
      <c r="A32" s="934" t="s">
        <v>912</v>
      </c>
      <c r="B32" s="287" t="s">
        <v>9166</v>
      </c>
      <c r="C32" s="288" t="s">
        <v>9167</v>
      </c>
      <c r="D32" s="933">
        <v>-412</v>
      </c>
      <c r="E32" s="924" t="s">
        <v>4277</v>
      </c>
      <c r="F32" s="924" t="s">
        <v>9129</v>
      </c>
    </row>
    <row r="33" spans="1:6" ht="12" x14ac:dyDescent="0.15">
      <c r="A33" s="934"/>
      <c r="B33" s="287" t="s">
        <v>9168</v>
      </c>
      <c r="C33" s="288" t="s">
        <v>9169</v>
      </c>
      <c r="D33" s="933"/>
      <c r="E33" s="948"/>
      <c r="F33" s="924"/>
    </row>
    <row r="34" spans="1:6" ht="12" x14ac:dyDescent="0.15">
      <c r="A34" s="934"/>
      <c r="B34" s="287" t="s">
        <v>7000</v>
      </c>
      <c r="C34" s="288" t="s">
        <v>4273</v>
      </c>
      <c r="D34" s="933"/>
      <c r="E34" s="948"/>
      <c r="F34" s="924"/>
    </row>
    <row r="35" spans="1:6" ht="12" x14ac:dyDescent="0.15">
      <c r="A35" s="934" t="s">
        <v>5863</v>
      </c>
      <c r="B35" s="287" t="s">
        <v>9170</v>
      </c>
      <c r="C35" s="288" t="s">
        <v>9171</v>
      </c>
      <c r="D35" s="933">
        <v>-300</v>
      </c>
      <c r="E35" s="924" t="s">
        <v>3198</v>
      </c>
      <c r="F35" s="924"/>
    </row>
    <row r="36" spans="1:6" ht="12" x14ac:dyDescent="0.15">
      <c r="A36" s="934"/>
      <c r="B36" s="287" t="s">
        <v>9172</v>
      </c>
      <c r="C36" s="288" t="s">
        <v>9173</v>
      </c>
      <c r="D36" s="933"/>
      <c r="E36" s="948"/>
      <c r="F36" s="924"/>
    </row>
    <row r="37" spans="1:6" ht="12" x14ac:dyDescent="0.15">
      <c r="A37" s="934"/>
      <c r="B37" s="287" t="s">
        <v>9174</v>
      </c>
      <c r="C37" s="288" t="s">
        <v>4273</v>
      </c>
      <c r="D37" s="933"/>
      <c r="E37" s="948"/>
      <c r="F37" s="924"/>
    </row>
    <row r="38" spans="1:6" ht="12" x14ac:dyDescent="0.15">
      <c r="A38" s="934" t="s">
        <v>1076</v>
      </c>
      <c r="B38" s="287" t="s">
        <v>9175</v>
      </c>
      <c r="C38" s="288" t="s">
        <v>9176</v>
      </c>
      <c r="D38" s="933">
        <v>-225</v>
      </c>
      <c r="E38" s="924" t="s">
        <v>3335</v>
      </c>
      <c r="F38" s="924" t="s">
        <v>9129</v>
      </c>
    </row>
    <row r="39" spans="1:6" ht="12" x14ac:dyDescent="0.15">
      <c r="A39" s="934"/>
      <c r="B39" s="287" t="s">
        <v>9177</v>
      </c>
      <c r="C39" s="288" t="s">
        <v>9178</v>
      </c>
      <c r="D39" s="933"/>
      <c r="E39" s="948"/>
      <c r="F39" s="924"/>
    </row>
    <row r="40" spans="1:6" ht="12" x14ac:dyDescent="0.15">
      <c r="A40" s="934"/>
      <c r="B40" s="287" t="s">
        <v>9179</v>
      </c>
      <c r="C40" s="288" t="s">
        <v>4273</v>
      </c>
      <c r="D40" s="933"/>
      <c r="E40" s="948"/>
      <c r="F40" s="924"/>
    </row>
    <row r="41" spans="1:6" ht="12" x14ac:dyDescent="0.15">
      <c r="A41" s="934" t="s">
        <v>9180</v>
      </c>
      <c r="B41" s="287" t="s">
        <v>9181</v>
      </c>
      <c r="C41" s="288" t="s">
        <v>9182</v>
      </c>
      <c r="D41" s="933">
        <v>95</v>
      </c>
      <c r="E41" s="924" t="s">
        <v>4274</v>
      </c>
      <c r="F41" s="924"/>
    </row>
    <row r="42" spans="1:6" ht="12" x14ac:dyDescent="0.15">
      <c r="A42" s="934"/>
      <c r="B42" s="287" t="s">
        <v>9183</v>
      </c>
      <c r="C42" s="288" t="s">
        <v>9184</v>
      </c>
      <c r="D42" s="933"/>
      <c r="E42" s="948"/>
      <c r="F42" s="924"/>
    </row>
    <row r="43" spans="1:6" ht="12" x14ac:dyDescent="0.15">
      <c r="A43" s="934"/>
      <c r="B43" s="287" t="s">
        <v>9185</v>
      </c>
      <c r="C43" s="289"/>
      <c r="D43" s="933"/>
      <c r="E43" s="948"/>
      <c r="F43" s="924"/>
    </row>
    <row r="44" spans="1:6" ht="12" x14ac:dyDescent="0.15">
      <c r="A44" s="934" t="s">
        <v>9186</v>
      </c>
      <c r="B44" s="287" t="s">
        <v>9187</v>
      </c>
      <c r="C44" s="288" t="s">
        <v>9188</v>
      </c>
      <c r="D44" s="933">
        <v>45</v>
      </c>
      <c r="E44" s="924" t="s">
        <v>1562</v>
      </c>
      <c r="F44" s="924"/>
    </row>
    <row r="45" spans="1:6" ht="12" x14ac:dyDescent="0.15">
      <c r="A45" s="934"/>
      <c r="B45" s="287" t="s">
        <v>9189</v>
      </c>
      <c r="C45" s="288" t="s">
        <v>9190</v>
      </c>
      <c r="D45" s="933"/>
      <c r="E45" s="948"/>
      <c r="F45" s="924"/>
    </row>
    <row r="46" spans="1:6" ht="12" x14ac:dyDescent="0.15">
      <c r="A46" s="934"/>
      <c r="B46" s="287" t="s">
        <v>9191</v>
      </c>
      <c r="C46" s="289"/>
      <c r="D46" s="933"/>
      <c r="E46" s="948"/>
      <c r="F46" s="924"/>
    </row>
    <row r="47" spans="1:6" ht="12" x14ac:dyDescent="0.15">
      <c r="A47" s="934" t="s">
        <v>4275</v>
      </c>
      <c r="B47" s="287" t="s">
        <v>9192</v>
      </c>
      <c r="C47" s="288" t="s">
        <v>9193</v>
      </c>
      <c r="D47" s="933">
        <v>75</v>
      </c>
      <c r="E47" s="924" t="s">
        <v>4274</v>
      </c>
      <c r="F47" s="924"/>
    </row>
    <row r="48" spans="1:6" ht="12" x14ac:dyDescent="0.15">
      <c r="A48" s="934"/>
      <c r="B48" s="287" t="s">
        <v>9194</v>
      </c>
      <c r="C48" s="288" t="s">
        <v>9195</v>
      </c>
      <c r="D48" s="933"/>
      <c r="E48" s="948"/>
      <c r="F48" s="924"/>
    </row>
    <row r="49" spans="1:6" ht="12" x14ac:dyDescent="0.15">
      <c r="A49" s="934"/>
      <c r="B49" s="287" t="s">
        <v>9196</v>
      </c>
      <c r="C49" s="289"/>
      <c r="D49" s="933"/>
      <c r="E49" s="948"/>
      <c r="F49" s="924"/>
    </row>
    <row r="50" spans="1:6" ht="12" x14ac:dyDescent="0.15">
      <c r="A50" s="934" t="s">
        <v>938</v>
      </c>
      <c r="B50" s="287" t="s">
        <v>9197</v>
      </c>
      <c r="C50" s="288" t="s">
        <v>9198</v>
      </c>
      <c r="D50" s="933">
        <v>50</v>
      </c>
      <c r="E50" s="924" t="s">
        <v>4113</v>
      </c>
      <c r="F50" s="924"/>
    </row>
    <row r="51" spans="1:6" ht="12" x14ac:dyDescent="0.15">
      <c r="A51" s="934"/>
      <c r="B51" s="287" t="s">
        <v>9194</v>
      </c>
      <c r="C51" s="288" t="s">
        <v>9199</v>
      </c>
      <c r="D51" s="933"/>
      <c r="E51" s="948"/>
      <c r="F51" s="924"/>
    </row>
    <row r="52" spans="1:6" ht="12" x14ac:dyDescent="0.15">
      <c r="A52" s="934"/>
      <c r="B52" s="287" t="s">
        <v>9200</v>
      </c>
      <c r="C52" s="289"/>
      <c r="D52" s="933"/>
      <c r="E52" s="948"/>
      <c r="F52" s="924"/>
    </row>
    <row r="53" spans="1:6" ht="12" x14ac:dyDescent="0.15">
      <c r="A53" s="934" t="s">
        <v>1113</v>
      </c>
      <c r="B53" s="287" t="s">
        <v>9201</v>
      </c>
      <c r="C53" s="288" t="s">
        <v>9202</v>
      </c>
      <c r="D53" s="933">
        <v>25</v>
      </c>
      <c r="E53" s="924" t="s">
        <v>3154</v>
      </c>
      <c r="F53" s="924"/>
    </row>
    <row r="54" spans="1:6" ht="12" x14ac:dyDescent="0.15">
      <c r="A54" s="934"/>
      <c r="B54" s="287" t="s">
        <v>9203</v>
      </c>
      <c r="C54" s="288" t="s">
        <v>9204</v>
      </c>
      <c r="D54" s="933"/>
      <c r="E54" s="948"/>
      <c r="F54" s="924"/>
    </row>
    <row r="55" spans="1:6" ht="12" x14ac:dyDescent="0.15">
      <c r="A55" s="934"/>
      <c r="B55" s="287" t="s">
        <v>9205</v>
      </c>
      <c r="C55" s="289"/>
      <c r="D55" s="933"/>
      <c r="E55" s="948"/>
      <c r="F55" s="924"/>
    </row>
    <row r="56" spans="1:6" ht="12" x14ac:dyDescent="0.15">
      <c r="A56" s="934" t="s">
        <v>4276</v>
      </c>
      <c r="B56" s="287" t="s">
        <v>9206</v>
      </c>
      <c r="C56" s="288" t="s">
        <v>9202</v>
      </c>
      <c r="D56" s="933">
        <v>25</v>
      </c>
      <c r="E56" s="285" t="s">
        <v>9207</v>
      </c>
      <c r="F56" s="285" t="s">
        <v>9208</v>
      </c>
    </row>
    <row r="57" spans="1:6" ht="12" x14ac:dyDescent="0.15">
      <c r="A57" s="934"/>
      <c r="B57" s="287" t="s">
        <v>9209</v>
      </c>
      <c r="C57" s="288" t="s">
        <v>9204</v>
      </c>
      <c r="D57" s="933"/>
      <c r="E57" s="285" t="s">
        <v>3519</v>
      </c>
      <c r="F57" s="285" t="s">
        <v>9120</v>
      </c>
    </row>
    <row r="58" spans="1:6" ht="12" x14ac:dyDescent="0.15">
      <c r="A58" s="934"/>
      <c r="B58" s="287" t="s">
        <v>9210</v>
      </c>
      <c r="C58" s="289"/>
      <c r="D58" s="933"/>
      <c r="E58" s="286"/>
      <c r="F58" s="286"/>
    </row>
    <row r="59" spans="1:6" ht="12" x14ac:dyDescent="0.15">
      <c r="A59" s="934" t="s">
        <v>5969</v>
      </c>
      <c r="B59" s="287" t="s">
        <v>9211</v>
      </c>
      <c r="C59" s="288" t="s">
        <v>9212</v>
      </c>
      <c r="D59" s="933" t="s">
        <v>103</v>
      </c>
      <c r="E59" s="924" t="s">
        <v>1844</v>
      </c>
      <c r="F59" s="924" t="s">
        <v>1486</v>
      </c>
    </row>
    <row r="60" spans="1:6" ht="12" x14ac:dyDescent="0.15">
      <c r="A60" s="934"/>
      <c r="B60" s="287" t="s">
        <v>9213</v>
      </c>
      <c r="C60" s="288" t="s">
        <v>7000</v>
      </c>
      <c r="D60" s="933"/>
      <c r="E60" s="948"/>
      <c r="F60" s="924"/>
    </row>
    <row r="61" spans="1:6" ht="12" x14ac:dyDescent="0.15">
      <c r="A61" s="934"/>
      <c r="B61" s="287" t="s">
        <v>7000</v>
      </c>
      <c r="C61" s="289"/>
      <c r="D61" s="933"/>
      <c r="E61" s="948"/>
      <c r="F61" s="924"/>
    </row>
    <row r="62" spans="1:6" ht="12" x14ac:dyDescent="0.15">
      <c r="A62" s="934" t="s">
        <v>477</v>
      </c>
      <c r="B62" s="287" t="s">
        <v>9211</v>
      </c>
      <c r="C62" s="288" t="s">
        <v>9212</v>
      </c>
      <c r="D62" s="932">
        <v>-1125</v>
      </c>
      <c r="E62" s="924" t="s">
        <v>3206</v>
      </c>
      <c r="F62" s="924"/>
    </row>
    <row r="63" spans="1:6" ht="12" x14ac:dyDescent="0.15">
      <c r="A63" s="934"/>
      <c r="B63" s="287" t="s">
        <v>9213</v>
      </c>
      <c r="C63" s="288" t="s">
        <v>7000</v>
      </c>
      <c r="D63" s="932"/>
      <c r="E63" s="949"/>
      <c r="F63" s="924"/>
    </row>
    <row r="64" spans="1:6" ht="12" x14ac:dyDescent="0.15">
      <c r="A64" s="934"/>
      <c r="B64" s="287" t="s">
        <v>7000</v>
      </c>
      <c r="C64" s="289"/>
      <c r="D64" s="932"/>
      <c r="E64" s="949"/>
      <c r="F64" s="924"/>
    </row>
    <row r="65" spans="1:6" ht="12" x14ac:dyDescent="0.15">
      <c r="A65" s="934" t="s">
        <v>9214</v>
      </c>
      <c r="B65" s="287" t="s">
        <v>9215</v>
      </c>
      <c r="C65" s="951" t="s">
        <v>9216</v>
      </c>
      <c r="D65" s="933">
        <v>500</v>
      </c>
      <c r="E65" s="924" t="s">
        <v>1475</v>
      </c>
      <c r="F65" s="924"/>
    </row>
    <row r="66" spans="1:6" ht="12" x14ac:dyDescent="0.15">
      <c r="A66" s="934"/>
      <c r="B66" s="287" t="s">
        <v>9213</v>
      </c>
      <c r="C66" s="951"/>
      <c r="D66" s="950"/>
      <c r="E66" s="924"/>
      <c r="F66" s="924"/>
    </row>
    <row r="67" spans="1:6" ht="12" x14ac:dyDescent="0.15">
      <c r="A67" s="934" t="s">
        <v>478</v>
      </c>
      <c r="B67" s="287" t="s">
        <v>9211</v>
      </c>
      <c r="C67" s="288" t="s">
        <v>9212</v>
      </c>
      <c r="D67" s="933">
        <v>-750</v>
      </c>
      <c r="E67" s="924" t="s">
        <v>3206</v>
      </c>
      <c r="F67" s="924"/>
    </row>
    <row r="68" spans="1:6" ht="12" x14ac:dyDescent="0.15">
      <c r="A68" s="934"/>
      <c r="B68" s="287" t="s">
        <v>9213</v>
      </c>
      <c r="C68" s="288" t="s">
        <v>7000</v>
      </c>
      <c r="D68" s="933"/>
      <c r="E68" s="948"/>
      <c r="F68" s="924"/>
    </row>
    <row r="69" spans="1:6" ht="12" x14ac:dyDescent="0.15">
      <c r="A69" s="934"/>
      <c r="B69" s="287" t="s">
        <v>7000</v>
      </c>
      <c r="C69" s="289"/>
      <c r="D69" s="933"/>
      <c r="E69" s="948"/>
      <c r="F69" s="924"/>
    </row>
    <row r="70" spans="1:6" ht="12" x14ac:dyDescent="0.15">
      <c r="A70" s="934" t="s">
        <v>1142</v>
      </c>
      <c r="B70" s="287" t="s">
        <v>9217</v>
      </c>
      <c r="C70" s="951" t="s">
        <v>9216</v>
      </c>
      <c r="D70" s="933">
        <v>250</v>
      </c>
      <c r="E70" s="924" t="s">
        <v>1562</v>
      </c>
      <c r="F70" s="924"/>
    </row>
    <row r="71" spans="1:6" ht="12" x14ac:dyDescent="0.15">
      <c r="A71" s="934"/>
      <c r="B71" s="287" t="s">
        <v>9218</v>
      </c>
      <c r="C71" s="951"/>
      <c r="D71" s="950"/>
      <c r="E71" s="924"/>
      <c r="F71" s="924"/>
    </row>
    <row r="72" spans="1:6" ht="12" x14ac:dyDescent="0.15">
      <c r="A72" s="934"/>
      <c r="B72" s="287" t="s">
        <v>9219</v>
      </c>
      <c r="C72" s="951"/>
      <c r="D72" s="950"/>
      <c r="E72" s="924"/>
      <c r="F72" s="924"/>
    </row>
    <row r="73" spans="1:6" ht="12" x14ac:dyDescent="0.15">
      <c r="A73" s="934" t="s">
        <v>6555</v>
      </c>
      <c r="B73" s="287" t="s">
        <v>9220</v>
      </c>
      <c r="C73" s="951" t="s">
        <v>9216</v>
      </c>
      <c r="D73" s="933">
        <v>250</v>
      </c>
      <c r="E73" s="924" t="s">
        <v>4274</v>
      </c>
      <c r="F73" s="285" t="s">
        <v>9221</v>
      </c>
    </row>
    <row r="74" spans="1:6" ht="12" x14ac:dyDescent="0.15">
      <c r="A74" s="934"/>
      <c r="B74" s="287" t="s">
        <v>9222</v>
      </c>
      <c r="C74" s="951"/>
      <c r="D74" s="950"/>
      <c r="E74" s="924"/>
      <c r="F74" s="226" t="s">
        <v>9223</v>
      </c>
    </row>
    <row r="75" spans="1:6" ht="12" x14ac:dyDescent="0.15">
      <c r="A75" s="934"/>
      <c r="B75" s="287" t="s">
        <v>9224</v>
      </c>
      <c r="C75" s="951"/>
      <c r="D75" s="950"/>
      <c r="E75" s="924"/>
      <c r="F75" s="286"/>
    </row>
    <row r="76" spans="1:6" ht="12" x14ac:dyDescent="0.15">
      <c r="A76" s="934" t="s">
        <v>792</v>
      </c>
      <c r="B76" s="287" t="s">
        <v>9225</v>
      </c>
      <c r="C76" s="951" t="s">
        <v>9226</v>
      </c>
      <c r="D76" s="933">
        <v>500</v>
      </c>
      <c r="E76" s="924" t="s">
        <v>1475</v>
      </c>
      <c r="F76" s="924"/>
    </row>
    <row r="77" spans="1:6" ht="12" x14ac:dyDescent="0.15">
      <c r="A77" s="934"/>
      <c r="B77" s="287" t="s">
        <v>9227</v>
      </c>
      <c r="C77" s="951"/>
      <c r="D77" s="950"/>
      <c r="E77" s="924"/>
      <c r="F77" s="924"/>
    </row>
    <row r="78" spans="1:6" ht="12" x14ac:dyDescent="0.15">
      <c r="A78" s="934"/>
      <c r="B78" s="287" t="s">
        <v>9228</v>
      </c>
      <c r="C78" s="951"/>
      <c r="D78" s="950"/>
      <c r="E78" s="924"/>
      <c r="F78" s="924"/>
    </row>
    <row r="79" spans="1:6" ht="12" x14ac:dyDescent="0.15">
      <c r="A79" s="934" t="s">
        <v>793</v>
      </c>
      <c r="B79" s="287" t="s">
        <v>9225</v>
      </c>
      <c r="C79" s="951" t="s">
        <v>9229</v>
      </c>
      <c r="D79" s="933">
        <v>250</v>
      </c>
      <c r="E79" s="924" t="s">
        <v>4266</v>
      </c>
      <c r="F79" s="924"/>
    </row>
    <row r="80" spans="1:6" ht="12" x14ac:dyDescent="0.15">
      <c r="A80" s="934"/>
      <c r="B80" s="287" t="s">
        <v>9230</v>
      </c>
      <c r="C80" s="951"/>
      <c r="D80" s="950"/>
      <c r="E80" s="924"/>
      <c r="F80" s="924"/>
    </row>
    <row r="81" spans="1:6" ht="12" x14ac:dyDescent="0.15">
      <c r="A81" s="934"/>
      <c r="B81" s="287" t="s">
        <v>9228</v>
      </c>
      <c r="C81" s="951"/>
      <c r="D81" s="950"/>
      <c r="E81" s="924"/>
      <c r="F81" s="924"/>
    </row>
    <row r="82" spans="1:6" ht="12" x14ac:dyDescent="0.15">
      <c r="A82" s="934" t="s">
        <v>5991</v>
      </c>
      <c r="B82" s="287" t="s">
        <v>9231</v>
      </c>
      <c r="C82" s="288" t="s">
        <v>9229</v>
      </c>
      <c r="D82" s="933" t="s">
        <v>103</v>
      </c>
      <c r="E82" s="924" t="s">
        <v>9232</v>
      </c>
      <c r="F82" s="924" t="s">
        <v>1486</v>
      </c>
    </row>
    <row r="83" spans="1:6" ht="12" x14ac:dyDescent="0.15">
      <c r="A83" s="934"/>
      <c r="B83" s="287" t="s">
        <v>9233</v>
      </c>
      <c r="C83" s="288" t="s">
        <v>7000</v>
      </c>
      <c r="D83" s="933"/>
      <c r="E83" s="948"/>
      <c r="F83" s="924"/>
    </row>
    <row r="84" spans="1:6" ht="12" x14ac:dyDescent="0.15">
      <c r="A84" s="934"/>
      <c r="B84" s="287" t="s">
        <v>7000</v>
      </c>
      <c r="C84" s="289"/>
      <c r="D84" s="933"/>
      <c r="E84" s="948"/>
      <c r="F84" s="924"/>
    </row>
    <row r="85" spans="1:6" ht="12" x14ac:dyDescent="0.15">
      <c r="A85" s="934" t="s">
        <v>489</v>
      </c>
      <c r="B85" s="287" t="s">
        <v>9234</v>
      </c>
      <c r="C85" s="288" t="s">
        <v>9235</v>
      </c>
      <c r="D85" s="933">
        <v>-750</v>
      </c>
      <c r="E85" s="924" t="s">
        <v>2912</v>
      </c>
      <c r="F85" s="924"/>
    </row>
    <row r="86" spans="1:6" ht="12" x14ac:dyDescent="0.15">
      <c r="A86" s="934"/>
      <c r="B86" s="287" t="s">
        <v>9233</v>
      </c>
      <c r="C86" s="288" t="s">
        <v>7000</v>
      </c>
      <c r="D86" s="933"/>
      <c r="E86" s="948"/>
      <c r="F86" s="924"/>
    </row>
    <row r="87" spans="1:6" ht="12" x14ac:dyDescent="0.15">
      <c r="A87" s="934"/>
      <c r="B87" s="287" t="s">
        <v>7000</v>
      </c>
      <c r="C87" s="289"/>
      <c r="D87" s="933"/>
      <c r="E87" s="948"/>
      <c r="F87" s="924"/>
    </row>
    <row r="88" spans="1:6" ht="12" x14ac:dyDescent="0.15">
      <c r="A88" s="934" t="s">
        <v>9236</v>
      </c>
      <c r="B88" s="287" t="s">
        <v>9237</v>
      </c>
      <c r="C88" s="288" t="s">
        <v>9238</v>
      </c>
      <c r="D88" s="933">
        <v>100</v>
      </c>
      <c r="E88" s="924" t="s">
        <v>9239</v>
      </c>
      <c r="F88" s="924"/>
    </row>
    <row r="89" spans="1:6" ht="12" x14ac:dyDescent="0.15">
      <c r="A89" s="934"/>
      <c r="B89" s="287" t="s">
        <v>9240</v>
      </c>
      <c r="C89" s="288" t="s">
        <v>9241</v>
      </c>
      <c r="D89" s="933"/>
      <c r="E89" s="948"/>
      <c r="F89" s="924"/>
    </row>
    <row r="90" spans="1:6" ht="12" x14ac:dyDescent="0.15">
      <c r="A90" s="934"/>
      <c r="B90" s="287" t="s">
        <v>7000</v>
      </c>
      <c r="C90" s="288" t="s">
        <v>4273</v>
      </c>
      <c r="D90" s="933"/>
      <c r="E90" s="948"/>
      <c r="F90" s="924"/>
    </row>
    <row r="91" spans="1:6" ht="12" x14ac:dyDescent="0.15">
      <c r="A91" s="934" t="s">
        <v>4272</v>
      </c>
      <c r="B91" s="287" t="s">
        <v>9242</v>
      </c>
      <c r="C91" s="288" t="s">
        <v>9243</v>
      </c>
      <c r="D91" s="933">
        <v>-900</v>
      </c>
      <c r="E91" s="924" t="s">
        <v>4157</v>
      </c>
      <c r="F91" s="924" t="s">
        <v>1479</v>
      </c>
    </row>
    <row r="92" spans="1:6" ht="12" x14ac:dyDescent="0.15">
      <c r="A92" s="934"/>
      <c r="B92" s="287" t="s">
        <v>9244</v>
      </c>
      <c r="C92" s="288" t="s">
        <v>9245</v>
      </c>
      <c r="D92" s="933"/>
      <c r="E92" s="948"/>
      <c r="F92" s="924"/>
    </row>
    <row r="93" spans="1:6" ht="12" x14ac:dyDescent="0.15">
      <c r="A93" s="934" t="s">
        <v>5958</v>
      </c>
      <c r="B93" s="287" t="s">
        <v>9246</v>
      </c>
      <c r="C93" s="288" t="s">
        <v>9243</v>
      </c>
      <c r="D93" s="933">
        <v>-900</v>
      </c>
      <c r="E93" s="924" t="s">
        <v>3011</v>
      </c>
      <c r="F93" s="924" t="s">
        <v>8521</v>
      </c>
    </row>
    <row r="94" spans="1:6" ht="12" x14ac:dyDescent="0.15">
      <c r="A94" s="934"/>
      <c r="B94" s="287" t="s">
        <v>9247</v>
      </c>
      <c r="C94" s="288" t="s">
        <v>9245</v>
      </c>
      <c r="D94" s="933"/>
      <c r="E94" s="948"/>
      <c r="F94" s="924"/>
    </row>
    <row r="95" spans="1:6" ht="12" x14ac:dyDescent="0.15">
      <c r="A95" s="934" t="s">
        <v>643</v>
      </c>
      <c r="B95" s="287" t="s">
        <v>9248</v>
      </c>
      <c r="C95" s="288" t="s">
        <v>9249</v>
      </c>
      <c r="D95" s="933">
        <v>-582</v>
      </c>
      <c r="E95" s="285" t="s">
        <v>4271</v>
      </c>
      <c r="F95" s="285" t="s">
        <v>9250</v>
      </c>
    </row>
    <row r="96" spans="1:6" ht="12" x14ac:dyDescent="0.15">
      <c r="A96" s="934"/>
      <c r="B96" s="287" t="s">
        <v>9251</v>
      </c>
      <c r="C96" s="288" t="s">
        <v>9245</v>
      </c>
      <c r="D96" s="933"/>
      <c r="E96" s="285" t="s">
        <v>644</v>
      </c>
      <c r="F96" s="285" t="s">
        <v>9252</v>
      </c>
    </row>
    <row r="97" spans="1:6" ht="12" x14ac:dyDescent="0.15">
      <c r="A97" s="934"/>
      <c r="B97" s="287" t="s">
        <v>9253</v>
      </c>
      <c r="C97" s="289"/>
      <c r="D97" s="933"/>
      <c r="E97" s="286"/>
      <c r="F97" s="285" t="s">
        <v>9254</v>
      </c>
    </row>
    <row r="98" spans="1:6" ht="12" x14ac:dyDescent="0.15">
      <c r="A98" s="934" t="s">
        <v>5957</v>
      </c>
      <c r="B98" s="287" t="s">
        <v>9255</v>
      </c>
      <c r="C98" s="288" t="s">
        <v>9256</v>
      </c>
      <c r="D98" s="933">
        <v>-666</v>
      </c>
      <c r="E98" s="924" t="s">
        <v>3011</v>
      </c>
      <c r="F98" s="285" t="s">
        <v>7980</v>
      </c>
    </row>
    <row r="99" spans="1:6" ht="12" x14ac:dyDescent="0.15">
      <c r="A99" s="934"/>
      <c r="B99" s="287" t="s">
        <v>9257</v>
      </c>
      <c r="C99" s="288" t="s">
        <v>7000</v>
      </c>
      <c r="D99" s="933"/>
      <c r="E99" s="948"/>
      <c r="F99" s="285" t="s">
        <v>7982</v>
      </c>
    </row>
    <row r="100" spans="1:6" ht="12" x14ac:dyDescent="0.15">
      <c r="A100" s="934" t="s">
        <v>9258</v>
      </c>
      <c r="B100" s="287" t="s">
        <v>9259</v>
      </c>
      <c r="C100" s="288" t="s">
        <v>9260</v>
      </c>
      <c r="D100" s="933" t="s">
        <v>103</v>
      </c>
      <c r="E100" s="924" t="s">
        <v>9261</v>
      </c>
      <c r="F100" s="924" t="s">
        <v>1486</v>
      </c>
    </row>
    <row r="101" spans="1:6" ht="12" x14ac:dyDescent="0.15">
      <c r="A101" s="934"/>
      <c r="B101" s="287" t="s">
        <v>9262</v>
      </c>
      <c r="C101" s="288" t="s">
        <v>7000</v>
      </c>
      <c r="D101" s="933"/>
      <c r="E101" s="924"/>
      <c r="F101" s="924"/>
    </row>
    <row r="102" spans="1:6" ht="12" x14ac:dyDescent="0.15">
      <c r="A102" s="934" t="s">
        <v>4270</v>
      </c>
      <c r="B102" s="287" t="s">
        <v>9263</v>
      </c>
      <c r="C102" s="288" t="s">
        <v>9264</v>
      </c>
      <c r="D102" s="933">
        <v>-225</v>
      </c>
      <c r="E102" s="924" t="s">
        <v>4269</v>
      </c>
      <c r="F102" s="285" t="s">
        <v>7980</v>
      </c>
    </row>
    <row r="103" spans="1:6" ht="12" x14ac:dyDescent="0.15">
      <c r="A103" s="934"/>
      <c r="B103" s="287" t="s">
        <v>9265</v>
      </c>
      <c r="C103" s="288" t="s">
        <v>7000</v>
      </c>
      <c r="D103" s="933"/>
      <c r="E103" s="948"/>
      <c r="F103" s="285" t="s">
        <v>7982</v>
      </c>
    </row>
    <row r="104" spans="1:6" ht="12" x14ac:dyDescent="0.15">
      <c r="A104" s="934"/>
      <c r="B104" s="287" t="s">
        <v>9266</v>
      </c>
      <c r="C104" s="289"/>
      <c r="D104" s="933"/>
      <c r="E104" s="948"/>
      <c r="F104" s="286"/>
    </row>
    <row r="105" spans="1:6" ht="12" x14ac:dyDescent="0.15">
      <c r="A105" s="934" t="s">
        <v>172</v>
      </c>
      <c r="B105" s="287" t="s">
        <v>9267</v>
      </c>
      <c r="C105" s="951" t="s">
        <v>9264</v>
      </c>
      <c r="D105" s="933">
        <v>-225</v>
      </c>
      <c r="E105" s="924" t="s">
        <v>9268</v>
      </c>
      <c r="F105" s="285" t="s">
        <v>7980</v>
      </c>
    </row>
    <row r="106" spans="1:6" ht="12" x14ac:dyDescent="0.15">
      <c r="A106" s="934"/>
      <c r="B106" s="287" t="s">
        <v>9269</v>
      </c>
      <c r="C106" s="951"/>
      <c r="D106" s="950"/>
      <c r="E106" s="924"/>
      <c r="F106" s="285" t="s">
        <v>7982</v>
      </c>
    </row>
    <row r="107" spans="1:6" ht="12" x14ac:dyDescent="0.15">
      <c r="A107" s="934"/>
      <c r="B107" s="287" t="s">
        <v>9266</v>
      </c>
      <c r="C107" s="951"/>
      <c r="D107" s="950"/>
      <c r="E107" s="924"/>
      <c r="F107" s="286"/>
    </row>
    <row r="108" spans="1:6" ht="12" x14ac:dyDescent="0.15">
      <c r="A108" s="934" t="s">
        <v>4268</v>
      </c>
      <c r="B108" s="287" t="s">
        <v>9270</v>
      </c>
      <c r="C108" s="288" t="s">
        <v>9264</v>
      </c>
      <c r="D108" s="933" t="s">
        <v>103</v>
      </c>
      <c r="E108" s="924" t="s">
        <v>9271</v>
      </c>
      <c r="F108" s="924" t="s">
        <v>1486</v>
      </c>
    </row>
    <row r="109" spans="1:6" ht="12" x14ac:dyDescent="0.15">
      <c r="A109" s="934"/>
      <c r="B109" s="287" t="s">
        <v>9266</v>
      </c>
      <c r="C109" s="288" t="s">
        <v>8521</v>
      </c>
      <c r="D109" s="933"/>
      <c r="E109" s="924"/>
      <c r="F109" s="924"/>
    </row>
    <row r="110" spans="1:6" ht="12" x14ac:dyDescent="0.15">
      <c r="A110" s="935" t="s">
        <v>173</v>
      </c>
      <c r="B110" s="287" t="s">
        <v>9272</v>
      </c>
      <c r="C110" s="951" t="s">
        <v>9273</v>
      </c>
      <c r="D110" s="933">
        <v>-150</v>
      </c>
      <c r="E110" s="924" t="s">
        <v>7977</v>
      </c>
      <c r="F110" s="285" t="s">
        <v>7980</v>
      </c>
    </row>
    <row r="111" spans="1:6" ht="12" x14ac:dyDescent="0.15">
      <c r="A111" s="935"/>
      <c r="B111" s="287" t="s">
        <v>9274</v>
      </c>
      <c r="C111" s="951"/>
      <c r="D111" s="950"/>
      <c r="E111" s="924"/>
      <c r="F111" s="285" t="s">
        <v>7982</v>
      </c>
    </row>
    <row r="112" spans="1:6" ht="12" x14ac:dyDescent="0.15">
      <c r="A112" s="935"/>
      <c r="B112" s="287"/>
      <c r="C112" s="951"/>
      <c r="D112" s="950"/>
      <c r="E112" s="924"/>
      <c r="F112" s="286"/>
    </row>
    <row r="113" spans="1:6" ht="12" x14ac:dyDescent="0.15">
      <c r="A113" s="934" t="s">
        <v>9275</v>
      </c>
      <c r="B113" s="287" t="s">
        <v>9276</v>
      </c>
      <c r="C113" s="951" t="s">
        <v>9277</v>
      </c>
      <c r="D113" s="933">
        <v>40</v>
      </c>
      <c r="E113" s="924" t="s">
        <v>1718</v>
      </c>
      <c r="F113" s="924"/>
    </row>
    <row r="114" spans="1:6" ht="12" x14ac:dyDescent="0.15">
      <c r="A114" s="934"/>
      <c r="B114" s="287" t="s">
        <v>9278</v>
      </c>
      <c r="C114" s="951"/>
      <c r="D114" s="950"/>
      <c r="E114" s="924"/>
      <c r="F114" s="924"/>
    </row>
    <row r="115" spans="1:6" ht="12" x14ac:dyDescent="0.15">
      <c r="A115" s="934"/>
      <c r="B115" s="287" t="s">
        <v>9279</v>
      </c>
      <c r="C115" s="951"/>
      <c r="D115" s="950"/>
      <c r="E115" s="924"/>
      <c r="F115" s="924"/>
    </row>
    <row r="116" spans="1:6" ht="12" x14ac:dyDescent="0.15">
      <c r="A116" s="934" t="s">
        <v>9280</v>
      </c>
      <c r="B116" s="287" t="s">
        <v>9281</v>
      </c>
      <c r="C116" s="288" t="s">
        <v>9277</v>
      </c>
      <c r="D116" s="932">
        <v>1500</v>
      </c>
      <c r="E116" s="924" t="s">
        <v>9282</v>
      </c>
      <c r="F116" s="924"/>
    </row>
    <row r="117" spans="1:6" ht="12" x14ac:dyDescent="0.15">
      <c r="A117" s="934"/>
      <c r="B117" s="287" t="s">
        <v>9283</v>
      </c>
      <c r="C117" s="288" t="s">
        <v>9284</v>
      </c>
      <c r="D117" s="932"/>
      <c r="E117" s="949"/>
      <c r="F117" s="924"/>
    </row>
    <row r="118" spans="1:6" ht="12" x14ac:dyDescent="0.15">
      <c r="A118" s="934"/>
      <c r="B118" s="287" t="s">
        <v>9285</v>
      </c>
      <c r="C118" s="289"/>
      <c r="D118" s="932"/>
      <c r="E118" s="949"/>
      <c r="F118" s="924"/>
    </row>
    <row r="119" spans="1:6" ht="12" x14ac:dyDescent="0.15">
      <c r="A119" s="934" t="s">
        <v>4267</v>
      </c>
      <c r="B119" s="287" t="s">
        <v>9286</v>
      </c>
      <c r="C119" s="288" t="s">
        <v>9287</v>
      </c>
      <c r="D119" s="932">
        <v>1500</v>
      </c>
      <c r="E119" s="924" t="s">
        <v>9282</v>
      </c>
      <c r="F119" s="924"/>
    </row>
    <row r="120" spans="1:6" ht="12" x14ac:dyDescent="0.15">
      <c r="A120" s="934"/>
      <c r="B120" s="287" t="s">
        <v>9288</v>
      </c>
      <c r="C120" s="288" t="s">
        <v>9284</v>
      </c>
      <c r="D120" s="932"/>
      <c r="E120" s="949"/>
      <c r="F120" s="924"/>
    </row>
    <row r="121" spans="1:6" ht="12" x14ac:dyDescent="0.15">
      <c r="A121" s="934"/>
      <c r="B121" s="287" t="s">
        <v>9289</v>
      </c>
      <c r="C121" s="289"/>
      <c r="D121" s="932"/>
      <c r="E121" s="949"/>
      <c r="F121" s="924"/>
    </row>
    <row r="122" spans="1:6" ht="12" x14ac:dyDescent="0.15">
      <c r="A122" s="934" t="s">
        <v>9290</v>
      </c>
      <c r="B122" s="287" t="s">
        <v>9291</v>
      </c>
      <c r="C122" s="951" t="s">
        <v>9287</v>
      </c>
      <c r="D122" s="933">
        <v>50</v>
      </c>
      <c r="E122" s="924" t="s">
        <v>1718</v>
      </c>
      <c r="F122" s="924"/>
    </row>
    <row r="123" spans="1:6" ht="12" x14ac:dyDescent="0.15">
      <c r="A123" s="934"/>
      <c r="B123" s="287" t="s">
        <v>9292</v>
      </c>
      <c r="C123" s="951"/>
      <c r="D123" s="950"/>
      <c r="E123" s="924"/>
      <c r="F123" s="924"/>
    </row>
    <row r="124" spans="1:6" ht="12" x14ac:dyDescent="0.15">
      <c r="A124" s="934" t="s">
        <v>174</v>
      </c>
      <c r="B124" s="287" t="s">
        <v>9293</v>
      </c>
      <c r="C124" s="951" t="s">
        <v>9294</v>
      </c>
      <c r="D124" s="933">
        <v>50</v>
      </c>
      <c r="E124" s="924" t="s">
        <v>4266</v>
      </c>
      <c r="F124" s="924"/>
    </row>
    <row r="125" spans="1:6" ht="12" x14ac:dyDescent="0.15">
      <c r="A125" s="934"/>
      <c r="B125" s="287" t="s">
        <v>9295</v>
      </c>
      <c r="C125" s="951"/>
      <c r="D125" s="950"/>
      <c r="E125" s="924"/>
      <c r="F125" s="924"/>
    </row>
    <row r="126" spans="1:6" ht="12" x14ac:dyDescent="0.15">
      <c r="A126" s="934" t="s">
        <v>4265</v>
      </c>
      <c r="B126" s="287" t="s">
        <v>9296</v>
      </c>
      <c r="C126" s="951" t="s">
        <v>9297</v>
      </c>
      <c r="D126" s="933">
        <v>50</v>
      </c>
      <c r="E126" s="924" t="s">
        <v>4264</v>
      </c>
      <c r="F126" s="924"/>
    </row>
    <row r="127" spans="1:6" ht="12" x14ac:dyDescent="0.15">
      <c r="A127" s="934"/>
      <c r="B127" s="287" t="s">
        <v>9298</v>
      </c>
      <c r="C127" s="951"/>
      <c r="D127" s="950"/>
      <c r="E127" s="924"/>
      <c r="F127" s="924"/>
    </row>
    <row r="128" spans="1:6" ht="12" x14ac:dyDescent="0.15">
      <c r="A128" s="934" t="s">
        <v>4253</v>
      </c>
      <c r="B128" s="287" t="s">
        <v>9299</v>
      </c>
      <c r="C128" s="951" t="s">
        <v>9300</v>
      </c>
      <c r="D128" s="933">
        <v>100</v>
      </c>
      <c r="E128" s="924" t="s">
        <v>2870</v>
      </c>
      <c r="F128" s="924"/>
    </row>
    <row r="129" spans="1:6" ht="12" x14ac:dyDescent="0.15">
      <c r="A129" s="934"/>
      <c r="B129" s="287" t="s">
        <v>9301</v>
      </c>
      <c r="C129" s="951"/>
      <c r="D129" s="950"/>
      <c r="E129" s="924"/>
      <c r="F129" s="924"/>
    </row>
    <row r="130" spans="1:6" ht="12" x14ac:dyDescent="0.15">
      <c r="A130" s="934"/>
      <c r="B130" s="287" t="s">
        <v>9302</v>
      </c>
      <c r="C130" s="951"/>
      <c r="D130" s="950"/>
      <c r="E130" s="924"/>
      <c r="F130" s="924"/>
    </row>
    <row r="131" spans="1:6" ht="12" x14ac:dyDescent="0.15">
      <c r="A131" s="934" t="s">
        <v>1012</v>
      </c>
      <c r="B131" s="287" t="s">
        <v>9303</v>
      </c>
      <c r="C131" s="951" t="s">
        <v>9304</v>
      </c>
      <c r="D131" s="933">
        <v>-37</v>
      </c>
      <c r="E131" s="924" t="s">
        <v>3343</v>
      </c>
      <c r="F131" s="924"/>
    </row>
    <row r="132" spans="1:6" ht="12" x14ac:dyDescent="0.15">
      <c r="A132" s="934"/>
      <c r="B132" s="287" t="s">
        <v>9305</v>
      </c>
      <c r="C132" s="951"/>
      <c r="D132" s="950"/>
      <c r="E132" s="924"/>
      <c r="F132" s="924"/>
    </row>
    <row r="133" spans="1:6" ht="12" x14ac:dyDescent="0.15">
      <c r="A133" s="934" t="s">
        <v>1037</v>
      </c>
      <c r="B133" s="287" t="s">
        <v>9306</v>
      </c>
      <c r="C133" s="951" t="s">
        <v>9307</v>
      </c>
      <c r="D133" s="933">
        <v>-375</v>
      </c>
      <c r="E133" s="924" t="s">
        <v>4263</v>
      </c>
      <c r="F133" s="924"/>
    </row>
    <row r="134" spans="1:6" ht="12" x14ac:dyDescent="0.15">
      <c r="A134" s="934"/>
      <c r="B134" s="287" t="s">
        <v>9308</v>
      </c>
      <c r="C134" s="951"/>
      <c r="D134" s="950"/>
      <c r="E134" s="924"/>
      <c r="F134" s="924"/>
    </row>
    <row r="135" spans="1:6" ht="12" x14ac:dyDescent="0.15">
      <c r="A135" s="934"/>
      <c r="B135" s="287"/>
      <c r="C135" s="951"/>
      <c r="D135" s="950"/>
      <c r="E135" s="924"/>
      <c r="F135" s="924"/>
    </row>
    <row r="136" spans="1:6" ht="12" x14ac:dyDescent="0.15">
      <c r="A136" s="934" t="s">
        <v>9309</v>
      </c>
      <c r="B136" s="287" t="s">
        <v>9310</v>
      </c>
      <c r="C136" s="288" t="s">
        <v>9311</v>
      </c>
      <c r="D136" s="932">
        <v>-3000</v>
      </c>
      <c r="E136" s="924" t="s">
        <v>9312</v>
      </c>
      <c r="F136" s="924" t="s">
        <v>9313</v>
      </c>
    </row>
    <row r="137" spans="1:6" ht="12" x14ac:dyDescent="0.15">
      <c r="A137" s="934"/>
      <c r="B137" s="287" t="s">
        <v>9314</v>
      </c>
      <c r="C137" s="288" t="s">
        <v>7000</v>
      </c>
      <c r="D137" s="932"/>
      <c r="E137" s="949"/>
      <c r="F137" s="924"/>
    </row>
    <row r="138" spans="1:6" ht="12" x14ac:dyDescent="0.15">
      <c r="A138" s="934"/>
      <c r="B138" s="290" t="s">
        <v>9315</v>
      </c>
      <c r="C138" s="289"/>
      <c r="D138" s="932"/>
      <c r="E138" s="949"/>
      <c r="F138" s="924"/>
    </row>
    <row r="139" spans="1:6" ht="12" x14ac:dyDescent="0.15">
      <c r="A139" s="934" t="s">
        <v>9316</v>
      </c>
      <c r="B139" s="290" t="s">
        <v>9310</v>
      </c>
      <c r="C139" s="288" t="s">
        <v>9317</v>
      </c>
      <c r="D139" s="933">
        <v>-6</v>
      </c>
      <c r="E139" s="924" t="s">
        <v>9318</v>
      </c>
      <c r="F139" s="924" t="s">
        <v>9313</v>
      </c>
    </row>
    <row r="140" spans="1:6" ht="12" x14ac:dyDescent="0.15">
      <c r="A140" s="934"/>
      <c r="B140" s="290" t="s">
        <v>9314</v>
      </c>
      <c r="C140" s="288" t="s">
        <v>7000</v>
      </c>
      <c r="D140" s="933"/>
      <c r="E140" s="948"/>
      <c r="F140" s="924"/>
    </row>
    <row r="141" spans="1:6" ht="12" x14ac:dyDescent="0.15">
      <c r="A141" s="934"/>
      <c r="B141" s="290" t="s">
        <v>9319</v>
      </c>
      <c r="C141" s="289"/>
      <c r="D141" s="933"/>
      <c r="E141" s="948"/>
      <c r="F141" s="924"/>
    </row>
    <row r="142" spans="1:6" ht="12" x14ac:dyDescent="0.15">
      <c r="A142" s="934" t="s">
        <v>9320</v>
      </c>
      <c r="B142" s="287" t="s">
        <v>9310</v>
      </c>
      <c r="C142" s="288" t="s">
        <v>9321</v>
      </c>
      <c r="D142" s="932">
        <v>-1500</v>
      </c>
      <c r="E142" s="924" t="s">
        <v>3331</v>
      </c>
      <c r="F142" s="924" t="s">
        <v>9313</v>
      </c>
    </row>
    <row r="143" spans="1:6" ht="12" x14ac:dyDescent="0.15">
      <c r="A143" s="934"/>
      <c r="B143" s="287" t="s">
        <v>9314</v>
      </c>
      <c r="C143" s="288" t="s">
        <v>7000</v>
      </c>
      <c r="D143" s="932"/>
      <c r="E143" s="949"/>
      <c r="F143" s="924"/>
    </row>
    <row r="144" spans="1:6" ht="12" x14ac:dyDescent="0.15">
      <c r="A144" s="934" t="s">
        <v>4262</v>
      </c>
      <c r="B144" s="287" t="s">
        <v>9322</v>
      </c>
      <c r="C144" s="288" t="s">
        <v>9323</v>
      </c>
      <c r="D144" s="933">
        <v>300</v>
      </c>
      <c r="E144" s="924" t="s">
        <v>3385</v>
      </c>
      <c r="F144" s="924" t="s">
        <v>9313</v>
      </c>
    </row>
    <row r="145" spans="1:6" ht="12" x14ac:dyDescent="0.15">
      <c r="A145" s="934"/>
      <c r="B145" s="287" t="s">
        <v>9324</v>
      </c>
      <c r="C145" s="288" t="s">
        <v>7000</v>
      </c>
      <c r="D145" s="933"/>
      <c r="E145" s="948"/>
      <c r="F145" s="924"/>
    </row>
    <row r="146" spans="1:6" ht="12" x14ac:dyDescent="0.15">
      <c r="A146" s="934" t="s">
        <v>9325</v>
      </c>
      <c r="B146" s="287" t="s">
        <v>9326</v>
      </c>
      <c r="C146" s="951" t="s">
        <v>9327</v>
      </c>
      <c r="D146" s="933">
        <v>40</v>
      </c>
      <c r="E146" s="924" t="s">
        <v>1562</v>
      </c>
      <c r="F146" s="924" t="s">
        <v>9313</v>
      </c>
    </row>
    <row r="147" spans="1:6" ht="12" x14ac:dyDescent="0.15">
      <c r="A147" s="934"/>
      <c r="B147" s="287" t="s">
        <v>9328</v>
      </c>
      <c r="C147" s="951"/>
      <c r="D147" s="950"/>
      <c r="E147" s="924"/>
      <c r="F147" s="924"/>
    </row>
    <row r="148" spans="1:6" ht="12" x14ac:dyDescent="0.15">
      <c r="A148" s="934"/>
      <c r="B148" s="287" t="s">
        <v>9329</v>
      </c>
      <c r="C148" s="951"/>
      <c r="D148" s="950"/>
      <c r="E148" s="924"/>
      <c r="F148" s="924"/>
    </row>
    <row r="149" spans="1:6" ht="12" x14ac:dyDescent="0.15">
      <c r="A149" s="934" t="s">
        <v>4261</v>
      </c>
      <c r="B149" s="287" t="s">
        <v>9326</v>
      </c>
      <c r="C149" s="951" t="s">
        <v>9330</v>
      </c>
      <c r="D149" s="933">
        <v>25</v>
      </c>
      <c r="E149" s="924" t="s">
        <v>3385</v>
      </c>
      <c r="F149" s="924" t="s">
        <v>9313</v>
      </c>
    </row>
    <row r="150" spans="1:6" ht="12" x14ac:dyDescent="0.15">
      <c r="A150" s="934"/>
      <c r="B150" s="287" t="s">
        <v>9331</v>
      </c>
      <c r="C150" s="951"/>
      <c r="D150" s="950"/>
      <c r="E150" s="924"/>
      <c r="F150" s="924"/>
    </row>
    <row r="151" spans="1:6" ht="12" x14ac:dyDescent="0.15">
      <c r="A151" s="934"/>
      <c r="B151" s="287" t="s">
        <v>9329</v>
      </c>
      <c r="C151" s="951"/>
      <c r="D151" s="950"/>
      <c r="E151" s="924"/>
      <c r="F151" s="924"/>
    </row>
    <row r="152" spans="1:6" ht="12" x14ac:dyDescent="0.15">
      <c r="A152" s="934" t="s">
        <v>4260</v>
      </c>
      <c r="B152" s="287" t="s">
        <v>9332</v>
      </c>
      <c r="C152" s="288" t="s">
        <v>9333</v>
      </c>
      <c r="D152" s="933" t="s">
        <v>103</v>
      </c>
      <c r="E152" s="924" t="s">
        <v>3262</v>
      </c>
      <c r="F152" s="927" t="s">
        <v>9334</v>
      </c>
    </row>
    <row r="153" spans="1:6" ht="12" x14ac:dyDescent="0.15">
      <c r="A153" s="934"/>
      <c r="B153" s="287" t="s">
        <v>9335</v>
      </c>
      <c r="C153" s="288" t="s">
        <v>7000</v>
      </c>
      <c r="D153" s="933"/>
      <c r="E153" s="948"/>
      <c r="F153" s="927"/>
    </row>
    <row r="154" spans="1:6" ht="12" x14ac:dyDescent="0.15">
      <c r="A154" s="934" t="s">
        <v>9336</v>
      </c>
      <c r="B154" s="287" t="s">
        <v>9337</v>
      </c>
      <c r="C154" s="288" t="s">
        <v>9338</v>
      </c>
      <c r="D154" s="933" t="s">
        <v>103</v>
      </c>
      <c r="E154" s="924" t="s">
        <v>3262</v>
      </c>
      <c r="F154" s="924" t="s">
        <v>9339</v>
      </c>
    </row>
    <row r="155" spans="1:6" ht="12" x14ac:dyDescent="0.15">
      <c r="A155" s="934"/>
      <c r="B155" s="287" t="s">
        <v>9340</v>
      </c>
      <c r="C155" s="288" t="s">
        <v>9284</v>
      </c>
      <c r="D155" s="933"/>
      <c r="E155" s="948"/>
      <c r="F155" s="924"/>
    </row>
    <row r="156" spans="1:6" ht="12" x14ac:dyDescent="0.15">
      <c r="A156" s="934" t="s">
        <v>9341</v>
      </c>
      <c r="B156" s="287" t="s">
        <v>9342</v>
      </c>
      <c r="C156" s="288" t="s">
        <v>9343</v>
      </c>
      <c r="D156" s="933" t="s">
        <v>103</v>
      </c>
      <c r="E156" s="924" t="s">
        <v>1533</v>
      </c>
      <c r="F156" s="924" t="s">
        <v>1486</v>
      </c>
    </row>
    <row r="157" spans="1:6" ht="12" x14ac:dyDescent="0.15">
      <c r="A157" s="934"/>
      <c r="B157" s="287" t="s">
        <v>9344</v>
      </c>
      <c r="C157" s="288" t="s">
        <v>9345</v>
      </c>
      <c r="D157" s="933"/>
      <c r="E157" s="948"/>
      <c r="F157" s="924"/>
    </row>
    <row r="158" spans="1:6" ht="12" x14ac:dyDescent="0.15">
      <c r="A158" s="934"/>
      <c r="B158" s="287" t="s">
        <v>9340</v>
      </c>
      <c r="C158" s="288" t="s">
        <v>9346</v>
      </c>
      <c r="D158" s="933"/>
      <c r="E158" s="948"/>
      <c r="F158" s="924"/>
    </row>
    <row r="159" spans="1:6" ht="12" x14ac:dyDescent="0.15">
      <c r="A159" s="934" t="s">
        <v>9347</v>
      </c>
      <c r="B159" s="287" t="s">
        <v>9348</v>
      </c>
      <c r="C159" s="288" t="s">
        <v>9349</v>
      </c>
      <c r="D159" s="933" t="s">
        <v>103</v>
      </c>
      <c r="E159" s="924" t="s">
        <v>1533</v>
      </c>
      <c r="F159" s="924" t="s">
        <v>1486</v>
      </c>
    </row>
    <row r="160" spans="1:6" ht="12" x14ac:dyDescent="0.15">
      <c r="A160" s="934"/>
      <c r="B160" s="287" t="s">
        <v>9350</v>
      </c>
      <c r="C160" s="288" t="s">
        <v>9351</v>
      </c>
      <c r="D160" s="933"/>
      <c r="E160" s="948"/>
      <c r="F160" s="924"/>
    </row>
    <row r="161" spans="1:6" ht="12" x14ac:dyDescent="0.15">
      <c r="A161" s="934"/>
      <c r="B161" s="287" t="s">
        <v>9340</v>
      </c>
      <c r="C161" s="288" t="s">
        <v>7000</v>
      </c>
      <c r="D161" s="933"/>
      <c r="E161" s="948"/>
      <c r="F161" s="924"/>
    </row>
    <row r="162" spans="1:6" ht="12" x14ac:dyDescent="0.15">
      <c r="A162" s="934" t="s">
        <v>9352</v>
      </c>
      <c r="B162" s="287" t="s">
        <v>9348</v>
      </c>
      <c r="C162" s="288" t="s">
        <v>9353</v>
      </c>
      <c r="D162" s="933" t="s">
        <v>103</v>
      </c>
      <c r="E162" s="924" t="s">
        <v>1533</v>
      </c>
      <c r="F162" s="924" t="s">
        <v>1486</v>
      </c>
    </row>
    <row r="163" spans="1:6" ht="12" x14ac:dyDescent="0.15">
      <c r="A163" s="934"/>
      <c r="B163" s="287" t="s">
        <v>9354</v>
      </c>
      <c r="C163" s="288" t="s">
        <v>9351</v>
      </c>
      <c r="D163" s="933"/>
      <c r="E163" s="948"/>
      <c r="F163" s="924"/>
    </row>
    <row r="164" spans="1:6" ht="12" x14ac:dyDescent="0.15">
      <c r="A164" s="934"/>
      <c r="B164" s="287" t="s">
        <v>9340</v>
      </c>
      <c r="C164" s="288" t="s">
        <v>7000</v>
      </c>
      <c r="D164" s="933"/>
      <c r="E164" s="948"/>
      <c r="F164" s="924"/>
    </row>
  </sheetData>
  <mergeCells count="257">
    <mergeCell ref="A162:A164"/>
    <mergeCell ref="D162:D164"/>
    <mergeCell ref="E162:E164"/>
    <mergeCell ref="F162:F164"/>
    <mergeCell ref="D152:D153"/>
    <mergeCell ref="E152:E153"/>
    <mergeCell ref="F152:F153"/>
    <mergeCell ref="A154:A155"/>
    <mergeCell ref="D154:D155"/>
    <mergeCell ref="E154:E155"/>
    <mergeCell ref="F154:F155"/>
    <mergeCell ref="A156:A158"/>
    <mergeCell ref="D156:D158"/>
    <mergeCell ref="E156:E158"/>
    <mergeCell ref="F156:F158"/>
    <mergeCell ref="D146:D148"/>
    <mergeCell ref="E146:E148"/>
    <mergeCell ref="F146:F148"/>
    <mergeCell ref="A149:A151"/>
    <mergeCell ref="C149:C151"/>
    <mergeCell ref="D149:D151"/>
    <mergeCell ref="E149:E151"/>
    <mergeCell ref="F149:F151"/>
    <mergeCell ref="D159:D161"/>
    <mergeCell ref="E159:E161"/>
    <mergeCell ref="F159:F161"/>
    <mergeCell ref="E100:E101"/>
    <mergeCell ref="F100:F101"/>
    <mergeCell ref="C105:C107"/>
    <mergeCell ref="A108:A109"/>
    <mergeCell ref="D108:D109"/>
    <mergeCell ref="E108:E109"/>
    <mergeCell ref="F108:F109"/>
    <mergeCell ref="A110:A112"/>
    <mergeCell ref="C110:C112"/>
    <mergeCell ref="D110:D112"/>
    <mergeCell ref="E110:E112"/>
    <mergeCell ref="F85:F87"/>
    <mergeCell ref="A88:A90"/>
    <mergeCell ref="D88:D90"/>
    <mergeCell ref="E88:E90"/>
    <mergeCell ref="F88:F90"/>
    <mergeCell ref="D91:D92"/>
    <mergeCell ref="E91:E92"/>
    <mergeCell ref="F91:F92"/>
    <mergeCell ref="A93:A94"/>
    <mergeCell ref="D93:D94"/>
    <mergeCell ref="E93:E94"/>
    <mergeCell ref="F93:F94"/>
    <mergeCell ref="F76:F78"/>
    <mergeCell ref="A79:A81"/>
    <mergeCell ref="C79:C81"/>
    <mergeCell ref="D79:D81"/>
    <mergeCell ref="E79:E81"/>
    <mergeCell ref="F79:F81"/>
    <mergeCell ref="D82:D84"/>
    <mergeCell ref="E82:E84"/>
    <mergeCell ref="F82:F84"/>
    <mergeCell ref="F65:F66"/>
    <mergeCell ref="A67:A69"/>
    <mergeCell ref="D67:D69"/>
    <mergeCell ref="E67:E69"/>
    <mergeCell ref="F67:F69"/>
    <mergeCell ref="A70:A72"/>
    <mergeCell ref="C70:C72"/>
    <mergeCell ref="D70:D72"/>
    <mergeCell ref="E70:E72"/>
    <mergeCell ref="F70:F72"/>
    <mergeCell ref="F47:F49"/>
    <mergeCell ref="A50:A52"/>
    <mergeCell ref="D50:D52"/>
    <mergeCell ref="E50:E52"/>
    <mergeCell ref="F50:F52"/>
    <mergeCell ref="A53:A55"/>
    <mergeCell ref="D53:D55"/>
    <mergeCell ref="E53:E55"/>
    <mergeCell ref="F53:F55"/>
    <mergeCell ref="A47:A49"/>
    <mergeCell ref="F38:F40"/>
    <mergeCell ref="A41:A43"/>
    <mergeCell ref="D41:D43"/>
    <mergeCell ref="E41:E43"/>
    <mergeCell ref="F41:F43"/>
    <mergeCell ref="A44:A46"/>
    <mergeCell ref="D44:D46"/>
    <mergeCell ref="E44:E46"/>
    <mergeCell ref="F44:F46"/>
    <mergeCell ref="C29:C31"/>
    <mergeCell ref="D29:D31"/>
    <mergeCell ref="E29:E31"/>
    <mergeCell ref="F29:F31"/>
    <mergeCell ref="A32:A34"/>
    <mergeCell ref="D32:D34"/>
    <mergeCell ref="E32:E34"/>
    <mergeCell ref="F32:F34"/>
    <mergeCell ref="A35:A37"/>
    <mergeCell ref="D35:D37"/>
    <mergeCell ref="E35:E37"/>
    <mergeCell ref="F35:F37"/>
    <mergeCell ref="C22:C23"/>
    <mergeCell ref="D22:D23"/>
    <mergeCell ref="E22:E23"/>
    <mergeCell ref="F22:F23"/>
    <mergeCell ref="A24:A25"/>
    <mergeCell ref="C24:C25"/>
    <mergeCell ref="D24:D25"/>
    <mergeCell ref="E24:E25"/>
    <mergeCell ref="A26:A28"/>
    <mergeCell ref="C26:C28"/>
    <mergeCell ref="D26:D28"/>
    <mergeCell ref="E26:E28"/>
    <mergeCell ref="F26:F28"/>
    <mergeCell ref="C17:C18"/>
    <mergeCell ref="D17:D18"/>
    <mergeCell ref="E17:E18"/>
    <mergeCell ref="F17:F18"/>
    <mergeCell ref="A19:A21"/>
    <mergeCell ref="C19:C21"/>
    <mergeCell ref="D19:D21"/>
    <mergeCell ref="E19:E21"/>
    <mergeCell ref="F19:F21"/>
    <mergeCell ref="A2:A4"/>
    <mergeCell ref="A5:A7"/>
    <mergeCell ref="A8:A10"/>
    <mergeCell ref="A11:A13"/>
    <mergeCell ref="A14:A16"/>
    <mergeCell ref="A17:A18"/>
    <mergeCell ref="A22:A23"/>
    <mergeCell ref="A29:A31"/>
    <mergeCell ref="A38:A40"/>
    <mergeCell ref="C2:C4"/>
    <mergeCell ref="C5:C7"/>
    <mergeCell ref="C8:C10"/>
    <mergeCell ref="C11:C13"/>
    <mergeCell ref="C14:C16"/>
    <mergeCell ref="C113:C115"/>
    <mergeCell ref="C131:C132"/>
    <mergeCell ref="A113:A115"/>
    <mergeCell ref="A116:A118"/>
    <mergeCell ref="A119:A121"/>
    <mergeCell ref="A128:A130"/>
    <mergeCell ref="A122:A123"/>
    <mergeCell ref="A124:A125"/>
    <mergeCell ref="A126:A127"/>
    <mergeCell ref="A131:A132"/>
    <mergeCell ref="A56:A58"/>
    <mergeCell ref="A59:A61"/>
    <mergeCell ref="A62:A64"/>
    <mergeCell ref="A65:A66"/>
    <mergeCell ref="A73:A75"/>
    <mergeCell ref="A102:A104"/>
    <mergeCell ref="A105:A107"/>
    <mergeCell ref="A82:A84"/>
    <mergeCell ref="A91:A92"/>
    <mergeCell ref="D56:D58"/>
    <mergeCell ref="D59:D61"/>
    <mergeCell ref="A136:A138"/>
    <mergeCell ref="A139:A141"/>
    <mergeCell ref="A142:A143"/>
    <mergeCell ref="A144:A145"/>
    <mergeCell ref="A146:A148"/>
    <mergeCell ref="A152:A153"/>
    <mergeCell ref="A159:A161"/>
    <mergeCell ref="A133:A135"/>
    <mergeCell ref="A98:A99"/>
    <mergeCell ref="A100:A101"/>
    <mergeCell ref="C65:C66"/>
    <mergeCell ref="D65:D66"/>
    <mergeCell ref="C73:C75"/>
    <mergeCell ref="D73:D75"/>
    <mergeCell ref="A76:A78"/>
    <mergeCell ref="C76:C78"/>
    <mergeCell ref="D76:D78"/>
    <mergeCell ref="A85:A87"/>
    <mergeCell ref="D85:D87"/>
    <mergeCell ref="A95:A97"/>
    <mergeCell ref="D95:D97"/>
    <mergeCell ref="C146:C148"/>
    <mergeCell ref="C133:C135"/>
    <mergeCell ref="D133:D135"/>
    <mergeCell ref="D136:D138"/>
    <mergeCell ref="D142:D143"/>
    <mergeCell ref="D144:D145"/>
    <mergeCell ref="D113:D115"/>
    <mergeCell ref="D116:D118"/>
    <mergeCell ref="D119:D121"/>
    <mergeCell ref="D128:D130"/>
    <mergeCell ref="D139:D141"/>
    <mergeCell ref="C128:C130"/>
    <mergeCell ref="C122:C123"/>
    <mergeCell ref="D122:D123"/>
    <mergeCell ref="C124:C125"/>
    <mergeCell ref="D124:D125"/>
    <mergeCell ref="C126:C127"/>
    <mergeCell ref="D126:D127"/>
    <mergeCell ref="E2:E4"/>
    <mergeCell ref="E5:E7"/>
    <mergeCell ref="E8:E10"/>
    <mergeCell ref="E11:E13"/>
    <mergeCell ref="E14:E16"/>
    <mergeCell ref="D2:D4"/>
    <mergeCell ref="D38:D40"/>
    <mergeCell ref="E38:E40"/>
    <mergeCell ref="D47:D49"/>
    <mergeCell ref="E47:E49"/>
    <mergeCell ref="D5:D7"/>
    <mergeCell ref="D8:D10"/>
    <mergeCell ref="D11:D13"/>
    <mergeCell ref="D14:D16"/>
    <mergeCell ref="E126:E127"/>
    <mergeCell ref="E139:E141"/>
    <mergeCell ref="E131:E132"/>
    <mergeCell ref="E133:E135"/>
    <mergeCell ref="E136:E138"/>
    <mergeCell ref="E142:E143"/>
    <mergeCell ref="E59:E61"/>
    <mergeCell ref="D62:D64"/>
    <mergeCell ref="E62:E64"/>
    <mergeCell ref="E98:E99"/>
    <mergeCell ref="E102:E104"/>
    <mergeCell ref="E105:E107"/>
    <mergeCell ref="E113:E115"/>
    <mergeCell ref="E116:E118"/>
    <mergeCell ref="E119:E121"/>
    <mergeCell ref="D131:D132"/>
    <mergeCell ref="D98:D99"/>
    <mergeCell ref="D100:D101"/>
    <mergeCell ref="D102:D104"/>
    <mergeCell ref="D105:D107"/>
    <mergeCell ref="E65:E66"/>
    <mergeCell ref="E73:E75"/>
    <mergeCell ref="E76:E78"/>
    <mergeCell ref="E85:E87"/>
    <mergeCell ref="E144:E145"/>
    <mergeCell ref="F2:F4"/>
    <mergeCell ref="F5:F7"/>
    <mergeCell ref="F8:F10"/>
    <mergeCell ref="F11:F13"/>
    <mergeCell ref="F14:F16"/>
    <mergeCell ref="F59:F61"/>
    <mergeCell ref="F62:F64"/>
    <mergeCell ref="F116:F118"/>
    <mergeCell ref="F119:F121"/>
    <mergeCell ref="F128:F130"/>
    <mergeCell ref="F139:F141"/>
    <mergeCell ref="F113:F115"/>
    <mergeCell ref="F122:F123"/>
    <mergeCell ref="F124:F125"/>
    <mergeCell ref="F126:F127"/>
    <mergeCell ref="F131:F132"/>
    <mergeCell ref="F133:F135"/>
    <mergeCell ref="F136:F138"/>
    <mergeCell ref="F142:F143"/>
    <mergeCell ref="F144:F145"/>
    <mergeCell ref="E128:E130"/>
    <mergeCell ref="E122:E123"/>
    <mergeCell ref="E124:E125"/>
  </mergeCells>
  <phoneticPr fontId="1" type="noConversion"/>
  <pageMargins left="0.75" right="0.75" top="1" bottom="1" header="0.51" footer="0.51"/>
  <pageSetup paperSize="9" orientation="portrait" horizontalDpi="0" verticalDpi="0" r:id="rId1"/>
  <headerFooter scaleWithDoc="0"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1">
    <tabColor rgb="FFFF9900"/>
  </sheetPr>
  <dimension ref="A1:AC101"/>
  <sheetViews>
    <sheetView workbookViewId="0">
      <pane ySplit="1" topLeftCell="A2" activePane="bottomLeft" state="frozen"/>
      <selection pane="bottomLeft" activeCell="A2" sqref="A2"/>
    </sheetView>
  </sheetViews>
  <sheetFormatPr defaultRowHeight="11.25" x14ac:dyDescent="0.15"/>
  <cols>
    <col min="1" max="1" width="10" style="292" bestFit="1" customWidth="1"/>
    <col min="2" max="2" width="5" bestFit="1" customWidth="1"/>
    <col min="3" max="3" width="6" bestFit="1" customWidth="1"/>
    <col min="4" max="4" width="39.83203125" customWidth="1"/>
    <col min="5" max="5" width="1.83203125" customWidth="1"/>
    <col min="6" max="6" width="6.33203125" style="292" bestFit="1" customWidth="1"/>
    <col min="7" max="7" width="12.1640625" style="292" bestFit="1" customWidth="1"/>
    <col min="8" max="8" width="6.33203125" style="292" bestFit="1" customWidth="1"/>
    <col min="9" max="10" width="6.33203125" style="301" bestFit="1" customWidth="1"/>
    <col min="11" max="11" width="1.83203125" customWidth="1"/>
    <col min="12" max="12" width="7.5" style="301" bestFit="1" customWidth="1"/>
    <col min="13" max="13" width="14.5" style="299" bestFit="1" customWidth="1"/>
    <col min="14" max="14" width="1.83203125" customWidth="1"/>
    <col min="15" max="16" width="6" style="292" customWidth="1"/>
    <col min="17" max="17" width="1.83203125" style="1" customWidth="1"/>
    <col min="18" max="18" width="6" style="292" bestFit="1" customWidth="1"/>
    <col min="19" max="19" width="1.83203125" style="1" customWidth="1"/>
    <col min="20" max="20" width="6" style="301" bestFit="1" customWidth="1"/>
    <col min="21" max="21" width="1.83203125" customWidth="1"/>
    <col min="22" max="22" width="6" bestFit="1" customWidth="1"/>
    <col min="23" max="23" width="6.33203125" bestFit="1" customWidth="1"/>
    <col min="24" max="29" width="6" bestFit="1" customWidth="1"/>
  </cols>
  <sheetData>
    <row r="1" spans="1:29" x14ac:dyDescent="0.15">
      <c r="A1" s="334" t="s">
        <v>9427</v>
      </c>
      <c r="B1" s="333" t="s">
        <v>9426</v>
      </c>
      <c r="C1" s="333" t="s">
        <v>9429</v>
      </c>
      <c r="D1" s="333" t="s">
        <v>9428</v>
      </c>
      <c r="E1" s="333"/>
      <c r="F1" s="334" t="s">
        <v>9518</v>
      </c>
      <c r="G1" s="334" t="s">
        <v>9501</v>
      </c>
      <c r="H1" s="334" t="s">
        <v>9502</v>
      </c>
      <c r="I1" s="335" t="s">
        <v>9499</v>
      </c>
      <c r="J1" s="335" t="s">
        <v>9500</v>
      </c>
      <c r="K1" s="333"/>
      <c r="L1" s="335" t="s">
        <v>9542</v>
      </c>
      <c r="M1" s="336" t="s">
        <v>9553</v>
      </c>
      <c r="N1" s="333"/>
      <c r="O1" s="334" t="s">
        <v>9554</v>
      </c>
      <c r="P1" s="334" t="s">
        <v>9555</v>
      </c>
      <c r="Q1" s="333"/>
      <c r="R1" s="334" t="s">
        <v>9503</v>
      </c>
      <c r="S1" s="333"/>
      <c r="T1" s="335" t="s">
        <v>9557</v>
      </c>
      <c r="U1" s="333"/>
      <c r="V1" s="333" t="s">
        <v>9536</v>
      </c>
      <c r="W1" s="333" t="s">
        <v>9595</v>
      </c>
      <c r="X1" s="333" t="s">
        <v>9537</v>
      </c>
      <c r="Y1" s="333" t="s">
        <v>9538</v>
      </c>
      <c r="Z1" s="333" t="s">
        <v>9539</v>
      </c>
      <c r="AA1" s="333" t="s">
        <v>9540</v>
      </c>
      <c r="AB1" s="333" t="s">
        <v>9507</v>
      </c>
      <c r="AC1" s="333" t="s">
        <v>9541</v>
      </c>
    </row>
    <row r="2" spans="1:29" x14ac:dyDescent="0.15">
      <c r="A2" s="337" t="s">
        <v>9430</v>
      </c>
      <c r="B2" s="293">
        <v>1</v>
      </c>
      <c r="C2" s="359">
        <v>0</v>
      </c>
      <c r="D2" s="297" t="s">
        <v>9431</v>
      </c>
      <c r="E2" s="645"/>
      <c r="F2" s="298"/>
      <c r="G2" s="298"/>
      <c r="H2" s="298"/>
      <c r="I2" s="300"/>
      <c r="J2" s="300"/>
      <c r="K2" s="645"/>
      <c r="L2" s="302"/>
      <c r="M2" s="341"/>
      <c r="N2" s="645"/>
      <c r="O2" s="296"/>
      <c r="P2" s="296"/>
      <c r="Q2" s="645"/>
      <c r="R2" s="296"/>
      <c r="S2" s="645"/>
      <c r="T2" s="302"/>
      <c r="U2" s="645"/>
      <c r="V2" s="295"/>
      <c r="W2" s="295"/>
      <c r="X2" s="295"/>
      <c r="Y2" s="295"/>
      <c r="Z2" s="295"/>
      <c r="AA2" s="295"/>
      <c r="AB2" s="295"/>
      <c r="AC2" s="295"/>
    </row>
    <row r="3" spans="1:29" x14ac:dyDescent="0.15">
      <c r="A3" s="337" t="s">
        <v>9430</v>
      </c>
      <c r="B3" s="293">
        <v>2</v>
      </c>
      <c r="C3" s="359">
        <v>1</v>
      </c>
      <c r="D3" s="297" t="s">
        <v>9432</v>
      </c>
      <c r="E3" s="645"/>
      <c r="F3" s="298"/>
      <c r="G3" s="298"/>
      <c r="H3" s="298"/>
      <c r="I3" s="300"/>
      <c r="J3" s="300"/>
      <c r="K3" s="645"/>
      <c r="L3" s="302"/>
      <c r="M3" s="341"/>
      <c r="N3" s="645"/>
      <c r="O3" s="296"/>
      <c r="P3" s="296"/>
      <c r="Q3" s="645"/>
      <c r="R3" s="296"/>
      <c r="S3" s="645"/>
      <c r="T3" s="302"/>
      <c r="U3" s="645"/>
      <c r="V3" s="295"/>
      <c r="W3" s="295"/>
      <c r="X3" s="295"/>
      <c r="Y3" s="295"/>
      <c r="Z3" s="295"/>
      <c r="AA3" s="295"/>
      <c r="AB3" s="295"/>
      <c r="AC3" s="295"/>
    </row>
    <row r="4" spans="1:29" x14ac:dyDescent="0.15">
      <c r="A4" s="337" t="s">
        <v>9430</v>
      </c>
      <c r="B4" s="293">
        <v>3</v>
      </c>
      <c r="C4" s="359">
        <v>1</v>
      </c>
      <c r="D4" s="297" t="s">
        <v>9433</v>
      </c>
      <c r="E4" s="645"/>
      <c r="F4" s="298"/>
      <c r="G4" s="298"/>
      <c r="H4" s="298"/>
      <c r="I4" s="300"/>
      <c r="J4" s="300"/>
      <c r="K4" s="645"/>
      <c r="L4" s="302"/>
      <c r="M4" s="341"/>
      <c r="N4" s="645"/>
      <c r="O4" s="296"/>
      <c r="P4" s="296"/>
      <c r="Q4" s="645"/>
      <c r="R4" s="296"/>
      <c r="S4" s="645"/>
      <c r="T4" s="302"/>
      <c r="U4" s="645"/>
      <c r="V4" s="295"/>
      <c r="W4" s="295"/>
      <c r="X4" s="295"/>
      <c r="Y4" s="295"/>
      <c r="Z4" s="295"/>
      <c r="AA4" s="295"/>
      <c r="AB4" s="295"/>
      <c r="AC4" s="295"/>
    </row>
    <row r="5" spans="1:29" x14ac:dyDescent="0.15">
      <c r="A5" s="337" t="s">
        <v>9430</v>
      </c>
      <c r="B5" s="293">
        <v>4</v>
      </c>
      <c r="C5" s="359">
        <v>1</v>
      </c>
      <c r="D5" s="297" t="s">
        <v>9434</v>
      </c>
      <c r="E5" s="645"/>
      <c r="F5" s="298"/>
      <c r="G5" s="298"/>
      <c r="H5" s="298"/>
      <c r="I5" s="300"/>
      <c r="J5" s="300"/>
      <c r="K5" s="645"/>
      <c r="L5" s="302"/>
      <c r="M5" s="341"/>
      <c r="N5" s="645"/>
      <c r="O5" s="296"/>
      <c r="P5" s="296"/>
      <c r="Q5" s="645"/>
      <c r="R5" s="296"/>
      <c r="S5" s="645"/>
      <c r="T5" s="302"/>
      <c r="U5" s="645"/>
      <c r="V5" s="295"/>
      <c r="W5" s="295"/>
      <c r="X5" s="295"/>
      <c r="Y5" s="295"/>
      <c r="Z5" s="295"/>
      <c r="AA5" s="295"/>
      <c r="AB5" s="295"/>
      <c r="AC5" s="295"/>
    </row>
    <row r="6" spans="1:29" x14ac:dyDescent="0.15">
      <c r="A6" s="337" t="s">
        <v>9430</v>
      </c>
      <c r="B6" s="293">
        <v>5</v>
      </c>
      <c r="C6" s="359">
        <v>1</v>
      </c>
      <c r="D6" s="297" t="s">
        <v>9435</v>
      </c>
      <c r="E6" s="645"/>
      <c r="F6" s="298"/>
      <c r="G6" s="298"/>
      <c r="H6" s="298"/>
      <c r="I6" s="300"/>
      <c r="J6" s="300"/>
      <c r="K6" s="645"/>
      <c r="L6" s="302"/>
      <c r="M6" s="341"/>
      <c r="N6" s="645"/>
      <c r="O6" s="296"/>
      <c r="P6" s="296"/>
      <c r="Q6" s="645"/>
      <c r="R6" s="296"/>
      <c r="S6" s="645"/>
      <c r="T6" s="302"/>
      <c r="U6" s="645"/>
      <c r="V6" s="295"/>
      <c r="W6" s="295"/>
      <c r="X6" s="295"/>
      <c r="Y6" s="295"/>
      <c r="Z6" s="295"/>
      <c r="AA6" s="295"/>
      <c r="AB6" s="295"/>
      <c r="AC6" s="295"/>
    </row>
    <row r="7" spans="1:29" x14ac:dyDescent="0.15">
      <c r="A7" s="337" t="s">
        <v>9430</v>
      </c>
      <c r="B7" s="293">
        <v>6</v>
      </c>
      <c r="C7" s="359">
        <v>1</v>
      </c>
      <c r="D7" s="297" t="s">
        <v>9436</v>
      </c>
      <c r="E7" s="645"/>
      <c r="F7" s="298"/>
      <c r="G7" s="298"/>
      <c r="H7" s="298"/>
      <c r="I7" s="300"/>
      <c r="J7" s="300"/>
      <c r="K7" s="645"/>
      <c r="L7" s="302"/>
      <c r="M7" s="341"/>
      <c r="N7" s="645"/>
      <c r="O7" s="296"/>
      <c r="P7" s="296"/>
      <c r="Q7" s="645"/>
      <c r="R7" s="296"/>
      <c r="S7" s="645"/>
      <c r="T7" s="302"/>
      <c r="U7" s="645"/>
      <c r="V7" s="295"/>
      <c r="W7" s="295"/>
      <c r="X7" s="295"/>
      <c r="Y7" s="295"/>
      <c r="Z7" s="295"/>
      <c r="AA7" s="295"/>
      <c r="AB7" s="295"/>
      <c r="AC7" s="295"/>
    </row>
    <row r="8" spans="1:29" x14ac:dyDescent="0.15">
      <c r="A8" s="337" t="s">
        <v>9430</v>
      </c>
      <c r="B8" s="293">
        <v>7</v>
      </c>
      <c r="C8" s="359">
        <v>1</v>
      </c>
      <c r="D8" s="297" t="s">
        <v>9437</v>
      </c>
      <c r="E8" s="645"/>
      <c r="F8" s="298"/>
      <c r="G8" s="298"/>
      <c r="H8" s="298"/>
      <c r="I8" s="300"/>
      <c r="J8" s="300"/>
      <c r="K8" s="645"/>
      <c r="L8" s="302"/>
      <c r="M8" s="341"/>
      <c r="N8" s="645"/>
      <c r="O8" s="296"/>
      <c r="P8" s="296"/>
      <c r="Q8" s="645"/>
      <c r="R8" s="296"/>
      <c r="S8" s="645"/>
      <c r="T8" s="302"/>
      <c r="U8" s="645"/>
      <c r="V8" s="295"/>
      <c r="W8" s="295"/>
      <c r="X8" s="295"/>
      <c r="Y8" s="295"/>
      <c r="Z8" s="295"/>
      <c r="AA8" s="295"/>
      <c r="AB8" s="295"/>
      <c r="AC8" s="295"/>
    </row>
    <row r="9" spans="1:29" x14ac:dyDescent="0.15">
      <c r="A9" s="337" t="s">
        <v>9430</v>
      </c>
      <c r="B9" s="293">
        <v>8</v>
      </c>
      <c r="C9" s="359">
        <v>2</v>
      </c>
      <c r="D9" s="297" t="s">
        <v>9438</v>
      </c>
      <c r="E9" s="645"/>
      <c r="F9" s="298"/>
      <c r="G9" s="298"/>
      <c r="H9" s="298"/>
      <c r="I9" s="300"/>
      <c r="J9" s="300"/>
      <c r="K9" s="645"/>
      <c r="L9" s="302"/>
      <c r="M9" s="341"/>
      <c r="N9" s="645"/>
      <c r="O9" s="296"/>
      <c r="P9" s="296"/>
      <c r="Q9" s="645"/>
      <c r="R9" s="296"/>
      <c r="S9" s="645"/>
      <c r="T9" s="302"/>
      <c r="U9" s="645"/>
      <c r="V9" s="295"/>
      <c r="W9" s="295"/>
      <c r="X9" s="295"/>
      <c r="Y9" s="295"/>
      <c r="Z9" s="295"/>
      <c r="AA9" s="295"/>
      <c r="AB9" s="295"/>
      <c r="AC9" s="295"/>
    </row>
    <row r="10" spans="1:29" x14ac:dyDescent="0.15">
      <c r="A10" s="337" t="s">
        <v>9430</v>
      </c>
      <c r="B10" s="293">
        <v>9</v>
      </c>
      <c r="C10" s="359">
        <v>2</v>
      </c>
      <c r="D10" s="297" t="s">
        <v>9439</v>
      </c>
      <c r="E10" s="645"/>
      <c r="F10" s="298"/>
      <c r="G10" s="298"/>
      <c r="H10" s="298"/>
      <c r="I10" s="300"/>
      <c r="J10" s="300"/>
      <c r="K10" s="645"/>
      <c r="L10" s="302"/>
      <c r="M10" s="341"/>
      <c r="N10" s="645"/>
      <c r="O10" s="296"/>
      <c r="P10" s="296"/>
      <c r="Q10" s="645"/>
      <c r="R10" s="296"/>
      <c r="S10" s="645"/>
      <c r="T10" s="302"/>
      <c r="U10" s="645"/>
      <c r="V10" s="295"/>
      <c r="W10" s="295"/>
      <c r="X10" s="295"/>
      <c r="Y10" s="295"/>
      <c r="Z10" s="295"/>
      <c r="AA10" s="295"/>
      <c r="AB10" s="295"/>
      <c r="AC10" s="295"/>
    </row>
    <row r="11" spans="1:29" x14ac:dyDescent="0.15">
      <c r="A11" s="337" t="s">
        <v>9430</v>
      </c>
      <c r="B11" s="293">
        <v>10</v>
      </c>
      <c r="C11" s="359">
        <v>4</v>
      </c>
      <c r="D11" s="297" t="s">
        <v>9440</v>
      </c>
      <c r="E11" s="645"/>
      <c r="F11" s="298"/>
      <c r="G11" s="298"/>
      <c r="H11" s="298"/>
      <c r="I11" s="300"/>
      <c r="J11" s="300"/>
      <c r="K11" s="645"/>
      <c r="L11" s="302"/>
      <c r="M11" s="341"/>
      <c r="N11" s="645"/>
      <c r="O11" s="296"/>
      <c r="P11" s="296"/>
      <c r="Q11" s="645"/>
      <c r="R11" s="296"/>
      <c r="S11" s="645"/>
      <c r="T11" s="302"/>
      <c r="U11" s="645"/>
      <c r="V11" s="295"/>
      <c r="W11" s="295"/>
      <c r="X11" s="295"/>
      <c r="Y11" s="295"/>
      <c r="Z11" s="295"/>
      <c r="AA11" s="295"/>
      <c r="AB11" s="295"/>
      <c r="AC11" s="295"/>
    </row>
    <row r="12" spans="1:29" x14ac:dyDescent="0.15">
      <c r="A12" s="337" t="s">
        <v>9430</v>
      </c>
      <c r="B12" s="293">
        <v>11</v>
      </c>
      <c r="C12" s="359">
        <v>0</v>
      </c>
      <c r="D12" s="297" t="s">
        <v>9441</v>
      </c>
      <c r="E12" s="645"/>
      <c r="F12" s="298"/>
      <c r="G12" s="298"/>
      <c r="H12" s="298"/>
      <c r="I12" s="300"/>
      <c r="J12" s="300"/>
      <c r="K12" s="645"/>
      <c r="L12" s="302"/>
      <c r="M12" s="341"/>
      <c r="N12" s="645"/>
      <c r="O12" s="296"/>
      <c r="P12" s="296"/>
      <c r="Q12" s="645"/>
      <c r="R12" s="296"/>
      <c r="S12" s="645"/>
      <c r="T12" s="302"/>
      <c r="U12" s="645"/>
      <c r="V12" s="295"/>
      <c r="W12" s="295"/>
      <c r="X12" s="295"/>
      <c r="Y12" s="295"/>
      <c r="Z12" s="295"/>
      <c r="AA12" s="295"/>
      <c r="AB12" s="295"/>
      <c r="AC12" s="295"/>
    </row>
    <row r="13" spans="1:29" x14ac:dyDescent="0.15">
      <c r="A13" s="337" t="s">
        <v>9430</v>
      </c>
      <c r="B13" s="293">
        <v>12</v>
      </c>
      <c r="C13" s="359">
        <v>1</v>
      </c>
      <c r="D13" s="297" t="s">
        <v>9442</v>
      </c>
      <c r="E13" s="645"/>
      <c r="F13" s="298"/>
      <c r="G13" s="298"/>
      <c r="H13" s="298"/>
      <c r="I13" s="300"/>
      <c r="J13" s="300"/>
      <c r="K13" s="645"/>
      <c r="L13" s="302"/>
      <c r="M13" s="341"/>
      <c r="N13" s="645"/>
      <c r="O13" s="296"/>
      <c r="P13" s="296"/>
      <c r="Q13" s="645"/>
      <c r="R13" s="296"/>
      <c r="S13" s="645"/>
      <c r="T13" s="302"/>
      <c r="U13" s="645"/>
      <c r="V13" s="295"/>
      <c r="W13" s="295"/>
      <c r="X13" s="295"/>
      <c r="Y13" s="295"/>
      <c r="Z13" s="295"/>
      <c r="AA13" s="295"/>
      <c r="AB13" s="295"/>
      <c r="AC13" s="295"/>
    </row>
    <row r="14" spans="1:29" x14ac:dyDescent="0.15">
      <c r="A14" s="337" t="s">
        <v>9430</v>
      </c>
      <c r="B14" s="293">
        <v>13</v>
      </c>
      <c r="C14" s="359">
        <v>1</v>
      </c>
      <c r="D14" s="297" t="s">
        <v>9443</v>
      </c>
      <c r="E14" s="645"/>
      <c r="F14" s="298"/>
      <c r="G14" s="298"/>
      <c r="H14" s="298"/>
      <c r="I14" s="300"/>
      <c r="J14" s="300"/>
      <c r="K14" s="645"/>
      <c r="L14" s="302"/>
      <c r="M14" s="341"/>
      <c r="N14" s="645"/>
      <c r="O14" s="296"/>
      <c r="P14" s="296"/>
      <c r="Q14" s="645"/>
      <c r="R14" s="296"/>
      <c r="S14" s="645"/>
      <c r="T14" s="302"/>
      <c r="U14" s="645"/>
      <c r="V14" s="295"/>
      <c r="W14" s="295"/>
      <c r="X14" s="295"/>
      <c r="Y14" s="295"/>
      <c r="Z14" s="295"/>
      <c r="AA14" s="295"/>
      <c r="AB14" s="295"/>
      <c r="AC14" s="295"/>
    </row>
    <row r="15" spans="1:29" x14ac:dyDescent="0.15">
      <c r="A15" s="337" t="s">
        <v>9430</v>
      </c>
      <c r="B15" s="293">
        <v>14</v>
      </c>
      <c r="C15" s="359">
        <v>2</v>
      </c>
      <c r="D15" s="297" t="s">
        <v>9444</v>
      </c>
      <c r="E15" s="645"/>
      <c r="F15" s="298"/>
      <c r="G15" s="298"/>
      <c r="H15" s="298"/>
      <c r="I15" s="300"/>
      <c r="J15" s="300"/>
      <c r="K15" s="645"/>
      <c r="L15" s="302"/>
      <c r="M15" s="341"/>
      <c r="N15" s="645"/>
      <c r="O15" s="296"/>
      <c r="P15" s="296"/>
      <c r="Q15" s="645"/>
      <c r="R15" s="296"/>
      <c r="S15" s="645"/>
      <c r="T15" s="302"/>
      <c r="U15" s="645"/>
      <c r="V15" s="295"/>
      <c r="W15" s="295"/>
      <c r="X15" s="295"/>
      <c r="Y15" s="295"/>
      <c r="Z15" s="295"/>
      <c r="AA15" s="295"/>
      <c r="AB15" s="295"/>
      <c r="AC15" s="295"/>
    </row>
    <row r="16" spans="1:29" x14ac:dyDescent="0.15">
      <c r="A16" s="337" t="s">
        <v>9430</v>
      </c>
      <c r="B16" s="293">
        <v>15</v>
      </c>
      <c r="C16" s="359">
        <v>5</v>
      </c>
      <c r="D16" s="297" t="s">
        <v>9445</v>
      </c>
      <c r="E16" s="645"/>
      <c r="F16" s="298"/>
      <c r="G16" s="298"/>
      <c r="H16" s="298"/>
      <c r="I16" s="300"/>
      <c r="J16" s="300"/>
      <c r="K16" s="645"/>
      <c r="L16" s="302"/>
      <c r="M16" s="341"/>
      <c r="N16" s="645"/>
      <c r="O16" s="296"/>
      <c r="P16" s="296"/>
      <c r="Q16" s="645"/>
      <c r="R16" s="296"/>
      <c r="S16" s="645"/>
      <c r="T16" s="302"/>
      <c r="U16" s="645"/>
      <c r="V16" s="295"/>
      <c r="W16" s="295"/>
      <c r="X16" s="295"/>
      <c r="Y16" s="295"/>
      <c r="Z16" s="295"/>
      <c r="AA16" s="295"/>
      <c r="AB16" s="295"/>
      <c r="AC16" s="295"/>
    </row>
    <row r="17" spans="1:29" x14ac:dyDescent="0.15">
      <c r="A17" s="337" t="s">
        <v>9430</v>
      </c>
      <c r="B17" s="293">
        <v>16</v>
      </c>
      <c r="C17" s="359">
        <v>3</v>
      </c>
      <c r="D17" s="297" t="s">
        <v>9446</v>
      </c>
      <c r="E17" s="645"/>
      <c r="F17" s="298"/>
      <c r="G17" s="298"/>
      <c r="H17" s="298"/>
      <c r="I17" s="300"/>
      <c r="J17" s="300"/>
      <c r="K17" s="645"/>
      <c r="L17" s="302"/>
      <c r="M17" s="341"/>
      <c r="N17" s="645"/>
      <c r="O17" s="296"/>
      <c r="P17" s="296"/>
      <c r="Q17" s="645"/>
      <c r="R17" s="296"/>
      <c r="S17" s="645"/>
      <c r="T17" s="302"/>
      <c r="U17" s="645"/>
      <c r="V17" s="295"/>
      <c r="W17" s="295"/>
      <c r="X17" s="295"/>
      <c r="Y17" s="295"/>
      <c r="Z17" s="295"/>
      <c r="AA17" s="295"/>
      <c r="AB17" s="295"/>
      <c r="AC17" s="295"/>
    </row>
    <row r="18" spans="1:29" x14ac:dyDescent="0.15">
      <c r="A18" s="337" t="s">
        <v>9430</v>
      </c>
      <c r="B18" s="293">
        <v>17</v>
      </c>
      <c r="C18" s="359">
        <v>6</v>
      </c>
      <c r="D18" s="297" t="s">
        <v>9447</v>
      </c>
      <c r="E18" s="645"/>
      <c r="F18" s="298"/>
      <c r="G18" s="298"/>
      <c r="H18" s="298"/>
      <c r="I18" s="300"/>
      <c r="J18" s="300"/>
      <c r="K18" s="645"/>
      <c r="L18" s="302"/>
      <c r="M18" s="341"/>
      <c r="N18" s="645"/>
      <c r="O18" s="296"/>
      <c r="P18" s="296"/>
      <c r="Q18" s="645"/>
      <c r="R18" s="296"/>
      <c r="S18" s="645"/>
      <c r="T18" s="302"/>
      <c r="U18" s="645"/>
      <c r="V18" s="295"/>
      <c r="W18" s="295"/>
      <c r="X18" s="295"/>
      <c r="Y18" s="295"/>
      <c r="Z18" s="295"/>
      <c r="AA18" s="295"/>
      <c r="AB18" s="295"/>
      <c r="AC18" s="295"/>
    </row>
    <row r="19" spans="1:29" x14ac:dyDescent="0.15">
      <c r="A19" s="337" t="s">
        <v>9430</v>
      </c>
      <c r="B19" s="293">
        <v>18</v>
      </c>
      <c r="C19" s="359">
        <v>15</v>
      </c>
      <c r="D19" s="297" t="s">
        <v>9448</v>
      </c>
      <c r="E19" s="645"/>
      <c r="F19" s="298"/>
      <c r="G19" s="298"/>
      <c r="H19" s="298"/>
      <c r="I19" s="300"/>
      <c r="J19" s="300"/>
      <c r="K19" s="645"/>
      <c r="L19" s="302"/>
      <c r="M19" s="341"/>
      <c r="N19" s="645"/>
      <c r="O19" s="296"/>
      <c r="P19" s="296"/>
      <c r="Q19" s="645"/>
      <c r="R19" s="296"/>
      <c r="S19" s="645"/>
      <c r="T19" s="302"/>
      <c r="U19" s="645"/>
      <c r="V19" s="295"/>
      <c r="W19" s="295"/>
      <c r="X19" s="295"/>
      <c r="Y19" s="295"/>
      <c r="Z19" s="295"/>
      <c r="AA19" s="295"/>
      <c r="AB19" s="295"/>
      <c r="AC19" s="295"/>
    </row>
    <row r="20" spans="1:29" x14ac:dyDescent="0.15">
      <c r="A20" s="337" t="s">
        <v>9430</v>
      </c>
      <c r="B20" s="293">
        <v>19</v>
      </c>
      <c r="C20" s="359">
        <v>1</v>
      </c>
      <c r="D20" s="297" t="s">
        <v>9449</v>
      </c>
      <c r="E20" s="645"/>
      <c r="F20" s="298"/>
      <c r="G20" s="298"/>
      <c r="H20" s="298"/>
      <c r="I20" s="300"/>
      <c r="J20" s="300"/>
      <c r="K20" s="645"/>
      <c r="L20" s="302"/>
      <c r="M20" s="341"/>
      <c r="N20" s="645"/>
      <c r="O20" s="296"/>
      <c r="P20" s="296"/>
      <c r="Q20" s="645"/>
      <c r="R20" s="296"/>
      <c r="S20" s="645"/>
      <c r="T20" s="302"/>
      <c r="U20" s="645"/>
      <c r="V20" s="295"/>
      <c r="W20" s="295"/>
      <c r="X20" s="295"/>
      <c r="Y20" s="295"/>
      <c r="Z20" s="295"/>
      <c r="AA20" s="295"/>
      <c r="AB20" s="295"/>
      <c r="AC20" s="295"/>
    </row>
    <row r="21" spans="1:29" x14ac:dyDescent="0.15">
      <c r="A21" s="337" t="s">
        <v>9430</v>
      </c>
      <c r="B21" s="293">
        <v>20</v>
      </c>
      <c r="C21" s="359">
        <v>1</v>
      </c>
      <c r="D21" s="297" t="s">
        <v>9450</v>
      </c>
      <c r="E21" s="645"/>
      <c r="F21" s="298"/>
      <c r="G21" s="298"/>
      <c r="H21" s="298"/>
      <c r="I21" s="300"/>
      <c r="J21" s="300"/>
      <c r="K21" s="645"/>
      <c r="L21" s="302"/>
      <c r="M21" s="341"/>
      <c r="N21" s="645"/>
      <c r="O21" s="296"/>
      <c r="P21" s="296"/>
      <c r="Q21" s="645"/>
      <c r="R21" s="296"/>
      <c r="S21" s="645"/>
      <c r="T21" s="302"/>
      <c r="U21" s="645"/>
      <c r="V21" s="295"/>
      <c r="W21" s="295"/>
      <c r="X21" s="295"/>
      <c r="Y21" s="295"/>
      <c r="Z21" s="295"/>
      <c r="AA21" s="295"/>
      <c r="AB21" s="295"/>
      <c r="AC21" s="295"/>
    </row>
    <row r="22" spans="1:29" x14ac:dyDescent="0.15">
      <c r="A22" s="337" t="s">
        <v>9430</v>
      </c>
      <c r="B22" s="293">
        <v>21</v>
      </c>
      <c r="C22" s="359">
        <v>2</v>
      </c>
      <c r="D22" s="297" t="s">
        <v>9451</v>
      </c>
      <c r="E22" s="645"/>
      <c r="F22" s="298"/>
      <c r="G22" s="298"/>
      <c r="H22" s="298"/>
      <c r="I22" s="300"/>
      <c r="J22" s="300"/>
      <c r="K22" s="645"/>
      <c r="L22" s="302"/>
      <c r="M22" s="341"/>
      <c r="N22" s="645"/>
      <c r="O22" s="296"/>
      <c r="P22" s="296"/>
      <c r="Q22" s="645"/>
      <c r="R22" s="296"/>
      <c r="S22" s="645"/>
      <c r="T22" s="302"/>
      <c r="U22" s="645"/>
      <c r="V22" s="295"/>
      <c r="W22" s="295"/>
      <c r="X22" s="295"/>
      <c r="Y22" s="295"/>
      <c r="Z22" s="295"/>
      <c r="AA22" s="295"/>
      <c r="AB22" s="295"/>
      <c r="AC22" s="295"/>
    </row>
    <row r="23" spans="1:29" x14ac:dyDescent="0.15">
      <c r="A23" s="337" t="s">
        <v>9430</v>
      </c>
      <c r="B23" s="293">
        <v>22</v>
      </c>
      <c r="C23" s="359">
        <v>3</v>
      </c>
      <c r="D23" s="297" t="s">
        <v>9452</v>
      </c>
      <c r="E23" s="645"/>
      <c r="F23" s="298"/>
      <c r="G23" s="298"/>
      <c r="H23" s="298"/>
      <c r="I23" s="300"/>
      <c r="J23" s="300"/>
      <c r="K23" s="645"/>
      <c r="L23" s="302"/>
      <c r="M23" s="341"/>
      <c r="N23" s="645"/>
      <c r="O23" s="296"/>
      <c r="P23" s="296"/>
      <c r="Q23" s="645"/>
      <c r="R23" s="296"/>
      <c r="S23" s="645"/>
      <c r="T23" s="302"/>
      <c r="U23" s="645"/>
      <c r="V23" s="295"/>
      <c r="W23" s="295"/>
      <c r="X23" s="295"/>
      <c r="Y23" s="295"/>
      <c r="Z23" s="295"/>
      <c r="AA23" s="295"/>
      <c r="AB23" s="295"/>
      <c r="AC23" s="295"/>
    </row>
    <row r="24" spans="1:29" x14ac:dyDescent="0.15">
      <c r="A24" s="337" t="s">
        <v>9430</v>
      </c>
      <c r="B24" s="293">
        <v>23</v>
      </c>
      <c r="C24" s="359">
        <v>5</v>
      </c>
      <c r="D24" s="297" t="s">
        <v>9453</v>
      </c>
      <c r="E24" s="645"/>
      <c r="F24" s="298"/>
      <c r="G24" s="298"/>
      <c r="H24" s="298"/>
      <c r="I24" s="300"/>
      <c r="J24" s="300"/>
      <c r="K24" s="645"/>
      <c r="L24" s="302"/>
      <c r="M24" s="341"/>
      <c r="N24" s="645"/>
      <c r="O24" s="296"/>
      <c r="P24" s="296"/>
      <c r="Q24" s="645"/>
      <c r="R24" s="296"/>
      <c r="S24" s="645"/>
      <c r="T24" s="302"/>
      <c r="U24" s="645"/>
      <c r="V24" s="295"/>
      <c r="W24" s="295"/>
      <c r="X24" s="295"/>
      <c r="Y24" s="295"/>
      <c r="Z24" s="295"/>
      <c r="AA24" s="295"/>
      <c r="AB24" s="295"/>
      <c r="AC24" s="295"/>
    </row>
    <row r="25" spans="1:29" x14ac:dyDescent="0.15">
      <c r="A25" s="337" t="s">
        <v>9430</v>
      </c>
      <c r="B25" s="293">
        <v>24</v>
      </c>
      <c r="C25" s="359">
        <v>10</v>
      </c>
      <c r="D25" s="297" t="s">
        <v>9454</v>
      </c>
      <c r="E25" s="645"/>
      <c r="F25" s="298"/>
      <c r="G25" s="298"/>
      <c r="H25" s="298"/>
      <c r="I25" s="300"/>
      <c r="J25" s="300"/>
      <c r="K25" s="645"/>
      <c r="L25" s="302"/>
      <c r="M25" s="341"/>
      <c r="N25" s="645"/>
      <c r="O25" s="296"/>
      <c r="P25" s="296"/>
      <c r="Q25" s="645"/>
      <c r="R25" s="296"/>
      <c r="S25" s="645"/>
      <c r="T25" s="302"/>
      <c r="U25" s="645"/>
      <c r="V25" s="295"/>
      <c r="W25" s="295"/>
      <c r="X25" s="295"/>
      <c r="Y25" s="295"/>
      <c r="Z25" s="295"/>
      <c r="AA25" s="295"/>
      <c r="AB25" s="295"/>
      <c r="AC25" s="295"/>
    </row>
    <row r="26" spans="1:29" x14ac:dyDescent="0.15">
      <c r="A26" s="337" t="s">
        <v>9430</v>
      </c>
      <c r="B26" s="293">
        <v>25</v>
      </c>
      <c r="C26" s="359">
        <v>20</v>
      </c>
      <c r="D26" s="297" t="s">
        <v>9455</v>
      </c>
      <c r="E26" s="645"/>
      <c r="F26" s="298"/>
      <c r="G26" s="298"/>
      <c r="H26" s="298"/>
      <c r="I26" s="300"/>
      <c r="J26" s="300"/>
      <c r="K26" s="645"/>
      <c r="L26" s="302"/>
      <c r="M26" s="341"/>
      <c r="N26" s="645"/>
      <c r="O26" s="296"/>
      <c r="P26" s="296"/>
      <c r="Q26" s="645"/>
      <c r="R26" s="296"/>
      <c r="S26" s="645"/>
      <c r="T26" s="302"/>
      <c r="U26" s="645"/>
      <c r="V26" s="295"/>
      <c r="W26" s="295"/>
      <c r="X26" s="295"/>
      <c r="Y26" s="295"/>
      <c r="Z26" s="295"/>
      <c r="AA26" s="295"/>
      <c r="AB26" s="295"/>
      <c r="AC26" s="295"/>
    </row>
    <row r="27" spans="1:29" x14ac:dyDescent="0.15">
      <c r="A27" s="337" t="s">
        <v>9430</v>
      </c>
      <c r="B27" s="293">
        <v>26</v>
      </c>
      <c r="C27" s="359">
        <v>5</v>
      </c>
      <c r="D27" s="297" t="s">
        <v>9456</v>
      </c>
      <c r="E27" s="645"/>
      <c r="F27" s="298"/>
      <c r="G27" s="298"/>
      <c r="H27" s="298"/>
      <c r="I27" s="300"/>
      <c r="J27" s="300"/>
      <c r="K27" s="645"/>
      <c r="L27" s="302"/>
      <c r="M27" s="341"/>
      <c r="N27" s="645"/>
      <c r="O27" s="296"/>
      <c r="P27" s="296"/>
      <c r="Q27" s="645"/>
      <c r="R27" s="296"/>
      <c r="S27" s="645"/>
      <c r="T27" s="302"/>
      <c r="U27" s="645"/>
      <c r="V27" s="295"/>
      <c r="W27" s="295"/>
      <c r="X27" s="295"/>
      <c r="Y27" s="295"/>
      <c r="Z27" s="295"/>
      <c r="AA27" s="295"/>
      <c r="AB27" s="295"/>
      <c r="AC27" s="295"/>
    </row>
    <row r="28" spans="1:29" x14ac:dyDescent="0.15">
      <c r="A28" s="337" t="s">
        <v>9430</v>
      </c>
      <c r="B28" s="293">
        <v>27</v>
      </c>
      <c r="C28" s="359">
        <v>10</v>
      </c>
      <c r="D28" s="297" t="s">
        <v>9457</v>
      </c>
      <c r="E28" s="645"/>
      <c r="F28" s="298"/>
      <c r="G28" s="298"/>
      <c r="H28" s="298"/>
      <c r="I28" s="300"/>
      <c r="J28" s="300"/>
      <c r="K28" s="645"/>
      <c r="L28" s="302"/>
      <c r="M28" s="341"/>
      <c r="N28" s="645"/>
      <c r="O28" s="296"/>
      <c r="P28" s="296"/>
      <c r="Q28" s="645"/>
      <c r="R28" s="296"/>
      <c r="S28" s="645"/>
      <c r="T28" s="302"/>
      <c r="U28" s="645"/>
      <c r="V28" s="295"/>
      <c r="W28" s="295"/>
      <c r="X28" s="295"/>
      <c r="Y28" s="295"/>
      <c r="Z28" s="295"/>
      <c r="AA28" s="295"/>
      <c r="AB28" s="295"/>
      <c r="AC28" s="295"/>
    </row>
    <row r="29" spans="1:29" x14ac:dyDescent="0.15">
      <c r="A29" s="337" t="s">
        <v>9430</v>
      </c>
      <c r="B29" s="293">
        <v>28</v>
      </c>
      <c r="C29" s="359">
        <v>15</v>
      </c>
      <c r="D29" s="297" t="s">
        <v>9458</v>
      </c>
      <c r="E29" s="645"/>
      <c r="F29" s="298"/>
      <c r="G29" s="298"/>
      <c r="H29" s="298"/>
      <c r="I29" s="300"/>
      <c r="J29" s="300"/>
      <c r="K29" s="645"/>
      <c r="L29" s="302"/>
      <c r="M29" s="341"/>
      <c r="N29" s="645"/>
      <c r="O29" s="296"/>
      <c r="P29" s="296"/>
      <c r="Q29" s="645"/>
      <c r="R29" s="296"/>
      <c r="S29" s="645"/>
      <c r="T29" s="302"/>
      <c r="U29" s="645"/>
      <c r="V29" s="295"/>
      <c r="W29" s="295"/>
      <c r="X29" s="295"/>
      <c r="Y29" s="295"/>
      <c r="Z29" s="295"/>
      <c r="AA29" s="295"/>
      <c r="AB29" s="295"/>
      <c r="AC29" s="295"/>
    </row>
    <row r="30" spans="1:29" x14ac:dyDescent="0.15">
      <c r="A30" s="337" t="s">
        <v>9430</v>
      </c>
      <c r="B30" s="293">
        <v>29</v>
      </c>
      <c r="C30" s="359">
        <v>1</v>
      </c>
      <c r="D30" s="297" t="s">
        <v>9459</v>
      </c>
      <c r="E30" s="645"/>
      <c r="F30" s="298"/>
      <c r="G30" s="298"/>
      <c r="H30" s="298"/>
      <c r="I30" s="300"/>
      <c r="J30" s="300"/>
      <c r="K30" s="645"/>
      <c r="L30" s="302"/>
      <c r="M30" s="341"/>
      <c r="N30" s="645"/>
      <c r="O30" s="296"/>
      <c r="P30" s="296"/>
      <c r="Q30" s="645"/>
      <c r="R30" s="296"/>
      <c r="S30" s="645"/>
      <c r="T30" s="302"/>
      <c r="U30" s="645"/>
      <c r="V30" s="295"/>
      <c r="W30" s="295"/>
      <c r="X30" s="295"/>
      <c r="Y30" s="295"/>
      <c r="Z30" s="295"/>
      <c r="AA30" s="295"/>
      <c r="AB30" s="295"/>
      <c r="AC30" s="295"/>
    </row>
    <row r="31" spans="1:29" x14ac:dyDescent="0.15">
      <c r="A31" s="337" t="s">
        <v>9430</v>
      </c>
      <c r="B31" s="293">
        <v>30</v>
      </c>
      <c r="C31" s="359">
        <v>2</v>
      </c>
      <c r="D31" s="297" t="s">
        <v>9460</v>
      </c>
      <c r="E31" s="645"/>
      <c r="F31" s="298"/>
      <c r="G31" s="298"/>
      <c r="H31" s="298"/>
      <c r="I31" s="300"/>
      <c r="J31" s="300"/>
      <c r="K31" s="645"/>
      <c r="L31" s="302"/>
      <c r="M31" s="341"/>
      <c r="N31" s="645"/>
      <c r="O31" s="296"/>
      <c r="P31" s="296"/>
      <c r="Q31" s="645"/>
      <c r="R31" s="296"/>
      <c r="S31" s="645"/>
      <c r="T31" s="302"/>
      <c r="U31" s="645"/>
      <c r="V31" s="295"/>
      <c r="W31" s="295"/>
      <c r="X31" s="295"/>
      <c r="Y31" s="295"/>
      <c r="Z31" s="295"/>
      <c r="AA31" s="295"/>
      <c r="AB31" s="295"/>
      <c r="AC31" s="295"/>
    </row>
    <row r="32" spans="1:29" x14ac:dyDescent="0.15">
      <c r="A32" s="337" t="s">
        <v>9430</v>
      </c>
      <c r="B32" s="293">
        <v>31</v>
      </c>
      <c r="C32" s="359">
        <v>4</v>
      </c>
      <c r="D32" s="297" t="s">
        <v>9461</v>
      </c>
      <c r="E32" s="645"/>
      <c r="F32" s="298"/>
      <c r="G32" s="298"/>
      <c r="H32" s="298"/>
      <c r="I32" s="300"/>
      <c r="J32" s="300"/>
      <c r="K32" s="645"/>
      <c r="L32" s="302"/>
      <c r="M32" s="341"/>
      <c r="N32" s="645"/>
      <c r="O32" s="296"/>
      <c r="P32" s="296"/>
      <c r="Q32" s="645"/>
      <c r="R32" s="296"/>
      <c r="S32" s="645"/>
      <c r="T32" s="302"/>
      <c r="U32" s="645"/>
      <c r="V32" s="295"/>
      <c r="W32" s="295"/>
      <c r="X32" s="295"/>
      <c r="Y32" s="295"/>
      <c r="Z32" s="295"/>
      <c r="AA32" s="295"/>
      <c r="AB32" s="295"/>
      <c r="AC32" s="295"/>
    </row>
    <row r="33" spans="1:29" x14ac:dyDescent="0.15">
      <c r="A33" s="337" t="s">
        <v>9430</v>
      </c>
      <c r="B33" s="293">
        <v>32</v>
      </c>
      <c r="C33" s="359">
        <v>3</v>
      </c>
      <c r="D33" s="297" t="s">
        <v>9464</v>
      </c>
      <c r="E33" s="645"/>
      <c r="F33" s="298"/>
      <c r="G33" s="298"/>
      <c r="H33" s="298"/>
      <c r="I33" s="300"/>
      <c r="J33" s="300"/>
      <c r="K33" s="645"/>
      <c r="L33" s="302"/>
      <c r="M33" s="341"/>
      <c r="N33" s="645"/>
      <c r="O33" s="296"/>
      <c r="P33" s="296"/>
      <c r="Q33" s="645"/>
      <c r="R33" s="296"/>
      <c r="S33" s="645"/>
      <c r="T33" s="302"/>
      <c r="U33" s="645"/>
      <c r="V33" s="295"/>
      <c r="W33" s="295"/>
      <c r="X33" s="295"/>
      <c r="Y33" s="295"/>
      <c r="Z33" s="295"/>
      <c r="AA33" s="295"/>
      <c r="AB33" s="295"/>
      <c r="AC33" s="295"/>
    </row>
    <row r="34" spans="1:29" x14ac:dyDescent="0.15">
      <c r="A34" s="337" t="s">
        <v>9430</v>
      </c>
      <c r="B34" s="293">
        <v>33</v>
      </c>
      <c r="C34" s="359">
        <v>6</v>
      </c>
      <c r="D34" s="297" t="s">
        <v>9463</v>
      </c>
      <c r="E34" s="645"/>
      <c r="F34" s="298"/>
      <c r="G34" s="298"/>
      <c r="H34" s="298"/>
      <c r="I34" s="300"/>
      <c r="J34" s="300"/>
      <c r="K34" s="645"/>
      <c r="L34" s="302"/>
      <c r="M34" s="341"/>
      <c r="N34" s="645"/>
      <c r="O34" s="296"/>
      <c r="P34" s="296"/>
      <c r="Q34" s="645"/>
      <c r="R34" s="296"/>
      <c r="S34" s="645"/>
      <c r="T34" s="302"/>
      <c r="U34" s="645"/>
      <c r="V34" s="295"/>
      <c r="W34" s="295"/>
      <c r="X34" s="295"/>
      <c r="Y34" s="295"/>
      <c r="Z34" s="295"/>
      <c r="AA34" s="295"/>
      <c r="AB34" s="295"/>
      <c r="AC34" s="295"/>
    </row>
    <row r="35" spans="1:29" x14ac:dyDescent="0.15">
      <c r="A35" s="337" t="s">
        <v>9430</v>
      </c>
      <c r="B35" s="293">
        <v>34</v>
      </c>
      <c r="C35" s="359">
        <v>2</v>
      </c>
      <c r="D35" s="297" t="s">
        <v>9462</v>
      </c>
      <c r="E35" s="645"/>
      <c r="F35" s="298"/>
      <c r="G35" s="298"/>
      <c r="H35" s="298"/>
      <c r="I35" s="300"/>
      <c r="J35" s="300"/>
      <c r="K35" s="645"/>
      <c r="L35" s="302"/>
      <c r="M35" s="341"/>
      <c r="N35" s="645"/>
      <c r="O35" s="296"/>
      <c r="P35" s="296"/>
      <c r="Q35" s="645"/>
      <c r="R35" s="296"/>
      <c r="S35" s="645"/>
      <c r="T35" s="302"/>
      <c r="U35" s="645"/>
      <c r="V35" s="295"/>
      <c r="W35" s="295"/>
      <c r="X35" s="295"/>
      <c r="Y35" s="295"/>
      <c r="Z35" s="295"/>
      <c r="AA35" s="295"/>
      <c r="AB35" s="295"/>
      <c r="AC35" s="295"/>
    </row>
    <row r="36" spans="1:29" x14ac:dyDescent="0.15">
      <c r="A36" s="337" t="s">
        <v>9430</v>
      </c>
      <c r="B36" s="293">
        <v>35</v>
      </c>
      <c r="C36" s="359">
        <v>2</v>
      </c>
      <c r="D36" s="297" t="s">
        <v>9465</v>
      </c>
      <c r="E36" s="645"/>
      <c r="F36" s="298"/>
      <c r="G36" s="298"/>
      <c r="H36" s="298"/>
      <c r="I36" s="300"/>
      <c r="J36" s="300"/>
      <c r="K36" s="645"/>
      <c r="L36" s="302"/>
      <c r="M36" s="341"/>
      <c r="N36" s="645"/>
      <c r="O36" s="296"/>
      <c r="P36" s="296"/>
      <c r="Q36" s="645"/>
      <c r="R36" s="296"/>
      <c r="S36" s="645"/>
      <c r="T36" s="302"/>
      <c r="U36" s="645"/>
      <c r="V36" s="295"/>
      <c r="W36" s="295"/>
      <c r="X36" s="295"/>
      <c r="Y36" s="295"/>
      <c r="Z36" s="295"/>
      <c r="AA36" s="295"/>
      <c r="AB36" s="295"/>
      <c r="AC36" s="295"/>
    </row>
    <row r="37" spans="1:29" x14ac:dyDescent="0.15">
      <c r="A37" s="337" t="s">
        <v>9430</v>
      </c>
      <c r="B37" s="293">
        <v>36</v>
      </c>
      <c r="C37" s="359">
        <v>2</v>
      </c>
      <c r="D37" s="297" t="s">
        <v>9465</v>
      </c>
      <c r="E37" s="645"/>
      <c r="F37" s="298"/>
      <c r="G37" s="298"/>
      <c r="H37" s="298"/>
      <c r="I37" s="300"/>
      <c r="J37" s="300"/>
      <c r="K37" s="645"/>
      <c r="L37" s="302"/>
      <c r="M37" s="341"/>
      <c r="N37" s="645"/>
      <c r="O37" s="296"/>
      <c r="P37" s="296"/>
      <c r="Q37" s="645"/>
      <c r="R37" s="296"/>
      <c r="S37" s="645"/>
      <c r="T37" s="302"/>
      <c r="U37" s="645"/>
      <c r="V37" s="295"/>
      <c r="W37" s="295"/>
      <c r="X37" s="295"/>
      <c r="Y37" s="295"/>
      <c r="Z37" s="295"/>
      <c r="AA37" s="295"/>
      <c r="AB37" s="295"/>
      <c r="AC37" s="295"/>
    </row>
    <row r="38" spans="1:29" x14ac:dyDescent="0.15">
      <c r="A38" s="337" t="s">
        <v>9430</v>
      </c>
      <c r="B38" s="293">
        <v>37</v>
      </c>
      <c r="C38" s="359">
        <v>3</v>
      </c>
      <c r="D38" s="297" t="s">
        <v>9466</v>
      </c>
      <c r="E38" s="645"/>
      <c r="F38" s="298"/>
      <c r="G38" s="298"/>
      <c r="H38" s="298"/>
      <c r="I38" s="300"/>
      <c r="J38" s="300"/>
      <c r="K38" s="645"/>
      <c r="L38" s="302"/>
      <c r="M38" s="341"/>
      <c r="N38" s="645"/>
      <c r="O38" s="296"/>
      <c r="P38" s="296"/>
      <c r="Q38" s="645"/>
      <c r="R38" s="296"/>
      <c r="S38" s="645"/>
      <c r="T38" s="302"/>
      <c r="U38" s="645"/>
      <c r="V38" s="295"/>
      <c r="W38" s="295"/>
      <c r="X38" s="295"/>
      <c r="Y38" s="295"/>
      <c r="Z38" s="295"/>
      <c r="AA38" s="295"/>
      <c r="AB38" s="295"/>
      <c r="AC38" s="295"/>
    </row>
    <row r="39" spans="1:29" x14ac:dyDescent="0.15">
      <c r="A39" s="337" t="s">
        <v>9430</v>
      </c>
      <c r="B39" s="293">
        <v>38</v>
      </c>
      <c r="C39" s="359">
        <v>3</v>
      </c>
      <c r="D39" s="297" t="s">
        <v>9467</v>
      </c>
      <c r="E39" s="645"/>
      <c r="F39" s="298"/>
      <c r="G39" s="298"/>
      <c r="H39" s="298"/>
      <c r="I39" s="300"/>
      <c r="J39" s="300"/>
      <c r="K39" s="645"/>
      <c r="L39" s="302"/>
      <c r="M39" s="341"/>
      <c r="N39" s="645"/>
      <c r="O39" s="296"/>
      <c r="P39" s="296"/>
      <c r="Q39" s="645"/>
      <c r="R39" s="296"/>
      <c r="S39" s="645"/>
      <c r="T39" s="302"/>
      <c r="U39" s="645"/>
      <c r="V39" s="295"/>
      <c r="W39" s="295"/>
      <c r="X39" s="295"/>
      <c r="Y39" s="295"/>
      <c r="Z39" s="295"/>
      <c r="AA39" s="295"/>
      <c r="AB39" s="295"/>
      <c r="AC39" s="295"/>
    </row>
    <row r="40" spans="1:29" x14ac:dyDescent="0.15">
      <c r="A40" s="337" t="s">
        <v>9430</v>
      </c>
      <c r="B40" s="293">
        <v>39</v>
      </c>
      <c r="C40" s="359">
        <v>3</v>
      </c>
      <c r="D40" s="297" t="s">
        <v>9468</v>
      </c>
      <c r="E40" s="645"/>
      <c r="F40" s="298"/>
      <c r="G40" s="298"/>
      <c r="H40" s="298"/>
      <c r="I40" s="300"/>
      <c r="J40" s="300"/>
      <c r="K40" s="645"/>
      <c r="L40" s="302"/>
      <c r="M40" s="341"/>
      <c r="N40" s="645"/>
      <c r="O40" s="296"/>
      <c r="P40" s="296"/>
      <c r="Q40" s="645"/>
      <c r="R40" s="296"/>
      <c r="S40" s="645"/>
      <c r="T40" s="302"/>
      <c r="U40" s="645"/>
      <c r="V40" s="295"/>
      <c r="W40" s="295"/>
      <c r="X40" s="295"/>
      <c r="Y40" s="295"/>
      <c r="Z40" s="295"/>
      <c r="AA40" s="295"/>
      <c r="AB40" s="295"/>
      <c r="AC40" s="295"/>
    </row>
    <row r="41" spans="1:29" x14ac:dyDescent="0.15">
      <c r="A41" s="337" t="s">
        <v>9430</v>
      </c>
      <c r="B41" s="293">
        <v>40</v>
      </c>
      <c r="C41" s="359">
        <v>3</v>
      </c>
      <c r="D41" s="297" t="s">
        <v>9469</v>
      </c>
      <c r="E41" s="645"/>
      <c r="F41" s="298"/>
      <c r="G41" s="298"/>
      <c r="H41" s="298"/>
      <c r="I41" s="300"/>
      <c r="J41" s="300"/>
      <c r="K41" s="645"/>
      <c r="L41" s="302"/>
      <c r="M41" s="341"/>
      <c r="N41" s="645"/>
      <c r="O41" s="296"/>
      <c r="P41" s="296"/>
      <c r="Q41" s="645"/>
      <c r="R41" s="296"/>
      <c r="S41" s="645"/>
      <c r="T41" s="302"/>
      <c r="U41" s="645"/>
      <c r="V41" s="295"/>
      <c r="W41" s="295"/>
      <c r="X41" s="295"/>
      <c r="Y41" s="295"/>
      <c r="Z41" s="295"/>
      <c r="AA41" s="295"/>
      <c r="AB41" s="295"/>
      <c r="AC41" s="295"/>
    </row>
    <row r="42" spans="1:29" x14ac:dyDescent="0.15">
      <c r="A42" s="337" t="s">
        <v>9430</v>
      </c>
      <c r="B42" s="293">
        <v>41</v>
      </c>
      <c r="C42" s="359">
        <v>5</v>
      </c>
      <c r="D42" s="297" t="s">
        <v>9470</v>
      </c>
      <c r="E42" s="645"/>
      <c r="F42" s="298"/>
      <c r="G42" s="298"/>
      <c r="H42" s="298"/>
      <c r="I42" s="300"/>
      <c r="J42" s="300"/>
      <c r="K42" s="645"/>
      <c r="L42" s="302"/>
      <c r="M42" s="341"/>
      <c r="N42" s="645"/>
      <c r="O42" s="296"/>
      <c r="P42" s="296"/>
      <c r="Q42" s="645"/>
      <c r="R42" s="296"/>
      <c r="S42" s="645"/>
      <c r="T42" s="302"/>
      <c r="U42" s="645"/>
      <c r="V42" s="295"/>
      <c r="W42" s="295"/>
      <c r="X42" s="295"/>
      <c r="Y42" s="295"/>
      <c r="Z42" s="295"/>
      <c r="AA42" s="295"/>
      <c r="AB42" s="295"/>
      <c r="AC42" s="295"/>
    </row>
    <row r="43" spans="1:29" x14ac:dyDescent="0.15">
      <c r="A43" s="337" t="s">
        <v>9430</v>
      </c>
      <c r="B43" s="293">
        <v>42</v>
      </c>
      <c r="C43" s="359">
        <v>3</v>
      </c>
      <c r="D43" s="297" t="s">
        <v>9471</v>
      </c>
      <c r="E43" s="645"/>
      <c r="F43" s="298"/>
      <c r="G43" s="298"/>
      <c r="H43" s="298"/>
      <c r="I43" s="300"/>
      <c r="J43" s="300"/>
      <c r="K43" s="645"/>
      <c r="L43" s="302"/>
      <c r="M43" s="341"/>
      <c r="N43" s="645"/>
      <c r="O43" s="296"/>
      <c r="P43" s="296"/>
      <c r="Q43" s="645"/>
      <c r="R43" s="296"/>
      <c r="S43" s="645"/>
      <c r="T43" s="302"/>
      <c r="U43" s="645"/>
      <c r="V43" s="295"/>
      <c r="W43" s="295"/>
      <c r="X43" s="295"/>
      <c r="Y43" s="295"/>
      <c r="Z43" s="295"/>
      <c r="AA43" s="295"/>
      <c r="AB43" s="295"/>
      <c r="AC43" s="295"/>
    </row>
    <row r="44" spans="1:29" x14ac:dyDescent="0.15">
      <c r="A44" s="337" t="s">
        <v>9430</v>
      </c>
      <c r="B44" s="293">
        <v>43</v>
      </c>
      <c r="C44" s="359">
        <v>5</v>
      </c>
      <c r="D44" s="297" t="s">
        <v>9472</v>
      </c>
      <c r="E44" s="645"/>
      <c r="F44" s="298"/>
      <c r="G44" s="298"/>
      <c r="H44" s="298"/>
      <c r="I44" s="300"/>
      <c r="J44" s="300"/>
      <c r="K44" s="645"/>
      <c r="L44" s="302"/>
      <c r="M44" s="341"/>
      <c r="N44" s="645"/>
      <c r="O44" s="296"/>
      <c r="P44" s="296"/>
      <c r="Q44" s="645"/>
      <c r="R44" s="296"/>
      <c r="S44" s="645"/>
      <c r="T44" s="302"/>
      <c r="U44" s="645"/>
      <c r="V44" s="295"/>
      <c r="W44" s="295"/>
      <c r="X44" s="295"/>
      <c r="Y44" s="295"/>
      <c r="Z44" s="295"/>
      <c r="AA44" s="295"/>
      <c r="AB44" s="295"/>
      <c r="AC44" s="295"/>
    </row>
    <row r="45" spans="1:29" x14ac:dyDescent="0.15">
      <c r="A45" s="337" t="s">
        <v>9430</v>
      </c>
      <c r="B45" s="293">
        <v>44</v>
      </c>
      <c r="C45" s="359">
        <v>10</v>
      </c>
      <c r="D45" s="297" t="s">
        <v>9473</v>
      </c>
      <c r="E45" s="645"/>
      <c r="F45" s="298"/>
      <c r="G45" s="298"/>
      <c r="H45" s="298"/>
      <c r="I45" s="300"/>
      <c r="J45" s="300"/>
      <c r="K45" s="645"/>
      <c r="L45" s="302"/>
      <c r="M45" s="341"/>
      <c r="N45" s="645"/>
      <c r="O45" s="296"/>
      <c r="P45" s="296"/>
      <c r="Q45" s="645"/>
      <c r="R45" s="296"/>
      <c r="S45" s="645"/>
      <c r="T45" s="302"/>
      <c r="U45" s="645"/>
      <c r="V45" s="295"/>
      <c r="W45" s="295"/>
      <c r="X45" s="295"/>
      <c r="Y45" s="295"/>
      <c r="Z45" s="295"/>
      <c r="AA45" s="295"/>
      <c r="AB45" s="295"/>
      <c r="AC45" s="295"/>
    </row>
    <row r="46" spans="1:29" x14ac:dyDescent="0.15">
      <c r="A46" s="337" t="s">
        <v>9430</v>
      </c>
      <c r="B46" s="293">
        <v>45</v>
      </c>
      <c r="C46" s="359">
        <v>3</v>
      </c>
      <c r="D46" s="297" t="s">
        <v>9474</v>
      </c>
      <c r="E46" s="645"/>
      <c r="F46" s="298"/>
      <c r="G46" s="298"/>
      <c r="H46" s="298"/>
      <c r="I46" s="300"/>
      <c r="J46" s="300"/>
      <c r="K46" s="645"/>
      <c r="L46" s="302"/>
      <c r="M46" s="341"/>
      <c r="N46" s="645"/>
      <c r="O46" s="296"/>
      <c r="P46" s="296"/>
      <c r="Q46" s="645"/>
      <c r="R46" s="296"/>
      <c r="S46" s="645"/>
      <c r="T46" s="302"/>
      <c r="U46" s="645"/>
      <c r="V46" s="295"/>
      <c r="W46" s="295"/>
      <c r="X46" s="295"/>
      <c r="Y46" s="295"/>
      <c r="Z46" s="295"/>
      <c r="AA46" s="295"/>
      <c r="AB46" s="295"/>
      <c r="AC46" s="295"/>
    </row>
    <row r="47" spans="1:29" x14ac:dyDescent="0.15">
      <c r="A47" s="337" t="s">
        <v>9430</v>
      </c>
      <c r="B47" s="293">
        <v>46</v>
      </c>
      <c r="C47" s="359">
        <v>3</v>
      </c>
      <c r="D47" s="297" t="s">
        <v>9475</v>
      </c>
      <c r="E47" s="645"/>
      <c r="F47" s="298"/>
      <c r="G47" s="298"/>
      <c r="H47" s="298"/>
      <c r="I47" s="300"/>
      <c r="J47" s="300"/>
      <c r="K47" s="645"/>
      <c r="L47" s="302"/>
      <c r="M47" s="341"/>
      <c r="N47" s="645"/>
      <c r="O47" s="296"/>
      <c r="P47" s="296"/>
      <c r="Q47" s="645"/>
      <c r="R47" s="296"/>
      <c r="S47" s="645"/>
      <c r="T47" s="302"/>
      <c r="U47" s="645"/>
      <c r="V47" s="295"/>
      <c r="W47" s="295"/>
      <c r="X47" s="295"/>
      <c r="Y47" s="295"/>
      <c r="Z47" s="295"/>
      <c r="AA47" s="295"/>
      <c r="AB47" s="295"/>
      <c r="AC47" s="295"/>
    </row>
    <row r="48" spans="1:29" x14ac:dyDescent="0.15">
      <c r="A48" s="337" t="s">
        <v>9430</v>
      </c>
      <c r="B48" s="293">
        <v>47</v>
      </c>
      <c r="C48" s="359">
        <v>3</v>
      </c>
      <c r="D48" s="297" t="s">
        <v>9476</v>
      </c>
      <c r="E48" s="645"/>
      <c r="F48" s="298"/>
      <c r="G48" s="298"/>
      <c r="H48" s="298"/>
      <c r="I48" s="300"/>
      <c r="J48" s="300"/>
      <c r="K48" s="645"/>
      <c r="L48" s="302"/>
      <c r="M48" s="341"/>
      <c r="N48" s="645"/>
      <c r="O48" s="296"/>
      <c r="P48" s="296"/>
      <c r="Q48" s="645"/>
      <c r="R48" s="296"/>
      <c r="S48" s="645"/>
      <c r="T48" s="302"/>
      <c r="U48" s="645"/>
      <c r="V48" s="295"/>
      <c r="W48" s="295"/>
      <c r="X48" s="295"/>
      <c r="Y48" s="295"/>
      <c r="Z48" s="295"/>
      <c r="AA48" s="295"/>
      <c r="AB48" s="295"/>
      <c r="AC48" s="295"/>
    </row>
    <row r="49" spans="1:29" x14ac:dyDescent="0.15">
      <c r="A49" s="337" t="s">
        <v>9430</v>
      </c>
      <c r="B49" s="293">
        <v>48</v>
      </c>
      <c r="C49" s="359">
        <v>3</v>
      </c>
      <c r="D49" s="297" t="s">
        <v>9477</v>
      </c>
      <c r="E49" s="645"/>
      <c r="F49" s="298"/>
      <c r="G49" s="298"/>
      <c r="H49" s="298"/>
      <c r="I49" s="300"/>
      <c r="J49" s="300"/>
      <c r="K49" s="645"/>
      <c r="L49" s="302"/>
      <c r="M49" s="341"/>
      <c r="N49" s="645"/>
      <c r="O49" s="296"/>
      <c r="P49" s="296"/>
      <c r="Q49" s="645"/>
      <c r="R49" s="296"/>
      <c r="S49" s="645"/>
      <c r="T49" s="302"/>
      <c r="U49" s="645"/>
      <c r="V49" s="295"/>
      <c r="W49" s="295"/>
      <c r="X49" s="295"/>
      <c r="Y49" s="295"/>
      <c r="Z49" s="295"/>
      <c r="AA49" s="295"/>
      <c r="AB49" s="295"/>
      <c r="AC49" s="295"/>
    </row>
    <row r="50" spans="1:29" x14ac:dyDescent="0.15">
      <c r="A50" s="337" t="s">
        <v>9430</v>
      </c>
      <c r="B50" s="293">
        <v>49</v>
      </c>
      <c r="C50" s="359">
        <v>5</v>
      </c>
      <c r="D50" s="297" t="s">
        <v>9478</v>
      </c>
      <c r="E50" s="645"/>
      <c r="F50" s="298"/>
      <c r="G50" s="298"/>
      <c r="H50" s="298"/>
      <c r="I50" s="300"/>
      <c r="J50" s="300"/>
      <c r="K50" s="645"/>
      <c r="L50" s="302"/>
      <c r="M50" s="341"/>
      <c r="N50" s="645"/>
      <c r="O50" s="296"/>
      <c r="P50" s="296"/>
      <c r="Q50" s="645"/>
      <c r="R50" s="296"/>
      <c r="S50" s="645"/>
      <c r="T50" s="302"/>
      <c r="U50" s="645"/>
      <c r="V50" s="295"/>
      <c r="W50" s="295"/>
      <c r="X50" s="295"/>
      <c r="Y50" s="295"/>
      <c r="Z50" s="295"/>
      <c r="AA50" s="295"/>
      <c r="AB50" s="295"/>
      <c r="AC50" s="295"/>
    </row>
    <row r="51" spans="1:29" x14ac:dyDescent="0.15">
      <c r="A51" s="337" t="s">
        <v>9430</v>
      </c>
      <c r="B51" s="293">
        <v>50</v>
      </c>
      <c r="C51" s="359">
        <v>10</v>
      </c>
      <c r="D51" s="297" t="s">
        <v>9479</v>
      </c>
      <c r="E51" s="645"/>
      <c r="F51" s="298"/>
      <c r="G51" s="298"/>
      <c r="H51" s="298"/>
      <c r="I51" s="300"/>
      <c r="J51" s="300"/>
      <c r="K51" s="645"/>
      <c r="L51" s="302"/>
      <c r="M51" s="341"/>
      <c r="N51" s="645"/>
      <c r="O51" s="296"/>
      <c r="P51" s="296"/>
      <c r="Q51" s="645"/>
      <c r="R51" s="296"/>
      <c r="S51" s="645"/>
      <c r="T51" s="302"/>
      <c r="U51" s="645"/>
      <c r="V51" s="295"/>
      <c r="W51" s="295"/>
      <c r="X51" s="295"/>
      <c r="Y51" s="295"/>
      <c r="Z51" s="295"/>
      <c r="AA51" s="295"/>
      <c r="AB51" s="295"/>
      <c r="AC51" s="295"/>
    </row>
    <row r="52" spans="1:29" x14ac:dyDescent="0.15">
      <c r="A52" s="337" t="s">
        <v>9430</v>
      </c>
      <c r="B52" s="293">
        <v>51</v>
      </c>
      <c r="C52" s="359">
        <v>25</v>
      </c>
      <c r="D52" s="297" t="s">
        <v>9480</v>
      </c>
      <c r="E52" s="645"/>
      <c r="F52" s="298"/>
      <c r="G52" s="298"/>
      <c r="H52" s="298"/>
      <c r="I52" s="300"/>
      <c r="J52" s="300"/>
      <c r="K52" s="645"/>
      <c r="L52" s="302"/>
      <c r="M52" s="341"/>
      <c r="N52" s="645"/>
      <c r="O52" s="296"/>
      <c r="P52" s="296"/>
      <c r="Q52" s="645"/>
      <c r="R52" s="296"/>
      <c r="S52" s="645"/>
      <c r="T52" s="302"/>
      <c r="U52" s="645"/>
      <c r="V52" s="295"/>
      <c r="W52" s="295"/>
      <c r="X52" s="295"/>
      <c r="Y52" s="295"/>
      <c r="Z52" s="295"/>
      <c r="AA52" s="295"/>
      <c r="AB52" s="295"/>
      <c r="AC52" s="295"/>
    </row>
    <row r="53" spans="1:29" x14ac:dyDescent="0.15">
      <c r="A53" s="337" t="s">
        <v>9430</v>
      </c>
      <c r="B53" s="293">
        <v>52</v>
      </c>
      <c r="C53" s="359">
        <v>10</v>
      </c>
      <c r="D53" s="297" t="s">
        <v>9481</v>
      </c>
      <c r="E53" s="645"/>
      <c r="F53" s="298"/>
      <c r="G53" s="298"/>
      <c r="H53" s="298"/>
      <c r="I53" s="300"/>
      <c r="J53" s="300"/>
      <c r="K53" s="645"/>
      <c r="L53" s="302"/>
      <c r="M53" s="341"/>
      <c r="N53" s="645"/>
      <c r="O53" s="296"/>
      <c r="P53" s="296"/>
      <c r="Q53" s="645"/>
      <c r="R53" s="296"/>
      <c r="S53" s="645"/>
      <c r="T53" s="302"/>
      <c r="U53" s="645"/>
      <c r="V53" s="295"/>
      <c r="W53" s="295"/>
      <c r="X53" s="295"/>
      <c r="Y53" s="295"/>
      <c r="Z53" s="295"/>
      <c r="AA53" s="295"/>
      <c r="AB53" s="295"/>
      <c r="AC53" s="295"/>
    </row>
    <row r="54" spans="1:29" x14ac:dyDescent="0.15">
      <c r="A54" s="337" t="s">
        <v>9430</v>
      </c>
      <c r="B54" s="293">
        <v>53</v>
      </c>
      <c r="C54" s="359">
        <v>10</v>
      </c>
      <c r="D54" s="297" t="s">
        <v>9482</v>
      </c>
      <c r="E54" s="645"/>
      <c r="F54" s="298"/>
      <c r="G54" s="298"/>
      <c r="H54" s="298"/>
      <c r="I54" s="300"/>
      <c r="J54" s="300"/>
      <c r="K54" s="645"/>
      <c r="L54" s="302"/>
      <c r="M54" s="341"/>
      <c r="N54" s="645"/>
      <c r="O54" s="296"/>
      <c r="P54" s="296"/>
      <c r="Q54" s="645"/>
      <c r="R54" s="296"/>
      <c r="S54" s="645"/>
      <c r="T54" s="302"/>
      <c r="U54" s="645"/>
      <c r="V54" s="295"/>
      <c r="W54" s="295"/>
      <c r="X54" s="295"/>
      <c r="Y54" s="295"/>
      <c r="Z54" s="295"/>
      <c r="AA54" s="295"/>
      <c r="AB54" s="295"/>
      <c r="AC54" s="295"/>
    </row>
    <row r="55" spans="1:29" x14ac:dyDescent="0.15">
      <c r="A55" s="337" t="s">
        <v>9430</v>
      </c>
      <c r="B55" s="293">
        <v>54</v>
      </c>
      <c r="C55" s="359">
        <v>5</v>
      </c>
      <c r="D55" s="297" t="s">
        <v>9484</v>
      </c>
      <c r="E55" s="645"/>
      <c r="F55" s="298"/>
      <c r="G55" s="298"/>
      <c r="H55" s="298"/>
      <c r="I55" s="300"/>
      <c r="J55" s="300"/>
      <c r="K55" s="645"/>
      <c r="L55" s="302"/>
      <c r="M55" s="341"/>
      <c r="N55" s="645"/>
      <c r="O55" s="296"/>
      <c r="P55" s="296"/>
      <c r="Q55" s="645"/>
      <c r="R55" s="296"/>
      <c r="S55" s="645"/>
      <c r="T55" s="302"/>
      <c r="U55" s="645"/>
      <c r="V55" s="295"/>
      <c r="W55" s="295"/>
      <c r="X55" s="295"/>
      <c r="Y55" s="295"/>
      <c r="Z55" s="295"/>
      <c r="AA55" s="295"/>
      <c r="AB55" s="295"/>
      <c r="AC55" s="295"/>
    </row>
    <row r="56" spans="1:29" x14ac:dyDescent="0.15">
      <c r="A56" s="337" t="s">
        <v>9430</v>
      </c>
      <c r="B56" s="293">
        <v>55</v>
      </c>
      <c r="C56" s="359">
        <v>5</v>
      </c>
      <c r="D56" s="297" t="s">
        <v>9483</v>
      </c>
      <c r="E56" s="645"/>
      <c r="F56" s="298"/>
      <c r="G56" s="298"/>
      <c r="H56" s="298"/>
      <c r="I56" s="300"/>
      <c r="J56" s="300"/>
      <c r="K56" s="645"/>
      <c r="L56" s="302"/>
      <c r="M56" s="341"/>
      <c r="N56" s="645"/>
      <c r="O56" s="296"/>
      <c r="P56" s="296"/>
      <c r="Q56" s="645"/>
      <c r="R56" s="296"/>
      <c r="S56" s="645"/>
      <c r="T56" s="302"/>
      <c r="U56" s="645"/>
      <c r="V56" s="295"/>
      <c r="W56" s="295"/>
      <c r="X56" s="295"/>
      <c r="Y56" s="295"/>
      <c r="Z56" s="295"/>
      <c r="AA56" s="295"/>
      <c r="AB56" s="295"/>
      <c r="AC56" s="295"/>
    </row>
    <row r="57" spans="1:29" x14ac:dyDescent="0.15">
      <c r="A57" s="337" t="s">
        <v>9430</v>
      </c>
      <c r="B57" s="293">
        <v>56</v>
      </c>
      <c r="C57" s="359">
        <v>0</v>
      </c>
      <c r="D57" s="297" t="s">
        <v>9485</v>
      </c>
      <c r="E57" s="645"/>
      <c r="F57" s="298"/>
      <c r="G57" s="298"/>
      <c r="H57" s="298"/>
      <c r="I57" s="300"/>
      <c r="J57" s="300"/>
      <c r="K57" s="645"/>
      <c r="L57" s="302"/>
      <c r="M57" s="341"/>
      <c r="N57" s="645"/>
      <c r="O57" s="296"/>
      <c r="P57" s="296"/>
      <c r="Q57" s="645"/>
      <c r="R57" s="296"/>
      <c r="S57" s="645"/>
      <c r="T57" s="302"/>
      <c r="U57" s="645"/>
      <c r="V57" s="295"/>
      <c r="W57" s="295"/>
      <c r="X57" s="295"/>
      <c r="Y57" s="295"/>
      <c r="Z57" s="295"/>
      <c r="AA57" s="295"/>
      <c r="AB57" s="295"/>
      <c r="AC57" s="295"/>
    </row>
    <row r="58" spans="1:29" x14ac:dyDescent="0.15">
      <c r="A58" s="337" t="s">
        <v>9430</v>
      </c>
      <c r="B58" s="293">
        <v>57</v>
      </c>
      <c r="C58" s="359">
        <v>1</v>
      </c>
      <c r="D58" s="297" t="s">
        <v>9486</v>
      </c>
      <c r="E58" s="645"/>
      <c r="F58" s="298"/>
      <c r="G58" s="298"/>
      <c r="H58" s="298"/>
      <c r="I58" s="300"/>
      <c r="J58" s="300"/>
      <c r="K58" s="645"/>
      <c r="L58" s="302"/>
      <c r="M58" s="341"/>
      <c r="N58" s="645"/>
      <c r="O58" s="296"/>
      <c r="P58" s="296"/>
      <c r="Q58" s="645"/>
      <c r="R58" s="296"/>
      <c r="S58" s="645"/>
      <c r="T58" s="302"/>
      <c r="U58" s="645"/>
      <c r="V58" s="295"/>
      <c r="W58" s="295"/>
      <c r="X58" s="295"/>
      <c r="Y58" s="295"/>
      <c r="Z58" s="295"/>
      <c r="AA58" s="295"/>
      <c r="AB58" s="295"/>
      <c r="AC58" s="295"/>
    </row>
    <row r="59" spans="1:29" x14ac:dyDescent="0.15">
      <c r="A59" s="337" t="s">
        <v>9430</v>
      </c>
      <c r="B59" s="293">
        <v>58</v>
      </c>
      <c r="C59" s="359">
        <v>1</v>
      </c>
      <c r="D59" s="297" t="s">
        <v>9487</v>
      </c>
      <c r="E59" s="645"/>
      <c r="F59" s="298"/>
      <c r="G59" s="298"/>
      <c r="H59" s="298"/>
      <c r="I59" s="300"/>
      <c r="J59" s="300"/>
      <c r="K59" s="645"/>
      <c r="L59" s="302"/>
      <c r="M59" s="341"/>
      <c r="N59" s="645"/>
      <c r="O59" s="296"/>
      <c r="P59" s="296"/>
      <c r="Q59" s="645"/>
      <c r="R59" s="296"/>
      <c r="S59" s="645"/>
      <c r="T59" s="302"/>
      <c r="U59" s="645"/>
      <c r="V59" s="295"/>
      <c r="W59" s="295"/>
      <c r="X59" s="295"/>
      <c r="Y59" s="295"/>
      <c r="Z59" s="295"/>
      <c r="AA59" s="295"/>
      <c r="AB59" s="295"/>
      <c r="AC59" s="295"/>
    </row>
    <row r="60" spans="1:29" x14ac:dyDescent="0.15">
      <c r="A60" s="337" t="s">
        <v>9430</v>
      </c>
      <c r="B60" s="293">
        <v>59</v>
      </c>
      <c r="C60" s="359">
        <v>5</v>
      </c>
      <c r="D60" s="297" t="s">
        <v>9488</v>
      </c>
      <c r="E60" s="645"/>
      <c r="F60" s="298"/>
      <c r="G60" s="298"/>
      <c r="H60" s="298"/>
      <c r="I60" s="300"/>
      <c r="J60" s="300"/>
      <c r="K60" s="645"/>
      <c r="L60" s="302"/>
      <c r="M60" s="341"/>
      <c r="N60" s="645"/>
      <c r="O60" s="296"/>
      <c r="P60" s="296"/>
      <c r="Q60" s="645"/>
      <c r="R60" s="296"/>
      <c r="S60" s="645"/>
      <c r="T60" s="302"/>
      <c r="U60" s="645"/>
      <c r="V60" s="295"/>
      <c r="W60" s="295"/>
      <c r="X60" s="295"/>
      <c r="Y60" s="295"/>
      <c r="Z60" s="295"/>
      <c r="AA60" s="295"/>
      <c r="AB60" s="295"/>
      <c r="AC60" s="295"/>
    </row>
    <row r="61" spans="1:29" x14ac:dyDescent="0.15">
      <c r="A61" s="337" t="s">
        <v>9430</v>
      </c>
      <c r="B61" s="293">
        <v>60</v>
      </c>
      <c r="C61" s="359">
        <v>0</v>
      </c>
      <c r="D61" s="297" t="s">
        <v>9489</v>
      </c>
      <c r="E61" s="645"/>
      <c r="F61" s="298"/>
      <c r="G61" s="298"/>
      <c r="H61" s="298"/>
      <c r="I61" s="300"/>
      <c r="J61" s="300"/>
      <c r="K61" s="645"/>
      <c r="L61" s="302"/>
      <c r="M61" s="341"/>
      <c r="N61" s="645"/>
      <c r="O61" s="296"/>
      <c r="P61" s="296"/>
      <c r="Q61" s="645"/>
      <c r="R61" s="296"/>
      <c r="S61" s="645"/>
      <c r="T61" s="302"/>
      <c r="U61" s="645"/>
      <c r="V61" s="295"/>
      <c r="W61" s="295"/>
      <c r="X61" s="295"/>
      <c r="Y61" s="295"/>
      <c r="Z61" s="295"/>
      <c r="AA61" s="295"/>
      <c r="AB61" s="295"/>
      <c r="AC61" s="295"/>
    </row>
    <row r="62" spans="1:29" x14ac:dyDescent="0.15">
      <c r="A62" s="337" t="s">
        <v>9430</v>
      </c>
      <c r="B62" s="293">
        <v>61</v>
      </c>
      <c r="C62" s="359">
        <v>0</v>
      </c>
      <c r="D62" s="297" t="s">
        <v>9490</v>
      </c>
      <c r="E62" s="645"/>
      <c r="F62" s="298"/>
      <c r="G62" s="298"/>
      <c r="H62" s="298"/>
      <c r="I62" s="300"/>
      <c r="J62" s="300"/>
      <c r="K62" s="645"/>
      <c r="L62" s="302"/>
      <c r="M62" s="341"/>
      <c r="N62" s="645"/>
      <c r="O62" s="296"/>
      <c r="P62" s="296"/>
      <c r="Q62" s="645"/>
      <c r="R62" s="296"/>
      <c r="S62" s="645"/>
      <c r="T62" s="302"/>
      <c r="U62" s="645"/>
      <c r="V62" s="295"/>
      <c r="W62" s="295"/>
      <c r="X62" s="295"/>
      <c r="Y62" s="295"/>
      <c r="Z62" s="295"/>
      <c r="AA62" s="295"/>
      <c r="AB62" s="295"/>
      <c r="AC62" s="295"/>
    </row>
    <row r="63" spans="1:29" x14ac:dyDescent="0.15">
      <c r="A63" s="337" t="s">
        <v>9430</v>
      </c>
      <c r="B63" s="293">
        <v>62</v>
      </c>
      <c r="C63" s="359">
        <v>0</v>
      </c>
      <c r="D63" s="297" t="s">
        <v>9491</v>
      </c>
      <c r="E63" s="645"/>
      <c r="F63" s="298"/>
      <c r="G63" s="298"/>
      <c r="H63" s="298"/>
      <c r="I63" s="300"/>
      <c r="J63" s="300"/>
      <c r="K63" s="645"/>
      <c r="L63" s="302"/>
      <c r="M63" s="341"/>
      <c r="N63" s="645"/>
      <c r="O63" s="296"/>
      <c r="P63" s="296"/>
      <c r="Q63" s="645"/>
      <c r="R63" s="296"/>
      <c r="S63" s="645"/>
      <c r="T63" s="302"/>
      <c r="U63" s="645"/>
      <c r="V63" s="295"/>
      <c r="W63" s="295"/>
      <c r="X63" s="295"/>
      <c r="Y63" s="295"/>
      <c r="Z63" s="295"/>
      <c r="AA63" s="295"/>
      <c r="AB63" s="295"/>
      <c r="AC63" s="295"/>
    </row>
    <row r="64" spans="1:29" x14ac:dyDescent="0.15">
      <c r="A64" s="337" t="s">
        <v>9430</v>
      </c>
      <c r="B64" s="293">
        <v>63</v>
      </c>
      <c r="C64" s="359">
        <v>0</v>
      </c>
      <c r="D64" s="297" t="s">
        <v>9492</v>
      </c>
      <c r="E64" s="645"/>
      <c r="F64" s="298"/>
      <c r="G64" s="298"/>
      <c r="H64" s="298"/>
      <c r="I64" s="300"/>
      <c r="J64" s="300"/>
      <c r="K64" s="645"/>
      <c r="L64" s="302"/>
      <c r="M64" s="341"/>
      <c r="N64" s="645"/>
      <c r="O64" s="296"/>
      <c r="P64" s="296"/>
      <c r="Q64" s="645"/>
      <c r="R64" s="296"/>
      <c r="S64" s="645"/>
      <c r="T64" s="302"/>
      <c r="U64" s="645"/>
      <c r="V64" s="295"/>
      <c r="W64" s="295"/>
      <c r="X64" s="295"/>
      <c r="Y64" s="295"/>
      <c r="Z64" s="295"/>
      <c r="AA64" s="295"/>
      <c r="AB64" s="295"/>
      <c r="AC64" s="295"/>
    </row>
    <row r="65" spans="1:29" x14ac:dyDescent="0.15">
      <c r="A65" s="337" t="s">
        <v>9430</v>
      </c>
      <c r="B65" s="293">
        <v>64</v>
      </c>
      <c r="C65" s="359">
        <v>1</v>
      </c>
      <c r="D65" s="297" t="s">
        <v>9493</v>
      </c>
      <c r="E65" s="645"/>
      <c r="F65" s="298"/>
      <c r="G65" s="298"/>
      <c r="H65" s="298"/>
      <c r="I65" s="300"/>
      <c r="J65" s="300"/>
      <c r="K65" s="645"/>
      <c r="L65" s="302"/>
      <c r="M65" s="341"/>
      <c r="N65" s="645"/>
      <c r="O65" s="296"/>
      <c r="P65" s="296"/>
      <c r="Q65" s="645"/>
      <c r="R65" s="296"/>
      <c r="S65" s="645"/>
      <c r="T65" s="302"/>
      <c r="U65" s="645"/>
      <c r="V65" s="295"/>
      <c r="W65" s="295"/>
      <c r="X65" s="295"/>
      <c r="Y65" s="295"/>
      <c r="Z65" s="295"/>
      <c r="AA65" s="295"/>
      <c r="AB65" s="295"/>
      <c r="AC65" s="295"/>
    </row>
    <row r="66" spans="1:29" x14ac:dyDescent="0.15">
      <c r="A66" s="294" t="s">
        <v>9495</v>
      </c>
      <c r="B66" s="293">
        <v>65</v>
      </c>
      <c r="C66" s="359">
        <v>20</v>
      </c>
      <c r="D66" s="297" t="s">
        <v>9494</v>
      </c>
      <c r="E66" s="645"/>
      <c r="F66" s="298"/>
      <c r="G66" s="298"/>
      <c r="H66" s="298"/>
      <c r="I66" s="300"/>
      <c r="J66" s="300"/>
      <c r="K66" s="645"/>
      <c r="L66" s="302"/>
      <c r="M66" s="341"/>
      <c r="N66" s="645"/>
      <c r="O66" s="296"/>
      <c r="P66" s="296"/>
      <c r="Q66" s="645"/>
      <c r="R66" s="296"/>
      <c r="S66" s="645"/>
      <c r="T66" s="302"/>
      <c r="U66" s="645"/>
      <c r="V66" s="295"/>
      <c r="W66" s="295"/>
      <c r="X66" s="295"/>
      <c r="Y66" s="295"/>
      <c r="Z66" s="295"/>
      <c r="AA66" s="295"/>
      <c r="AB66" s="295"/>
      <c r="AC66" s="295"/>
    </row>
    <row r="67" spans="1:29" x14ac:dyDescent="0.15">
      <c r="A67" s="338" t="s">
        <v>9496</v>
      </c>
      <c r="B67" s="303">
        <v>66</v>
      </c>
      <c r="C67" s="360"/>
      <c r="D67" s="304" t="s">
        <v>9497</v>
      </c>
      <c r="E67" s="645"/>
      <c r="F67" s="347" t="s">
        <v>9519</v>
      </c>
      <c r="G67" s="347" t="s">
        <v>9504</v>
      </c>
      <c r="H67" s="347" t="s">
        <v>9507</v>
      </c>
      <c r="I67" s="344">
        <v>90</v>
      </c>
      <c r="J67" s="325"/>
      <c r="K67" s="645"/>
      <c r="L67" s="302"/>
      <c r="M67" s="341"/>
      <c r="N67" s="645"/>
      <c r="O67" s="296"/>
      <c r="P67" s="296"/>
      <c r="Q67" s="645"/>
      <c r="R67" s="296"/>
      <c r="S67" s="645"/>
      <c r="T67" s="302"/>
      <c r="U67" s="645"/>
      <c r="V67" s="295"/>
      <c r="W67" s="295"/>
      <c r="X67" s="295"/>
      <c r="Y67" s="295"/>
      <c r="Z67" s="295"/>
      <c r="AA67" s="295"/>
      <c r="AB67" s="295"/>
      <c r="AC67" s="295"/>
    </row>
    <row r="68" spans="1:29" x14ac:dyDescent="0.15">
      <c r="A68" s="339" t="s">
        <v>9496</v>
      </c>
      <c r="B68" s="308">
        <v>67</v>
      </c>
      <c r="C68" s="361"/>
      <c r="D68" s="309" t="s">
        <v>9498</v>
      </c>
      <c r="E68" s="645"/>
      <c r="F68" s="348" t="s">
        <v>9519</v>
      </c>
      <c r="G68" s="348" t="s">
        <v>9505</v>
      </c>
      <c r="H68" s="348" t="s">
        <v>9506</v>
      </c>
      <c r="I68" s="345">
        <v>100</v>
      </c>
      <c r="J68" s="324"/>
      <c r="K68" s="645"/>
      <c r="L68" s="302"/>
      <c r="M68" s="341"/>
      <c r="N68" s="645"/>
      <c r="O68" s="296"/>
      <c r="P68" s="296"/>
      <c r="Q68" s="645"/>
      <c r="R68" s="296"/>
      <c r="S68" s="645"/>
      <c r="T68" s="302"/>
      <c r="U68" s="645"/>
      <c r="V68" s="295"/>
      <c r="W68" s="295"/>
      <c r="X68" s="295"/>
      <c r="Y68" s="295"/>
      <c r="Z68" s="295"/>
      <c r="AA68" s="295"/>
      <c r="AB68" s="295"/>
      <c r="AC68" s="295"/>
    </row>
    <row r="69" spans="1:29" x14ac:dyDescent="0.15">
      <c r="A69" s="339" t="s">
        <v>9496</v>
      </c>
      <c r="B69" s="308">
        <v>68</v>
      </c>
      <c r="C69" s="361"/>
      <c r="D69" s="309" t="s">
        <v>9508</v>
      </c>
      <c r="E69" s="645"/>
      <c r="F69" s="348" t="s">
        <v>9519</v>
      </c>
      <c r="G69" s="348" t="s">
        <v>9509</v>
      </c>
      <c r="H69" s="348" t="s">
        <v>9510</v>
      </c>
      <c r="I69" s="345">
        <v>140</v>
      </c>
      <c r="J69" s="324"/>
      <c r="K69" s="645"/>
      <c r="L69" s="302"/>
      <c r="M69" s="341"/>
      <c r="N69" s="645"/>
      <c r="O69" s="296"/>
      <c r="P69" s="296"/>
      <c r="Q69" s="645"/>
      <c r="R69" s="296"/>
      <c r="S69" s="645"/>
      <c r="T69" s="302"/>
      <c r="U69" s="645"/>
      <c r="V69" s="295"/>
      <c r="W69" s="295"/>
      <c r="X69" s="295"/>
      <c r="Y69" s="295"/>
      <c r="Z69" s="295"/>
      <c r="AA69" s="295"/>
      <c r="AB69" s="295"/>
      <c r="AC69" s="295"/>
    </row>
    <row r="70" spans="1:29" x14ac:dyDescent="0.15">
      <c r="A70" s="339" t="s">
        <v>9496</v>
      </c>
      <c r="B70" s="308">
        <v>69</v>
      </c>
      <c r="C70" s="361"/>
      <c r="D70" s="309" t="s">
        <v>9511</v>
      </c>
      <c r="E70" s="645"/>
      <c r="F70" s="348" t="s">
        <v>9519</v>
      </c>
      <c r="G70" s="348" t="s">
        <v>9512</v>
      </c>
      <c r="H70" s="348" t="s">
        <v>9513</v>
      </c>
      <c r="I70" s="345">
        <v>180</v>
      </c>
      <c r="J70" s="324"/>
      <c r="K70" s="645"/>
      <c r="L70" s="302"/>
      <c r="M70" s="341"/>
      <c r="N70" s="645"/>
      <c r="O70" s="296"/>
      <c r="P70" s="296"/>
      <c r="Q70" s="645"/>
      <c r="R70" s="296"/>
      <c r="S70" s="645"/>
      <c r="T70" s="302"/>
      <c r="U70" s="645"/>
      <c r="V70" s="295"/>
      <c r="W70" s="295"/>
      <c r="X70" s="295"/>
      <c r="Y70" s="295"/>
      <c r="Z70" s="295"/>
      <c r="AA70" s="295"/>
      <c r="AB70" s="295"/>
      <c r="AC70" s="295"/>
    </row>
    <row r="71" spans="1:29" x14ac:dyDescent="0.15">
      <c r="A71" s="339" t="s">
        <v>9496</v>
      </c>
      <c r="B71" s="308">
        <v>70</v>
      </c>
      <c r="C71" s="361"/>
      <c r="D71" s="309" t="s">
        <v>9514</v>
      </c>
      <c r="E71" s="645"/>
      <c r="F71" s="348" t="s">
        <v>9519</v>
      </c>
      <c r="G71" s="348" t="s">
        <v>9509</v>
      </c>
      <c r="H71" s="348" t="s">
        <v>9515</v>
      </c>
      <c r="I71" s="345">
        <v>215</v>
      </c>
      <c r="J71" s="324"/>
      <c r="K71" s="645"/>
      <c r="L71" s="302"/>
      <c r="M71" s="341"/>
      <c r="N71" s="645"/>
      <c r="O71" s="296"/>
      <c r="P71" s="296"/>
      <c r="Q71" s="645"/>
      <c r="R71" s="296"/>
      <c r="S71" s="645"/>
      <c r="T71" s="302"/>
      <c r="U71" s="645"/>
      <c r="V71" s="295"/>
      <c r="W71" s="295"/>
      <c r="X71" s="295"/>
      <c r="Y71" s="295"/>
      <c r="Z71" s="295"/>
      <c r="AA71" s="295"/>
      <c r="AB71" s="295"/>
      <c r="AC71" s="295"/>
    </row>
    <row r="72" spans="1:29" x14ac:dyDescent="0.15">
      <c r="A72" s="339" t="s">
        <v>9496</v>
      </c>
      <c r="B72" s="308">
        <v>71</v>
      </c>
      <c r="C72" s="361"/>
      <c r="D72" s="309" t="s">
        <v>9516</v>
      </c>
      <c r="E72" s="645"/>
      <c r="F72" s="348" t="s">
        <v>9519</v>
      </c>
      <c r="G72" s="348" t="s">
        <v>9517</v>
      </c>
      <c r="H72" s="348" t="s">
        <v>9520</v>
      </c>
      <c r="I72" s="345">
        <v>255</v>
      </c>
      <c r="J72" s="324"/>
      <c r="K72" s="645"/>
      <c r="L72" s="302"/>
      <c r="M72" s="341"/>
      <c r="N72" s="645"/>
      <c r="O72" s="296"/>
      <c r="P72" s="296"/>
      <c r="Q72" s="645"/>
      <c r="R72" s="296"/>
      <c r="S72" s="645"/>
      <c r="T72" s="302"/>
      <c r="U72" s="645"/>
      <c r="V72" s="295"/>
      <c r="W72" s="295"/>
      <c r="X72" s="295"/>
      <c r="Y72" s="295"/>
      <c r="Z72" s="295"/>
      <c r="AA72" s="295"/>
      <c r="AB72" s="295"/>
      <c r="AC72" s="295"/>
    </row>
    <row r="73" spans="1:29" x14ac:dyDescent="0.15">
      <c r="A73" s="339" t="s">
        <v>9496</v>
      </c>
      <c r="B73" s="308">
        <v>72</v>
      </c>
      <c r="C73" s="361"/>
      <c r="D73" s="309" t="s">
        <v>9522</v>
      </c>
      <c r="E73" s="645"/>
      <c r="F73" s="348" t="s">
        <v>9519</v>
      </c>
      <c r="G73" s="348" t="s">
        <v>9521</v>
      </c>
      <c r="H73" s="348" t="s">
        <v>9523</v>
      </c>
      <c r="I73" s="345">
        <v>100</v>
      </c>
      <c r="J73" s="324"/>
      <c r="K73" s="645"/>
      <c r="L73" s="302"/>
      <c r="M73" s="341"/>
      <c r="N73" s="645"/>
      <c r="O73" s="296"/>
      <c r="P73" s="296"/>
      <c r="Q73" s="645"/>
      <c r="R73" s="296"/>
      <c r="S73" s="645"/>
      <c r="T73" s="302"/>
      <c r="U73" s="645"/>
      <c r="V73" s="295"/>
      <c r="W73" s="295"/>
      <c r="X73" s="295"/>
      <c r="Y73" s="295"/>
      <c r="Z73" s="295"/>
      <c r="AA73" s="295"/>
      <c r="AB73" s="295"/>
      <c r="AC73" s="295"/>
    </row>
    <row r="74" spans="1:29" x14ac:dyDescent="0.15">
      <c r="A74" s="339" t="s">
        <v>9496</v>
      </c>
      <c r="B74" s="308">
        <v>73</v>
      </c>
      <c r="C74" s="361"/>
      <c r="D74" s="309" t="s">
        <v>9524</v>
      </c>
      <c r="E74" s="645"/>
      <c r="F74" s="348" t="s">
        <v>9525</v>
      </c>
      <c r="G74" s="348" t="s">
        <v>9526</v>
      </c>
      <c r="H74" s="348" t="s">
        <v>9527</v>
      </c>
      <c r="I74" s="345">
        <v>170</v>
      </c>
      <c r="J74" s="324"/>
      <c r="K74" s="645"/>
      <c r="L74" s="302"/>
      <c r="M74" s="341"/>
      <c r="N74" s="645"/>
      <c r="O74" s="296"/>
      <c r="P74" s="296"/>
      <c r="Q74" s="645"/>
      <c r="R74" s="296"/>
      <c r="S74" s="645"/>
      <c r="T74" s="302"/>
      <c r="U74" s="645"/>
      <c r="V74" s="295"/>
      <c r="W74" s="295"/>
      <c r="X74" s="295"/>
      <c r="Y74" s="295"/>
      <c r="Z74" s="295"/>
      <c r="AA74" s="295"/>
      <c r="AB74" s="295"/>
      <c r="AC74" s="295"/>
    </row>
    <row r="75" spans="1:29" x14ac:dyDescent="0.15">
      <c r="A75" s="339" t="s">
        <v>9496</v>
      </c>
      <c r="B75" s="308">
        <v>74</v>
      </c>
      <c r="C75" s="361"/>
      <c r="D75" s="309" t="s">
        <v>9528</v>
      </c>
      <c r="E75" s="645"/>
      <c r="F75" s="348" t="s">
        <v>9529</v>
      </c>
      <c r="G75" s="348" t="s">
        <v>9526</v>
      </c>
      <c r="H75" s="348" t="s">
        <v>9527</v>
      </c>
      <c r="I75" s="345">
        <v>200</v>
      </c>
      <c r="J75" s="324"/>
      <c r="K75" s="645"/>
      <c r="L75" s="302"/>
      <c r="M75" s="341"/>
      <c r="N75" s="645"/>
      <c r="O75" s="296"/>
      <c r="P75" s="296"/>
      <c r="Q75" s="645"/>
      <c r="R75" s="296"/>
      <c r="S75" s="645"/>
      <c r="T75" s="302"/>
      <c r="U75" s="645"/>
      <c r="V75" s="295"/>
      <c r="W75" s="295"/>
      <c r="X75" s="295"/>
      <c r="Y75" s="295"/>
      <c r="Z75" s="295"/>
      <c r="AA75" s="295"/>
      <c r="AB75" s="295"/>
      <c r="AC75" s="295"/>
    </row>
    <row r="76" spans="1:29" x14ac:dyDescent="0.15">
      <c r="A76" s="339" t="s">
        <v>9496</v>
      </c>
      <c r="B76" s="308">
        <v>75</v>
      </c>
      <c r="C76" s="361"/>
      <c r="D76" s="309" t="s">
        <v>9530</v>
      </c>
      <c r="E76" s="645"/>
      <c r="F76" s="348" t="s">
        <v>9519</v>
      </c>
      <c r="G76" s="348" t="s">
        <v>9531</v>
      </c>
      <c r="H76" s="348" t="s">
        <v>9507</v>
      </c>
      <c r="I76" s="345">
        <v>110</v>
      </c>
      <c r="J76" s="324"/>
      <c r="K76" s="645"/>
      <c r="L76" s="302"/>
      <c r="M76" s="341"/>
      <c r="N76" s="645"/>
      <c r="O76" s="296"/>
      <c r="P76" s="296"/>
      <c r="Q76" s="645"/>
      <c r="R76" s="296"/>
      <c r="S76" s="645"/>
      <c r="T76" s="302"/>
      <c r="U76" s="645"/>
      <c r="V76" s="295"/>
      <c r="W76" s="295"/>
      <c r="X76" s="295"/>
      <c r="Y76" s="295"/>
      <c r="Z76" s="295"/>
      <c r="AA76" s="295"/>
      <c r="AB76" s="295"/>
      <c r="AC76" s="295"/>
    </row>
    <row r="77" spans="1:29" x14ac:dyDescent="0.15">
      <c r="A77" s="340" t="s">
        <v>9496</v>
      </c>
      <c r="B77" s="313">
        <v>76</v>
      </c>
      <c r="C77" s="362"/>
      <c r="D77" s="314" t="s">
        <v>9532</v>
      </c>
      <c r="E77" s="645"/>
      <c r="F77" s="349" t="s">
        <v>9529</v>
      </c>
      <c r="G77" s="349" t="s">
        <v>9533</v>
      </c>
      <c r="H77" s="349" t="s">
        <v>9523</v>
      </c>
      <c r="I77" s="346">
        <v>160</v>
      </c>
      <c r="J77" s="326"/>
      <c r="K77" s="645"/>
      <c r="L77" s="302"/>
      <c r="M77" s="341"/>
      <c r="N77" s="645"/>
      <c r="O77" s="296"/>
      <c r="P77" s="296"/>
      <c r="Q77" s="645"/>
      <c r="R77" s="296"/>
      <c r="S77" s="645"/>
      <c r="T77" s="302"/>
      <c r="U77" s="645"/>
      <c r="V77" s="295"/>
      <c r="W77" s="295"/>
      <c r="X77" s="295"/>
      <c r="Y77" s="295"/>
      <c r="Z77" s="295"/>
      <c r="AA77" s="295"/>
      <c r="AB77" s="295"/>
      <c r="AC77" s="295"/>
    </row>
    <row r="78" spans="1:29" x14ac:dyDescent="0.15">
      <c r="A78" s="294" t="s">
        <v>9430</v>
      </c>
      <c r="B78" s="293">
        <v>77</v>
      </c>
      <c r="C78" s="359">
        <v>0</v>
      </c>
      <c r="D78" s="297" t="s">
        <v>9534</v>
      </c>
      <c r="E78" s="645"/>
      <c r="F78" s="298"/>
      <c r="G78" s="298"/>
      <c r="H78" s="298"/>
      <c r="I78" s="300"/>
      <c r="J78" s="300"/>
      <c r="K78" s="645"/>
      <c r="L78" s="302"/>
      <c r="M78" s="341"/>
      <c r="N78" s="645"/>
      <c r="O78" s="296"/>
      <c r="P78" s="296"/>
      <c r="Q78" s="645"/>
      <c r="R78" s="296"/>
      <c r="S78" s="645"/>
      <c r="T78" s="302"/>
      <c r="U78" s="645"/>
      <c r="V78" s="295"/>
      <c r="W78" s="295"/>
      <c r="X78" s="295"/>
      <c r="Y78" s="295"/>
      <c r="Z78" s="295"/>
      <c r="AA78" s="295"/>
      <c r="AB78" s="295"/>
      <c r="AC78" s="295"/>
    </row>
    <row r="79" spans="1:29" x14ac:dyDescent="0.15">
      <c r="A79" s="338" t="s">
        <v>9549</v>
      </c>
      <c r="B79" s="303">
        <v>78</v>
      </c>
      <c r="C79" s="360"/>
      <c r="D79" s="304" t="s">
        <v>9535</v>
      </c>
      <c r="E79" s="645"/>
      <c r="F79" s="305"/>
      <c r="G79" s="305"/>
      <c r="H79" s="305"/>
      <c r="I79" s="325">
        <v>0</v>
      </c>
      <c r="J79" s="344">
        <v>35</v>
      </c>
      <c r="K79" s="645"/>
      <c r="L79" s="306"/>
      <c r="M79" s="342"/>
      <c r="N79" s="645"/>
      <c r="O79" s="307"/>
      <c r="P79" s="307"/>
      <c r="Q79" s="645"/>
      <c r="R79" s="307"/>
      <c r="S79" s="645"/>
      <c r="T79" s="306"/>
      <c r="U79" s="645"/>
      <c r="V79" s="356">
        <v>0</v>
      </c>
      <c r="W79" s="353">
        <v>0</v>
      </c>
      <c r="X79" s="353">
        <v>10</v>
      </c>
      <c r="Y79" s="353">
        <v>10</v>
      </c>
      <c r="Z79" s="353">
        <v>10</v>
      </c>
      <c r="AA79" s="353">
        <v>10</v>
      </c>
      <c r="AB79" s="353">
        <v>10</v>
      </c>
      <c r="AC79" s="356">
        <v>10</v>
      </c>
    </row>
    <row r="80" spans="1:29" x14ac:dyDescent="0.15">
      <c r="A80" s="339" t="s">
        <v>9550</v>
      </c>
      <c r="B80" s="308">
        <v>79</v>
      </c>
      <c r="C80" s="361"/>
      <c r="D80" s="309" t="s">
        <v>9543</v>
      </c>
      <c r="E80" s="645"/>
      <c r="F80" s="310"/>
      <c r="G80" s="310"/>
      <c r="H80" s="310"/>
      <c r="I80" s="324">
        <v>0</v>
      </c>
      <c r="J80" s="345">
        <v>195</v>
      </c>
      <c r="K80" s="645"/>
      <c r="L80" s="311"/>
      <c r="M80" s="341"/>
      <c r="N80" s="645"/>
      <c r="O80" s="312"/>
      <c r="P80" s="312"/>
      <c r="Q80" s="645"/>
      <c r="R80" s="312"/>
      <c r="S80" s="645"/>
      <c r="T80" s="311"/>
      <c r="U80" s="645"/>
      <c r="V80" s="357">
        <v>0</v>
      </c>
      <c r="W80" s="354">
        <v>0</v>
      </c>
      <c r="X80" s="354">
        <v>0</v>
      </c>
      <c r="Y80" s="354">
        <v>0</v>
      </c>
      <c r="Z80" s="354">
        <v>0</v>
      </c>
      <c r="AA80" s="354">
        <v>0</v>
      </c>
      <c r="AB80" s="354">
        <v>0</v>
      </c>
      <c r="AC80" s="357">
        <v>0</v>
      </c>
    </row>
    <row r="81" spans="1:29" x14ac:dyDescent="0.15">
      <c r="A81" s="339" t="s">
        <v>9549</v>
      </c>
      <c r="B81" s="308">
        <v>80</v>
      </c>
      <c r="C81" s="361"/>
      <c r="D81" s="309" t="s">
        <v>9544</v>
      </c>
      <c r="E81" s="645"/>
      <c r="F81" s="310"/>
      <c r="G81" s="310"/>
      <c r="H81" s="310"/>
      <c r="I81" s="324">
        <v>70</v>
      </c>
      <c r="J81" s="345">
        <v>20</v>
      </c>
      <c r="K81" s="645"/>
      <c r="L81" s="311"/>
      <c r="M81" s="341"/>
      <c r="N81" s="645"/>
      <c r="O81" s="312"/>
      <c r="P81" s="312"/>
      <c r="Q81" s="645"/>
      <c r="R81" s="312"/>
      <c r="S81" s="645"/>
      <c r="T81" s="311"/>
      <c r="U81" s="645"/>
      <c r="V81" s="357">
        <v>0</v>
      </c>
      <c r="W81" s="354">
        <v>0</v>
      </c>
      <c r="X81" s="354">
        <v>0</v>
      </c>
      <c r="Y81" s="354">
        <v>0</v>
      </c>
      <c r="Z81" s="354">
        <v>0</v>
      </c>
      <c r="AA81" s="354">
        <v>0</v>
      </c>
      <c r="AB81" s="354">
        <v>0</v>
      </c>
      <c r="AC81" s="357">
        <v>0</v>
      </c>
    </row>
    <row r="82" spans="1:29" x14ac:dyDescent="0.15">
      <c r="A82" s="339" t="s">
        <v>9549</v>
      </c>
      <c r="B82" s="308">
        <v>81</v>
      </c>
      <c r="C82" s="361"/>
      <c r="D82" s="309" t="s">
        <v>9545</v>
      </c>
      <c r="E82" s="645"/>
      <c r="F82" s="310"/>
      <c r="G82" s="310"/>
      <c r="H82" s="310"/>
      <c r="I82" s="324">
        <v>0</v>
      </c>
      <c r="J82" s="345">
        <v>35</v>
      </c>
      <c r="K82" s="645"/>
      <c r="L82" s="311"/>
      <c r="M82" s="341"/>
      <c r="N82" s="645"/>
      <c r="O82" s="312"/>
      <c r="P82" s="312"/>
      <c r="Q82" s="645"/>
      <c r="R82" s="312"/>
      <c r="S82" s="645"/>
      <c r="T82" s="311"/>
      <c r="U82" s="645"/>
      <c r="V82" s="357">
        <v>99</v>
      </c>
      <c r="W82" s="354">
        <v>0</v>
      </c>
      <c r="X82" s="354">
        <v>0</v>
      </c>
      <c r="Y82" s="354">
        <v>0</v>
      </c>
      <c r="Z82" s="354">
        <v>0</v>
      </c>
      <c r="AA82" s="354">
        <v>0</v>
      </c>
      <c r="AB82" s="354">
        <v>0</v>
      </c>
      <c r="AC82" s="357">
        <v>0</v>
      </c>
    </row>
    <row r="83" spans="1:29" x14ac:dyDescent="0.15">
      <c r="A83" s="339" t="s">
        <v>9550</v>
      </c>
      <c r="B83" s="308">
        <v>82</v>
      </c>
      <c r="C83" s="361"/>
      <c r="D83" s="309" t="s">
        <v>9546</v>
      </c>
      <c r="E83" s="645"/>
      <c r="F83" s="310"/>
      <c r="G83" s="310"/>
      <c r="H83" s="310"/>
      <c r="I83" s="324">
        <v>0</v>
      </c>
      <c r="J83" s="345">
        <v>10</v>
      </c>
      <c r="K83" s="645"/>
      <c r="L83" s="311"/>
      <c r="M83" s="341"/>
      <c r="N83" s="645"/>
      <c r="O83" s="312"/>
      <c r="P83" s="312"/>
      <c r="Q83" s="645"/>
      <c r="R83" s="312"/>
      <c r="S83" s="645"/>
      <c r="T83" s="311"/>
      <c r="U83" s="645"/>
      <c r="V83" s="357">
        <v>0</v>
      </c>
      <c r="W83" s="354">
        <v>99</v>
      </c>
      <c r="X83" s="354">
        <v>0</v>
      </c>
      <c r="Y83" s="354">
        <v>0</v>
      </c>
      <c r="Z83" s="354">
        <v>0</v>
      </c>
      <c r="AA83" s="354">
        <v>0</v>
      </c>
      <c r="AB83" s="354">
        <v>0</v>
      </c>
      <c r="AC83" s="357">
        <v>0</v>
      </c>
    </row>
    <row r="84" spans="1:29" x14ac:dyDescent="0.15">
      <c r="A84" s="339" t="s">
        <v>9551</v>
      </c>
      <c r="B84" s="308">
        <v>83</v>
      </c>
      <c r="C84" s="361"/>
      <c r="D84" s="309" t="s">
        <v>9547</v>
      </c>
      <c r="E84" s="645"/>
      <c r="F84" s="310"/>
      <c r="G84" s="310"/>
      <c r="H84" s="310"/>
      <c r="I84" s="324">
        <v>0</v>
      </c>
      <c r="J84" s="345">
        <v>10</v>
      </c>
      <c r="K84" s="645"/>
      <c r="L84" s="311"/>
      <c r="M84" s="341"/>
      <c r="N84" s="645"/>
      <c r="O84" s="312"/>
      <c r="P84" s="312"/>
      <c r="Q84" s="645"/>
      <c r="R84" s="312"/>
      <c r="S84" s="645"/>
      <c r="T84" s="311"/>
      <c r="U84" s="645"/>
      <c r="V84" s="357">
        <v>0</v>
      </c>
      <c r="W84" s="354">
        <v>-99</v>
      </c>
      <c r="X84" s="354">
        <v>0</v>
      </c>
      <c r="Y84" s="354">
        <v>0</v>
      </c>
      <c r="Z84" s="354">
        <v>0</v>
      </c>
      <c r="AA84" s="354">
        <v>0</v>
      </c>
      <c r="AB84" s="354">
        <v>0</v>
      </c>
      <c r="AC84" s="357">
        <v>0</v>
      </c>
    </row>
    <row r="85" spans="1:29" x14ac:dyDescent="0.15">
      <c r="A85" s="340" t="s">
        <v>9549</v>
      </c>
      <c r="B85" s="313">
        <v>84</v>
      </c>
      <c r="C85" s="362"/>
      <c r="D85" s="314" t="s">
        <v>9548</v>
      </c>
      <c r="E85" s="645"/>
      <c r="F85" s="315"/>
      <c r="G85" s="315"/>
      <c r="H85" s="315"/>
      <c r="I85" s="326">
        <v>0</v>
      </c>
      <c r="J85" s="346">
        <v>10</v>
      </c>
      <c r="K85" s="645"/>
      <c r="L85" s="316"/>
      <c r="M85" s="343"/>
      <c r="N85" s="645"/>
      <c r="O85" s="317"/>
      <c r="P85" s="317"/>
      <c r="Q85" s="645"/>
      <c r="R85" s="317"/>
      <c r="S85" s="645"/>
      <c r="T85" s="316"/>
      <c r="U85" s="645"/>
      <c r="V85" s="358">
        <v>0</v>
      </c>
      <c r="W85" s="355">
        <v>0</v>
      </c>
      <c r="X85" s="355">
        <v>0</v>
      </c>
      <c r="Y85" s="355">
        <v>0</v>
      </c>
      <c r="Z85" s="355">
        <v>0</v>
      </c>
      <c r="AA85" s="355">
        <v>0</v>
      </c>
      <c r="AB85" s="355">
        <v>0</v>
      </c>
      <c r="AC85" s="358">
        <v>0</v>
      </c>
    </row>
    <row r="86" spans="1:29" x14ac:dyDescent="0.15">
      <c r="A86" s="338" t="s">
        <v>9552</v>
      </c>
      <c r="B86" s="303">
        <v>85</v>
      </c>
      <c r="C86" s="360"/>
      <c r="D86" s="304" t="s">
        <v>9558</v>
      </c>
      <c r="E86" s="645"/>
      <c r="F86" s="305"/>
      <c r="G86" s="305"/>
      <c r="H86" s="305"/>
      <c r="I86" s="318"/>
      <c r="J86" s="344">
        <v>50</v>
      </c>
      <c r="K86" s="645"/>
      <c r="L86" s="306">
        <v>0.55000000000000004</v>
      </c>
      <c r="M86" s="342" t="s">
        <v>9556</v>
      </c>
      <c r="N86" s="645"/>
      <c r="O86" s="307"/>
      <c r="P86" s="307"/>
      <c r="Q86" s="645"/>
      <c r="R86" s="307"/>
      <c r="S86" s="645"/>
      <c r="T86" s="328">
        <v>53.9</v>
      </c>
      <c r="U86" s="645"/>
      <c r="V86" s="295"/>
      <c r="W86" s="295"/>
      <c r="X86" s="295"/>
      <c r="Y86" s="295"/>
      <c r="Z86" s="295"/>
      <c r="AA86" s="295"/>
      <c r="AB86" s="295"/>
      <c r="AC86" s="295"/>
    </row>
    <row r="87" spans="1:29" x14ac:dyDescent="0.15">
      <c r="A87" s="339" t="s">
        <v>9552</v>
      </c>
      <c r="B87" s="308">
        <v>86</v>
      </c>
      <c r="C87" s="361"/>
      <c r="D87" s="309" t="s">
        <v>9559</v>
      </c>
      <c r="E87" s="645"/>
      <c r="F87" s="310"/>
      <c r="G87" s="310"/>
      <c r="H87" s="310"/>
      <c r="I87" s="319"/>
      <c r="J87" s="345">
        <v>236</v>
      </c>
      <c r="K87" s="645"/>
      <c r="L87" s="311">
        <v>3.3</v>
      </c>
      <c r="M87" s="341" t="s">
        <v>9556</v>
      </c>
      <c r="N87" s="645"/>
      <c r="O87" s="312"/>
      <c r="P87" s="312"/>
      <c r="Q87" s="645"/>
      <c r="R87" s="312"/>
      <c r="S87" s="645"/>
      <c r="T87" s="327">
        <v>74.8</v>
      </c>
      <c r="U87" s="645"/>
      <c r="V87" s="295"/>
      <c r="W87" s="295"/>
      <c r="X87" s="295"/>
      <c r="Y87" s="295"/>
      <c r="Z87" s="295"/>
      <c r="AA87" s="295"/>
      <c r="AB87" s="295"/>
      <c r="AC87" s="295"/>
    </row>
    <row r="88" spans="1:29" x14ac:dyDescent="0.15">
      <c r="A88" s="340" t="s">
        <v>9552</v>
      </c>
      <c r="B88" s="313">
        <v>87</v>
      </c>
      <c r="C88" s="362"/>
      <c r="D88" s="314" t="s">
        <v>9560</v>
      </c>
      <c r="E88" s="645"/>
      <c r="F88" s="315"/>
      <c r="G88" s="315"/>
      <c r="H88" s="315"/>
      <c r="I88" s="320"/>
      <c r="J88" s="346">
        <v>110</v>
      </c>
      <c r="K88" s="645"/>
      <c r="L88" s="316">
        <v>3.3</v>
      </c>
      <c r="M88" s="343" t="s">
        <v>9556</v>
      </c>
      <c r="N88" s="645"/>
      <c r="O88" s="317"/>
      <c r="P88" s="317"/>
      <c r="Q88" s="645"/>
      <c r="R88" s="317"/>
      <c r="S88" s="645"/>
      <c r="T88" s="329">
        <v>91.3</v>
      </c>
      <c r="U88" s="645"/>
      <c r="V88" s="295"/>
      <c r="W88" s="295"/>
      <c r="X88" s="295"/>
      <c r="Y88" s="295"/>
      <c r="Z88" s="295"/>
      <c r="AA88" s="295"/>
      <c r="AB88" s="295"/>
      <c r="AC88" s="295"/>
    </row>
    <row r="89" spans="1:29" x14ac:dyDescent="0.15">
      <c r="A89" s="338" t="s">
        <v>9552</v>
      </c>
      <c r="B89" s="303">
        <v>88</v>
      </c>
      <c r="C89" s="360"/>
      <c r="D89" s="304" t="s">
        <v>9561</v>
      </c>
      <c r="E89" s="645"/>
      <c r="F89" s="305"/>
      <c r="G89" s="305"/>
      <c r="H89" s="305"/>
      <c r="I89" s="318"/>
      <c r="J89" s="344">
        <v>71</v>
      </c>
      <c r="K89" s="645"/>
      <c r="L89" s="306">
        <v>4.4000000000000004</v>
      </c>
      <c r="M89" s="342" t="s">
        <v>9562</v>
      </c>
      <c r="N89" s="645"/>
      <c r="O89" s="331">
        <v>11</v>
      </c>
      <c r="P89" s="350">
        <v>11</v>
      </c>
      <c r="Q89" s="645"/>
      <c r="R89" s="307"/>
      <c r="S89" s="645"/>
      <c r="T89" s="321"/>
      <c r="U89" s="645"/>
      <c r="V89" s="295"/>
      <c r="W89" s="295"/>
      <c r="X89" s="295"/>
      <c r="Y89" s="295"/>
      <c r="Z89" s="295"/>
      <c r="AA89" s="295"/>
      <c r="AB89" s="295"/>
      <c r="AC89" s="295"/>
    </row>
    <row r="90" spans="1:29" x14ac:dyDescent="0.15">
      <c r="A90" s="339" t="s">
        <v>9552</v>
      </c>
      <c r="B90" s="308">
        <v>89</v>
      </c>
      <c r="C90" s="361"/>
      <c r="D90" s="309" t="s">
        <v>9563</v>
      </c>
      <c r="E90" s="645"/>
      <c r="F90" s="310"/>
      <c r="G90" s="310"/>
      <c r="H90" s="310"/>
      <c r="I90" s="319"/>
      <c r="J90" s="345">
        <v>71</v>
      </c>
      <c r="K90" s="645"/>
      <c r="L90" s="311">
        <v>5.5</v>
      </c>
      <c r="M90" s="341" t="s">
        <v>9564</v>
      </c>
      <c r="N90" s="645"/>
      <c r="O90" s="330">
        <v>11</v>
      </c>
      <c r="P90" s="351">
        <v>11</v>
      </c>
      <c r="Q90" s="645"/>
      <c r="R90" s="312"/>
      <c r="S90" s="645"/>
      <c r="T90" s="322"/>
      <c r="U90" s="645"/>
      <c r="V90" s="295"/>
      <c r="W90" s="295"/>
      <c r="X90" s="295"/>
      <c r="Y90" s="295"/>
      <c r="Z90" s="295"/>
      <c r="AA90" s="295"/>
      <c r="AB90" s="295"/>
      <c r="AC90" s="295"/>
    </row>
    <row r="91" spans="1:29" x14ac:dyDescent="0.15">
      <c r="A91" s="340" t="s">
        <v>9552</v>
      </c>
      <c r="B91" s="313">
        <v>90</v>
      </c>
      <c r="C91" s="362"/>
      <c r="D91" s="314" t="s">
        <v>9565</v>
      </c>
      <c r="E91" s="645"/>
      <c r="F91" s="315"/>
      <c r="G91" s="315"/>
      <c r="H91" s="315"/>
      <c r="I91" s="320"/>
      <c r="J91" s="346">
        <v>10</v>
      </c>
      <c r="K91" s="645"/>
      <c r="L91" s="316">
        <v>6.6</v>
      </c>
      <c r="M91" s="343" t="s">
        <v>9566</v>
      </c>
      <c r="N91" s="645"/>
      <c r="O91" s="332">
        <v>11</v>
      </c>
      <c r="P91" s="352">
        <v>11</v>
      </c>
      <c r="Q91" s="645"/>
      <c r="R91" s="317"/>
      <c r="S91" s="645"/>
      <c r="T91" s="323"/>
      <c r="U91" s="645"/>
      <c r="V91" s="295"/>
      <c r="W91" s="295"/>
      <c r="X91" s="295"/>
      <c r="Y91" s="295"/>
      <c r="Z91" s="295"/>
      <c r="AA91" s="295"/>
      <c r="AB91" s="295"/>
      <c r="AC91" s="295"/>
    </row>
    <row r="92" spans="1:29" x14ac:dyDescent="0.15">
      <c r="A92" s="338" t="s">
        <v>9552</v>
      </c>
      <c r="B92" s="303">
        <v>91</v>
      </c>
      <c r="C92" s="360"/>
      <c r="D92" s="304" t="s">
        <v>9567</v>
      </c>
      <c r="E92" s="645"/>
      <c r="F92" s="305" t="s">
        <v>9525</v>
      </c>
      <c r="G92" s="347" t="s">
        <v>9526</v>
      </c>
      <c r="H92" s="347" t="s">
        <v>9527</v>
      </c>
      <c r="I92" s="325">
        <v>495</v>
      </c>
      <c r="J92" s="344">
        <v>44</v>
      </c>
      <c r="K92" s="645"/>
      <c r="L92" s="306">
        <v>0.77</v>
      </c>
      <c r="M92" s="342"/>
      <c r="N92" s="645"/>
      <c r="O92" s="307"/>
      <c r="P92" s="307"/>
      <c r="Q92" s="645"/>
      <c r="R92" s="307">
        <v>24</v>
      </c>
      <c r="S92" s="645"/>
      <c r="T92" s="321"/>
      <c r="U92" s="645"/>
      <c r="V92" s="295"/>
      <c r="W92" s="295"/>
      <c r="X92" s="295"/>
      <c r="Y92" s="295"/>
      <c r="Z92" s="295"/>
      <c r="AA92" s="295"/>
      <c r="AB92" s="295"/>
      <c r="AC92" s="295"/>
    </row>
    <row r="93" spans="1:29" x14ac:dyDescent="0.15">
      <c r="A93" s="339" t="s">
        <v>9552</v>
      </c>
      <c r="B93" s="308">
        <v>92</v>
      </c>
      <c r="C93" s="361"/>
      <c r="D93" s="309" t="s">
        <v>9568</v>
      </c>
      <c r="E93" s="645"/>
      <c r="F93" s="310" t="s">
        <v>9525</v>
      </c>
      <c r="G93" s="348" t="s">
        <v>9569</v>
      </c>
      <c r="H93" s="348" t="s">
        <v>9523</v>
      </c>
      <c r="I93" s="324">
        <v>1098</v>
      </c>
      <c r="J93" s="345">
        <v>280</v>
      </c>
      <c r="K93" s="645"/>
      <c r="L93" s="311">
        <v>36.299999999999997</v>
      </c>
      <c r="M93" s="341"/>
      <c r="N93" s="645"/>
      <c r="O93" s="312"/>
      <c r="P93" s="312"/>
      <c r="Q93" s="645"/>
      <c r="R93" s="312">
        <v>99</v>
      </c>
      <c r="S93" s="645"/>
      <c r="T93" s="322"/>
      <c r="U93" s="645"/>
      <c r="V93" s="295"/>
      <c r="W93" s="295"/>
      <c r="X93" s="295"/>
      <c r="Y93" s="295"/>
      <c r="Z93" s="295"/>
      <c r="AA93" s="295"/>
      <c r="AB93" s="295"/>
      <c r="AC93" s="295"/>
    </row>
    <row r="94" spans="1:29" x14ac:dyDescent="0.15">
      <c r="A94" s="340" t="s">
        <v>9552</v>
      </c>
      <c r="B94" s="313">
        <v>93</v>
      </c>
      <c r="C94" s="362"/>
      <c r="D94" s="314" t="s">
        <v>9570</v>
      </c>
      <c r="E94" s="645"/>
      <c r="F94" s="315" t="s">
        <v>9571</v>
      </c>
      <c r="G94" s="349" t="s">
        <v>9572</v>
      </c>
      <c r="H94" s="349" t="s">
        <v>9523</v>
      </c>
      <c r="I94" s="326">
        <v>770</v>
      </c>
      <c r="J94" s="346">
        <v>88</v>
      </c>
      <c r="K94" s="645"/>
      <c r="L94" s="316">
        <v>26.4</v>
      </c>
      <c r="M94" s="343"/>
      <c r="N94" s="645"/>
      <c r="O94" s="317"/>
      <c r="P94" s="317"/>
      <c r="Q94" s="645"/>
      <c r="R94" s="317">
        <v>32</v>
      </c>
      <c r="S94" s="645"/>
      <c r="T94" s="323"/>
      <c r="U94" s="645"/>
      <c r="V94" s="295"/>
      <c r="W94" s="295"/>
      <c r="X94" s="295"/>
      <c r="Y94" s="295"/>
      <c r="Z94" s="295"/>
      <c r="AA94" s="295"/>
      <c r="AB94" s="295"/>
      <c r="AC94" s="295"/>
    </row>
    <row r="95" spans="1:29" x14ac:dyDescent="0.15">
      <c r="A95" s="338" t="s">
        <v>9552</v>
      </c>
      <c r="B95" s="303">
        <v>94</v>
      </c>
      <c r="C95" s="360"/>
      <c r="D95" s="304" t="s">
        <v>9573</v>
      </c>
      <c r="E95" s="645"/>
      <c r="F95" s="305" t="s">
        <v>9574</v>
      </c>
      <c r="G95" s="347" t="s">
        <v>9575</v>
      </c>
      <c r="H95" s="347" t="s">
        <v>9523</v>
      </c>
      <c r="I95" s="325">
        <v>275</v>
      </c>
      <c r="J95" s="344">
        <v>66</v>
      </c>
      <c r="K95" s="645"/>
      <c r="L95" s="306">
        <v>1.76</v>
      </c>
      <c r="M95" s="342"/>
      <c r="N95" s="645"/>
      <c r="O95" s="307"/>
      <c r="P95" s="307"/>
      <c r="Q95" s="645"/>
      <c r="R95" s="307" t="s">
        <v>9577</v>
      </c>
      <c r="S95" s="645"/>
      <c r="T95" s="321"/>
      <c r="U95" s="645"/>
      <c r="V95" s="295"/>
      <c r="W95" s="295"/>
      <c r="X95" s="295"/>
      <c r="Y95" s="295"/>
      <c r="Z95" s="295"/>
      <c r="AA95" s="295"/>
      <c r="AB95" s="295"/>
      <c r="AC95" s="295"/>
    </row>
    <row r="96" spans="1:29" x14ac:dyDescent="0.15">
      <c r="A96" s="339" t="s">
        <v>9552</v>
      </c>
      <c r="B96" s="308">
        <v>95</v>
      </c>
      <c r="C96" s="361"/>
      <c r="D96" s="309" t="s">
        <v>9578</v>
      </c>
      <c r="E96" s="645"/>
      <c r="F96" s="310" t="s">
        <v>9574</v>
      </c>
      <c r="G96" s="348" t="s">
        <v>9579</v>
      </c>
      <c r="H96" s="348" t="s">
        <v>9527</v>
      </c>
      <c r="I96" s="324">
        <v>385</v>
      </c>
      <c r="J96" s="345">
        <v>132</v>
      </c>
      <c r="K96" s="645"/>
      <c r="L96" s="311">
        <v>2.64</v>
      </c>
      <c r="M96" s="341"/>
      <c r="N96" s="645"/>
      <c r="O96" s="312"/>
      <c r="P96" s="312"/>
      <c r="Q96" s="645"/>
      <c r="R96" s="312" t="s">
        <v>1266</v>
      </c>
      <c r="S96" s="645"/>
      <c r="T96" s="322"/>
      <c r="U96" s="645"/>
      <c r="V96" s="295"/>
      <c r="W96" s="295"/>
      <c r="X96" s="295"/>
      <c r="Y96" s="295"/>
      <c r="Z96" s="295"/>
      <c r="AA96" s="295"/>
      <c r="AB96" s="295"/>
      <c r="AC96" s="295"/>
    </row>
    <row r="97" spans="1:29" x14ac:dyDescent="0.15">
      <c r="A97" s="340" t="s">
        <v>9552</v>
      </c>
      <c r="B97" s="313">
        <v>96</v>
      </c>
      <c r="C97" s="362"/>
      <c r="D97" s="314" t="s">
        <v>9580</v>
      </c>
      <c r="E97" s="645"/>
      <c r="F97" s="315" t="s">
        <v>9581</v>
      </c>
      <c r="G97" s="349" t="s">
        <v>4518</v>
      </c>
      <c r="H97" s="349" t="s">
        <v>9527</v>
      </c>
      <c r="I97" s="326">
        <v>880</v>
      </c>
      <c r="J97" s="346">
        <v>99</v>
      </c>
      <c r="K97" s="645"/>
      <c r="L97" s="316">
        <v>7.04</v>
      </c>
      <c r="M97" s="343"/>
      <c r="N97" s="645"/>
      <c r="O97" s="317"/>
      <c r="P97" s="317"/>
      <c r="Q97" s="645"/>
      <c r="R97" s="317" t="s">
        <v>1266</v>
      </c>
      <c r="S97" s="645"/>
      <c r="T97" s="323"/>
      <c r="U97" s="645"/>
      <c r="V97" s="295"/>
      <c r="W97" s="295"/>
      <c r="X97" s="295"/>
      <c r="Y97" s="295"/>
      <c r="Z97" s="295"/>
      <c r="AA97" s="295"/>
      <c r="AB97" s="295"/>
      <c r="AC97" s="295"/>
    </row>
    <row r="98" spans="1:29" x14ac:dyDescent="0.15">
      <c r="A98" s="338" t="s">
        <v>9552</v>
      </c>
      <c r="B98" s="303">
        <v>97</v>
      </c>
      <c r="C98" s="360"/>
      <c r="D98" s="304" t="s">
        <v>9582</v>
      </c>
      <c r="E98" s="645"/>
      <c r="F98" s="305" t="s">
        <v>9581</v>
      </c>
      <c r="G98" s="347" t="s">
        <v>9509</v>
      </c>
      <c r="H98" s="347" t="s">
        <v>9583</v>
      </c>
      <c r="I98" s="325">
        <v>858</v>
      </c>
      <c r="J98" s="344">
        <v>110</v>
      </c>
      <c r="K98" s="645"/>
      <c r="L98" s="306">
        <v>19.8</v>
      </c>
      <c r="M98" s="342" t="s">
        <v>9590</v>
      </c>
      <c r="N98" s="645"/>
      <c r="O98" s="307"/>
      <c r="P98" s="307"/>
      <c r="Q98" s="645"/>
      <c r="R98" s="307">
        <v>48</v>
      </c>
      <c r="S98" s="645"/>
      <c r="T98" s="321"/>
      <c r="U98" s="645"/>
      <c r="V98" s="295"/>
      <c r="W98" s="295"/>
      <c r="X98" s="295"/>
      <c r="Y98" s="295"/>
      <c r="Z98" s="295"/>
      <c r="AA98" s="295"/>
      <c r="AB98" s="295"/>
      <c r="AC98" s="295"/>
    </row>
    <row r="99" spans="1:29" x14ac:dyDescent="0.15">
      <c r="A99" s="339" t="s">
        <v>9552</v>
      </c>
      <c r="B99" s="308">
        <v>98</v>
      </c>
      <c r="C99" s="361"/>
      <c r="D99" s="309" t="s">
        <v>9584</v>
      </c>
      <c r="E99" s="645"/>
      <c r="F99" s="310" t="s">
        <v>9585</v>
      </c>
      <c r="G99" s="348" t="s">
        <v>9586</v>
      </c>
      <c r="H99" s="348" t="s">
        <v>9523</v>
      </c>
      <c r="I99" s="324">
        <v>770</v>
      </c>
      <c r="J99" s="345">
        <v>110</v>
      </c>
      <c r="K99" s="645"/>
      <c r="L99" s="311">
        <v>3.08</v>
      </c>
      <c r="M99" s="341" t="s">
        <v>9591</v>
      </c>
      <c r="N99" s="645"/>
      <c r="O99" s="312"/>
      <c r="P99" s="312"/>
      <c r="Q99" s="645"/>
      <c r="R99" s="312">
        <v>48</v>
      </c>
      <c r="S99" s="645"/>
      <c r="T99" s="322"/>
      <c r="U99" s="645"/>
      <c r="V99" s="295"/>
      <c r="W99" s="295"/>
      <c r="X99" s="295"/>
      <c r="Y99" s="295"/>
      <c r="Z99" s="295"/>
      <c r="AA99" s="295"/>
      <c r="AB99" s="295"/>
      <c r="AC99" s="295"/>
    </row>
    <row r="100" spans="1:29" x14ac:dyDescent="0.15">
      <c r="A100" s="339" t="s">
        <v>9552</v>
      </c>
      <c r="B100" s="308">
        <v>99</v>
      </c>
      <c r="C100" s="361"/>
      <c r="D100" s="309" t="s">
        <v>9587</v>
      </c>
      <c r="E100" s="645"/>
      <c r="F100" s="310" t="s">
        <v>9581</v>
      </c>
      <c r="G100" s="348" t="s">
        <v>9588</v>
      </c>
      <c r="H100" s="348" t="s">
        <v>9589</v>
      </c>
      <c r="I100" s="324">
        <v>825</v>
      </c>
      <c r="J100" s="345">
        <v>110</v>
      </c>
      <c r="K100" s="645"/>
      <c r="L100" s="311">
        <v>13.2</v>
      </c>
      <c r="M100" s="341"/>
      <c r="N100" s="645"/>
      <c r="O100" s="312"/>
      <c r="P100" s="312"/>
      <c r="Q100" s="645"/>
      <c r="R100" s="312">
        <v>48</v>
      </c>
      <c r="S100" s="645"/>
      <c r="T100" s="322"/>
      <c r="U100" s="645"/>
      <c r="V100" s="295"/>
      <c r="W100" s="295"/>
      <c r="X100" s="295"/>
      <c r="Y100" s="295"/>
      <c r="Z100" s="295"/>
      <c r="AA100" s="295"/>
      <c r="AB100" s="295"/>
      <c r="AC100" s="295"/>
    </row>
    <row r="101" spans="1:29" x14ac:dyDescent="0.15">
      <c r="A101" s="340" t="s">
        <v>9552</v>
      </c>
      <c r="B101" s="313">
        <v>100</v>
      </c>
      <c r="C101" s="362"/>
      <c r="D101" s="314" t="s">
        <v>9592</v>
      </c>
      <c r="E101" s="952"/>
      <c r="F101" s="315" t="s">
        <v>6969</v>
      </c>
      <c r="G101" s="349" t="s">
        <v>9593</v>
      </c>
      <c r="H101" s="349" t="s">
        <v>9506</v>
      </c>
      <c r="I101" s="326">
        <v>0</v>
      </c>
      <c r="J101" s="346">
        <v>44</v>
      </c>
      <c r="K101" s="952"/>
      <c r="L101" s="316">
        <v>9.9</v>
      </c>
      <c r="M101" s="343" t="s">
        <v>9594</v>
      </c>
      <c r="N101" s="952"/>
      <c r="O101" s="317"/>
      <c r="P101" s="317"/>
      <c r="Q101" s="952"/>
      <c r="R101" s="317" t="s">
        <v>1266</v>
      </c>
      <c r="S101" s="952"/>
      <c r="T101" s="323"/>
      <c r="U101" s="952"/>
      <c r="V101" s="295"/>
      <c r="W101" s="295"/>
      <c r="X101" s="295"/>
      <c r="Y101" s="295"/>
      <c r="Z101" s="295"/>
      <c r="AA101" s="295"/>
      <c r="AB101" s="295"/>
      <c r="AC101" s="295"/>
    </row>
  </sheetData>
  <mergeCells count="6">
    <mergeCell ref="E2:E101"/>
    <mergeCell ref="S2:S101"/>
    <mergeCell ref="U2:U101"/>
    <mergeCell ref="Q2:Q101"/>
    <mergeCell ref="N2:N101"/>
    <mergeCell ref="K2:K101"/>
  </mergeCells>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7">
    <tabColor rgb="FFFF0000"/>
  </sheetPr>
  <dimension ref="A1:AQ498"/>
  <sheetViews>
    <sheetView workbookViewId="0">
      <pane xSplit="5" ySplit="2" topLeftCell="F3" activePane="bottomRight" state="frozen"/>
      <selection pane="topRight" activeCell="F1" sqref="F1"/>
      <selection pane="bottomLeft" activeCell="A3" sqref="A3"/>
      <selection pane="bottomRight"/>
    </sheetView>
  </sheetViews>
  <sheetFormatPr defaultRowHeight="11.25" x14ac:dyDescent="0.15"/>
  <cols>
    <col min="1" max="1" width="11.6640625" style="175" bestFit="1" customWidth="1"/>
    <col min="2" max="2" width="30" style="172" bestFit="1" customWidth="1"/>
    <col min="3" max="3" width="7" style="192" bestFit="1" customWidth="1"/>
    <col min="4" max="4" width="8.5" style="220" bestFit="1" customWidth="1"/>
    <col min="5" max="5" width="12.1640625" style="171" bestFit="1" customWidth="1"/>
    <col min="6" max="6" width="6.83203125" style="203" bestFit="1" customWidth="1"/>
    <col min="7" max="7" width="6.83203125" style="201" bestFit="1" customWidth="1"/>
    <col min="8" max="8" width="6.83203125" style="217" bestFit="1" customWidth="1"/>
    <col min="9" max="9" width="6.83203125" style="209" bestFit="1" customWidth="1"/>
    <col min="10" max="10" width="6.83203125" style="211" bestFit="1" customWidth="1"/>
    <col min="11" max="11" width="6.83203125" style="205" bestFit="1" customWidth="1"/>
    <col min="12" max="12" width="6.83203125" style="207" bestFit="1" customWidth="1"/>
    <col min="13" max="13" width="14.5" style="173" bestFit="1" customWidth="1"/>
    <col min="14" max="14" width="5.83203125" style="190" bestFit="1" customWidth="1"/>
    <col min="15" max="15" width="16.83203125" style="173" bestFit="1" customWidth="1"/>
    <col min="16" max="16" width="5.83203125" style="190" bestFit="1" customWidth="1"/>
    <col min="17" max="17" width="16.83203125" style="173" bestFit="1" customWidth="1"/>
    <col min="18" max="18" width="5.83203125" style="190" bestFit="1" customWidth="1"/>
    <col min="19" max="19" width="16.83203125" style="172" bestFit="1" customWidth="1"/>
    <col min="20" max="20" width="5.83203125" style="192" bestFit="1" customWidth="1"/>
    <col min="21" max="21" width="3.33203125" style="199" customWidth="1"/>
    <col min="22" max="24" width="9" style="192" bestFit="1" customWidth="1"/>
    <col min="25" max="25" width="8" style="215" bestFit="1" customWidth="1"/>
    <col min="26" max="29" width="9" style="192" bestFit="1" customWidth="1"/>
    <col min="30" max="30" width="3.33203125" style="199" customWidth="1"/>
    <col min="31" max="37" width="9" style="215" bestFit="1" customWidth="1"/>
    <col min="38" max="38" width="3.33203125" style="199" customWidth="1"/>
    <col min="39" max="39" width="15.83203125" style="196" bestFit="1" customWidth="1"/>
    <col min="40" max="40" width="28.33203125" style="197" bestFit="1" customWidth="1"/>
    <col min="41" max="41" width="58" style="197" bestFit="1" customWidth="1"/>
    <col min="42" max="16384" width="9.33203125" style="169"/>
  </cols>
  <sheetData>
    <row r="1" spans="1:43" x14ac:dyDescent="0.15">
      <c r="A1" s="490"/>
      <c r="B1" s="490"/>
      <c r="C1" s="491"/>
      <c r="D1" s="953" t="s">
        <v>6250</v>
      </c>
      <c r="E1" s="953"/>
      <c r="F1" s="953" t="s">
        <v>9737</v>
      </c>
      <c r="G1" s="953"/>
      <c r="H1" s="953"/>
      <c r="I1" s="953"/>
      <c r="J1" s="953"/>
      <c r="K1" s="953"/>
      <c r="L1" s="953"/>
      <c r="M1" s="954" t="s">
        <v>9738</v>
      </c>
      <c r="N1" s="954"/>
      <c r="O1" s="954"/>
      <c r="P1" s="954"/>
      <c r="Q1" s="954"/>
      <c r="R1" s="954"/>
      <c r="S1" s="954"/>
      <c r="T1" s="954"/>
      <c r="U1" s="492"/>
      <c r="V1" s="953" t="s">
        <v>9740</v>
      </c>
      <c r="W1" s="953"/>
      <c r="X1" s="953"/>
      <c r="Y1" s="953"/>
      <c r="Z1" s="953"/>
      <c r="AA1" s="493"/>
      <c r="AB1" s="493" t="s">
        <v>9739</v>
      </c>
      <c r="AC1" s="494">
        <v>10</v>
      </c>
      <c r="AD1" s="492"/>
      <c r="AE1" s="490">
        <f>IF(难度=1,1,0) + IF(难度=2,1.5,0) + IF(难度=3,2.5,0) + IF(难度=10,5,0)</f>
        <v>5</v>
      </c>
      <c r="AF1" s="490">
        <f>IF(难度=1,1,0) + IF(难度=2,1.5,0) + IF(难度=3,2.5,0) + IF(难度=10,5,0)</f>
        <v>5</v>
      </c>
      <c r="AG1" s="490">
        <f>IF(难度=1,1,0) + IF(难度=2,4,0) + IF(难度=3,8,0) + IF(难度=10,16,0)</f>
        <v>16</v>
      </c>
      <c r="AH1" s="490">
        <f>IF(难度=1,1,0) + IF(难度=2,2,0) + IF(难度=3,4,0) + IF(难度=10,6,0)</f>
        <v>6</v>
      </c>
      <c r="AI1" s="490">
        <f>IF(难度=1,1,0) + IF(难度=2,2.5,0) + IF(难度=3,4,0) + IF(难度=10,6,0)</f>
        <v>6</v>
      </c>
      <c r="AJ1" s="490">
        <f>IF(难度=1,1,0) + IF(难度=2,2,0) + IF(难度=3,3,0) + IF(难度=10,4,0)</f>
        <v>4</v>
      </c>
      <c r="AK1" s="490">
        <f>IF(难度=1,1,0) + IF(难度=2,2,0) + IF(难度=3,3,0) + IF(难度=10,4,0)</f>
        <v>4</v>
      </c>
      <c r="AL1" s="492"/>
      <c r="AM1" s="491"/>
      <c r="AN1" s="495"/>
      <c r="AO1" s="495"/>
    </row>
    <row r="2" spans="1:43" x14ac:dyDescent="0.15">
      <c r="A2" s="490" t="s">
        <v>5449</v>
      </c>
      <c r="B2" s="490" t="s">
        <v>6207</v>
      </c>
      <c r="C2" s="491" t="s">
        <v>5450</v>
      </c>
      <c r="D2" s="490" t="s">
        <v>6251</v>
      </c>
      <c r="E2" s="491" t="s">
        <v>4534</v>
      </c>
      <c r="F2" s="491" t="s">
        <v>6022</v>
      </c>
      <c r="G2" s="491" t="s">
        <v>6210</v>
      </c>
      <c r="H2" s="491" t="s">
        <v>6019</v>
      </c>
      <c r="I2" s="491" t="s">
        <v>6020</v>
      </c>
      <c r="J2" s="491" t="s">
        <v>6021</v>
      </c>
      <c r="K2" s="491" t="s">
        <v>6211</v>
      </c>
      <c r="L2" s="491" t="s">
        <v>6212</v>
      </c>
      <c r="M2" s="495" t="s">
        <v>5458</v>
      </c>
      <c r="N2" s="495" t="s">
        <v>10258</v>
      </c>
      <c r="O2" s="495" t="s">
        <v>5459</v>
      </c>
      <c r="P2" s="495" t="s">
        <v>10258</v>
      </c>
      <c r="Q2" s="495" t="s">
        <v>5460</v>
      </c>
      <c r="R2" s="495" t="s">
        <v>10257</v>
      </c>
      <c r="S2" s="495" t="s">
        <v>5461</v>
      </c>
      <c r="T2" s="495" t="s">
        <v>10257</v>
      </c>
      <c r="U2" s="492"/>
      <c r="V2" s="491" t="s">
        <v>5453</v>
      </c>
      <c r="W2" s="491" t="s">
        <v>5455</v>
      </c>
      <c r="X2" s="491" t="s">
        <v>5456</v>
      </c>
      <c r="Y2" s="491" t="s">
        <v>5451</v>
      </c>
      <c r="Z2" s="491" t="s">
        <v>5452</v>
      </c>
      <c r="AA2" s="491" t="s">
        <v>5454</v>
      </c>
      <c r="AB2" s="491" t="s">
        <v>2888</v>
      </c>
      <c r="AC2" s="491" t="s">
        <v>2887</v>
      </c>
      <c r="AD2" s="492"/>
      <c r="AE2" s="491" t="s">
        <v>5455</v>
      </c>
      <c r="AF2" s="491" t="s">
        <v>5456</v>
      </c>
      <c r="AG2" s="491" t="s">
        <v>5451</v>
      </c>
      <c r="AH2" s="491" t="s">
        <v>5452</v>
      </c>
      <c r="AI2" s="491" t="s">
        <v>5454</v>
      </c>
      <c r="AJ2" s="491" t="s">
        <v>2888</v>
      </c>
      <c r="AK2" s="491" t="s">
        <v>2887</v>
      </c>
      <c r="AL2" s="492"/>
      <c r="AM2" s="491" t="s">
        <v>5457</v>
      </c>
      <c r="AN2" s="495" t="s">
        <v>6209</v>
      </c>
      <c r="AO2" s="495" t="s">
        <v>6208</v>
      </c>
    </row>
    <row r="3" spans="1:43" x14ac:dyDescent="0.15">
      <c r="A3" s="472">
        <v>0</v>
      </c>
      <c r="B3" s="473" t="s">
        <v>5462</v>
      </c>
      <c r="C3" s="474">
        <v>1</v>
      </c>
      <c r="D3" s="475">
        <v>0</v>
      </c>
      <c r="E3" s="476" t="s">
        <v>6238</v>
      </c>
      <c r="F3" s="477">
        <v>0</v>
      </c>
      <c r="G3" s="478">
        <v>0</v>
      </c>
      <c r="H3" s="479">
        <v>0</v>
      </c>
      <c r="I3" s="480">
        <v>0</v>
      </c>
      <c r="J3" s="481">
        <v>0</v>
      </c>
      <c r="K3" s="482">
        <v>0</v>
      </c>
      <c r="L3" s="483">
        <v>0</v>
      </c>
      <c r="M3" s="484"/>
      <c r="N3" s="485"/>
      <c r="O3" s="484"/>
      <c r="P3" s="485"/>
      <c r="Q3" s="484"/>
      <c r="R3" s="485"/>
      <c r="S3" s="486"/>
      <c r="T3" s="487"/>
      <c r="U3" s="198"/>
      <c r="V3" s="474">
        <v>0</v>
      </c>
      <c r="W3" s="474">
        <v>0</v>
      </c>
      <c r="X3" s="474">
        <v>0</v>
      </c>
      <c r="Y3" s="488">
        <v>10</v>
      </c>
      <c r="Z3" s="474">
        <v>0</v>
      </c>
      <c r="AA3" s="474">
        <v>0</v>
      </c>
      <c r="AB3" s="474">
        <v>0</v>
      </c>
      <c r="AC3" s="474">
        <v>0</v>
      </c>
      <c r="AD3" s="198"/>
      <c r="AE3" s="474">
        <f t="shared" ref="AE3:AE66" si="0">W3*经验率</f>
        <v>0</v>
      </c>
      <c r="AF3" s="474">
        <f t="shared" ref="AF3:AF66" si="1">X3*金钱率</f>
        <v>0</v>
      </c>
      <c r="AG3" s="488">
        <f t="shared" ref="AG3:AG66" si="2">Y3*HP率</f>
        <v>160</v>
      </c>
      <c r="AH3" s="474">
        <f t="shared" ref="AH3:AH66" si="3">C3*攻击率+Z3</f>
        <v>6</v>
      </c>
      <c r="AI3" s="474">
        <f t="shared" ref="AI3:AI66" si="4">C3*速度率+AA3</f>
        <v>6</v>
      </c>
      <c r="AJ3" s="474">
        <f t="shared" ref="AJ3:AJ66" si="5">AB3*命中率</f>
        <v>0</v>
      </c>
      <c r="AK3" s="474">
        <f t="shared" ref="AK3:AK66" si="6">AC3*回避率</f>
        <v>0</v>
      </c>
      <c r="AL3" s="198"/>
      <c r="AM3" s="489">
        <v>80</v>
      </c>
      <c r="AN3" s="630"/>
      <c r="AO3" s="630"/>
    </row>
    <row r="4" spans="1:43" x14ac:dyDescent="0.15">
      <c r="A4" s="174">
        <v>1</v>
      </c>
      <c r="B4" s="176" t="s">
        <v>1149</v>
      </c>
      <c r="C4" s="213">
        <v>1</v>
      </c>
      <c r="D4" s="219">
        <v>0</v>
      </c>
      <c r="E4" s="212" t="s">
        <v>6238</v>
      </c>
      <c r="F4" s="202">
        <v>0</v>
      </c>
      <c r="G4" s="200">
        <v>-20</v>
      </c>
      <c r="H4" s="216">
        <v>0</v>
      </c>
      <c r="I4" s="208">
        <v>-20</v>
      </c>
      <c r="J4" s="210">
        <v>-20</v>
      </c>
      <c r="K4" s="204">
        <v>-20</v>
      </c>
      <c r="L4" s="206">
        <v>0</v>
      </c>
      <c r="M4" s="193" t="s">
        <v>5463</v>
      </c>
      <c r="N4" s="189">
        <v>15</v>
      </c>
      <c r="O4" s="193" t="s">
        <v>836</v>
      </c>
      <c r="P4" s="189">
        <v>10</v>
      </c>
      <c r="Q4" s="193"/>
      <c r="R4" s="189"/>
      <c r="S4" s="194" t="s">
        <v>5463</v>
      </c>
      <c r="T4" s="191">
        <v>20</v>
      </c>
      <c r="U4" s="198"/>
      <c r="V4" s="213">
        <v>16</v>
      </c>
      <c r="W4" s="213">
        <v>2</v>
      </c>
      <c r="X4" s="213">
        <v>1</v>
      </c>
      <c r="Y4" s="214">
        <v>8</v>
      </c>
      <c r="Z4" s="213">
        <v>14</v>
      </c>
      <c r="AA4" s="213">
        <v>4</v>
      </c>
      <c r="AB4" s="213">
        <v>1</v>
      </c>
      <c r="AC4" s="213">
        <v>1</v>
      </c>
      <c r="AD4" s="198"/>
      <c r="AE4" s="213">
        <f t="shared" si="0"/>
        <v>10</v>
      </c>
      <c r="AF4" s="213">
        <f t="shared" si="1"/>
        <v>5</v>
      </c>
      <c r="AG4" s="214">
        <f t="shared" si="2"/>
        <v>128</v>
      </c>
      <c r="AH4" s="474">
        <f t="shared" si="3"/>
        <v>20</v>
      </c>
      <c r="AI4" s="474">
        <f t="shared" si="4"/>
        <v>10</v>
      </c>
      <c r="AJ4" s="213">
        <f t="shared" si="5"/>
        <v>4</v>
      </c>
      <c r="AK4" s="213">
        <f t="shared" si="6"/>
        <v>4</v>
      </c>
      <c r="AL4" s="198"/>
      <c r="AM4" s="195">
        <v>80</v>
      </c>
      <c r="AN4" s="630" t="s">
        <v>6213</v>
      </c>
      <c r="AO4" s="630" t="s">
        <v>6214</v>
      </c>
    </row>
    <row r="5" spans="1:43" x14ac:dyDescent="0.15">
      <c r="A5" s="174">
        <v>2</v>
      </c>
      <c r="B5" s="176" t="s">
        <v>5464</v>
      </c>
      <c r="C5" s="213">
        <v>1</v>
      </c>
      <c r="D5" s="219">
        <v>0</v>
      </c>
      <c r="E5" s="212" t="s">
        <v>6238</v>
      </c>
      <c r="F5" s="202">
        <v>0</v>
      </c>
      <c r="G5" s="200">
        <v>-20</v>
      </c>
      <c r="H5" s="216">
        <v>0</v>
      </c>
      <c r="I5" s="208">
        <v>-20</v>
      </c>
      <c r="J5" s="210">
        <v>-20</v>
      </c>
      <c r="K5" s="204">
        <v>-20</v>
      </c>
      <c r="L5" s="206">
        <v>0</v>
      </c>
      <c r="M5" s="193" t="s">
        <v>5463</v>
      </c>
      <c r="N5" s="189">
        <v>100</v>
      </c>
      <c r="O5" s="193" t="s">
        <v>836</v>
      </c>
      <c r="P5" s="189">
        <v>5</v>
      </c>
      <c r="Q5" s="193"/>
      <c r="R5" s="189"/>
      <c r="S5" s="194"/>
      <c r="T5" s="191"/>
      <c r="U5" s="198"/>
      <c r="V5" s="213">
        <v>16</v>
      </c>
      <c r="W5" s="213">
        <v>2</v>
      </c>
      <c r="X5" s="213">
        <v>1</v>
      </c>
      <c r="Y5" s="214">
        <v>8</v>
      </c>
      <c r="Z5" s="213">
        <v>14</v>
      </c>
      <c r="AA5" s="213">
        <v>4</v>
      </c>
      <c r="AB5" s="213">
        <v>1</v>
      </c>
      <c r="AC5" s="213">
        <v>1</v>
      </c>
      <c r="AD5" s="198"/>
      <c r="AE5" s="213">
        <f t="shared" si="0"/>
        <v>10</v>
      </c>
      <c r="AF5" s="213">
        <f t="shared" si="1"/>
        <v>5</v>
      </c>
      <c r="AG5" s="214">
        <f t="shared" si="2"/>
        <v>128</v>
      </c>
      <c r="AH5" s="474">
        <f t="shared" si="3"/>
        <v>20</v>
      </c>
      <c r="AI5" s="474">
        <f t="shared" si="4"/>
        <v>10</v>
      </c>
      <c r="AJ5" s="213">
        <f t="shared" si="5"/>
        <v>4</v>
      </c>
      <c r="AK5" s="213">
        <f t="shared" si="6"/>
        <v>4</v>
      </c>
      <c r="AL5" s="198"/>
      <c r="AM5" s="195">
        <v>80</v>
      </c>
      <c r="AN5" s="630"/>
      <c r="AO5" s="630"/>
    </row>
    <row r="6" spans="1:43" x14ac:dyDescent="0.15">
      <c r="A6" s="174">
        <v>3</v>
      </c>
      <c r="B6" s="176" t="s">
        <v>5465</v>
      </c>
      <c r="C6" s="213">
        <v>2</v>
      </c>
      <c r="D6" s="219">
        <v>0</v>
      </c>
      <c r="E6" s="212" t="s">
        <v>6238</v>
      </c>
      <c r="F6" s="202">
        <v>0</v>
      </c>
      <c r="G6" s="200">
        <v>0</v>
      </c>
      <c r="H6" s="216">
        <v>0</v>
      </c>
      <c r="I6" s="208">
        <v>0</v>
      </c>
      <c r="J6" s="210">
        <v>-20</v>
      </c>
      <c r="K6" s="204">
        <v>-20</v>
      </c>
      <c r="L6" s="206">
        <v>0</v>
      </c>
      <c r="M6" s="193" t="s">
        <v>689</v>
      </c>
      <c r="N6" s="189">
        <v>15</v>
      </c>
      <c r="O6" s="193" t="s">
        <v>836</v>
      </c>
      <c r="P6" s="189">
        <v>10</v>
      </c>
      <c r="Q6" s="193" t="s">
        <v>3415</v>
      </c>
      <c r="R6" s="189">
        <v>5</v>
      </c>
      <c r="S6" s="194" t="s">
        <v>3415</v>
      </c>
      <c r="T6" s="191">
        <v>15</v>
      </c>
      <c r="U6" s="198"/>
      <c r="V6" s="213">
        <v>4</v>
      </c>
      <c r="W6" s="213">
        <v>2</v>
      </c>
      <c r="X6" s="213">
        <v>3</v>
      </c>
      <c r="Y6" s="214">
        <v>15</v>
      </c>
      <c r="Z6" s="213">
        <v>15</v>
      </c>
      <c r="AA6" s="213">
        <v>8</v>
      </c>
      <c r="AB6" s="213">
        <v>2</v>
      </c>
      <c r="AC6" s="213">
        <v>2</v>
      </c>
      <c r="AD6" s="198"/>
      <c r="AE6" s="213">
        <f t="shared" si="0"/>
        <v>10</v>
      </c>
      <c r="AF6" s="213">
        <f t="shared" si="1"/>
        <v>15</v>
      </c>
      <c r="AG6" s="214">
        <f t="shared" si="2"/>
        <v>240</v>
      </c>
      <c r="AH6" s="474">
        <f t="shared" si="3"/>
        <v>27</v>
      </c>
      <c r="AI6" s="474">
        <f t="shared" si="4"/>
        <v>20</v>
      </c>
      <c r="AJ6" s="213">
        <f t="shared" si="5"/>
        <v>8</v>
      </c>
      <c r="AK6" s="213">
        <f t="shared" si="6"/>
        <v>8</v>
      </c>
      <c r="AL6" s="198"/>
      <c r="AM6" s="195">
        <v>80</v>
      </c>
      <c r="AN6" s="630" t="s">
        <v>6215</v>
      </c>
      <c r="AO6" s="630" t="s">
        <v>6216</v>
      </c>
    </row>
    <row r="7" spans="1:43" x14ac:dyDescent="0.15">
      <c r="A7" s="174">
        <v>4</v>
      </c>
      <c r="B7" s="176" t="s">
        <v>5466</v>
      </c>
      <c r="C7" s="213">
        <v>1</v>
      </c>
      <c r="D7" s="219">
        <v>0</v>
      </c>
      <c r="E7" s="212" t="s">
        <v>6238</v>
      </c>
      <c r="F7" s="202">
        <v>0</v>
      </c>
      <c r="G7" s="200">
        <v>-100</v>
      </c>
      <c r="H7" s="216">
        <v>0</v>
      </c>
      <c r="I7" s="208">
        <v>-50</v>
      </c>
      <c r="J7" s="210">
        <v>0</v>
      </c>
      <c r="K7" s="204">
        <v>-20</v>
      </c>
      <c r="L7" s="206">
        <v>0</v>
      </c>
      <c r="M7" s="193" t="s">
        <v>599</v>
      </c>
      <c r="N7" s="189">
        <v>30</v>
      </c>
      <c r="O7" s="193" t="s">
        <v>601</v>
      </c>
      <c r="P7" s="189">
        <v>5</v>
      </c>
      <c r="Q7" s="193"/>
      <c r="R7" s="189"/>
      <c r="S7" s="194" t="s">
        <v>601</v>
      </c>
      <c r="T7" s="191">
        <v>10</v>
      </c>
      <c r="U7" s="198"/>
      <c r="V7" s="213">
        <v>1</v>
      </c>
      <c r="W7" s="213">
        <v>1</v>
      </c>
      <c r="X7" s="213">
        <v>2</v>
      </c>
      <c r="Y7" s="214">
        <v>12</v>
      </c>
      <c r="Z7" s="213">
        <v>14</v>
      </c>
      <c r="AA7" s="213">
        <v>6</v>
      </c>
      <c r="AB7" s="213">
        <v>1</v>
      </c>
      <c r="AC7" s="213">
        <v>1</v>
      </c>
      <c r="AD7" s="198"/>
      <c r="AE7" s="213">
        <f t="shared" si="0"/>
        <v>5</v>
      </c>
      <c r="AF7" s="213">
        <f t="shared" si="1"/>
        <v>10</v>
      </c>
      <c r="AG7" s="214">
        <f t="shared" si="2"/>
        <v>192</v>
      </c>
      <c r="AH7" s="474">
        <f t="shared" si="3"/>
        <v>20</v>
      </c>
      <c r="AI7" s="474">
        <f t="shared" si="4"/>
        <v>12</v>
      </c>
      <c r="AJ7" s="213">
        <f t="shared" si="5"/>
        <v>4</v>
      </c>
      <c r="AK7" s="213">
        <f t="shared" si="6"/>
        <v>4</v>
      </c>
      <c r="AL7" s="198"/>
      <c r="AM7" s="195">
        <v>80</v>
      </c>
      <c r="AN7" s="631" t="s">
        <v>6217</v>
      </c>
      <c r="AO7" s="630" t="s">
        <v>6218</v>
      </c>
    </row>
    <row r="8" spans="1:43" x14ac:dyDescent="0.15">
      <c r="A8" s="174">
        <v>5</v>
      </c>
      <c r="B8" s="176" t="s">
        <v>5467</v>
      </c>
      <c r="C8" s="213">
        <v>1</v>
      </c>
      <c r="D8" s="219">
        <v>0</v>
      </c>
      <c r="E8" s="212" t="s">
        <v>6238</v>
      </c>
      <c r="F8" s="202">
        <v>0</v>
      </c>
      <c r="G8" s="200">
        <v>-100</v>
      </c>
      <c r="H8" s="216">
        <v>0</v>
      </c>
      <c r="I8" s="208">
        <v>-50</v>
      </c>
      <c r="J8" s="210">
        <v>0</v>
      </c>
      <c r="K8" s="204">
        <v>-20</v>
      </c>
      <c r="L8" s="206">
        <v>0</v>
      </c>
      <c r="M8" s="193" t="s">
        <v>599</v>
      </c>
      <c r="N8" s="189">
        <v>60</v>
      </c>
      <c r="O8" s="193" t="s">
        <v>599</v>
      </c>
      <c r="P8" s="189">
        <v>30</v>
      </c>
      <c r="Q8" s="193" t="s">
        <v>601</v>
      </c>
      <c r="R8" s="189">
        <v>10</v>
      </c>
      <c r="S8" s="194" t="s">
        <v>601</v>
      </c>
      <c r="T8" s="191">
        <v>10</v>
      </c>
      <c r="U8" s="198"/>
      <c r="V8" s="213">
        <v>1</v>
      </c>
      <c r="W8" s="213">
        <v>1</v>
      </c>
      <c r="X8" s="213">
        <v>2</v>
      </c>
      <c r="Y8" s="214">
        <v>12</v>
      </c>
      <c r="Z8" s="213">
        <v>14</v>
      </c>
      <c r="AA8" s="213">
        <v>6</v>
      </c>
      <c r="AB8" s="213">
        <v>1</v>
      </c>
      <c r="AC8" s="213">
        <v>1</v>
      </c>
      <c r="AD8" s="198"/>
      <c r="AE8" s="213">
        <f t="shared" si="0"/>
        <v>5</v>
      </c>
      <c r="AF8" s="213">
        <f t="shared" si="1"/>
        <v>10</v>
      </c>
      <c r="AG8" s="214">
        <f t="shared" si="2"/>
        <v>192</v>
      </c>
      <c r="AH8" s="474">
        <f t="shared" si="3"/>
        <v>20</v>
      </c>
      <c r="AI8" s="474">
        <f t="shared" si="4"/>
        <v>12</v>
      </c>
      <c r="AJ8" s="213">
        <f t="shared" si="5"/>
        <v>4</v>
      </c>
      <c r="AK8" s="213">
        <f t="shared" si="6"/>
        <v>4</v>
      </c>
      <c r="AL8" s="198"/>
      <c r="AM8" s="195">
        <v>80</v>
      </c>
      <c r="AN8" s="630"/>
      <c r="AO8" s="630"/>
    </row>
    <row r="9" spans="1:43" x14ac:dyDescent="0.15">
      <c r="A9" s="174">
        <v>6</v>
      </c>
      <c r="B9" s="176" t="s">
        <v>5468</v>
      </c>
      <c r="C9" s="213">
        <v>3</v>
      </c>
      <c r="D9" s="219">
        <v>0</v>
      </c>
      <c r="E9" s="212" t="s">
        <v>6238</v>
      </c>
      <c r="F9" s="202">
        <v>0</v>
      </c>
      <c r="G9" s="200">
        <v>-20</v>
      </c>
      <c r="H9" s="216">
        <v>0</v>
      </c>
      <c r="I9" s="208">
        <v>0</v>
      </c>
      <c r="J9" s="210">
        <v>0</v>
      </c>
      <c r="K9" s="204">
        <v>-20</v>
      </c>
      <c r="L9" s="206">
        <v>0</v>
      </c>
      <c r="M9" s="193" t="s">
        <v>866</v>
      </c>
      <c r="N9" s="189">
        <v>10</v>
      </c>
      <c r="O9" s="193" t="s">
        <v>742</v>
      </c>
      <c r="P9" s="189">
        <v>8</v>
      </c>
      <c r="Q9" s="193" t="s">
        <v>774</v>
      </c>
      <c r="R9" s="189">
        <v>5</v>
      </c>
      <c r="S9" s="194" t="s">
        <v>774</v>
      </c>
      <c r="T9" s="191">
        <v>15</v>
      </c>
      <c r="U9" s="198"/>
      <c r="V9" s="213">
        <v>10</v>
      </c>
      <c r="W9" s="213">
        <v>5</v>
      </c>
      <c r="X9" s="213">
        <v>5</v>
      </c>
      <c r="Y9" s="214">
        <v>30</v>
      </c>
      <c r="Z9" s="213">
        <v>69</v>
      </c>
      <c r="AA9" s="213">
        <v>48</v>
      </c>
      <c r="AB9" s="213">
        <v>5</v>
      </c>
      <c r="AC9" s="213">
        <v>5</v>
      </c>
      <c r="AD9" s="198"/>
      <c r="AE9" s="213">
        <f t="shared" si="0"/>
        <v>25</v>
      </c>
      <c r="AF9" s="213">
        <f t="shared" si="1"/>
        <v>25</v>
      </c>
      <c r="AG9" s="214">
        <f t="shared" si="2"/>
        <v>480</v>
      </c>
      <c r="AH9" s="474">
        <f t="shared" si="3"/>
        <v>87</v>
      </c>
      <c r="AI9" s="474">
        <f t="shared" si="4"/>
        <v>66</v>
      </c>
      <c r="AJ9" s="213">
        <f t="shared" si="5"/>
        <v>20</v>
      </c>
      <c r="AK9" s="213">
        <f t="shared" si="6"/>
        <v>20</v>
      </c>
      <c r="AL9" s="198"/>
      <c r="AM9" s="195">
        <v>80</v>
      </c>
      <c r="AN9" s="630" t="s">
        <v>6219</v>
      </c>
      <c r="AO9" s="630" t="s">
        <v>6220</v>
      </c>
    </row>
    <row r="10" spans="1:43" x14ac:dyDescent="0.15">
      <c r="A10" s="174">
        <v>7</v>
      </c>
      <c r="B10" s="176" t="s">
        <v>5469</v>
      </c>
      <c r="C10" s="213">
        <v>9</v>
      </c>
      <c r="D10" s="219">
        <v>0</v>
      </c>
      <c r="E10" s="212" t="s">
        <v>6238</v>
      </c>
      <c r="F10" s="202">
        <v>0</v>
      </c>
      <c r="G10" s="200">
        <v>-20</v>
      </c>
      <c r="H10" s="216">
        <v>0</v>
      </c>
      <c r="I10" s="208">
        <v>0</v>
      </c>
      <c r="J10" s="210">
        <v>0</v>
      </c>
      <c r="K10" s="204">
        <v>-20</v>
      </c>
      <c r="L10" s="206">
        <v>0</v>
      </c>
      <c r="M10" s="193" t="s">
        <v>866</v>
      </c>
      <c r="N10" s="189">
        <v>10</v>
      </c>
      <c r="O10" s="193" t="s">
        <v>742</v>
      </c>
      <c r="P10" s="189">
        <v>8</v>
      </c>
      <c r="Q10" s="193" t="s">
        <v>774</v>
      </c>
      <c r="R10" s="189">
        <v>5</v>
      </c>
      <c r="S10" s="194" t="s">
        <v>1147</v>
      </c>
      <c r="T10" s="191">
        <v>5</v>
      </c>
      <c r="U10" s="198"/>
      <c r="V10" s="213">
        <v>15</v>
      </c>
      <c r="W10" s="213">
        <v>25</v>
      </c>
      <c r="X10" s="213">
        <v>25</v>
      </c>
      <c r="Y10" s="214">
        <v>320</v>
      </c>
      <c r="Z10" s="213">
        <v>105</v>
      </c>
      <c r="AA10" s="213">
        <v>54</v>
      </c>
      <c r="AB10" s="213">
        <v>8</v>
      </c>
      <c r="AC10" s="213">
        <v>8</v>
      </c>
      <c r="AD10" s="198"/>
      <c r="AE10" s="213">
        <f t="shared" si="0"/>
        <v>125</v>
      </c>
      <c r="AF10" s="213">
        <f t="shared" si="1"/>
        <v>125</v>
      </c>
      <c r="AG10" s="214">
        <f t="shared" si="2"/>
        <v>5120</v>
      </c>
      <c r="AH10" s="474">
        <f t="shared" si="3"/>
        <v>159</v>
      </c>
      <c r="AI10" s="474">
        <f t="shared" si="4"/>
        <v>108</v>
      </c>
      <c r="AJ10" s="213">
        <f t="shared" si="5"/>
        <v>32</v>
      </c>
      <c r="AK10" s="213">
        <f t="shared" si="6"/>
        <v>32</v>
      </c>
      <c r="AL10" s="198"/>
      <c r="AM10" s="195">
        <v>80</v>
      </c>
      <c r="AN10" s="197" t="s">
        <v>6221</v>
      </c>
      <c r="AO10" s="197" t="s">
        <v>6222</v>
      </c>
      <c r="AQ10" s="218"/>
    </row>
    <row r="11" spans="1:43" x14ac:dyDescent="0.15">
      <c r="A11" s="174">
        <v>8</v>
      </c>
      <c r="B11" s="176" t="s">
        <v>5470</v>
      </c>
      <c r="C11" s="213">
        <v>9</v>
      </c>
      <c r="D11" s="219">
        <v>0</v>
      </c>
      <c r="E11" s="212" t="s">
        <v>6238</v>
      </c>
      <c r="F11" s="202">
        <v>0</v>
      </c>
      <c r="G11" s="200">
        <v>-20</v>
      </c>
      <c r="H11" s="216">
        <v>0</v>
      </c>
      <c r="I11" s="208">
        <v>0</v>
      </c>
      <c r="J11" s="210">
        <v>0</v>
      </c>
      <c r="K11" s="204">
        <v>-20</v>
      </c>
      <c r="L11" s="206">
        <v>0</v>
      </c>
      <c r="M11" s="193" t="s">
        <v>866</v>
      </c>
      <c r="N11" s="189">
        <v>10</v>
      </c>
      <c r="O11" s="193" t="s">
        <v>742</v>
      </c>
      <c r="P11" s="189">
        <v>8</v>
      </c>
      <c r="Q11" s="193" t="s">
        <v>774</v>
      </c>
      <c r="R11" s="189">
        <v>5</v>
      </c>
      <c r="S11" s="194" t="s">
        <v>1147</v>
      </c>
      <c r="T11" s="191">
        <v>5</v>
      </c>
      <c r="U11" s="198"/>
      <c r="V11" s="213">
        <v>0</v>
      </c>
      <c r="W11" s="213">
        <v>25</v>
      </c>
      <c r="X11" s="213">
        <v>25</v>
      </c>
      <c r="Y11" s="214">
        <v>720</v>
      </c>
      <c r="Z11" s="213">
        <v>105</v>
      </c>
      <c r="AA11" s="213">
        <v>18</v>
      </c>
      <c r="AB11" s="213">
        <v>0</v>
      </c>
      <c r="AC11" s="213">
        <v>0</v>
      </c>
      <c r="AD11" s="198"/>
      <c r="AE11" s="213">
        <f t="shared" si="0"/>
        <v>125</v>
      </c>
      <c r="AF11" s="213">
        <f t="shared" si="1"/>
        <v>125</v>
      </c>
      <c r="AG11" s="214">
        <f t="shared" si="2"/>
        <v>11520</v>
      </c>
      <c r="AH11" s="474">
        <f t="shared" si="3"/>
        <v>159</v>
      </c>
      <c r="AI11" s="474">
        <f t="shared" si="4"/>
        <v>72</v>
      </c>
      <c r="AJ11" s="213">
        <f t="shared" si="5"/>
        <v>0</v>
      </c>
      <c r="AK11" s="213">
        <f t="shared" si="6"/>
        <v>0</v>
      </c>
      <c r="AL11" s="198"/>
      <c r="AM11" s="195">
        <v>80</v>
      </c>
    </row>
    <row r="12" spans="1:43" x14ac:dyDescent="0.15">
      <c r="A12" s="174">
        <v>9</v>
      </c>
      <c r="B12" s="176" t="s">
        <v>5471</v>
      </c>
      <c r="C12" s="213">
        <v>6</v>
      </c>
      <c r="D12" s="219">
        <v>2</v>
      </c>
      <c r="E12" s="212" t="s">
        <v>6239</v>
      </c>
      <c r="F12" s="202">
        <v>0</v>
      </c>
      <c r="G12" s="200">
        <v>-100</v>
      </c>
      <c r="H12" s="216">
        <v>0</v>
      </c>
      <c r="I12" s="208">
        <v>0</v>
      </c>
      <c r="J12" s="210">
        <v>0</v>
      </c>
      <c r="K12" s="204">
        <v>25</v>
      </c>
      <c r="L12" s="206">
        <v>0</v>
      </c>
      <c r="M12" s="193" t="s">
        <v>1127</v>
      </c>
      <c r="N12" s="189">
        <v>8</v>
      </c>
      <c r="O12" s="193"/>
      <c r="P12" s="189"/>
      <c r="Q12" s="193"/>
      <c r="R12" s="189"/>
      <c r="S12" s="194" t="s">
        <v>1127</v>
      </c>
      <c r="T12" s="191">
        <v>15</v>
      </c>
      <c r="U12" s="198"/>
      <c r="V12" s="213">
        <v>500</v>
      </c>
      <c r="W12" s="213">
        <v>7</v>
      </c>
      <c r="X12" s="213">
        <v>50</v>
      </c>
      <c r="Y12" s="214">
        <v>5</v>
      </c>
      <c r="Z12" s="213">
        <v>48</v>
      </c>
      <c r="AA12" s="213">
        <v>20</v>
      </c>
      <c r="AB12" s="213">
        <v>5</v>
      </c>
      <c r="AC12" s="213">
        <v>10</v>
      </c>
      <c r="AD12" s="198"/>
      <c r="AE12" s="213">
        <f t="shared" si="0"/>
        <v>35</v>
      </c>
      <c r="AF12" s="213">
        <f t="shared" si="1"/>
        <v>250</v>
      </c>
      <c r="AG12" s="214">
        <f t="shared" si="2"/>
        <v>80</v>
      </c>
      <c r="AH12" s="474">
        <f t="shared" si="3"/>
        <v>84</v>
      </c>
      <c r="AI12" s="474">
        <f t="shared" si="4"/>
        <v>56</v>
      </c>
      <c r="AJ12" s="213">
        <f t="shared" si="5"/>
        <v>20</v>
      </c>
      <c r="AK12" s="213">
        <f t="shared" si="6"/>
        <v>40</v>
      </c>
      <c r="AL12" s="198"/>
      <c r="AM12" s="195">
        <v>80</v>
      </c>
      <c r="AN12" s="197" t="s">
        <v>6223</v>
      </c>
      <c r="AO12" s="197" t="s">
        <v>6222</v>
      </c>
    </row>
    <row r="13" spans="1:43" x14ac:dyDescent="0.15">
      <c r="A13" s="174">
        <v>10</v>
      </c>
      <c r="B13" s="176" t="s">
        <v>5472</v>
      </c>
      <c r="C13" s="213">
        <v>6</v>
      </c>
      <c r="D13" s="219">
        <v>2</v>
      </c>
      <c r="E13" s="212" t="s">
        <v>6239</v>
      </c>
      <c r="F13" s="202">
        <v>0</v>
      </c>
      <c r="G13" s="200">
        <v>-100</v>
      </c>
      <c r="H13" s="216">
        <v>0</v>
      </c>
      <c r="I13" s="208">
        <v>0</v>
      </c>
      <c r="J13" s="210">
        <v>0</v>
      </c>
      <c r="K13" s="204">
        <v>25</v>
      </c>
      <c r="L13" s="206">
        <v>0</v>
      </c>
      <c r="M13" s="193" t="s">
        <v>1127</v>
      </c>
      <c r="N13" s="189">
        <v>8</v>
      </c>
      <c r="O13" s="193"/>
      <c r="P13" s="189"/>
      <c r="Q13" s="193"/>
      <c r="R13" s="189"/>
      <c r="S13" s="194" t="s">
        <v>1127</v>
      </c>
      <c r="T13" s="191">
        <v>15</v>
      </c>
      <c r="U13" s="198"/>
      <c r="V13" s="213">
        <v>500</v>
      </c>
      <c r="W13" s="213">
        <v>7</v>
      </c>
      <c r="X13" s="213">
        <v>50</v>
      </c>
      <c r="Y13" s="214">
        <v>5</v>
      </c>
      <c r="Z13" s="213">
        <v>48</v>
      </c>
      <c r="AA13" s="213">
        <v>20</v>
      </c>
      <c r="AB13" s="213">
        <v>5</v>
      </c>
      <c r="AC13" s="213">
        <v>10</v>
      </c>
      <c r="AD13" s="198"/>
      <c r="AE13" s="213">
        <f t="shared" si="0"/>
        <v>35</v>
      </c>
      <c r="AF13" s="213">
        <f t="shared" si="1"/>
        <v>250</v>
      </c>
      <c r="AG13" s="214">
        <f t="shared" si="2"/>
        <v>80</v>
      </c>
      <c r="AH13" s="474">
        <f t="shared" si="3"/>
        <v>84</v>
      </c>
      <c r="AI13" s="474">
        <f t="shared" si="4"/>
        <v>56</v>
      </c>
      <c r="AJ13" s="213">
        <f t="shared" si="5"/>
        <v>20</v>
      </c>
      <c r="AK13" s="213">
        <f t="shared" si="6"/>
        <v>40</v>
      </c>
      <c r="AL13" s="198"/>
      <c r="AM13" s="195">
        <v>80</v>
      </c>
    </row>
    <row r="14" spans="1:43" x14ac:dyDescent="0.15">
      <c r="A14" s="174">
        <v>11</v>
      </c>
      <c r="B14" s="176" t="s">
        <v>5473</v>
      </c>
      <c r="C14" s="213">
        <v>4</v>
      </c>
      <c r="D14" s="219">
        <v>2</v>
      </c>
      <c r="E14" s="212" t="s">
        <v>6239</v>
      </c>
      <c r="F14" s="202">
        <v>0</v>
      </c>
      <c r="G14" s="200">
        <v>0</v>
      </c>
      <c r="H14" s="216">
        <v>0</v>
      </c>
      <c r="I14" s="208">
        <v>0</v>
      </c>
      <c r="J14" s="210">
        <v>0</v>
      </c>
      <c r="K14" s="204">
        <v>25</v>
      </c>
      <c r="L14" s="206">
        <v>0</v>
      </c>
      <c r="M14" s="193" t="s">
        <v>1127</v>
      </c>
      <c r="N14" s="189">
        <v>8</v>
      </c>
      <c r="O14" s="193"/>
      <c r="P14" s="189"/>
      <c r="Q14" s="193"/>
      <c r="R14" s="189"/>
      <c r="S14" s="194" t="s">
        <v>1127</v>
      </c>
      <c r="T14" s="191">
        <v>15</v>
      </c>
      <c r="U14" s="198"/>
      <c r="V14" s="213">
        <v>15</v>
      </c>
      <c r="W14" s="213">
        <v>10</v>
      </c>
      <c r="X14" s="213">
        <v>0</v>
      </c>
      <c r="Y14" s="214">
        <v>5</v>
      </c>
      <c r="Z14" s="213">
        <v>0</v>
      </c>
      <c r="AA14" s="213">
        <v>10</v>
      </c>
      <c r="AB14" s="213">
        <v>0</v>
      </c>
      <c r="AC14" s="213">
        <v>15</v>
      </c>
      <c r="AD14" s="198"/>
      <c r="AE14" s="213">
        <f t="shared" si="0"/>
        <v>50</v>
      </c>
      <c r="AF14" s="213">
        <f t="shared" si="1"/>
        <v>0</v>
      </c>
      <c r="AG14" s="214">
        <f t="shared" si="2"/>
        <v>80</v>
      </c>
      <c r="AH14" s="474">
        <f t="shared" si="3"/>
        <v>24</v>
      </c>
      <c r="AI14" s="474">
        <f t="shared" si="4"/>
        <v>34</v>
      </c>
      <c r="AJ14" s="213">
        <f t="shared" si="5"/>
        <v>0</v>
      </c>
      <c r="AK14" s="213">
        <f t="shared" si="6"/>
        <v>60</v>
      </c>
      <c r="AL14" s="198"/>
      <c r="AM14" s="195">
        <v>80</v>
      </c>
      <c r="AN14" s="630" t="s">
        <v>6224</v>
      </c>
      <c r="AO14" s="630" t="s">
        <v>6225</v>
      </c>
    </row>
    <row r="15" spans="1:43" x14ac:dyDescent="0.15">
      <c r="A15" s="174">
        <v>12</v>
      </c>
      <c r="B15" s="176" t="s">
        <v>5474</v>
      </c>
      <c r="C15" s="213">
        <v>4</v>
      </c>
      <c r="D15" s="219">
        <v>2</v>
      </c>
      <c r="E15" s="212" t="s">
        <v>6239</v>
      </c>
      <c r="F15" s="202">
        <v>0</v>
      </c>
      <c r="G15" s="200">
        <v>0</v>
      </c>
      <c r="H15" s="216">
        <v>0</v>
      </c>
      <c r="I15" s="208">
        <v>0</v>
      </c>
      <c r="J15" s="210">
        <v>0</v>
      </c>
      <c r="K15" s="204">
        <v>25</v>
      </c>
      <c r="L15" s="206">
        <v>0</v>
      </c>
      <c r="M15" s="193" t="s">
        <v>1127</v>
      </c>
      <c r="N15" s="189">
        <v>8</v>
      </c>
      <c r="O15" s="193"/>
      <c r="P15" s="189"/>
      <c r="Q15" s="193"/>
      <c r="R15" s="189"/>
      <c r="S15" s="194" t="s">
        <v>1127</v>
      </c>
      <c r="T15" s="191">
        <v>15</v>
      </c>
      <c r="U15" s="198"/>
      <c r="V15" s="213">
        <v>15</v>
      </c>
      <c r="W15" s="213">
        <v>10</v>
      </c>
      <c r="X15" s="213">
        <v>0</v>
      </c>
      <c r="Y15" s="214">
        <v>5</v>
      </c>
      <c r="Z15" s="213">
        <v>0</v>
      </c>
      <c r="AA15" s="213">
        <v>10</v>
      </c>
      <c r="AB15" s="213">
        <v>0</v>
      </c>
      <c r="AC15" s="213">
        <v>15</v>
      </c>
      <c r="AD15" s="198"/>
      <c r="AE15" s="213">
        <f t="shared" si="0"/>
        <v>50</v>
      </c>
      <c r="AF15" s="213">
        <f t="shared" si="1"/>
        <v>0</v>
      </c>
      <c r="AG15" s="214">
        <f t="shared" si="2"/>
        <v>80</v>
      </c>
      <c r="AH15" s="474">
        <f t="shared" si="3"/>
        <v>24</v>
      </c>
      <c r="AI15" s="474">
        <f t="shared" si="4"/>
        <v>34</v>
      </c>
      <c r="AJ15" s="213">
        <f t="shared" si="5"/>
        <v>0</v>
      </c>
      <c r="AK15" s="213">
        <f t="shared" si="6"/>
        <v>60</v>
      </c>
      <c r="AL15" s="198"/>
      <c r="AM15" s="195">
        <v>80</v>
      </c>
      <c r="AN15" s="630"/>
      <c r="AO15" s="630"/>
    </row>
    <row r="16" spans="1:43" x14ac:dyDescent="0.15">
      <c r="A16" s="174">
        <v>13</v>
      </c>
      <c r="B16" s="176" t="s">
        <v>5475</v>
      </c>
      <c r="C16" s="213">
        <v>6</v>
      </c>
      <c r="D16" s="219">
        <v>2</v>
      </c>
      <c r="E16" s="212" t="s">
        <v>6239</v>
      </c>
      <c r="F16" s="202">
        <v>0</v>
      </c>
      <c r="G16" s="200">
        <v>-50</v>
      </c>
      <c r="H16" s="216">
        <v>0</v>
      </c>
      <c r="I16" s="208">
        <v>-50</v>
      </c>
      <c r="J16" s="210">
        <v>0</v>
      </c>
      <c r="K16" s="204">
        <v>-20</v>
      </c>
      <c r="L16" s="206">
        <v>-50</v>
      </c>
      <c r="M16" s="193" t="s">
        <v>689</v>
      </c>
      <c r="N16" s="189">
        <v>20</v>
      </c>
      <c r="O16" s="193" t="s">
        <v>1144</v>
      </c>
      <c r="P16" s="189">
        <v>8</v>
      </c>
      <c r="Q16" s="193"/>
      <c r="R16" s="189"/>
      <c r="S16" s="194" t="s">
        <v>1144</v>
      </c>
      <c r="T16" s="191"/>
      <c r="U16" s="198"/>
      <c r="V16" s="213">
        <v>12</v>
      </c>
      <c r="W16" s="213">
        <v>8</v>
      </c>
      <c r="X16" s="213">
        <v>8</v>
      </c>
      <c r="Y16" s="214">
        <v>80</v>
      </c>
      <c r="Z16" s="213">
        <v>50</v>
      </c>
      <c r="AA16" s="213">
        <v>24</v>
      </c>
      <c r="AB16" s="213">
        <v>8</v>
      </c>
      <c r="AC16" s="213">
        <v>8</v>
      </c>
      <c r="AD16" s="198"/>
      <c r="AE16" s="213">
        <f t="shared" si="0"/>
        <v>40</v>
      </c>
      <c r="AF16" s="213">
        <f t="shared" si="1"/>
        <v>40</v>
      </c>
      <c r="AG16" s="214">
        <f t="shared" si="2"/>
        <v>1280</v>
      </c>
      <c r="AH16" s="474">
        <f t="shared" si="3"/>
        <v>86</v>
      </c>
      <c r="AI16" s="474">
        <f t="shared" si="4"/>
        <v>60</v>
      </c>
      <c r="AJ16" s="213">
        <f t="shared" si="5"/>
        <v>32</v>
      </c>
      <c r="AK16" s="213">
        <f t="shared" si="6"/>
        <v>32</v>
      </c>
      <c r="AL16" s="198"/>
      <c r="AM16" s="195">
        <v>88</v>
      </c>
      <c r="AN16" s="630" t="s">
        <v>1140</v>
      </c>
      <c r="AO16" s="630" t="s">
        <v>80</v>
      </c>
    </row>
    <row r="17" spans="1:41" x14ac:dyDescent="0.15">
      <c r="A17" s="174">
        <v>14</v>
      </c>
      <c r="B17" s="176" t="s">
        <v>1143</v>
      </c>
      <c r="C17" s="213">
        <v>7</v>
      </c>
      <c r="D17" s="219">
        <v>0</v>
      </c>
      <c r="E17" s="212" t="s">
        <v>6238</v>
      </c>
      <c r="F17" s="202">
        <v>0</v>
      </c>
      <c r="G17" s="200">
        <v>-50</v>
      </c>
      <c r="H17" s="216">
        <v>0</v>
      </c>
      <c r="I17" s="208">
        <v>0</v>
      </c>
      <c r="J17" s="210">
        <v>0</v>
      </c>
      <c r="K17" s="204">
        <v>0</v>
      </c>
      <c r="L17" s="206">
        <v>0</v>
      </c>
      <c r="M17" s="193" t="s">
        <v>1142</v>
      </c>
      <c r="N17" s="189">
        <v>8</v>
      </c>
      <c r="O17" s="193" t="s">
        <v>1117</v>
      </c>
      <c r="P17" s="189">
        <v>8</v>
      </c>
      <c r="Q17" s="193"/>
      <c r="R17" s="189"/>
      <c r="S17" s="194" t="s">
        <v>1142</v>
      </c>
      <c r="T17" s="191"/>
      <c r="U17" s="198"/>
      <c r="V17" s="213">
        <v>60</v>
      </c>
      <c r="W17" s="213">
        <v>6</v>
      </c>
      <c r="X17" s="213">
        <v>12</v>
      </c>
      <c r="Y17" s="214">
        <v>30</v>
      </c>
      <c r="Z17" s="213">
        <v>44</v>
      </c>
      <c r="AA17" s="213">
        <v>24</v>
      </c>
      <c r="AB17" s="213">
        <v>8</v>
      </c>
      <c r="AC17" s="213">
        <v>8</v>
      </c>
      <c r="AD17" s="198"/>
      <c r="AE17" s="213">
        <f t="shared" si="0"/>
        <v>30</v>
      </c>
      <c r="AF17" s="213">
        <f t="shared" si="1"/>
        <v>60</v>
      </c>
      <c r="AG17" s="214">
        <f t="shared" si="2"/>
        <v>480</v>
      </c>
      <c r="AH17" s="474">
        <f t="shared" si="3"/>
        <v>86</v>
      </c>
      <c r="AI17" s="474">
        <f t="shared" si="4"/>
        <v>66</v>
      </c>
      <c r="AJ17" s="213">
        <f t="shared" si="5"/>
        <v>32</v>
      </c>
      <c r="AK17" s="213">
        <f t="shared" si="6"/>
        <v>32</v>
      </c>
      <c r="AL17" s="198"/>
      <c r="AM17" s="195">
        <v>80</v>
      </c>
      <c r="AN17" s="630" t="s">
        <v>1139</v>
      </c>
      <c r="AO17" s="630" t="s">
        <v>80</v>
      </c>
    </row>
    <row r="18" spans="1:41" x14ac:dyDescent="0.15">
      <c r="A18" s="174">
        <v>15</v>
      </c>
      <c r="B18" s="176" t="s">
        <v>1141</v>
      </c>
      <c r="C18" s="213">
        <v>5</v>
      </c>
      <c r="D18" s="219">
        <v>0</v>
      </c>
      <c r="E18" s="212" t="s">
        <v>6238</v>
      </c>
      <c r="F18" s="202">
        <v>0</v>
      </c>
      <c r="G18" s="200">
        <v>-50</v>
      </c>
      <c r="H18" s="216">
        <v>0</v>
      </c>
      <c r="I18" s="208">
        <v>-20</v>
      </c>
      <c r="J18" s="210">
        <v>0</v>
      </c>
      <c r="K18" s="204">
        <v>-20</v>
      </c>
      <c r="L18" s="206">
        <v>0</v>
      </c>
      <c r="M18" s="193" t="s">
        <v>866</v>
      </c>
      <c r="N18" s="189">
        <v>10</v>
      </c>
      <c r="O18" s="193" t="s">
        <v>742</v>
      </c>
      <c r="P18" s="189">
        <v>8</v>
      </c>
      <c r="Q18" s="193" t="s">
        <v>868</v>
      </c>
      <c r="R18" s="189">
        <v>5</v>
      </c>
      <c r="S18" s="194" t="s">
        <v>868</v>
      </c>
      <c r="T18" s="191">
        <v>15</v>
      </c>
      <c r="U18" s="198"/>
      <c r="V18" s="213">
        <v>10</v>
      </c>
      <c r="W18" s="213">
        <v>4</v>
      </c>
      <c r="X18" s="213">
        <v>15</v>
      </c>
      <c r="Y18" s="214">
        <v>100</v>
      </c>
      <c r="Z18" s="213">
        <v>40</v>
      </c>
      <c r="AA18" s="213">
        <v>15</v>
      </c>
      <c r="AB18" s="213">
        <v>5</v>
      </c>
      <c r="AC18" s="213">
        <v>5</v>
      </c>
      <c r="AD18" s="198"/>
      <c r="AE18" s="213">
        <f t="shared" si="0"/>
        <v>20</v>
      </c>
      <c r="AF18" s="213">
        <f t="shared" si="1"/>
        <v>75</v>
      </c>
      <c r="AG18" s="214">
        <f t="shared" si="2"/>
        <v>1600</v>
      </c>
      <c r="AH18" s="474">
        <f t="shared" si="3"/>
        <v>70</v>
      </c>
      <c r="AI18" s="474">
        <f t="shared" si="4"/>
        <v>45</v>
      </c>
      <c r="AJ18" s="213">
        <f t="shared" si="5"/>
        <v>20</v>
      </c>
      <c r="AK18" s="213">
        <f t="shared" si="6"/>
        <v>20</v>
      </c>
      <c r="AL18" s="198"/>
      <c r="AM18" s="195">
        <v>80</v>
      </c>
      <c r="AN18" s="197" t="s">
        <v>1140</v>
      </c>
      <c r="AO18" s="197" t="s">
        <v>80</v>
      </c>
    </row>
    <row r="19" spans="1:41" x14ac:dyDescent="0.15">
      <c r="A19" s="174">
        <v>16</v>
      </c>
      <c r="B19" s="176" t="s">
        <v>1137</v>
      </c>
      <c r="C19" s="213">
        <v>8</v>
      </c>
      <c r="D19" s="219">
        <v>0</v>
      </c>
      <c r="E19" s="212" t="s">
        <v>6238</v>
      </c>
      <c r="F19" s="202">
        <v>0</v>
      </c>
      <c r="G19" s="200">
        <v>0</v>
      </c>
      <c r="H19" s="216">
        <v>0</v>
      </c>
      <c r="I19" s="208">
        <v>-25</v>
      </c>
      <c r="J19" s="210">
        <v>0</v>
      </c>
      <c r="K19" s="204">
        <v>0</v>
      </c>
      <c r="L19" s="206">
        <v>0</v>
      </c>
      <c r="M19" s="193" t="s">
        <v>5476</v>
      </c>
      <c r="N19" s="189">
        <v>10</v>
      </c>
      <c r="O19" s="193" t="s">
        <v>5477</v>
      </c>
      <c r="P19" s="189">
        <v>10</v>
      </c>
      <c r="Q19" s="193" t="s">
        <v>4125</v>
      </c>
      <c r="R19" s="189">
        <v>10</v>
      </c>
      <c r="S19" s="194" t="s">
        <v>690</v>
      </c>
      <c r="T19" s="191">
        <v>10</v>
      </c>
      <c r="U19" s="198"/>
      <c r="V19" s="213">
        <v>30</v>
      </c>
      <c r="W19" s="213">
        <v>10</v>
      </c>
      <c r="X19" s="213">
        <v>10</v>
      </c>
      <c r="Y19" s="214">
        <v>120</v>
      </c>
      <c r="Z19" s="213">
        <v>60</v>
      </c>
      <c r="AA19" s="213">
        <v>20</v>
      </c>
      <c r="AB19" s="213">
        <v>8</v>
      </c>
      <c r="AC19" s="213">
        <v>8</v>
      </c>
      <c r="AD19" s="198"/>
      <c r="AE19" s="213">
        <f t="shared" si="0"/>
        <v>50</v>
      </c>
      <c r="AF19" s="213">
        <f t="shared" si="1"/>
        <v>50</v>
      </c>
      <c r="AG19" s="214">
        <f t="shared" si="2"/>
        <v>1920</v>
      </c>
      <c r="AH19" s="474">
        <f t="shared" si="3"/>
        <v>108</v>
      </c>
      <c r="AI19" s="474">
        <f t="shared" si="4"/>
        <v>68</v>
      </c>
      <c r="AJ19" s="213">
        <f t="shared" si="5"/>
        <v>32</v>
      </c>
      <c r="AK19" s="213">
        <f t="shared" si="6"/>
        <v>32</v>
      </c>
      <c r="AL19" s="198"/>
      <c r="AM19" s="195">
        <v>80</v>
      </c>
      <c r="AN19" s="630" t="s">
        <v>6026</v>
      </c>
      <c r="AO19" s="630" t="s">
        <v>6111</v>
      </c>
    </row>
    <row r="20" spans="1:41" x14ac:dyDescent="0.15">
      <c r="A20" s="174">
        <v>17</v>
      </c>
      <c r="B20" s="176" t="s">
        <v>1136</v>
      </c>
      <c r="C20" s="213">
        <v>5</v>
      </c>
      <c r="D20" s="219">
        <v>0</v>
      </c>
      <c r="E20" s="212" t="s">
        <v>6238</v>
      </c>
      <c r="F20" s="202">
        <v>0</v>
      </c>
      <c r="G20" s="200">
        <v>-20</v>
      </c>
      <c r="H20" s="216">
        <v>0</v>
      </c>
      <c r="I20" s="208">
        <v>0</v>
      </c>
      <c r="J20" s="210">
        <v>0</v>
      </c>
      <c r="K20" s="204">
        <v>-20</v>
      </c>
      <c r="L20" s="206">
        <v>0</v>
      </c>
      <c r="M20" s="193" t="s">
        <v>760</v>
      </c>
      <c r="N20" s="189">
        <v>10</v>
      </c>
      <c r="O20" s="193" t="s">
        <v>759</v>
      </c>
      <c r="P20" s="189">
        <v>10</v>
      </c>
      <c r="Q20" s="193" t="s">
        <v>742</v>
      </c>
      <c r="R20" s="189">
        <v>8</v>
      </c>
      <c r="S20" s="194" t="s">
        <v>759</v>
      </c>
      <c r="T20" s="191">
        <v>15</v>
      </c>
      <c r="U20" s="198"/>
      <c r="V20" s="213">
        <v>12</v>
      </c>
      <c r="W20" s="213">
        <v>5</v>
      </c>
      <c r="X20" s="213">
        <v>12</v>
      </c>
      <c r="Y20" s="214">
        <v>45</v>
      </c>
      <c r="Z20" s="213">
        <v>52</v>
      </c>
      <c r="AA20" s="213">
        <v>32</v>
      </c>
      <c r="AB20" s="213">
        <v>5</v>
      </c>
      <c r="AC20" s="213">
        <v>7</v>
      </c>
      <c r="AD20" s="198"/>
      <c r="AE20" s="213">
        <f t="shared" si="0"/>
        <v>25</v>
      </c>
      <c r="AF20" s="213">
        <f t="shared" si="1"/>
        <v>60</v>
      </c>
      <c r="AG20" s="214">
        <f t="shared" si="2"/>
        <v>720</v>
      </c>
      <c r="AH20" s="474">
        <f t="shared" si="3"/>
        <v>82</v>
      </c>
      <c r="AI20" s="474">
        <f t="shared" si="4"/>
        <v>62</v>
      </c>
      <c r="AJ20" s="213">
        <f t="shared" si="5"/>
        <v>20</v>
      </c>
      <c r="AK20" s="213">
        <f t="shared" si="6"/>
        <v>28</v>
      </c>
      <c r="AL20" s="198"/>
      <c r="AM20" s="195">
        <v>80</v>
      </c>
      <c r="AN20" s="630" t="s">
        <v>6026</v>
      </c>
      <c r="AO20" s="630" t="s">
        <v>6111</v>
      </c>
    </row>
    <row r="21" spans="1:41" x14ac:dyDescent="0.15">
      <c r="A21" s="174">
        <v>18</v>
      </c>
      <c r="B21" s="176" t="s">
        <v>1135</v>
      </c>
      <c r="C21" s="213">
        <v>5</v>
      </c>
      <c r="D21" s="219">
        <v>0</v>
      </c>
      <c r="E21" s="212" t="s">
        <v>6238</v>
      </c>
      <c r="F21" s="202">
        <v>0</v>
      </c>
      <c r="G21" s="200">
        <v>-50</v>
      </c>
      <c r="H21" s="216">
        <v>0</v>
      </c>
      <c r="I21" s="208">
        <v>0</v>
      </c>
      <c r="J21" s="210">
        <v>0</v>
      </c>
      <c r="K21" s="204">
        <v>-50</v>
      </c>
      <c r="L21" s="206">
        <v>0</v>
      </c>
      <c r="M21" s="193" t="s">
        <v>836</v>
      </c>
      <c r="N21" s="189">
        <v>20</v>
      </c>
      <c r="O21" s="193" t="s">
        <v>703</v>
      </c>
      <c r="P21" s="189">
        <v>10</v>
      </c>
      <c r="Q21" s="193"/>
      <c r="R21" s="189"/>
      <c r="S21" s="194" t="s">
        <v>836</v>
      </c>
      <c r="T21" s="191">
        <v>20</v>
      </c>
      <c r="U21" s="198"/>
      <c r="V21" s="213">
        <v>6</v>
      </c>
      <c r="W21" s="213">
        <v>4</v>
      </c>
      <c r="X21" s="213">
        <v>10</v>
      </c>
      <c r="Y21" s="214">
        <v>15</v>
      </c>
      <c r="Z21" s="213">
        <v>40</v>
      </c>
      <c r="AA21" s="213">
        <v>100</v>
      </c>
      <c r="AB21" s="213">
        <v>5</v>
      </c>
      <c r="AC21" s="213">
        <v>8</v>
      </c>
      <c r="AD21" s="198"/>
      <c r="AE21" s="213">
        <f t="shared" si="0"/>
        <v>20</v>
      </c>
      <c r="AF21" s="213">
        <f t="shared" si="1"/>
        <v>50</v>
      </c>
      <c r="AG21" s="214">
        <f t="shared" si="2"/>
        <v>240</v>
      </c>
      <c r="AH21" s="474">
        <f t="shared" si="3"/>
        <v>70</v>
      </c>
      <c r="AI21" s="474">
        <f t="shared" si="4"/>
        <v>130</v>
      </c>
      <c r="AJ21" s="213">
        <f t="shared" si="5"/>
        <v>20</v>
      </c>
      <c r="AK21" s="213">
        <f t="shared" si="6"/>
        <v>32</v>
      </c>
      <c r="AL21" s="198"/>
      <c r="AM21" s="195">
        <v>80</v>
      </c>
      <c r="AN21" s="630" t="s">
        <v>6028</v>
      </c>
      <c r="AO21" s="630" t="s">
        <v>286</v>
      </c>
    </row>
    <row r="22" spans="1:41" x14ac:dyDescent="0.15">
      <c r="A22" s="174">
        <v>19</v>
      </c>
      <c r="B22" s="176" t="s">
        <v>1134</v>
      </c>
      <c r="C22" s="213">
        <v>8</v>
      </c>
      <c r="D22" s="219">
        <v>10</v>
      </c>
      <c r="E22" s="212" t="s">
        <v>6240</v>
      </c>
      <c r="F22" s="202">
        <v>0</v>
      </c>
      <c r="G22" s="200">
        <v>-25</v>
      </c>
      <c r="H22" s="216">
        <v>0</v>
      </c>
      <c r="I22" s="208">
        <v>0</v>
      </c>
      <c r="J22" s="210">
        <v>0</v>
      </c>
      <c r="K22" s="204">
        <v>-100</v>
      </c>
      <c r="L22" s="206">
        <v>-25</v>
      </c>
      <c r="M22" s="193" t="s">
        <v>836</v>
      </c>
      <c r="N22" s="189">
        <v>10</v>
      </c>
      <c r="O22" s="193" t="s">
        <v>709</v>
      </c>
      <c r="P22" s="189">
        <v>8</v>
      </c>
      <c r="Q22" s="193"/>
      <c r="R22" s="189"/>
      <c r="S22" s="194" t="s">
        <v>709</v>
      </c>
      <c r="T22" s="191">
        <v>15</v>
      </c>
      <c r="U22" s="198"/>
      <c r="V22" s="213">
        <v>12</v>
      </c>
      <c r="W22" s="213">
        <v>10</v>
      </c>
      <c r="X22" s="213">
        <v>10</v>
      </c>
      <c r="Y22" s="214">
        <v>100</v>
      </c>
      <c r="Z22" s="213">
        <v>50</v>
      </c>
      <c r="AA22" s="213">
        <v>30</v>
      </c>
      <c r="AB22" s="213">
        <v>5</v>
      </c>
      <c r="AC22" s="213">
        <v>10</v>
      </c>
      <c r="AD22" s="198"/>
      <c r="AE22" s="213">
        <f t="shared" si="0"/>
        <v>50</v>
      </c>
      <c r="AF22" s="213">
        <f t="shared" si="1"/>
        <v>50</v>
      </c>
      <c r="AG22" s="214">
        <f t="shared" si="2"/>
        <v>1600</v>
      </c>
      <c r="AH22" s="474">
        <f t="shared" si="3"/>
        <v>98</v>
      </c>
      <c r="AI22" s="474">
        <f t="shared" si="4"/>
        <v>78</v>
      </c>
      <c r="AJ22" s="213">
        <f t="shared" si="5"/>
        <v>20</v>
      </c>
      <c r="AK22" s="213">
        <f t="shared" si="6"/>
        <v>40</v>
      </c>
      <c r="AL22" s="198"/>
      <c r="AM22" s="195">
        <v>90</v>
      </c>
      <c r="AN22" s="630" t="s">
        <v>6028</v>
      </c>
      <c r="AO22" s="630" t="s">
        <v>286</v>
      </c>
    </row>
    <row r="23" spans="1:41" x14ac:dyDescent="0.15">
      <c r="A23" s="174">
        <v>20</v>
      </c>
      <c r="B23" s="176" t="s">
        <v>5478</v>
      </c>
      <c r="C23" s="213">
        <v>10</v>
      </c>
      <c r="D23" s="219">
        <v>11</v>
      </c>
      <c r="E23" s="212" t="s">
        <v>6241</v>
      </c>
      <c r="F23" s="202">
        <v>0</v>
      </c>
      <c r="G23" s="200">
        <v>-100</v>
      </c>
      <c r="H23" s="216">
        <v>0</v>
      </c>
      <c r="I23" s="208">
        <v>0</v>
      </c>
      <c r="J23" s="210">
        <v>0</v>
      </c>
      <c r="K23" s="204">
        <v>100</v>
      </c>
      <c r="L23" s="206">
        <v>-50</v>
      </c>
      <c r="M23" s="193" t="s">
        <v>900</v>
      </c>
      <c r="N23" s="189">
        <v>15</v>
      </c>
      <c r="O23" s="193" t="s">
        <v>899</v>
      </c>
      <c r="P23" s="189">
        <v>10</v>
      </c>
      <c r="Q23" s="193" t="s">
        <v>794</v>
      </c>
      <c r="R23" s="189">
        <v>5</v>
      </c>
      <c r="S23" s="194" t="s">
        <v>794</v>
      </c>
      <c r="T23" s="191">
        <v>10</v>
      </c>
      <c r="U23" s="198"/>
      <c r="V23" s="213">
        <v>0</v>
      </c>
      <c r="W23" s="213">
        <v>20</v>
      </c>
      <c r="X23" s="213">
        <v>20</v>
      </c>
      <c r="Y23" s="214">
        <v>300</v>
      </c>
      <c r="Z23" s="213">
        <v>90</v>
      </c>
      <c r="AA23" s="213">
        <v>20</v>
      </c>
      <c r="AB23" s="213">
        <v>10</v>
      </c>
      <c r="AC23" s="213">
        <v>0</v>
      </c>
      <c r="AD23" s="198"/>
      <c r="AE23" s="213">
        <f t="shared" si="0"/>
        <v>100</v>
      </c>
      <c r="AF23" s="213">
        <f t="shared" si="1"/>
        <v>100</v>
      </c>
      <c r="AG23" s="214">
        <f t="shared" si="2"/>
        <v>4800</v>
      </c>
      <c r="AH23" s="474">
        <f t="shared" si="3"/>
        <v>150</v>
      </c>
      <c r="AI23" s="474">
        <f t="shared" si="4"/>
        <v>80</v>
      </c>
      <c r="AJ23" s="213">
        <f t="shared" si="5"/>
        <v>40</v>
      </c>
      <c r="AK23" s="213">
        <f t="shared" si="6"/>
        <v>0</v>
      </c>
      <c r="AL23" s="198"/>
      <c r="AM23" s="195">
        <v>100</v>
      </c>
      <c r="AN23" s="197" t="s">
        <v>6028</v>
      </c>
      <c r="AO23" s="197" t="s">
        <v>286</v>
      </c>
    </row>
    <row r="24" spans="1:41" x14ac:dyDescent="0.15">
      <c r="A24" s="174">
        <v>21</v>
      </c>
      <c r="B24" s="176" t="s">
        <v>1133</v>
      </c>
      <c r="C24" s="213">
        <v>8</v>
      </c>
      <c r="D24" s="219">
        <v>11</v>
      </c>
      <c r="E24" s="212" t="s">
        <v>6241</v>
      </c>
      <c r="F24" s="202">
        <v>0</v>
      </c>
      <c r="G24" s="200">
        <v>-100</v>
      </c>
      <c r="H24" s="216">
        <v>0</v>
      </c>
      <c r="I24" s="208">
        <v>0</v>
      </c>
      <c r="J24" s="210">
        <v>0</v>
      </c>
      <c r="K24" s="204">
        <v>100</v>
      </c>
      <c r="L24" s="206">
        <v>-50</v>
      </c>
      <c r="M24" s="193" t="s">
        <v>5479</v>
      </c>
      <c r="N24" s="189">
        <v>20</v>
      </c>
      <c r="O24" s="193" t="s">
        <v>905</v>
      </c>
      <c r="P24" s="189">
        <v>8</v>
      </c>
      <c r="Q24" s="193"/>
      <c r="R24" s="189"/>
      <c r="S24" s="194" t="s">
        <v>905</v>
      </c>
      <c r="T24" s="191">
        <v>8</v>
      </c>
      <c r="U24" s="198"/>
      <c r="V24" s="213">
        <v>0</v>
      </c>
      <c r="W24" s="213">
        <v>22</v>
      </c>
      <c r="X24" s="213">
        <v>12</v>
      </c>
      <c r="Y24" s="214">
        <v>180</v>
      </c>
      <c r="Z24" s="213">
        <v>60</v>
      </c>
      <c r="AA24" s="213">
        <v>8</v>
      </c>
      <c r="AB24" s="213">
        <v>0</v>
      </c>
      <c r="AC24" s="213">
        <v>0</v>
      </c>
      <c r="AD24" s="198"/>
      <c r="AE24" s="213">
        <f t="shared" si="0"/>
        <v>110</v>
      </c>
      <c r="AF24" s="213">
        <f t="shared" si="1"/>
        <v>60</v>
      </c>
      <c r="AG24" s="214">
        <f t="shared" si="2"/>
        <v>2880</v>
      </c>
      <c r="AH24" s="474">
        <f t="shared" si="3"/>
        <v>108</v>
      </c>
      <c r="AI24" s="474">
        <f t="shared" si="4"/>
        <v>56</v>
      </c>
      <c r="AJ24" s="213">
        <f t="shared" si="5"/>
        <v>0</v>
      </c>
      <c r="AK24" s="213">
        <f t="shared" si="6"/>
        <v>0</v>
      </c>
      <c r="AL24" s="198"/>
      <c r="AM24" s="195">
        <v>100</v>
      </c>
      <c r="AN24" s="630" t="s">
        <v>6028</v>
      </c>
      <c r="AO24" s="630" t="s">
        <v>286</v>
      </c>
    </row>
    <row r="25" spans="1:41" x14ac:dyDescent="0.15">
      <c r="A25" s="174">
        <v>22</v>
      </c>
      <c r="B25" s="176" t="s">
        <v>5480</v>
      </c>
      <c r="C25" s="213">
        <v>9</v>
      </c>
      <c r="D25" s="219">
        <v>6</v>
      </c>
      <c r="E25" s="212" t="s">
        <v>6242</v>
      </c>
      <c r="F25" s="202">
        <v>0</v>
      </c>
      <c r="G25" s="200">
        <v>0</v>
      </c>
      <c r="H25" s="216">
        <v>0</v>
      </c>
      <c r="I25" s="208">
        <v>-100</v>
      </c>
      <c r="J25" s="210">
        <v>-50</v>
      </c>
      <c r="K25" s="204">
        <v>100</v>
      </c>
      <c r="L25" s="206">
        <v>0</v>
      </c>
      <c r="M25" s="193" t="s">
        <v>4281</v>
      </c>
      <c r="N25" s="189">
        <v>8</v>
      </c>
      <c r="O25" s="193" t="s">
        <v>1131</v>
      </c>
      <c r="P25" s="189">
        <v>5</v>
      </c>
      <c r="Q25" s="193" t="s">
        <v>1705</v>
      </c>
      <c r="R25" s="189">
        <v>3</v>
      </c>
      <c r="S25" s="194" t="s">
        <v>970</v>
      </c>
      <c r="T25" s="191">
        <v>3</v>
      </c>
      <c r="U25" s="198"/>
      <c r="V25" s="213">
        <v>15</v>
      </c>
      <c r="W25" s="213">
        <v>20</v>
      </c>
      <c r="X25" s="213">
        <v>10</v>
      </c>
      <c r="Y25" s="214">
        <v>56</v>
      </c>
      <c r="Z25" s="213">
        <v>100</v>
      </c>
      <c r="AA25" s="213">
        <v>30</v>
      </c>
      <c r="AB25" s="213">
        <v>18</v>
      </c>
      <c r="AC25" s="213">
        <v>8</v>
      </c>
      <c r="AD25" s="198"/>
      <c r="AE25" s="213">
        <f t="shared" si="0"/>
        <v>100</v>
      </c>
      <c r="AF25" s="213">
        <f t="shared" si="1"/>
        <v>50</v>
      </c>
      <c r="AG25" s="214">
        <f t="shared" si="2"/>
        <v>896</v>
      </c>
      <c r="AH25" s="474">
        <f t="shared" si="3"/>
        <v>154</v>
      </c>
      <c r="AI25" s="474">
        <f t="shared" si="4"/>
        <v>84</v>
      </c>
      <c r="AJ25" s="213">
        <f t="shared" si="5"/>
        <v>72</v>
      </c>
      <c r="AK25" s="213">
        <f t="shared" si="6"/>
        <v>32</v>
      </c>
      <c r="AL25" s="198"/>
      <c r="AM25" s="195">
        <v>80</v>
      </c>
      <c r="AN25" s="630" t="s">
        <v>1129</v>
      </c>
      <c r="AO25" s="630" t="s">
        <v>6114</v>
      </c>
    </row>
    <row r="26" spans="1:41" x14ac:dyDescent="0.15">
      <c r="A26" s="174">
        <v>23</v>
      </c>
      <c r="B26" s="176" t="s">
        <v>5481</v>
      </c>
      <c r="C26" s="213">
        <v>9</v>
      </c>
      <c r="D26" s="219">
        <v>6</v>
      </c>
      <c r="E26" s="212" t="s">
        <v>6242</v>
      </c>
      <c r="F26" s="202">
        <v>0</v>
      </c>
      <c r="G26" s="200">
        <v>0</v>
      </c>
      <c r="H26" s="216">
        <v>0</v>
      </c>
      <c r="I26" s="208">
        <v>-100</v>
      </c>
      <c r="J26" s="210">
        <v>-50</v>
      </c>
      <c r="K26" s="204">
        <v>100</v>
      </c>
      <c r="L26" s="206">
        <v>0</v>
      </c>
      <c r="M26" s="193" t="s">
        <v>4281</v>
      </c>
      <c r="N26" s="189">
        <v>8</v>
      </c>
      <c r="O26" s="193" t="s">
        <v>1131</v>
      </c>
      <c r="P26" s="189">
        <v>5</v>
      </c>
      <c r="Q26" s="193" t="s">
        <v>1705</v>
      </c>
      <c r="R26" s="189">
        <v>3</v>
      </c>
      <c r="S26" s="194" t="s">
        <v>970</v>
      </c>
      <c r="T26" s="191">
        <v>3</v>
      </c>
      <c r="U26" s="198"/>
      <c r="V26" s="213">
        <v>15</v>
      </c>
      <c r="W26" s="213">
        <v>20</v>
      </c>
      <c r="X26" s="213">
        <v>10</v>
      </c>
      <c r="Y26" s="214">
        <v>56</v>
      </c>
      <c r="Z26" s="213">
        <v>100</v>
      </c>
      <c r="AA26" s="213">
        <v>200</v>
      </c>
      <c r="AB26" s="213">
        <v>18</v>
      </c>
      <c r="AC26" s="213">
        <v>8</v>
      </c>
      <c r="AD26" s="198"/>
      <c r="AE26" s="213">
        <f t="shared" si="0"/>
        <v>100</v>
      </c>
      <c r="AF26" s="213">
        <f t="shared" si="1"/>
        <v>50</v>
      </c>
      <c r="AG26" s="214">
        <f t="shared" si="2"/>
        <v>896</v>
      </c>
      <c r="AH26" s="474">
        <f t="shared" si="3"/>
        <v>154</v>
      </c>
      <c r="AI26" s="474">
        <f t="shared" si="4"/>
        <v>254</v>
      </c>
      <c r="AJ26" s="213">
        <f t="shared" si="5"/>
        <v>72</v>
      </c>
      <c r="AK26" s="213">
        <f t="shared" si="6"/>
        <v>32</v>
      </c>
      <c r="AL26" s="198"/>
      <c r="AM26" s="195">
        <v>80</v>
      </c>
      <c r="AN26" s="630"/>
      <c r="AO26" s="630"/>
    </row>
    <row r="27" spans="1:41" x14ac:dyDescent="0.15">
      <c r="A27" s="174">
        <v>24</v>
      </c>
      <c r="B27" s="176" t="s">
        <v>1130</v>
      </c>
      <c r="C27" s="213">
        <v>9</v>
      </c>
      <c r="D27" s="219">
        <v>10</v>
      </c>
      <c r="E27" s="212" t="s">
        <v>6240</v>
      </c>
      <c r="F27" s="202">
        <v>0</v>
      </c>
      <c r="G27" s="200">
        <v>-25</v>
      </c>
      <c r="H27" s="216">
        <v>0</v>
      </c>
      <c r="I27" s="208">
        <v>0</v>
      </c>
      <c r="J27" s="210">
        <v>0</v>
      </c>
      <c r="K27" s="204">
        <v>-25</v>
      </c>
      <c r="L27" s="206">
        <v>-25</v>
      </c>
      <c r="M27" s="193" t="s">
        <v>689</v>
      </c>
      <c r="N27" s="189">
        <v>15</v>
      </c>
      <c r="O27" s="193" t="s">
        <v>99</v>
      </c>
      <c r="P27" s="189">
        <v>10</v>
      </c>
      <c r="Q27" s="193"/>
      <c r="R27" s="189"/>
      <c r="S27" s="194" t="s">
        <v>99</v>
      </c>
      <c r="T27" s="191">
        <v>10</v>
      </c>
      <c r="U27" s="198"/>
      <c r="V27" s="213">
        <v>10</v>
      </c>
      <c r="W27" s="213">
        <v>15</v>
      </c>
      <c r="X27" s="213">
        <v>20</v>
      </c>
      <c r="Y27" s="214">
        <v>70</v>
      </c>
      <c r="Z27" s="213">
        <v>75</v>
      </c>
      <c r="AA27" s="213">
        <v>55</v>
      </c>
      <c r="AB27" s="213">
        <v>20</v>
      </c>
      <c r="AC27" s="213">
        <v>5</v>
      </c>
      <c r="AD27" s="198"/>
      <c r="AE27" s="213">
        <f t="shared" si="0"/>
        <v>75</v>
      </c>
      <c r="AF27" s="213">
        <f t="shared" si="1"/>
        <v>100</v>
      </c>
      <c r="AG27" s="214">
        <f t="shared" si="2"/>
        <v>1120</v>
      </c>
      <c r="AH27" s="474">
        <f t="shared" si="3"/>
        <v>129</v>
      </c>
      <c r="AI27" s="474">
        <f t="shared" si="4"/>
        <v>109</v>
      </c>
      <c r="AJ27" s="213">
        <f t="shared" si="5"/>
        <v>80</v>
      </c>
      <c r="AK27" s="213">
        <f t="shared" si="6"/>
        <v>20</v>
      </c>
      <c r="AL27" s="198"/>
      <c r="AM27" s="195">
        <v>90</v>
      </c>
      <c r="AN27" s="197" t="s">
        <v>1129</v>
      </c>
      <c r="AO27" s="197" t="s">
        <v>6114</v>
      </c>
    </row>
    <row r="28" spans="1:41" x14ac:dyDescent="0.15">
      <c r="A28" s="174">
        <v>25</v>
      </c>
      <c r="B28" s="176" t="s">
        <v>1128</v>
      </c>
      <c r="C28" s="213">
        <v>9</v>
      </c>
      <c r="D28" s="219">
        <v>0</v>
      </c>
      <c r="E28" s="212" t="s">
        <v>6238</v>
      </c>
      <c r="F28" s="202">
        <v>0</v>
      </c>
      <c r="G28" s="200">
        <v>-100</v>
      </c>
      <c r="H28" s="216">
        <v>0</v>
      </c>
      <c r="I28" s="208">
        <v>0</v>
      </c>
      <c r="J28" s="210">
        <v>0</v>
      </c>
      <c r="K28" s="204">
        <v>25</v>
      </c>
      <c r="L28" s="206">
        <v>0</v>
      </c>
      <c r="M28" s="193" t="s">
        <v>1127</v>
      </c>
      <c r="N28" s="189">
        <v>10</v>
      </c>
      <c r="O28" s="193" t="s">
        <v>1107</v>
      </c>
      <c r="P28" s="189">
        <v>5</v>
      </c>
      <c r="Q28" s="193" t="s">
        <v>757</v>
      </c>
      <c r="R28" s="189">
        <v>5</v>
      </c>
      <c r="S28" s="194" t="s">
        <v>757</v>
      </c>
      <c r="T28" s="191">
        <v>10</v>
      </c>
      <c r="U28" s="198"/>
      <c r="V28" s="213">
        <v>5</v>
      </c>
      <c r="W28" s="213">
        <v>8</v>
      </c>
      <c r="X28" s="213">
        <v>32</v>
      </c>
      <c r="Y28" s="214">
        <v>240</v>
      </c>
      <c r="Z28" s="213">
        <v>90</v>
      </c>
      <c r="AA28" s="213">
        <v>15</v>
      </c>
      <c r="AB28" s="213">
        <v>9</v>
      </c>
      <c r="AC28" s="213">
        <v>9</v>
      </c>
      <c r="AD28" s="198"/>
      <c r="AE28" s="213">
        <f t="shared" si="0"/>
        <v>40</v>
      </c>
      <c r="AF28" s="213">
        <f t="shared" si="1"/>
        <v>160</v>
      </c>
      <c r="AG28" s="214">
        <f t="shared" si="2"/>
        <v>3840</v>
      </c>
      <c r="AH28" s="474">
        <f t="shared" si="3"/>
        <v>144</v>
      </c>
      <c r="AI28" s="474">
        <f t="shared" si="4"/>
        <v>69</v>
      </c>
      <c r="AJ28" s="213">
        <f t="shared" si="5"/>
        <v>36</v>
      </c>
      <c r="AK28" s="213">
        <f t="shared" si="6"/>
        <v>36</v>
      </c>
      <c r="AL28" s="198"/>
      <c r="AM28" s="195">
        <v>80</v>
      </c>
      <c r="AN28" s="197" t="s">
        <v>6028</v>
      </c>
      <c r="AO28" s="197" t="s">
        <v>286</v>
      </c>
    </row>
    <row r="29" spans="1:41" x14ac:dyDescent="0.15">
      <c r="A29" s="174">
        <v>26</v>
      </c>
      <c r="B29" s="176" t="s">
        <v>1125</v>
      </c>
      <c r="C29" s="213">
        <v>10</v>
      </c>
      <c r="D29" s="219">
        <v>0</v>
      </c>
      <c r="E29" s="212" t="s">
        <v>6238</v>
      </c>
      <c r="F29" s="202">
        <v>0</v>
      </c>
      <c r="G29" s="200">
        <v>-100</v>
      </c>
      <c r="H29" s="216">
        <v>0</v>
      </c>
      <c r="I29" s="208">
        <v>0</v>
      </c>
      <c r="J29" s="210">
        <v>0</v>
      </c>
      <c r="K29" s="204">
        <v>25</v>
      </c>
      <c r="L29" s="206">
        <v>0</v>
      </c>
      <c r="M29" s="193" t="s">
        <v>5482</v>
      </c>
      <c r="N29" s="189">
        <v>5</v>
      </c>
      <c r="O29" s="193" t="s">
        <v>1124</v>
      </c>
      <c r="P29" s="189">
        <v>5</v>
      </c>
      <c r="Q29" s="193" t="s">
        <v>5483</v>
      </c>
      <c r="R29" s="189">
        <v>5</v>
      </c>
      <c r="S29" s="194" t="s">
        <v>5482</v>
      </c>
      <c r="T29" s="191">
        <v>10</v>
      </c>
      <c r="U29" s="198"/>
      <c r="V29" s="213">
        <v>5</v>
      </c>
      <c r="W29" s="213">
        <v>8</v>
      </c>
      <c r="X29" s="213">
        <v>40</v>
      </c>
      <c r="Y29" s="214">
        <v>265</v>
      </c>
      <c r="Z29" s="213">
        <v>100</v>
      </c>
      <c r="AA29" s="213">
        <v>15</v>
      </c>
      <c r="AB29" s="213">
        <v>9</v>
      </c>
      <c r="AC29" s="213">
        <v>9</v>
      </c>
      <c r="AD29" s="198"/>
      <c r="AE29" s="213">
        <f t="shared" si="0"/>
        <v>40</v>
      </c>
      <c r="AF29" s="213">
        <f t="shared" si="1"/>
        <v>200</v>
      </c>
      <c r="AG29" s="214">
        <f t="shared" si="2"/>
        <v>4240</v>
      </c>
      <c r="AH29" s="474">
        <f t="shared" si="3"/>
        <v>160</v>
      </c>
      <c r="AI29" s="474">
        <f t="shared" si="4"/>
        <v>75</v>
      </c>
      <c r="AJ29" s="213">
        <f t="shared" si="5"/>
        <v>36</v>
      </c>
      <c r="AK29" s="213">
        <f t="shared" si="6"/>
        <v>36</v>
      </c>
      <c r="AL29" s="198"/>
      <c r="AM29" s="195">
        <v>80</v>
      </c>
      <c r="AN29" s="197" t="s">
        <v>6028</v>
      </c>
      <c r="AO29" s="197" t="s">
        <v>286</v>
      </c>
    </row>
    <row r="30" spans="1:41" x14ac:dyDescent="0.15">
      <c r="A30" s="174">
        <v>27</v>
      </c>
      <c r="B30" s="176" t="s">
        <v>1122</v>
      </c>
      <c r="C30" s="213">
        <v>9</v>
      </c>
      <c r="D30" s="219">
        <v>6</v>
      </c>
      <c r="E30" s="212" t="s">
        <v>6242</v>
      </c>
      <c r="F30" s="202">
        <v>0</v>
      </c>
      <c r="G30" s="200">
        <v>0</v>
      </c>
      <c r="H30" s="216">
        <v>0</v>
      </c>
      <c r="I30" s="208">
        <v>-100</v>
      </c>
      <c r="J30" s="210">
        <v>-50</v>
      </c>
      <c r="K30" s="204">
        <v>100</v>
      </c>
      <c r="L30" s="206">
        <v>0</v>
      </c>
      <c r="M30" s="193" t="s">
        <v>199</v>
      </c>
      <c r="N30" s="189">
        <v>20</v>
      </c>
      <c r="O30" s="193" t="s">
        <v>1120</v>
      </c>
      <c r="P30" s="189">
        <v>7</v>
      </c>
      <c r="Q30" s="193" t="s">
        <v>1121</v>
      </c>
      <c r="R30" s="189">
        <v>5</v>
      </c>
      <c r="S30" s="194" t="s">
        <v>1120</v>
      </c>
      <c r="T30" s="191">
        <v>10</v>
      </c>
      <c r="U30" s="198"/>
      <c r="V30" s="213">
        <v>15</v>
      </c>
      <c r="W30" s="213">
        <v>15</v>
      </c>
      <c r="X30" s="213">
        <v>15</v>
      </c>
      <c r="Y30" s="214">
        <v>84</v>
      </c>
      <c r="Z30" s="213">
        <v>80</v>
      </c>
      <c r="AA30" s="213">
        <v>70</v>
      </c>
      <c r="AB30" s="213">
        <v>20</v>
      </c>
      <c r="AC30" s="213">
        <v>8</v>
      </c>
      <c r="AD30" s="198"/>
      <c r="AE30" s="213">
        <f t="shared" si="0"/>
        <v>75</v>
      </c>
      <c r="AF30" s="213">
        <f t="shared" si="1"/>
        <v>75</v>
      </c>
      <c r="AG30" s="214">
        <f t="shared" si="2"/>
        <v>1344</v>
      </c>
      <c r="AH30" s="474">
        <f t="shared" si="3"/>
        <v>134</v>
      </c>
      <c r="AI30" s="474">
        <f t="shared" si="4"/>
        <v>124</v>
      </c>
      <c r="AJ30" s="213">
        <f t="shared" si="5"/>
        <v>80</v>
      </c>
      <c r="AK30" s="213">
        <f t="shared" si="6"/>
        <v>32</v>
      </c>
      <c r="AL30" s="198"/>
      <c r="AM30" s="195">
        <v>80</v>
      </c>
      <c r="AN30" s="197" t="s">
        <v>1115</v>
      </c>
      <c r="AO30" s="197" t="s">
        <v>6112</v>
      </c>
    </row>
    <row r="31" spans="1:41" x14ac:dyDescent="0.15">
      <c r="A31" s="174">
        <v>28</v>
      </c>
      <c r="B31" s="176" t="s">
        <v>1118</v>
      </c>
      <c r="C31" s="213">
        <v>8</v>
      </c>
      <c r="D31" s="219">
        <v>0</v>
      </c>
      <c r="E31" s="212" t="s">
        <v>6238</v>
      </c>
      <c r="F31" s="202">
        <v>0</v>
      </c>
      <c r="G31" s="200">
        <v>-20</v>
      </c>
      <c r="H31" s="216">
        <v>0</v>
      </c>
      <c r="I31" s="208">
        <v>-20</v>
      </c>
      <c r="J31" s="210">
        <v>0</v>
      </c>
      <c r="K31" s="204">
        <v>20</v>
      </c>
      <c r="L31" s="206">
        <v>0</v>
      </c>
      <c r="M31" s="193" t="s">
        <v>1117</v>
      </c>
      <c r="N31" s="189">
        <v>15</v>
      </c>
      <c r="O31" s="193"/>
      <c r="P31" s="189"/>
      <c r="Q31" s="193"/>
      <c r="R31" s="189"/>
      <c r="S31" s="194" t="s">
        <v>1117</v>
      </c>
      <c r="T31" s="191">
        <v>15</v>
      </c>
      <c r="U31" s="198"/>
      <c r="V31" s="213">
        <v>25</v>
      </c>
      <c r="W31" s="213">
        <v>8</v>
      </c>
      <c r="X31" s="213">
        <v>20</v>
      </c>
      <c r="Y31" s="214">
        <v>42</v>
      </c>
      <c r="Z31" s="213">
        <v>75</v>
      </c>
      <c r="AA31" s="213">
        <v>110</v>
      </c>
      <c r="AB31" s="213">
        <v>8</v>
      </c>
      <c r="AC31" s="213">
        <v>8</v>
      </c>
      <c r="AD31" s="198"/>
      <c r="AE31" s="213">
        <f t="shared" si="0"/>
        <v>40</v>
      </c>
      <c r="AF31" s="213">
        <f t="shared" si="1"/>
        <v>100</v>
      </c>
      <c r="AG31" s="214">
        <f t="shared" si="2"/>
        <v>672</v>
      </c>
      <c r="AH31" s="474">
        <f t="shared" si="3"/>
        <v>123</v>
      </c>
      <c r="AI31" s="474">
        <f t="shared" si="4"/>
        <v>158</v>
      </c>
      <c r="AJ31" s="213">
        <f t="shared" si="5"/>
        <v>32</v>
      </c>
      <c r="AK31" s="213">
        <f t="shared" si="6"/>
        <v>32</v>
      </c>
      <c r="AL31" s="198"/>
      <c r="AM31" s="195">
        <v>100</v>
      </c>
      <c r="AN31" s="197" t="s">
        <v>1115</v>
      </c>
      <c r="AO31" s="197" t="s">
        <v>6112</v>
      </c>
    </row>
    <row r="32" spans="1:41" x14ac:dyDescent="0.15">
      <c r="A32" s="174">
        <v>29</v>
      </c>
      <c r="B32" s="176" t="s">
        <v>1116</v>
      </c>
      <c r="C32" s="213">
        <v>11</v>
      </c>
      <c r="D32" s="219">
        <v>0</v>
      </c>
      <c r="E32" s="212" t="s">
        <v>6238</v>
      </c>
      <c r="F32" s="202">
        <v>0</v>
      </c>
      <c r="G32" s="200">
        <v>20</v>
      </c>
      <c r="H32" s="216">
        <v>0</v>
      </c>
      <c r="I32" s="208">
        <v>-20</v>
      </c>
      <c r="J32" s="210">
        <v>0</v>
      </c>
      <c r="K32" s="204">
        <v>-20</v>
      </c>
      <c r="L32" s="206">
        <v>-20</v>
      </c>
      <c r="M32" s="193" t="s">
        <v>689</v>
      </c>
      <c r="N32" s="189">
        <v>15</v>
      </c>
      <c r="O32" s="193"/>
      <c r="P32" s="189"/>
      <c r="Q32" s="193"/>
      <c r="R32" s="189"/>
      <c r="S32" s="194" t="s">
        <v>689</v>
      </c>
      <c r="T32" s="191">
        <v>15</v>
      </c>
      <c r="U32" s="198"/>
      <c r="V32" s="213">
        <v>60</v>
      </c>
      <c r="W32" s="213">
        <v>22</v>
      </c>
      <c r="X32" s="213">
        <v>22</v>
      </c>
      <c r="Y32" s="214">
        <v>240</v>
      </c>
      <c r="Z32" s="213">
        <v>90</v>
      </c>
      <c r="AA32" s="213">
        <v>40</v>
      </c>
      <c r="AB32" s="213">
        <v>12</v>
      </c>
      <c r="AC32" s="213">
        <v>12</v>
      </c>
      <c r="AD32" s="198"/>
      <c r="AE32" s="213">
        <f t="shared" si="0"/>
        <v>110</v>
      </c>
      <c r="AF32" s="213">
        <f t="shared" si="1"/>
        <v>110</v>
      </c>
      <c r="AG32" s="214">
        <f t="shared" si="2"/>
        <v>3840</v>
      </c>
      <c r="AH32" s="474">
        <f t="shared" si="3"/>
        <v>156</v>
      </c>
      <c r="AI32" s="474">
        <f t="shared" si="4"/>
        <v>106</v>
      </c>
      <c r="AJ32" s="213">
        <f t="shared" si="5"/>
        <v>48</v>
      </c>
      <c r="AK32" s="213">
        <f t="shared" si="6"/>
        <v>48</v>
      </c>
      <c r="AL32" s="198"/>
      <c r="AM32" s="195">
        <v>80</v>
      </c>
      <c r="AN32" s="197" t="s">
        <v>1115</v>
      </c>
      <c r="AO32" s="197" t="s">
        <v>6112</v>
      </c>
    </row>
    <row r="33" spans="1:41" x14ac:dyDescent="0.15">
      <c r="A33" s="174">
        <v>30</v>
      </c>
      <c r="B33" s="176" t="s">
        <v>5484</v>
      </c>
      <c r="C33" s="213">
        <v>7</v>
      </c>
      <c r="D33" s="219">
        <v>0</v>
      </c>
      <c r="E33" s="212" t="s">
        <v>6238</v>
      </c>
      <c r="F33" s="202">
        <v>0</v>
      </c>
      <c r="G33" s="200">
        <v>0</v>
      </c>
      <c r="H33" s="216">
        <v>0</v>
      </c>
      <c r="I33" s="208">
        <v>0</v>
      </c>
      <c r="J33" s="210">
        <v>0</v>
      </c>
      <c r="K33" s="204">
        <v>-25</v>
      </c>
      <c r="L33" s="206">
        <v>0</v>
      </c>
      <c r="M33" s="193" t="s">
        <v>1113</v>
      </c>
      <c r="N33" s="189">
        <v>10</v>
      </c>
      <c r="O33" s="193" t="s">
        <v>756</v>
      </c>
      <c r="P33" s="189">
        <v>5</v>
      </c>
      <c r="Q33" s="193" t="s">
        <v>573</v>
      </c>
      <c r="R33" s="189">
        <v>5</v>
      </c>
      <c r="S33" s="194"/>
      <c r="T33" s="191"/>
      <c r="U33" s="198"/>
      <c r="V33" s="213">
        <v>15</v>
      </c>
      <c r="W33" s="213">
        <v>12</v>
      </c>
      <c r="X33" s="213">
        <v>0</v>
      </c>
      <c r="Y33" s="214">
        <v>80</v>
      </c>
      <c r="Z33" s="213">
        <v>60</v>
      </c>
      <c r="AA33" s="213">
        <v>25</v>
      </c>
      <c r="AB33" s="213">
        <v>7</v>
      </c>
      <c r="AC33" s="213">
        <v>7</v>
      </c>
      <c r="AD33" s="198"/>
      <c r="AE33" s="213">
        <f t="shared" si="0"/>
        <v>60</v>
      </c>
      <c r="AF33" s="213">
        <f t="shared" si="1"/>
        <v>0</v>
      </c>
      <c r="AG33" s="214">
        <f t="shared" si="2"/>
        <v>1280</v>
      </c>
      <c r="AH33" s="474">
        <f t="shared" si="3"/>
        <v>102</v>
      </c>
      <c r="AI33" s="474">
        <f t="shared" si="4"/>
        <v>67</v>
      </c>
      <c r="AJ33" s="213">
        <f t="shared" si="5"/>
        <v>28</v>
      </c>
      <c r="AK33" s="213">
        <f t="shared" si="6"/>
        <v>28</v>
      </c>
      <c r="AL33" s="198"/>
      <c r="AM33" s="195">
        <v>80</v>
      </c>
      <c r="AN33" s="630" t="s">
        <v>597</v>
      </c>
      <c r="AO33" s="630" t="s">
        <v>6119</v>
      </c>
    </row>
    <row r="34" spans="1:41" x14ac:dyDescent="0.15">
      <c r="A34" s="174">
        <v>31</v>
      </c>
      <c r="B34" s="176" t="s">
        <v>5485</v>
      </c>
      <c r="C34" s="213">
        <v>58</v>
      </c>
      <c r="D34" s="219">
        <v>1</v>
      </c>
      <c r="E34" s="212" t="s">
        <v>6243</v>
      </c>
      <c r="F34" s="202">
        <v>0</v>
      </c>
      <c r="G34" s="200">
        <v>0</v>
      </c>
      <c r="H34" s="216">
        <v>0</v>
      </c>
      <c r="I34" s="208">
        <v>0</v>
      </c>
      <c r="J34" s="210">
        <v>0</v>
      </c>
      <c r="K34" s="204">
        <v>-20</v>
      </c>
      <c r="L34" s="206">
        <v>0</v>
      </c>
      <c r="M34" s="193" t="s">
        <v>5486</v>
      </c>
      <c r="N34" s="189">
        <v>75</v>
      </c>
      <c r="O34" s="193" t="s">
        <v>1112</v>
      </c>
      <c r="P34" s="189">
        <v>20</v>
      </c>
      <c r="Q34" s="193" t="s">
        <v>2000</v>
      </c>
      <c r="R34" s="189">
        <v>10</v>
      </c>
      <c r="S34" s="194" t="s">
        <v>1111</v>
      </c>
      <c r="T34" s="191">
        <v>15</v>
      </c>
      <c r="U34" s="198"/>
      <c r="V34" s="213">
        <v>350</v>
      </c>
      <c r="W34" s="213">
        <v>18000</v>
      </c>
      <c r="X34" s="213">
        <v>2000</v>
      </c>
      <c r="Y34" s="214">
        <v>65000</v>
      </c>
      <c r="Z34" s="213">
        <v>800</v>
      </c>
      <c r="AA34" s="213">
        <v>80</v>
      </c>
      <c r="AB34" s="213">
        <v>70</v>
      </c>
      <c r="AC34" s="213">
        <v>99</v>
      </c>
      <c r="AD34" s="198"/>
      <c r="AE34" s="213">
        <f t="shared" si="0"/>
        <v>90000</v>
      </c>
      <c r="AF34" s="213">
        <f t="shared" si="1"/>
        <v>10000</v>
      </c>
      <c r="AG34" s="214">
        <f t="shared" si="2"/>
        <v>1040000</v>
      </c>
      <c r="AH34" s="474">
        <f t="shared" si="3"/>
        <v>1148</v>
      </c>
      <c r="AI34" s="474">
        <f t="shared" si="4"/>
        <v>428</v>
      </c>
      <c r="AJ34" s="213">
        <f t="shared" si="5"/>
        <v>280</v>
      </c>
      <c r="AK34" s="213">
        <f t="shared" si="6"/>
        <v>396</v>
      </c>
      <c r="AL34" s="198"/>
      <c r="AM34" s="195">
        <v>80</v>
      </c>
      <c r="AN34" s="197" t="s">
        <v>6031</v>
      </c>
      <c r="AO34" s="197" t="s">
        <v>6120</v>
      </c>
    </row>
    <row r="35" spans="1:41" x14ac:dyDescent="0.15">
      <c r="A35" s="174">
        <v>32</v>
      </c>
      <c r="B35" s="176" t="s">
        <v>5487</v>
      </c>
      <c r="C35" s="213">
        <v>11</v>
      </c>
      <c r="D35" s="219">
        <v>4</v>
      </c>
      <c r="E35" s="212" t="s">
        <v>6244</v>
      </c>
      <c r="F35" s="202">
        <v>0</v>
      </c>
      <c r="G35" s="200">
        <v>0</v>
      </c>
      <c r="H35" s="216">
        <v>0</v>
      </c>
      <c r="I35" s="208">
        <v>-100</v>
      </c>
      <c r="J35" s="210">
        <v>-50</v>
      </c>
      <c r="K35" s="204">
        <v>100</v>
      </c>
      <c r="L35" s="206">
        <v>0</v>
      </c>
      <c r="M35" s="193" t="s">
        <v>199</v>
      </c>
      <c r="N35" s="189">
        <v>20</v>
      </c>
      <c r="O35" s="193" t="s">
        <v>626</v>
      </c>
      <c r="P35" s="189">
        <v>5</v>
      </c>
      <c r="Q35" s="193" t="s">
        <v>596</v>
      </c>
      <c r="R35" s="189">
        <v>3</v>
      </c>
      <c r="S35" s="194" t="s">
        <v>596</v>
      </c>
      <c r="T35" s="191">
        <v>5</v>
      </c>
      <c r="U35" s="198"/>
      <c r="V35" s="213">
        <v>20</v>
      </c>
      <c r="W35" s="213">
        <v>11</v>
      </c>
      <c r="X35" s="213">
        <v>15</v>
      </c>
      <c r="Y35" s="214">
        <v>40</v>
      </c>
      <c r="Z35" s="213">
        <v>80</v>
      </c>
      <c r="AA35" s="213">
        <v>150</v>
      </c>
      <c r="AB35" s="213">
        <v>8</v>
      </c>
      <c r="AC35" s="213">
        <v>20</v>
      </c>
      <c r="AD35" s="198"/>
      <c r="AE35" s="213">
        <f t="shared" si="0"/>
        <v>55</v>
      </c>
      <c r="AF35" s="213">
        <f t="shared" si="1"/>
        <v>75</v>
      </c>
      <c r="AG35" s="214">
        <f t="shared" si="2"/>
        <v>640</v>
      </c>
      <c r="AH35" s="474">
        <f t="shared" si="3"/>
        <v>146</v>
      </c>
      <c r="AI35" s="474">
        <f t="shared" si="4"/>
        <v>216</v>
      </c>
      <c r="AJ35" s="213">
        <f t="shared" si="5"/>
        <v>32</v>
      </c>
      <c r="AK35" s="213">
        <f t="shared" si="6"/>
        <v>80</v>
      </c>
      <c r="AL35" s="198"/>
      <c r="AM35" s="195">
        <v>75</v>
      </c>
      <c r="AN35" s="197" t="s">
        <v>1101</v>
      </c>
      <c r="AO35" s="197" t="s">
        <v>6112</v>
      </c>
    </row>
    <row r="36" spans="1:41" x14ac:dyDescent="0.15">
      <c r="A36" s="174">
        <v>33</v>
      </c>
      <c r="B36" s="176" t="s">
        <v>5488</v>
      </c>
      <c r="C36" s="213">
        <v>10</v>
      </c>
      <c r="D36" s="219">
        <v>0</v>
      </c>
      <c r="E36" s="212" t="s">
        <v>6238</v>
      </c>
      <c r="F36" s="202">
        <v>0</v>
      </c>
      <c r="G36" s="200">
        <v>-50</v>
      </c>
      <c r="H36" s="216">
        <v>0</v>
      </c>
      <c r="I36" s="208">
        <v>0</v>
      </c>
      <c r="J36" s="210">
        <v>0</v>
      </c>
      <c r="K36" s="204">
        <v>-50</v>
      </c>
      <c r="L36" s="206">
        <v>20</v>
      </c>
      <c r="M36" s="193" t="s">
        <v>757</v>
      </c>
      <c r="N36" s="189">
        <v>20</v>
      </c>
      <c r="O36" s="193" t="s">
        <v>756</v>
      </c>
      <c r="P36" s="189">
        <v>20</v>
      </c>
      <c r="Q36" s="193" t="s">
        <v>755</v>
      </c>
      <c r="R36" s="189">
        <v>20</v>
      </c>
      <c r="S36" s="194" t="s">
        <v>755</v>
      </c>
      <c r="T36" s="191">
        <v>20</v>
      </c>
      <c r="U36" s="198"/>
      <c r="V36" s="213">
        <v>20</v>
      </c>
      <c r="W36" s="213">
        <v>15</v>
      </c>
      <c r="X36" s="213">
        <v>10</v>
      </c>
      <c r="Y36" s="214">
        <v>50</v>
      </c>
      <c r="Z36" s="213">
        <v>60</v>
      </c>
      <c r="AA36" s="213">
        <v>50</v>
      </c>
      <c r="AB36" s="213">
        <v>15</v>
      </c>
      <c r="AC36" s="213">
        <v>20</v>
      </c>
      <c r="AD36" s="198"/>
      <c r="AE36" s="213">
        <f t="shared" si="0"/>
        <v>75</v>
      </c>
      <c r="AF36" s="213">
        <f t="shared" si="1"/>
        <v>50</v>
      </c>
      <c r="AG36" s="214">
        <f t="shared" si="2"/>
        <v>800</v>
      </c>
      <c r="AH36" s="474">
        <f t="shared" si="3"/>
        <v>120</v>
      </c>
      <c r="AI36" s="474">
        <f t="shared" si="4"/>
        <v>110</v>
      </c>
      <c r="AJ36" s="213">
        <f t="shared" si="5"/>
        <v>60</v>
      </c>
      <c r="AK36" s="213">
        <f t="shared" si="6"/>
        <v>80</v>
      </c>
      <c r="AL36" s="198"/>
      <c r="AM36" s="195">
        <v>80</v>
      </c>
      <c r="AN36" s="630" t="s">
        <v>1101</v>
      </c>
      <c r="AO36" s="630" t="s">
        <v>6112</v>
      </c>
    </row>
    <row r="37" spans="1:41" x14ac:dyDescent="0.15">
      <c r="A37" s="174">
        <v>34</v>
      </c>
      <c r="B37" s="176" t="s">
        <v>5489</v>
      </c>
      <c r="C37" s="213">
        <v>10</v>
      </c>
      <c r="D37" s="219">
        <v>0</v>
      </c>
      <c r="E37" s="212" t="s">
        <v>6238</v>
      </c>
      <c r="F37" s="202">
        <v>0</v>
      </c>
      <c r="G37" s="200">
        <v>-50</v>
      </c>
      <c r="H37" s="216">
        <v>0</v>
      </c>
      <c r="I37" s="208">
        <v>0</v>
      </c>
      <c r="J37" s="210">
        <v>0</v>
      </c>
      <c r="K37" s="204">
        <v>-50</v>
      </c>
      <c r="L37" s="206">
        <v>20</v>
      </c>
      <c r="M37" s="193" t="s">
        <v>3374</v>
      </c>
      <c r="N37" s="189">
        <v>20</v>
      </c>
      <c r="O37" s="193" t="s">
        <v>99</v>
      </c>
      <c r="P37" s="189">
        <v>20</v>
      </c>
      <c r="Q37" s="193" t="s">
        <v>3361</v>
      </c>
      <c r="R37" s="189">
        <v>20</v>
      </c>
      <c r="S37" s="194" t="s">
        <v>3361</v>
      </c>
      <c r="T37" s="191">
        <v>20</v>
      </c>
      <c r="U37" s="198"/>
      <c r="V37" s="213">
        <v>20</v>
      </c>
      <c r="W37" s="213">
        <v>15</v>
      </c>
      <c r="X37" s="213">
        <v>10</v>
      </c>
      <c r="Y37" s="214">
        <v>55</v>
      </c>
      <c r="Z37" s="213">
        <v>60</v>
      </c>
      <c r="AA37" s="213">
        <v>50</v>
      </c>
      <c r="AB37" s="213">
        <v>15</v>
      </c>
      <c r="AC37" s="213">
        <v>20</v>
      </c>
      <c r="AD37" s="198"/>
      <c r="AE37" s="213">
        <f t="shared" si="0"/>
        <v>75</v>
      </c>
      <c r="AF37" s="213">
        <f t="shared" si="1"/>
        <v>50</v>
      </c>
      <c r="AG37" s="214">
        <f t="shared" si="2"/>
        <v>880</v>
      </c>
      <c r="AH37" s="474">
        <f t="shared" si="3"/>
        <v>120</v>
      </c>
      <c r="AI37" s="474">
        <f t="shared" si="4"/>
        <v>110</v>
      </c>
      <c r="AJ37" s="213">
        <f t="shared" si="5"/>
        <v>60</v>
      </c>
      <c r="AK37" s="213">
        <f t="shared" si="6"/>
        <v>80</v>
      </c>
      <c r="AL37" s="198"/>
      <c r="AM37" s="195">
        <v>80</v>
      </c>
      <c r="AN37" s="630"/>
      <c r="AO37" s="630"/>
    </row>
    <row r="38" spans="1:41" x14ac:dyDescent="0.15">
      <c r="A38" s="174">
        <v>35</v>
      </c>
      <c r="B38" s="176" t="s">
        <v>1109</v>
      </c>
      <c r="C38" s="213">
        <v>10</v>
      </c>
      <c r="D38" s="219">
        <v>0</v>
      </c>
      <c r="E38" s="212" t="s">
        <v>6238</v>
      </c>
      <c r="F38" s="202">
        <v>0</v>
      </c>
      <c r="G38" s="200">
        <v>-50</v>
      </c>
      <c r="H38" s="216">
        <v>0</v>
      </c>
      <c r="I38" s="208">
        <v>0</v>
      </c>
      <c r="J38" s="210">
        <v>0</v>
      </c>
      <c r="K38" s="204">
        <v>-50</v>
      </c>
      <c r="L38" s="206">
        <v>20</v>
      </c>
      <c r="M38" s="193" t="s">
        <v>1108</v>
      </c>
      <c r="N38" s="189">
        <v>20</v>
      </c>
      <c r="O38" s="193" t="s">
        <v>1107</v>
      </c>
      <c r="P38" s="189">
        <v>20</v>
      </c>
      <c r="Q38" s="193" t="s">
        <v>1106</v>
      </c>
      <c r="R38" s="189">
        <v>20</v>
      </c>
      <c r="S38" s="194" t="s">
        <v>1106</v>
      </c>
      <c r="T38" s="191">
        <v>20</v>
      </c>
      <c r="U38" s="198"/>
      <c r="V38" s="213">
        <v>20</v>
      </c>
      <c r="W38" s="213">
        <v>15</v>
      </c>
      <c r="X38" s="213">
        <v>10</v>
      </c>
      <c r="Y38" s="214">
        <v>40</v>
      </c>
      <c r="Z38" s="213">
        <v>60</v>
      </c>
      <c r="AA38" s="213">
        <v>50</v>
      </c>
      <c r="AB38" s="213">
        <v>15</v>
      </c>
      <c r="AC38" s="213">
        <v>20</v>
      </c>
      <c r="AD38" s="198"/>
      <c r="AE38" s="213">
        <f t="shared" si="0"/>
        <v>75</v>
      </c>
      <c r="AF38" s="213">
        <f t="shared" si="1"/>
        <v>50</v>
      </c>
      <c r="AG38" s="214">
        <f t="shared" si="2"/>
        <v>640</v>
      </c>
      <c r="AH38" s="474">
        <f t="shared" si="3"/>
        <v>120</v>
      </c>
      <c r="AI38" s="474">
        <f t="shared" si="4"/>
        <v>110</v>
      </c>
      <c r="AJ38" s="213">
        <f t="shared" si="5"/>
        <v>60</v>
      </c>
      <c r="AK38" s="213">
        <f t="shared" si="6"/>
        <v>80</v>
      </c>
      <c r="AL38" s="198"/>
      <c r="AM38" s="195">
        <v>80</v>
      </c>
      <c r="AN38" s="630" t="s">
        <v>1101</v>
      </c>
      <c r="AO38" s="630" t="s">
        <v>6112</v>
      </c>
    </row>
    <row r="39" spans="1:41" x14ac:dyDescent="0.15">
      <c r="A39" s="174">
        <v>36</v>
      </c>
      <c r="B39" s="176" t="s">
        <v>1104</v>
      </c>
      <c r="C39" s="213">
        <v>13</v>
      </c>
      <c r="D39" s="219">
        <v>0</v>
      </c>
      <c r="E39" s="212" t="s">
        <v>6238</v>
      </c>
      <c r="F39" s="202">
        <v>0</v>
      </c>
      <c r="G39" s="200">
        <v>0</v>
      </c>
      <c r="H39" s="216">
        <v>0</v>
      </c>
      <c r="I39" s="208">
        <v>-50</v>
      </c>
      <c r="J39" s="210">
        <v>-100</v>
      </c>
      <c r="K39" s="204">
        <v>20</v>
      </c>
      <c r="L39" s="206">
        <v>0</v>
      </c>
      <c r="M39" s="193" t="s">
        <v>836</v>
      </c>
      <c r="N39" s="189">
        <v>20</v>
      </c>
      <c r="O39" s="193" t="s">
        <v>986</v>
      </c>
      <c r="P39" s="189">
        <v>8</v>
      </c>
      <c r="Q39" s="193" t="s">
        <v>743</v>
      </c>
      <c r="R39" s="189">
        <v>8</v>
      </c>
      <c r="S39" s="194" t="s">
        <v>986</v>
      </c>
      <c r="T39" s="191">
        <v>15</v>
      </c>
      <c r="U39" s="198"/>
      <c r="V39" s="213">
        <v>50</v>
      </c>
      <c r="W39" s="213">
        <v>15</v>
      </c>
      <c r="X39" s="213">
        <v>15</v>
      </c>
      <c r="Y39" s="214">
        <v>45</v>
      </c>
      <c r="Z39" s="213">
        <v>1</v>
      </c>
      <c r="AA39" s="213">
        <v>80</v>
      </c>
      <c r="AB39" s="213">
        <v>15</v>
      </c>
      <c r="AC39" s="213">
        <v>30</v>
      </c>
      <c r="AD39" s="198"/>
      <c r="AE39" s="213">
        <f t="shared" si="0"/>
        <v>75</v>
      </c>
      <c r="AF39" s="213">
        <f t="shared" si="1"/>
        <v>75</v>
      </c>
      <c r="AG39" s="214">
        <f t="shared" si="2"/>
        <v>720</v>
      </c>
      <c r="AH39" s="474">
        <f t="shared" si="3"/>
        <v>79</v>
      </c>
      <c r="AI39" s="474">
        <f t="shared" si="4"/>
        <v>158</v>
      </c>
      <c r="AJ39" s="213">
        <f t="shared" si="5"/>
        <v>60</v>
      </c>
      <c r="AK39" s="213">
        <f t="shared" si="6"/>
        <v>120</v>
      </c>
      <c r="AL39" s="198"/>
      <c r="AM39" s="195">
        <v>80</v>
      </c>
      <c r="AN39" s="197" t="s">
        <v>6030</v>
      </c>
      <c r="AO39" s="197" t="s">
        <v>6118</v>
      </c>
    </row>
    <row r="40" spans="1:41" x14ac:dyDescent="0.15">
      <c r="A40" s="174">
        <v>37</v>
      </c>
      <c r="B40" s="176" t="s">
        <v>5490</v>
      </c>
      <c r="C40" s="213">
        <v>14</v>
      </c>
      <c r="D40" s="219">
        <v>4</v>
      </c>
      <c r="E40" s="212" t="s">
        <v>6244</v>
      </c>
      <c r="F40" s="202">
        <v>0</v>
      </c>
      <c r="G40" s="200">
        <v>0</v>
      </c>
      <c r="H40" s="216">
        <v>0</v>
      </c>
      <c r="I40" s="208">
        <v>-100</v>
      </c>
      <c r="J40" s="210">
        <v>-50</v>
      </c>
      <c r="K40" s="204">
        <v>100</v>
      </c>
      <c r="L40" s="206">
        <v>0</v>
      </c>
      <c r="M40" s="193" t="s">
        <v>199</v>
      </c>
      <c r="N40" s="189">
        <v>15</v>
      </c>
      <c r="O40" s="193" t="s">
        <v>1011</v>
      </c>
      <c r="P40" s="189">
        <v>5</v>
      </c>
      <c r="Q40" s="193"/>
      <c r="R40" s="189"/>
      <c r="S40" s="194" t="s">
        <v>199</v>
      </c>
      <c r="T40" s="191">
        <v>25</v>
      </c>
      <c r="U40" s="198"/>
      <c r="V40" s="213">
        <v>25</v>
      </c>
      <c r="W40" s="213">
        <v>15</v>
      </c>
      <c r="X40" s="213">
        <v>15</v>
      </c>
      <c r="Y40" s="214">
        <v>30</v>
      </c>
      <c r="Z40" s="213">
        <v>90</v>
      </c>
      <c r="AA40" s="213">
        <v>75</v>
      </c>
      <c r="AB40" s="213">
        <v>14</v>
      </c>
      <c r="AC40" s="213">
        <v>0</v>
      </c>
      <c r="AD40" s="198"/>
      <c r="AE40" s="213">
        <f t="shared" si="0"/>
        <v>75</v>
      </c>
      <c r="AF40" s="213">
        <f t="shared" si="1"/>
        <v>75</v>
      </c>
      <c r="AG40" s="214">
        <f t="shared" si="2"/>
        <v>480</v>
      </c>
      <c r="AH40" s="474">
        <f t="shared" si="3"/>
        <v>174</v>
      </c>
      <c r="AI40" s="474">
        <f t="shared" si="4"/>
        <v>159</v>
      </c>
      <c r="AJ40" s="213">
        <f t="shared" si="5"/>
        <v>56</v>
      </c>
      <c r="AK40" s="213">
        <f t="shared" si="6"/>
        <v>0</v>
      </c>
      <c r="AL40" s="198"/>
      <c r="AM40" s="195">
        <v>100</v>
      </c>
      <c r="AN40" s="197" t="s">
        <v>1099</v>
      </c>
      <c r="AO40" s="197" t="s">
        <v>6121</v>
      </c>
    </row>
    <row r="41" spans="1:41" x14ac:dyDescent="0.15">
      <c r="A41" s="174">
        <v>38</v>
      </c>
      <c r="B41" s="176" t="s">
        <v>5491</v>
      </c>
      <c r="C41" s="213">
        <v>14</v>
      </c>
      <c r="D41" s="219">
        <v>4</v>
      </c>
      <c r="E41" s="212" t="s">
        <v>6244</v>
      </c>
      <c r="F41" s="202">
        <v>0</v>
      </c>
      <c r="G41" s="200">
        <v>0</v>
      </c>
      <c r="H41" s="216">
        <v>0</v>
      </c>
      <c r="I41" s="208">
        <v>-100</v>
      </c>
      <c r="J41" s="210">
        <v>-50</v>
      </c>
      <c r="K41" s="204">
        <v>100</v>
      </c>
      <c r="L41" s="206">
        <v>0</v>
      </c>
      <c r="M41" s="193" t="s">
        <v>199</v>
      </c>
      <c r="N41" s="189">
        <v>15</v>
      </c>
      <c r="O41" s="193" t="s">
        <v>1011</v>
      </c>
      <c r="P41" s="189">
        <v>5</v>
      </c>
      <c r="Q41" s="193"/>
      <c r="R41" s="189"/>
      <c r="S41" s="194" t="s">
        <v>199</v>
      </c>
      <c r="T41" s="191">
        <v>25</v>
      </c>
      <c r="U41" s="198"/>
      <c r="V41" s="213">
        <v>25</v>
      </c>
      <c r="W41" s="213">
        <v>15</v>
      </c>
      <c r="X41" s="213">
        <v>15</v>
      </c>
      <c r="Y41" s="214">
        <v>30</v>
      </c>
      <c r="Z41" s="213">
        <v>90</v>
      </c>
      <c r="AA41" s="213">
        <v>75</v>
      </c>
      <c r="AB41" s="213">
        <v>14</v>
      </c>
      <c r="AC41" s="213">
        <v>0</v>
      </c>
      <c r="AD41" s="198"/>
      <c r="AE41" s="213">
        <f t="shared" si="0"/>
        <v>75</v>
      </c>
      <c r="AF41" s="213">
        <f t="shared" si="1"/>
        <v>75</v>
      </c>
      <c r="AG41" s="214">
        <f t="shared" si="2"/>
        <v>480</v>
      </c>
      <c r="AH41" s="474">
        <f t="shared" si="3"/>
        <v>174</v>
      </c>
      <c r="AI41" s="474">
        <f t="shared" si="4"/>
        <v>159</v>
      </c>
      <c r="AJ41" s="213">
        <f t="shared" si="5"/>
        <v>56</v>
      </c>
      <c r="AK41" s="213">
        <f t="shared" si="6"/>
        <v>0</v>
      </c>
      <c r="AL41" s="198"/>
      <c r="AM41" s="195">
        <v>100</v>
      </c>
    </row>
    <row r="42" spans="1:41" x14ac:dyDescent="0.15">
      <c r="A42" s="174">
        <v>39</v>
      </c>
      <c r="B42" s="176" t="s">
        <v>5492</v>
      </c>
      <c r="C42" s="213">
        <v>15</v>
      </c>
      <c r="D42" s="219">
        <v>4</v>
      </c>
      <c r="E42" s="212" t="s">
        <v>6244</v>
      </c>
      <c r="F42" s="202">
        <v>0</v>
      </c>
      <c r="G42" s="200">
        <v>0</v>
      </c>
      <c r="H42" s="216">
        <v>0</v>
      </c>
      <c r="I42" s="208">
        <v>-100</v>
      </c>
      <c r="J42" s="210">
        <v>0</v>
      </c>
      <c r="K42" s="204">
        <v>100</v>
      </c>
      <c r="L42" s="206">
        <v>0</v>
      </c>
      <c r="M42" s="193" t="s">
        <v>199</v>
      </c>
      <c r="N42" s="189">
        <v>15</v>
      </c>
      <c r="O42" s="193" t="s">
        <v>1100</v>
      </c>
      <c r="P42" s="189">
        <v>5</v>
      </c>
      <c r="Q42" s="193"/>
      <c r="R42" s="189"/>
      <c r="S42" s="194" t="s">
        <v>1100</v>
      </c>
      <c r="T42" s="191">
        <v>15</v>
      </c>
      <c r="U42" s="198"/>
      <c r="V42" s="213">
        <v>25</v>
      </c>
      <c r="W42" s="213">
        <v>10</v>
      </c>
      <c r="X42" s="213">
        <v>25</v>
      </c>
      <c r="Y42" s="214">
        <v>30</v>
      </c>
      <c r="Z42" s="213">
        <v>100</v>
      </c>
      <c r="AA42" s="213">
        <v>75</v>
      </c>
      <c r="AB42" s="213">
        <v>14</v>
      </c>
      <c r="AC42" s="213">
        <v>14</v>
      </c>
      <c r="AD42" s="198"/>
      <c r="AE42" s="213">
        <f t="shared" si="0"/>
        <v>50</v>
      </c>
      <c r="AF42" s="213">
        <f t="shared" si="1"/>
        <v>125</v>
      </c>
      <c r="AG42" s="214">
        <f t="shared" si="2"/>
        <v>480</v>
      </c>
      <c r="AH42" s="474">
        <f t="shared" si="3"/>
        <v>190</v>
      </c>
      <c r="AI42" s="474">
        <f t="shared" si="4"/>
        <v>165</v>
      </c>
      <c r="AJ42" s="213">
        <f t="shared" si="5"/>
        <v>56</v>
      </c>
      <c r="AK42" s="213">
        <f t="shared" si="6"/>
        <v>56</v>
      </c>
      <c r="AL42" s="198"/>
      <c r="AM42" s="195">
        <v>75</v>
      </c>
      <c r="AN42" s="197" t="s">
        <v>1101</v>
      </c>
      <c r="AO42" s="197" t="s">
        <v>6112</v>
      </c>
    </row>
    <row r="43" spans="1:41" x14ac:dyDescent="0.15">
      <c r="A43" s="174">
        <v>40</v>
      </c>
      <c r="B43" s="176" t="s">
        <v>1098</v>
      </c>
      <c r="C43" s="213">
        <v>15</v>
      </c>
      <c r="D43" s="219">
        <v>4</v>
      </c>
      <c r="E43" s="212" t="s">
        <v>6244</v>
      </c>
      <c r="F43" s="202">
        <v>0</v>
      </c>
      <c r="G43" s="200">
        <v>0</v>
      </c>
      <c r="H43" s="216">
        <v>0</v>
      </c>
      <c r="I43" s="208">
        <v>-100</v>
      </c>
      <c r="J43" s="210">
        <v>0</v>
      </c>
      <c r="K43" s="204">
        <v>100</v>
      </c>
      <c r="L43" s="206">
        <v>0</v>
      </c>
      <c r="M43" s="193" t="s">
        <v>199</v>
      </c>
      <c r="N43" s="189">
        <v>15</v>
      </c>
      <c r="O43" s="193" t="s">
        <v>1100</v>
      </c>
      <c r="P43" s="189">
        <v>5</v>
      </c>
      <c r="Q43" s="193"/>
      <c r="R43" s="189"/>
      <c r="S43" s="194" t="s">
        <v>1100</v>
      </c>
      <c r="T43" s="191">
        <v>15</v>
      </c>
      <c r="U43" s="198"/>
      <c r="V43" s="213">
        <v>25</v>
      </c>
      <c r="W43" s="213">
        <v>10</v>
      </c>
      <c r="X43" s="213">
        <v>25</v>
      </c>
      <c r="Y43" s="214">
        <v>30</v>
      </c>
      <c r="Z43" s="213">
        <v>100</v>
      </c>
      <c r="AA43" s="213">
        <v>75</v>
      </c>
      <c r="AB43" s="213">
        <v>14</v>
      </c>
      <c r="AC43" s="213">
        <v>14</v>
      </c>
      <c r="AD43" s="198"/>
      <c r="AE43" s="213">
        <f t="shared" si="0"/>
        <v>50</v>
      </c>
      <c r="AF43" s="213">
        <f t="shared" si="1"/>
        <v>125</v>
      </c>
      <c r="AG43" s="214">
        <f t="shared" si="2"/>
        <v>480</v>
      </c>
      <c r="AH43" s="474">
        <f t="shared" si="3"/>
        <v>190</v>
      </c>
      <c r="AI43" s="474">
        <f t="shared" si="4"/>
        <v>165</v>
      </c>
      <c r="AJ43" s="213">
        <f t="shared" si="5"/>
        <v>56</v>
      </c>
      <c r="AK43" s="213">
        <f t="shared" si="6"/>
        <v>56</v>
      </c>
      <c r="AL43" s="198"/>
      <c r="AM43" s="195">
        <v>75</v>
      </c>
      <c r="AN43" s="197" t="s">
        <v>1099</v>
      </c>
      <c r="AO43" s="197" t="s">
        <v>6121</v>
      </c>
    </row>
    <row r="44" spans="1:41" x14ac:dyDescent="0.15">
      <c r="A44" s="174">
        <v>41</v>
      </c>
      <c r="B44" s="176" t="s">
        <v>1098</v>
      </c>
      <c r="C44" s="213">
        <v>18</v>
      </c>
      <c r="D44" s="219">
        <v>4</v>
      </c>
      <c r="E44" s="212" t="s">
        <v>6244</v>
      </c>
      <c r="F44" s="202">
        <v>0</v>
      </c>
      <c r="G44" s="200">
        <v>0</v>
      </c>
      <c r="H44" s="216">
        <v>0</v>
      </c>
      <c r="I44" s="208">
        <v>-150</v>
      </c>
      <c r="J44" s="210">
        <v>0</v>
      </c>
      <c r="K44" s="204">
        <v>100</v>
      </c>
      <c r="L44" s="206">
        <v>0</v>
      </c>
      <c r="M44" s="193"/>
      <c r="N44" s="189"/>
      <c r="O44" s="193"/>
      <c r="P44" s="189"/>
      <c r="Q44" s="193"/>
      <c r="R44" s="189"/>
      <c r="S44" s="194"/>
      <c r="T44" s="191"/>
      <c r="U44" s="198"/>
      <c r="V44" s="213">
        <v>25</v>
      </c>
      <c r="W44" s="213">
        <v>500</v>
      </c>
      <c r="X44" s="213">
        <v>500</v>
      </c>
      <c r="Y44" s="214">
        <v>700</v>
      </c>
      <c r="Z44" s="213">
        <v>120</v>
      </c>
      <c r="AA44" s="213">
        <v>80</v>
      </c>
      <c r="AB44" s="213">
        <v>15</v>
      </c>
      <c r="AC44" s="213">
        <v>0</v>
      </c>
      <c r="AD44" s="198"/>
      <c r="AE44" s="213">
        <f t="shared" si="0"/>
        <v>2500</v>
      </c>
      <c r="AF44" s="213">
        <f t="shared" si="1"/>
        <v>2500</v>
      </c>
      <c r="AG44" s="214">
        <f t="shared" si="2"/>
        <v>11200</v>
      </c>
      <c r="AH44" s="474">
        <f t="shared" si="3"/>
        <v>228</v>
      </c>
      <c r="AI44" s="474">
        <f t="shared" si="4"/>
        <v>188</v>
      </c>
      <c r="AJ44" s="213">
        <f t="shared" si="5"/>
        <v>60</v>
      </c>
      <c r="AK44" s="213">
        <f t="shared" si="6"/>
        <v>0</v>
      </c>
      <c r="AL44" s="198"/>
      <c r="AM44" s="195">
        <v>100</v>
      </c>
    </row>
    <row r="45" spans="1:41" x14ac:dyDescent="0.15">
      <c r="A45" s="174">
        <v>42</v>
      </c>
      <c r="B45" s="176" t="s">
        <v>5493</v>
      </c>
      <c r="C45" s="213">
        <v>25</v>
      </c>
      <c r="D45" s="219">
        <v>4</v>
      </c>
      <c r="E45" s="212" t="s">
        <v>6244</v>
      </c>
      <c r="F45" s="202">
        <v>0</v>
      </c>
      <c r="G45" s="200">
        <v>25</v>
      </c>
      <c r="H45" s="216">
        <v>150</v>
      </c>
      <c r="I45" s="208">
        <v>25</v>
      </c>
      <c r="J45" s="210">
        <v>25</v>
      </c>
      <c r="K45" s="204">
        <v>100</v>
      </c>
      <c r="L45" s="206">
        <v>25</v>
      </c>
      <c r="M45" s="193" t="s">
        <v>810</v>
      </c>
      <c r="N45" s="189">
        <v>20</v>
      </c>
      <c r="O45" s="193" t="s">
        <v>2921</v>
      </c>
      <c r="P45" s="189">
        <v>20</v>
      </c>
      <c r="Q45" s="193" t="s">
        <v>1037</v>
      </c>
      <c r="R45" s="189">
        <v>10</v>
      </c>
      <c r="S45" s="194" t="s">
        <v>1037</v>
      </c>
      <c r="T45" s="191">
        <v>10</v>
      </c>
      <c r="U45" s="198"/>
      <c r="V45" s="213">
        <v>400</v>
      </c>
      <c r="W45" s="213">
        <v>2000</v>
      </c>
      <c r="X45" s="213">
        <v>500</v>
      </c>
      <c r="Y45" s="214">
        <v>200</v>
      </c>
      <c r="Z45" s="213">
        <v>400</v>
      </c>
      <c r="AA45" s="213">
        <v>200</v>
      </c>
      <c r="AB45" s="213">
        <v>40</v>
      </c>
      <c r="AC45" s="213">
        <v>30</v>
      </c>
      <c r="AD45" s="198"/>
      <c r="AE45" s="213">
        <f t="shared" si="0"/>
        <v>10000</v>
      </c>
      <c r="AF45" s="213">
        <f t="shared" si="1"/>
        <v>2500</v>
      </c>
      <c r="AG45" s="214">
        <f t="shared" si="2"/>
        <v>3200</v>
      </c>
      <c r="AH45" s="474">
        <f t="shared" si="3"/>
        <v>550</v>
      </c>
      <c r="AI45" s="474">
        <f t="shared" si="4"/>
        <v>350</v>
      </c>
      <c r="AJ45" s="213">
        <f t="shared" si="5"/>
        <v>160</v>
      </c>
      <c r="AK45" s="213">
        <f t="shared" si="6"/>
        <v>120</v>
      </c>
      <c r="AL45" s="198"/>
      <c r="AM45" s="195">
        <v>100</v>
      </c>
      <c r="AN45" s="197" t="s">
        <v>1093</v>
      </c>
      <c r="AO45" s="197" t="s">
        <v>6122</v>
      </c>
    </row>
    <row r="46" spans="1:41" x14ac:dyDescent="0.15">
      <c r="A46" s="174">
        <v>43</v>
      </c>
      <c r="B46" s="176" t="s">
        <v>1097</v>
      </c>
      <c r="C46" s="213">
        <v>18</v>
      </c>
      <c r="D46" s="219">
        <v>4</v>
      </c>
      <c r="E46" s="212" t="s">
        <v>6244</v>
      </c>
      <c r="F46" s="202">
        <v>0</v>
      </c>
      <c r="G46" s="200">
        <v>0</v>
      </c>
      <c r="H46" s="216">
        <v>0</v>
      </c>
      <c r="I46" s="208">
        <v>-100</v>
      </c>
      <c r="J46" s="210">
        <v>0</v>
      </c>
      <c r="K46" s="204">
        <v>100</v>
      </c>
      <c r="L46" s="206">
        <v>0</v>
      </c>
      <c r="M46" s="193" t="s">
        <v>199</v>
      </c>
      <c r="N46" s="189">
        <v>20</v>
      </c>
      <c r="O46" s="193" t="s">
        <v>5494</v>
      </c>
      <c r="P46" s="189">
        <v>8</v>
      </c>
      <c r="Q46" s="193" t="s">
        <v>1011</v>
      </c>
      <c r="R46" s="189">
        <v>5</v>
      </c>
      <c r="S46" s="194" t="s">
        <v>596</v>
      </c>
      <c r="T46" s="191">
        <v>5</v>
      </c>
      <c r="U46" s="198"/>
      <c r="V46" s="213">
        <v>25</v>
      </c>
      <c r="W46" s="213">
        <v>25</v>
      </c>
      <c r="X46" s="213">
        <v>25</v>
      </c>
      <c r="Y46" s="214">
        <v>450</v>
      </c>
      <c r="Z46" s="213">
        <v>150</v>
      </c>
      <c r="AA46" s="213">
        <v>75</v>
      </c>
      <c r="AB46" s="213">
        <v>30</v>
      </c>
      <c r="AC46" s="213">
        <v>30</v>
      </c>
      <c r="AD46" s="198"/>
      <c r="AE46" s="213">
        <f t="shared" si="0"/>
        <v>125</v>
      </c>
      <c r="AF46" s="213">
        <f t="shared" si="1"/>
        <v>125</v>
      </c>
      <c r="AG46" s="214">
        <f t="shared" si="2"/>
        <v>7200</v>
      </c>
      <c r="AH46" s="474">
        <f t="shared" si="3"/>
        <v>258</v>
      </c>
      <c r="AI46" s="474">
        <f t="shared" si="4"/>
        <v>183</v>
      </c>
      <c r="AJ46" s="213">
        <f t="shared" si="5"/>
        <v>120</v>
      </c>
      <c r="AK46" s="213">
        <f t="shared" si="6"/>
        <v>120</v>
      </c>
      <c r="AL46" s="198"/>
      <c r="AM46" s="195">
        <v>75</v>
      </c>
      <c r="AN46" s="197" t="s">
        <v>1093</v>
      </c>
      <c r="AO46" s="197" t="s">
        <v>6122</v>
      </c>
    </row>
    <row r="47" spans="1:41" x14ac:dyDescent="0.15">
      <c r="A47" s="174">
        <v>44</v>
      </c>
      <c r="B47" s="176" t="s">
        <v>1095</v>
      </c>
      <c r="C47" s="213">
        <v>15</v>
      </c>
      <c r="D47" s="219">
        <v>0</v>
      </c>
      <c r="E47" s="212" t="s">
        <v>6238</v>
      </c>
      <c r="F47" s="202">
        <v>0</v>
      </c>
      <c r="G47" s="200">
        <v>0</v>
      </c>
      <c r="H47" s="216">
        <v>0</v>
      </c>
      <c r="I47" s="208">
        <v>0</v>
      </c>
      <c r="J47" s="210">
        <v>0</v>
      </c>
      <c r="K47" s="204">
        <v>-25</v>
      </c>
      <c r="L47" s="206">
        <v>0</v>
      </c>
      <c r="M47" s="193" t="s">
        <v>786</v>
      </c>
      <c r="N47" s="189">
        <v>15</v>
      </c>
      <c r="O47" s="193" t="s">
        <v>1782</v>
      </c>
      <c r="P47" s="189">
        <v>5</v>
      </c>
      <c r="Q47" s="193"/>
      <c r="R47" s="189"/>
      <c r="S47" s="194" t="s">
        <v>1782</v>
      </c>
      <c r="T47" s="191">
        <v>10</v>
      </c>
      <c r="U47" s="198"/>
      <c r="V47" s="213">
        <v>60</v>
      </c>
      <c r="W47" s="213">
        <v>24</v>
      </c>
      <c r="X47" s="213">
        <v>8</v>
      </c>
      <c r="Y47" s="214">
        <v>240</v>
      </c>
      <c r="Z47" s="213">
        <v>120</v>
      </c>
      <c r="AA47" s="213">
        <v>60</v>
      </c>
      <c r="AB47" s="213">
        <v>35</v>
      </c>
      <c r="AC47" s="213">
        <v>5</v>
      </c>
      <c r="AD47" s="198"/>
      <c r="AE47" s="213">
        <f t="shared" si="0"/>
        <v>120</v>
      </c>
      <c r="AF47" s="213">
        <f t="shared" si="1"/>
        <v>40</v>
      </c>
      <c r="AG47" s="214">
        <f t="shared" si="2"/>
        <v>3840</v>
      </c>
      <c r="AH47" s="474">
        <f t="shared" si="3"/>
        <v>210</v>
      </c>
      <c r="AI47" s="474">
        <f t="shared" si="4"/>
        <v>150</v>
      </c>
      <c r="AJ47" s="213">
        <f t="shared" si="5"/>
        <v>140</v>
      </c>
      <c r="AK47" s="213">
        <f t="shared" si="6"/>
        <v>20</v>
      </c>
      <c r="AL47" s="198"/>
      <c r="AM47" s="195">
        <v>80</v>
      </c>
      <c r="AN47" s="630" t="s">
        <v>6034</v>
      </c>
      <c r="AO47" s="630" t="s">
        <v>6124</v>
      </c>
    </row>
    <row r="48" spans="1:41" x14ac:dyDescent="0.15">
      <c r="A48" s="174">
        <v>45</v>
      </c>
      <c r="B48" s="176" t="s">
        <v>5495</v>
      </c>
      <c r="C48" s="213">
        <v>22</v>
      </c>
      <c r="D48" s="219">
        <v>10</v>
      </c>
      <c r="E48" s="212" t="s">
        <v>6240</v>
      </c>
      <c r="F48" s="202">
        <v>0</v>
      </c>
      <c r="G48" s="200">
        <v>100</v>
      </c>
      <c r="H48" s="216">
        <v>100</v>
      </c>
      <c r="I48" s="208">
        <v>100</v>
      </c>
      <c r="J48" s="210">
        <v>100</v>
      </c>
      <c r="K48" s="204">
        <v>100</v>
      </c>
      <c r="L48" s="206">
        <v>100</v>
      </c>
      <c r="M48" s="193" t="s">
        <v>709</v>
      </c>
      <c r="N48" s="189">
        <v>12</v>
      </c>
      <c r="O48" s="193" t="s">
        <v>722</v>
      </c>
      <c r="P48" s="189">
        <v>7</v>
      </c>
      <c r="Q48" s="193" t="s">
        <v>5496</v>
      </c>
      <c r="R48" s="189">
        <v>5</v>
      </c>
      <c r="S48" s="194" t="s">
        <v>722</v>
      </c>
      <c r="T48" s="191">
        <v>8</v>
      </c>
      <c r="U48" s="198"/>
      <c r="V48" s="213">
        <v>1200</v>
      </c>
      <c r="W48" s="213">
        <v>7</v>
      </c>
      <c r="X48" s="213">
        <v>777</v>
      </c>
      <c r="Y48" s="214">
        <v>8</v>
      </c>
      <c r="Z48" s="213">
        <v>60</v>
      </c>
      <c r="AA48" s="213">
        <v>255</v>
      </c>
      <c r="AB48" s="213">
        <v>50</v>
      </c>
      <c r="AC48" s="213">
        <v>100</v>
      </c>
      <c r="AD48" s="198"/>
      <c r="AE48" s="213">
        <f t="shared" si="0"/>
        <v>35</v>
      </c>
      <c r="AF48" s="213">
        <f t="shared" si="1"/>
        <v>3885</v>
      </c>
      <c r="AG48" s="214">
        <f t="shared" si="2"/>
        <v>128</v>
      </c>
      <c r="AH48" s="474">
        <f t="shared" si="3"/>
        <v>192</v>
      </c>
      <c r="AI48" s="474">
        <f t="shared" si="4"/>
        <v>387</v>
      </c>
      <c r="AJ48" s="213">
        <f t="shared" si="5"/>
        <v>200</v>
      </c>
      <c r="AK48" s="213">
        <f t="shared" si="6"/>
        <v>400</v>
      </c>
      <c r="AL48" s="198"/>
      <c r="AM48" s="195">
        <v>100</v>
      </c>
      <c r="AN48" s="197" t="s">
        <v>6034</v>
      </c>
      <c r="AO48" s="197" t="s">
        <v>6124</v>
      </c>
    </row>
    <row r="49" spans="1:41" x14ac:dyDescent="0.15">
      <c r="A49" s="174">
        <v>46</v>
      </c>
      <c r="B49" s="176" t="s">
        <v>5497</v>
      </c>
      <c r="C49" s="213">
        <v>22</v>
      </c>
      <c r="D49" s="219">
        <v>10</v>
      </c>
      <c r="E49" s="212" t="s">
        <v>6240</v>
      </c>
      <c r="F49" s="202">
        <v>0</v>
      </c>
      <c r="G49" s="200">
        <v>100</v>
      </c>
      <c r="H49" s="216">
        <v>100</v>
      </c>
      <c r="I49" s="208">
        <v>100</v>
      </c>
      <c r="J49" s="210">
        <v>100</v>
      </c>
      <c r="K49" s="204">
        <v>100</v>
      </c>
      <c r="L49" s="206">
        <v>100</v>
      </c>
      <c r="M49" s="193" t="s">
        <v>709</v>
      </c>
      <c r="N49" s="189">
        <v>12</v>
      </c>
      <c r="O49" s="193" t="s">
        <v>722</v>
      </c>
      <c r="P49" s="189">
        <v>7</v>
      </c>
      <c r="Q49" s="193" t="s">
        <v>5496</v>
      </c>
      <c r="R49" s="189">
        <v>5</v>
      </c>
      <c r="S49" s="194" t="s">
        <v>722</v>
      </c>
      <c r="T49" s="191">
        <v>8</v>
      </c>
      <c r="U49" s="198"/>
      <c r="V49" s="213">
        <v>1200</v>
      </c>
      <c r="W49" s="213">
        <v>7</v>
      </c>
      <c r="X49" s="213">
        <v>777</v>
      </c>
      <c r="Y49" s="214">
        <v>8</v>
      </c>
      <c r="Z49" s="213">
        <v>60</v>
      </c>
      <c r="AA49" s="213">
        <v>255</v>
      </c>
      <c r="AB49" s="213">
        <v>50</v>
      </c>
      <c r="AC49" s="213">
        <v>100</v>
      </c>
      <c r="AD49" s="198"/>
      <c r="AE49" s="213">
        <f t="shared" si="0"/>
        <v>35</v>
      </c>
      <c r="AF49" s="213">
        <f t="shared" si="1"/>
        <v>3885</v>
      </c>
      <c r="AG49" s="214">
        <f t="shared" si="2"/>
        <v>128</v>
      </c>
      <c r="AH49" s="474">
        <f t="shared" si="3"/>
        <v>192</v>
      </c>
      <c r="AI49" s="474">
        <f t="shared" si="4"/>
        <v>387</v>
      </c>
      <c r="AJ49" s="213">
        <f t="shared" si="5"/>
        <v>200</v>
      </c>
      <c r="AK49" s="213">
        <f t="shared" si="6"/>
        <v>400</v>
      </c>
      <c r="AL49" s="198"/>
      <c r="AM49" s="195">
        <v>100</v>
      </c>
    </row>
    <row r="50" spans="1:41" x14ac:dyDescent="0.15">
      <c r="A50" s="174">
        <v>47</v>
      </c>
      <c r="B50" s="176" t="s">
        <v>1092</v>
      </c>
      <c r="C50" s="213">
        <v>15</v>
      </c>
      <c r="D50" s="219">
        <v>10</v>
      </c>
      <c r="E50" s="212" t="s">
        <v>6240</v>
      </c>
      <c r="F50" s="202">
        <v>0</v>
      </c>
      <c r="G50" s="200">
        <v>100</v>
      </c>
      <c r="H50" s="216">
        <v>100</v>
      </c>
      <c r="I50" s="208">
        <v>100</v>
      </c>
      <c r="J50" s="210">
        <v>100</v>
      </c>
      <c r="K50" s="204">
        <v>-25</v>
      </c>
      <c r="L50" s="206">
        <v>100</v>
      </c>
      <c r="M50" s="193" t="s">
        <v>709</v>
      </c>
      <c r="N50" s="189">
        <v>20</v>
      </c>
      <c r="O50" s="193" t="s">
        <v>5498</v>
      </c>
      <c r="P50" s="189">
        <v>20</v>
      </c>
      <c r="Q50" s="193" t="s">
        <v>5498</v>
      </c>
      <c r="R50" s="189">
        <v>20</v>
      </c>
      <c r="S50" s="194" t="s">
        <v>5498</v>
      </c>
      <c r="T50" s="191">
        <v>20</v>
      </c>
      <c r="U50" s="198"/>
      <c r="V50" s="213">
        <v>150</v>
      </c>
      <c r="W50" s="213">
        <v>7</v>
      </c>
      <c r="X50" s="213">
        <v>7</v>
      </c>
      <c r="Y50" s="214">
        <v>6</v>
      </c>
      <c r="Z50" s="213">
        <v>55</v>
      </c>
      <c r="AA50" s="213">
        <v>255</v>
      </c>
      <c r="AB50" s="213">
        <v>50</v>
      </c>
      <c r="AC50" s="213">
        <v>100</v>
      </c>
      <c r="AD50" s="198"/>
      <c r="AE50" s="213">
        <f t="shared" si="0"/>
        <v>35</v>
      </c>
      <c r="AF50" s="213">
        <f t="shared" si="1"/>
        <v>35</v>
      </c>
      <c r="AG50" s="214">
        <f t="shared" si="2"/>
        <v>96</v>
      </c>
      <c r="AH50" s="474">
        <f t="shared" si="3"/>
        <v>145</v>
      </c>
      <c r="AI50" s="474">
        <f t="shared" si="4"/>
        <v>345</v>
      </c>
      <c r="AJ50" s="213">
        <f t="shared" si="5"/>
        <v>200</v>
      </c>
      <c r="AK50" s="213">
        <f t="shared" si="6"/>
        <v>400</v>
      </c>
      <c r="AL50" s="198"/>
      <c r="AM50" s="195">
        <v>95</v>
      </c>
      <c r="AN50" s="630" t="s">
        <v>6034</v>
      </c>
      <c r="AO50" s="630" t="s">
        <v>6124</v>
      </c>
    </row>
    <row r="51" spans="1:41" x14ac:dyDescent="0.15">
      <c r="A51" s="174">
        <v>48</v>
      </c>
      <c r="B51" s="176" t="s">
        <v>1090</v>
      </c>
      <c r="C51" s="213">
        <v>18</v>
      </c>
      <c r="D51" s="219">
        <v>0</v>
      </c>
      <c r="E51" s="212" t="s">
        <v>6238</v>
      </c>
      <c r="F51" s="202">
        <v>0</v>
      </c>
      <c r="G51" s="200">
        <v>-20</v>
      </c>
      <c r="H51" s="216">
        <v>0</v>
      </c>
      <c r="I51" s="208">
        <v>0</v>
      </c>
      <c r="J51" s="210">
        <v>0</v>
      </c>
      <c r="K51" s="204">
        <v>-100</v>
      </c>
      <c r="L51" s="206">
        <v>0</v>
      </c>
      <c r="M51" s="193" t="s">
        <v>5499</v>
      </c>
      <c r="N51" s="189">
        <v>7</v>
      </c>
      <c r="O51" s="193" t="s">
        <v>722</v>
      </c>
      <c r="P51" s="189">
        <v>7</v>
      </c>
      <c r="Q51" s="193" t="s">
        <v>5486</v>
      </c>
      <c r="R51" s="189">
        <v>5</v>
      </c>
      <c r="S51" s="194" t="s">
        <v>5499</v>
      </c>
      <c r="T51" s="191">
        <v>12</v>
      </c>
      <c r="U51" s="198"/>
      <c r="V51" s="213">
        <v>90</v>
      </c>
      <c r="W51" s="213">
        <v>75</v>
      </c>
      <c r="X51" s="213">
        <v>5</v>
      </c>
      <c r="Y51" s="214">
        <v>720</v>
      </c>
      <c r="Z51" s="213">
        <v>135</v>
      </c>
      <c r="AA51" s="213">
        <v>80</v>
      </c>
      <c r="AB51" s="213">
        <v>30</v>
      </c>
      <c r="AC51" s="213">
        <v>10</v>
      </c>
      <c r="AD51" s="198"/>
      <c r="AE51" s="213">
        <f t="shared" si="0"/>
        <v>375</v>
      </c>
      <c r="AF51" s="213">
        <f t="shared" si="1"/>
        <v>25</v>
      </c>
      <c r="AG51" s="214">
        <f t="shared" si="2"/>
        <v>11520</v>
      </c>
      <c r="AH51" s="474">
        <f t="shared" si="3"/>
        <v>243</v>
      </c>
      <c r="AI51" s="474">
        <f t="shared" si="4"/>
        <v>188</v>
      </c>
      <c r="AJ51" s="213">
        <f t="shared" si="5"/>
        <v>120</v>
      </c>
      <c r="AK51" s="213">
        <f t="shared" si="6"/>
        <v>40</v>
      </c>
      <c r="AL51" s="198"/>
      <c r="AM51" s="195">
        <v>80</v>
      </c>
      <c r="AN51" s="630" t="s">
        <v>6034</v>
      </c>
      <c r="AO51" s="630" t="s">
        <v>6124</v>
      </c>
    </row>
    <row r="52" spans="1:41" x14ac:dyDescent="0.15">
      <c r="A52" s="174">
        <v>49</v>
      </c>
      <c r="B52" s="176" t="s">
        <v>1089</v>
      </c>
      <c r="C52" s="213">
        <v>17</v>
      </c>
      <c r="D52" s="219">
        <v>6</v>
      </c>
      <c r="E52" s="212" t="s">
        <v>6242</v>
      </c>
      <c r="F52" s="202">
        <v>0</v>
      </c>
      <c r="G52" s="200">
        <v>0</v>
      </c>
      <c r="H52" s="216">
        <v>0</v>
      </c>
      <c r="I52" s="208">
        <v>-100</v>
      </c>
      <c r="J52" s="210">
        <v>0</v>
      </c>
      <c r="K52" s="204">
        <v>100</v>
      </c>
      <c r="L52" s="206">
        <v>0</v>
      </c>
      <c r="M52" s="193" t="s">
        <v>199</v>
      </c>
      <c r="N52" s="189">
        <v>10</v>
      </c>
      <c r="O52" s="193" t="s">
        <v>1088</v>
      </c>
      <c r="P52" s="189">
        <v>5</v>
      </c>
      <c r="Q52" s="193" t="s">
        <v>1007</v>
      </c>
      <c r="R52" s="189">
        <v>5</v>
      </c>
      <c r="S52" s="194" t="s">
        <v>1087</v>
      </c>
      <c r="T52" s="191">
        <v>10</v>
      </c>
      <c r="U52" s="198"/>
      <c r="V52" s="213">
        <v>120</v>
      </c>
      <c r="W52" s="213">
        <v>30</v>
      </c>
      <c r="X52" s="213">
        <v>30</v>
      </c>
      <c r="Y52" s="214">
        <v>85</v>
      </c>
      <c r="Z52" s="213">
        <v>150</v>
      </c>
      <c r="AA52" s="213">
        <v>80</v>
      </c>
      <c r="AB52" s="213">
        <v>25</v>
      </c>
      <c r="AC52" s="213">
        <v>25</v>
      </c>
      <c r="AD52" s="198"/>
      <c r="AE52" s="213">
        <f t="shared" si="0"/>
        <v>150</v>
      </c>
      <c r="AF52" s="213">
        <f t="shared" si="1"/>
        <v>150</v>
      </c>
      <c r="AG52" s="214">
        <f t="shared" si="2"/>
        <v>1360</v>
      </c>
      <c r="AH52" s="474">
        <f t="shared" si="3"/>
        <v>252</v>
      </c>
      <c r="AI52" s="474">
        <f t="shared" si="4"/>
        <v>182</v>
      </c>
      <c r="AJ52" s="213">
        <f t="shared" si="5"/>
        <v>100</v>
      </c>
      <c r="AK52" s="213">
        <f t="shared" si="6"/>
        <v>100</v>
      </c>
      <c r="AL52" s="198"/>
      <c r="AM52" s="195">
        <v>80</v>
      </c>
      <c r="AN52" s="197" t="s">
        <v>6033</v>
      </c>
      <c r="AO52" s="197" t="s">
        <v>6123</v>
      </c>
    </row>
    <row r="53" spans="1:41" x14ac:dyDescent="0.15">
      <c r="A53" s="174">
        <v>50</v>
      </c>
      <c r="B53" s="176" t="s">
        <v>5500</v>
      </c>
      <c r="C53" s="213">
        <v>18</v>
      </c>
      <c r="D53" s="219">
        <v>6</v>
      </c>
      <c r="E53" s="212" t="s">
        <v>6242</v>
      </c>
      <c r="F53" s="202">
        <v>0</v>
      </c>
      <c r="G53" s="200">
        <v>0</v>
      </c>
      <c r="H53" s="216">
        <v>0</v>
      </c>
      <c r="I53" s="208">
        <v>-50</v>
      </c>
      <c r="J53" s="210">
        <v>0</v>
      </c>
      <c r="K53" s="204">
        <v>100</v>
      </c>
      <c r="L53" s="206">
        <v>0</v>
      </c>
      <c r="M53" s="193" t="s">
        <v>1007</v>
      </c>
      <c r="N53" s="189">
        <v>5</v>
      </c>
      <c r="O53" s="193" t="s">
        <v>1085</v>
      </c>
      <c r="P53" s="189">
        <v>5</v>
      </c>
      <c r="Q53" s="193" t="s">
        <v>4804</v>
      </c>
      <c r="R53" s="189">
        <v>5</v>
      </c>
      <c r="S53" s="194" t="s">
        <v>1007</v>
      </c>
      <c r="T53" s="191">
        <v>8</v>
      </c>
      <c r="U53" s="198"/>
      <c r="V53" s="213">
        <v>50</v>
      </c>
      <c r="W53" s="213">
        <v>25</v>
      </c>
      <c r="X53" s="213">
        <v>53</v>
      </c>
      <c r="Y53" s="214">
        <v>75</v>
      </c>
      <c r="Z53" s="213">
        <v>120</v>
      </c>
      <c r="AA53" s="213">
        <v>60</v>
      </c>
      <c r="AB53" s="213">
        <v>20</v>
      </c>
      <c r="AC53" s="213">
        <v>20</v>
      </c>
      <c r="AD53" s="198"/>
      <c r="AE53" s="213">
        <f t="shared" si="0"/>
        <v>125</v>
      </c>
      <c r="AF53" s="213">
        <f t="shared" si="1"/>
        <v>265</v>
      </c>
      <c r="AG53" s="214">
        <f t="shared" si="2"/>
        <v>1200</v>
      </c>
      <c r="AH53" s="474">
        <f t="shared" si="3"/>
        <v>228</v>
      </c>
      <c r="AI53" s="474">
        <f t="shared" si="4"/>
        <v>168</v>
      </c>
      <c r="AJ53" s="213">
        <f t="shared" si="5"/>
        <v>80</v>
      </c>
      <c r="AK53" s="213">
        <f t="shared" si="6"/>
        <v>80</v>
      </c>
      <c r="AL53" s="198"/>
      <c r="AM53" s="195">
        <v>80</v>
      </c>
      <c r="AN53" s="197" t="s">
        <v>6033</v>
      </c>
      <c r="AO53" s="197" t="s">
        <v>6123</v>
      </c>
    </row>
    <row r="54" spans="1:41" x14ac:dyDescent="0.15">
      <c r="A54" s="174">
        <v>51</v>
      </c>
      <c r="B54" s="176" t="s">
        <v>5501</v>
      </c>
      <c r="C54" s="213">
        <v>19</v>
      </c>
      <c r="D54" s="219">
        <v>6</v>
      </c>
      <c r="E54" s="212" t="s">
        <v>6242</v>
      </c>
      <c r="F54" s="202">
        <v>0</v>
      </c>
      <c r="G54" s="200">
        <v>0</v>
      </c>
      <c r="H54" s="216">
        <v>0</v>
      </c>
      <c r="I54" s="208">
        <v>-50</v>
      </c>
      <c r="J54" s="210">
        <v>0</v>
      </c>
      <c r="K54" s="204">
        <v>100</v>
      </c>
      <c r="L54" s="206">
        <v>0</v>
      </c>
      <c r="M54" s="193" t="s">
        <v>1007</v>
      </c>
      <c r="N54" s="189">
        <v>5</v>
      </c>
      <c r="O54" s="193" t="s">
        <v>1085</v>
      </c>
      <c r="P54" s="189">
        <v>5</v>
      </c>
      <c r="Q54" s="193" t="s">
        <v>4804</v>
      </c>
      <c r="R54" s="189">
        <v>5</v>
      </c>
      <c r="S54" s="194" t="s">
        <v>1007</v>
      </c>
      <c r="T54" s="191">
        <v>8</v>
      </c>
      <c r="U54" s="198"/>
      <c r="V54" s="213">
        <v>50</v>
      </c>
      <c r="W54" s="213">
        <v>25</v>
      </c>
      <c r="X54" s="213">
        <v>79</v>
      </c>
      <c r="Y54" s="214">
        <v>75</v>
      </c>
      <c r="Z54" s="213">
        <v>120</v>
      </c>
      <c r="AA54" s="213">
        <v>60</v>
      </c>
      <c r="AB54" s="213">
        <v>20</v>
      </c>
      <c r="AC54" s="213">
        <v>20</v>
      </c>
      <c r="AD54" s="198"/>
      <c r="AE54" s="213">
        <f t="shared" si="0"/>
        <v>125</v>
      </c>
      <c r="AF54" s="213">
        <f t="shared" si="1"/>
        <v>395</v>
      </c>
      <c r="AG54" s="214">
        <f t="shared" si="2"/>
        <v>1200</v>
      </c>
      <c r="AH54" s="474">
        <f t="shared" si="3"/>
        <v>234</v>
      </c>
      <c r="AI54" s="474">
        <f t="shared" si="4"/>
        <v>174</v>
      </c>
      <c r="AJ54" s="213">
        <f t="shared" si="5"/>
        <v>80</v>
      </c>
      <c r="AK54" s="213">
        <f t="shared" si="6"/>
        <v>80</v>
      </c>
      <c r="AL54" s="198"/>
      <c r="AM54" s="195">
        <v>80</v>
      </c>
    </row>
    <row r="55" spans="1:41" x14ac:dyDescent="0.15">
      <c r="A55" s="174">
        <v>52</v>
      </c>
      <c r="B55" s="176" t="s">
        <v>1084</v>
      </c>
      <c r="C55" s="213">
        <v>27</v>
      </c>
      <c r="D55" s="219">
        <v>4</v>
      </c>
      <c r="E55" s="212" t="s">
        <v>6244</v>
      </c>
      <c r="F55" s="202">
        <v>0</v>
      </c>
      <c r="G55" s="200">
        <v>0</v>
      </c>
      <c r="H55" s="216">
        <v>0</v>
      </c>
      <c r="I55" s="208">
        <v>-100</v>
      </c>
      <c r="J55" s="210">
        <v>0</v>
      </c>
      <c r="K55" s="204">
        <v>100</v>
      </c>
      <c r="L55" s="206">
        <v>0</v>
      </c>
      <c r="M55" s="193" t="s">
        <v>199</v>
      </c>
      <c r="N55" s="189">
        <v>20</v>
      </c>
      <c r="O55" s="193" t="s">
        <v>596</v>
      </c>
      <c r="P55" s="189">
        <v>10</v>
      </c>
      <c r="Q55" s="193" t="s">
        <v>595</v>
      </c>
      <c r="R55" s="189">
        <v>5</v>
      </c>
      <c r="S55" s="194" t="s">
        <v>5502</v>
      </c>
      <c r="T55" s="191">
        <v>10</v>
      </c>
      <c r="U55" s="198"/>
      <c r="V55" s="213">
        <v>27</v>
      </c>
      <c r="W55" s="213">
        <v>77</v>
      </c>
      <c r="X55" s="213">
        <v>777</v>
      </c>
      <c r="Y55" s="214">
        <v>777</v>
      </c>
      <c r="Z55" s="213">
        <v>177</v>
      </c>
      <c r="AA55" s="213">
        <v>77</v>
      </c>
      <c r="AB55" s="213">
        <v>27</v>
      </c>
      <c r="AC55" s="213">
        <v>27</v>
      </c>
      <c r="AD55" s="198"/>
      <c r="AE55" s="213">
        <f t="shared" si="0"/>
        <v>385</v>
      </c>
      <c r="AF55" s="213">
        <f t="shared" si="1"/>
        <v>3885</v>
      </c>
      <c r="AG55" s="214">
        <f t="shared" si="2"/>
        <v>12432</v>
      </c>
      <c r="AH55" s="474">
        <f t="shared" si="3"/>
        <v>339</v>
      </c>
      <c r="AI55" s="474">
        <f t="shared" si="4"/>
        <v>239</v>
      </c>
      <c r="AJ55" s="213">
        <f t="shared" si="5"/>
        <v>108</v>
      </c>
      <c r="AK55" s="213">
        <f t="shared" si="6"/>
        <v>108</v>
      </c>
      <c r="AL55" s="198"/>
      <c r="AM55" s="195">
        <v>77</v>
      </c>
      <c r="AN55" s="197" t="s">
        <v>6033</v>
      </c>
    </row>
    <row r="56" spans="1:41" x14ac:dyDescent="0.15">
      <c r="A56" s="174">
        <v>53</v>
      </c>
      <c r="B56" s="176" t="s">
        <v>5503</v>
      </c>
      <c r="C56" s="213">
        <v>16</v>
      </c>
      <c r="D56" s="219">
        <v>0</v>
      </c>
      <c r="E56" s="212" t="s">
        <v>6238</v>
      </c>
      <c r="F56" s="202">
        <v>25</v>
      </c>
      <c r="G56" s="200">
        <v>-300</v>
      </c>
      <c r="H56" s="216">
        <v>-100</v>
      </c>
      <c r="I56" s="208">
        <v>0</v>
      </c>
      <c r="J56" s="210">
        <v>-20</v>
      </c>
      <c r="K56" s="204">
        <v>75</v>
      </c>
      <c r="L56" s="206">
        <v>0</v>
      </c>
      <c r="M56" s="193" t="s">
        <v>599</v>
      </c>
      <c r="N56" s="189">
        <v>20</v>
      </c>
      <c r="O56" s="193" t="s">
        <v>599</v>
      </c>
      <c r="P56" s="189">
        <v>10</v>
      </c>
      <c r="Q56" s="193" t="s">
        <v>599</v>
      </c>
      <c r="R56" s="189">
        <v>5</v>
      </c>
      <c r="S56" s="194" t="s">
        <v>599</v>
      </c>
      <c r="T56" s="191">
        <v>20</v>
      </c>
      <c r="U56" s="198"/>
      <c r="V56" s="213">
        <v>65</v>
      </c>
      <c r="W56" s="213">
        <v>20</v>
      </c>
      <c r="X56" s="213">
        <v>20</v>
      </c>
      <c r="Y56" s="214">
        <v>450</v>
      </c>
      <c r="Z56" s="213">
        <v>120</v>
      </c>
      <c r="AA56" s="213">
        <v>70</v>
      </c>
      <c r="AB56" s="213">
        <v>10</v>
      </c>
      <c r="AC56" s="213">
        <v>5</v>
      </c>
      <c r="AD56" s="198"/>
      <c r="AE56" s="213">
        <f t="shared" si="0"/>
        <v>100</v>
      </c>
      <c r="AF56" s="213">
        <f t="shared" si="1"/>
        <v>100</v>
      </c>
      <c r="AG56" s="214">
        <f t="shared" si="2"/>
        <v>7200</v>
      </c>
      <c r="AH56" s="474">
        <f t="shared" si="3"/>
        <v>216</v>
      </c>
      <c r="AI56" s="474">
        <f t="shared" si="4"/>
        <v>166</v>
      </c>
      <c r="AJ56" s="213">
        <f t="shared" si="5"/>
        <v>40</v>
      </c>
      <c r="AK56" s="213">
        <f t="shared" si="6"/>
        <v>20</v>
      </c>
      <c r="AL56" s="198"/>
      <c r="AM56" s="195">
        <v>75</v>
      </c>
      <c r="AN56" s="197" t="s">
        <v>1079</v>
      </c>
      <c r="AO56" s="197" t="s">
        <v>256</v>
      </c>
    </row>
    <row r="57" spans="1:41" x14ac:dyDescent="0.15">
      <c r="A57" s="174">
        <v>54</v>
      </c>
      <c r="B57" s="176" t="s">
        <v>5504</v>
      </c>
      <c r="C57" s="213">
        <v>16</v>
      </c>
      <c r="D57" s="219">
        <v>0</v>
      </c>
      <c r="E57" s="212" t="s">
        <v>6238</v>
      </c>
      <c r="F57" s="202">
        <v>25</v>
      </c>
      <c r="G57" s="200">
        <v>-300</v>
      </c>
      <c r="H57" s="216">
        <v>-100</v>
      </c>
      <c r="I57" s="208">
        <v>0</v>
      </c>
      <c r="J57" s="210">
        <v>-20</v>
      </c>
      <c r="K57" s="204">
        <v>75</v>
      </c>
      <c r="L57" s="206">
        <v>0</v>
      </c>
      <c r="M57" s="193" t="s">
        <v>599</v>
      </c>
      <c r="N57" s="189">
        <v>20</v>
      </c>
      <c r="O57" s="193" t="s">
        <v>599</v>
      </c>
      <c r="P57" s="189">
        <v>20</v>
      </c>
      <c r="Q57" s="193" t="s">
        <v>984</v>
      </c>
      <c r="R57" s="189">
        <v>10</v>
      </c>
      <c r="S57" s="194" t="s">
        <v>984</v>
      </c>
      <c r="T57" s="191">
        <v>20</v>
      </c>
      <c r="U57" s="198"/>
      <c r="V57" s="213">
        <v>65</v>
      </c>
      <c r="W57" s="213">
        <v>20</v>
      </c>
      <c r="X57" s="213">
        <v>20</v>
      </c>
      <c r="Y57" s="214">
        <v>450</v>
      </c>
      <c r="Z57" s="213">
        <v>120</v>
      </c>
      <c r="AA57" s="213">
        <v>70</v>
      </c>
      <c r="AB57" s="213">
        <v>10</v>
      </c>
      <c r="AC57" s="213">
        <v>5</v>
      </c>
      <c r="AD57" s="198"/>
      <c r="AE57" s="213">
        <f t="shared" si="0"/>
        <v>100</v>
      </c>
      <c r="AF57" s="213">
        <f t="shared" si="1"/>
        <v>100</v>
      </c>
      <c r="AG57" s="214">
        <f t="shared" si="2"/>
        <v>7200</v>
      </c>
      <c r="AH57" s="474">
        <f t="shared" si="3"/>
        <v>216</v>
      </c>
      <c r="AI57" s="474">
        <f t="shared" si="4"/>
        <v>166</v>
      </c>
      <c r="AJ57" s="213">
        <f t="shared" si="5"/>
        <v>40</v>
      </c>
      <c r="AK57" s="213">
        <f t="shared" si="6"/>
        <v>20</v>
      </c>
      <c r="AL57" s="198"/>
      <c r="AM57" s="195">
        <v>75</v>
      </c>
    </row>
    <row r="58" spans="1:41" x14ac:dyDescent="0.15">
      <c r="A58" s="174">
        <v>55</v>
      </c>
      <c r="B58" s="176" t="s">
        <v>1082</v>
      </c>
      <c r="C58" s="213">
        <v>17</v>
      </c>
      <c r="D58" s="219">
        <v>10</v>
      </c>
      <c r="E58" s="212" t="s">
        <v>6240</v>
      </c>
      <c r="F58" s="202">
        <v>0</v>
      </c>
      <c r="G58" s="200">
        <v>-25</v>
      </c>
      <c r="H58" s="216">
        <v>0</v>
      </c>
      <c r="I58" s="208">
        <v>0</v>
      </c>
      <c r="J58" s="210">
        <v>-20</v>
      </c>
      <c r="K58" s="204">
        <v>-25</v>
      </c>
      <c r="L58" s="206">
        <v>-25</v>
      </c>
      <c r="M58" s="193" t="s">
        <v>709</v>
      </c>
      <c r="N58" s="189">
        <v>20</v>
      </c>
      <c r="O58" s="193" t="s">
        <v>626</v>
      </c>
      <c r="P58" s="189">
        <v>15</v>
      </c>
      <c r="Q58" s="193"/>
      <c r="R58" s="189"/>
      <c r="S58" s="194" t="s">
        <v>709</v>
      </c>
      <c r="T58" s="191">
        <v>20</v>
      </c>
      <c r="U58" s="198"/>
      <c r="V58" s="213">
        <v>90</v>
      </c>
      <c r="W58" s="213">
        <v>20</v>
      </c>
      <c r="X58" s="213">
        <v>40</v>
      </c>
      <c r="Y58" s="214">
        <v>65</v>
      </c>
      <c r="Z58" s="213">
        <v>20</v>
      </c>
      <c r="AA58" s="213">
        <v>85</v>
      </c>
      <c r="AB58" s="213">
        <v>17</v>
      </c>
      <c r="AC58" s="213">
        <v>20</v>
      </c>
      <c r="AD58" s="198"/>
      <c r="AE58" s="213">
        <f t="shared" si="0"/>
        <v>100</v>
      </c>
      <c r="AF58" s="213">
        <f t="shared" si="1"/>
        <v>200</v>
      </c>
      <c r="AG58" s="214">
        <f t="shared" si="2"/>
        <v>1040</v>
      </c>
      <c r="AH58" s="474">
        <f t="shared" si="3"/>
        <v>122</v>
      </c>
      <c r="AI58" s="474">
        <f t="shared" si="4"/>
        <v>187</v>
      </c>
      <c r="AJ58" s="213">
        <f t="shared" si="5"/>
        <v>68</v>
      </c>
      <c r="AK58" s="213">
        <f t="shared" si="6"/>
        <v>80</v>
      </c>
      <c r="AL58" s="198"/>
      <c r="AM58" s="195">
        <v>90</v>
      </c>
      <c r="AN58" s="197" t="s">
        <v>1079</v>
      </c>
      <c r="AO58" s="197" t="s">
        <v>256</v>
      </c>
    </row>
    <row r="59" spans="1:41" x14ac:dyDescent="0.15">
      <c r="A59" s="174">
        <v>56</v>
      </c>
      <c r="B59" s="176" t="s">
        <v>1081</v>
      </c>
      <c r="C59" s="213">
        <v>15</v>
      </c>
      <c r="D59" s="219">
        <v>10</v>
      </c>
      <c r="E59" s="212" t="s">
        <v>6240</v>
      </c>
      <c r="F59" s="202">
        <v>0</v>
      </c>
      <c r="G59" s="200">
        <v>-50</v>
      </c>
      <c r="H59" s="216">
        <v>0</v>
      </c>
      <c r="I59" s="208">
        <v>0</v>
      </c>
      <c r="J59" s="210">
        <v>-20</v>
      </c>
      <c r="K59" s="204">
        <v>100</v>
      </c>
      <c r="L59" s="206">
        <v>-25</v>
      </c>
      <c r="M59" s="193" t="s">
        <v>689</v>
      </c>
      <c r="N59" s="189">
        <v>8</v>
      </c>
      <c r="O59" s="193" t="s">
        <v>912</v>
      </c>
      <c r="P59" s="189">
        <v>5</v>
      </c>
      <c r="Q59" s="193"/>
      <c r="R59" s="189"/>
      <c r="S59" s="194" t="s">
        <v>912</v>
      </c>
      <c r="T59" s="191">
        <v>5</v>
      </c>
      <c r="U59" s="198"/>
      <c r="V59" s="213">
        <v>5</v>
      </c>
      <c r="W59" s="213">
        <v>18</v>
      </c>
      <c r="X59" s="213">
        <v>7</v>
      </c>
      <c r="Y59" s="214">
        <v>100</v>
      </c>
      <c r="Z59" s="213">
        <v>0</v>
      </c>
      <c r="AA59" s="213">
        <v>65</v>
      </c>
      <c r="AB59" s="213">
        <v>10</v>
      </c>
      <c r="AC59" s="213">
        <v>10</v>
      </c>
      <c r="AD59" s="198"/>
      <c r="AE59" s="213">
        <f t="shared" si="0"/>
        <v>90</v>
      </c>
      <c r="AF59" s="213">
        <f t="shared" si="1"/>
        <v>35</v>
      </c>
      <c r="AG59" s="214">
        <f t="shared" si="2"/>
        <v>1600</v>
      </c>
      <c r="AH59" s="474">
        <f t="shared" si="3"/>
        <v>90</v>
      </c>
      <c r="AI59" s="474">
        <f t="shared" si="4"/>
        <v>155</v>
      </c>
      <c r="AJ59" s="213">
        <f t="shared" si="5"/>
        <v>40</v>
      </c>
      <c r="AK59" s="213">
        <f t="shared" si="6"/>
        <v>40</v>
      </c>
      <c r="AL59" s="198"/>
      <c r="AM59" s="195">
        <v>80</v>
      </c>
      <c r="AN59" s="630" t="s">
        <v>1079</v>
      </c>
      <c r="AO59" s="630" t="s">
        <v>256</v>
      </c>
    </row>
    <row r="60" spans="1:41" x14ac:dyDescent="0.15">
      <c r="A60" s="174">
        <v>57</v>
      </c>
      <c r="B60" s="176" t="s">
        <v>1080</v>
      </c>
      <c r="C60" s="213">
        <v>18</v>
      </c>
      <c r="D60" s="219">
        <v>11</v>
      </c>
      <c r="E60" s="212" t="s">
        <v>6241</v>
      </c>
      <c r="F60" s="202">
        <v>0</v>
      </c>
      <c r="G60" s="200">
        <v>-100</v>
      </c>
      <c r="H60" s="216">
        <v>0</v>
      </c>
      <c r="I60" s="208">
        <v>0</v>
      </c>
      <c r="J60" s="210">
        <v>-20</v>
      </c>
      <c r="K60" s="204">
        <v>100</v>
      </c>
      <c r="L60" s="206">
        <v>-50</v>
      </c>
      <c r="M60" s="193" t="s">
        <v>900</v>
      </c>
      <c r="N60" s="189">
        <v>15</v>
      </c>
      <c r="O60" s="193" t="s">
        <v>899</v>
      </c>
      <c r="P60" s="189">
        <v>10</v>
      </c>
      <c r="Q60" s="193" t="s">
        <v>794</v>
      </c>
      <c r="R60" s="189">
        <v>5</v>
      </c>
      <c r="S60" s="194" t="s">
        <v>794</v>
      </c>
      <c r="T60" s="191">
        <v>10</v>
      </c>
      <c r="U60" s="198"/>
      <c r="V60" s="213">
        <v>0</v>
      </c>
      <c r="W60" s="213">
        <v>15</v>
      </c>
      <c r="X60" s="213">
        <v>35</v>
      </c>
      <c r="Y60" s="214">
        <v>600</v>
      </c>
      <c r="Z60" s="213">
        <v>120</v>
      </c>
      <c r="AA60" s="213">
        <v>60</v>
      </c>
      <c r="AB60" s="213">
        <v>35</v>
      </c>
      <c r="AC60" s="213">
        <v>0</v>
      </c>
      <c r="AD60" s="198"/>
      <c r="AE60" s="213">
        <f t="shared" si="0"/>
        <v>75</v>
      </c>
      <c r="AF60" s="213">
        <f t="shared" si="1"/>
        <v>175</v>
      </c>
      <c r="AG60" s="214">
        <f t="shared" si="2"/>
        <v>9600</v>
      </c>
      <c r="AH60" s="474">
        <f t="shared" si="3"/>
        <v>228</v>
      </c>
      <c r="AI60" s="474">
        <f t="shared" si="4"/>
        <v>168</v>
      </c>
      <c r="AJ60" s="213">
        <f t="shared" si="5"/>
        <v>140</v>
      </c>
      <c r="AK60" s="213">
        <f t="shared" si="6"/>
        <v>0</v>
      </c>
      <c r="AL60" s="198"/>
      <c r="AM60" s="195">
        <v>95</v>
      </c>
      <c r="AN60" s="197" t="s">
        <v>1079</v>
      </c>
      <c r="AO60" s="197" t="s">
        <v>256</v>
      </c>
    </row>
    <row r="61" spans="1:41" x14ac:dyDescent="0.15">
      <c r="A61" s="174">
        <v>58</v>
      </c>
      <c r="B61" s="176" t="s">
        <v>1078</v>
      </c>
      <c r="C61" s="213">
        <v>18</v>
      </c>
      <c r="D61" s="219">
        <v>10</v>
      </c>
      <c r="E61" s="212" t="s">
        <v>6240</v>
      </c>
      <c r="F61" s="202">
        <v>0</v>
      </c>
      <c r="G61" s="200">
        <v>-25</v>
      </c>
      <c r="H61" s="216">
        <v>0</v>
      </c>
      <c r="I61" s="208">
        <v>0</v>
      </c>
      <c r="J61" s="210">
        <v>-20</v>
      </c>
      <c r="K61" s="204">
        <v>25</v>
      </c>
      <c r="L61" s="206">
        <v>-25</v>
      </c>
      <c r="M61" s="193" t="s">
        <v>709</v>
      </c>
      <c r="N61" s="189">
        <v>15</v>
      </c>
      <c r="O61" s="193" t="s">
        <v>1077</v>
      </c>
      <c r="P61" s="189">
        <v>15</v>
      </c>
      <c r="Q61" s="193" t="s">
        <v>1076</v>
      </c>
      <c r="R61" s="189">
        <v>5</v>
      </c>
      <c r="S61" s="194" t="s">
        <v>1076</v>
      </c>
      <c r="T61" s="191">
        <v>5</v>
      </c>
      <c r="U61" s="198"/>
      <c r="V61" s="213">
        <v>40</v>
      </c>
      <c r="W61" s="213">
        <v>20</v>
      </c>
      <c r="X61" s="213">
        <v>10</v>
      </c>
      <c r="Y61" s="214">
        <v>60</v>
      </c>
      <c r="Z61" s="213">
        <v>5</v>
      </c>
      <c r="AA61" s="213">
        <v>56</v>
      </c>
      <c r="AB61" s="213">
        <v>8</v>
      </c>
      <c r="AC61" s="213">
        <v>20</v>
      </c>
      <c r="AD61" s="198"/>
      <c r="AE61" s="213">
        <f t="shared" si="0"/>
        <v>100</v>
      </c>
      <c r="AF61" s="213">
        <f t="shared" si="1"/>
        <v>50</v>
      </c>
      <c r="AG61" s="214">
        <f t="shared" si="2"/>
        <v>960</v>
      </c>
      <c r="AH61" s="474">
        <f t="shared" si="3"/>
        <v>113</v>
      </c>
      <c r="AI61" s="474">
        <f t="shared" si="4"/>
        <v>164</v>
      </c>
      <c r="AJ61" s="213">
        <f t="shared" si="5"/>
        <v>32</v>
      </c>
      <c r="AK61" s="213">
        <f t="shared" si="6"/>
        <v>80</v>
      </c>
      <c r="AL61" s="198"/>
      <c r="AM61" s="195">
        <v>80</v>
      </c>
      <c r="AN61" s="630" t="s">
        <v>6036</v>
      </c>
      <c r="AO61" s="630" t="s">
        <v>6127</v>
      </c>
    </row>
    <row r="62" spans="1:41" x14ac:dyDescent="0.15">
      <c r="A62" s="174">
        <v>59</v>
      </c>
      <c r="B62" s="176" t="s">
        <v>5505</v>
      </c>
      <c r="C62" s="213">
        <v>20</v>
      </c>
      <c r="D62" s="219">
        <v>0</v>
      </c>
      <c r="E62" s="212" t="s">
        <v>6238</v>
      </c>
      <c r="F62" s="202">
        <v>0</v>
      </c>
      <c r="G62" s="200">
        <v>-100</v>
      </c>
      <c r="H62" s="216">
        <v>0</v>
      </c>
      <c r="I62" s="208">
        <v>-50</v>
      </c>
      <c r="J62" s="210">
        <v>-20</v>
      </c>
      <c r="K62" s="204">
        <v>-20</v>
      </c>
      <c r="L62" s="206">
        <v>0</v>
      </c>
      <c r="M62" s="193" t="s">
        <v>599</v>
      </c>
      <c r="N62" s="189">
        <v>30</v>
      </c>
      <c r="O62" s="193" t="s">
        <v>984</v>
      </c>
      <c r="P62" s="189">
        <v>30</v>
      </c>
      <c r="Q62" s="193" t="s">
        <v>601</v>
      </c>
      <c r="R62" s="189">
        <v>5</v>
      </c>
      <c r="S62" s="194" t="s">
        <v>984</v>
      </c>
      <c r="T62" s="191">
        <v>30</v>
      </c>
      <c r="U62" s="198"/>
      <c r="V62" s="213">
        <v>10</v>
      </c>
      <c r="W62" s="213">
        <v>15</v>
      </c>
      <c r="X62" s="213">
        <v>25</v>
      </c>
      <c r="Y62" s="214">
        <v>1000</v>
      </c>
      <c r="Z62" s="213">
        <v>120</v>
      </c>
      <c r="AA62" s="213">
        <v>90</v>
      </c>
      <c r="AB62" s="213">
        <v>20</v>
      </c>
      <c r="AC62" s="213">
        <v>5</v>
      </c>
      <c r="AD62" s="198"/>
      <c r="AE62" s="213">
        <f t="shared" si="0"/>
        <v>75</v>
      </c>
      <c r="AF62" s="213">
        <f t="shared" si="1"/>
        <v>125</v>
      </c>
      <c r="AG62" s="214">
        <f t="shared" si="2"/>
        <v>16000</v>
      </c>
      <c r="AH62" s="474">
        <f t="shared" si="3"/>
        <v>240</v>
      </c>
      <c r="AI62" s="474">
        <f t="shared" si="4"/>
        <v>210</v>
      </c>
      <c r="AJ62" s="213">
        <f t="shared" si="5"/>
        <v>80</v>
      </c>
      <c r="AK62" s="213">
        <f t="shared" si="6"/>
        <v>20</v>
      </c>
      <c r="AL62" s="198"/>
      <c r="AM62" s="195">
        <v>80</v>
      </c>
      <c r="AN62" s="197" t="s">
        <v>6038</v>
      </c>
      <c r="AO62" s="197" t="s">
        <v>6132</v>
      </c>
    </row>
    <row r="63" spans="1:41" x14ac:dyDescent="0.15">
      <c r="A63" s="174">
        <v>60</v>
      </c>
      <c r="B63" s="176" t="s">
        <v>1075</v>
      </c>
      <c r="C63" s="213">
        <v>28</v>
      </c>
      <c r="D63" s="219">
        <v>4</v>
      </c>
      <c r="E63" s="212" t="s">
        <v>6244</v>
      </c>
      <c r="F63" s="202">
        <v>0</v>
      </c>
      <c r="G63" s="200">
        <v>0</v>
      </c>
      <c r="H63" s="216">
        <v>0</v>
      </c>
      <c r="I63" s="208">
        <v>-100</v>
      </c>
      <c r="J63" s="210">
        <v>-20</v>
      </c>
      <c r="K63" s="204">
        <v>100</v>
      </c>
      <c r="L63" s="206">
        <v>0</v>
      </c>
      <c r="M63" s="193" t="s">
        <v>199</v>
      </c>
      <c r="N63" s="189">
        <v>20</v>
      </c>
      <c r="O63" s="193" t="s">
        <v>595</v>
      </c>
      <c r="P63" s="189">
        <v>15</v>
      </c>
      <c r="Q63" s="193" t="s">
        <v>1074</v>
      </c>
      <c r="R63" s="189">
        <v>5</v>
      </c>
      <c r="S63" s="194" t="s">
        <v>595</v>
      </c>
      <c r="T63" s="191">
        <v>30</v>
      </c>
      <c r="U63" s="198"/>
      <c r="V63" s="213">
        <v>100</v>
      </c>
      <c r="W63" s="213">
        <v>300</v>
      </c>
      <c r="X63" s="213">
        <v>400</v>
      </c>
      <c r="Y63" s="214">
        <v>500</v>
      </c>
      <c r="Z63" s="213">
        <v>280</v>
      </c>
      <c r="AA63" s="213">
        <v>85</v>
      </c>
      <c r="AB63" s="213">
        <v>35</v>
      </c>
      <c r="AC63" s="213">
        <v>25</v>
      </c>
      <c r="AD63" s="198"/>
      <c r="AE63" s="213">
        <f t="shared" si="0"/>
        <v>1500</v>
      </c>
      <c r="AF63" s="213">
        <f t="shared" si="1"/>
        <v>2000</v>
      </c>
      <c r="AG63" s="214">
        <f t="shared" si="2"/>
        <v>8000</v>
      </c>
      <c r="AH63" s="474">
        <f t="shared" si="3"/>
        <v>448</v>
      </c>
      <c r="AI63" s="474">
        <f t="shared" si="4"/>
        <v>253</v>
      </c>
      <c r="AJ63" s="213">
        <f t="shared" si="5"/>
        <v>140</v>
      </c>
      <c r="AK63" s="213">
        <f t="shared" si="6"/>
        <v>100</v>
      </c>
      <c r="AL63" s="198"/>
      <c r="AM63" s="195">
        <v>90</v>
      </c>
      <c r="AN63" s="197" t="s">
        <v>6038</v>
      </c>
      <c r="AO63" s="197" t="s">
        <v>6132</v>
      </c>
    </row>
    <row r="64" spans="1:41" x14ac:dyDescent="0.15">
      <c r="A64" s="174">
        <v>61</v>
      </c>
      <c r="B64" s="176" t="s">
        <v>1073</v>
      </c>
      <c r="C64" s="213">
        <v>21</v>
      </c>
      <c r="D64" s="219">
        <v>0</v>
      </c>
      <c r="E64" s="212" t="s">
        <v>6238</v>
      </c>
      <c r="F64" s="202">
        <v>0</v>
      </c>
      <c r="G64" s="200">
        <v>-50</v>
      </c>
      <c r="H64" s="216">
        <v>0</v>
      </c>
      <c r="I64" s="208">
        <v>0</v>
      </c>
      <c r="J64" s="210">
        <v>-50</v>
      </c>
      <c r="K64" s="204">
        <v>100</v>
      </c>
      <c r="L64" s="206">
        <v>-20</v>
      </c>
      <c r="M64" s="193" t="s">
        <v>689</v>
      </c>
      <c r="N64" s="189">
        <v>15</v>
      </c>
      <c r="O64" s="193" t="s">
        <v>1072</v>
      </c>
      <c r="P64" s="189">
        <v>3</v>
      </c>
      <c r="Q64" s="193"/>
      <c r="R64" s="189"/>
      <c r="S64" s="194" t="s">
        <v>1072</v>
      </c>
      <c r="T64" s="191">
        <v>7</v>
      </c>
      <c r="U64" s="198"/>
      <c r="V64" s="213">
        <v>30</v>
      </c>
      <c r="W64" s="213">
        <v>20</v>
      </c>
      <c r="X64" s="213">
        <v>30</v>
      </c>
      <c r="Y64" s="214">
        <v>800</v>
      </c>
      <c r="Z64" s="213">
        <v>175</v>
      </c>
      <c r="AA64" s="213">
        <v>90</v>
      </c>
      <c r="AB64" s="213">
        <v>25</v>
      </c>
      <c r="AC64" s="213">
        <v>0</v>
      </c>
      <c r="AD64" s="198"/>
      <c r="AE64" s="213">
        <f t="shared" si="0"/>
        <v>100</v>
      </c>
      <c r="AF64" s="213">
        <f t="shared" si="1"/>
        <v>150</v>
      </c>
      <c r="AG64" s="214">
        <f t="shared" si="2"/>
        <v>12800</v>
      </c>
      <c r="AH64" s="474">
        <f t="shared" si="3"/>
        <v>301</v>
      </c>
      <c r="AI64" s="474">
        <f t="shared" si="4"/>
        <v>216</v>
      </c>
      <c r="AJ64" s="213">
        <f t="shared" si="5"/>
        <v>100</v>
      </c>
      <c r="AK64" s="213">
        <f t="shared" si="6"/>
        <v>0</v>
      </c>
      <c r="AL64" s="198"/>
      <c r="AM64" s="195">
        <v>80</v>
      </c>
      <c r="AN64" s="197" t="s">
        <v>1064</v>
      </c>
      <c r="AO64" s="197" t="s">
        <v>6131</v>
      </c>
    </row>
    <row r="65" spans="1:41" x14ac:dyDescent="0.15">
      <c r="A65" s="174">
        <v>62</v>
      </c>
      <c r="B65" s="176" t="s">
        <v>1071</v>
      </c>
      <c r="C65" s="213">
        <v>28</v>
      </c>
      <c r="D65" s="219">
        <v>10</v>
      </c>
      <c r="E65" s="212" t="s">
        <v>6240</v>
      </c>
      <c r="F65" s="202">
        <v>0</v>
      </c>
      <c r="G65" s="200">
        <v>100</v>
      </c>
      <c r="H65" s="216">
        <v>100</v>
      </c>
      <c r="I65" s="208">
        <v>100</v>
      </c>
      <c r="J65" s="210">
        <v>100</v>
      </c>
      <c r="K65" s="204">
        <v>-25</v>
      </c>
      <c r="L65" s="206">
        <v>100</v>
      </c>
      <c r="M65" s="193" t="s">
        <v>709</v>
      </c>
      <c r="N65" s="189">
        <v>8</v>
      </c>
      <c r="O65" s="193" t="s">
        <v>722</v>
      </c>
      <c r="P65" s="189">
        <v>4</v>
      </c>
      <c r="Q65" s="193"/>
      <c r="R65" s="189"/>
      <c r="S65" s="194" t="s">
        <v>722</v>
      </c>
      <c r="T65" s="191">
        <v>4</v>
      </c>
      <c r="U65" s="198"/>
      <c r="V65" s="213">
        <v>1000</v>
      </c>
      <c r="W65" s="213">
        <v>1110</v>
      </c>
      <c r="X65" s="213">
        <v>5</v>
      </c>
      <c r="Y65" s="214">
        <v>6</v>
      </c>
      <c r="Z65" s="213">
        <v>100</v>
      </c>
      <c r="AA65" s="213">
        <v>255</v>
      </c>
      <c r="AB65" s="213">
        <v>50</v>
      </c>
      <c r="AC65" s="213">
        <v>100</v>
      </c>
      <c r="AD65" s="198"/>
      <c r="AE65" s="213">
        <f t="shared" si="0"/>
        <v>5550</v>
      </c>
      <c r="AF65" s="213">
        <f t="shared" si="1"/>
        <v>25</v>
      </c>
      <c r="AG65" s="214">
        <f t="shared" si="2"/>
        <v>96</v>
      </c>
      <c r="AH65" s="474">
        <f t="shared" si="3"/>
        <v>268</v>
      </c>
      <c r="AI65" s="474">
        <f t="shared" si="4"/>
        <v>423</v>
      </c>
      <c r="AJ65" s="213">
        <f t="shared" si="5"/>
        <v>200</v>
      </c>
      <c r="AK65" s="213">
        <f t="shared" si="6"/>
        <v>400</v>
      </c>
      <c r="AL65" s="198"/>
      <c r="AM65" s="195">
        <v>100</v>
      </c>
      <c r="AN65" s="630" t="s">
        <v>1064</v>
      </c>
      <c r="AO65" s="630" t="s">
        <v>6131</v>
      </c>
    </row>
    <row r="66" spans="1:41" x14ac:dyDescent="0.15">
      <c r="A66" s="174">
        <v>63</v>
      </c>
      <c r="B66" s="176" t="s">
        <v>1070</v>
      </c>
      <c r="C66" s="213">
        <v>20</v>
      </c>
      <c r="D66" s="219">
        <v>0</v>
      </c>
      <c r="E66" s="212" t="s">
        <v>6238</v>
      </c>
      <c r="F66" s="202">
        <v>0</v>
      </c>
      <c r="G66" s="200">
        <v>-50</v>
      </c>
      <c r="H66" s="216">
        <v>0</v>
      </c>
      <c r="I66" s="208">
        <v>-20</v>
      </c>
      <c r="J66" s="210">
        <v>-20</v>
      </c>
      <c r="K66" s="204">
        <v>20</v>
      </c>
      <c r="L66" s="206">
        <v>0</v>
      </c>
      <c r="M66" s="193" t="s">
        <v>866</v>
      </c>
      <c r="N66" s="189">
        <v>10</v>
      </c>
      <c r="O66" s="193" t="s">
        <v>742</v>
      </c>
      <c r="P66" s="189">
        <v>8</v>
      </c>
      <c r="Q66" s="193" t="s">
        <v>868</v>
      </c>
      <c r="R66" s="189">
        <v>5</v>
      </c>
      <c r="S66" s="194" t="s">
        <v>868</v>
      </c>
      <c r="T66" s="191">
        <v>15</v>
      </c>
      <c r="U66" s="198"/>
      <c r="V66" s="213">
        <v>50</v>
      </c>
      <c r="W66" s="213">
        <v>10</v>
      </c>
      <c r="X66" s="213">
        <v>35</v>
      </c>
      <c r="Y66" s="214">
        <v>300</v>
      </c>
      <c r="Z66" s="213">
        <v>100</v>
      </c>
      <c r="AA66" s="213">
        <v>90</v>
      </c>
      <c r="AB66" s="213">
        <v>20</v>
      </c>
      <c r="AC66" s="213">
        <v>20</v>
      </c>
      <c r="AD66" s="198"/>
      <c r="AE66" s="213">
        <f t="shared" si="0"/>
        <v>50</v>
      </c>
      <c r="AF66" s="213">
        <f t="shared" si="1"/>
        <v>175</v>
      </c>
      <c r="AG66" s="214">
        <f t="shared" si="2"/>
        <v>4800</v>
      </c>
      <c r="AH66" s="474">
        <f t="shared" si="3"/>
        <v>220</v>
      </c>
      <c r="AI66" s="474">
        <f t="shared" si="4"/>
        <v>210</v>
      </c>
      <c r="AJ66" s="213">
        <f t="shared" si="5"/>
        <v>80</v>
      </c>
      <c r="AK66" s="213">
        <f t="shared" si="6"/>
        <v>80</v>
      </c>
      <c r="AL66" s="198"/>
      <c r="AM66" s="195">
        <v>80</v>
      </c>
      <c r="AN66" s="197" t="s">
        <v>1066</v>
      </c>
      <c r="AO66" s="197" t="s">
        <v>6129</v>
      </c>
    </row>
    <row r="67" spans="1:41" x14ac:dyDescent="0.15">
      <c r="A67" s="174">
        <v>64</v>
      </c>
      <c r="B67" s="176" t="s">
        <v>1069</v>
      </c>
      <c r="C67" s="213">
        <v>27</v>
      </c>
      <c r="D67" s="219">
        <v>0</v>
      </c>
      <c r="E67" s="212" t="s">
        <v>6238</v>
      </c>
      <c r="F67" s="202">
        <v>0</v>
      </c>
      <c r="G67" s="200">
        <v>-50</v>
      </c>
      <c r="H67" s="216">
        <v>0</v>
      </c>
      <c r="I67" s="208">
        <v>-20</v>
      </c>
      <c r="J67" s="210">
        <v>-20</v>
      </c>
      <c r="K67" s="204">
        <v>20</v>
      </c>
      <c r="L67" s="206">
        <v>0</v>
      </c>
      <c r="M67" s="193" t="s">
        <v>866</v>
      </c>
      <c r="N67" s="189">
        <v>20</v>
      </c>
      <c r="O67" s="193" t="s">
        <v>742</v>
      </c>
      <c r="P67" s="189">
        <v>15</v>
      </c>
      <c r="Q67" s="193" t="s">
        <v>868</v>
      </c>
      <c r="R67" s="189">
        <v>5</v>
      </c>
      <c r="S67" s="194" t="s">
        <v>868</v>
      </c>
      <c r="T67" s="191">
        <v>15</v>
      </c>
      <c r="U67" s="198"/>
      <c r="V67" s="213">
        <v>50</v>
      </c>
      <c r="W67" s="213">
        <v>100</v>
      </c>
      <c r="X67" s="213">
        <v>250</v>
      </c>
      <c r="Y67" s="214">
        <v>1200</v>
      </c>
      <c r="Z67" s="213">
        <v>240</v>
      </c>
      <c r="AA67" s="213">
        <v>90</v>
      </c>
      <c r="AB67" s="213">
        <v>36</v>
      </c>
      <c r="AC67" s="213">
        <v>32</v>
      </c>
      <c r="AD67" s="198"/>
      <c r="AE67" s="213">
        <f t="shared" ref="AE67:AE130" si="7">W67*经验率</f>
        <v>500</v>
      </c>
      <c r="AF67" s="213">
        <f t="shared" ref="AF67:AF130" si="8">X67*金钱率</f>
        <v>1250</v>
      </c>
      <c r="AG67" s="214">
        <f t="shared" ref="AG67:AG130" si="9">Y67*HP率</f>
        <v>19200</v>
      </c>
      <c r="AH67" s="474">
        <f t="shared" ref="AH67:AH130" si="10">C67*攻击率+Z67</f>
        <v>402</v>
      </c>
      <c r="AI67" s="474">
        <f t="shared" ref="AI67:AI130" si="11">C67*速度率+AA67</f>
        <v>252</v>
      </c>
      <c r="AJ67" s="213">
        <f t="shared" ref="AJ67:AJ130" si="12">AB67*命中率</f>
        <v>144</v>
      </c>
      <c r="AK67" s="213">
        <f t="shared" ref="AK67:AK130" si="13">AC67*回避率</f>
        <v>128</v>
      </c>
      <c r="AL67" s="198"/>
      <c r="AM67" s="195">
        <v>80</v>
      </c>
      <c r="AN67" s="197" t="s">
        <v>1066</v>
      </c>
      <c r="AO67" s="197" t="s">
        <v>6129</v>
      </c>
    </row>
    <row r="68" spans="1:41" x14ac:dyDescent="0.15">
      <c r="A68" s="174">
        <v>65</v>
      </c>
      <c r="B68" s="176" t="s">
        <v>1068</v>
      </c>
      <c r="C68" s="213">
        <v>23</v>
      </c>
      <c r="D68" s="219">
        <v>11</v>
      </c>
      <c r="E68" s="212" t="s">
        <v>6241</v>
      </c>
      <c r="F68" s="202">
        <v>0</v>
      </c>
      <c r="G68" s="200">
        <v>-100</v>
      </c>
      <c r="H68" s="216">
        <v>0</v>
      </c>
      <c r="I68" s="208">
        <v>0</v>
      </c>
      <c r="J68" s="210">
        <v>-20</v>
      </c>
      <c r="K68" s="204">
        <v>100</v>
      </c>
      <c r="L68" s="206">
        <v>-50</v>
      </c>
      <c r="M68" s="193" t="s">
        <v>900</v>
      </c>
      <c r="N68" s="189">
        <v>15</v>
      </c>
      <c r="O68" s="193" t="s">
        <v>899</v>
      </c>
      <c r="P68" s="189">
        <v>10</v>
      </c>
      <c r="Q68" s="193" t="s">
        <v>794</v>
      </c>
      <c r="R68" s="189">
        <v>5</v>
      </c>
      <c r="S68" s="194" t="s">
        <v>794</v>
      </c>
      <c r="T68" s="191">
        <v>10</v>
      </c>
      <c r="U68" s="198"/>
      <c r="V68" s="213">
        <v>0</v>
      </c>
      <c r="W68" s="213">
        <v>45</v>
      </c>
      <c r="X68" s="213">
        <v>15</v>
      </c>
      <c r="Y68" s="214">
        <v>900</v>
      </c>
      <c r="Z68" s="213">
        <v>200</v>
      </c>
      <c r="AA68" s="213">
        <v>60</v>
      </c>
      <c r="AB68" s="213">
        <v>45</v>
      </c>
      <c r="AC68" s="213">
        <v>0</v>
      </c>
      <c r="AD68" s="198"/>
      <c r="AE68" s="213">
        <f t="shared" si="7"/>
        <v>225</v>
      </c>
      <c r="AF68" s="213">
        <f t="shared" si="8"/>
        <v>75</v>
      </c>
      <c r="AG68" s="214">
        <f t="shared" si="9"/>
        <v>14400</v>
      </c>
      <c r="AH68" s="474">
        <f t="shared" si="10"/>
        <v>338</v>
      </c>
      <c r="AI68" s="474">
        <f t="shared" si="11"/>
        <v>198</v>
      </c>
      <c r="AJ68" s="213">
        <f t="shared" si="12"/>
        <v>180</v>
      </c>
      <c r="AK68" s="213">
        <f t="shared" si="13"/>
        <v>0</v>
      </c>
      <c r="AL68" s="198"/>
      <c r="AM68" s="195">
        <v>100</v>
      </c>
      <c r="AN68" s="197" t="s">
        <v>1066</v>
      </c>
      <c r="AO68" s="197" t="s">
        <v>6129</v>
      </c>
    </row>
    <row r="69" spans="1:41" x14ac:dyDescent="0.15">
      <c r="A69" s="174">
        <v>66</v>
      </c>
      <c r="B69" s="176" t="s">
        <v>5506</v>
      </c>
      <c r="C69" s="213">
        <v>19</v>
      </c>
      <c r="D69" s="219">
        <v>0</v>
      </c>
      <c r="E69" s="212" t="s">
        <v>6238</v>
      </c>
      <c r="F69" s="202">
        <v>0</v>
      </c>
      <c r="G69" s="200">
        <v>-50</v>
      </c>
      <c r="H69" s="216">
        <v>0</v>
      </c>
      <c r="I69" s="208">
        <v>0</v>
      </c>
      <c r="J69" s="210">
        <v>-20</v>
      </c>
      <c r="K69" s="204">
        <v>-20</v>
      </c>
      <c r="L69" s="206">
        <v>0</v>
      </c>
      <c r="M69" s="193" t="s">
        <v>854</v>
      </c>
      <c r="N69" s="189">
        <v>15</v>
      </c>
      <c r="O69" s="193" t="s">
        <v>776</v>
      </c>
      <c r="P69" s="189">
        <v>10</v>
      </c>
      <c r="Q69" s="193" t="s">
        <v>775</v>
      </c>
      <c r="R69" s="189">
        <v>5</v>
      </c>
      <c r="S69" s="194" t="s">
        <v>775</v>
      </c>
      <c r="T69" s="191">
        <v>5</v>
      </c>
      <c r="U69" s="198"/>
      <c r="V69" s="213">
        <v>100</v>
      </c>
      <c r="W69" s="213">
        <v>12</v>
      </c>
      <c r="X69" s="213">
        <v>28</v>
      </c>
      <c r="Y69" s="214">
        <v>150</v>
      </c>
      <c r="Z69" s="213">
        <v>200</v>
      </c>
      <c r="AA69" s="213">
        <v>120</v>
      </c>
      <c r="AB69" s="213">
        <v>55</v>
      </c>
      <c r="AC69" s="213">
        <v>20</v>
      </c>
      <c r="AD69" s="198"/>
      <c r="AE69" s="213">
        <f t="shared" si="7"/>
        <v>60</v>
      </c>
      <c r="AF69" s="213">
        <f t="shared" si="8"/>
        <v>140</v>
      </c>
      <c r="AG69" s="214">
        <f t="shared" si="9"/>
        <v>2400</v>
      </c>
      <c r="AH69" s="474">
        <f t="shared" si="10"/>
        <v>314</v>
      </c>
      <c r="AI69" s="474">
        <f t="shared" si="11"/>
        <v>234</v>
      </c>
      <c r="AJ69" s="213">
        <f t="shared" si="12"/>
        <v>220</v>
      </c>
      <c r="AK69" s="213">
        <f t="shared" si="13"/>
        <v>80</v>
      </c>
      <c r="AL69" s="198"/>
      <c r="AM69" s="195">
        <v>80</v>
      </c>
      <c r="AN69" s="197" t="s">
        <v>1066</v>
      </c>
      <c r="AO69" s="197" t="s">
        <v>6129</v>
      </c>
    </row>
    <row r="70" spans="1:41" x14ac:dyDescent="0.15">
      <c r="A70" s="174">
        <v>67</v>
      </c>
      <c r="B70" s="176" t="s">
        <v>5507</v>
      </c>
      <c r="C70" s="213">
        <v>19</v>
      </c>
      <c r="D70" s="219">
        <v>0</v>
      </c>
      <c r="E70" s="212" t="s">
        <v>6238</v>
      </c>
      <c r="F70" s="202">
        <v>0</v>
      </c>
      <c r="G70" s="200">
        <v>-50</v>
      </c>
      <c r="H70" s="216">
        <v>0</v>
      </c>
      <c r="I70" s="208">
        <v>0</v>
      </c>
      <c r="J70" s="210">
        <v>-20</v>
      </c>
      <c r="K70" s="204">
        <v>-20</v>
      </c>
      <c r="L70" s="206">
        <v>0</v>
      </c>
      <c r="M70" s="193" t="s">
        <v>854</v>
      </c>
      <c r="N70" s="189">
        <v>15</v>
      </c>
      <c r="O70" s="193" t="s">
        <v>776</v>
      </c>
      <c r="P70" s="189">
        <v>10</v>
      </c>
      <c r="Q70" s="193" t="s">
        <v>775</v>
      </c>
      <c r="R70" s="189">
        <v>5</v>
      </c>
      <c r="S70" s="194" t="s">
        <v>775</v>
      </c>
      <c r="T70" s="191">
        <v>5</v>
      </c>
      <c r="U70" s="198"/>
      <c r="V70" s="213">
        <v>100</v>
      </c>
      <c r="W70" s="213">
        <v>12</v>
      </c>
      <c r="X70" s="213">
        <v>28</v>
      </c>
      <c r="Y70" s="214">
        <v>150</v>
      </c>
      <c r="Z70" s="213">
        <v>200</v>
      </c>
      <c r="AA70" s="213">
        <v>120</v>
      </c>
      <c r="AB70" s="213">
        <v>55</v>
      </c>
      <c r="AC70" s="213">
        <v>20</v>
      </c>
      <c r="AD70" s="198"/>
      <c r="AE70" s="213">
        <f t="shared" si="7"/>
        <v>60</v>
      </c>
      <c r="AF70" s="213">
        <f t="shared" si="8"/>
        <v>140</v>
      </c>
      <c r="AG70" s="214">
        <f t="shared" si="9"/>
        <v>2400</v>
      </c>
      <c r="AH70" s="474">
        <f t="shared" si="10"/>
        <v>314</v>
      </c>
      <c r="AI70" s="474">
        <f t="shared" si="11"/>
        <v>234</v>
      </c>
      <c r="AJ70" s="213">
        <f t="shared" si="12"/>
        <v>220</v>
      </c>
      <c r="AK70" s="213">
        <f t="shared" si="13"/>
        <v>80</v>
      </c>
      <c r="AL70" s="198"/>
      <c r="AM70" s="195">
        <v>80</v>
      </c>
    </row>
    <row r="71" spans="1:41" x14ac:dyDescent="0.15">
      <c r="A71" s="174">
        <v>68</v>
      </c>
      <c r="B71" s="176" t="s">
        <v>1065</v>
      </c>
      <c r="C71" s="213">
        <v>28</v>
      </c>
      <c r="D71" s="219">
        <v>10</v>
      </c>
      <c r="E71" s="212" t="s">
        <v>6240</v>
      </c>
      <c r="F71" s="202">
        <v>0</v>
      </c>
      <c r="G71" s="200">
        <v>-50</v>
      </c>
      <c r="H71" s="216">
        <v>0</v>
      </c>
      <c r="I71" s="208">
        <v>0</v>
      </c>
      <c r="J71" s="210">
        <v>-20</v>
      </c>
      <c r="K71" s="204">
        <v>-50</v>
      </c>
      <c r="L71" s="206">
        <v>-50</v>
      </c>
      <c r="M71" s="193" t="s">
        <v>689</v>
      </c>
      <c r="N71" s="189">
        <v>20</v>
      </c>
      <c r="O71" s="193" t="s">
        <v>1063</v>
      </c>
      <c r="P71" s="189">
        <v>5</v>
      </c>
      <c r="Q71" s="193"/>
      <c r="R71" s="189"/>
      <c r="S71" s="194" t="s">
        <v>1063</v>
      </c>
      <c r="T71" s="191">
        <v>15</v>
      </c>
      <c r="U71" s="198"/>
      <c r="V71" s="213">
        <v>60</v>
      </c>
      <c r="W71" s="213">
        <v>250</v>
      </c>
      <c r="X71" s="213">
        <v>500</v>
      </c>
      <c r="Y71" s="214">
        <v>3000</v>
      </c>
      <c r="Z71" s="213">
        <v>330</v>
      </c>
      <c r="AA71" s="213">
        <v>100</v>
      </c>
      <c r="AB71" s="213">
        <v>30</v>
      </c>
      <c r="AC71" s="213">
        <v>15</v>
      </c>
      <c r="AD71" s="198"/>
      <c r="AE71" s="213">
        <f t="shared" si="7"/>
        <v>1250</v>
      </c>
      <c r="AF71" s="213">
        <f t="shared" si="8"/>
        <v>2500</v>
      </c>
      <c r="AG71" s="214">
        <f t="shared" si="9"/>
        <v>48000</v>
      </c>
      <c r="AH71" s="474">
        <f t="shared" si="10"/>
        <v>498</v>
      </c>
      <c r="AI71" s="474">
        <f t="shared" si="11"/>
        <v>268</v>
      </c>
      <c r="AJ71" s="213">
        <f t="shared" si="12"/>
        <v>120</v>
      </c>
      <c r="AK71" s="213">
        <f t="shared" si="13"/>
        <v>60</v>
      </c>
      <c r="AL71" s="198"/>
      <c r="AM71" s="195">
        <v>90</v>
      </c>
      <c r="AN71" s="197" t="s">
        <v>1064</v>
      </c>
      <c r="AO71" s="197" t="s">
        <v>6137</v>
      </c>
    </row>
    <row r="72" spans="1:41" x14ac:dyDescent="0.15">
      <c r="A72" s="174">
        <v>69</v>
      </c>
      <c r="B72" s="176" t="s">
        <v>1062</v>
      </c>
      <c r="C72" s="213">
        <v>24</v>
      </c>
      <c r="D72" s="219">
        <v>0</v>
      </c>
      <c r="E72" s="212" t="s">
        <v>6238</v>
      </c>
      <c r="F72" s="202">
        <v>0</v>
      </c>
      <c r="G72" s="200">
        <v>-20</v>
      </c>
      <c r="H72" s="216">
        <v>0</v>
      </c>
      <c r="I72" s="208">
        <v>-20</v>
      </c>
      <c r="J72" s="210">
        <v>-20</v>
      </c>
      <c r="K72" s="204">
        <v>-20</v>
      </c>
      <c r="L72" s="206">
        <v>-100</v>
      </c>
      <c r="M72" s="193" t="s">
        <v>751</v>
      </c>
      <c r="N72" s="189">
        <v>10</v>
      </c>
      <c r="O72" s="193" t="s">
        <v>689</v>
      </c>
      <c r="P72" s="189">
        <v>8</v>
      </c>
      <c r="Q72" s="193" t="s">
        <v>5508</v>
      </c>
      <c r="R72" s="189">
        <v>5</v>
      </c>
      <c r="S72" s="194" t="s">
        <v>5508</v>
      </c>
      <c r="T72" s="191">
        <v>5</v>
      </c>
      <c r="U72" s="198"/>
      <c r="V72" s="213">
        <v>100</v>
      </c>
      <c r="W72" s="213">
        <v>40</v>
      </c>
      <c r="X72" s="213">
        <v>80</v>
      </c>
      <c r="Y72" s="214">
        <v>800</v>
      </c>
      <c r="Z72" s="213">
        <v>190</v>
      </c>
      <c r="AA72" s="213">
        <v>120</v>
      </c>
      <c r="AB72" s="213">
        <v>40</v>
      </c>
      <c r="AC72" s="213">
        <v>40</v>
      </c>
      <c r="AD72" s="198"/>
      <c r="AE72" s="213">
        <f t="shared" si="7"/>
        <v>200</v>
      </c>
      <c r="AF72" s="213">
        <f t="shared" si="8"/>
        <v>400</v>
      </c>
      <c r="AG72" s="214">
        <f t="shared" si="9"/>
        <v>12800</v>
      </c>
      <c r="AH72" s="474">
        <f t="shared" si="10"/>
        <v>334</v>
      </c>
      <c r="AI72" s="474">
        <f t="shared" si="11"/>
        <v>264</v>
      </c>
      <c r="AJ72" s="213">
        <f t="shared" si="12"/>
        <v>160</v>
      </c>
      <c r="AK72" s="213">
        <f t="shared" si="13"/>
        <v>160</v>
      </c>
      <c r="AL72" s="198"/>
      <c r="AM72" s="195">
        <v>80</v>
      </c>
      <c r="AN72" s="197" t="s">
        <v>1057</v>
      </c>
      <c r="AO72" s="197" t="s">
        <v>253</v>
      </c>
    </row>
    <row r="73" spans="1:41" x14ac:dyDescent="0.15">
      <c r="A73" s="174">
        <v>70</v>
      </c>
      <c r="B73" s="176" t="s">
        <v>5509</v>
      </c>
      <c r="C73" s="213">
        <v>29</v>
      </c>
      <c r="D73" s="219">
        <v>0</v>
      </c>
      <c r="E73" s="212" t="s">
        <v>6238</v>
      </c>
      <c r="F73" s="202">
        <v>0</v>
      </c>
      <c r="G73" s="200">
        <v>0</v>
      </c>
      <c r="H73" s="216">
        <v>0</v>
      </c>
      <c r="I73" s="208">
        <v>0</v>
      </c>
      <c r="J73" s="210">
        <v>-20</v>
      </c>
      <c r="K73" s="204">
        <v>-25</v>
      </c>
      <c r="L73" s="206">
        <v>-100</v>
      </c>
      <c r="M73" s="193" t="s">
        <v>751</v>
      </c>
      <c r="N73" s="189">
        <v>20</v>
      </c>
      <c r="O73" s="193" t="s">
        <v>689</v>
      </c>
      <c r="P73" s="189">
        <v>15</v>
      </c>
      <c r="Q73" s="193" t="s">
        <v>5508</v>
      </c>
      <c r="R73" s="189">
        <v>10</v>
      </c>
      <c r="S73" s="194" t="s">
        <v>5508</v>
      </c>
      <c r="T73" s="191">
        <v>10</v>
      </c>
      <c r="U73" s="198"/>
      <c r="V73" s="213">
        <v>140</v>
      </c>
      <c r="W73" s="213">
        <v>300</v>
      </c>
      <c r="X73" s="213">
        <v>600</v>
      </c>
      <c r="Y73" s="214">
        <v>3000</v>
      </c>
      <c r="Z73" s="213">
        <v>400</v>
      </c>
      <c r="AA73" s="213">
        <v>100</v>
      </c>
      <c r="AB73" s="213">
        <v>35</v>
      </c>
      <c r="AC73" s="213">
        <v>25</v>
      </c>
      <c r="AD73" s="198"/>
      <c r="AE73" s="213">
        <f t="shared" si="7"/>
        <v>1500</v>
      </c>
      <c r="AF73" s="213">
        <f t="shared" si="8"/>
        <v>3000</v>
      </c>
      <c r="AG73" s="214">
        <f t="shared" si="9"/>
        <v>48000</v>
      </c>
      <c r="AH73" s="474">
        <f t="shared" si="10"/>
        <v>574</v>
      </c>
      <c r="AI73" s="474">
        <f t="shared" si="11"/>
        <v>274</v>
      </c>
      <c r="AJ73" s="213">
        <f t="shared" si="12"/>
        <v>140</v>
      </c>
      <c r="AK73" s="213">
        <f t="shared" si="13"/>
        <v>100</v>
      </c>
      <c r="AL73" s="198"/>
      <c r="AM73" s="195">
        <v>80</v>
      </c>
      <c r="AN73" s="197" t="s">
        <v>1059</v>
      </c>
      <c r="AO73" s="197" t="s">
        <v>6138</v>
      </c>
    </row>
    <row r="74" spans="1:41" x14ac:dyDescent="0.15">
      <c r="A74" s="174">
        <v>71</v>
      </c>
      <c r="B74" s="176" t="s">
        <v>1061</v>
      </c>
      <c r="C74" s="213">
        <v>20</v>
      </c>
      <c r="D74" s="219">
        <v>4</v>
      </c>
      <c r="E74" s="212" t="s">
        <v>6244</v>
      </c>
      <c r="F74" s="202">
        <v>0</v>
      </c>
      <c r="G74" s="200">
        <v>25</v>
      </c>
      <c r="H74" s="216">
        <v>150</v>
      </c>
      <c r="I74" s="208">
        <v>-100</v>
      </c>
      <c r="J74" s="210">
        <v>-50</v>
      </c>
      <c r="K74" s="204">
        <v>100</v>
      </c>
      <c r="L74" s="206">
        <v>25</v>
      </c>
      <c r="M74" s="193" t="s">
        <v>199</v>
      </c>
      <c r="N74" s="189">
        <v>10</v>
      </c>
      <c r="O74" s="193" t="s">
        <v>823</v>
      </c>
      <c r="P74" s="189">
        <v>8</v>
      </c>
      <c r="Q74" s="193" t="s">
        <v>596</v>
      </c>
      <c r="R74" s="189">
        <v>5</v>
      </c>
      <c r="S74" s="194" t="s">
        <v>595</v>
      </c>
      <c r="T74" s="191">
        <v>5</v>
      </c>
      <c r="U74" s="198"/>
      <c r="V74" s="213">
        <v>50</v>
      </c>
      <c r="W74" s="213">
        <v>30</v>
      </c>
      <c r="X74" s="213">
        <v>30</v>
      </c>
      <c r="Y74" s="214">
        <v>100</v>
      </c>
      <c r="Z74" s="213">
        <v>110</v>
      </c>
      <c r="AA74" s="213">
        <v>120</v>
      </c>
      <c r="AB74" s="213">
        <v>25</v>
      </c>
      <c r="AC74" s="213">
        <v>25</v>
      </c>
      <c r="AD74" s="198"/>
      <c r="AE74" s="213">
        <f t="shared" si="7"/>
        <v>150</v>
      </c>
      <c r="AF74" s="213">
        <f t="shared" si="8"/>
        <v>150</v>
      </c>
      <c r="AG74" s="214">
        <f t="shared" si="9"/>
        <v>1600</v>
      </c>
      <c r="AH74" s="474">
        <f t="shared" si="10"/>
        <v>230</v>
      </c>
      <c r="AI74" s="474">
        <f t="shared" si="11"/>
        <v>240</v>
      </c>
      <c r="AJ74" s="213">
        <f t="shared" si="12"/>
        <v>100</v>
      </c>
      <c r="AK74" s="213">
        <f t="shared" si="13"/>
        <v>100</v>
      </c>
      <c r="AL74" s="198"/>
      <c r="AM74" s="195">
        <v>75</v>
      </c>
      <c r="AN74" s="197" t="s">
        <v>1057</v>
      </c>
      <c r="AO74" s="197" t="s">
        <v>253</v>
      </c>
    </row>
    <row r="75" spans="1:41" x14ac:dyDescent="0.15">
      <c r="A75" s="174">
        <v>72</v>
      </c>
      <c r="B75" s="176" t="s">
        <v>5510</v>
      </c>
      <c r="C75" s="213">
        <v>40</v>
      </c>
      <c r="D75" s="219">
        <v>0</v>
      </c>
      <c r="E75" s="212" t="s">
        <v>6238</v>
      </c>
      <c r="F75" s="202">
        <v>0</v>
      </c>
      <c r="G75" s="200">
        <v>25</v>
      </c>
      <c r="H75" s="216">
        <v>150</v>
      </c>
      <c r="I75" s="208">
        <v>25</v>
      </c>
      <c r="J75" s="210">
        <v>0</v>
      </c>
      <c r="K75" s="204">
        <v>-25</v>
      </c>
      <c r="L75" s="206">
        <v>-50</v>
      </c>
      <c r="M75" s="193" t="s">
        <v>666</v>
      </c>
      <c r="N75" s="189">
        <v>20</v>
      </c>
      <c r="O75" s="193" t="s">
        <v>5511</v>
      </c>
      <c r="P75" s="189">
        <v>10</v>
      </c>
      <c r="Q75" s="193" t="s">
        <v>665</v>
      </c>
      <c r="R75" s="189">
        <v>5</v>
      </c>
      <c r="S75" s="194" t="s">
        <v>665</v>
      </c>
      <c r="T75" s="191">
        <v>5</v>
      </c>
      <c r="U75" s="198"/>
      <c r="V75" s="213">
        <v>950</v>
      </c>
      <c r="W75" s="213">
        <v>6000</v>
      </c>
      <c r="X75" s="213">
        <v>150</v>
      </c>
      <c r="Y75" s="214">
        <v>1000</v>
      </c>
      <c r="Z75" s="213">
        <v>880</v>
      </c>
      <c r="AA75" s="213">
        <v>25</v>
      </c>
      <c r="AB75" s="213">
        <v>33</v>
      </c>
      <c r="AC75" s="213">
        <v>5</v>
      </c>
      <c r="AD75" s="198"/>
      <c r="AE75" s="213">
        <f t="shared" si="7"/>
        <v>30000</v>
      </c>
      <c r="AF75" s="213">
        <f t="shared" si="8"/>
        <v>750</v>
      </c>
      <c r="AG75" s="214">
        <f t="shared" si="9"/>
        <v>16000</v>
      </c>
      <c r="AH75" s="474">
        <f t="shared" si="10"/>
        <v>1120</v>
      </c>
      <c r="AI75" s="474">
        <f t="shared" si="11"/>
        <v>265</v>
      </c>
      <c r="AJ75" s="213">
        <f t="shared" si="12"/>
        <v>132</v>
      </c>
      <c r="AK75" s="213">
        <f t="shared" si="13"/>
        <v>20</v>
      </c>
      <c r="AL75" s="198"/>
      <c r="AM75" s="195">
        <v>100</v>
      </c>
      <c r="AN75" s="197" t="s">
        <v>1057</v>
      </c>
      <c r="AO75" s="197" t="s">
        <v>253</v>
      </c>
    </row>
    <row r="76" spans="1:41" x14ac:dyDescent="0.15">
      <c r="A76" s="174">
        <v>73</v>
      </c>
      <c r="B76" s="176" t="s">
        <v>5512</v>
      </c>
      <c r="C76" s="213">
        <v>40</v>
      </c>
      <c r="D76" s="219">
        <v>0</v>
      </c>
      <c r="E76" s="212" t="s">
        <v>6238</v>
      </c>
      <c r="F76" s="202">
        <v>0</v>
      </c>
      <c r="G76" s="200">
        <v>25</v>
      </c>
      <c r="H76" s="216">
        <v>150</v>
      </c>
      <c r="I76" s="208">
        <v>25</v>
      </c>
      <c r="J76" s="210">
        <v>0</v>
      </c>
      <c r="K76" s="204">
        <v>-25</v>
      </c>
      <c r="L76" s="206">
        <v>-50</v>
      </c>
      <c r="M76" s="193" t="s">
        <v>666</v>
      </c>
      <c r="N76" s="189">
        <v>20</v>
      </c>
      <c r="O76" s="193" t="s">
        <v>5511</v>
      </c>
      <c r="P76" s="189">
        <v>10</v>
      </c>
      <c r="Q76" s="193" t="s">
        <v>665</v>
      </c>
      <c r="R76" s="189">
        <v>5</v>
      </c>
      <c r="S76" s="194" t="s">
        <v>665</v>
      </c>
      <c r="T76" s="191">
        <v>5</v>
      </c>
      <c r="U76" s="198"/>
      <c r="V76" s="213">
        <v>950</v>
      </c>
      <c r="W76" s="213">
        <v>6000</v>
      </c>
      <c r="X76" s="213">
        <v>150</v>
      </c>
      <c r="Y76" s="214">
        <v>1000</v>
      </c>
      <c r="Z76" s="213">
        <v>880</v>
      </c>
      <c r="AA76" s="213">
        <v>25</v>
      </c>
      <c r="AB76" s="213">
        <v>33</v>
      </c>
      <c r="AC76" s="213">
        <v>5</v>
      </c>
      <c r="AD76" s="198"/>
      <c r="AE76" s="213">
        <f t="shared" si="7"/>
        <v>30000</v>
      </c>
      <c r="AF76" s="213">
        <f t="shared" si="8"/>
        <v>750</v>
      </c>
      <c r="AG76" s="214">
        <f t="shared" si="9"/>
        <v>16000</v>
      </c>
      <c r="AH76" s="474">
        <f t="shared" si="10"/>
        <v>1120</v>
      </c>
      <c r="AI76" s="474">
        <f t="shared" si="11"/>
        <v>265</v>
      </c>
      <c r="AJ76" s="213">
        <f t="shared" si="12"/>
        <v>132</v>
      </c>
      <c r="AK76" s="213">
        <f t="shared" si="13"/>
        <v>20</v>
      </c>
      <c r="AL76" s="198"/>
      <c r="AM76" s="195">
        <v>100</v>
      </c>
    </row>
    <row r="77" spans="1:41" x14ac:dyDescent="0.15">
      <c r="A77" s="174">
        <v>74</v>
      </c>
      <c r="B77" s="176" t="s">
        <v>1060</v>
      </c>
      <c r="C77" s="213">
        <v>26</v>
      </c>
      <c r="D77" s="219">
        <v>0</v>
      </c>
      <c r="E77" s="212" t="s">
        <v>6238</v>
      </c>
      <c r="F77" s="202">
        <v>0</v>
      </c>
      <c r="G77" s="200">
        <v>-20</v>
      </c>
      <c r="H77" s="216">
        <v>0</v>
      </c>
      <c r="I77" s="208">
        <v>-20</v>
      </c>
      <c r="J77" s="210">
        <v>-20</v>
      </c>
      <c r="K77" s="204">
        <v>-20</v>
      </c>
      <c r="L77" s="206">
        <v>-100</v>
      </c>
      <c r="M77" s="193" t="s">
        <v>626</v>
      </c>
      <c r="N77" s="189">
        <v>15</v>
      </c>
      <c r="O77" s="193" t="s">
        <v>635</v>
      </c>
      <c r="P77" s="189">
        <v>8</v>
      </c>
      <c r="Q77" s="193"/>
      <c r="R77" s="189"/>
      <c r="S77" s="194" t="s">
        <v>626</v>
      </c>
      <c r="T77" s="191">
        <v>15</v>
      </c>
      <c r="U77" s="198"/>
      <c r="V77" s="213">
        <v>100</v>
      </c>
      <c r="W77" s="213">
        <v>80</v>
      </c>
      <c r="X77" s="213">
        <v>60</v>
      </c>
      <c r="Y77" s="214">
        <v>1200</v>
      </c>
      <c r="Z77" s="213">
        <v>300</v>
      </c>
      <c r="AA77" s="213">
        <v>120</v>
      </c>
      <c r="AB77" s="213">
        <v>50</v>
      </c>
      <c r="AC77" s="213">
        <v>25</v>
      </c>
      <c r="AD77" s="198"/>
      <c r="AE77" s="213">
        <f t="shared" si="7"/>
        <v>400</v>
      </c>
      <c r="AF77" s="213">
        <f t="shared" si="8"/>
        <v>300</v>
      </c>
      <c r="AG77" s="214">
        <f t="shared" si="9"/>
        <v>19200</v>
      </c>
      <c r="AH77" s="474">
        <f t="shared" si="10"/>
        <v>456</v>
      </c>
      <c r="AI77" s="474">
        <f t="shared" si="11"/>
        <v>276</v>
      </c>
      <c r="AJ77" s="213">
        <f t="shared" si="12"/>
        <v>200</v>
      </c>
      <c r="AK77" s="213">
        <f t="shared" si="13"/>
        <v>100</v>
      </c>
      <c r="AL77" s="198"/>
      <c r="AM77" s="195">
        <v>80</v>
      </c>
      <c r="AN77" s="197" t="s">
        <v>1057</v>
      </c>
      <c r="AO77" s="197" t="s">
        <v>253</v>
      </c>
    </row>
    <row r="78" spans="1:41" x14ac:dyDescent="0.15">
      <c r="A78" s="174">
        <v>75</v>
      </c>
      <c r="B78" s="176" t="s">
        <v>5513</v>
      </c>
      <c r="C78" s="213">
        <v>28</v>
      </c>
      <c r="D78" s="219">
        <v>0</v>
      </c>
      <c r="E78" s="212" t="s">
        <v>6238</v>
      </c>
      <c r="F78" s="202">
        <v>0</v>
      </c>
      <c r="G78" s="200">
        <v>25</v>
      </c>
      <c r="H78" s="216">
        <v>0</v>
      </c>
      <c r="I78" s="208">
        <v>50</v>
      </c>
      <c r="J78" s="210">
        <v>-20</v>
      </c>
      <c r="K78" s="204">
        <v>-25</v>
      </c>
      <c r="L78" s="206">
        <v>0</v>
      </c>
      <c r="M78" s="193" t="s">
        <v>626</v>
      </c>
      <c r="N78" s="189">
        <v>15</v>
      </c>
      <c r="O78" s="193" t="s">
        <v>866</v>
      </c>
      <c r="P78" s="189">
        <v>8</v>
      </c>
      <c r="Q78" s="193" t="s">
        <v>742</v>
      </c>
      <c r="R78" s="189">
        <v>5</v>
      </c>
      <c r="S78" s="194" t="s">
        <v>626</v>
      </c>
      <c r="T78" s="191">
        <v>15</v>
      </c>
      <c r="U78" s="198"/>
      <c r="V78" s="213">
        <v>210</v>
      </c>
      <c r="W78" s="213">
        <v>800</v>
      </c>
      <c r="X78" s="213">
        <v>400</v>
      </c>
      <c r="Y78" s="214">
        <v>2000</v>
      </c>
      <c r="Z78" s="213">
        <v>230</v>
      </c>
      <c r="AA78" s="213">
        <v>120</v>
      </c>
      <c r="AB78" s="213">
        <v>30</v>
      </c>
      <c r="AC78" s="213">
        <v>30</v>
      </c>
      <c r="AD78" s="198"/>
      <c r="AE78" s="213">
        <f t="shared" si="7"/>
        <v>4000</v>
      </c>
      <c r="AF78" s="213">
        <f t="shared" si="8"/>
        <v>2000</v>
      </c>
      <c r="AG78" s="214">
        <f t="shared" si="9"/>
        <v>32000</v>
      </c>
      <c r="AH78" s="474">
        <f t="shared" si="10"/>
        <v>398</v>
      </c>
      <c r="AI78" s="474">
        <f t="shared" si="11"/>
        <v>288</v>
      </c>
      <c r="AJ78" s="213">
        <f t="shared" si="12"/>
        <v>120</v>
      </c>
      <c r="AK78" s="213">
        <f t="shared" si="13"/>
        <v>120</v>
      </c>
      <c r="AL78" s="198"/>
      <c r="AM78" s="195">
        <v>75</v>
      </c>
      <c r="AN78" s="197" t="s">
        <v>1057</v>
      </c>
      <c r="AO78" s="197" t="s">
        <v>253</v>
      </c>
    </row>
    <row r="79" spans="1:41" x14ac:dyDescent="0.15">
      <c r="A79" s="174">
        <v>76</v>
      </c>
      <c r="B79" s="176" t="s">
        <v>1055</v>
      </c>
      <c r="C79" s="213">
        <v>28</v>
      </c>
      <c r="D79" s="219">
        <v>2</v>
      </c>
      <c r="E79" s="212" t="s">
        <v>6239</v>
      </c>
      <c r="F79" s="202">
        <v>0</v>
      </c>
      <c r="G79" s="200">
        <v>-100</v>
      </c>
      <c r="H79" s="216">
        <v>-100</v>
      </c>
      <c r="I79" s="208">
        <v>150</v>
      </c>
      <c r="J79" s="210">
        <v>-100</v>
      </c>
      <c r="K79" s="204">
        <v>30</v>
      </c>
      <c r="L79" s="206">
        <v>-100</v>
      </c>
      <c r="M79" s="193"/>
      <c r="N79" s="189"/>
      <c r="O79" s="193"/>
      <c r="P79" s="189"/>
      <c r="Q79" s="193"/>
      <c r="R79" s="189"/>
      <c r="S79" s="194"/>
      <c r="T79" s="191"/>
      <c r="U79" s="198"/>
      <c r="V79" s="213">
        <v>100</v>
      </c>
      <c r="W79" s="213">
        <v>1000</v>
      </c>
      <c r="X79" s="213">
        <v>1000</v>
      </c>
      <c r="Y79" s="214">
        <v>6000</v>
      </c>
      <c r="Z79" s="213">
        <v>300</v>
      </c>
      <c r="AA79" s="213">
        <v>100</v>
      </c>
      <c r="AB79" s="213">
        <v>45</v>
      </c>
      <c r="AC79" s="213">
        <v>30</v>
      </c>
      <c r="AD79" s="198"/>
      <c r="AE79" s="213">
        <f t="shared" si="7"/>
        <v>5000</v>
      </c>
      <c r="AF79" s="213">
        <f t="shared" si="8"/>
        <v>5000</v>
      </c>
      <c r="AG79" s="214">
        <f t="shared" si="9"/>
        <v>96000</v>
      </c>
      <c r="AH79" s="474">
        <f t="shared" si="10"/>
        <v>468</v>
      </c>
      <c r="AI79" s="474">
        <f t="shared" si="11"/>
        <v>268</v>
      </c>
      <c r="AJ79" s="213">
        <f t="shared" si="12"/>
        <v>180</v>
      </c>
      <c r="AK79" s="213">
        <f t="shared" si="13"/>
        <v>120</v>
      </c>
      <c r="AL79" s="198"/>
      <c r="AM79" s="195">
        <v>80</v>
      </c>
    </row>
    <row r="80" spans="1:41" x14ac:dyDescent="0.15">
      <c r="A80" s="174">
        <v>77</v>
      </c>
      <c r="B80" s="176" t="s">
        <v>5514</v>
      </c>
      <c r="C80" s="213">
        <v>35</v>
      </c>
      <c r="D80" s="219">
        <v>5</v>
      </c>
      <c r="E80" s="212" t="s">
        <v>6245</v>
      </c>
      <c r="F80" s="202">
        <v>0</v>
      </c>
      <c r="G80" s="200">
        <v>0</v>
      </c>
      <c r="H80" s="216">
        <v>0</v>
      </c>
      <c r="I80" s="208">
        <v>-50</v>
      </c>
      <c r="J80" s="210">
        <v>0</v>
      </c>
      <c r="K80" s="204">
        <v>100</v>
      </c>
      <c r="L80" s="206">
        <v>0</v>
      </c>
      <c r="M80" s="193" t="s">
        <v>201</v>
      </c>
      <c r="N80" s="189">
        <v>15</v>
      </c>
      <c r="O80" s="193" t="s">
        <v>1053</v>
      </c>
      <c r="P80" s="189">
        <v>10</v>
      </c>
      <c r="Q80" s="193" t="s">
        <v>1052</v>
      </c>
      <c r="R80" s="189">
        <v>5</v>
      </c>
      <c r="S80" s="194" t="s">
        <v>1052</v>
      </c>
      <c r="T80" s="191">
        <v>5</v>
      </c>
      <c r="U80" s="198"/>
      <c r="V80" s="213">
        <v>550</v>
      </c>
      <c r="W80" s="213">
        <v>5000</v>
      </c>
      <c r="X80" s="213">
        <v>888</v>
      </c>
      <c r="Y80" s="214">
        <v>2500</v>
      </c>
      <c r="Z80" s="213">
        <v>400</v>
      </c>
      <c r="AA80" s="213">
        <v>100</v>
      </c>
      <c r="AB80" s="213">
        <v>30</v>
      </c>
      <c r="AC80" s="213">
        <v>30</v>
      </c>
      <c r="AD80" s="198"/>
      <c r="AE80" s="213">
        <f t="shared" si="7"/>
        <v>25000</v>
      </c>
      <c r="AF80" s="213">
        <f t="shared" si="8"/>
        <v>4440</v>
      </c>
      <c r="AG80" s="214">
        <f t="shared" si="9"/>
        <v>40000</v>
      </c>
      <c r="AH80" s="474">
        <f t="shared" si="10"/>
        <v>610</v>
      </c>
      <c r="AI80" s="474">
        <f t="shared" si="11"/>
        <v>310</v>
      </c>
      <c r="AJ80" s="213">
        <f t="shared" si="12"/>
        <v>120</v>
      </c>
      <c r="AK80" s="213">
        <f t="shared" si="13"/>
        <v>120</v>
      </c>
      <c r="AL80" s="198"/>
      <c r="AM80" s="195">
        <v>80</v>
      </c>
      <c r="AN80" s="197" t="s">
        <v>1056</v>
      </c>
      <c r="AO80" s="197" t="s">
        <v>6139</v>
      </c>
    </row>
    <row r="81" spans="1:41" x14ac:dyDescent="0.15">
      <c r="A81" s="174">
        <v>78</v>
      </c>
      <c r="B81" s="176" t="s">
        <v>5515</v>
      </c>
      <c r="C81" s="213">
        <v>35</v>
      </c>
      <c r="D81" s="219">
        <v>5</v>
      </c>
      <c r="E81" s="212" t="s">
        <v>6245</v>
      </c>
      <c r="F81" s="202">
        <v>0</v>
      </c>
      <c r="G81" s="200">
        <v>0</v>
      </c>
      <c r="H81" s="216">
        <v>0</v>
      </c>
      <c r="I81" s="208">
        <v>-50</v>
      </c>
      <c r="J81" s="210">
        <v>0</v>
      </c>
      <c r="K81" s="204">
        <v>100</v>
      </c>
      <c r="L81" s="206">
        <v>0</v>
      </c>
      <c r="M81" s="193" t="s">
        <v>201</v>
      </c>
      <c r="N81" s="189">
        <v>15</v>
      </c>
      <c r="O81" s="193" t="s">
        <v>1053</v>
      </c>
      <c r="P81" s="189">
        <v>10</v>
      </c>
      <c r="Q81" s="193" t="s">
        <v>1052</v>
      </c>
      <c r="R81" s="189">
        <v>5</v>
      </c>
      <c r="S81" s="194" t="s">
        <v>1052</v>
      </c>
      <c r="T81" s="191">
        <v>5</v>
      </c>
      <c r="U81" s="198"/>
      <c r="V81" s="213">
        <v>550</v>
      </c>
      <c r="W81" s="213">
        <v>5000</v>
      </c>
      <c r="X81" s="213">
        <v>888</v>
      </c>
      <c r="Y81" s="214">
        <v>2500</v>
      </c>
      <c r="Z81" s="213">
        <v>400</v>
      </c>
      <c r="AA81" s="213">
        <v>100</v>
      </c>
      <c r="AB81" s="213">
        <v>30</v>
      </c>
      <c r="AC81" s="213">
        <v>30</v>
      </c>
      <c r="AD81" s="198"/>
      <c r="AE81" s="213">
        <f t="shared" si="7"/>
        <v>25000</v>
      </c>
      <c r="AF81" s="213">
        <f t="shared" si="8"/>
        <v>4440</v>
      </c>
      <c r="AG81" s="214">
        <f t="shared" si="9"/>
        <v>40000</v>
      </c>
      <c r="AH81" s="474">
        <f t="shared" si="10"/>
        <v>610</v>
      </c>
      <c r="AI81" s="474">
        <f t="shared" si="11"/>
        <v>310</v>
      </c>
      <c r="AJ81" s="213">
        <f t="shared" si="12"/>
        <v>120</v>
      </c>
      <c r="AK81" s="213">
        <f t="shared" si="13"/>
        <v>120</v>
      </c>
      <c r="AL81" s="198"/>
      <c r="AM81" s="195">
        <v>80</v>
      </c>
    </row>
    <row r="82" spans="1:41" x14ac:dyDescent="0.15">
      <c r="A82" s="174">
        <v>79</v>
      </c>
      <c r="B82" s="176" t="s">
        <v>5516</v>
      </c>
      <c r="C82" s="213">
        <v>35</v>
      </c>
      <c r="D82" s="219">
        <v>5</v>
      </c>
      <c r="E82" s="212" t="s">
        <v>6245</v>
      </c>
      <c r="F82" s="202">
        <v>0</v>
      </c>
      <c r="G82" s="200">
        <v>0</v>
      </c>
      <c r="H82" s="216">
        <v>0</v>
      </c>
      <c r="I82" s="208">
        <v>-50</v>
      </c>
      <c r="J82" s="210">
        <v>0</v>
      </c>
      <c r="K82" s="204">
        <v>100</v>
      </c>
      <c r="L82" s="206">
        <v>0</v>
      </c>
      <c r="M82" s="193" t="s">
        <v>201</v>
      </c>
      <c r="N82" s="189">
        <v>15</v>
      </c>
      <c r="O82" s="193" t="s">
        <v>1053</v>
      </c>
      <c r="P82" s="189">
        <v>10</v>
      </c>
      <c r="Q82" s="193" t="s">
        <v>1052</v>
      </c>
      <c r="R82" s="189">
        <v>5</v>
      </c>
      <c r="S82" s="194" t="s">
        <v>1052</v>
      </c>
      <c r="T82" s="191">
        <v>5</v>
      </c>
      <c r="U82" s="198"/>
      <c r="V82" s="213">
        <v>550</v>
      </c>
      <c r="W82" s="213">
        <v>5000</v>
      </c>
      <c r="X82" s="213">
        <v>888</v>
      </c>
      <c r="Y82" s="214">
        <v>2500</v>
      </c>
      <c r="Z82" s="213">
        <v>400</v>
      </c>
      <c r="AA82" s="213">
        <v>100</v>
      </c>
      <c r="AB82" s="213">
        <v>30</v>
      </c>
      <c r="AC82" s="213">
        <v>30</v>
      </c>
      <c r="AD82" s="198"/>
      <c r="AE82" s="213">
        <f t="shared" si="7"/>
        <v>25000</v>
      </c>
      <c r="AF82" s="213">
        <f t="shared" si="8"/>
        <v>4440</v>
      </c>
      <c r="AG82" s="214">
        <f t="shared" si="9"/>
        <v>40000</v>
      </c>
      <c r="AH82" s="474">
        <f t="shared" si="10"/>
        <v>610</v>
      </c>
      <c r="AI82" s="474">
        <f t="shared" si="11"/>
        <v>310</v>
      </c>
      <c r="AJ82" s="213">
        <f t="shared" si="12"/>
        <v>120</v>
      </c>
      <c r="AK82" s="213">
        <f t="shared" si="13"/>
        <v>120</v>
      </c>
      <c r="AL82" s="198"/>
      <c r="AM82" s="195">
        <v>80</v>
      </c>
    </row>
    <row r="83" spans="1:41" x14ac:dyDescent="0.15">
      <c r="A83" s="174">
        <v>80</v>
      </c>
      <c r="B83" s="176" t="s">
        <v>5517</v>
      </c>
      <c r="C83" s="213">
        <v>35</v>
      </c>
      <c r="D83" s="219">
        <v>5</v>
      </c>
      <c r="E83" s="212" t="s">
        <v>6245</v>
      </c>
      <c r="F83" s="202">
        <v>0</v>
      </c>
      <c r="G83" s="200">
        <v>0</v>
      </c>
      <c r="H83" s="216">
        <v>0</v>
      </c>
      <c r="I83" s="208">
        <v>-50</v>
      </c>
      <c r="J83" s="210">
        <v>0</v>
      </c>
      <c r="K83" s="204">
        <v>100</v>
      </c>
      <c r="L83" s="206">
        <v>0</v>
      </c>
      <c r="M83" s="193" t="s">
        <v>201</v>
      </c>
      <c r="N83" s="189">
        <v>15</v>
      </c>
      <c r="O83" s="193" t="s">
        <v>1053</v>
      </c>
      <c r="P83" s="189">
        <v>10</v>
      </c>
      <c r="Q83" s="193" t="s">
        <v>1052</v>
      </c>
      <c r="R83" s="189">
        <v>5</v>
      </c>
      <c r="S83" s="194" t="s">
        <v>1052</v>
      </c>
      <c r="T83" s="191">
        <v>5</v>
      </c>
      <c r="U83" s="198"/>
      <c r="V83" s="213">
        <v>550</v>
      </c>
      <c r="W83" s="213">
        <v>5000</v>
      </c>
      <c r="X83" s="213">
        <v>888</v>
      </c>
      <c r="Y83" s="214">
        <v>2500</v>
      </c>
      <c r="Z83" s="213">
        <v>400</v>
      </c>
      <c r="AA83" s="213">
        <v>100</v>
      </c>
      <c r="AB83" s="213">
        <v>30</v>
      </c>
      <c r="AC83" s="213">
        <v>30</v>
      </c>
      <c r="AD83" s="198"/>
      <c r="AE83" s="213">
        <f t="shared" si="7"/>
        <v>25000</v>
      </c>
      <c r="AF83" s="213">
        <f t="shared" si="8"/>
        <v>4440</v>
      </c>
      <c r="AG83" s="214">
        <f t="shared" si="9"/>
        <v>40000</v>
      </c>
      <c r="AH83" s="474">
        <f t="shared" si="10"/>
        <v>610</v>
      </c>
      <c r="AI83" s="474">
        <f t="shared" si="11"/>
        <v>310</v>
      </c>
      <c r="AJ83" s="213">
        <f t="shared" si="12"/>
        <v>120</v>
      </c>
      <c r="AK83" s="213">
        <f t="shared" si="13"/>
        <v>120</v>
      </c>
      <c r="AL83" s="198"/>
      <c r="AM83" s="195">
        <v>80</v>
      </c>
    </row>
    <row r="84" spans="1:41" x14ac:dyDescent="0.15">
      <c r="A84" s="174">
        <v>81</v>
      </c>
      <c r="B84" s="176" t="s">
        <v>5518</v>
      </c>
      <c r="C84" s="213">
        <v>22</v>
      </c>
      <c r="D84" s="219">
        <v>0</v>
      </c>
      <c r="E84" s="212" t="s">
        <v>6238</v>
      </c>
      <c r="F84" s="202">
        <v>0</v>
      </c>
      <c r="G84" s="200">
        <v>0</v>
      </c>
      <c r="H84" s="216">
        <v>0</v>
      </c>
      <c r="I84" s="208">
        <v>-25</v>
      </c>
      <c r="J84" s="210">
        <v>0</v>
      </c>
      <c r="K84" s="204">
        <v>-25</v>
      </c>
      <c r="L84" s="206">
        <v>0</v>
      </c>
      <c r="M84" s="193" t="s">
        <v>1050</v>
      </c>
      <c r="N84" s="189">
        <v>8</v>
      </c>
      <c r="O84" s="193"/>
      <c r="P84" s="189"/>
      <c r="Q84" s="193"/>
      <c r="R84" s="189"/>
      <c r="S84" s="194" t="s">
        <v>1050</v>
      </c>
      <c r="T84" s="191">
        <v>8</v>
      </c>
      <c r="U84" s="198"/>
      <c r="V84" s="213">
        <v>93</v>
      </c>
      <c r="W84" s="213">
        <v>120</v>
      </c>
      <c r="X84" s="213">
        <v>120</v>
      </c>
      <c r="Y84" s="214">
        <v>325</v>
      </c>
      <c r="Z84" s="213">
        <v>150</v>
      </c>
      <c r="AA84" s="213">
        <v>80</v>
      </c>
      <c r="AB84" s="213">
        <v>25</v>
      </c>
      <c r="AC84" s="213">
        <v>15</v>
      </c>
      <c r="AD84" s="198"/>
      <c r="AE84" s="213">
        <f t="shared" si="7"/>
        <v>600</v>
      </c>
      <c r="AF84" s="213">
        <f t="shared" si="8"/>
        <v>600</v>
      </c>
      <c r="AG84" s="214">
        <f t="shared" si="9"/>
        <v>5200</v>
      </c>
      <c r="AH84" s="474">
        <f t="shared" si="10"/>
        <v>282</v>
      </c>
      <c r="AI84" s="474">
        <f t="shared" si="11"/>
        <v>212</v>
      </c>
      <c r="AJ84" s="213">
        <f t="shared" si="12"/>
        <v>100</v>
      </c>
      <c r="AK84" s="213">
        <f t="shared" si="13"/>
        <v>60</v>
      </c>
      <c r="AL84" s="198"/>
      <c r="AM84" s="195">
        <v>90</v>
      </c>
      <c r="AN84" s="197" t="s">
        <v>1051</v>
      </c>
      <c r="AO84" s="197" t="s">
        <v>6138</v>
      </c>
    </row>
    <row r="85" spans="1:41" x14ac:dyDescent="0.15">
      <c r="A85" s="174">
        <v>82</v>
      </c>
      <c r="B85" s="176" t="s">
        <v>1049</v>
      </c>
      <c r="C85" s="213">
        <v>16</v>
      </c>
      <c r="D85" s="219">
        <v>0</v>
      </c>
      <c r="E85" s="212" t="s">
        <v>6238</v>
      </c>
      <c r="F85" s="202">
        <v>0</v>
      </c>
      <c r="G85" s="200">
        <v>-100</v>
      </c>
      <c r="H85" s="216">
        <v>0</v>
      </c>
      <c r="I85" s="208">
        <v>0</v>
      </c>
      <c r="J85" s="210">
        <v>-50</v>
      </c>
      <c r="K85" s="204">
        <v>-100</v>
      </c>
      <c r="L85" s="206">
        <v>0</v>
      </c>
      <c r="M85" s="193" t="s">
        <v>703</v>
      </c>
      <c r="N85" s="189">
        <v>20</v>
      </c>
      <c r="O85" s="193" t="s">
        <v>703</v>
      </c>
      <c r="P85" s="189">
        <v>10</v>
      </c>
      <c r="Q85" s="193" t="s">
        <v>1048</v>
      </c>
      <c r="R85" s="189">
        <v>5</v>
      </c>
      <c r="S85" s="194" t="s">
        <v>703</v>
      </c>
      <c r="T85" s="191">
        <v>20</v>
      </c>
      <c r="U85" s="198"/>
      <c r="V85" s="213">
        <v>60</v>
      </c>
      <c r="W85" s="213">
        <v>20</v>
      </c>
      <c r="X85" s="213">
        <v>15</v>
      </c>
      <c r="Y85" s="214">
        <v>80</v>
      </c>
      <c r="Z85" s="213">
        <v>108</v>
      </c>
      <c r="AA85" s="213">
        <v>110</v>
      </c>
      <c r="AB85" s="213">
        <v>15</v>
      </c>
      <c r="AC85" s="213">
        <v>15</v>
      </c>
      <c r="AD85" s="198"/>
      <c r="AE85" s="213">
        <f t="shared" si="7"/>
        <v>100</v>
      </c>
      <c r="AF85" s="213">
        <f t="shared" si="8"/>
        <v>75</v>
      </c>
      <c r="AG85" s="214">
        <f t="shared" si="9"/>
        <v>1280</v>
      </c>
      <c r="AH85" s="474">
        <f t="shared" si="10"/>
        <v>204</v>
      </c>
      <c r="AI85" s="474">
        <f t="shared" si="11"/>
        <v>206</v>
      </c>
      <c r="AJ85" s="213">
        <f t="shared" si="12"/>
        <v>60</v>
      </c>
      <c r="AK85" s="213">
        <f t="shared" si="13"/>
        <v>60</v>
      </c>
      <c r="AL85" s="198"/>
      <c r="AM85" s="195">
        <v>80</v>
      </c>
      <c r="AN85" s="630" t="s">
        <v>6043</v>
      </c>
      <c r="AO85" s="630" t="s">
        <v>6127</v>
      </c>
    </row>
    <row r="86" spans="1:41" x14ac:dyDescent="0.15">
      <c r="A86" s="174">
        <v>83</v>
      </c>
      <c r="B86" s="176" t="s">
        <v>5519</v>
      </c>
      <c r="C86" s="213">
        <v>19</v>
      </c>
      <c r="D86" s="219">
        <v>0</v>
      </c>
      <c r="E86" s="212" t="s">
        <v>6238</v>
      </c>
      <c r="F86" s="202">
        <v>0</v>
      </c>
      <c r="G86" s="200">
        <v>-20</v>
      </c>
      <c r="H86" s="216">
        <v>0</v>
      </c>
      <c r="I86" s="208">
        <v>0</v>
      </c>
      <c r="J86" s="210">
        <v>-20</v>
      </c>
      <c r="K86" s="204">
        <v>100</v>
      </c>
      <c r="L86" s="206">
        <v>0</v>
      </c>
      <c r="M86" s="193" t="s">
        <v>1047</v>
      </c>
      <c r="N86" s="189">
        <v>15</v>
      </c>
      <c r="O86" s="193" t="s">
        <v>5520</v>
      </c>
      <c r="P86" s="189">
        <v>5</v>
      </c>
      <c r="Q86" s="193"/>
      <c r="R86" s="189"/>
      <c r="S86" s="194" t="s">
        <v>1047</v>
      </c>
      <c r="T86" s="191">
        <v>15</v>
      </c>
      <c r="U86" s="198"/>
      <c r="V86" s="213">
        <v>50</v>
      </c>
      <c r="W86" s="213">
        <v>25</v>
      </c>
      <c r="X86" s="213">
        <v>25</v>
      </c>
      <c r="Y86" s="214">
        <v>600</v>
      </c>
      <c r="Z86" s="213">
        <v>210</v>
      </c>
      <c r="AA86" s="213">
        <v>80</v>
      </c>
      <c r="AB86" s="213">
        <v>36</v>
      </c>
      <c r="AC86" s="213">
        <v>18</v>
      </c>
      <c r="AD86" s="198"/>
      <c r="AE86" s="213">
        <f t="shared" si="7"/>
        <v>125</v>
      </c>
      <c r="AF86" s="213">
        <f t="shared" si="8"/>
        <v>125</v>
      </c>
      <c r="AG86" s="214">
        <f t="shared" si="9"/>
        <v>9600</v>
      </c>
      <c r="AH86" s="474">
        <f t="shared" si="10"/>
        <v>324</v>
      </c>
      <c r="AI86" s="474">
        <f t="shared" si="11"/>
        <v>194</v>
      </c>
      <c r="AJ86" s="213">
        <f t="shared" si="12"/>
        <v>144</v>
      </c>
      <c r="AK86" s="213">
        <f t="shared" si="13"/>
        <v>72</v>
      </c>
      <c r="AL86" s="198"/>
      <c r="AM86" s="195">
        <v>80</v>
      </c>
      <c r="AN86" s="197" t="s">
        <v>6037</v>
      </c>
      <c r="AO86" s="197" t="s">
        <v>6128</v>
      </c>
    </row>
    <row r="87" spans="1:41" x14ac:dyDescent="0.15">
      <c r="A87" s="174">
        <v>84</v>
      </c>
      <c r="B87" s="176" t="s">
        <v>1046</v>
      </c>
      <c r="C87" s="213">
        <v>17</v>
      </c>
      <c r="D87" s="219">
        <v>0</v>
      </c>
      <c r="E87" s="212" t="s">
        <v>6238</v>
      </c>
      <c r="F87" s="202">
        <v>0</v>
      </c>
      <c r="G87" s="200">
        <v>-20</v>
      </c>
      <c r="H87" s="216">
        <v>0</v>
      </c>
      <c r="I87" s="208">
        <v>-20</v>
      </c>
      <c r="J87" s="210">
        <v>-20</v>
      </c>
      <c r="K87" s="204">
        <v>0</v>
      </c>
      <c r="L87" s="206">
        <v>0</v>
      </c>
      <c r="M87" s="193" t="s">
        <v>689</v>
      </c>
      <c r="N87" s="189">
        <v>20</v>
      </c>
      <c r="O87" s="193" t="s">
        <v>174</v>
      </c>
      <c r="P87" s="189">
        <v>10</v>
      </c>
      <c r="Q87" s="193"/>
      <c r="R87" s="189"/>
      <c r="S87" s="194" t="s">
        <v>174</v>
      </c>
      <c r="T87" s="191">
        <v>10</v>
      </c>
      <c r="U87" s="198"/>
      <c r="V87" s="213">
        <v>50</v>
      </c>
      <c r="W87" s="213">
        <v>20</v>
      </c>
      <c r="X87" s="213">
        <v>20</v>
      </c>
      <c r="Y87" s="214">
        <v>300</v>
      </c>
      <c r="Z87" s="213">
        <v>95</v>
      </c>
      <c r="AA87" s="213">
        <v>80</v>
      </c>
      <c r="AB87" s="213">
        <v>17</v>
      </c>
      <c r="AC87" s="213">
        <v>10</v>
      </c>
      <c r="AD87" s="198"/>
      <c r="AE87" s="213">
        <f t="shared" si="7"/>
        <v>100</v>
      </c>
      <c r="AF87" s="213">
        <f t="shared" si="8"/>
        <v>100</v>
      </c>
      <c r="AG87" s="214">
        <f t="shared" si="9"/>
        <v>4800</v>
      </c>
      <c r="AH87" s="474">
        <f t="shared" si="10"/>
        <v>197</v>
      </c>
      <c r="AI87" s="474">
        <f t="shared" si="11"/>
        <v>182</v>
      </c>
      <c r="AJ87" s="213">
        <f t="shared" si="12"/>
        <v>68</v>
      </c>
      <c r="AK87" s="213">
        <f t="shared" si="13"/>
        <v>40</v>
      </c>
      <c r="AL87" s="198"/>
      <c r="AM87" s="195">
        <v>95</v>
      </c>
      <c r="AN87" s="197" t="s">
        <v>6036</v>
      </c>
      <c r="AO87" s="197" t="s">
        <v>6127</v>
      </c>
    </row>
    <row r="88" spans="1:41" x14ac:dyDescent="0.15">
      <c r="A88" s="174">
        <v>85</v>
      </c>
      <c r="B88" s="176" t="s">
        <v>1045</v>
      </c>
      <c r="C88" s="213">
        <v>18</v>
      </c>
      <c r="D88" s="219">
        <v>0</v>
      </c>
      <c r="E88" s="212" t="s">
        <v>6238</v>
      </c>
      <c r="F88" s="202">
        <v>0</v>
      </c>
      <c r="G88" s="200">
        <v>100</v>
      </c>
      <c r="H88" s="216">
        <v>0</v>
      </c>
      <c r="I88" s="208">
        <v>0</v>
      </c>
      <c r="J88" s="210">
        <v>-20</v>
      </c>
      <c r="K88" s="204">
        <v>-25</v>
      </c>
      <c r="L88" s="206">
        <v>-50</v>
      </c>
      <c r="M88" s="193" t="s">
        <v>689</v>
      </c>
      <c r="N88" s="189">
        <v>20</v>
      </c>
      <c r="O88" s="193" t="s">
        <v>912</v>
      </c>
      <c r="P88" s="189">
        <v>10</v>
      </c>
      <c r="Q88" s="193"/>
      <c r="R88" s="189"/>
      <c r="S88" s="194" t="s">
        <v>912</v>
      </c>
      <c r="T88" s="191">
        <v>10</v>
      </c>
      <c r="U88" s="198"/>
      <c r="V88" s="213">
        <v>5</v>
      </c>
      <c r="W88" s="213">
        <v>20</v>
      </c>
      <c r="X88" s="213">
        <v>30</v>
      </c>
      <c r="Y88" s="214">
        <v>400</v>
      </c>
      <c r="Z88" s="213">
        <v>118</v>
      </c>
      <c r="AA88" s="213">
        <v>80</v>
      </c>
      <c r="AB88" s="213">
        <v>24</v>
      </c>
      <c r="AC88" s="213">
        <v>5</v>
      </c>
      <c r="AD88" s="198"/>
      <c r="AE88" s="213">
        <f t="shared" si="7"/>
        <v>100</v>
      </c>
      <c r="AF88" s="213">
        <f t="shared" si="8"/>
        <v>150</v>
      </c>
      <c r="AG88" s="214">
        <f t="shared" si="9"/>
        <v>6400</v>
      </c>
      <c r="AH88" s="474">
        <f t="shared" si="10"/>
        <v>226</v>
      </c>
      <c r="AI88" s="474">
        <f t="shared" si="11"/>
        <v>188</v>
      </c>
      <c r="AJ88" s="213">
        <f t="shared" si="12"/>
        <v>96</v>
      </c>
      <c r="AK88" s="213">
        <f t="shared" si="13"/>
        <v>20</v>
      </c>
      <c r="AL88" s="198"/>
      <c r="AM88" s="195">
        <v>80</v>
      </c>
      <c r="AN88" s="197" t="s">
        <v>6036</v>
      </c>
      <c r="AO88" s="197" t="s">
        <v>6127</v>
      </c>
    </row>
    <row r="89" spans="1:41" x14ac:dyDescent="0.15">
      <c r="A89" s="174">
        <v>86</v>
      </c>
      <c r="B89" s="176" t="s">
        <v>1044</v>
      </c>
      <c r="C89" s="213">
        <v>18</v>
      </c>
      <c r="D89" s="219">
        <v>0</v>
      </c>
      <c r="E89" s="212" t="s">
        <v>6238</v>
      </c>
      <c r="F89" s="202">
        <v>0</v>
      </c>
      <c r="G89" s="200">
        <v>-50</v>
      </c>
      <c r="H89" s="216">
        <v>0</v>
      </c>
      <c r="I89" s="208">
        <v>0</v>
      </c>
      <c r="J89" s="210">
        <v>-20</v>
      </c>
      <c r="K89" s="204">
        <v>-50</v>
      </c>
      <c r="L89" s="206">
        <v>0</v>
      </c>
      <c r="M89" s="193" t="s">
        <v>5521</v>
      </c>
      <c r="N89" s="189">
        <v>5</v>
      </c>
      <c r="O89" s="193" t="s">
        <v>652</v>
      </c>
      <c r="P89" s="189">
        <v>5</v>
      </c>
      <c r="Q89" s="193" t="s">
        <v>5522</v>
      </c>
      <c r="R89" s="189">
        <v>5</v>
      </c>
      <c r="S89" s="194" t="s">
        <v>5523</v>
      </c>
      <c r="T89" s="191">
        <v>5</v>
      </c>
      <c r="U89" s="198"/>
      <c r="V89" s="213">
        <v>80</v>
      </c>
      <c r="W89" s="213">
        <v>30</v>
      </c>
      <c r="X89" s="213">
        <v>20</v>
      </c>
      <c r="Y89" s="214">
        <v>280</v>
      </c>
      <c r="Z89" s="213">
        <v>276</v>
      </c>
      <c r="AA89" s="213">
        <v>115</v>
      </c>
      <c r="AB89" s="213">
        <v>24</v>
      </c>
      <c r="AC89" s="213">
        <v>10</v>
      </c>
      <c r="AD89" s="198"/>
      <c r="AE89" s="213">
        <f t="shared" si="7"/>
        <v>150</v>
      </c>
      <c r="AF89" s="213">
        <f t="shared" si="8"/>
        <v>100</v>
      </c>
      <c r="AG89" s="214">
        <f t="shared" si="9"/>
        <v>4480</v>
      </c>
      <c r="AH89" s="474">
        <f t="shared" si="10"/>
        <v>384</v>
      </c>
      <c r="AI89" s="474">
        <f t="shared" si="11"/>
        <v>223</v>
      </c>
      <c r="AJ89" s="213">
        <f t="shared" si="12"/>
        <v>96</v>
      </c>
      <c r="AK89" s="213">
        <f t="shared" si="13"/>
        <v>40</v>
      </c>
      <c r="AL89" s="198"/>
      <c r="AM89" s="195">
        <v>80</v>
      </c>
      <c r="AN89" s="197" t="s">
        <v>6037</v>
      </c>
      <c r="AO89" s="197" t="s">
        <v>6128</v>
      </c>
    </row>
    <row r="90" spans="1:41" x14ac:dyDescent="0.15">
      <c r="A90" s="174">
        <v>87</v>
      </c>
      <c r="B90" s="176" t="s">
        <v>1043</v>
      </c>
      <c r="C90" s="213">
        <v>16</v>
      </c>
      <c r="D90" s="219">
        <v>0</v>
      </c>
      <c r="E90" s="212" t="s">
        <v>6238</v>
      </c>
      <c r="F90" s="202">
        <v>0</v>
      </c>
      <c r="G90" s="200">
        <v>-20</v>
      </c>
      <c r="H90" s="216">
        <v>0</v>
      </c>
      <c r="I90" s="208">
        <v>0</v>
      </c>
      <c r="J90" s="210">
        <v>-20</v>
      </c>
      <c r="K90" s="204">
        <v>-20</v>
      </c>
      <c r="L90" s="206">
        <v>0</v>
      </c>
      <c r="M90" s="193" t="s">
        <v>742</v>
      </c>
      <c r="N90" s="189">
        <v>15</v>
      </c>
      <c r="O90" s="193" t="s">
        <v>760</v>
      </c>
      <c r="P90" s="189">
        <v>10</v>
      </c>
      <c r="Q90" s="193" t="s">
        <v>759</v>
      </c>
      <c r="R90" s="189">
        <v>10</v>
      </c>
      <c r="S90" s="194" t="s">
        <v>742</v>
      </c>
      <c r="T90" s="191">
        <v>15</v>
      </c>
      <c r="U90" s="198"/>
      <c r="V90" s="213">
        <v>260</v>
      </c>
      <c r="W90" s="213">
        <v>15</v>
      </c>
      <c r="X90" s="213">
        <v>40</v>
      </c>
      <c r="Y90" s="214">
        <v>65</v>
      </c>
      <c r="Z90" s="213">
        <v>85</v>
      </c>
      <c r="AA90" s="213">
        <v>100</v>
      </c>
      <c r="AB90" s="213">
        <v>30</v>
      </c>
      <c r="AC90" s="213">
        <v>60</v>
      </c>
      <c r="AD90" s="198"/>
      <c r="AE90" s="213">
        <f t="shared" si="7"/>
        <v>75</v>
      </c>
      <c r="AF90" s="213">
        <f t="shared" si="8"/>
        <v>200</v>
      </c>
      <c r="AG90" s="214">
        <f t="shared" si="9"/>
        <v>1040</v>
      </c>
      <c r="AH90" s="474">
        <f t="shared" si="10"/>
        <v>181</v>
      </c>
      <c r="AI90" s="474">
        <f t="shared" si="11"/>
        <v>196</v>
      </c>
      <c r="AJ90" s="213">
        <f t="shared" si="12"/>
        <v>120</v>
      </c>
      <c r="AK90" s="213">
        <f t="shared" si="13"/>
        <v>240</v>
      </c>
      <c r="AL90" s="198"/>
      <c r="AM90" s="195">
        <v>80</v>
      </c>
      <c r="AN90" s="197" t="s">
        <v>6036</v>
      </c>
      <c r="AO90" s="197" t="s">
        <v>6127</v>
      </c>
    </row>
    <row r="91" spans="1:41" x14ac:dyDescent="0.15">
      <c r="A91" s="174">
        <v>88</v>
      </c>
      <c r="B91" s="176" t="s">
        <v>1042</v>
      </c>
      <c r="C91" s="213">
        <v>18</v>
      </c>
      <c r="D91" s="219">
        <v>4</v>
      </c>
      <c r="E91" s="212" t="s">
        <v>6244</v>
      </c>
      <c r="F91" s="202">
        <v>0</v>
      </c>
      <c r="G91" s="200">
        <v>100</v>
      </c>
      <c r="H91" s="216">
        <v>100</v>
      </c>
      <c r="I91" s="208">
        <v>100</v>
      </c>
      <c r="J91" s="210">
        <v>100</v>
      </c>
      <c r="K91" s="204">
        <v>100</v>
      </c>
      <c r="L91" s="206">
        <v>100</v>
      </c>
      <c r="M91" s="193" t="s">
        <v>626</v>
      </c>
      <c r="N91" s="189">
        <v>20</v>
      </c>
      <c r="O91" s="193" t="s">
        <v>199</v>
      </c>
      <c r="P91" s="189">
        <v>5</v>
      </c>
      <c r="Q91" s="193"/>
      <c r="R91" s="189"/>
      <c r="S91" s="194" t="s">
        <v>596</v>
      </c>
      <c r="T91" s="191">
        <v>10</v>
      </c>
      <c r="U91" s="198"/>
      <c r="V91" s="213">
        <v>30</v>
      </c>
      <c r="W91" s="213">
        <v>50</v>
      </c>
      <c r="X91" s="213">
        <v>50</v>
      </c>
      <c r="Y91" s="214">
        <v>100</v>
      </c>
      <c r="Z91" s="213">
        <v>100</v>
      </c>
      <c r="AA91" s="213">
        <v>90</v>
      </c>
      <c r="AB91" s="213">
        <v>18</v>
      </c>
      <c r="AC91" s="213">
        <v>13</v>
      </c>
      <c r="AD91" s="198"/>
      <c r="AE91" s="213">
        <f t="shared" si="7"/>
        <v>250</v>
      </c>
      <c r="AF91" s="213">
        <f t="shared" si="8"/>
        <v>250</v>
      </c>
      <c r="AG91" s="214">
        <f t="shared" si="9"/>
        <v>1600</v>
      </c>
      <c r="AH91" s="474">
        <f t="shared" si="10"/>
        <v>208</v>
      </c>
      <c r="AI91" s="474">
        <f t="shared" si="11"/>
        <v>198</v>
      </c>
      <c r="AJ91" s="213">
        <f t="shared" si="12"/>
        <v>72</v>
      </c>
      <c r="AK91" s="213">
        <f t="shared" si="13"/>
        <v>52</v>
      </c>
      <c r="AL91" s="198"/>
      <c r="AM91" s="195">
        <v>80</v>
      </c>
      <c r="AN91" s="197" t="s">
        <v>6037</v>
      </c>
      <c r="AO91" s="197" t="s">
        <v>6128</v>
      </c>
    </row>
    <row r="92" spans="1:41" x14ac:dyDescent="0.15">
      <c r="A92" s="174">
        <v>89</v>
      </c>
      <c r="B92" s="176" t="s">
        <v>5524</v>
      </c>
      <c r="C92" s="213">
        <v>20</v>
      </c>
      <c r="D92" s="219">
        <v>4</v>
      </c>
      <c r="E92" s="212" t="s">
        <v>6244</v>
      </c>
      <c r="F92" s="202">
        <v>0</v>
      </c>
      <c r="G92" s="200">
        <v>0</v>
      </c>
      <c r="H92" s="216">
        <v>0</v>
      </c>
      <c r="I92" s="208">
        <v>-150</v>
      </c>
      <c r="J92" s="210">
        <v>0</v>
      </c>
      <c r="K92" s="204">
        <v>100</v>
      </c>
      <c r="L92" s="206">
        <v>0</v>
      </c>
      <c r="M92" s="193" t="s">
        <v>199</v>
      </c>
      <c r="N92" s="189">
        <v>20</v>
      </c>
      <c r="O92" s="193" t="s">
        <v>626</v>
      </c>
      <c r="P92" s="189">
        <v>15</v>
      </c>
      <c r="Q92" s="193" t="s">
        <v>596</v>
      </c>
      <c r="R92" s="189">
        <v>10</v>
      </c>
      <c r="S92" s="194" t="s">
        <v>596</v>
      </c>
      <c r="T92" s="191">
        <v>10</v>
      </c>
      <c r="U92" s="198"/>
      <c r="V92" s="213">
        <v>30</v>
      </c>
      <c r="W92" s="213">
        <v>35</v>
      </c>
      <c r="X92" s="213">
        <v>25</v>
      </c>
      <c r="Y92" s="214">
        <v>70</v>
      </c>
      <c r="Z92" s="213">
        <v>120</v>
      </c>
      <c r="AA92" s="213">
        <v>110</v>
      </c>
      <c r="AB92" s="213">
        <v>30</v>
      </c>
      <c r="AC92" s="213">
        <v>0</v>
      </c>
      <c r="AD92" s="198"/>
      <c r="AE92" s="213">
        <f t="shared" si="7"/>
        <v>175</v>
      </c>
      <c r="AF92" s="213">
        <f t="shared" si="8"/>
        <v>125</v>
      </c>
      <c r="AG92" s="214">
        <f t="shared" si="9"/>
        <v>1120</v>
      </c>
      <c r="AH92" s="474">
        <f t="shared" si="10"/>
        <v>240</v>
      </c>
      <c r="AI92" s="474">
        <f t="shared" si="11"/>
        <v>230</v>
      </c>
      <c r="AJ92" s="213">
        <f t="shared" si="12"/>
        <v>120</v>
      </c>
      <c r="AK92" s="213">
        <f t="shared" si="13"/>
        <v>0</v>
      </c>
      <c r="AL92" s="198"/>
      <c r="AM92" s="195">
        <v>100</v>
      </c>
      <c r="AN92" s="197" t="s">
        <v>1031</v>
      </c>
      <c r="AO92" s="197" t="s">
        <v>6130</v>
      </c>
    </row>
    <row r="93" spans="1:41" x14ac:dyDescent="0.15">
      <c r="A93" s="174">
        <v>90</v>
      </c>
      <c r="B93" s="176" t="s">
        <v>5525</v>
      </c>
      <c r="C93" s="213">
        <v>20</v>
      </c>
      <c r="D93" s="219">
        <v>4</v>
      </c>
      <c r="E93" s="212" t="s">
        <v>6244</v>
      </c>
      <c r="F93" s="202">
        <v>0</v>
      </c>
      <c r="G93" s="200">
        <v>0</v>
      </c>
      <c r="H93" s="216">
        <v>0</v>
      </c>
      <c r="I93" s="208">
        <v>-150</v>
      </c>
      <c r="J93" s="210">
        <v>0</v>
      </c>
      <c r="K93" s="204">
        <v>100</v>
      </c>
      <c r="L93" s="206">
        <v>0</v>
      </c>
      <c r="M93" s="193" t="s">
        <v>199</v>
      </c>
      <c r="N93" s="189">
        <v>20</v>
      </c>
      <c r="O93" s="193" t="s">
        <v>626</v>
      </c>
      <c r="P93" s="189">
        <v>15</v>
      </c>
      <c r="Q93" s="193" t="s">
        <v>596</v>
      </c>
      <c r="R93" s="189">
        <v>10</v>
      </c>
      <c r="S93" s="194" t="s">
        <v>596</v>
      </c>
      <c r="T93" s="191">
        <v>10</v>
      </c>
      <c r="U93" s="198"/>
      <c r="V93" s="213">
        <v>30</v>
      </c>
      <c r="W93" s="213">
        <v>35</v>
      </c>
      <c r="X93" s="213">
        <v>25</v>
      </c>
      <c r="Y93" s="214">
        <v>70</v>
      </c>
      <c r="Z93" s="213">
        <v>120</v>
      </c>
      <c r="AA93" s="213">
        <v>110</v>
      </c>
      <c r="AB93" s="213">
        <v>30</v>
      </c>
      <c r="AC93" s="213">
        <v>0</v>
      </c>
      <c r="AD93" s="198"/>
      <c r="AE93" s="213">
        <f t="shared" si="7"/>
        <v>175</v>
      </c>
      <c r="AF93" s="213">
        <f t="shared" si="8"/>
        <v>125</v>
      </c>
      <c r="AG93" s="214">
        <f t="shared" si="9"/>
        <v>1120</v>
      </c>
      <c r="AH93" s="474">
        <f t="shared" si="10"/>
        <v>240</v>
      </c>
      <c r="AI93" s="474">
        <f t="shared" si="11"/>
        <v>230</v>
      </c>
      <c r="AJ93" s="213">
        <f t="shared" si="12"/>
        <v>120</v>
      </c>
      <c r="AK93" s="213">
        <f t="shared" si="13"/>
        <v>0</v>
      </c>
      <c r="AL93" s="198"/>
      <c r="AM93" s="195">
        <v>100</v>
      </c>
    </row>
    <row r="94" spans="1:41" x14ac:dyDescent="0.15">
      <c r="A94" s="174">
        <v>91</v>
      </c>
      <c r="B94" s="176" t="s">
        <v>5526</v>
      </c>
      <c r="C94" s="213">
        <v>20</v>
      </c>
      <c r="D94" s="219">
        <v>4</v>
      </c>
      <c r="E94" s="212" t="s">
        <v>6244</v>
      </c>
      <c r="F94" s="202">
        <v>0</v>
      </c>
      <c r="G94" s="200">
        <v>0</v>
      </c>
      <c r="H94" s="216">
        <v>0</v>
      </c>
      <c r="I94" s="208">
        <v>0</v>
      </c>
      <c r="J94" s="210">
        <v>0</v>
      </c>
      <c r="K94" s="204">
        <v>100</v>
      </c>
      <c r="L94" s="206">
        <v>0</v>
      </c>
      <c r="M94" s="193" t="s">
        <v>199</v>
      </c>
      <c r="N94" s="189">
        <v>20</v>
      </c>
      <c r="O94" s="193" t="s">
        <v>626</v>
      </c>
      <c r="P94" s="189">
        <v>15</v>
      </c>
      <c r="Q94" s="193" t="s">
        <v>596</v>
      </c>
      <c r="R94" s="189">
        <v>10</v>
      </c>
      <c r="S94" s="194" t="s">
        <v>596</v>
      </c>
      <c r="T94" s="191">
        <v>10</v>
      </c>
      <c r="U94" s="198"/>
      <c r="V94" s="213">
        <v>30</v>
      </c>
      <c r="W94" s="213">
        <v>35</v>
      </c>
      <c r="X94" s="213">
        <v>25</v>
      </c>
      <c r="Y94" s="214">
        <v>70</v>
      </c>
      <c r="Z94" s="213">
        <v>120</v>
      </c>
      <c r="AA94" s="213">
        <v>110</v>
      </c>
      <c r="AB94" s="213">
        <v>30</v>
      </c>
      <c r="AC94" s="213">
        <v>0</v>
      </c>
      <c r="AD94" s="198"/>
      <c r="AE94" s="213">
        <f t="shared" si="7"/>
        <v>175</v>
      </c>
      <c r="AF94" s="213">
        <f t="shared" si="8"/>
        <v>125</v>
      </c>
      <c r="AG94" s="214">
        <f t="shared" si="9"/>
        <v>1120</v>
      </c>
      <c r="AH94" s="474">
        <f t="shared" si="10"/>
        <v>240</v>
      </c>
      <c r="AI94" s="474">
        <f t="shared" si="11"/>
        <v>230</v>
      </c>
      <c r="AJ94" s="213">
        <f t="shared" si="12"/>
        <v>120</v>
      </c>
      <c r="AK94" s="213">
        <f t="shared" si="13"/>
        <v>0</v>
      </c>
      <c r="AL94" s="198"/>
      <c r="AM94" s="195">
        <v>100</v>
      </c>
      <c r="AN94" s="197" t="s">
        <v>1036</v>
      </c>
      <c r="AO94" s="197" t="s">
        <v>6140</v>
      </c>
    </row>
    <row r="95" spans="1:41" x14ac:dyDescent="0.15">
      <c r="A95" s="174">
        <v>92</v>
      </c>
      <c r="B95" s="176" t="s">
        <v>5527</v>
      </c>
      <c r="C95" s="213">
        <v>20</v>
      </c>
      <c r="D95" s="219">
        <v>4</v>
      </c>
      <c r="E95" s="212" t="s">
        <v>6244</v>
      </c>
      <c r="F95" s="202">
        <v>0</v>
      </c>
      <c r="G95" s="200">
        <v>0</v>
      </c>
      <c r="H95" s="216">
        <v>0</v>
      </c>
      <c r="I95" s="208">
        <v>-150</v>
      </c>
      <c r="J95" s="210">
        <v>0</v>
      </c>
      <c r="K95" s="204">
        <v>100</v>
      </c>
      <c r="L95" s="206">
        <v>0</v>
      </c>
      <c r="M95" s="193" t="s">
        <v>199</v>
      </c>
      <c r="N95" s="189">
        <v>20</v>
      </c>
      <c r="O95" s="193" t="s">
        <v>626</v>
      </c>
      <c r="P95" s="189">
        <v>15</v>
      </c>
      <c r="Q95" s="193" t="s">
        <v>596</v>
      </c>
      <c r="R95" s="189">
        <v>10</v>
      </c>
      <c r="S95" s="194" t="s">
        <v>596</v>
      </c>
      <c r="T95" s="191">
        <v>10</v>
      </c>
      <c r="U95" s="198"/>
      <c r="V95" s="213">
        <v>30</v>
      </c>
      <c r="W95" s="213">
        <v>35</v>
      </c>
      <c r="X95" s="213">
        <v>25</v>
      </c>
      <c r="Y95" s="214">
        <v>70</v>
      </c>
      <c r="Z95" s="213">
        <v>120</v>
      </c>
      <c r="AA95" s="213">
        <v>110</v>
      </c>
      <c r="AB95" s="213">
        <v>30</v>
      </c>
      <c r="AC95" s="213">
        <v>0</v>
      </c>
      <c r="AD95" s="198"/>
      <c r="AE95" s="213">
        <f t="shared" si="7"/>
        <v>175</v>
      </c>
      <c r="AF95" s="213">
        <f t="shared" si="8"/>
        <v>125</v>
      </c>
      <c r="AG95" s="214">
        <f t="shared" si="9"/>
        <v>1120</v>
      </c>
      <c r="AH95" s="474">
        <f t="shared" si="10"/>
        <v>240</v>
      </c>
      <c r="AI95" s="474">
        <f t="shared" si="11"/>
        <v>230</v>
      </c>
      <c r="AJ95" s="213">
        <f t="shared" si="12"/>
        <v>120</v>
      </c>
      <c r="AK95" s="213">
        <f t="shared" si="13"/>
        <v>0</v>
      </c>
      <c r="AL95" s="198"/>
      <c r="AM95" s="195">
        <v>100</v>
      </c>
    </row>
    <row r="96" spans="1:41" x14ac:dyDescent="0.15">
      <c r="A96" s="174">
        <v>93</v>
      </c>
      <c r="B96" s="176" t="s">
        <v>5528</v>
      </c>
      <c r="C96" s="213">
        <v>19</v>
      </c>
      <c r="D96" s="219">
        <v>4</v>
      </c>
      <c r="E96" s="212" t="s">
        <v>6244</v>
      </c>
      <c r="F96" s="202">
        <v>0</v>
      </c>
      <c r="G96" s="200">
        <v>0</v>
      </c>
      <c r="H96" s="216">
        <v>0</v>
      </c>
      <c r="I96" s="208">
        <v>-100</v>
      </c>
      <c r="J96" s="210">
        <v>-50</v>
      </c>
      <c r="K96" s="204">
        <v>100</v>
      </c>
      <c r="L96" s="206">
        <v>0</v>
      </c>
      <c r="M96" s="193" t="s">
        <v>199</v>
      </c>
      <c r="N96" s="189">
        <v>15</v>
      </c>
      <c r="O96" s="193" t="s">
        <v>596</v>
      </c>
      <c r="P96" s="189">
        <v>10</v>
      </c>
      <c r="Q96" s="193" t="s">
        <v>698</v>
      </c>
      <c r="R96" s="189">
        <v>5</v>
      </c>
      <c r="S96" s="194" t="s">
        <v>698</v>
      </c>
      <c r="T96" s="191">
        <v>5</v>
      </c>
      <c r="U96" s="198"/>
      <c r="V96" s="213">
        <v>50</v>
      </c>
      <c r="W96" s="213">
        <v>30</v>
      </c>
      <c r="X96" s="213">
        <v>20</v>
      </c>
      <c r="Y96" s="214">
        <v>40</v>
      </c>
      <c r="Z96" s="213">
        <v>180</v>
      </c>
      <c r="AA96" s="213">
        <v>120</v>
      </c>
      <c r="AB96" s="213">
        <v>20</v>
      </c>
      <c r="AC96" s="213">
        <v>20</v>
      </c>
      <c r="AD96" s="198"/>
      <c r="AE96" s="213">
        <f t="shared" si="7"/>
        <v>150</v>
      </c>
      <c r="AF96" s="213">
        <f t="shared" si="8"/>
        <v>100</v>
      </c>
      <c r="AG96" s="214">
        <f t="shared" si="9"/>
        <v>640</v>
      </c>
      <c r="AH96" s="474">
        <f t="shared" si="10"/>
        <v>294</v>
      </c>
      <c r="AI96" s="474">
        <f t="shared" si="11"/>
        <v>234</v>
      </c>
      <c r="AJ96" s="213">
        <f t="shared" si="12"/>
        <v>80</v>
      </c>
      <c r="AK96" s="213">
        <f t="shared" si="13"/>
        <v>80</v>
      </c>
      <c r="AL96" s="198"/>
      <c r="AM96" s="195">
        <v>80</v>
      </c>
      <c r="AN96" s="197" t="s">
        <v>1031</v>
      </c>
      <c r="AO96" s="197" t="s">
        <v>6130</v>
      </c>
    </row>
    <row r="97" spans="1:41" x14ac:dyDescent="0.15">
      <c r="A97" s="174">
        <v>94</v>
      </c>
      <c r="B97" s="176" t="s">
        <v>1039</v>
      </c>
      <c r="C97" s="213">
        <v>18</v>
      </c>
      <c r="D97" s="219">
        <v>4</v>
      </c>
      <c r="E97" s="212" t="s">
        <v>6244</v>
      </c>
      <c r="F97" s="202">
        <v>0</v>
      </c>
      <c r="G97" s="200">
        <v>0</v>
      </c>
      <c r="H97" s="216">
        <v>0</v>
      </c>
      <c r="I97" s="208">
        <v>-100</v>
      </c>
      <c r="J97" s="210">
        <v>-50</v>
      </c>
      <c r="K97" s="204">
        <v>100</v>
      </c>
      <c r="L97" s="206">
        <v>0</v>
      </c>
      <c r="M97" s="193" t="s">
        <v>199</v>
      </c>
      <c r="N97" s="189">
        <v>15</v>
      </c>
      <c r="O97" s="193" t="s">
        <v>596</v>
      </c>
      <c r="P97" s="189">
        <v>10</v>
      </c>
      <c r="Q97" s="193" t="s">
        <v>944</v>
      </c>
      <c r="R97" s="189">
        <v>5</v>
      </c>
      <c r="S97" s="194" t="s">
        <v>944</v>
      </c>
      <c r="T97" s="191">
        <v>5</v>
      </c>
      <c r="U97" s="198"/>
      <c r="V97" s="213">
        <v>45</v>
      </c>
      <c r="W97" s="213">
        <v>25</v>
      </c>
      <c r="X97" s="213">
        <v>25</v>
      </c>
      <c r="Y97" s="214">
        <v>30</v>
      </c>
      <c r="Z97" s="213">
        <v>140</v>
      </c>
      <c r="AA97" s="213">
        <v>110</v>
      </c>
      <c r="AB97" s="213">
        <v>45</v>
      </c>
      <c r="AC97" s="213">
        <v>18</v>
      </c>
      <c r="AD97" s="198"/>
      <c r="AE97" s="213">
        <f t="shared" si="7"/>
        <v>125</v>
      </c>
      <c r="AF97" s="213">
        <f t="shared" si="8"/>
        <v>125</v>
      </c>
      <c r="AG97" s="214">
        <f t="shared" si="9"/>
        <v>480</v>
      </c>
      <c r="AH97" s="474">
        <f t="shared" si="10"/>
        <v>248</v>
      </c>
      <c r="AI97" s="474">
        <f t="shared" si="11"/>
        <v>218</v>
      </c>
      <c r="AJ97" s="213">
        <f t="shared" si="12"/>
        <v>180</v>
      </c>
      <c r="AK97" s="213">
        <f t="shared" si="13"/>
        <v>72</v>
      </c>
      <c r="AL97" s="198"/>
      <c r="AM97" s="195">
        <v>80</v>
      </c>
      <c r="AN97" s="197" t="s">
        <v>1036</v>
      </c>
      <c r="AO97" s="197" t="s">
        <v>6140</v>
      </c>
    </row>
    <row r="98" spans="1:41" x14ac:dyDescent="0.15">
      <c r="A98" s="174">
        <v>95</v>
      </c>
      <c r="B98" s="176" t="s">
        <v>5529</v>
      </c>
      <c r="C98" s="213">
        <v>15</v>
      </c>
      <c r="D98" s="219">
        <v>4</v>
      </c>
      <c r="E98" s="212" t="s">
        <v>6244</v>
      </c>
      <c r="F98" s="202">
        <v>0</v>
      </c>
      <c r="G98" s="200">
        <v>0</v>
      </c>
      <c r="H98" s="216">
        <v>0</v>
      </c>
      <c r="I98" s="208">
        <v>-100</v>
      </c>
      <c r="J98" s="210">
        <v>0</v>
      </c>
      <c r="K98" s="204">
        <v>100</v>
      </c>
      <c r="L98" s="206">
        <v>0</v>
      </c>
      <c r="M98" s="193" t="s">
        <v>199</v>
      </c>
      <c r="N98" s="189">
        <v>15</v>
      </c>
      <c r="O98" s="193" t="s">
        <v>626</v>
      </c>
      <c r="P98" s="189">
        <v>10</v>
      </c>
      <c r="Q98" s="193" t="s">
        <v>1037</v>
      </c>
      <c r="R98" s="189">
        <v>10</v>
      </c>
      <c r="S98" s="194" t="s">
        <v>1037</v>
      </c>
      <c r="T98" s="191">
        <v>10</v>
      </c>
      <c r="U98" s="198"/>
      <c r="V98" s="213">
        <v>110</v>
      </c>
      <c r="W98" s="213">
        <v>20</v>
      </c>
      <c r="X98" s="213">
        <v>20</v>
      </c>
      <c r="Y98" s="214">
        <v>35</v>
      </c>
      <c r="Z98" s="213">
        <v>140</v>
      </c>
      <c r="AA98" s="213">
        <v>135</v>
      </c>
      <c r="AB98" s="213">
        <v>10</v>
      </c>
      <c r="AC98" s="213">
        <v>35</v>
      </c>
      <c r="AD98" s="198"/>
      <c r="AE98" s="213">
        <f t="shared" si="7"/>
        <v>100</v>
      </c>
      <c r="AF98" s="213">
        <f t="shared" si="8"/>
        <v>100</v>
      </c>
      <c r="AG98" s="214">
        <f t="shared" si="9"/>
        <v>560</v>
      </c>
      <c r="AH98" s="474">
        <f t="shared" si="10"/>
        <v>230</v>
      </c>
      <c r="AI98" s="474">
        <f t="shared" si="11"/>
        <v>225</v>
      </c>
      <c r="AJ98" s="213">
        <f t="shared" si="12"/>
        <v>40</v>
      </c>
      <c r="AK98" s="213">
        <f t="shared" si="13"/>
        <v>140</v>
      </c>
      <c r="AL98" s="198"/>
      <c r="AM98" s="195">
        <v>80</v>
      </c>
      <c r="AN98" s="197" t="s">
        <v>1031</v>
      </c>
      <c r="AO98" s="197" t="s">
        <v>6130</v>
      </c>
    </row>
    <row r="99" spans="1:41" x14ac:dyDescent="0.15">
      <c r="A99" s="174">
        <v>96</v>
      </c>
      <c r="B99" s="176" t="s">
        <v>5530</v>
      </c>
      <c r="C99" s="213">
        <v>15</v>
      </c>
      <c r="D99" s="219">
        <v>4</v>
      </c>
      <c r="E99" s="212" t="s">
        <v>6244</v>
      </c>
      <c r="F99" s="202">
        <v>0</v>
      </c>
      <c r="G99" s="200">
        <v>0</v>
      </c>
      <c r="H99" s="216">
        <v>0</v>
      </c>
      <c r="I99" s="208">
        <v>-100</v>
      </c>
      <c r="J99" s="210">
        <v>0</v>
      </c>
      <c r="K99" s="204">
        <v>100</v>
      </c>
      <c r="L99" s="206">
        <v>0</v>
      </c>
      <c r="M99" s="193" t="s">
        <v>199</v>
      </c>
      <c r="N99" s="189">
        <v>15</v>
      </c>
      <c r="O99" s="193" t="s">
        <v>626</v>
      </c>
      <c r="P99" s="189">
        <v>10</v>
      </c>
      <c r="Q99" s="193" t="s">
        <v>1037</v>
      </c>
      <c r="R99" s="189">
        <v>10</v>
      </c>
      <c r="S99" s="194" t="s">
        <v>1037</v>
      </c>
      <c r="T99" s="191">
        <v>10</v>
      </c>
      <c r="U99" s="198"/>
      <c r="V99" s="213">
        <v>110</v>
      </c>
      <c r="W99" s="213">
        <v>20</v>
      </c>
      <c r="X99" s="213">
        <v>20</v>
      </c>
      <c r="Y99" s="214">
        <v>35</v>
      </c>
      <c r="Z99" s="213">
        <v>140</v>
      </c>
      <c r="AA99" s="213">
        <v>135</v>
      </c>
      <c r="AB99" s="213">
        <v>10</v>
      </c>
      <c r="AC99" s="213">
        <v>35</v>
      </c>
      <c r="AD99" s="198"/>
      <c r="AE99" s="213">
        <f t="shared" si="7"/>
        <v>100</v>
      </c>
      <c r="AF99" s="213">
        <f t="shared" si="8"/>
        <v>100</v>
      </c>
      <c r="AG99" s="214">
        <f t="shared" si="9"/>
        <v>560</v>
      </c>
      <c r="AH99" s="474">
        <f t="shared" si="10"/>
        <v>230</v>
      </c>
      <c r="AI99" s="474">
        <f t="shared" si="11"/>
        <v>225</v>
      </c>
      <c r="AJ99" s="213">
        <f t="shared" si="12"/>
        <v>40</v>
      </c>
      <c r="AK99" s="213">
        <f t="shared" si="13"/>
        <v>140</v>
      </c>
      <c r="AL99" s="198"/>
      <c r="AM99" s="195">
        <v>80</v>
      </c>
    </row>
    <row r="100" spans="1:41" x14ac:dyDescent="0.15">
      <c r="A100" s="174">
        <v>97</v>
      </c>
      <c r="B100" s="176" t="s">
        <v>1035</v>
      </c>
      <c r="C100" s="213">
        <v>17</v>
      </c>
      <c r="D100" s="219">
        <v>2</v>
      </c>
      <c r="E100" s="212" t="s">
        <v>6239</v>
      </c>
      <c r="F100" s="202">
        <v>0</v>
      </c>
      <c r="G100" s="200">
        <v>0</v>
      </c>
      <c r="H100" s="216">
        <v>0</v>
      </c>
      <c r="I100" s="208">
        <v>-50</v>
      </c>
      <c r="J100" s="210">
        <v>0</v>
      </c>
      <c r="K100" s="204">
        <v>50</v>
      </c>
      <c r="L100" s="206">
        <v>0</v>
      </c>
      <c r="M100" s="193" t="s">
        <v>635</v>
      </c>
      <c r="N100" s="189">
        <v>20</v>
      </c>
      <c r="O100" s="193" t="s">
        <v>626</v>
      </c>
      <c r="P100" s="189">
        <v>20</v>
      </c>
      <c r="Q100" s="193" t="s">
        <v>596</v>
      </c>
      <c r="R100" s="189">
        <v>5</v>
      </c>
      <c r="S100" s="194" t="s">
        <v>1033</v>
      </c>
      <c r="T100" s="191">
        <v>5</v>
      </c>
      <c r="U100" s="198"/>
      <c r="V100" s="213">
        <v>100</v>
      </c>
      <c r="W100" s="213">
        <v>20</v>
      </c>
      <c r="X100" s="213">
        <v>25</v>
      </c>
      <c r="Y100" s="214">
        <v>200</v>
      </c>
      <c r="Z100" s="213">
        <v>150</v>
      </c>
      <c r="AA100" s="213">
        <v>100</v>
      </c>
      <c r="AB100" s="213">
        <v>40</v>
      </c>
      <c r="AC100" s="213">
        <v>15</v>
      </c>
      <c r="AD100" s="198"/>
      <c r="AE100" s="213">
        <f t="shared" si="7"/>
        <v>100</v>
      </c>
      <c r="AF100" s="213">
        <f t="shared" si="8"/>
        <v>125</v>
      </c>
      <c r="AG100" s="214">
        <f t="shared" si="9"/>
        <v>3200</v>
      </c>
      <c r="AH100" s="474">
        <f t="shared" si="10"/>
        <v>252</v>
      </c>
      <c r="AI100" s="474">
        <f t="shared" si="11"/>
        <v>202</v>
      </c>
      <c r="AJ100" s="213">
        <f t="shared" si="12"/>
        <v>160</v>
      </c>
      <c r="AK100" s="213">
        <f t="shared" si="13"/>
        <v>60</v>
      </c>
      <c r="AL100" s="198"/>
      <c r="AM100" s="195">
        <v>80</v>
      </c>
      <c r="AN100" s="197" t="s">
        <v>1031</v>
      </c>
      <c r="AO100" s="197" t="s">
        <v>6130</v>
      </c>
    </row>
    <row r="101" spans="1:41" x14ac:dyDescent="0.15">
      <c r="A101" s="174">
        <v>98</v>
      </c>
      <c r="B101" s="176" t="s">
        <v>5531</v>
      </c>
      <c r="C101" s="213">
        <v>28</v>
      </c>
      <c r="D101" s="219">
        <v>2</v>
      </c>
      <c r="E101" s="212" t="s">
        <v>6239</v>
      </c>
      <c r="F101" s="202">
        <v>0</v>
      </c>
      <c r="G101" s="200">
        <v>0</v>
      </c>
      <c r="H101" s="216">
        <v>0</v>
      </c>
      <c r="I101" s="208">
        <v>-50</v>
      </c>
      <c r="J101" s="210">
        <v>0</v>
      </c>
      <c r="K101" s="204">
        <v>50</v>
      </c>
      <c r="L101" s="206">
        <v>0</v>
      </c>
      <c r="M101" s="193" t="s">
        <v>5532</v>
      </c>
      <c r="N101" s="189">
        <v>30</v>
      </c>
      <c r="O101" s="193" t="s">
        <v>635</v>
      </c>
      <c r="P101" s="189">
        <v>20</v>
      </c>
      <c r="Q101" s="193" t="s">
        <v>626</v>
      </c>
      <c r="R101" s="189">
        <v>20</v>
      </c>
      <c r="S101" s="194" t="s">
        <v>1033</v>
      </c>
      <c r="T101" s="191">
        <v>5</v>
      </c>
      <c r="U101" s="198"/>
      <c r="V101" s="213">
        <v>300</v>
      </c>
      <c r="W101" s="213">
        <v>200</v>
      </c>
      <c r="X101" s="213">
        <v>250</v>
      </c>
      <c r="Y101" s="214">
        <v>1000</v>
      </c>
      <c r="Z101" s="213">
        <v>300</v>
      </c>
      <c r="AA101" s="213">
        <v>100</v>
      </c>
      <c r="AB101" s="213">
        <v>30</v>
      </c>
      <c r="AC101" s="213">
        <v>15</v>
      </c>
      <c r="AD101" s="198"/>
      <c r="AE101" s="213">
        <f t="shared" si="7"/>
        <v>1000</v>
      </c>
      <c r="AF101" s="213">
        <f t="shared" si="8"/>
        <v>1250</v>
      </c>
      <c r="AG101" s="214">
        <f t="shared" si="9"/>
        <v>16000</v>
      </c>
      <c r="AH101" s="474">
        <f t="shared" si="10"/>
        <v>468</v>
      </c>
      <c r="AI101" s="474">
        <f t="shared" si="11"/>
        <v>268</v>
      </c>
      <c r="AJ101" s="213">
        <f t="shared" si="12"/>
        <v>120</v>
      </c>
      <c r="AK101" s="213">
        <f t="shared" si="13"/>
        <v>60</v>
      </c>
      <c r="AL101" s="198"/>
      <c r="AM101" s="195">
        <v>80</v>
      </c>
      <c r="AN101" s="197" t="s">
        <v>1031</v>
      </c>
      <c r="AO101" s="197" t="s">
        <v>6130</v>
      </c>
    </row>
    <row r="102" spans="1:41" x14ac:dyDescent="0.15">
      <c r="A102" s="174">
        <v>99</v>
      </c>
      <c r="B102" s="176" t="s">
        <v>1032</v>
      </c>
      <c r="C102" s="213">
        <v>20</v>
      </c>
      <c r="D102" s="219">
        <v>4</v>
      </c>
      <c r="E102" s="212" t="s">
        <v>6244</v>
      </c>
      <c r="F102" s="202">
        <v>0</v>
      </c>
      <c r="G102" s="200">
        <v>0</v>
      </c>
      <c r="H102" s="216">
        <v>0</v>
      </c>
      <c r="I102" s="208">
        <v>-100</v>
      </c>
      <c r="J102" s="210">
        <v>-50</v>
      </c>
      <c r="K102" s="204">
        <v>100</v>
      </c>
      <c r="L102" s="206">
        <v>0</v>
      </c>
      <c r="M102" s="193" t="s">
        <v>199</v>
      </c>
      <c r="N102" s="189">
        <v>15</v>
      </c>
      <c r="O102" s="193" t="s">
        <v>626</v>
      </c>
      <c r="P102" s="189">
        <v>10</v>
      </c>
      <c r="Q102" s="193" t="s">
        <v>595</v>
      </c>
      <c r="R102" s="189">
        <v>8</v>
      </c>
      <c r="S102" s="194" t="s">
        <v>595</v>
      </c>
      <c r="T102" s="191">
        <v>10</v>
      </c>
      <c r="U102" s="198"/>
      <c r="V102" s="213">
        <v>45</v>
      </c>
      <c r="W102" s="213">
        <v>35</v>
      </c>
      <c r="X102" s="213">
        <v>35</v>
      </c>
      <c r="Y102" s="214">
        <v>400</v>
      </c>
      <c r="Z102" s="213">
        <v>170</v>
      </c>
      <c r="AA102" s="213">
        <v>70</v>
      </c>
      <c r="AB102" s="213">
        <v>40</v>
      </c>
      <c r="AC102" s="213">
        <v>40</v>
      </c>
      <c r="AD102" s="198"/>
      <c r="AE102" s="213">
        <f t="shared" si="7"/>
        <v>175</v>
      </c>
      <c r="AF102" s="213">
        <f t="shared" si="8"/>
        <v>175</v>
      </c>
      <c r="AG102" s="214">
        <f t="shared" si="9"/>
        <v>6400</v>
      </c>
      <c r="AH102" s="474">
        <f t="shared" si="10"/>
        <v>290</v>
      </c>
      <c r="AI102" s="474">
        <f t="shared" si="11"/>
        <v>190</v>
      </c>
      <c r="AJ102" s="213">
        <f t="shared" si="12"/>
        <v>160</v>
      </c>
      <c r="AK102" s="213">
        <f t="shared" si="13"/>
        <v>160</v>
      </c>
      <c r="AL102" s="198"/>
      <c r="AM102" s="195">
        <v>80</v>
      </c>
      <c r="AN102" s="197" t="s">
        <v>1031</v>
      </c>
    </row>
    <row r="103" spans="1:41" x14ac:dyDescent="0.15">
      <c r="A103" s="174">
        <v>100</v>
      </c>
      <c r="B103" s="176" t="s">
        <v>5533</v>
      </c>
      <c r="C103" s="213">
        <v>27</v>
      </c>
      <c r="D103" s="219">
        <v>6</v>
      </c>
      <c r="E103" s="212" t="s">
        <v>6242</v>
      </c>
      <c r="F103" s="202">
        <v>0</v>
      </c>
      <c r="G103" s="200">
        <v>0</v>
      </c>
      <c r="H103" s="216">
        <v>0</v>
      </c>
      <c r="I103" s="208">
        <v>-50</v>
      </c>
      <c r="J103" s="210">
        <v>0</v>
      </c>
      <c r="K103" s="204">
        <v>100</v>
      </c>
      <c r="L103" s="206">
        <v>-20</v>
      </c>
      <c r="M103" s="193" t="s">
        <v>5534</v>
      </c>
      <c r="N103" s="189">
        <v>15</v>
      </c>
      <c r="O103" s="193" t="s">
        <v>583</v>
      </c>
      <c r="P103" s="189">
        <v>6</v>
      </c>
      <c r="Q103" s="193" t="s">
        <v>583</v>
      </c>
      <c r="R103" s="189">
        <v>5</v>
      </c>
      <c r="S103" s="194" t="s">
        <v>5534</v>
      </c>
      <c r="T103" s="191">
        <v>10</v>
      </c>
      <c r="U103" s="198"/>
      <c r="V103" s="213">
        <v>60</v>
      </c>
      <c r="W103" s="213">
        <v>55</v>
      </c>
      <c r="X103" s="213">
        <v>105</v>
      </c>
      <c r="Y103" s="214">
        <v>90</v>
      </c>
      <c r="Z103" s="213">
        <v>320</v>
      </c>
      <c r="AA103" s="213">
        <v>120</v>
      </c>
      <c r="AB103" s="213">
        <v>35</v>
      </c>
      <c r="AC103" s="213">
        <v>35</v>
      </c>
      <c r="AD103" s="198"/>
      <c r="AE103" s="213">
        <f t="shared" si="7"/>
        <v>275</v>
      </c>
      <c r="AF103" s="213">
        <f t="shared" si="8"/>
        <v>525</v>
      </c>
      <c r="AG103" s="214">
        <f t="shared" si="9"/>
        <v>1440</v>
      </c>
      <c r="AH103" s="474">
        <f t="shared" si="10"/>
        <v>482</v>
      </c>
      <c r="AI103" s="474">
        <f t="shared" si="11"/>
        <v>282</v>
      </c>
      <c r="AJ103" s="213">
        <f t="shared" si="12"/>
        <v>140</v>
      </c>
      <c r="AK103" s="213">
        <f t="shared" si="13"/>
        <v>140</v>
      </c>
      <c r="AL103" s="198"/>
      <c r="AM103" s="195">
        <v>80</v>
      </c>
      <c r="AN103" s="197" t="s">
        <v>6048</v>
      </c>
      <c r="AO103" s="197" t="s">
        <v>238</v>
      </c>
    </row>
    <row r="104" spans="1:41" x14ac:dyDescent="0.15">
      <c r="A104" s="174">
        <v>101</v>
      </c>
      <c r="B104" s="176" t="s">
        <v>5535</v>
      </c>
      <c r="C104" s="213">
        <v>27</v>
      </c>
      <c r="D104" s="219">
        <v>6</v>
      </c>
      <c r="E104" s="212" t="s">
        <v>6242</v>
      </c>
      <c r="F104" s="202">
        <v>0</v>
      </c>
      <c r="G104" s="200">
        <v>0</v>
      </c>
      <c r="H104" s="216">
        <v>0</v>
      </c>
      <c r="I104" s="208">
        <v>-50</v>
      </c>
      <c r="J104" s="210">
        <v>0</v>
      </c>
      <c r="K104" s="204">
        <v>100</v>
      </c>
      <c r="L104" s="206">
        <v>-20</v>
      </c>
      <c r="M104" s="193" t="s">
        <v>5534</v>
      </c>
      <c r="N104" s="189">
        <v>15</v>
      </c>
      <c r="O104" s="193" t="s">
        <v>583</v>
      </c>
      <c r="P104" s="189">
        <v>6</v>
      </c>
      <c r="Q104" s="193" t="s">
        <v>583</v>
      </c>
      <c r="R104" s="189">
        <v>5</v>
      </c>
      <c r="S104" s="194"/>
      <c r="T104" s="191"/>
      <c r="U104" s="198"/>
      <c r="V104" s="213">
        <v>60</v>
      </c>
      <c r="W104" s="213">
        <v>55</v>
      </c>
      <c r="X104" s="213">
        <v>158</v>
      </c>
      <c r="Y104" s="214">
        <v>90</v>
      </c>
      <c r="Z104" s="213">
        <v>320</v>
      </c>
      <c r="AA104" s="213">
        <v>120</v>
      </c>
      <c r="AB104" s="213">
        <v>35</v>
      </c>
      <c r="AC104" s="213">
        <v>35</v>
      </c>
      <c r="AD104" s="198"/>
      <c r="AE104" s="213">
        <f t="shared" si="7"/>
        <v>275</v>
      </c>
      <c r="AF104" s="213">
        <f t="shared" si="8"/>
        <v>790</v>
      </c>
      <c r="AG104" s="214">
        <f t="shared" si="9"/>
        <v>1440</v>
      </c>
      <c r="AH104" s="474">
        <f t="shared" si="10"/>
        <v>482</v>
      </c>
      <c r="AI104" s="474">
        <f t="shared" si="11"/>
        <v>282</v>
      </c>
      <c r="AJ104" s="213">
        <f t="shared" si="12"/>
        <v>140</v>
      </c>
      <c r="AK104" s="213">
        <f t="shared" si="13"/>
        <v>140</v>
      </c>
      <c r="AL104" s="198"/>
      <c r="AM104" s="195">
        <v>80</v>
      </c>
    </row>
    <row r="105" spans="1:41" x14ac:dyDescent="0.15">
      <c r="A105" s="174">
        <v>102</v>
      </c>
      <c r="B105" s="176" t="s">
        <v>5536</v>
      </c>
      <c r="C105" s="213">
        <v>60</v>
      </c>
      <c r="D105" s="219">
        <v>6</v>
      </c>
      <c r="E105" s="212" t="s">
        <v>6242</v>
      </c>
      <c r="F105" s="202">
        <v>0</v>
      </c>
      <c r="G105" s="200">
        <v>0</v>
      </c>
      <c r="H105" s="216">
        <v>0</v>
      </c>
      <c r="I105" s="208">
        <v>-50</v>
      </c>
      <c r="J105" s="210">
        <v>0</v>
      </c>
      <c r="K105" s="204">
        <v>100</v>
      </c>
      <c r="L105" s="206">
        <v>-20</v>
      </c>
      <c r="M105" s="193" t="s">
        <v>5534</v>
      </c>
      <c r="N105" s="189">
        <v>20</v>
      </c>
      <c r="O105" s="193" t="s">
        <v>583</v>
      </c>
      <c r="P105" s="189">
        <v>6</v>
      </c>
      <c r="Q105" s="193" t="s">
        <v>1028</v>
      </c>
      <c r="R105" s="189">
        <v>5</v>
      </c>
      <c r="S105" s="194" t="s">
        <v>1028</v>
      </c>
      <c r="T105" s="191">
        <v>5</v>
      </c>
      <c r="U105" s="198"/>
      <c r="V105" s="213">
        <v>1575</v>
      </c>
      <c r="W105" s="213">
        <v>275</v>
      </c>
      <c r="X105" s="213">
        <v>525</v>
      </c>
      <c r="Y105" s="214">
        <v>450</v>
      </c>
      <c r="Z105" s="213">
        <v>320</v>
      </c>
      <c r="AA105" s="213">
        <v>300</v>
      </c>
      <c r="AB105" s="213">
        <v>35</v>
      </c>
      <c r="AC105" s="213">
        <v>40</v>
      </c>
      <c r="AD105" s="198"/>
      <c r="AE105" s="213">
        <f t="shared" si="7"/>
        <v>1375</v>
      </c>
      <c r="AF105" s="213">
        <f t="shared" si="8"/>
        <v>2625</v>
      </c>
      <c r="AG105" s="214">
        <f t="shared" si="9"/>
        <v>7200</v>
      </c>
      <c r="AH105" s="474">
        <f t="shared" si="10"/>
        <v>680</v>
      </c>
      <c r="AI105" s="474">
        <f t="shared" si="11"/>
        <v>660</v>
      </c>
      <c r="AJ105" s="213">
        <f t="shared" si="12"/>
        <v>140</v>
      </c>
      <c r="AK105" s="213">
        <f t="shared" si="13"/>
        <v>160</v>
      </c>
      <c r="AL105" s="198"/>
      <c r="AM105" s="195">
        <v>80</v>
      </c>
      <c r="AN105" s="197" t="s">
        <v>6050</v>
      </c>
      <c r="AO105" s="197" t="s">
        <v>222</v>
      </c>
    </row>
    <row r="106" spans="1:41" x14ac:dyDescent="0.15">
      <c r="A106" s="174">
        <v>103</v>
      </c>
      <c r="B106" s="176" t="s">
        <v>5537</v>
      </c>
      <c r="C106" s="213">
        <v>28</v>
      </c>
      <c r="D106" s="219">
        <v>4</v>
      </c>
      <c r="E106" s="212" t="s">
        <v>6244</v>
      </c>
      <c r="F106" s="202">
        <v>0</v>
      </c>
      <c r="G106" s="200">
        <v>0</v>
      </c>
      <c r="H106" s="216">
        <v>0</v>
      </c>
      <c r="I106" s="208">
        <v>-50</v>
      </c>
      <c r="J106" s="210">
        <v>0</v>
      </c>
      <c r="K106" s="204">
        <v>100</v>
      </c>
      <c r="L106" s="206">
        <v>-20</v>
      </c>
      <c r="M106" s="193" t="s">
        <v>199</v>
      </c>
      <c r="N106" s="189">
        <v>15</v>
      </c>
      <c r="O106" s="193" t="s">
        <v>626</v>
      </c>
      <c r="P106" s="189">
        <v>15</v>
      </c>
      <c r="Q106" s="193" t="s">
        <v>573</v>
      </c>
      <c r="R106" s="189">
        <v>15</v>
      </c>
      <c r="S106" s="194" t="s">
        <v>596</v>
      </c>
      <c r="T106" s="191">
        <v>10</v>
      </c>
      <c r="U106" s="198"/>
      <c r="V106" s="213">
        <v>75</v>
      </c>
      <c r="W106" s="213">
        <v>75</v>
      </c>
      <c r="X106" s="213">
        <v>150</v>
      </c>
      <c r="Y106" s="214">
        <v>80</v>
      </c>
      <c r="Z106" s="213">
        <v>330</v>
      </c>
      <c r="AA106" s="213">
        <v>120</v>
      </c>
      <c r="AB106" s="213">
        <v>35</v>
      </c>
      <c r="AC106" s="213">
        <v>45</v>
      </c>
      <c r="AD106" s="198"/>
      <c r="AE106" s="213">
        <f t="shared" si="7"/>
        <v>375</v>
      </c>
      <c r="AF106" s="213">
        <f t="shared" si="8"/>
        <v>750</v>
      </c>
      <c r="AG106" s="214">
        <f t="shared" si="9"/>
        <v>1280</v>
      </c>
      <c r="AH106" s="474">
        <f t="shared" si="10"/>
        <v>498</v>
      </c>
      <c r="AI106" s="474">
        <f t="shared" si="11"/>
        <v>288</v>
      </c>
      <c r="AJ106" s="213">
        <f t="shared" si="12"/>
        <v>140</v>
      </c>
      <c r="AK106" s="213">
        <f t="shared" si="13"/>
        <v>180</v>
      </c>
      <c r="AL106" s="198"/>
      <c r="AM106" s="195">
        <v>80</v>
      </c>
      <c r="AN106" s="197" t="s">
        <v>6048</v>
      </c>
      <c r="AO106" s="197" t="s">
        <v>238</v>
      </c>
    </row>
    <row r="107" spans="1:41" x14ac:dyDescent="0.15">
      <c r="A107" s="174">
        <v>104</v>
      </c>
      <c r="B107" s="176" t="s">
        <v>5538</v>
      </c>
      <c r="C107" s="213">
        <v>28</v>
      </c>
      <c r="D107" s="219">
        <v>4</v>
      </c>
      <c r="E107" s="212" t="s">
        <v>6244</v>
      </c>
      <c r="F107" s="202">
        <v>0</v>
      </c>
      <c r="G107" s="200">
        <v>0</v>
      </c>
      <c r="H107" s="216">
        <v>0</v>
      </c>
      <c r="I107" s="208">
        <v>-50</v>
      </c>
      <c r="J107" s="210">
        <v>0</v>
      </c>
      <c r="K107" s="204">
        <v>100</v>
      </c>
      <c r="L107" s="206">
        <v>-20</v>
      </c>
      <c r="M107" s="193" t="s">
        <v>199</v>
      </c>
      <c r="N107" s="189">
        <v>15</v>
      </c>
      <c r="O107" s="193" t="s">
        <v>626</v>
      </c>
      <c r="P107" s="189">
        <v>15</v>
      </c>
      <c r="Q107" s="193" t="s">
        <v>651</v>
      </c>
      <c r="R107" s="189">
        <v>3</v>
      </c>
      <c r="S107" s="194" t="s">
        <v>596</v>
      </c>
      <c r="T107" s="191">
        <v>10</v>
      </c>
      <c r="U107" s="198"/>
      <c r="V107" s="213">
        <v>75</v>
      </c>
      <c r="W107" s="213">
        <v>75</v>
      </c>
      <c r="X107" s="213">
        <v>150</v>
      </c>
      <c r="Y107" s="214">
        <v>80</v>
      </c>
      <c r="Z107" s="213">
        <v>330</v>
      </c>
      <c r="AA107" s="213">
        <v>120</v>
      </c>
      <c r="AB107" s="213">
        <v>35</v>
      </c>
      <c r="AC107" s="213">
        <v>45</v>
      </c>
      <c r="AD107" s="198"/>
      <c r="AE107" s="213">
        <f t="shared" si="7"/>
        <v>375</v>
      </c>
      <c r="AF107" s="213">
        <f t="shared" si="8"/>
        <v>750</v>
      </c>
      <c r="AG107" s="214">
        <f t="shared" si="9"/>
        <v>1280</v>
      </c>
      <c r="AH107" s="474">
        <f t="shared" si="10"/>
        <v>498</v>
      </c>
      <c r="AI107" s="474">
        <f t="shared" si="11"/>
        <v>288</v>
      </c>
      <c r="AJ107" s="213">
        <f t="shared" si="12"/>
        <v>140</v>
      </c>
      <c r="AK107" s="213">
        <f t="shared" si="13"/>
        <v>180</v>
      </c>
      <c r="AL107" s="198"/>
      <c r="AM107" s="195">
        <v>80</v>
      </c>
      <c r="AN107" s="197" t="s">
        <v>6048</v>
      </c>
      <c r="AO107" s="197" t="s">
        <v>238</v>
      </c>
    </row>
    <row r="108" spans="1:41" x14ac:dyDescent="0.15">
      <c r="A108" s="174">
        <v>105</v>
      </c>
      <c r="B108" s="176" t="s">
        <v>1027</v>
      </c>
      <c r="C108" s="213">
        <v>60</v>
      </c>
      <c r="D108" s="219">
        <v>4</v>
      </c>
      <c r="E108" s="212" t="s">
        <v>6244</v>
      </c>
      <c r="F108" s="202">
        <v>0</v>
      </c>
      <c r="G108" s="200">
        <v>0</v>
      </c>
      <c r="H108" s="216">
        <v>0</v>
      </c>
      <c r="I108" s="208">
        <v>-50</v>
      </c>
      <c r="J108" s="210">
        <v>0</v>
      </c>
      <c r="K108" s="204">
        <v>100</v>
      </c>
      <c r="L108" s="206">
        <v>-20</v>
      </c>
      <c r="M108" s="193" t="s">
        <v>199</v>
      </c>
      <c r="N108" s="189">
        <v>15</v>
      </c>
      <c r="O108" s="193" t="s">
        <v>626</v>
      </c>
      <c r="P108" s="189">
        <v>15</v>
      </c>
      <c r="Q108" s="193" t="s">
        <v>5521</v>
      </c>
      <c r="R108" s="189">
        <v>15</v>
      </c>
      <c r="S108" s="194" t="s">
        <v>201</v>
      </c>
      <c r="T108" s="191">
        <v>8</v>
      </c>
      <c r="U108" s="198"/>
      <c r="V108" s="213">
        <v>1590</v>
      </c>
      <c r="W108" s="213">
        <v>375</v>
      </c>
      <c r="X108" s="213">
        <v>750</v>
      </c>
      <c r="Y108" s="214">
        <v>600</v>
      </c>
      <c r="Z108" s="213">
        <v>480</v>
      </c>
      <c r="AA108" s="213">
        <v>300</v>
      </c>
      <c r="AB108" s="213">
        <v>35</v>
      </c>
      <c r="AC108" s="213">
        <v>45</v>
      </c>
      <c r="AD108" s="198"/>
      <c r="AE108" s="213">
        <f t="shared" si="7"/>
        <v>1875</v>
      </c>
      <c r="AF108" s="213">
        <f t="shared" si="8"/>
        <v>3750</v>
      </c>
      <c r="AG108" s="214">
        <f t="shared" si="9"/>
        <v>9600</v>
      </c>
      <c r="AH108" s="474">
        <f t="shared" si="10"/>
        <v>840</v>
      </c>
      <c r="AI108" s="474">
        <f t="shared" si="11"/>
        <v>660</v>
      </c>
      <c r="AJ108" s="213">
        <f t="shared" si="12"/>
        <v>140</v>
      </c>
      <c r="AK108" s="213">
        <f t="shared" si="13"/>
        <v>180</v>
      </c>
      <c r="AL108" s="198"/>
      <c r="AM108" s="195">
        <v>80</v>
      </c>
      <c r="AN108" s="197" t="s">
        <v>222</v>
      </c>
      <c r="AO108" s="197" t="s">
        <v>222</v>
      </c>
    </row>
    <row r="109" spans="1:41" x14ac:dyDescent="0.15">
      <c r="A109" s="174">
        <v>106</v>
      </c>
      <c r="B109" s="176" t="s">
        <v>1026</v>
      </c>
      <c r="C109" s="213">
        <v>22</v>
      </c>
      <c r="D109" s="219">
        <v>2</v>
      </c>
      <c r="E109" s="212" t="s">
        <v>6239</v>
      </c>
      <c r="F109" s="202">
        <v>0</v>
      </c>
      <c r="G109" s="200">
        <v>-100</v>
      </c>
      <c r="H109" s="216">
        <v>0</v>
      </c>
      <c r="I109" s="208">
        <v>0</v>
      </c>
      <c r="J109" s="210">
        <v>0</v>
      </c>
      <c r="K109" s="204">
        <v>100</v>
      </c>
      <c r="L109" s="206">
        <v>-20</v>
      </c>
      <c r="M109" s="193" t="s">
        <v>199</v>
      </c>
      <c r="N109" s="189">
        <v>15</v>
      </c>
      <c r="O109" s="193" t="s">
        <v>626</v>
      </c>
      <c r="P109" s="189">
        <v>15</v>
      </c>
      <c r="Q109" s="193" t="s">
        <v>603</v>
      </c>
      <c r="R109" s="189">
        <v>5</v>
      </c>
      <c r="S109" s="194" t="s">
        <v>603</v>
      </c>
      <c r="T109" s="191">
        <v>5</v>
      </c>
      <c r="U109" s="198"/>
      <c r="V109" s="213">
        <v>200</v>
      </c>
      <c r="W109" s="213">
        <v>30</v>
      </c>
      <c r="X109" s="213">
        <v>90</v>
      </c>
      <c r="Y109" s="214">
        <v>200</v>
      </c>
      <c r="Z109" s="213">
        <v>200</v>
      </c>
      <c r="AA109" s="213">
        <v>140</v>
      </c>
      <c r="AB109" s="213">
        <v>35</v>
      </c>
      <c r="AC109" s="213">
        <v>45</v>
      </c>
      <c r="AD109" s="198"/>
      <c r="AE109" s="213">
        <f t="shared" si="7"/>
        <v>150</v>
      </c>
      <c r="AF109" s="213">
        <f t="shared" si="8"/>
        <v>450</v>
      </c>
      <c r="AG109" s="214">
        <f t="shared" si="9"/>
        <v>3200</v>
      </c>
      <c r="AH109" s="474">
        <f t="shared" si="10"/>
        <v>332</v>
      </c>
      <c r="AI109" s="474">
        <f t="shared" si="11"/>
        <v>272</v>
      </c>
      <c r="AJ109" s="213">
        <f t="shared" si="12"/>
        <v>140</v>
      </c>
      <c r="AK109" s="213">
        <f t="shared" si="13"/>
        <v>180</v>
      </c>
      <c r="AL109" s="198"/>
      <c r="AM109" s="195">
        <v>100</v>
      </c>
      <c r="AN109" s="197" t="s">
        <v>6048</v>
      </c>
      <c r="AO109" s="197" t="s">
        <v>238</v>
      </c>
    </row>
    <row r="110" spans="1:41" x14ac:dyDescent="0.15">
      <c r="A110" s="174">
        <v>107</v>
      </c>
      <c r="B110" s="176" t="s">
        <v>1025</v>
      </c>
      <c r="C110" s="213">
        <v>24</v>
      </c>
      <c r="D110" s="219">
        <v>0</v>
      </c>
      <c r="E110" s="212" t="s">
        <v>6238</v>
      </c>
      <c r="F110" s="202">
        <v>0</v>
      </c>
      <c r="G110" s="200">
        <v>-50</v>
      </c>
      <c r="H110" s="216">
        <v>0</v>
      </c>
      <c r="I110" s="208">
        <v>0</v>
      </c>
      <c r="J110" s="210">
        <v>0</v>
      </c>
      <c r="K110" s="204">
        <v>-50</v>
      </c>
      <c r="L110" s="206">
        <v>-20</v>
      </c>
      <c r="M110" s="193" t="s">
        <v>931</v>
      </c>
      <c r="N110" s="189">
        <v>20</v>
      </c>
      <c r="O110" s="193" t="s">
        <v>930</v>
      </c>
      <c r="P110" s="189">
        <v>10</v>
      </c>
      <c r="Q110" s="193"/>
      <c r="R110" s="189"/>
      <c r="S110" s="194" t="s">
        <v>930</v>
      </c>
      <c r="T110" s="191">
        <v>10</v>
      </c>
      <c r="U110" s="198"/>
      <c r="V110" s="213">
        <v>200</v>
      </c>
      <c r="W110" s="213">
        <v>80</v>
      </c>
      <c r="X110" s="213">
        <v>80</v>
      </c>
      <c r="Y110" s="214">
        <v>200</v>
      </c>
      <c r="Z110" s="213">
        <v>200</v>
      </c>
      <c r="AA110" s="213">
        <v>200</v>
      </c>
      <c r="AB110" s="213">
        <v>30</v>
      </c>
      <c r="AC110" s="213">
        <v>60</v>
      </c>
      <c r="AD110" s="198"/>
      <c r="AE110" s="213">
        <f t="shared" si="7"/>
        <v>400</v>
      </c>
      <c r="AF110" s="213">
        <f t="shared" si="8"/>
        <v>400</v>
      </c>
      <c r="AG110" s="214">
        <f t="shared" si="9"/>
        <v>3200</v>
      </c>
      <c r="AH110" s="474">
        <f t="shared" si="10"/>
        <v>344</v>
      </c>
      <c r="AI110" s="474">
        <f t="shared" si="11"/>
        <v>344</v>
      </c>
      <c r="AJ110" s="213">
        <f t="shared" si="12"/>
        <v>120</v>
      </c>
      <c r="AK110" s="213">
        <f t="shared" si="13"/>
        <v>240</v>
      </c>
      <c r="AL110" s="198"/>
      <c r="AM110" s="195">
        <v>80</v>
      </c>
      <c r="AN110" s="197" t="s">
        <v>6051</v>
      </c>
    </row>
    <row r="111" spans="1:41" x14ac:dyDescent="0.15">
      <c r="A111" s="174">
        <v>108</v>
      </c>
      <c r="B111" s="176" t="s">
        <v>1024</v>
      </c>
      <c r="C111" s="213">
        <v>26</v>
      </c>
      <c r="D111" s="219">
        <v>10</v>
      </c>
      <c r="E111" s="212" t="s">
        <v>6240</v>
      </c>
      <c r="F111" s="202">
        <v>0</v>
      </c>
      <c r="G111" s="200">
        <v>-20</v>
      </c>
      <c r="H111" s="216">
        <v>0</v>
      </c>
      <c r="I111" s="208">
        <v>0</v>
      </c>
      <c r="J111" s="210">
        <v>0</v>
      </c>
      <c r="K111" s="204">
        <v>-25</v>
      </c>
      <c r="L111" s="206">
        <v>-20</v>
      </c>
      <c r="M111" s="193" t="s">
        <v>689</v>
      </c>
      <c r="N111" s="189">
        <v>20</v>
      </c>
      <c r="O111" s="193" t="s">
        <v>709</v>
      </c>
      <c r="P111" s="189">
        <v>8</v>
      </c>
      <c r="Q111" s="193" t="s">
        <v>722</v>
      </c>
      <c r="R111" s="189">
        <v>4</v>
      </c>
      <c r="S111" s="194" t="s">
        <v>722</v>
      </c>
      <c r="T111" s="191">
        <v>4</v>
      </c>
      <c r="U111" s="198"/>
      <c r="V111" s="213">
        <v>150</v>
      </c>
      <c r="W111" s="213">
        <v>50</v>
      </c>
      <c r="X111" s="213">
        <v>200</v>
      </c>
      <c r="Y111" s="214">
        <v>180</v>
      </c>
      <c r="Z111" s="213">
        <v>250</v>
      </c>
      <c r="AA111" s="213">
        <v>200</v>
      </c>
      <c r="AB111" s="213">
        <v>30</v>
      </c>
      <c r="AC111" s="213">
        <v>60</v>
      </c>
      <c r="AD111" s="198"/>
      <c r="AE111" s="213">
        <f t="shared" si="7"/>
        <v>250</v>
      </c>
      <c r="AF111" s="213">
        <f t="shared" si="8"/>
        <v>1000</v>
      </c>
      <c r="AG111" s="214">
        <f t="shared" si="9"/>
        <v>2880</v>
      </c>
      <c r="AH111" s="474">
        <f t="shared" si="10"/>
        <v>406</v>
      </c>
      <c r="AI111" s="474">
        <f t="shared" si="11"/>
        <v>356</v>
      </c>
      <c r="AJ111" s="213">
        <f t="shared" si="12"/>
        <v>120</v>
      </c>
      <c r="AK111" s="213">
        <f t="shared" si="13"/>
        <v>240</v>
      </c>
      <c r="AL111" s="198"/>
      <c r="AM111" s="195">
        <v>80</v>
      </c>
      <c r="AN111" s="197" t="s">
        <v>1023</v>
      </c>
      <c r="AO111" s="197" t="s">
        <v>65</v>
      </c>
    </row>
    <row r="112" spans="1:41" x14ac:dyDescent="0.15">
      <c r="A112" s="174">
        <v>109</v>
      </c>
      <c r="B112" s="176" t="s">
        <v>1022</v>
      </c>
      <c r="C112" s="213">
        <v>30</v>
      </c>
      <c r="D112" s="219">
        <v>11</v>
      </c>
      <c r="E112" s="212" t="s">
        <v>6241</v>
      </c>
      <c r="F112" s="202">
        <v>0</v>
      </c>
      <c r="G112" s="200">
        <v>20</v>
      </c>
      <c r="H112" s="216">
        <v>0</v>
      </c>
      <c r="I112" s="208">
        <v>0</v>
      </c>
      <c r="J112" s="210">
        <v>0</v>
      </c>
      <c r="K112" s="204">
        <v>100</v>
      </c>
      <c r="L112" s="206">
        <v>-100</v>
      </c>
      <c r="M112" s="193" t="s">
        <v>900</v>
      </c>
      <c r="N112" s="189">
        <v>15</v>
      </c>
      <c r="O112" s="193" t="s">
        <v>899</v>
      </c>
      <c r="P112" s="189">
        <v>10</v>
      </c>
      <c r="Q112" s="193" t="s">
        <v>794</v>
      </c>
      <c r="R112" s="189">
        <v>5</v>
      </c>
      <c r="S112" s="194" t="s">
        <v>794</v>
      </c>
      <c r="T112" s="191">
        <v>10</v>
      </c>
      <c r="U112" s="198"/>
      <c r="V112" s="213">
        <v>0</v>
      </c>
      <c r="W112" s="213">
        <v>250</v>
      </c>
      <c r="X112" s="213">
        <v>200</v>
      </c>
      <c r="Y112" s="214">
        <v>1600</v>
      </c>
      <c r="Z112" s="213">
        <v>230</v>
      </c>
      <c r="AA112" s="213">
        <v>120</v>
      </c>
      <c r="AB112" s="213">
        <v>38</v>
      </c>
      <c r="AC112" s="213">
        <v>0</v>
      </c>
      <c r="AD112" s="198"/>
      <c r="AE112" s="213">
        <f t="shared" si="7"/>
        <v>1250</v>
      </c>
      <c r="AF112" s="213">
        <f t="shared" si="8"/>
        <v>1000</v>
      </c>
      <c r="AG112" s="214">
        <f t="shared" si="9"/>
        <v>25600</v>
      </c>
      <c r="AH112" s="474">
        <f t="shared" si="10"/>
        <v>410</v>
      </c>
      <c r="AI112" s="474">
        <f t="shared" si="11"/>
        <v>300</v>
      </c>
      <c r="AJ112" s="213">
        <f t="shared" si="12"/>
        <v>152</v>
      </c>
      <c r="AK112" s="213">
        <f t="shared" si="13"/>
        <v>0</v>
      </c>
      <c r="AL112" s="198"/>
      <c r="AM112" s="195">
        <v>90</v>
      </c>
      <c r="AN112" s="197" t="s">
        <v>6048</v>
      </c>
      <c r="AO112" s="197" t="s">
        <v>238</v>
      </c>
    </row>
    <row r="113" spans="1:41" x14ac:dyDescent="0.15">
      <c r="A113" s="174">
        <v>110</v>
      </c>
      <c r="B113" s="176" t="s">
        <v>1021</v>
      </c>
      <c r="C113" s="213">
        <v>33</v>
      </c>
      <c r="D113" s="219">
        <v>0</v>
      </c>
      <c r="E113" s="212" t="s">
        <v>6238</v>
      </c>
      <c r="F113" s="202">
        <v>0</v>
      </c>
      <c r="G113" s="200">
        <v>0</v>
      </c>
      <c r="H113" s="216">
        <v>0</v>
      </c>
      <c r="I113" s="208">
        <v>0</v>
      </c>
      <c r="J113" s="210">
        <v>0</v>
      </c>
      <c r="K113" s="204">
        <v>-20</v>
      </c>
      <c r="L113" s="206">
        <v>-20</v>
      </c>
      <c r="M113" s="193" t="s">
        <v>689</v>
      </c>
      <c r="N113" s="189">
        <v>15</v>
      </c>
      <c r="O113" s="193"/>
      <c r="P113" s="189"/>
      <c r="Q113" s="193"/>
      <c r="R113" s="189"/>
      <c r="S113" s="194" t="s">
        <v>970</v>
      </c>
      <c r="T113" s="191">
        <v>2</v>
      </c>
      <c r="U113" s="198"/>
      <c r="V113" s="213">
        <v>250</v>
      </c>
      <c r="W113" s="213">
        <v>350</v>
      </c>
      <c r="X113" s="213">
        <v>100</v>
      </c>
      <c r="Y113" s="214">
        <v>500</v>
      </c>
      <c r="Z113" s="213">
        <v>300</v>
      </c>
      <c r="AA113" s="213">
        <v>130</v>
      </c>
      <c r="AB113" s="213">
        <v>40</v>
      </c>
      <c r="AC113" s="213">
        <v>40</v>
      </c>
      <c r="AD113" s="198"/>
      <c r="AE113" s="213">
        <f t="shared" si="7"/>
        <v>1750</v>
      </c>
      <c r="AF113" s="213">
        <f t="shared" si="8"/>
        <v>500</v>
      </c>
      <c r="AG113" s="214">
        <f t="shared" si="9"/>
        <v>8000</v>
      </c>
      <c r="AH113" s="474">
        <f t="shared" si="10"/>
        <v>498</v>
      </c>
      <c r="AI113" s="474">
        <f t="shared" si="11"/>
        <v>328</v>
      </c>
      <c r="AJ113" s="213">
        <f t="shared" si="12"/>
        <v>160</v>
      </c>
      <c r="AK113" s="213">
        <f t="shared" si="13"/>
        <v>160</v>
      </c>
      <c r="AL113" s="198"/>
      <c r="AM113" s="195">
        <v>80</v>
      </c>
      <c r="AN113" s="197" t="s">
        <v>6051</v>
      </c>
    </row>
    <row r="114" spans="1:41" x14ac:dyDescent="0.15">
      <c r="A114" s="174">
        <v>111</v>
      </c>
      <c r="B114" s="176" t="s">
        <v>5539</v>
      </c>
      <c r="C114" s="213">
        <v>33</v>
      </c>
      <c r="D114" s="219">
        <v>0</v>
      </c>
      <c r="E114" s="212" t="s">
        <v>6238</v>
      </c>
      <c r="F114" s="202">
        <v>0</v>
      </c>
      <c r="G114" s="200">
        <v>0</v>
      </c>
      <c r="H114" s="216">
        <v>0</v>
      </c>
      <c r="I114" s="208">
        <v>0</v>
      </c>
      <c r="J114" s="210">
        <v>0</v>
      </c>
      <c r="K114" s="204">
        <v>0</v>
      </c>
      <c r="L114" s="206">
        <v>-20</v>
      </c>
      <c r="M114" s="193" t="s">
        <v>760</v>
      </c>
      <c r="N114" s="189">
        <v>10</v>
      </c>
      <c r="O114" s="193" t="s">
        <v>742</v>
      </c>
      <c r="P114" s="189">
        <v>10</v>
      </c>
      <c r="Q114" s="193" t="s">
        <v>905</v>
      </c>
      <c r="R114" s="189">
        <v>8</v>
      </c>
      <c r="S114" s="194" t="s">
        <v>905</v>
      </c>
      <c r="T114" s="191">
        <v>8</v>
      </c>
      <c r="U114" s="198"/>
      <c r="V114" s="213">
        <v>210</v>
      </c>
      <c r="W114" s="213">
        <v>200</v>
      </c>
      <c r="X114" s="213">
        <v>200</v>
      </c>
      <c r="Y114" s="214">
        <v>240</v>
      </c>
      <c r="Z114" s="213">
        <v>280</v>
      </c>
      <c r="AA114" s="213">
        <v>145</v>
      </c>
      <c r="AB114" s="213">
        <v>45</v>
      </c>
      <c r="AC114" s="213">
        <v>45</v>
      </c>
      <c r="AD114" s="198"/>
      <c r="AE114" s="213">
        <f t="shared" si="7"/>
        <v>1000</v>
      </c>
      <c r="AF114" s="213">
        <f t="shared" si="8"/>
        <v>1000</v>
      </c>
      <c r="AG114" s="214">
        <f t="shared" si="9"/>
        <v>3840</v>
      </c>
      <c r="AH114" s="474">
        <f t="shared" si="10"/>
        <v>478</v>
      </c>
      <c r="AI114" s="474">
        <f t="shared" si="11"/>
        <v>343</v>
      </c>
      <c r="AJ114" s="213">
        <f t="shared" si="12"/>
        <v>180</v>
      </c>
      <c r="AK114" s="213">
        <f t="shared" si="13"/>
        <v>180</v>
      </c>
      <c r="AL114" s="198"/>
      <c r="AM114" s="195">
        <v>80</v>
      </c>
      <c r="AN114" s="197" t="s">
        <v>6048</v>
      </c>
      <c r="AO114" s="197" t="s">
        <v>238</v>
      </c>
    </row>
    <row r="115" spans="1:41" x14ac:dyDescent="0.15">
      <c r="A115" s="174">
        <v>112</v>
      </c>
      <c r="B115" s="176" t="s">
        <v>5540</v>
      </c>
      <c r="C115" s="213">
        <v>33</v>
      </c>
      <c r="D115" s="219">
        <v>0</v>
      </c>
      <c r="E115" s="212" t="s">
        <v>6238</v>
      </c>
      <c r="F115" s="202">
        <v>0</v>
      </c>
      <c r="G115" s="200">
        <v>0</v>
      </c>
      <c r="H115" s="216">
        <v>0</v>
      </c>
      <c r="I115" s="208">
        <v>0</v>
      </c>
      <c r="J115" s="210">
        <v>0</v>
      </c>
      <c r="K115" s="204">
        <v>0</v>
      </c>
      <c r="L115" s="206">
        <v>-20</v>
      </c>
      <c r="M115" s="193" t="s">
        <v>760</v>
      </c>
      <c r="N115" s="189">
        <v>10</v>
      </c>
      <c r="O115" s="193" t="s">
        <v>742</v>
      </c>
      <c r="P115" s="189">
        <v>10</v>
      </c>
      <c r="Q115" s="193" t="s">
        <v>905</v>
      </c>
      <c r="R115" s="189">
        <v>8</v>
      </c>
      <c r="S115" s="194" t="s">
        <v>905</v>
      </c>
      <c r="T115" s="191">
        <v>8</v>
      </c>
      <c r="U115" s="198"/>
      <c r="V115" s="213">
        <v>210</v>
      </c>
      <c r="W115" s="213">
        <v>240</v>
      </c>
      <c r="X115" s="213">
        <v>240</v>
      </c>
      <c r="Y115" s="214">
        <v>240</v>
      </c>
      <c r="Z115" s="213">
        <v>280</v>
      </c>
      <c r="AA115" s="213">
        <v>145</v>
      </c>
      <c r="AB115" s="213">
        <v>45</v>
      </c>
      <c r="AC115" s="213">
        <v>45</v>
      </c>
      <c r="AD115" s="198"/>
      <c r="AE115" s="213">
        <f t="shared" si="7"/>
        <v>1200</v>
      </c>
      <c r="AF115" s="213">
        <f t="shared" si="8"/>
        <v>1200</v>
      </c>
      <c r="AG115" s="214">
        <f t="shared" si="9"/>
        <v>3840</v>
      </c>
      <c r="AH115" s="474">
        <f t="shared" si="10"/>
        <v>478</v>
      </c>
      <c r="AI115" s="474">
        <f t="shared" si="11"/>
        <v>343</v>
      </c>
      <c r="AJ115" s="213">
        <f t="shared" si="12"/>
        <v>180</v>
      </c>
      <c r="AK115" s="213">
        <f t="shared" si="13"/>
        <v>180</v>
      </c>
      <c r="AL115" s="198"/>
      <c r="AM115" s="195">
        <v>80</v>
      </c>
    </row>
    <row r="116" spans="1:41" x14ac:dyDescent="0.15">
      <c r="A116" s="174">
        <v>113</v>
      </c>
      <c r="B116" s="176" t="s">
        <v>5541</v>
      </c>
      <c r="C116" s="213">
        <v>33</v>
      </c>
      <c r="D116" s="219">
        <v>1</v>
      </c>
      <c r="E116" s="212" t="s">
        <v>6243</v>
      </c>
      <c r="F116" s="202">
        <v>0</v>
      </c>
      <c r="G116" s="200">
        <v>0</v>
      </c>
      <c r="H116" s="216">
        <v>0</v>
      </c>
      <c r="I116" s="208">
        <v>0</v>
      </c>
      <c r="J116" s="210">
        <v>0</v>
      </c>
      <c r="K116" s="204">
        <v>0</v>
      </c>
      <c r="L116" s="206">
        <v>-20</v>
      </c>
      <c r="M116" s="193" t="s">
        <v>709</v>
      </c>
      <c r="N116" s="189">
        <v>12</v>
      </c>
      <c r="O116" s="193"/>
      <c r="P116" s="189"/>
      <c r="Q116" s="193"/>
      <c r="R116" s="189"/>
      <c r="S116" s="194" t="s">
        <v>583</v>
      </c>
      <c r="T116" s="191">
        <v>12</v>
      </c>
      <c r="U116" s="198"/>
      <c r="V116" s="213">
        <v>150</v>
      </c>
      <c r="W116" s="213">
        <v>20</v>
      </c>
      <c r="X116" s="213">
        <v>100</v>
      </c>
      <c r="Y116" s="214">
        <v>120</v>
      </c>
      <c r="Z116" s="213">
        <v>300</v>
      </c>
      <c r="AA116" s="213">
        <v>65</v>
      </c>
      <c r="AB116" s="213">
        <v>35</v>
      </c>
      <c r="AC116" s="213">
        <v>35</v>
      </c>
      <c r="AD116" s="198"/>
      <c r="AE116" s="213">
        <f t="shared" si="7"/>
        <v>100</v>
      </c>
      <c r="AF116" s="213">
        <f t="shared" si="8"/>
        <v>500</v>
      </c>
      <c r="AG116" s="214">
        <f t="shared" si="9"/>
        <v>1920</v>
      </c>
      <c r="AH116" s="474">
        <f t="shared" si="10"/>
        <v>498</v>
      </c>
      <c r="AI116" s="474">
        <f t="shared" si="11"/>
        <v>263</v>
      </c>
      <c r="AJ116" s="213">
        <f t="shared" si="12"/>
        <v>140</v>
      </c>
      <c r="AK116" s="213">
        <f t="shared" si="13"/>
        <v>140</v>
      </c>
      <c r="AL116" s="198"/>
      <c r="AM116" s="195">
        <v>80</v>
      </c>
      <c r="AN116" s="197" t="s">
        <v>6050</v>
      </c>
    </row>
    <row r="117" spans="1:41" x14ac:dyDescent="0.15">
      <c r="A117" s="174">
        <v>114</v>
      </c>
      <c r="B117" s="176" t="s">
        <v>5542</v>
      </c>
      <c r="C117" s="213">
        <v>33</v>
      </c>
      <c r="D117" s="219">
        <v>4</v>
      </c>
      <c r="E117" s="212" t="s">
        <v>6244</v>
      </c>
      <c r="F117" s="202">
        <v>0</v>
      </c>
      <c r="G117" s="200">
        <v>100</v>
      </c>
      <c r="H117" s="216">
        <v>0</v>
      </c>
      <c r="I117" s="208">
        <v>100</v>
      </c>
      <c r="J117" s="210">
        <v>-100</v>
      </c>
      <c r="K117" s="204">
        <v>100</v>
      </c>
      <c r="L117" s="206">
        <v>100</v>
      </c>
      <c r="M117" s="193" t="s">
        <v>583</v>
      </c>
      <c r="N117" s="189">
        <v>75</v>
      </c>
      <c r="O117" s="193" t="s">
        <v>583</v>
      </c>
      <c r="P117" s="189">
        <v>50</v>
      </c>
      <c r="Q117" s="193" t="s">
        <v>583</v>
      </c>
      <c r="R117" s="189">
        <v>25</v>
      </c>
      <c r="S117" s="194"/>
      <c r="T117" s="191"/>
      <c r="U117" s="198"/>
      <c r="V117" s="213">
        <v>400</v>
      </c>
      <c r="W117" s="213">
        <v>200</v>
      </c>
      <c r="X117" s="213">
        <v>0</v>
      </c>
      <c r="Y117" s="214">
        <v>100</v>
      </c>
      <c r="Z117" s="213">
        <v>0</v>
      </c>
      <c r="AA117" s="213">
        <v>0</v>
      </c>
      <c r="AB117" s="213">
        <v>0</v>
      </c>
      <c r="AC117" s="213">
        <v>0</v>
      </c>
      <c r="AD117" s="198"/>
      <c r="AE117" s="213">
        <f t="shared" si="7"/>
        <v>1000</v>
      </c>
      <c r="AF117" s="213">
        <f t="shared" si="8"/>
        <v>0</v>
      </c>
      <c r="AG117" s="214">
        <f t="shared" si="9"/>
        <v>1600</v>
      </c>
      <c r="AH117" s="474">
        <f t="shared" si="10"/>
        <v>198</v>
      </c>
      <c r="AI117" s="474">
        <f t="shared" si="11"/>
        <v>198</v>
      </c>
      <c r="AJ117" s="213">
        <f t="shared" si="12"/>
        <v>0</v>
      </c>
      <c r="AK117" s="213">
        <f t="shared" si="13"/>
        <v>0</v>
      </c>
      <c r="AL117" s="198"/>
      <c r="AM117" s="195">
        <v>100</v>
      </c>
      <c r="AN117" s="630"/>
      <c r="AO117" s="630"/>
    </row>
    <row r="118" spans="1:41" x14ac:dyDescent="0.15">
      <c r="A118" s="174">
        <v>115</v>
      </c>
      <c r="B118" s="176" t="s">
        <v>1018</v>
      </c>
      <c r="C118" s="213">
        <v>33</v>
      </c>
      <c r="D118" s="219">
        <v>8</v>
      </c>
      <c r="E118" s="212" t="s">
        <v>6246</v>
      </c>
      <c r="F118" s="202">
        <v>0</v>
      </c>
      <c r="G118" s="200">
        <v>-50</v>
      </c>
      <c r="H118" s="216">
        <v>0</v>
      </c>
      <c r="I118" s="208">
        <v>0</v>
      </c>
      <c r="J118" s="210">
        <v>-50</v>
      </c>
      <c r="K118" s="204">
        <v>0</v>
      </c>
      <c r="L118" s="206">
        <v>-20</v>
      </c>
      <c r="M118" s="193" t="s">
        <v>579</v>
      </c>
      <c r="N118" s="189">
        <v>12</v>
      </c>
      <c r="O118" s="193" t="s">
        <v>1017</v>
      </c>
      <c r="P118" s="189">
        <v>5</v>
      </c>
      <c r="Q118" s="193" t="s">
        <v>1016</v>
      </c>
      <c r="R118" s="189">
        <v>5</v>
      </c>
      <c r="S118" s="194" t="s">
        <v>98</v>
      </c>
      <c r="T118" s="191">
        <v>10</v>
      </c>
      <c r="U118" s="198"/>
      <c r="V118" s="213">
        <v>65</v>
      </c>
      <c r="W118" s="213">
        <v>67</v>
      </c>
      <c r="X118" s="213">
        <v>117</v>
      </c>
      <c r="Y118" s="214">
        <v>240</v>
      </c>
      <c r="Z118" s="213">
        <v>260</v>
      </c>
      <c r="AA118" s="213">
        <v>120</v>
      </c>
      <c r="AB118" s="213">
        <v>27</v>
      </c>
      <c r="AC118" s="213">
        <v>34</v>
      </c>
      <c r="AD118" s="198"/>
      <c r="AE118" s="213">
        <f t="shared" si="7"/>
        <v>335</v>
      </c>
      <c r="AF118" s="213">
        <f t="shared" si="8"/>
        <v>585</v>
      </c>
      <c r="AG118" s="214">
        <f t="shared" si="9"/>
        <v>3840</v>
      </c>
      <c r="AH118" s="474">
        <f t="shared" si="10"/>
        <v>458</v>
      </c>
      <c r="AI118" s="474">
        <f t="shared" si="11"/>
        <v>318</v>
      </c>
      <c r="AJ118" s="213">
        <f t="shared" si="12"/>
        <v>108</v>
      </c>
      <c r="AK118" s="213">
        <f t="shared" si="13"/>
        <v>136</v>
      </c>
      <c r="AL118" s="198"/>
      <c r="AM118" s="195">
        <v>80</v>
      </c>
      <c r="AN118" s="197" t="s">
        <v>6048</v>
      </c>
      <c r="AO118" s="197" t="s">
        <v>238</v>
      </c>
    </row>
    <row r="119" spans="1:41" x14ac:dyDescent="0.15">
      <c r="A119" s="174">
        <v>116</v>
      </c>
      <c r="B119" s="176" t="s">
        <v>1015</v>
      </c>
      <c r="C119" s="213">
        <v>38</v>
      </c>
      <c r="D119" s="219">
        <v>6</v>
      </c>
      <c r="E119" s="212" t="s">
        <v>6242</v>
      </c>
      <c r="F119" s="202">
        <v>0</v>
      </c>
      <c r="G119" s="200">
        <v>0</v>
      </c>
      <c r="H119" s="216">
        <v>0</v>
      </c>
      <c r="I119" s="208">
        <v>-50</v>
      </c>
      <c r="J119" s="210">
        <v>0</v>
      </c>
      <c r="K119" s="204">
        <v>100</v>
      </c>
      <c r="L119" s="206">
        <v>-20</v>
      </c>
      <c r="M119" s="193" t="s">
        <v>583</v>
      </c>
      <c r="N119" s="189">
        <v>12</v>
      </c>
      <c r="O119" s="193" t="s">
        <v>1014</v>
      </c>
      <c r="P119" s="189">
        <v>5</v>
      </c>
      <c r="Q119" s="193"/>
      <c r="R119" s="189"/>
      <c r="S119" s="194" t="s">
        <v>4823</v>
      </c>
      <c r="T119" s="191">
        <v>5</v>
      </c>
      <c r="U119" s="198"/>
      <c r="V119" s="213">
        <v>80</v>
      </c>
      <c r="W119" s="213">
        <v>333</v>
      </c>
      <c r="X119" s="213">
        <v>333</v>
      </c>
      <c r="Y119" s="214">
        <v>130</v>
      </c>
      <c r="Z119" s="213">
        <v>400</v>
      </c>
      <c r="AA119" s="213">
        <v>120</v>
      </c>
      <c r="AB119" s="213">
        <v>40</v>
      </c>
      <c r="AC119" s="213">
        <v>30</v>
      </c>
      <c r="AD119" s="198"/>
      <c r="AE119" s="213">
        <f t="shared" si="7"/>
        <v>1665</v>
      </c>
      <c r="AF119" s="213">
        <f t="shared" si="8"/>
        <v>1665</v>
      </c>
      <c r="AG119" s="214">
        <f t="shared" si="9"/>
        <v>2080</v>
      </c>
      <c r="AH119" s="474">
        <f t="shared" si="10"/>
        <v>628</v>
      </c>
      <c r="AI119" s="474">
        <f t="shared" si="11"/>
        <v>348</v>
      </c>
      <c r="AJ119" s="213">
        <f t="shared" si="12"/>
        <v>160</v>
      </c>
      <c r="AK119" s="213">
        <f t="shared" si="13"/>
        <v>120</v>
      </c>
      <c r="AL119" s="198"/>
      <c r="AM119" s="195">
        <v>80</v>
      </c>
      <c r="AN119" s="197" t="s">
        <v>6048</v>
      </c>
      <c r="AO119" s="197" t="s">
        <v>238</v>
      </c>
    </row>
    <row r="120" spans="1:41" x14ac:dyDescent="0.15">
      <c r="A120" s="174">
        <v>117</v>
      </c>
      <c r="B120" s="176" t="s">
        <v>1013</v>
      </c>
      <c r="C120" s="213">
        <v>33</v>
      </c>
      <c r="D120" s="219">
        <v>4</v>
      </c>
      <c r="E120" s="212" t="s">
        <v>6244</v>
      </c>
      <c r="F120" s="202">
        <v>0</v>
      </c>
      <c r="G120" s="200">
        <v>0</v>
      </c>
      <c r="H120" s="216">
        <v>300</v>
      </c>
      <c r="I120" s="208">
        <v>-100</v>
      </c>
      <c r="J120" s="210">
        <v>-50</v>
      </c>
      <c r="K120" s="204">
        <v>100</v>
      </c>
      <c r="L120" s="206">
        <v>-20</v>
      </c>
      <c r="M120" s="193" t="s">
        <v>1012</v>
      </c>
      <c r="N120" s="189">
        <v>15</v>
      </c>
      <c r="O120" s="193" t="s">
        <v>1011</v>
      </c>
      <c r="P120" s="189">
        <v>10</v>
      </c>
      <c r="Q120" s="193" t="s">
        <v>595</v>
      </c>
      <c r="R120" s="189">
        <v>3</v>
      </c>
      <c r="S120" s="194" t="s">
        <v>201</v>
      </c>
      <c r="T120" s="191">
        <v>8</v>
      </c>
      <c r="U120" s="198"/>
      <c r="V120" s="213">
        <v>120</v>
      </c>
      <c r="W120" s="213">
        <v>50</v>
      </c>
      <c r="X120" s="213">
        <v>200</v>
      </c>
      <c r="Y120" s="214">
        <v>60</v>
      </c>
      <c r="Z120" s="213">
        <v>210</v>
      </c>
      <c r="AA120" s="213">
        <v>180</v>
      </c>
      <c r="AB120" s="213">
        <v>35</v>
      </c>
      <c r="AC120" s="213">
        <v>50</v>
      </c>
      <c r="AD120" s="198"/>
      <c r="AE120" s="213">
        <f t="shared" si="7"/>
        <v>250</v>
      </c>
      <c r="AF120" s="213">
        <f t="shared" si="8"/>
        <v>1000</v>
      </c>
      <c r="AG120" s="214">
        <f t="shared" si="9"/>
        <v>960</v>
      </c>
      <c r="AH120" s="474">
        <f t="shared" si="10"/>
        <v>408</v>
      </c>
      <c r="AI120" s="474">
        <f t="shared" si="11"/>
        <v>378</v>
      </c>
      <c r="AJ120" s="213">
        <f t="shared" si="12"/>
        <v>140</v>
      </c>
      <c r="AK120" s="213">
        <f t="shared" si="13"/>
        <v>200</v>
      </c>
      <c r="AL120" s="198"/>
      <c r="AM120" s="195">
        <v>80</v>
      </c>
      <c r="AN120" s="197" t="s">
        <v>6049</v>
      </c>
      <c r="AO120" s="197" t="s">
        <v>6144</v>
      </c>
    </row>
    <row r="121" spans="1:41" x14ac:dyDescent="0.15">
      <c r="A121" s="174">
        <v>118</v>
      </c>
      <c r="B121" s="176" t="s">
        <v>1010</v>
      </c>
      <c r="C121" s="213">
        <v>36</v>
      </c>
      <c r="D121" s="219">
        <v>6</v>
      </c>
      <c r="E121" s="212" t="s">
        <v>6242</v>
      </c>
      <c r="F121" s="202">
        <v>0</v>
      </c>
      <c r="G121" s="200">
        <v>0</v>
      </c>
      <c r="H121" s="216">
        <v>0</v>
      </c>
      <c r="I121" s="208">
        <v>-50</v>
      </c>
      <c r="J121" s="210">
        <v>0</v>
      </c>
      <c r="K121" s="204">
        <v>100</v>
      </c>
      <c r="L121" s="206">
        <v>-20</v>
      </c>
      <c r="M121" s="193" t="s">
        <v>583</v>
      </c>
      <c r="N121" s="189">
        <v>15</v>
      </c>
      <c r="O121" s="193" t="s">
        <v>1009</v>
      </c>
      <c r="P121" s="189">
        <v>10</v>
      </c>
      <c r="Q121" s="193" t="s">
        <v>2802</v>
      </c>
      <c r="R121" s="189">
        <v>5</v>
      </c>
      <c r="S121" s="194" t="s">
        <v>583</v>
      </c>
      <c r="T121" s="191">
        <v>10</v>
      </c>
      <c r="U121" s="198"/>
      <c r="V121" s="213">
        <v>80</v>
      </c>
      <c r="W121" s="213">
        <v>90</v>
      </c>
      <c r="X121" s="213">
        <v>90</v>
      </c>
      <c r="Y121" s="214">
        <v>120</v>
      </c>
      <c r="Z121" s="213">
        <v>300</v>
      </c>
      <c r="AA121" s="213">
        <v>100</v>
      </c>
      <c r="AB121" s="213">
        <v>40</v>
      </c>
      <c r="AC121" s="213">
        <v>30</v>
      </c>
      <c r="AD121" s="198"/>
      <c r="AE121" s="213">
        <f t="shared" si="7"/>
        <v>450</v>
      </c>
      <c r="AF121" s="213">
        <f t="shared" si="8"/>
        <v>450</v>
      </c>
      <c r="AG121" s="214">
        <f t="shared" si="9"/>
        <v>1920</v>
      </c>
      <c r="AH121" s="474">
        <f t="shared" si="10"/>
        <v>516</v>
      </c>
      <c r="AI121" s="474">
        <f t="shared" si="11"/>
        <v>316</v>
      </c>
      <c r="AJ121" s="213">
        <f t="shared" si="12"/>
        <v>160</v>
      </c>
      <c r="AK121" s="213">
        <f t="shared" si="13"/>
        <v>120</v>
      </c>
      <c r="AL121" s="198"/>
      <c r="AM121" s="195">
        <v>70</v>
      </c>
      <c r="AN121" s="197" t="s">
        <v>6052</v>
      </c>
      <c r="AO121" s="197" t="s">
        <v>6146</v>
      </c>
    </row>
    <row r="122" spans="1:41" x14ac:dyDescent="0.15">
      <c r="A122" s="174">
        <v>119</v>
      </c>
      <c r="B122" s="176" t="s">
        <v>1008</v>
      </c>
      <c r="C122" s="213">
        <v>35</v>
      </c>
      <c r="D122" s="219">
        <v>6</v>
      </c>
      <c r="E122" s="212" t="s">
        <v>6242</v>
      </c>
      <c r="F122" s="202">
        <v>0</v>
      </c>
      <c r="G122" s="200">
        <v>0</v>
      </c>
      <c r="H122" s="216">
        <v>0</v>
      </c>
      <c r="I122" s="208">
        <v>-100</v>
      </c>
      <c r="J122" s="210">
        <v>0</v>
      </c>
      <c r="K122" s="204">
        <v>100</v>
      </c>
      <c r="L122" s="206">
        <v>-20</v>
      </c>
      <c r="M122" s="193" t="s">
        <v>992</v>
      </c>
      <c r="N122" s="189">
        <v>10</v>
      </c>
      <c r="O122" s="193" t="s">
        <v>1007</v>
      </c>
      <c r="P122" s="189">
        <v>10</v>
      </c>
      <c r="Q122" s="193" t="s">
        <v>1006</v>
      </c>
      <c r="R122" s="189">
        <v>8</v>
      </c>
      <c r="S122" s="194" t="s">
        <v>1411</v>
      </c>
      <c r="T122" s="191">
        <v>5</v>
      </c>
      <c r="U122" s="198"/>
      <c r="V122" s="213">
        <v>90</v>
      </c>
      <c r="W122" s="213">
        <v>195</v>
      </c>
      <c r="X122" s="213">
        <v>50</v>
      </c>
      <c r="Y122" s="214">
        <v>100</v>
      </c>
      <c r="Z122" s="213">
        <v>230</v>
      </c>
      <c r="AA122" s="213">
        <v>120</v>
      </c>
      <c r="AB122" s="213">
        <v>40</v>
      </c>
      <c r="AC122" s="213">
        <v>35</v>
      </c>
      <c r="AD122" s="198"/>
      <c r="AE122" s="213">
        <f t="shared" si="7"/>
        <v>975</v>
      </c>
      <c r="AF122" s="213">
        <f t="shared" si="8"/>
        <v>250</v>
      </c>
      <c r="AG122" s="214">
        <f t="shared" si="9"/>
        <v>1600</v>
      </c>
      <c r="AH122" s="474">
        <f t="shared" si="10"/>
        <v>440</v>
      </c>
      <c r="AI122" s="474">
        <f t="shared" si="11"/>
        <v>330</v>
      </c>
      <c r="AJ122" s="213">
        <f t="shared" si="12"/>
        <v>160</v>
      </c>
      <c r="AK122" s="213">
        <f t="shared" si="13"/>
        <v>140</v>
      </c>
      <c r="AL122" s="198"/>
      <c r="AM122" s="195">
        <v>80</v>
      </c>
      <c r="AN122" s="197" t="s">
        <v>958</v>
      </c>
      <c r="AO122" s="197" t="s">
        <v>6148</v>
      </c>
    </row>
    <row r="123" spans="1:41" x14ac:dyDescent="0.15">
      <c r="A123" s="174">
        <v>120</v>
      </c>
      <c r="B123" s="176" t="s">
        <v>5543</v>
      </c>
      <c r="C123" s="213">
        <v>56</v>
      </c>
      <c r="D123" s="219">
        <v>0</v>
      </c>
      <c r="E123" s="212" t="s">
        <v>6238</v>
      </c>
      <c r="F123" s="202">
        <v>0</v>
      </c>
      <c r="G123" s="200">
        <v>-50</v>
      </c>
      <c r="H123" s="216">
        <v>150</v>
      </c>
      <c r="I123" s="208">
        <v>25</v>
      </c>
      <c r="J123" s="210">
        <v>0</v>
      </c>
      <c r="K123" s="204">
        <v>-25</v>
      </c>
      <c r="L123" s="206">
        <v>25</v>
      </c>
      <c r="M123" s="193" t="s">
        <v>666</v>
      </c>
      <c r="N123" s="189">
        <v>12</v>
      </c>
      <c r="O123" s="193" t="s">
        <v>665</v>
      </c>
      <c r="P123" s="189">
        <v>6</v>
      </c>
      <c r="Q123" s="193" t="s">
        <v>5499</v>
      </c>
      <c r="R123" s="189">
        <v>4</v>
      </c>
      <c r="S123" s="194" t="s">
        <v>5499</v>
      </c>
      <c r="T123" s="191">
        <v>4</v>
      </c>
      <c r="U123" s="198"/>
      <c r="V123" s="213">
        <v>1200</v>
      </c>
      <c r="W123" s="213">
        <v>200</v>
      </c>
      <c r="X123" s="213">
        <v>6000</v>
      </c>
      <c r="Y123" s="214">
        <v>1000</v>
      </c>
      <c r="Z123" s="213">
        <v>700</v>
      </c>
      <c r="AA123" s="213">
        <v>25</v>
      </c>
      <c r="AB123" s="213">
        <v>50</v>
      </c>
      <c r="AC123" s="213">
        <v>5</v>
      </c>
      <c r="AD123" s="198"/>
      <c r="AE123" s="213">
        <f t="shared" si="7"/>
        <v>1000</v>
      </c>
      <c r="AF123" s="213">
        <f t="shared" si="8"/>
        <v>30000</v>
      </c>
      <c r="AG123" s="214">
        <f t="shared" si="9"/>
        <v>16000</v>
      </c>
      <c r="AH123" s="474">
        <f t="shared" si="10"/>
        <v>1036</v>
      </c>
      <c r="AI123" s="474">
        <f t="shared" si="11"/>
        <v>361</v>
      </c>
      <c r="AJ123" s="213">
        <f t="shared" si="12"/>
        <v>200</v>
      </c>
      <c r="AK123" s="213">
        <f t="shared" si="13"/>
        <v>20</v>
      </c>
      <c r="AL123" s="198"/>
      <c r="AM123" s="195">
        <v>100</v>
      </c>
      <c r="AN123" s="197" t="s">
        <v>6050</v>
      </c>
      <c r="AO123" s="197" t="s">
        <v>222</v>
      </c>
    </row>
    <row r="124" spans="1:41" x14ac:dyDescent="0.15">
      <c r="A124" s="174">
        <v>121</v>
      </c>
      <c r="B124" s="176" t="s">
        <v>5544</v>
      </c>
      <c r="C124" s="213">
        <v>56</v>
      </c>
      <c r="D124" s="219">
        <v>0</v>
      </c>
      <c r="E124" s="212" t="s">
        <v>6238</v>
      </c>
      <c r="F124" s="202">
        <v>0</v>
      </c>
      <c r="G124" s="200">
        <v>-50</v>
      </c>
      <c r="H124" s="216">
        <v>150</v>
      </c>
      <c r="I124" s="208">
        <v>25</v>
      </c>
      <c r="J124" s="210">
        <v>0</v>
      </c>
      <c r="K124" s="204">
        <v>-25</v>
      </c>
      <c r="L124" s="206">
        <v>25</v>
      </c>
      <c r="M124" s="193" t="s">
        <v>666</v>
      </c>
      <c r="N124" s="189">
        <v>12</v>
      </c>
      <c r="O124" s="193" t="s">
        <v>665</v>
      </c>
      <c r="P124" s="189">
        <v>6</v>
      </c>
      <c r="Q124" s="193" t="s">
        <v>5499</v>
      </c>
      <c r="R124" s="189">
        <v>4</v>
      </c>
      <c r="S124" s="194" t="s">
        <v>5499</v>
      </c>
      <c r="T124" s="191">
        <v>4</v>
      </c>
      <c r="U124" s="198"/>
      <c r="V124" s="213">
        <v>1200</v>
      </c>
      <c r="W124" s="213">
        <v>200</v>
      </c>
      <c r="X124" s="213">
        <v>6000</v>
      </c>
      <c r="Y124" s="214">
        <v>1000</v>
      </c>
      <c r="Z124" s="213">
        <v>700</v>
      </c>
      <c r="AA124" s="213">
        <v>25</v>
      </c>
      <c r="AB124" s="213">
        <v>50</v>
      </c>
      <c r="AC124" s="213">
        <v>5</v>
      </c>
      <c r="AD124" s="198"/>
      <c r="AE124" s="213">
        <f t="shared" si="7"/>
        <v>1000</v>
      </c>
      <c r="AF124" s="213">
        <f t="shared" si="8"/>
        <v>30000</v>
      </c>
      <c r="AG124" s="214">
        <f t="shared" si="9"/>
        <v>16000</v>
      </c>
      <c r="AH124" s="474">
        <f t="shared" si="10"/>
        <v>1036</v>
      </c>
      <c r="AI124" s="474">
        <f t="shared" si="11"/>
        <v>361</v>
      </c>
      <c r="AJ124" s="213">
        <f t="shared" si="12"/>
        <v>200</v>
      </c>
      <c r="AK124" s="213">
        <f t="shared" si="13"/>
        <v>20</v>
      </c>
      <c r="AL124" s="198"/>
      <c r="AM124" s="195">
        <v>100</v>
      </c>
    </row>
    <row r="125" spans="1:41" x14ac:dyDescent="0.15">
      <c r="A125" s="174">
        <v>122</v>
      </c>
      <c r="B125" s="176" t="s">
        <v>1004</v>
      </c>
      <c r="C125" s="213">
        <v>37</v>
      </c>
      <c r="D125" s="219">
        <v>7</v>
      </c>
      <c r="E125" s="212" t="s">
        <v>1329</v>
      </c>
      <c r="F125" s="202">
        <v>0</v>
      </c>
      <c r="G125" s="200">
        <v>-50</v>
      </c>
      <c r="H125" s="216">
        <v>0</v>
      </c>
      <c r="I125" s="208">
        <v>-100</v>
      </c>
      <c r="J125" s="210">
        <v>0</v>
      </c>
      <c r="K125" s="204">
        <v>100</v>
      </c>
      <c r="L125" s="206">
        <v>0</v>
      </c>
      <c r="M125" s="193" t="s">
        <v>199</v>
      </c>
      <c r="N125" s="189">
        <v>10</v>
      </c>
      <c r="O125" s="193" t="s">
        <v>648</v>
      </c>
      <c r="P125" s="189">
        <v>8</v>
      </c>
      <c r="Q125" s="193" t="s">
        <v>1003</v>
      </c>
      <c r="R125" s="189">
        <v>5</v>
      </c>
      <c r="S125" s="194" t="s">
        <v>1003</v>
      </c>
      <c r="T125" s="191">
        <v>5</v>
      </c>
      <c r="U125" s="198"/>
      <c r="V125" s="213">
        <v>80</v>
      </c>
      <c r="W125" s="213">
        <v>360</v>
      </c>
      <c r="X125" s="213">
        <v>300</v>
      </c>
      <c r="Y125" s="214">
        <v>640</v>
      </c>
      <c r="Z125" s="213">
        <v>375</v>
      </c>
      <c r="AA125" s="213">
        <v>90</v>
      </c>
      <c r="AB125" s="213">
        <v>30</v>
      </c>
      <c r="AC125" s="213">
        <v>15</v>
      </c>
      <c r="AD125" s="198"/>
      <c r="AE125" s="213">
        <f t="shared" si="7"/>
        <v>1800</v>
      </c>
      <c r="AF125" s="213">
        <f t="shared" si="8"/>
        <v>1500</v>
      </c>
      <c r="AG125" s="214">
        <f t="shared" si="9"/>
        <v>10240</v>
      </c>
      <c r="AH125" s="474">
        <f t="shared" si="10"/>
        <v>597</v>
      </c>
      <c r="AI125" s="474">
        <f t="shared" si="11"/>
        <v>312</v>
      </c>
      <c r="AJ125" s="213">
        <f t="shared" si="12"/>
        <v>120</v>
      </c>
      <c r="AK125" s="213">
        <f t="shared" si="13"/>
        <v>60</v>
      </c>
      <c r="AL125" s="198"/>
      <c r="AM125" s="195">
        <v>80</v>
      </c>
      <c r="AN125" s="197" t="s">
        <v>995</v>
      </c>
      <c r="AO125" s="197" t="s">
        <v>6149</v>
      </c>
    </row>
    <row r="126" spans="1:41" x14ac:dyDescent="0.15">
      <c r="A126" s="174">
        <v>123</v>
      </c>
      <c r="B126" s="176" t="s">
        <v>5545</v>
      </c>
      <c r="C126" s="213">
        <v>26</v>
      </c>
      <c r="D126" s="219">
        <v>4</v>
      </c>
      <c r="E126" s="212" t="s">
        <v>6244</v>
      </c>
      <c r="F126" s="202">
        <v>0</v>
      </c>
      <c r="G126" s="200">
        <v>0</v>
      </c>
      <c r="H126" s="216">
        <v>0</v>
      </c>
      <c r="I126" s="208">
        <v>-100</v>
      </c>
      <c r="J126" s="210">
        <v>0</v>
      </c>
      <c r="K126" s="204">
        <v>100</v>
      </c>
      <c r="L126" s="206">
        <v>0</v>
      </c>
      <c r="M126" s="193" t="s">
        <v>199</v>
      </c>
      <c r="N126" s="189">
        <v>15</v>
      </c>
      <c r="O126" s="193" t="s">
        <v>626</v>
      </c>
      <c r="P126" s="189">
        <v>10</v>
      </c>
      <c r="Q126" s="193" t="s">
        <v>596</v>
      </c>
      <c r="R126" s="189">
        <v>5</v>
      </c>
      <c r="S126" s="194" t="s">
        <v>595</v>
      </c>
      <c r="T126" s="191">
        <v>8</v>
      </c>
      <c r="U126" s="198"/>
      <c r="V126" s="213">
        <v>200</v>
      </c>
      <c r="W126" s="213">
        <v>80</v>
      </c>
      <c r="X126" s="213">
        <v>200</v>
      </c>
      <c r="Y126" s="214">
        <v>160</v>
      </c>
      <c r="Z126" s="213">
        <v>100</v>
      </c>
      <c r="AA126" s="213">
        <v>150</v>
      </c>
      <c r="AB126" s="213">
        <v>30</v>
      </c>
      <c r="AC126" s="213">
        <v>30</v>
      </c>
      <c r="AD126" s="198"/>
      <c r="AE126" s="213">
        <f t="shared" si="7"/>
        <v>400</v>
      </c>
      <c r="AF126" s="213">
        <f t="shared" si="8"/>
        <v>1000</v>
      </c>
      <c r="AG126" s="214">
        <f t="shared" si="9"/>
        <v>2560</v>
      </c>
      <c r="AH126" s="474">
        <f t="shared" si="10"/>
        <v>256</v>
      </c>
      <c r="AI126" s="474">
        <f t="shared" si="11"/>
        <v>306</v>
      </c>
      <c r="AJ126" s="213">
        <f t="shared" si="12"/>
        <v>120</v>
      </c>
      <c r="AK126" s="213">
        <f t="shared" si="13"/>
        <v>120</v>
      </c>
      <c r="AL126" s="198"/>
      <c r="AM126" s="195">
        <v>80</v>
      </c>
      <c r="AN126" s="197" t="s">
        <v>995</v>
      </c>
      <c r="AO126" s="197" t="s">
        <v>6149</v>
      </c>
    </row>
    <row r="127" spans="1:41" x14ac:dyDescent="0.15">
      <c r="A127" s="174">
        <v>124</v>
      </c>
      <c r="B127" s="176" t="s">
        <v>1002</v>
      </c>
      <c r="C127" s="213">
        <v>24</v>
      </c>
      <c r="D127" s="219">
        <v>0</v>
      </c>
      <c r="E127" s="212" t="s">
        <v>6238</v>
      </c>
      <c r="F127" s="202">
        <v>0</v>
      </c>
      <c r="G127" s="200">
        <v>-100</v>
      </c>
      <c r="H127" s="216">
        <v>0</v>
      </c>
      <c r="I127" s="208">
        <v>0</v>
      </c>
      <c r="J127" s="210">
        <v>0</v>
      </c>
      <c r="K127" s="204">
        <v>25</v>
      </c>
      <c r="L127" s="206">
        <v>0</v>
      </c>
      <c r="M127" s="193" t="s">
        <v>836</v>
      </c>
      <c r="N127" s="189">
        <v>10</v>
      </c>
      <c r="O127" s="193" t="s">
        <v>1001</v>
      </c>
      <c r="P127" s="189">
        <v>8</v>
      </c>
      <c r="Q127" s="193" t="s">
        <v>1000</v>
      </c>
      <c r="R127" s="189">
        <v>5</v>
      </c>
      <c r="S127" s="194" t="s">
        <v>1000</v>
      </c>
      <c r="T127" s="191">
        <v>10</v>
      </c>
      <c r="U127" s="198"/>
      <c r="V127" s="213">
        <v>90</v>
      </c>
      <c r="W127" s="213">
        <v>80</v>
      </c>
      <c r="X127" s="213">
        <v>80</v>
      </c>
      <c r="Y127" s="214">
        <v>920</v>
      </c>
      <c r="Z127" s="213">
        <v>220</v>
      </c>
      <c r="AA127" s="213">
        <v>80</v>
      </c>
      <c r="AB127" s="213">
        <v>20</v>
      </c>
      <c r="AC127" s="213">
        <v>20</v>
      </c>
      <c r="AD127" s="198"/>
      <c r="AE127" s="213">
        <f t="shared" si="7"/>
        <v>400</v>
      </c>
      <c r="AF127" s="213">
        <f t="shared" si="8"/>
        <v>400</v>
      </c>
      <c r="AG127" s="214">
        <f t="shared" si="9"/>
        <v>14720</v>
      </c>
      <c r="AH127" s="474">
        <f t="shared" si="10"/>
        <v>364</v>
      </c>
      <c r="AI127" s="474">
        <f t="shared" si="11"/>
        <v>224</v>
      </c>
      <c r="AJ127" s="213">
        <f t="shared" si="12"/>
        <v>80</v>
      </c>
      <c r="AK127" s="213">
        <f t="shared" si="13"/>
        <v>80</v>
      </c>
      <c r="AL127" s="198"/>
      <c r="AM127" s="195">
        <v>80</v>
      </c>
      <c r="AN127" s="197" t="s">
        <v>995</v>
      </c>
      <c r="AO127" s="197" t="s">
        <v>6149</v>
      </c>
    </row>
    <row r="128" spans="1:41" x14ac:dyDescent="0.15">
      <c r="A128" s="174">
        <v>125</v>
      </c>
      <c r="B128" s="176" t="s">
        <v>5546</v>
      </c>
      <c r="C128" s="213">
        <v>24</v>
      </c>
      <c r="D128" s="219">
        <v>0</v>
      </c>
      <c r="E128" s="212" t="s">
        <v>6238</v>
      </c>
      <c r="F128" s="202">
        <v>0</v>
      </c>
      <c r="G128" s="200">
        <v>-100</v>
      </c>
      <c r="H128" s="216">
        <v>0</v>
      </c>
      <c r="I128" s="208">
        <v>0</v>
      </c>
      <c r="J128" s="210">
        <v>0</v>
      </c>
      <c r="K128" s="204">
        <v>25</v>
      </c>
      <c r="L128" s="206">
        <v>0</v>
      </c>
      <c r="M128" s="193" t="s">
        <v>836</v>
      </c>
      <c r="N128" s="189">
        <v>10</v>
      </c>
      <c r="O128" s="193" t="s">
        <v>1001</v>
      </c>
      <c r="P128" s="189">
        <v>8</v>
      </c>
      <c r="Q128" s="193" t="s">
        <v>1000</v>
      </c>
      <c r="R128" s="189">
        <v>5</v>
      </c>
      <c r="S128" s="194" t="s">
        <v>1000</v>
      </c>
      <c r="T128" s="191">
        <v>10</v>
      </c>
      <c r="U128" s="198"/>
      <c r="V128" s="213">
        <v>90</v>
      </c>
      <c r="W128" s="213">
        <v>80</v>
      </c>
      <c r="X128" s="213">
        <v>80</v>
      </c>
      <c r="Y128" s="214">
        <v>920</v>
      </c>
      <c r="Z128" s="213">
        <v>220</v>
      </c>
      <c r="AA128" s="213">
        <v>80</v>
      </c>
      <c r="AB128" s="213">
        <v>20</v>
      </c>
      <c r="AC128" s="213">
        <v>20</v>
      </c>
      <c r="AD128" s="198"/>
      <c r="AE128" s="213">
        <f t="shared" si="7"/>
        <v>400</v>
      </c>
      <c r="AF128" s="213">
        <f t="shared" si="8"/>
        <v>400</v>
      </c>
      <c r="AG128" s="214">
        <f t="shared" si="9"/>
        <v>14720</v>
      </c>
      <c r="AH128" s="474">
        <f t="shared" si="10"/>
        <v>364</v>
      </c>
      <c r="AI128" s="474">
        <f t="shared" si="11"/>
        <v>224</v>
      </c>
      <c r="AJ128" s="213">
        <f t="shared" si="12"/>
        <v>80</v>
      </c>
      <c r="AK128" s="213">
        <f t="shared" si="13"/>
        <v>80</v>
      </c>
      <c r="AL128" s="198"/>
      <c r="AM128" s="195">
        <v>80</v>
      </c>
      <c r="AN128" s="197" t="s">
        <v>6048</v>
      </c>
      <c r="AO128" s="197" t="s">
        <v>238</v>
      </c>
    </row>
    <row r="129" spans="1:41" x14ac:dyDescent="0.15">
      <c r="A129" s="174">
        <v>126</v>
      </c>
      <c r="B129" s="176" t="s">
        <v>5547</v>
      </c>
      <c r="C129" s="213">
        <v>28</v>
      </c>
      <c r="D129" s="219">
        <v>4</v>
      </c>
      <c r="E129" s="212" t="s">
        <v>6244</v>
      </c>
      <c r="F129" s="202">
        <v>0</v>
      </c>
      <c r="G129" s="200">
        <v>0</v>
      </c>
      <c r="H129" s="216">
        <v>0</v>
      </c>
      <c r="I129" s="208">
        <v>-100</v>
      </c>
      <c r="J129" s="210">
        <v>-50</v>
      </c>
      <c r="K129" s="204">
        <v>100</v>
      </c>
      <c r="L129" s="206">
        <v>0</v>
      </c>
      <c r="M129" s="193" t="s">
        <v>5523</v>
      </c>
      <c r="N129" s="189">
        <v>10</v>
      </c>
      <c r="O129" s="193" t="s">
        <v>580</v>
      </c>
      <c r="P129" s="189">
        <v>5</v>
      </c>
      <c r="Q129" s="193" t="s">
        <v>596</v>
      </c>
      <c r="R129" s="189">
        <v>5</v>
      </c>
      <c r="S129" s="194" t="s">
        <v>596</v>
      </c>
      <c r="T129" s="191">
        <v>10</v>
      </c>
      <c r="U129" s="198"/>
      <c r="V129" s="213">
        <v>60</v>
      </c>
      <c r="W129" s="213">
        <v>90</v>
      </c>
      <c r="X129" s="213">
        <v>110</v>
      </c>
      <c r="Y129" s="214">
        <v>260</v>
      </c>
      <c r="Z129" s="213">
        <v>285</v>
      </c>
      <c r="AA129" s="213">
        <v>90</v>
      </c>
      <c r="AB129" s="213">
        <v>28</v>
      </c>
      <c r="AC129" s="213">
        <v>20</v>
      </c>
      <c r="AD129" s="198"/>
      <c r="AE129" s="213">
        <f t="shared" si="7"/>
        <v>450</v>
      </c>
      <c r="AF129" s="213">
        <f t="shared" si="8"/>
        <v>550</v>
      </c>
      <c r="AG129" s="214">
        <f t="shared" si="9"/>
        <v>4160</v>
      </c>
      <c r="AH129" s="474">
        <f t="shared" si="10"/>
        <v>453</v>
      </c>
      <c r="AI129" s="474">
        <f t="shared" si="11"/>
        <v>258</v>
      </c>
      <c r="AJ129" s="213">
        <f t="shared" si="12"/>
        <v>112</v>
      </c>
      <c r="AK129" s="213">
        <f t="shared" si="13"/>
        <v>80</v>
      </c>
      <c r="AL129" s="198"/>
      <c r="AM129" s="195">
        <v>80</v>
      </c>
      <c r="AN129" s="197" t="s">
        <v>995</v>
      </c>
    </row>
    <row r="130" spans="1:41" x14ac:dyDescent="0.15">
      <c r="A130" s="174">
        <v>127</v>
      </c>
      <c r="B130" s="176" t="s">
        <v>999</v>
      </c>
      <c r="C130" s="213">
        <v>36</v>
      </c>
      <c r="D130" s="219">
        <v>6</v>
      </c>
      <c r="E130" s="212" t="s">
        <v>6242</v>
      </c>
      <c r="F130" s="202">
        <v>0</v>
      </c>
      <c r="G130" s="200">
        <v>0</v>
      </c>
      <c r="H130" s="216">
        <v>0</v>
      </c>
      <c r="I130" s="208">
        <v>-100</v>
      </c>
      <c r="J130" s="210">
        <v>-50</v>
      </c>
      <c r="K130" s="204">
        <v>100</v>
      </c>
      <c r="L130" s="206">
        <v>0</v>
      </c>
      <c r="M130" s="193" t="s">
        <v>583</v>
      </c>
      <c r="N130" s="189">
        <v>15</v>
      </c>
      <c r="O130" s="193" t="s">
        <v>583</v>
      </c>
      <c r="P130" s="189">
        <v>10</v>
      </c>
      <c r="Q130" s="193" t="s">
        <v>998</v>
      </c>
      <c r="R130" s="189">
        <v>5</v>
      </c>
      <c r="S130" s="194" t="s">
        <v>583</v>
      </c>
      <c r="T130" s="191">
        <v>5</v>
      </c>
      <c r="U130" s="198"/>
      <c r="V130" s="213">
        <v>70</v>
      </c>
      <c r="W130" s="213">
        <v>240</v>
      </c>
      <c r="X130" s="213">
        <v>240</v>
      </c>
      <c r="Y130" s="214">
        <v>600</v>
      </c>
      <c r="Z130" s="213">
        <v>380</v>
      </c>
      <c r="AA130" s="213">
        <v>80</v>
      </c>
      <c r="AB130" s="213">
        <v>30</v>
      </c>
      <c r="AC130" s="213">
        <v>15</v>
      </c>
      <c r="AD130" s="198"/>
      <c r="AE130" s="213">
        <f t="shared" si="7"/>
        <v>1200</v>
      </c>
      <c r="AF130" s="213">
        <f t="shared" si="8"/>
        <v>1200</v>
      </c>
      <c r="AG130" s="214">
        <f t="shared" si="9"/>
        <v>9600</v>
      </c>
      <c r="AH130" s="474">
        <f t="shared" si="10"/>
        <v>596</v>
      </c>
      <c r="AI130" s="474">
        <f t="shared" si="11"/>
        <v>296</v>
      </c>
      <c r="AJ130" s="213">
        <f t="shared" si="12"/>
        <v>120</v>
      </c>
      <c r="AK130" s="213">
        <f t="shared" si="13"/>
        <v>60</v>
      </c>
      <c r="AL130" s="198"/>
      <c r="AM130" s="195">
        <v>80</v>
      </c>
      <c r="AN130" s="197" t="s">
        <v>995</v>
      </c>
      <c r="AO130" s="197" t="s">
        <v>6149</v>
      </c>
    </row>
    <row r="131" spans="1:41" x14ac:dyDescent="0.15">
      <c r="A131" s="174">
        <v>128</v>
      </c>
      <c r="B131" s="176" t="s">
        <v>5548</v>
      </c>
      <c r="C131" s="213">
        <v>29</v>
      </c>
      <c r="D131" s="219">
        <v>0</v>
      </c>
      <c r="E131" s="212" t="s">
        <v>6238</v>
      </c>
      <c r="F131" s="202">
        <v>0</v>
      </c>
      <c r="G131" s="200">
        <v>0</v>
      </c>
      <c r="H131" s="216">
        <v>0</v>
      </c>
      <c r="I131" s="208">
        <v>0</v>
      </c>
      <c r="J131" s="210">
        <v>0</v>
      </c>
      <c r="K131" s="204">
        <v>0</v>
      </c>
      <c r="L131" s="206">
        <v>0</v>
      </c>
      <c r="M131" s="193" t="s">
        <v>760</v>
      </c>
      <c r="N131" s="189">
        <v>12</v>
      </c>
      <c r="O131" s="193" t="s">
        <v>742</v>
      </c>
      <c r="P131" s="189">
        <v>10</v>
      </c>
      <c r="Q131" s="193" t="s">
        <v>997</v>
      </c>
      <c r="R131" s="189">
        <v>8</v>
      </c>
      <c r="S131" s="194" t="s">
        <v>823</v>
      </c>
      <c r="T131" s="191">
        <v>15</v>
      </c>
      <c r="U131" s="198"/>
      <c r="V131" s="213">
        <v>100</v>
      </c>
      <c r="W131" s="213">
        <v>77</v>
      </c>
      <c r="X131" s="213">
        <v>77</v>
      </c>
      <c r="Y131" s="214">
        <v>360</v>
      </c>
      <c r="Z131" s="213">
        <v>240</v>
      </c>
      <c r="AA131" s="213">
        <v>145</v>
      </c>
      <c r="AB131" s="213">
        <v>28</v>
      </c>
      <c r="AC131" s="213">
        <v>45</v>
      </c>
      <c r="AD131" s="198"/>
      <c r="AE131" s="213">
        <f t="shared" ref="AE131:AE194" si="14">W131*经验率</f>
        <v>385</v>
      </c>
      <c r="AF131" s="213">
        <f t="shared" ref="AF131:AF194" si="15">X131*金钱率</f>
        <v>385</v>
      </c>
      <c r="AG131" s="214">
        <f t="shared" ref="AG131:AG194" si="16">Y131*HP率</f>
        <v>5760</v>
      </c>
      <c r="AH131" s="474">
        <f t="shared" ref="AH131:AH194" si="17">C131*攻击率+Z131</f>
        <v>414</v>
      </c>
      <c r="AI131" s="474">
        <f t="shared" ref="AI131:AI194" si="18">C131*速度率+AA131</f>
        <v>319</v>
      </c>
      <c r="AJ131" s="213">
        <f t="shared" ref="AJ131:AJ194" si="19">AB131*命中率</f>
        <v>112</v>
      </c>
      <c r="AK131" s="213">
        <f t="shared" ref="AK131:AK194" si="20">AC131*回避率</f>
        <v>180</v>
      </c>
      <c r="AL131" s="198"/>
      <c r="AM131" s="195">
        <v>80</v>
      </c>
      <c r="AN131" s="197" t="s">
        <v>995</v>
      </c>
      <c r="AO131" s="197" t="s">
        <v>6149</v>
      </c>
    </row>
    <row r="132" spans="1:41" x14ac:dyDescent="0.15">
      <c r="A132" s="174">
        <v>129</v>
      </c>
      <c r="B132" s="176" t="s">
        <v>996</v>
      </c>
      <c r="C132" s="213">
        <v>34</v>
      </c>
      <c r="D132" s="219">
        <v>0</v>
      </c>
      <c r="E132" s="212" t="s">
        <v>6238</v>
      </c>
      <c r="F132" s="202">
        <v>0</v>
      </c>
      <c r="G132" s="200">
        <v>-50</v>
      </c>
      <c r="H132" s="216">
        <v>0</v>
      </c>
      <c r="I132" s="208">
        <v>0</v>
      </c>
      <c r="J132" s="210">
        <v>0</v>
      </c>
      <c r="K132" s="204">
        <v>0</v>
      </c>
      <c r="L132" s="206">
        <v>-100</v>
      </c>
      <c r="M132" s="193" t="s">
        <v>689</v>
      </c>
      <c r="N132" s="189">
        <v>20</v>
      </c>
      <c r="O132" s="193" t="s">
        <v>843</v>
      </c>
      <c r="P132" s="189">
        <v>10</v>
      </c>
      <c r="Q132" s="193"/>
      <c r="R132" s="189"/>
      <c r="S132" s="194" t="s">
        <v>843</v>
      </c>
      <c r="T132" s="191">
        <v>5</v>
      </c>
      <c r="U132" s="198"/>
      <c r="V132" s="213">
        <v>5</v>
      </c>
      <c r="W132" s="213">
        <v>250</v>
      </c>
      <c r="X132" s="213">
        <v>75</v>
      </c>
      <c r="Y132" s="214">
        <v>400</v>
      </c>
      <c r="Z132" s="213">
        <v>320</v>
      </c>
      <c r="AA132" s="213">
        <v>150</v>
      </c>
      <c r="AB132" s="213">
        <v>35</v>
      </c>
      <c r="AC132" s="213">
        <v>30</v>
      </c>
      <c r="AD132" s="198"/>
      <c r="AE132" s="213">
        <f t="shared" si="14"/>
        <v>1250</v>
      </c>
      <c r="AF132" s="213">
        <f t="shared" si="15"/>
        <v>375</v>
      </c>
      <c r="AG132" s="214">
        <f t="shared" si="16"/>
        <v>6400</v>
      </c>
      <c r="AH132" s="474">
        <f t="shared" si="17"/>
        <v>524</v>
      </c>
      <c r="AI132" s="474">
        <f t="shared" si="18"/>
        <v>354</v>
      </c>
      <c r="AJ132" s="213">
        <f t="shared" si="19"/>
        <v>140</v>
      </c>
      <c r="AK132" s="213">
        <f t="shared" si="20"/>
        <v>120</v>
      </c>
      <c r="AL132" s="198"/>
      <c r="AM132" s="195">
        <v>80</v>
      </c>
      <c r="AN132" s="197" t="s">
        <v>995</v>
      </c>
      <c r="AO132" s="197" t="s">
        <v>6149</v>
      </c>
    </row>
    <row r="133" spans="1:41" x14ac:dyDescent="0.15">
      <c r="A133" s="174">
        <v>130</v>
      </c>
      <c r="B133" s="176" t="s">
        <v>993</v>
      </c>
      <c r="C133" s="213">
        <v>38</v>
      </c>
      <c r="D133" s="219">
        <v>2</v>
      </c>
      <c r="E133" s="212" t="s">
        <v>6239</v>
      </c>
      <c r="F133" s="202">
        <v>0</v>
      </c>
      <c r="G133" s="200">
        <v>0</v>
      </c>
      <c r="H133" s="216">
        <v>0</v>
      </c>
      <c r="I133" s="208">
        <v>-50</v>
      </c>
      <c r="J133" s="210">
        <v>0</v>
      </c>
      <c r="K133" s="204">
        <v>50</v>
      </c>
      <c r="L133" s="206">
        <v>-25</v>
      </c>
      <c r="M133" s="193" t="s">
        <v>992</v>
      </c>
      <c r="N133" s="189">
        <v>10</v>
      </c>
      <c r="O133" s="193" t="s">
        <v>992</v>
      </c>
      <c r="P133" s="189">
        <v>10</v>
      </c>
      <c r="Q133" s="193" t="s">
        <v>992</v>
      </c>
      <c r="R133" s="189">
        <v>10</v>
      </c>
      <c r="S133" s="194" t="s">
        <v>991</v>
      </c>
      <c r="T133" s="191">
        <v>8</v>
      </c>
      <c r="U133" s="198"/>
      <c r="V133" s="213">
        <v>150</v>
      </c>
      <c r="W133" s="213">
        <v>800</v>
      </c>
      <c r="X133" s="213">
        <v>800</v>
      </c>
      <c r="Y133" s="214">
        <v>2400</v>
      </c>
      <c r="Z133" s="213">
        <v>270</v>
      </c>
      <c r="AA133" s="213">
        <v>130</v>
      </c>
      <c r="AB133" s="213">
        <v>65</v>
      </c>
      <c r="AC133" s="213">
        <v>65</v>
      </c>
      <c r="AD133" s="198"/>
      <c r="AE133" s="213">
        <f t="shared" si="14"/>
        <v>4000</v>
      </c>
      <c r="AF133" s="213">
        <f t="shared" si="15"/>
        <v>4000</v>
      </c>
      <c r="AG133" s="214">
        <f t="shared" si="16"/>
        <v>38400</v>
      </c>
      <c r="AH133" s="474">
        <f t="shared" si="17"/>
        <v>498</v>
      </c>
      <c r="AI133" s="474">
        <f t="shared" si="18"/>
        <v>358</v>
      </c>
      <c r="AJ133" s="213">
        <f t="shared" si="19"/>
        <v>260</v>
      </c>
      <c r="AK133" s="213">
        <f t="shared" si="20"/>
        <v>260</v>
      </c>
      <c r="AL133" s="198"/>
      <c r="AM133" s="195">
        <v>80</v>
      </c>
      <c r="AN133" s="197" t="s">
        <v>216</v>
      </c>
    </row>
    <row r="134" spans="1:41" x14ac:dyDescent="0.15">
      <c r="A134" s="174">
        <v>131</v>
      </c>
      <c r="B134" s="176" t="s">
        <v>990</v>
      </c>
      <c r="C134" s="213">
        <v>37</v>
      </c>
      <c r="D134" s="219">
        <v>2</v>
      </c>
      <c r="E134" s="212" t="s">
        <v>6239</v>
      </c>
      <c r="F134" s="202">
        <v>0</v>
      </c>
      <c r="G134" s="200">
        <v>0</v>
      </c>
      <c r="H134" s="216">
        <v>0</v>
      </c>
      <c r="I134" s="208">
        <v>-50</v>
      </c>
      <c r="J134" s="210">
        <v>0</v>
      </c>
      <c r="K134" s="204">
        <v>50</v>
      </c>
      <c r="L134" s="206">
        <v>-25</v>
      </c>
      <c r="M134" s="193" t="s">
        <v>689</v>
      </c>
      <c r="N134" s="189">
        <v>20</v>
      </c>
      <c r="O134" s="193" t="s">
        <v>895</v>
      </c>
      <c r="P134" s="189">
        <v>5</v>
      </c>
      <c r="Q134" s="193"/>
      <c r="R134" s="189"/>
      <c r="S134" s="194" t="s">
        <v>895</v>
      </c>
      <c r="T134" s="191">
        <v>5</v>
      </c>
      <c r="U134" s="198"/>
      <c r="V134" s="213">
        <v>200</v>
      </c>
      <c r="W134" s="213">
        <v>200</v>
      </c>
      <c r="X134" s="213">
        <v>200</v>
      </c>
      <c r="Y134" s="214">
        <v>280</v>
      </c>
      <c r="Z134" s="213">
        <v>250</v>
      </c>
      <c r="AA134" s="213">
        <v>140</v>
      </c>
      <c r="AB134" s="213">
        <v>40</v>
      </c>
      <c r="AC134" s="213">
        <v>40</v>
      </c>
      <c r="AD134" s="198"/>
      <c r="AE134" s="213">
        <f t="shared" si="14"/>
        <v>1000</v>
      </c>
      <c r="AF134" s="213">
        <f t="shared" si="15"/>
        <v>1000</v>
      </c>
      <c r="AG134" s="214">
        <f t="shared" si="16"/>
        <v>4480</v>
      </c>
      <c r="AH134" s="474">
        <f t="shared" si="17"/>
        <v>472</v>
      </c>
      <c r="AI134" s="474">
        <f t="shared" si="18"/>
        <v>362</v>
      </c>
      <c r="AJ134" s="213">
        <f t="shared" si="19"/>
        <v>160</v>
      </c>
      <c r="AK134" s="213">
        <f t="shared" si="20"/>
        <v>160</v>
      </c>
      <c r="AL134" s="198"/>
      <c r="AM134" s="195">
        <v>80</v>
      </c>
      <c r="AN134" s="197" t="s">
        <v>216</v>
      </c>
      <c r="AO134" s="197" t="s">
        <v>216</v>
      </c>
    </row>
    <row r="135" spans="1:41" x14ac:dyDescent="0.15">
      <c r="A135" s="174">
        <v>132</v>
      </c>
      <c r="B135" s="176" t="s">
        <v>989</v>
      </c>
      <c r="C135" s="213">
        <v>34</v>
      </c>
      <c r="D135" s="219">
        <v>0</v>
      </c>
      <c r="E135" s="212" t="s">
        <v>6238</v>
      </c>
      <c r="F135" s="202">
        <v>0</v>
      </c>
      <c r="G135" s="200">
        <v>-20</v>
      </c>
      <c r="H135" s="216">
        <v>0</v>
      </c>
      <c r="I135" s="208">
        <v>0</v>
      </c>
      <c r="J135" s="210">
        <v>0</v>
      </c>
      <c r="K135" s="204">
        <v>-20</v>
      </c>
      <c r="L135" s="206">
        <v>0</v>
      </c>
      <c r="M135" s="193" t="s">
        <v>760</v>
      </c>
      <c r="N135" s="189">
        <v>10</v>
      </c>
      <c r="O135" s="193" t="s">
        <v>742</v>
      </c>
      <c r="P135" s="189">
        <v>8</v>
      </c>
      <c r="Q135" s="193" t="s">
        <v>759</v>
      </c>
      <c r="R135" s="189">
        <v>5</v>
      </c>
      <c r="S135" s="194" t="s">
        <v>988</v>
      </c>
      <c r="T135" s="191">
        <v>10</v>
      </c>
      <c r="U135" s="198"/>
      <c r="V135" s="213">
        <v>100</v>
      </c>
      <c r="W135" s="213">
        <v>120</v>
      </c>
      <c r="X135" s="213">
        <v>380</v>
      </c>
      <c r="Y135" s="214">
        <v>100</v>
      </c>
      <c r="Z135" s="213">
        <v>250</v>
      </c>
      <c r="AA135" s="213">
        <v>180</v>
      </c>
      <c r="AB135" s="213">
        <v>30</v>
      </c>
      <c r="AC135" s="213">
        <v>50</v>
      </c>
      <c r="AD135" s="198"/>
      <c r="AE135" s="213">
        <f t="shared" si="14"/>
        <v>600</v>
      </c>
      <c r="AF135" s="213">
        <f t="shared" si="15"/>
        <v>1900</v>
      </c>
      <c r="AG135" s="214">
        <f t="shared" si="16"/>
        <v>1600</v>
      </c>
      <c r="AH135" s="474">
        <f t="shared" si="17"/>
        <v>454</v>
      </c>
      <c r="AI135" s="474">
        <f t="shared" si="18"/>
        <v>384</v>
      </c>
      <c r="AJ135" s="213">
        <f t="shared" si="19"/>
        <v>120</v>
      </c>
      <c r="AK135" s="213">
        <f t="shared" si="20"/>
        <v>200</v>
      </c>
      <c r="AL135" s="198"/>
      <c r="AM135" s="195">
        <v>80</v>
      </c>
      <c r="AN135" s="197" t="s">
        <v>216</v>
      </c>
      <c r="AO135" s="197" t="s">
        <v>216</v>
      </c>
    </row>
    <row r="136" spans="1:41" x14ac:dyDescent="0.15">
      <c r="A136" s="174">
        <v>133</v>
      </c>
      <c r="B136" s="176" t="s">
        <v>987</v>
      </c>
      <c r="C136" s="213">
        <v>34</v>
      </c>
      <c r="D136" s="219">
        <v>0</v>
      </c>
      <c r="E136" s="212" t="s">
        <v>6238</v>
      </c>
      <c r="F136" s="202">
        <v>0</v>
      </c>
      <c r="G136" s="200">
        <v>0</v>
      </c>
      <c r="H136" s="216">
        <v>0</v>
      </c>
      <c r="I136" s="208">
        <v>-25</v>
      </c>
      <c r="J136" s="210">
        <v>-50</v>
      </c>
      <c r="K136" s="204">
        <v>25</v>
      </c>
      <c r="L136" s="206">
        <v>0</v>
      </c>
      <c r="M136" s="193" t="s">
        <v>986</v>
      </c>
      <c r="N136" s="189">
        <v>15</v>
      </c>
      <c r="O136" s="193" t="s">
        <v>743</v>
      </c>
      <c r="P136" s="189">
        <v>10</v>
      </c>
      <c r="Q136" s="193" t="s">
        <v>741</v>
      </c>
      <c r="R136" s="189">
        <v>5</v>
      </c>
      <c r="S136" s="194" t="s">
        <v>741</v>
      </c>
      <c r="T136" s="191">
        <v>5</v>
      </c>
      <c r="U136" s="198"/>
      <c r="V136" s="213">
        <v>75</v>
      </c>
      <c r="W136" s="213">
        <v>115</v>
      </c>
      <c r="X136" s="213">
        <v>10</v>
      </c>
      <c r="Y136" s="214">
        <v>95</v>
      </c>
      <c r="Z136" s="213">
        <v>1</v>
      </c>
      <c r="AA136" s="213">
        <v>180</v>
      </c>
      <c r="AB136" s="213">
        <v>15</v>
      </c>
      <c r="AC136" s="213">
        <v>48</v>
      </c>
      <c r="AD136" s="198"/>
      <c r="AE136" s="213">
        <f t="shared" si="14"/>
        <v>575</v>
      </c>
      <c r="AF136" s="213">
        <f t="shared" si="15"/>
        <v>50</v>
      </c>
      <c r="AG136" s="214">
        <f t="shared" si="16"/>
        <v>1520</v>
      </c>
      <c r="AH136" s="474">
        <f t="shared" si="17"/>
        <v>205</v>
      </c>
      <c r="AI136" s="474">
        <f t="shared" si="18"/>
        <v>384</v>
      </c>
      <c r="AJ136" s="213">
        <f t="shared" si="19"/>
        <v>60</v>
      </c>
      <c r="AK136" s="213">
        <f t="shared" si="20"/>
        <v>192</v>
      </c>
      <c r="AL136" s="198"/>
      <c r="AM136" s="195">
        <v>75</v>
      </c>
      <c r="AN136" s="630" t="s">
        <v>216</v>
      </c>
      <c r="AO136" s="630" t="s">
        <v>216</v>
      </c>
    </row>
    <row r="137" spans="1:41" x14ac:dyDescent="0.15">
      <c r="A137" s="174">
        <v>134</v>
      </c>
      <c r="B137" s="176" t="s">
        <v>985</v>
      </c>
      <c r="C137" s="213">
        <v>34</v>
      </c>
      <c r="D137" s="219">
        <v>0</v>
      </c>
      <c r="E137" s="212" t="s">
        <v>6238</v>
      </c>
      <c r="F137" s="202">
        <v>95</v>
      </c>
      <c r="G137" s="200">
        <v>-100</v>
      </c>
      <c r="H137" s="216">
        <v>0</v>
      </c>
      <c r="I137" s="208">
        <v>0</v>
      </c>
      <c r="J137" s="210">
        <v>0</v>
      </c>
      <c r="K137" s="204">
        <v>75</v>
      </c>
      <c r="L137" s="206">
        <v>0</v>
      </c>
      <c r="M137" s="193" t="s">
        <v>599</v>
      </c>
      <c r="N137" s="189">
        <v>10</v>
      </c>
      <c r="O137" s="193" t="s">
        <v>5520</v>
      </c>
      <c r="P137" s="189">
        <v>8</v>
      </c>
      <c r="Q137" s="193" t="s">
        <v>984</v>
      </c>
      <c r="R137" s="189">
        <v>5</v>
      </c>
      <c r="S137" s="194" t="s">
        <v>601</v>
      </c>
      <c r="T137" s="191">
        <v>5</v>
      </c>
      <c r="U137" s="198"/>
      <c r="V137" s="213">
        <v>5</v>
      </c>
      <c r="W137" s="213">
        <v>99</v>
      </c>
      <c r="X137" s="213">
        <v>99</v>
      </c>
      <c r="Y137" s="214">
        <v>2000</v>
      </c>
      <c r="Z137" s="213">
        <v>250</v>
      </c>
      <c r="AA137" s="213">
        <v>80</v>
      </c>
      <c r="AB137" s="213">
        <v>40</v>
      </c>
      <c r="AC137" s="213">
        <v>25</v>
      </c>
      <c r="AD137" s="198"/>
      <c r="AE137" s="213">
        <f t="shared" si="14"/>
        <v>495</v>
      </c>
      <c r="AF137" s="213">
        <f t="shared" si="15"/>
        <v>495</v>
      </c>
      <c r="AG137" s="214">
        <f t="shared" si="16"/>
        <v>32000</v>
      </c>
      <c r="AH137" s="474">
        <f t="shared" si="17"/>
        <v>454</v>
      </c>
      <c r="AI137" s="474">
        <f t="shared" si="18"/>
        <v>284</v>
      </c>
      <c r="AJ137" s="213">
        <f t="shared" si="19"/>
        <v>160</v>
      </c>
      <c r="AK137" s="213">
        <f t="shared" si="20"/>
        <v>100</v>
      </c>
      <c r="AL137" s="198"/>
      <c r="AM137" s="195">
        <v>75</v>
      </c>
      <c r="AN137" s="197" t="s">
        <v>216</v>
      </c>
      <c r="AO137" s="197" t="s">
        <v>216</v>
      </c>
    </row>
    <row r="138" spans="1:41" x14ac:dyDescent="0.15">
      <c r="A138" s="174">
        <v>135</v>
      </c>
      <c r="B138" s="176" t="s">
        <v>5549</v>
      </c>
      <c r="C138" s="213">
        <v>38</v>
      </c>
      <c r="D138" s="219">
        <v>10</v>
      </c>
      <c r="E138" s="212" t="s">
        <v>6240</v>
      </c>
      <c r="F138" s="202">
        <v>0</v>
      </c>
      <c r="G138" s="200">
        <v>100</v>
      </c>
      <c r="H138" s="216">
        <v>100</v>
      </c>
      <c r="I138" s="208">
        <v>100</v>
      </c>
      <c r="J138" s="210">
        <v>100</v>
      </c>
      <c r="K138" s="204">
        <v>-25</v>
      </c>
      <c r="L138" s="206">
        <v>100</v>
      </c>
      <c r="M138" s="193" t="s">
        <v>709</v>
      </c>
      <c r="N138" s="189">
        <v>20</v>
      </c>
      <c r="O138" s="193" t="s">
        <v>709</v>
      </c>
      <c r="P138" s="189">
        <v>20</v>
      </c>
      <c r="Q138" s="193" t="s">
        <v>722</v>
      </c>
      <c r="R138" s="189">
        <v>8</v>
      </c>
      <c r="S138" s="194" t="s">
        <v>722</v>
      </c>
      <c r="T138" s="191">
        <v>8</v>
      </c>
      <c r="U138" s="198"/>
      <c r="V138" s="213">
        <v>240</v>
      </c>
      <c r="W138" s="213">
        <v>5000</v>
      </c>
      <c r="X138" s="213">
        <v>50</v>
      </c>
      <c r="Y138" s="214">
        <v>2400</v>
      </c>
      <c r="Z138" s="213">
        <v>260</v>
      </c>
      <c r="AA138" s="213">
        <v>255</v>
      </c>
      <c r="AB138" s="213">
        <v>50</v>
      </c>
      <c r="AC138" s="213">
        <v>50</v>
      </c>
      <c r="AD138" s="198"/>
      <c r="AE138" s="213">
        <f t="shared" si="14"/>
        <v>25000</v>
      </c>
      <c r="AF138" s="213">
        <f t="shared" si="15"/>
        <v>250</v>
      </c>
      <c r="AG138" s="214">
        <f t="shared" si="16"/>
        <v>38400</v>
      </c>
      <c r="AH138" s="474">
        <f t="shared" si="17"/>
        <v>488</v>
      </c>
      <c r="AI138" s="474">
        <f t="shared" si="18"/>
        <v>483</v>
      </c>
      <c r="AJ138" s="213">
        <f t="shared" si="19"/>
        <v>200</v>
      </c>
      <c r="AK138" s="213">
        <f t="shared" si="20"/>
        <v>200</v>
      </c>
      <c r="AL138" s="198"/>
      <c r="AM138" s="195">
        <v>10</v>
      </c>
      <c r="AN138" s="197" t="s">
        <v>216</v>
      </c>
      <c r="AO138" s="197" t="s">
        <v>216</v>
      </c>
    </row>
    <row r="139" spans="1:41" x14ac:dyDescent="0.15">
      <c r="A139" s="174">
        <v>136</v>
      </c>
      <c r="B139" s="176" t="s">
        <v>5550</v>
      </c>
      <c r="C139" s="213">
        <v>38</v>
      </c>
      <c r="D139" s="219">
        <v>10</v>
      </c>
      <c r="E139" s="212" t="s">
        <v>6240</v>
      </c>
      <c r="F139" s="202">
        <v>0</v>
      </c>
      <c r="G139" s="200">
        <v>100</v>
      </c>
      <c r="H139" s="216">
        <v>100</v>
      </c>
      <c r="I139" s="208">
        <v>100</v>
      </c>
      <c r="J139" s="210">
        <v>100</v>
      </c>
      <c r="K139" s="204">
        <v>-25</v>
      </c>
      <c r="L139" s="206">
        <v>100</v>
      </c>
      <c r="M139" s="193" t="s">
        <v>709</v>
      </c>
      <c r="N139" s="189">
        <v>20</v>
      </c>
      <c r="O139" s="193" t="s">
        <v>709</v>
      </c>
      <c r="P139" s="189">
        <v>20</v>
      </c>
      <c r="Q139" s="193" t="s">
        <v>722</v>
      </c>
      <c r="R139" s="189">
        <v>8</v>
      </c>
      <c r="S139" s="194" t="s">
        <v>722</v>
      </c>
      <c r="T139" s="191">
        <v>8</v>
      </c>
      <c r="U139" s="198"/>
      <c r="V139" s="213">
        <v>240</v>
      </c>
      <c r="W139" s="213">
        <v>5000</v>
      </c>
      <c r="X139" s="213">
        <v>50</v>
      </c>
      <c r="Y139" s="214">
        <v>2400</v>
      </c>
      <c r="Z139" s="213">
        <v>260</v>
      </c>
      <c r="AA139" s="213">
        <v>255</v>
      </c>
      <c r="AB139" s="213">
        <v>50</v>
      </c>
      <c r="AC139" s="213">
        <v>50</v>
      </c>
      <c r="AD139" s="198"/>
      <c r="AE139" s="213">
        <f t="shared" si="14"/>
        <v>25000</v>
      </c>
      <c r="AF139" s="213">
        <f t="shared" si="15"/>
        <v>250</v>
      </c>
      <c r="AG139" s="214">
        <f t="shared" si="16"/>
        <v>38400</v>
      </c>
      <c r="AH139" s="474">
        <f t="shared" si="17"/>
        <v>488</v>
      </c>
      <c r="AI139" s="474">
        <f t="shared" si="18"/>
        <v>483</v>
      </c>
      <c r="AJ139" s="213">
        <f t="shared" si="19"/>
        <v>200</v>
      </c>
      <c r="AK139" s="213">
        <f t="shared" si="20"/>
        <v>200</v>
      </c>
      <c r="AL139" s="198"/>
      <c r="AM139" s="195">
        <v>10</v>
      </c>
    </row>
    <row r="140" spans="1:41" x14ac:dyDescent="0.15">
      <c r="A140" s="174">
        <v>137</v>
      </c>
      <c r="B140" s="176" t="s">
        <v>982</v>
      </c>
      <c r="C140" s="213">
        <v>35</v>
      </c>
      <c r="D140" s="219">
        <v>0</v>
      </c>
      <c r="E140" s="212" t="s">
        <v>6238</v>
      </c>
      <c r="F140" s="202">
        <v>0</v>
      </c>
      <c r="G140" s="200">
        <v>-50</v>
      </c>
      <c r="H140" s="216">
        <v>0</v>
      </c>
      <c r="I140" s="208">
        <v>-20</v>
      </c>
      <c r="J140" s="210">
        <v>0</v>
      </c>
      <c r="K140" s="204">
        <v>0</v>
      </c>
      <c r="L140" s="206">
        <v>0</v>
      </c>
      <c r="M140" s="193" t="s">
        <v>5463</v>
      </c>
      <c r="N140" s="189">
        <v>20</v>
      </c>
      <c r="O140" s="193" t="s">
        <v>981</v>
      </c>
      <c r="P140" s="189">
        <v>8</v>
      </c>
      <c r="Q140" s="193"/>
      <c r="R140" s="189"/>
      <c r="S140" s="194" t="s">
        <v>981</v>
      </c>
      <c r="T140" s="191">
        <v>8</v>
      </c>
      <c r="U140" s="198"/>
      <c r="V140" s="213">
        <v>260</v>
      </c>
      <c r="W140" s="213">
        <v>80</v>
      </c>
      <c r="X140" s="213">
        <v>360</v>
      </c>
      <c r="Y140" s="214">
        <v>180</v>
      </c>
      <c r="Z140" s="213">
        <v>260</v>
      </c>
      <c r="AA140" s="213">
        <v>120</v>
      </c>
      <c r="AB140" s="213">
        <v>40</v>
      </c>
      <c r="AC140" s="213">
        <v>40</v>
      </c>
      <c r="AD140" s="198"/>
      <c r="AE140" s="213">
        <f t="shared" si="14"/>
        <v>400</v>
      </c>
      <c r="AF140" s="213">
        <f t="shared" si="15"/>
        <v>1800</v>
      </c>
      <c r="AG140" s="214">
        <f t="shared" si="16"/>
        <v>2880</v>
      </c>
      <c r="AH140" s="474">
        <f t="shared" si="17"/>
        <v>470</v>
      </c>
      <c r="AI140" s="474">
        <f t="shared" si="18"/>
        <v>330</v>
      </c>
      <c r="AJ140" s="213">
        <f t="shared" si="19"/>
        <v>160</v>
      </c>
      <c r="AK140" s="213">
        <f t="shared" si="20"/>
        <v>160</v>
      </c>
      <c r="AL140" s="198"/>
      <c r="AM140" s="195">
        <v>80</v>
      </c>
      <c r="AN140" s="197" t="s">
        <v>216</v>
      </c>
      <c r="AO140" s="197" t="s">
        <v>216</v>
      </c>
    </row>
    <row r="141" spans="1:41" x14ac:dyDescent="0.15">
      <c r="A141" s="174">
        <v>138</v>
      </c>
      <c r="B141" s="176" t="s">
        <v>980</v>
      </c>
      <c r="C141" s="213">
        <v>34</v>
      </c>
      <c r="D141" s="219">
        <v>10</v>
      </c>
      <c r="E141" s="212" t="s">
        <v>6240</v>
      </c>
      <c r="F141" s="202">
        <v>0</v>
      </c>
      <c r="G141" s="200">
        <v>-25</v>
      </c>
      <c r="H141" s="216">
        <v>0</v>
      </c>
      <c r="I141" s="208">
        <v>0</v>
      </c>
      <c r="J141" s="210">
        <v>0</v>
      </c>
      <c r="K141" s="204">
        <v>-100</v>
      </c>
      <c r="L141" s="206">
        <v>-25</v>
      </c>
      <c r="M141" s="193" t="s">
        <v>709</v>
      </c>
      <c r="N141" s="189">
        <v>12</v>
      </c>
      <c r="O141" s="193" t="s">
        <v>836</v>
      </c>
      <c r="P141" s="189">
        <v>8</v>
      </c>
      <c r="Q141" s="193" t="s">
        <v>722</v>
      </c>
      <c r="R141" s="189">
        <v>4</v>
      </c>
      <c r="S141" s="194" t="s">
        <v>722</v>
      </c>
      <c r="T141" s="191">
        <v>4</v>
      </c>
      <c r="U141" s="198"/>
      <c r="V141" s="213">
        <v>100</v>
      </c>
      <c r="W141" s="213">
        <v>100</v>
      </c>
      <c r="X141" s="213">
        <v>100</v>
      </c>
      <c r="Y141" s="214">
        <v>100</v>
      </c>
      <c r="Z141" s="213">
        <v>110</v>
      </c>
      <c r="AA141" s="213">
        <v>100</v>
      </c>
      <c r="AB141" s="213">
        <v>40</v>
      </c>
      <c r="AC141" s="213">
        <v>30</v>
      </c>
      <c r="AD141" s="198"/>
      <c r="AE141" s="213">
        <f t="shared" si="14"/>
        <v>500</v>
      </c>
      <c r="AF141" s="213">
        <f t="shared" si="15"/>
        <v>500</v>
      </c>
      <c r="AG141" s="214">
        <f t="shared" si="16"/>
        <v>1600</v>
      </c>
      <c r="AH141" s="474">
        <f t="shared" si="17"/>
        <v>314</v>
      </c>
      <c r="AI141" s="474">
        <f t="shared" si="18"/>
        <v>304</v>
      </c>
      <c r="AJ141" s="213">
        <f t="shared" si="19"/>
        <v>160</v>
      </c>
      <c r="AK141" s="213">
        <f t="shared" si="20"/>
        <v>120</v>
      </c>
      <c r="AL141" s="198"/>
      <c r="AM141" s="195">
        <v>75</v>
      </c>
      <c r="AN141" s="197" t="s">
        <v>216</v>
      </c>
      <c r="AO141" s="197" t="s">
        <v>216</v>
      </c>
    </row>
    <row r="142" spans="1:41" x14ac:dyDescent="0.15">
      <c r="A142" s="174">
        <v>139</v>
      </c>
      <c r="B142" s="176" t="s">
        <v>5551</v>
      </c>
      <c r="C142" s="213">
        <v>32</v>
      </c>
      <c r="D142" s="219">
        <v>0</v>
      </c>
      <c r="E142" s="212" t="s">
        <v>6238</v>
      </c>
      <c r="F142" s="202">
        <v>0</v>
      </c>
      <c r="G142" s="200">
        <v>30</v>
      </c>
      <c r="H142" s="216">
        <v>0</v>
      </c>
      <c r="I142" s="208">
        <v>-50</v>
      </c>
      <c r="J142" s="210">
        <v>-100</v>
      </c>
      <c r="K142" s="204">
        <v>30</v>
      </c>
      <c r="L142" s="206">
        <v>0</v>
      </c>
      <c r="M142" s="193" t="s">
        <v>684</v>
      </c>
      <c r="N142" s="189">
        <v>25</v>
      </c>
      <c r="O142" s="193" t="s">
        <v>683</v>
      </c>
      <c r="P142" s="189">
        <v>15</v>
      </c>
      <c r="Q142" s="193" t="s">
        <v>742</v>
      </c>
      <c r="R142" s="189">
        <v>8</v>
      </c>
      <c r="S142" s="194" t="s">
        <v>905</v>
      </c>
      <c r="T142" s="191">
        <v>10</v>
      </c>
      <c r="U142" s="198"/>
      <c r="V142" s="213">
        <v>110</v>
      </c>
      <c r="W142" s="213">
        <v>100</v>
      </c>
      <c r="X142" s="213">
        <v>130</v>
      </c>
      <c r="Y142" s="214">
        <v>200</v>
      </c>
      <c r="Z142" s="213">
        <v>345</v>
      </c>
      <c r="AA142" s="213">
        <v>130</v>
      </c>
      <c r="AB142" s="213">
        <v>40</v>
      </c>
      <c r="AC142" s="213">
        <v>60</v>
      </c>
      <c r="AD142" s="198"/>
      <c r="AE142" s="213">
        <f t="shared" si="14"/>
        <v>500</v>
      </c>
      <c r="AF142" s="213">
        <f t="shared" si="15"/>
        <v>650</v>
      </c>
      <c r="AG142" s="214">
        <f t="shared" si="16"/>
        <v>3200</v>
      </c>
      <c r="AH142" s="474">
        <f t="shared" si="17"/>
        <v>537</v>
      </c>
      <c r="AI142" s="474">
        <f t="shared" si="18"/>
        <v>322</v>
      </c>
      <c r="AJ142" s="213">
        <f t="shared" si="19"/>
        <v>160</v>
      </c>
      <c r="AK142" s="213">
        <f t="shared" si="20"/>
        <v>240</v>
      </c>
      <c r="AL142" s="198"/>
      <c r="AM142" s="195">
        <v>75</v>
      </c>
      <c r="AN142" s="197" t="s">
        <v>6045</v>
      </c>
      <c r="AO142" s="197" t="s">
        <v>208</v>
      </c>
    </row>
    <row r="143" spans="1:41" x14ac:dyDescent="0.15">
      <c r="A143" s="174">
        <v>140</v>
      </c>
      <c r="B143" s="176" t="s">
        <v>5552</v>
      </c>
      <c r="C143" s="213">
        <v>32</v>
      </c>
      <c r="D143" s="219">
        <v>0</v>
      </c>
      <c r="E143" s="212" t="s">
        <v>6238</v>
      </c>
      <c r="F143" s="202">
        <v>0</v>
      </c>
      <c r="G143" s="200">
        <v>30</v>
      </c>
      <c r="H143" s="216">
        <v>0</v>
      </c>
      <c r="I143" s="208">
        <v>-50</v>
      </c>
      <c r="J143" s="210">
        <v>-100</v>
      </c>
      <c r="K143" s="204">
        <v>30</v>
      </c>
      <c r="L143" s="206">
        <v>0</v>
      </c>
      <c r="M143" s="193" t="s">
        <v>684</v>
      </c>
      <c r="N143" s="189">
        <v>25</v>
      </c>
      <c r="O143" s="193" t="s">
        <v>683</v>
      </c>
      <c r="P143" s="189">
        <v>15</v>
      </c>
      <c r="Q143" s="193" t="s">
        <v>742</v>
      </c>
      <c r="R143" s="189">
        <v>8</v>
      </c>
      <c r="S143" s="194"/>
      <c r="T143" s="191"/>
      <c r="U143" s="198"/>
      <c r="V143" s="213">
        <v>110</v>
      </c>
      <c r="W143" s="213">
        <v>120</v>
      </c>
      <c r="X143" s="213">
        <v>260</v>
      </c>
      <c r="Y143" s="214">
        <v>200</v>
      </c>
      <c r="Z143" s="213">
        <v>345</v>
      </c>
      <c r="AA143" s="213">
        <v>130</v>
      </c>
      <c r="AB143" s="213">
        <v>40</v>
      </c>
      <c r="AC143" s="213">
        <v>60</v>
      </c>
      <c r="AD143" s="198"/>
      <c r="AE143" s="213">
        <f t="shared" si="14"/>
        <v>600</v>
      </c>
      <c r="AF143" s="213">
        <f t="shared" si="15"/>
        <v>1300</v>
      </c>
      <c r="AG143" s="214">
        <f t="shared" si="16"/>
        <v>3200</v>
      </c>
      <c r="AH143" s="474">
        <f t="shared" si="17"/>
        <v>537</v>
      </c>
      <c r="AI143" s="474">
        <f t="shared" si="18"/>
        <v>322</v>
      </c>
      <c r="AJ143" s="213">
        <f t="shared" si="19"/>
        <v>160</v>
      </c>
      <c r="AK143" s="213">
        <f t="shared" si="20"/>
        <v>240</v>
      </c>
      <c r="AL143" s="198"/>
      <c r="AM143" s="195">
        <v>75</v>
      </c>
    </row>
    <row r="144" spans="1:41" x14ac:dyDescent="0.15">
      <c r="A144" s="174">
        <v>141</v>
      </c>
      <c r="B144" s="176" t="s">
        <v>979</v>
      </c>
      <c r="C144" s="213">
        <v>35</v>
      </c>
      <c r="D144" s="219">
        <v>0</v>
      </c>
      <c r="E144" s="212" t="s">
        <v>6238</v>
      </c>
      <c r="F144" s="202">
        <v>0</v>
      </c>
      <c r="G144" s="200">
        <v>30</v>
      </c>
      <c r="H144" s="216">
        <v>0</v>
      </c>
      <c r="I144" s="208">
        <v>-50</v>
      </c>
      <c r="J144" s="210">
        <v>-100</v>
      </c>
      <c r="K144" s="204">
        <v>30</v>
      </c>
      <c r="L144" s="206">
        <v>0</v>
      </c>
      <c r="M144" s="193" t="s">
        <v>684</v>
      </c>
      <c r="N144" s="189">
        <v>20</v>
      </c>
      <c r="O144" s="193" t="s">
        <v>683</v>
      </c>
      <c r="P144" s="189">
        <v>15</v>
      </c>
      <c r="Q144" s="193" t="s">
        <v>678</v>
      </c>
      <c r="R144" s="189">
        <v>5</v>
      </c>
      <c r="S144" s="194" t="s">
        <v>678</v>
      </c>
      <c r="T144" s="191">
        <v>10</v>
      </c>
      <c r="U144" s="198"/>
      <c r="V144" s="213">
        <v>300</v>
      </c>
      <c r="W144" s="213">
        <v>700</v>
      </c>
      <c r="X144" s="213">
        <v>550</v>
      </c>
      <c r="Y144" s="214">
        <v>3600</v>
      </c>
      <c r="Z144" s="213">
        <v>500</v>
      </c>
      <c r="AA144" s="213">
        <v>160</v>
      </c>
      <c r="AB144" s="213">
        <v>40</v>
      </c>
      <c r="AC144" s="213">
        <v>55</v>
      </c>
      <c r="AD144" s="198"/>
      <c r="AE144" s="213">
        <f t="shared" si="14"/>
        <v>3500</v>
      </c>
      <c r="AF144" s="213">
        <f t="shared" si="15"/>
        <v>2750</v>
      </c>
      <c r="AG144" s="214">
        <f t="shared" si="16"/>
        <v>57600</v>
      </c>
      <c r="AH144" s="474">
        <f t="shared" si="17"/>
        <v>710</v>
      </c>
      <c r="AI144" s="474">
        <f t="shared" si="18"/>
        <v>370</v>
      </c>
      <c r="AJ144" s="213">
        <f t="shared" si="19"/>
        <v>160</v>
      </c>
      <c r="AK144" s="213">
        <f t="shared" si="20"/>
        <v>220</v>
      </c>
      <c r="AL144" s="198"/>
      <c r="AM144" s="195">
        <v>75</v>
      </c>
      <c r="AN144" s="197" t="s">
        <v>6035</v>
      </c>
      <c r="AO144" s="197" t="s">
        <v>6151</v>
      </c>
    </row>
    <row r="145" spans="1:41" x14ac:dyDescent="0.15">
      <c r="A145" s="174">
        <v>142</v>
      </c>
      <c r="B145" s="176" t="s">
        <v>978</v>
      </c>
      <c r="C145" s="213">
        <v>34</v>
      </c>
      <c r="D145" s="219">
        <v>4</v>
      </c>
      <c r="E145" s="212" t="s">
        <v>6244</v>
      </c>
      <c r="F145" s="202">
        <v>0</v>
      </c>
      <c r="G145" s="200">
        <v>0</v>
      </c>
      <c r="H145" s="216">
        <v>0</v>
      </c>
      <c r="I145" s="208">
        <v>-100</v>
      </c>
      <c r="J145" s="210">
        <v>0</v>
      </c>
      <c r="K145" s="204">
        <v>100</v>
      </c>
      <c r="L145" s="206">
        <v>0</v>
      </c>
      <c r="M145" s="193" t="s">
        <v>977</v>
      </c>
      <c r="N145" s="189">
        <v>10</v>
      </c>
      <c r="O145" s="193" t="s">
        <v>5553</v>
      </c>
      <c r="P145" s="189">
        <v>10</v>
      </c>
      <c r="Q145" s="193" t="s">
        <v>873</v>
      </c>
      <c r="R145" s="189">
        <v>10</v>
      </c>
      <c r="S145" s="194" t="s">
        <v>975</v>
      </c>
      <c r="T145" s="191">
        <v>5</v>
      </c>
      <c r="U145" s="198"/>
      <c r="V145" s="213">
        <v>80</v>
      </c>
      <c r="W145" s="213">
        <v>1167</v>
      </c>
      <c r="X145" s="213">
        <v>108</v>
      </c>
      <c r="Y145" s="214">
        <v>1200</v>
      </c>
      <c r="Z145" s="213">
        <v>280</v>
      </c>
      <c r="AA145" s="213">
        <v>110</v>
      </c>
      <c r="AB145" s="213">
        <v>45</v>
      </c>
      <c r="AC145" s="213">
        <v>35</v>
      </c>
      <c r="AD145" s="198"/>
      <c r="AE145" s="213">
        <f t="shared" si="14"/>
        <v>5835</v>
      </c>
      <c r="AF145" s="213">
        <f t="shared" si="15"/>
        <v>540</v>
      </c>
      <c r="AG145" s="214">
        <f t="shared" si="16"/>
        <v>19200</v>
      </c>
      <c r="AH145" s="474">
        <f t="shared" si="17"/>
        <v>484</v>
      </c>
      <c r="AI145" s="474">
        <f t="shared" si="18"/>
        <v>314</v>
      </c>
      <c r="AJ145" s="213">
        <f t="shared" si="19"/>
        <v>180</v>
      </c>
      <c r="AK145" s="213">
        <f t="shared" si="20"/>
        <v>140</v>
      </c>
      <c r="AL145" s="198"/>
      <c r="AM145" s="195">
        <v>80</v>
      </c>
      <c r="AN145" s="197" t="s">
        <v>6045</v>
      </c>
      <c r="AO145" s="197" t="s">
        <v>208</v>
      </c>
    </row>
    <row r="146" spans="1:41" x14ac:dyDescent="0.15">
      <c r="A146" s="174">
        <v>143</v>
      </c>
      <c r="B146" s="176" t="s">
        <v>5554</v>
      </c>
      <c r="C146" s="213">
        <v>38</v>
      </c>
      <c r="D146" s="219">
        <v>2</v>
      </c>
      <c r="E146" s="212" t="s">
        <v>6239</v>
      </c>
      <c r="F146" s="202">
        <v>0</v>
      </c>
      <c r="G146" s="200">
        <v>-20</v>
      </c>
      <c r="H146" s="216">
        <v>0</v>
      </c>
      <c r="I146" s="208">
        <v>0</v>
      </c>
      <c r="J146" s="210">
        <v>-50</v>
      </c>
      <c r="K146" s="204">
        <v>100</v>
      </c>
      <c r="L146" s="206">
        <v>25</v>
      </c>
      <c r="M146" s="193" t="s">
        <v>973</v>
      </c>
      <c r="N146" s="189">
        <v>10</v>
      </c>
      <c r="O146" s="193" t="s">
        <v>5555</v>
      </c>
      <c r="P146" s="189">
        <v>8</v>
      </c>
      <c r="Q146" s="193" t="s">
        <v>800</v>
      </c>
      <c r="R146" s="189">
        <v>2</v>
      </c>
      <c r="S146" s="194" t="s">
        <v>800</v>
      </c>
      <c r="T146" s="191">
        <v>2</v>
      </c>
      <c r="U146" s="198"/>
      <c r="V146" s="213">
        <v>55</v>
      </c>
      <c r="W146" s="213">
        <v>300</v>
      </c>
      <c r="X146" s="213">
        <v>25</v>
      </c>
      <c r="Y146" s="214">
        <v>160</v>
      </c>
      <c r="Z146" s="213">
        <v>256</v>
      </c>
      <c r="AA146" s="213">
        <v>85</v>
      </c>
      <c r="AB146" s="213">
        <v>30</v>
      </c>
      <c r="AC146" s="213">
        <v>100</v>
      </c>
      <c r="AD146" s="198"/>
      <c r="AE146" s="213">
        <f t="shared" si="14"/>
        <v>1500</v>
      </c>
      <c r="AF146" s="213">
        <f t="shared" si="15"/>
        <v>125</v>
      </c>
      <c r="AG146" s="214">
        <f t="shared" si="16"/>
        <v>2560</v>
      </c>
      <c r="AH146" s="474">
        <f t="shared" si="17"/>
        <v>484</v>
      </c>
      <c r="AI146" s="474">
        <f t="shared" si="18"/>
        <v>313</v>
      </c>
      <c r="AJ146" s="213">
        <f t="shared" si="19"/>
        <v>120</v>
      </c>
      <c r="AK146" s="213">
        <f t="shared" si="20"/>
        <v>400</v>
      </c>
      <c r="AL146" s="198"/>
      <c r="AM146" s="195">
        <v>100</v>
      </c>
      <c r="AN146" s="197" t="s">
        <v>6045</v>
      </c>
      <c r="AO146" s="197" t="s">
        <v>208</v>
      </c>
    </row>
    <row r="147" spans="1:41" x14ac:dyDescent="0.15">
      <c r="A147" s="174">
        <v>144</v>
      </c>
      <c r="B147" s="176" t="s">
        <v>5556</v>
      </c>
      <c r="C147" s="213">
        <v>38</v>
      </c>
      <c r="D147" s="219">
        <v>2</v>
      </c>
      <c r="E147" s="212" t="s">
        <v>6239</v>
      </c>
      <c r="F147" s="202">
        <v>0</v>
      </c>
      <c r="G147" s="200">
        <v>-20</v>
      </c>
      <c r="H147" s="216">
        <v>0</v>
      </c>
      <c r="I147" s="208">
        <v>0</v>
      </c>
      <c r="J147" s="210">
        <v>-50</v>
      </c>
      <c r="K147" s="204">
        <v>100</v>
      </c>
      <c r="L147" s="206">
        <v>25</v>
      </c>
      <c r="M147" s="193" t="s">
        <v>973</v>
      </c>
      <c r="N147" s="189">
        <v>10</v>
      </c>
      <c r="O147" s="193" t="s">
        <v>5555</v>
      </c>
      <c r="P147" s="189">
        <v>8</v>
      </c>
      <c r="Q147" s="193" t="s">
        <v>800</v>
      </c>
      <c r="R147" s="189">
        <v>2</v>
      </c>
      <c r="S147" s="194"/>
      <c r="T147" s="191"/>
      <c r="U147" s="198"/>
      <c r="V147" s="213">
        <v>55</v>
      </c>
      <c r="W147" s="213">
        <v>330</v>
      </c>
      <c r="X147" s="213">
        <v>28</v>
      </c>
      <c r="Y147" s="214">
        <v>160</v>
      </c>
      <c r="Z147" s="213">
        <v>256</v>
      </c>
      <c r="AA147" s="213">
        <v>85</v>
      </c>
      <c r="AB147" s="213">
        <v>30</v>
      </c>
      <c r="AC147" s="213">
        <v>100</v>
      </c>
      <c r="AD147" s="198"/>
      <c r="AE147" s="213">
        <f t="shared" si="14"/>
        <v>1650</v>
      </c>
      <c r="AF147" s="213">
        <f t="shared" si="15"/>
        <v>140</v>
      </c>
      <c r="AG147" s="214">
        <f t="shared" si="16"/>
        <v>2560</v>
      </c>
      <c r="AH147" s="474">
        <f t="shared" si="17"/>
        <v>484</v>
      </c>
      <c r="AI147" s="474">
        <f t="shared" si="18"/>
        <v>313</v>
      </c>
      <c r="AJ147" s="213">
        <f t="shared" si="19"/>
        <v>120</v>
      </c>
      <c r="AK147" s="213">
        <f t="shared" si="20"/>
        <v>400</v>
      </c>
      <c r="AL147" s="198"/>
      <c r="AM147" s="195">
        <v>100</v>
      </c>
    </row>
    <row r="148" spans="1:41" x14ac:dyDescent="0.15">
      <c r="A148" s="174">
        <v>145</v>
      </c>
      <c r="B148" s="176" t="s">
        <v>972</v>
      </c>
      <c r="C148" s="213">
        <v>33</v>
      </c>
      <c r="D148" s="219">
        <v>6</v>
      </c>
      <c r="E148" s="212" t="s">
        <v>6242</v>
      </c>
      <c r="F148" s="202">
        <v>0</v>
      </c>
      <c r="G148" s="200">
        <v>0</v>
      </c>
      <c r="H148" s="216">
        <v>0</v>
      </c>
      <c r="I148" s="208">
        <v>-50</v>
      </c>
      <c r="J148" s="210">
        <v>0</v>
      </c>
      <c r="K148" s="204">
        <v>100</v>
      </c>
      <c r="L148" s="206">
        <v>0</v>
      </c>
      <c r="M148" s="193" t="s">
        <v>583</v>
      </c>
      <c r="N148" s="189">
        <v>20</v>
      </c>
      <c r="O148" s="193" t="s">
        <v>1936</v>
      </c>
      <c r="P148" s="189">
        <v>5</v>
      </c>
      <c r="Q148" s="193" t="s">
        <v>971</v>
      </c>
      <c r="R148" s="189">
        <v>5</v>
      </c>
      <c r="S148" s="194" t="s">
        <v>970</v>
      </c>
      <c r="T148" s="191">
        <v>4</v>
      </c>
      <c r="U148" s="198"/>
      <c r="V148" s="213">
        <v>100</v>
      </c>
      <c r="W148" s="213">
        <v>360</v>
      </c>
      <c r="X148" s="213">
        <v>360</v>
      </c>
      <c r="Y148" s="214">
        <v>250</v>
      </c>
      <c r="Z148" s="213">
        <v>400</v>
      </c>
      <c r="AA148" s="213">
        <v>90</v>
      </c>
      <c r="AB148" s="213">
        <v>45</v>
      </c>
      <c r="AC148" s="213">
        <v>15</v>
      </c>
      <c r="AD148" s="198"/>
      <c r="AE148" s="213">
        <f t="shared" si="14"/>
        <v>1800</v>
      </c>
      <c r="AF148" s="213">
        <f t="shared" si="15"/>
        <v>1800</v>
      </c>
      <c r="AG148" s="214">
        <f t="shared" si="16"/>
        <v>4000</v>
      </c>
      <c r="AH148" s="474">
        <f t="shared" si="17"/>
        <v>598</v>
      </c>
      <c r="AI148" s="474">
        <f t="shared" si="18"/>
        <v>288</v>
      </c>
      <c r="AJ148" s="213">
        <f t="shared" si="19"/>
        <v>180</v>
      </c>
      <c r="AK148" s="213">
        <f t="shared" si="20"/>
        <v>60</v>
      </c>
      <c r="AL148" s="198"/>
      <c r="AM148" s="195">
        <v>70</v>
      </c>
      <c r="AN148" s="197" t="s">
        <v>6045</v>
      </c>
      <c r="AO148" s="197" t="s">
        <v>208</v>
      </c>
    </row>
    <row r="149" spans="1:41" x14ac:dyDescent="0.15">
      <c r="A149" s="174">
        <v>146</v>
      </c>
      <c r="B149" s="176" t="s">
        <v>5557</v>
      </c>
      <c r="C149" s="213">
        <v>32</v>
      </c>
      <c r="D149" s="219">
        <v>4</v>
      </c>
      <c r="E149" s="212" t="s">
        <v>6244</v>
      </c>
      <c r="F149" s="202">
        <v>0</v>
      </c>
      <c r="G149" s="200">
        <v>50</v>
      </c>
      <c r="H149" s="216">
        <v>0</v>
      </c>
      <c r="I149" s="208">
        <v>-100</v>
      </c>
      <c r="J149" s="210">
        <v>0</v>
      </c>
      <c r="K149" s="204">
        <v>100</v>
      </c>
      <c r="L149" s="206">
        <v>0</v>
      </c>
      <c r="M149" s="193" t="s">
        <v>626</v>
      </c>
      <c r="N149" s="189">
        <v>12</v>
      </c>
      <c r="O149" s="193" t="s">
        <v>5558</v>
      </c>
      <c r="P149" s="189">
        <v>8</v>
      </c>
      <c r="Q149" s="193"/>
      <c r="R149" s="189"/>
      <c r="S149" s="194" t="s">
        <v>5558</v>
      </c>
      <c r="T149" s="191">
        <v>8</v>
      </c>
      <c r="U149" s="198"/>
      <c r="V149" s="213">
        <v>70</v>
      </c>
      <c r="W149" s="213">
        <v>150</v>
      </c>
      <c r="X149" s="213">
        <v>150</v>
      </c>
      <c r="Y149" s="214">
        <v>80</v>
      </c>
      <c r="Z149" s="213">
        <v>280</v>
      </c>
      <c r="AA149" s="213">
        <v>150</v>
      </c>
      <c r="AB149" s="213">
        <v>30</v>
      </c>
      <c r="AC149" s="213">
        <v>40</v>
      </c>
      <c r="AD149" s="198"/>
      <c r="AE149" s="213">
        <f t="shared" si="14"/>
        <v>750</v>
      </c>
      <c r="AF149" s="213">
        <f t="shared" si="15"/>
        <v>750</v>
      </c>
      <c r="AG149" s="214">
        <f t="shared" si="16"/>
        <v>1280</v>
      </c>
      <c r="AH149" s="474">
        <f t="shared" si="17"/>
        <v>472</v>
      </c>
      <c r="AI149" s="474">
        <f t="shared" si="18"/>
        <v>342</v>
      </c>
      <c r="AJ149" s="213">
        <f t="shared" si="19"/>
        <v>120</v>
      </c>
      <c r="AK149" s="213">
        <f t="shared" si="20"/>
        <v>160</v>
      </c>
      <c r="AL149" s="198"/>
      <c r="AM149" s="195">
        <v>80</v>
      </c>
      <c r="AN149" s="197" t="s">
        <v>6045</v>
      </c>
    </row>
    <row r="150" spans="1:41" x14ac:dyDescent="0.15">
      <c r="A150" s="174">
        <v>147</v>
      </c>
      <c r="B150" s="176" t="s">
        <v>5559</v>
      </c>
      <c r="C150" s="213">
        <v>32</v>
      </c>
      <c r="D150" s="219">
        <v>4</v>
      </c>
      <c r="E150" s="212" t="s">
        <v>6244</v>
      </c>
      <c r="F150" s="202">
        <v>0</v>
      </c>
      <c r="G150" s="200">
        <v>50</v>
      </c>
      <c r="H150" s="216">
        <v>0</v>
      </c>
      <c r="I150" s="208">
        <v>-100</v>
      </c>
      <c r="J150" s="210">
        <v>0</v>
      </c>
      <c r="K150" s="204">
        <v>100</v>
      </c>
      <c r="L150" s="206">
        <v>0</v>
      </c>
      <c r="M150" s="193" t="s">
        <v>626</v>
      </c>
      <c r="N150" s="189">
        <v>12</v>
      </c>
      <c r="O150" s="193" t="s">
        <v>5558</v>
      </c>
      <c r="P150" s="189">
        <v>8</v>
      </c>
      <c r="Q150" s="193"/>
      <c r="R150" s="189"/>
      <c r="S150" s="194" t="s">
        <v>5558</v>
      </c>
      <c r="T150" s="191">
        <v>8</v>
      </c>
      <c r="U150" s="198"/>
      <c r="V150" s="213">
        <v>70</v>
      </c>
      <c r="W150" s="213">
        <v>150</v>
      </c>
      <c r="X150" s="213">
        <v>150</v>
      </c>
      <c r="Y150" s="214">
        <v>80</v>
      </c>
      <c r="Z150" s="213">
        <v>280</v>
      </c>
      <c r="AA150" s="213">
        <v>150</v>
      </c>
      <c r="AB150" s="213">
        <v>31</v>
      </c>
      <c r="AC150" s="213">
        <v>40</v>
      </c>
      <c r="AD150" s="198"/>
      <c r="AE150" s="213">
        <f t="shared" si="14"/>
        <v>750</v>
      </c>
      <c r="AF150" s="213">
        <f t="shared" si="15"/>
        <v>750</v>
      </c>
      <c r="AG150" s="214">
        <f t="shared" si="16"/>
        <v>1280</v>
      </c>
      <c r="AH150" s="474">
        <f t="shared" si="17"/>
        <v>472</v>
      </c>
      <c r="AI150" s="474">
        <f t="shared" si="18"/>
        <v>342</v>
      </c>
      <c r="AJ150" s="213">
        <f t="shared" si="19"/>
        <v>124</v>
      </c>
      <c r="AK150" s="213">
        <f t="shared" si="20"/>
        <v>160</v>
      </c>
      <c r="AL150" s="198"/>
      <c r="AM150" s="195">
        <v>80</v>
      </c>
    </row>
    <row r="151" spans="1:41" x14ac:dyDescent="0.15">
      <c r="A151" s="174">
        <v>148</v>
      </c>
      <c r="B151" s="176" t="s">
        <v>968</v>
      </c>
      <c r="C151" s="213">
        <v>33</v>
      </c>
      <c r="D151" s="219">
        <v>0</v>
      </c>
      <c r="E151" s="212" t="s">
        <v>6238</v>
      </c>
      <c r="F151" s="202">
        <v>0</v>
      </c>
      <c r="G151" s="200">
        <v>0</v>
      </c>
      <c r="H151" s="216">
        <v>0</v>
      </c>
      <c r="I151" s="208">
        <v>-25</v>
      </c>
      <c r="J151" s="210">
        <v>0</v>
      </c>
      <c r="K151" s="204">
        <v>0</v>
      </c>
      <c r="L151" s="206">
        <v>0</v>
      </c>
      <c r="M151" s="193" t="s">
        <v>689</v>
      </c>
      <c r="N151" s="189">
        <v>20</v>
      </c>
      <c r="O151" s="193" t="s">
        <v>583</v>
      </c>
      <c r="P151" s="189">
        <v>15</v>
      </c>
      <c r="Q151" s="193" t="s">
        <v>626</v>
      </c>
      <c r="R151" s="189">
        <v>15</v>
      </c>
      <c r="S151" s="194" t="s">
        <v>626</v>
      </c>
      <c r="T151" s="191">
        <v>15</v>
      </c>
      <c r="U151" s="198"/>
      <c r="V151" s="213">
        <v>80</v>
      </c>
      <c r="W151" s="213">
        <v>300</v>
      </c>
      <c r="X151" s="213">
        <v>300</v>
      </c>
      <c r="Y151" s="214">
        <v>800</v>
      </c>
      <c r="Z151" s="213">
        <v>300</v>
      </c>
      <c r="AA151" s="213">
        <v>120</v>
      </c>
      <c r="AB151" s="213">
        <v>35</v>
      </c>
      <c r="AC151" s="213">
        <v>30</v>
      </c>
      <c r="AD151" s="198"/>
      <c r="AE151" s="213">
        <f t="shared" si="14"/>
        <v>1500</v>
      </c>
      <c r="AF151" s="213">
        <f t="shared" si="15"/>
        <v>1500</v>
      </c>
      <c r="AG151" s="214">
        <f t="shared" si="16"/>
        <v>12800</v>
      </c>
      <c r="AH151" s="474">
        <f t="shared" si="17"/>
        <v>498</v>
      </c>
      <c r="AI151" s="474">
        <f t="shared" si="18"/>
        <v>318</v>
      </c>
      <c r="AJ151" s="213">
        <f t="shared" si="19"/>
        <v>140</v>
      </c>
      <c r="AK151" s="213">
        <f t="shared" si="20"/>
        <v>120</v>
      </c>
      <c r="AL151" s="198"/>
      <c r="AM151" s="195">
        <v>80</v>
      </c>
      <c r="AN151" s="197" t="s">
        <v>6045</v>
      </c>
    </row>
    <row r="152" spans="1:41" x14ac:dyDescent="0.15">
      <c r="A152" s="174">
        <v>149</v>
      </c>
      <c r="B152" s="176" t="s">
        <v>5560</v>
      </c>
      <c r="C152" s="213">
        <v>44</v>
      </c>
      <c r="D152" s="219">
        <v>10</v>
      </c>
      <c r="E152" s="212" t="s">
        <v>6240</v>
      </c>
      <c r="F152" s="202">
        <v>0</v>
      </c>
      <c r="G152" s="200">
        <v>100</v>
      </c>
      <c r="H152" s="216">
        <v>100</v>
      </c>
      <c r="I152" s="208">
        <v>100</v>
      </c>
      <c r="J152" s="210">
        <v>100</v>
      </c>
      <c r="K152" s="204">
        <v>100</v>
      </c>
      <c r="L152" s="206">
        <v>100</v>
      </c>
      <c r="M152" s="193" t="s">
        <v>5499</v>
      </c>
      <c r="N152" s="189">
        <v>30</v>
      </c>
      <c r="O152" s="193"/>
      <c r="P152" s="189"/>
      <c r="Q152" s="193"/>
      <c r="R152" s="189"/>
      <c r="S152" s="194" t="s">
        <v>5499</v>
      </c>
      <c r="T152" s="191">
        <v>30</v>
      </c>
      <c r="U152" s="198"/>
      <c r="V152" s="213">
        <v>1200</v>
      </c>
      <c r="W152" s="213">
        <v>50</v>
      </c>
      <c r="X152" s="213">
        <v>4000</v>
      </c>
      <c r="Y152" s="214">
        <v>1000</v>
      </c>
      <c r="Z152" s="213">
        <v>270</v>
      </c>
      <c r="AA152" s="213">
        <v>255</v>
      </c>
      <c r="AB152" s="213">
        <v>200</v>
      </c>
      <c r="AC152" s="213">
        <v>50</v>
      </c>
      <c r="AD152" s="198"/>
      <c r="AE152" s="213">
        <f t="shared" si="14"/>
        <v>250</v>
      </c>
      <c r="AF152" s="213">
        <f t="shared" si="15"/>
        <v>20000</v>
      </c>
      <c r="AG152" s="214">
        <f t="shared" si="16"/>
        <v>16000</v>
      </c>
      <c r="AH152" s="474">
        <f t="shared" si="17"/>
        <v>534</v>
      </c>
      <c r="AI152" s="474">
        <f t="shared" si="18"/>
        <v>519</v>
      </c>
      <c r="AJ152" s="213">
        <f t="shared" si="19"/>
        <v>800</v>
      </c>
      <c r="AK152" s="213">
        <f t="shared" si="20"/>
        <v>200</v>
      </c>
      <c r="AL152" s="198"/>
      <c r="AM152" s="195">
        <v>75</v>
      </c>
      <c r="AN152" s="197" t="s">
        <v>6045</v>
      </c>
      <c r="AO152" s="197" t="s">
        <v>208</v>
      </c>
    </row>
    <row r="153" spans="1:41" x14ac:dyDescent="0.15">
      <c r="A153" s="174">
        <v>150</v>
      </c>
      <c r="B153" s="176" t="s">
        <v>5561</v>
      </c>
      <c r="C153" s="213">
        <v>44</v>
      </c>
      <c r="D153" s="219">
        <v>10</v>
      </c>
      <c r="E153" s="212" t="s">
        <v>6240</v>
      </c>
      <c r="F153" s="202">
        <v>0</v>
      </c>
      <c r="G153" s="200">
        <v>100</v>
      </c>
      <c r="H153" s="216">
        <v>100</v>
      </c>
      <c r="I153" s="208">
        <v>100</v>
      </c>
      <c r="J153" s="210">
        <v>100</v>
      </c>
      <c r="K153" s="204">
        <v>100</v>
      </c>
      <c r="L153" s="206">
        <v>100</v>
      </c>
      <c r="M153" s="193" t="s">
        <v>5499</v>
      </c>
      <c r="N153" s="189">
        <v>30</v>
      </c>
      <c r="O153" s="193"/>
      <c r="P153" s="189"/>
      <c r="Q153" s="193"/>
      <c r="R153" s="189"/>
      <c r="S153" s="194" t="s">
        <v>5499</v>
      </c>
      <c r="T153" s="191">
        <v>30</v>
      </c>
      <c r="U153" s="198"/>
      <c r="V153" s="213">
        <v>1200</v>
      </c>
      <c r="W153" s="213">
        <v>50</v>
      </c>
      <c r="X153" s="213">
        <v>4000</v>
      </c>
      <c r="Y153" s="214">
        <v>1000</v>
      </c>
      <c r="Z153" s="213">
        <v>270</v>
      </c>
      <c r="AA153" s="213">
        <v>255</v>
      </c>
      <c r="AB153" s="213">
        <v>200</v>
      </c>
      <c r="AC153" s="213">
        <v>50</v>
      </c>
      <c r="AD153" s="198"/>
      <c r="AE153" s="213">
        <f t="shared" si="14"/>
        <v>250</v>
      </c>
      <c r="AF153" s="213">
        <f t="shared" si="15"/>
        <v>20000</v>
      </c>
      <c r="AG153" s="214">
        <f t="shared" si="16"/>
        <v>16000</v>
      </c>
      <c r="AH153" s="474">
        <f t="shared" si="17"/>
        <v>534</v>
      </c>
      <c r="AI153" s="474">
        <f t="shared" si="18"/>
        <v>519</v>
      </c>
      <c r="AJ153" s="213">
        <f t="shared" si="19"/>
        <v>800</v>
      </c>
      <c r="AK153" s="213">
        <f t="shared" si="20"/>
        <v>200</v>
      </c>
      <c r="AL153" s="198"/>
      <c r="AM153" s="195">
        <v>75</v>
      </c>
    </row>
    <row r="154" spans="1:41" x14ac:dyDescent="0.15">
      <c r="A154" s="174">
        <v>151</v>
      </c>
      <c r="B154" s="176" t="s">
        <v>5562</v>
      </c>
      <c r="C154" s="213">
        <v>35</v>
      </c>
      <c r="D154" s="219">
        <v>4</v>
      </c>
      <c r="E154" s="212" t="s">
        <v>6244</v>
      </c>
      <c r="F154" s="202">
        <v>0</v>
      </c>
      <c r="G154" s="200">
        <v>0</v>
      </c>
      <c r="H154" s="216">
        <v>0</v>
      </c>
      <c r="I154" s="208">
        <v>-50</v>
      </c>
      <c r="J154" s="210">
        <v>0</v>
      </c>
      <c r="K154" s="204">
        <v>100</v>
      </c>
      <c r="L154" s="206">
        <v>0</v>
      </c>
      <c r="M154" s="193" t="s">
        <v>199</v>
      </c>
      <c r="N154" s="189">
        <v>20</v>
      </c>
      <c r="O154" s="193" t="s">
        <v>626</v>
      </c>
      <c r="P154" s="189">
        <v>20</v>
      </c>
      <c r="Q154" s="193" t="s">
        <v>596</v>
      </c>
      <c r="R154" s="189">
        <v>15</v>
      </c>
      <c r="S154" s="194" t="s">
        <v>5563</v>
      </c>
      <c r="T154" s="191">
        <v>3</v>
      </c>
      <c r="U154" s="198"/>
      <c r="V154" s="213">
        <v>60</v>
      </c>
      <c r="W154" s="213">
        <v>200</v>
      </c>
      <c r="X154" s="213">
        <v>400</v>
      </c>
      <c r="Y154" s="214">
        <v>80</v>
      </c>
      <c r="Z154" s="213">
        <v>300</v>
      </c>
      <c r="AA154" s="213">
        <v>80</v>
      </c>
      <c r="AB154" s="213">
        <v>50</v>
      </c>
      <c r="AC154" s="213">
        <v>50</v>
      </c>
      <c r="AD154" s="198"/>
      <c r="AE154" s="213">
        <f t="shared" si="14"/>
        <v>1000</v>
      </c>
      <c r="AF154" s="213">
        <f t="shared" si="15"/>
        <v>2000</v>
      </c>
      <c r="AG154" s="214">
        <f t="shared" si="16"/>
        <v>1280</v>
      </c>
      <c r="AH154" s="474">
        <f t="shared" si="17"/>
        <v>510</v>
      </c>
      <c r="AI154" s="474">
        <f t="shared" si="18"/>
        <v>290</v>
      </c>
      <c r="AJ154" s="213">
        <f t="shared" si="19"/>
        <v>200</v>
      </c>
      <c r="AK154" s="213">
        <f t="shared" si="20"/>
        <v>200</v>
      </c>
      <c r="AL154" s="198"/>
      <c r="AM154" s="195">
        <v>80</v>
      </c>
      <c r="AN154" s="197" t="s">
        <v>6045</v>
      </c>
      <c r="AO154" s="197" t="s">
        <v>208</v>
      </c>
    </row>
    <row r="155" spans="1:41" x14ac:dyDescent="0.15">
      <c r="A155" s="174">
        <v>152</v>
      </c>
      <c r="B155" s="176" t="s">
        <v>5564</v>
      </c>
      <c r="C155" s="213">
        <v>35</v>
      </c>
      <c r="D155" s="219">
        <v>4</v>
      </c>
      <c r="E155" s="212" t="s">
        <v>6244</v>
      </c>
      <c r="F155" s="202">
        <v>0</v>
      </c>
      <c r="G155" s="200">
        <v>0</v>
      </c>
      <c r="H155" s="216">
        <v>0</v>
      </c>
      <c r="I155" s="208">
        <v>-50</v>
      </c>
      <c r="J155" s="210">
        <v>0</v>
      </c>
      <c r="K155" s="204">
        <v>100</v>
      </c>
      <c r="L155" s="206">
        <v>0</v>
      </c>
      <c r="M155" s="193" t="s">
        <v>199</v>
      </c>
      <c r="N155" s="189">
        <v>20</v>
      </c>
      <c r="O155" s="193" t="s">
        <v>626</v>
      </c>
      <c r="P155" s="189">
        <v>20</v>
      </c>
      <c r="Q155" s="193" t="s">
        <v>596</v>
      </c>
      <c r="R155" s="189">
        <v>15</v>
      </c>
      <c r="S155" s="194" t="s">
        <v>5563</v>
      </c>
      <c r="T155" s="191">
        <v>3</v>
      </c>
      <c r="U155" s="198"/>
      <c r="V155" s="213">
        <v>60</v>
      </c>
      <c r="W155" s="213">
        <v>200</v>
      </c>
      <c r="X155" s="213">
        <v>400</v>
      </c>
      <c r="Y155" s="214">
        <v>80</v>
      </c>
      <c r="Z155" s="213">
        <v>300</v>
      </c>
      <c r="AA155" s="213">
        <v>80</v>
      </c>
      <c r="AB155" s="213">
        <v>50</v>
      </c>
      <c r="AC155" s="213">
        <v>50</v>
      </c>
      <c r="AD155" s="198"/>
      <c r="AE155" s="213">
        <f t="shared" si="14"/>
        <v>1000</v>
      </c>
      <c r="AF155" s="213">
        <f t="shared" si="15"/>
        <v>2000</v>
      </c>
      <c r="AG155" s="214">
        <f t="shared" si="16"/>
        <v>1280</v>
      </c>
      <c r="AH155" s="474">
        <f t="shared" si="17"/>
        <v>510</v>
      </c>
      <c r="AI155" s="474">
        <f t="shared" si="18"/>
        <v>290</v>
      </c>
      <c r="AJ155" s="213">
        <f t="shared" si="19"/>
        <v>200</v>
      </c>
      <c r="AK155" s="213">
        <f t="shared" si="20"/>
        <v>200</v>
      </c>
      <c r="AL155" s="198"/>
      <c r="AM155" s="195">
        <v>80</v>
      </c>
    </row>
    <row r="156" spans="1:41" x14ac:dyDescent="0.15">
      <c r="A156" s="174">
        <v>153</v>
      </c>
      <c r="B156" s="176" t="s">
        <v>5565</v>
      </c>
      <c r="C156" s="213">
        <v>43</v>
      </c>
      <c r="D156" s="219">
        <v>5</v>
      </c>
      <c r="E156" s="212" t="s">
        <v>6245</v>
      </c>
      <c r="F156" s="202">
        <v>0</v>
      </c>
      <c r="G156" s="200">
        <v>100</v>
      </c>
      <c r="H156" s="216">
        <v>100</v>
      </c>
      <c r="I156" s="208">
        <v>100</v>
      </c>
      <c r="J156" s="210">
        <v>100</v>
      </c>
      <c r="K156" s="204">
        <v>100</v>
      </c>
      <c r="L156" s="206">
        <v>100</v>
      </c>
      <c r="M156" s="193" t="s">
        <v>583</v>
      </c>
      <c r="N156" s="189">
        <v>25</v>
      </c>
      <c r="O156" s="193" t="s">
        <v>629</v>
      </c>
      <c r="P156" s="189">
        <v>20</v>
      </c>
      <c r="Q156" s="193" t="s">
        <v>964</v>
      </c>
      <c r="R156" s="189">
        <v>5</v>
      </c>
      <c r="S156" s="194" t="s">
        <v>964</v>
      </c>
      <c r="T156" s="191">
        <v>5</v>
      </c>
      <c r="U156" s="198"/>
      <c r="V156" s="213">
        <v>100</v>
      </c>
      <c r="W156" s="213">
        <v>18000</v>
      </c>
      <c r="X156" s="213">
        <v>2000</v>
      </c>
      <c r="Y156" s="214">
        <v>5000</v>
      </c>
      <c r="Z156" s="213">
        <v>800</v>
      </c>
      <c r="AA156" s="213">
        <v>180</v>
      </c>
      <c r="AB156" s="213">
        <v>80</v>
      </c>
      <c r="AC156" s="213">
        <v>80</v>
      </c>
      <c r="AD156" s="198"/>
      <c r="AE156" s="213">
        <f t="shared" si="14"/>
        <v>90000</v>
      </c>
      <c r="AF156" s="213">
        <f t="shared" si="15"/>
        <v>10000</v>
      </c>
      <c r="AG156" s="214">
        <f t="shared" si="16"/>
        <v>80000</v>
      </c>
      <c r="AH156" s="474">
        <f t="shared" si="17"/>
        <v>1058</v>
      </c>
      <c r="AI156" s="474">
        <f t="shared" si="18"/>
        <v>438</v>
      </c>
      <c r="AJ156" s="213">
        <f t="shared" si="19"/>
        <v>320</v>
      </c>
      <c r="AK156" s="213">
        <f t="shared" si="20"/>
        <v>320</v>
      </c>
      <c r="AL156" s="198"/>
      <c r="AM156" s="195">
        <v>60</v>
      </c>
      <c r="AN156" s="197" t="s">
        <v>962</v>
      </c>
      <c r="AO156" s="197" t="s">
        <v>6143</v>
      </c>
    </row>
    <row r="157" spans="1:41" x14ac:dyDescent="0.15">
      <c r="A157" s="174">
        <v>154</v>
      </c>
      <c r="B157" s="176" t="s">
        <v>5566</v>
      </c>
      <c r="C157" s="213">
        <v>37</v>
      </c>
      <c r="D157" s="219">
        <v>5</v>
      </c>
      <c r="E157" s="212" t="s">
        <v>6245</v>
      </c>
      <c r="F157" s="202">
        <v>0</v>
      </c>
      <c r="G157" s="200">
        <v>100</v>
      </c>
      <c r="H157" s="216">
        <v>100</v>
      </c>
      <c r="I157" s="208">
        <v>100</v>
      </c>
      <c r="J157" s="210">
        <v>100</v>
      </c>
      <c r="K157" s="204">
        <v>100</v>
      </c>
      <c r="L157" s="206">
        <v>100</v>
      </c>
      <c r="M157" s="193"/>
      <c r="N157" s="189">
        <v>0</v>
      </c>
      <c r="O157" s="193"/>
      <c r="P157" s="189">
        <v>0</v>
      </c>
      <c r="Q157" s="193"/>
      <c r="R157" s="189"/>
      <c r="S157" s="194"/>
      <c r="T157" s="191"/>
      <c r="U157" s="198"/>
      <c r="V157" s="213">
        <v>100</v>
      </c>
      <c r="W157" s="213">
        <v>100</v>
      </c>
      <c r="X157" s="213">
        <v>100</v>
      </c>
      <c r="Y157" s="214">
        <v>1600</v>
      </c>
      <c r="Z157" s="213">
        <v>0</v>
      </c>
      <c r="AA157" s="213">
        <v>100</v>
      </c>
      <c r="AB157" s="213">
        <v>50</v>
      </c>
      <c r="AC157" s="213">
        <v>50</v>
      </c>
      <c r="AD157" s="198"/>
      <c r="AE157" s="213">
        <f t="shared" si="14"/>
        <v>500</v>
      </c>
      <c r="AF157" s="213">
        <f t="shared" si="15"/>
        <v>500</v>
      </c>
      <c r="AG157" s="214">
        <f t="shared" si="16"/>
        <v>25600</v>
      </c>
      <c r="AH157" s="474">
        <f t="shared" si="17"/>
        <v>222</v>
      </c>
      <c r="AI157" s="474">
        <f t="shared" si="18"/>
        <v>322</v>
      </c>
      <c r="AJ157" s="213">
        <f t="shared" si="19"/>
        <v>200</v>
      </c>
      <c r="AK157" s="213">
        <f t="shared" si="20"/>
        <v>200</v>
      </c>
      <c r="AL157" s="198"/>
      <c r="AM157" s="195">
        <v>80</v>
      </c>
    </row>
    <row r="158" spans="1:41" x14ac:dyDescent="0.15">
      <c r="A158" s="174">
        <v>155</v>
      </c>
      <c r="B158" s="176" t="s">
        <v>5567</v>
      </c>
      <c r="C158" s="213">
        <v>37</v>
      </c>
      <c r="D158" s="219">
        <v>5</v>
      </c>
      <c r="E158" s="212" t="s">
        <v>6245</v>
      </c>
      <c r="F158" s="202">
        <v>0</v>
      </c>
      <c r="G158" s="200">
        <v>100</v>
      </c>
      <c r="H158" s="216">
        <v>100</v>
      </c>
      <c r="I158" s="208">
        <v>100</v>
      </c>
      <c r="J158" s="210">
        <v>100</v>
      </c>
      <c r="K158" s="204">
        <v>100</v>
      </c>
      <c r="L158" s="206">
        <v>100</v>
      </c>
      <c r="M158" s="193"/>
      <c r="N158" s="189">
        <v>0</v>
      </c>
      <c r="O158" s="193"/>
      <c r="P158" s="189">
        <v>0</v>
      </c>
      <c r="Q158" s="193"/>
      <c r="R158" s="189"/>
      <c r="S158" s="194"/>
      <c r="T158" s="191"/>
      <c r="U158" s="198"/>
      <c r="V158" s="213">
        <v>100</v>
      </c>
      <c r="W158" s="213">
        <v>100</v>
      </c>
      <c r="X158" s="213">
        <v>100</v>
      </c>
      <c r="Y158" s="214">
        <v>1600</v>
      </c>
      <c r="Z158" s="213">
        <v>0</v>
      </c>
      <c r="AA158" s="213">
        <v>100</v>
      </c>
      <c r="AB158" s="213">
        <v>50</v>
      </c>
      <c r="AC158" s="213">
        <v>50</v>
      </c>
      <c r="AD158" s="198"/>
      <c r="AE158" s="213">
        <f t="shared" si="14"/>
        <v>500</v>
      </c>
      <c r="AF158" s="213">
        <f t="shared" si="15"/>
        <v>500</v>
      </c>
      <c r="AG158" s="214">
        <f t="shared" si="16"/>
        <v>25600</v>
      </c>
      <c r="AH158" s="474">
        <f t="shared" si="17"/>
        <v>222</v>
      </c>
      <c r="AI158" s="474">
        <f t="shared" si="18"/>
        <v>322</v>
      </c>
      <c r="AJ158" s="213">
        <f t="shared" si="19"/>
        <v>200</v>
      </c>
      <c r="AK158" s="213">
        <f t="shared" si="20"/>
        <v>200</v>
      </c>
      <c r="AL158" s="198"/>
      <c r="AM158" s="195">
        <v>80</v>
      </c>
    </row>
    <row r="159" spans="1:41" x14ac:dyDescent="0.15">
      <c r="A159" s="174">
        <v>156</v>
      </c>
      <c r="B159" s="176" t="s">
        <v>5568</v>
      </c>
      <c r="C159" s="213">
        <v>37</v>
      </c>
      <c r="D159" s="219">
        <v>5</v>
      </c>
      <c r="E159" s="212" t="s">
        <v>6245</v>
      </c>
      <c r="F159" s="202">
        <v>0</v>
      </c>
      <c r="G159" s="200">
        <v>100</v>
      </c>
      <c r="H159" s="216">
        <v>100</v>
      </c>
      <c r="I159" s="208">
        <v>100</v>
      </c>
      <c r="J159" s="210">
        <v>100</v>
      </c>
      <c r="K159" s="204">
        <v>100</v>
      </c>
      <c r="L159" s="206">
        <v>100</v>
      </c>
      <c r="M159" s="193"/>
      <c r="N159" s="189">
        <v>0</v>
      </c>
      <c r="O159" s="193"/>
      <c r="P159" s="189">
        <v>0</v>
      </c>
      <c r="Q159" s="193"/>
      <c r="R159" s="189"/>
      <c r="S159" s="194"/>
      <c r="T159" s="191"/>
      <c r="U159" s="198"/>
      <c r="V159" s="213">
        <v>100</v>
      </c>
      <c r="W159" s="213">
        <v>100</v>
      </c>
      <c r="X159" s="213">
        <v>100</v>
      </c>
      <c r="Y159" s="214">
        <v>1600</v>
      </c>
      <c r="Z159" s="213">
        <v>0</v>
      </c>
      <c r="AA159" s="213">
        <v>100</v>
      </c>
      <c r="AB159" s="213">
        <v>50</v>
      </c>
      <c r="AC159" s="213">
        <v>50</v>
      </c>
      <c r="AD159" s="198"/>
      <c r="AE159" s="213">
        <f t="shared" si="14"/>
        <v>500</v>
      </c>
      <c r="AF159" s="213">
        <f t="shared" si="15"/>
        <v>500</v>
      </c>
      <c r="AG159" s="214">
        <f t="shared" si="16"/>
        <v>25600</v>
      </c>
      <c r="AH159" s="474">
        <f t="shared" si="17"/>
        <v>222</v>
      </c>
      <c r="AI159" s="474">
        <f t="shared" si="18"/>
        <v>322</v>
      </c>
      <c r="AJ159" s="213">
        <f t="shared" si="19"/>
        <v>200</v>
      </c>
      <c r="AK159" s="213">
        <f t="shared" si="20"/>
        <v>200</v>
      </c>
      <c r="AL159" s="198"/>
      <c r="AM159" s="195">
        <v>80</v>
      </c>
    </row>
    <row r="160" spans="1:41" x14ac:dyDescent="0.15">
      <c r="A160" s="174">
        <v>157</v>
      </c>
      <c r="B160" s="176" t="s">
        <v>5569</v>
      </c>
      <c r="C160" s="213">
        <v>37</v>
      </c>
      <c r="D160" s="219">
        <v>4</v>
      </c>
      <c r="E160" s="212" t="s">
        <v>6244</v>
      </c>
      <c r="F160" s="202">
        <v>0</v>
      </c>
      <c r="G160" s="200">
        <v>100</v>
      </c>
      <c r="H160" s="216">
        <v>100</v>
      </c>
      <c r="I160" s="208">
        <v>100</v>
      </c>
      <c r="J160" s="210">
        <v>100</v>
      </c>
      <c r="K160" s="204">
        <v>100</v>
      </c>
      <c r="L160" s="206">
        <v>100</v>
      </c>
      <c r="M160" s="193"/>
      <c r="N160" s="189">
        <v>0</v>
      </c>
      <c r="O160" s="193"/>
      <c r="P160" s="189">
        <v>0</v>
      </c>
      <c r="Q160" s="193"/>
      <c r="R160" s="189"/>
      <c r="S160" s="194"/>
      <c r="T160" s="191"/>
      <c r="U160" s="198"/>
      <c r="V160" s="213">
        <v>100</v>
      </c>
      <c r="W160" s="213">
        <v>100</v>
      </c>
      <c r="X160" s="213">
        <v>100</v>
      </c>
      <c r="Y160" s="214">
        <v>400</v>
      </c>
      <c r="Z160" s="213">
        <v>300</v>
      </c>
      <c r="AA160" s="213">
        <v>100</v>
      </c>
      <c r="AB160" s="213">
        <v>50</v>
      </c>
      <c r="AC160" s="213">
        <v>50</v>
      </c>
      <c r="AD160" s="198"/>
      <c r="AE160" s="213">
        <f t="shared" si="14"/>
        <v>500</v>
      </c>
      <c r="AF160" s="213">
        <f t="shared" si="15"/>
        <v>500</v>
      </c>
      <c r="AG160" s="214">
        <f t="shared" si="16"/>
        <v>6400</v>
      </c>
      <c r="AH160" s="474">
        <f t="shared" si="17"/>
        <v>522</v>
      </c>
      <c r="AI160" s="474">
        <f t="shared" si="18"/>
        <v>322</v>
      </c>
      <c r="AJ160" s="213">
        <f t="shared" si="19"/>
        <v>200</v>
      </c>
      <c r="AK160" s="213">
        <f t="shared" si="20"/>
        <v>200</v>
      </c>
      <c r="AL160" s="198"/>
      <c r="AM160" s="195">
        <v>80</v>
      </c>
    </row>
    <row r="161" spans="1:41" x14ac:dyDescent="0.15">
      <c r="A161" s="174">
        <v>158</v>
      </c>
      <c r="B161" s="176" t="s">
        <v>5570</v>
      </c>
      <c r="C161" s="213">
        <v>37</v>
      </c>
      <c r="D161" s="219">
        <v>4</v>
      </c>
      <c r="E161" s="212" t="s">
        <v>6244</v>
      </c>
      <c r="F161" s="202">
        <v>0</v>
      </c>
      <c r="G161" s="200">
        <v>100</v>
      </c>
      <c r="H161" s="216">
        <v>100</v>
      </c>
      <c r="I161" s="208">
        <v>100</v>
      </c>
      <c r="J161" s="210">
        <v>100</v>
      </c>
      <c r="K161" s="204">
        <v>100</v>
      </c>
      <c r="L161" s="206">
        <v>100</v>
      </c>
      <c r="M161" s="193"/>
      <c r="N161" s="189">
        <v>0</v>
      </c>
      <c r="O161" s="193"/>
      <c r="P161" s="189">
        <v>0</v>
      </c>
      <c r="Q161" s="193"/>
      <c r="R161" s="189"/>
      <c r="S161" s="194"/>
      <c r="T161" s="191"/>
      <c r="U161" s="198"/>
      <c r="V161" s="213">
        <v>100</v>
      </c>
      <c r="W161" s="213">
        <v>100</v>
      </c>
      <c r="X161" s="213">
        <v>100</v>
      </c>
      <c r="Y161" s="214">
        <v>400</v>
      </c>
      <c r="Z161" s="213">
        <v>300</v>
      </c>
      <c r="AA161" s="213">
        <v>100</v>
      </c>
      <c r="AB161" s="213">
        <v>50</v>
      </c>
      <c r="AC161" s="213">
        <v>50</v>
      </c>
      <c r="AD161" s="198"/>
      <c r="AE161" s="213">
        <f t="shared" si="14"/>
        <v>500</v>
      </c>
      <c r="AF161" s="213">
        <f t="shared" si="15"/>
        <v>500</v>
      </c>
      <c r="AG161" s="214">
        <f t="shared" si="16"/>
        <v>6400</v>
      </c>
      <c r="AH161" s="474">
        <f t="shared" si="17"/>
        <v>522</v>
      </c>
      <c r="AI161" s="474">
        <f t="shared" si="18"/>
        <v>322</v>
      </c>
      <c r="AJ161" s="213">
        <f t="shared" si="19"/>
        <v>200</v>
      </c>
      <c r="AK161" s="213">
        <f t="shared" si="20"/>
        <v>200</v>
      </c>
      <c r="AL161" s="198"/>
      <c r="AM161" s="195">
        <v>80</v>
      </c>
    </row>
    <row r="162" spans="1:41" x14ac:dyDescent="0.15">
      <c r="A162" s="174">
        <v>159</v>
      </c>
      <c r="B162" s="176" t="s">
        <v>5571</v>
      </c>
      <c r="C162" s="213">
        <v>37</v>
      </c>
      <c r="D162" s="219">
        <v>4</v>
      </c>
      <c r="E162" s="212" t="s">
        <v>6244</v>
      </c>
      <c r="F162" s="202">
        <v>0</v>
      </c>
      <c r="G162" s="200">
        <v>100</v>
      </c>
      <c r="H162" s="216">
        <v>100</v>
      </c>
      <c r="I162" s="208">
        <v>100</v>
      </c>
      <c r="J162" s="210">
        <v>100</v>
      </c>
      <c r="K162" s="204">
        <v>100</v>
      </c>
      <c r="L162" s="206">
        <v>100</v>
      </c>
      <c r="M162" s="193"/>
      <c r="N162" s="189">
        <v>0</v>
      </c>
      <c r="O162" s="193"/>
      <c r="P162" s="189">
        <v>0</v>
      </c>
      <c r="Q162" s="193"/>
      <c r="R162" s="189"/>
      <c r="S162" s="194"/>
      <c r="T162" s="191"/>
      <c r="U162" s="198"/>
      <c r="V162" s="213">
        <v>100</v>
      </c>
      <c r="W162" s="213">
        <v>100</v>
      </c>
      <c r="X162" s="213">
        <v>100</v>
      </c>
      <c r="Y162" s="214">
        <v>400</v>
      </c>
      <c r="Z162" s="213">
        <v>300</v>
      </c>
      <c r="AA162" s="213">
        <v>100</v>
      </c>
      <c r="AB162" s="213">
        <v>50</v>
      </c>
      <c r="AC162" s="213">
        <v>50</v>
      </c>
      <c r="AD162" s="198"/>
      <c r="AE162" s="213">
        <f t="shared" si="14"/>
        <v>500</v>
      </c>
      <c r="AF162" s="213">
        <f t="shared" si="15"/>
        <v>500</v>
      </c>
      <c r="AG162" s="214">
        <f t="shared" si="16"/>
        <v>6400</v>
      </c>
      <c r="AH162" s="474">
        <f t="shared" si="17"/>
        <v>522</v>
      </c>
      <c r="AI162" s="474">
        <f t="shared" si="18"/>
        <v>322</v>
      </c>
      <c r="AJ162" s="213">
        <f t="shared" si="19"/>
        <v>200</v>
      </c>
      <c r="AK162" s="213">
        <f t="shared" si="20"/>
        <v>200</v>
      </c>
      <c r="AL162" s="198"/>
      <c r="AM162" s="195">
        <v>80</v>
      </c>
    </row>
    <row r="163" spans="1:41" x14ac:dyDescent="0.15">
      <c r="A163" s="174">
        <v>160</v>
      </c>
      <c r="B163" s="176" t="s">
        <v>5572</v>
      </c>
      <c r="C163" s="213">
        <v>30</v>
      </c>
      <c r="D163" s="219">
        <v>0</v>
      </c>
      <c r="E163" s="212" t="s">
        <v>6238</v>
      </c>
      <c r="F163" s="202">
        <v>0</v>
      </c>
      <c r="G163" s="200">
        <v>0</v>
      </c>
      <c r="H163" s="216">
        <v>0</v>
      </c>
      <c r="I163" s="208">
        <v>0</v>
      </c>
      <c r="J163" s="210">
        <v>0</v>
      </c>
      <c r="K163" s="204">
        <v>-50</v>
      </c>
      <c r="L163" s="206">
        <v>0</v>
      </c>
      <c r="M163" s="193" t="s">
        <v>5511</v>
      </c>
      <c r="N163" s="189">
        <v>30</v>
      </c>
      <c r="O163" s="193" t="s">
        <v>5499</v>
      </c>
      <c r="P163" s="189">
        <v>20</v>
      </c>
      <c r="Q163" s="193" t="s">
        <v>5573</v>
      </c>
      <c r="R163" s="189">
        <v>10</v>
      </c>
      <c r="S163" s="194" t="s">
        <v>5573</v>
      </c>
      <c r="T163" s="191">
        <v>10</v>
      </c>
      <c r="U163" s="198"/>
      <c r="V163" s="213">
        <v>120</v>
      </c>
      <c r="W163" s="213">
        <v>77</v>
      </c>
      <c r="X163" s="213">
        <v>777</v>
      </c>
      <c r="Y163" s="214">
        <v>120</v>
      </c>
      <c r="Z163" s="213">
        <v>120</v>
      </c>
      <c r="AA163" s="213">
        <v>255</v>
      </c>
      <c r="AB163" s="213">
        <v>40</v>
      </c>
      <c r="AC163" s="213">
        <v>40</v>
      </c>
      <c r="AD163" s="198"/>
      <c r="AE163" s="213">
        <f t="shared" si="14"/>
        <v>385</v>
      </c>
      <c r="AF163" s="213">
        <f t="shared" si="15"/>
        <v>3885</v>
      </c>
      <c r="AG163" s="214">
        <f t="shared" si="16"/>
        <v>1920</v>
      </c>
      <c r="AH163" s="474">
        <f t="shared" si="17"/>
        <v>300</v>
      </c>
      <c r="AI163" s="474">
        <f t="shared" si="18"/>
        <v>435</v>
      </c>
      <c r="AJ163" s="213">
        <f t="shared" si="19"/>
        <v>160</v>
      </c>
      <c r="AK163" s="213">
        <f t="shared" si="20"/>
        <v>160</v>
      </c>
      <c r="AL163" s="198"/>
      <c r="AM163" s="195">
        <v>80</v>
      </c>
      <c r="AN163" s="197" t="s">
        <v>6045</v>
      </c>
      <c r="AO163" s="197" t="s">
        <v>208</v>
      </c>
    </row>
    <row r="164" spans="1:41" x14ac:dyDescent="0.15">
      <c r="A164" s="174">
        <v>161</v>
      </c>
      <c r="B164" s="176" t="s">
        <v>5574</v>
      </c>
      <c r="C164" s="213">
        <v>30</v>
      </c>
      <c r="D164" s="219">
        <v>0</v>
      </c>
      <c r="E164" s="212" t="s">
        <v>6238</v>
      </c>
      <c r="F164" s="202">
        <v>0</v>
      </c>
      <c r="G164" s="200">
        <v>0</v>
      </c>
      <c r="H164" s="216">
        <v>0</v>
      </c>
      <c r="I164" s="208">
        <v>0</v>
      </c>
      <c r="J164" s="210">
        <v>0</v>
      </c>
      <c r="K164" s="204">
        <v>-50</v>
      </c>
      <c r="L164" s="206">
        <v>0</v>
      </c>
      <c r="M164" s="193" t="s">
        <v>5511</v>
      </c>
      <c r="N164" s="189">
        <v>30</v>
      </c>
      <c r="O164" s="193" t="s">
        <v>5499</v>
      </c>
      <c r="P164" s="189">
        <v>20</v>
      </c>
      <c r="Q164" s="193" t="s">
        <v>5573</v>
      </c>
      <c r="R164" s="189">
        <v>10</v>
      </c>
      <c r="S164" s="194" t="s">
        <v>5573</v>
      </c>
      <c r="T164" s="191">
        <v>10</v>
      </c>
      <c r="U164" s="198"/>
      <c r="V164" s="213">
        <v>120</v>
      </c>
      <c r="W164" s="213">
        <v>77</v>
      </c>
      <c r="X164" s="213">
        <v>777</v>
      </c>
      <c r="Y164" s="214">
        <v>120</v>
      </c>
      <c r="Z164" s="213">
        <v>120</v>
      </c>
      <c r="AA164" s="213">
        <v>255</v>
      </c>
      <c r="AB164" s="213">
        <v>40</v>
      </c>
      <c r="AC164" s="213">
        <v>40</v>
      </c>
      <c r="AD164" s="198"/>
      <c r="AE164" s="213">
        <f t="shared" si="14"/>
        <v>385</v>
      </c>
      <c r="AF164" s="213">
        <f t="shared" si="15"/>
        <v>3885</v>
      </c>
      <c r="AG164" s="214">
        <f t="shared" si="16"/>
        <v>1920</v>
      </c>
      <c r="AH164" s="474">
        <f t="shared" si="17"/>
        <v>300</v>
      </c>
      <c r="AI164" s="474">
        <f t="shared" si="18"/>
        <v>435</v>
      </c>
      <c r="AJ164" s="213">
        <f t="shared" si="19"/>
        <v>160</v>
      </c>
      <c r="AK164" s="213">
        <f t="shared" si="20"/>
        <v>160</v>
      </c>
      <c r="AL164" s="198"/>
      <c r="AM164" s="195">
        <v>80</v>
      </c>
    </row>
    <row r="165" spans="1:41" x14ac:dyDescent="0.15">
      <c r="A165" s="174">
        <v>162</v>
      </c>
      <c r="B165" s="176" t="s">
        <v>5575</v>
      </c>
      <c r="C165" s="213">
        <v>30</v>
      </c>
      <c r="D165" s="219">
        <v>0</v>
      </c>
      <c r="E165" s="212" t="s">
        <v>6238</v>
      </c>
      <c r="F165" s="202">
        <v>0</v>
      </c>
      <c r="G165" s="200">
        <v>0</v>
      </c>
      <c r="H165" s="216">
        <v>0</v>
      </c>
      <c r="I165" s="208">
        <v>0</v>
      </c>
      <c r="J165" s="210">
        <v>0</v>
      </c>
      <c r="K165" s="204">
        <v>-50</v>
      </c>
      <c r="L165" s="206">
        <v>0</v>
      </c>
      <c r="M165" s="193" t="s">
        <v>5511</v>
      </c>
      <c r="N165" s="189">
        <v>30</v>
      </c>
      <c r="O165" s="193" t="s">
        <v>5499</v>
      </c>
      <c r="P165" s="189">
        <v>20</v>
      </c>
      <c r="Q165" s="193" t="s">
        <v>5573</v>
      </c>
      <c r="R165" s="189">
        <v>10</v>
      </c>
      <c r="S165" s="194" t="s">
        <v>5573</v>
      </c>
      <c r="T165" s="191">
        <v>10</v>
      </c>
      <c r="U165" s="198"/>
      <c r="V165" s="213">
        <v>120</v>
      </c>
      <c r="W165" s="213">
        <v>77</v>
      </c>
      <c r="X165" s="213">
        <v>777</v>
      </c>
      <c r="Y165" s="214">
        <v>120</v>
      </c>
      <c r="Z165" s="213">
        <v>120</v>
      </c>
      <c r="AA165" s="213">
        <v>255</v>
      </c>
      <c r="AB165" s="213">
        <v>40</v>
      </c>
      <c r="AC165" s="213">
        <v>40</v>
      </c>
      <c r="AD165" s="198"/>
      <c r="AE165" s="213">
        <f t="shared" si="14"/>
        <v>385</v>
      </c>
      <c r="AF165" s="213">
        <f t="shared" si="15"/>
        <v>3885</v>
      </c>
      <c r="AG165" s="214">
        <f t="shared" si="16"/>
        <v>1920</v>
      </c>
      <c r="AH165" s="474">
        <f t="shared" si="17"/>
        <v>300</v>
      </c>
      <c r="AI165" s="474">
        <f t="shared" si="18"/>
        <v>435</v>
      </c>
      <c r="AJ165" s="213">
        <f t="shared" si="19"/>
        <v>160</v>
      </c>
      <c r="AK165" s="213">
        <f t="shared" si="20"/>
        <v>160</v>
      </c>
      <c r="AL165" s="198"/>
      <c r="AM165" s="195">
        <v>80</v>
      </c>
    </row>
    <row r="166" spans="1:41" x14ac:dyDescent="0.15">
      <c r="A166" s="174">
        <v>163</v>
      </c>
      <c r="B166" s="176" t="s">
        <v>5576</v>
      </c>
      <c r="C166" s="213">
        <v>30</v>
      </c>
      <c r="D166" s="219">
        <v>0</v>
      </c>
      <c r="E166" s="212" t="s">
        <v>6238</v>
      </c>
      <c r="F166" s="202">
        <v>0</v>
      </c>
      <c r="G166" s="200">
        <v>0</v>
      </c>
      <c r="H166" s="216">
        <v>0</v>
      </c>
      <c r="I166" s="208">
        <v>0</v>
      </c>
      <c r="J166" s="210">
        <v>0</v>
      </c>
      <c r="K166" s="204">
        <v>-50</v>
      </c>
      <c r="L166" s="206">
        <v>0</v>
      </c>
      <c r="M166" s="193" t="s">
        <v>5511</v>
      </c>
      <c r="N166" s="189">
        <v>30</v>
      </c>
      <c r="O166" s="193" t="s">
        <v>5499</v>
      </c>
      <c r="P166" s="189">
        <v>20</v>
      </c>
      <c r="Q166" s="193" t="s">
        <v>5573</v>
      </c>
      <c r="R166" s="189">
        <v>10</v>
      </c>
      <c r="S166" s="194" t="s">
        <v>5573</v>
      </c>
      <c r="T166" s="191">
        <v>10</v>
      </c>
      <c r="U166" s="198"/>
      <c r="V166" s="213">
        <v>120</v>
      </c>
      <c r="W166" s="213">
        <v>77</v>
      </c>
      <c r="X166" s="213">
        <v>777</v>
      </c>
      <c r="Y166" s="214">
        <v>120</v>
      </c>
      <c r="Z166" s="213">
        <v>120</v>
      </c>
      <c r="AA166" s="213">
        <v>255</v>
      </c>
      <c r="AB166" s="213">
        <v>40</v>
      </c>
      <c r="AC166" s="213">
        <v>40</v>
      </c>
      <c r="AD166" s="198"/>
      <c r="AE166" s="213">
        <f t="shared" si="14"/>
        <v>385</v>
      </c>
      <c r="AF166" s="213">
        <f t="shared" si="15"/>
        <v>3885</v>
      </c>
      <c r="AG166" s="214">
        <f t="shared" si="16"/>
        <v>1920</v>
      </c>
      <c r="AH166" s="474">
        <f t="shared" si="17"/>
        <v>300</v>
      </c>
      <c r="AI166" s="474">
        <f t="shared" si="18"/>
        <v>435</v>
      </c>
      <c r="AJ166" s="213">
        <f t="shared" si="19"/>
        <v>160</v>
      </c>
      <c r="AK166" s="213">
        <f t="shared" si="20"/>
        <v>160</v>
      </c>
      <c r="AL166" s="198"/>
      <c r="AM166" s="195">
        <v>80</v>
      </c>
    </row>
    <row r="167" spans="1:41" x14ac:dyDescent="0.15">
      <c r="A167" s="174">
        <v>164</v>
      </c>
      <c r="B167" s="176" t="s">
        <v>5577</v>
      </c>
      <c r="C167" s="213">
        <v>35</v>
      </c>
      <c r="D167" s="219">
        <v>4</v>
      </c>
      <c r="E167" s="212" t="s">
        <v>6244</v>
      </c>
      <c r="F167" s="202">
        <v>0</v>
      </c>
      <c r="G167" s="200">
        <v>0</v>
      </c>
      <c r="H167" s="216">
        <v>0</v>
      </c>
      <c r="I167" s="208">
        <v>-100</v>
      </c>
      <c r="J167" s="210">
        <v>-50</v>
      </c>
      <c r="K167" s="204">
        <v>100</v>
      </c>
      <c r="L167" s="206">
        <v>0</v>
      </c>
      <c r="M167" s="193" t="s">
        <v>199</v>
      </c>
      <c r="N167" s="189">
        <v>12</v>
      </c>
      <c r="O167" s="193" t="s">
        <v>596</v>
      </c>
      <c r="P167" s="189">
        <v>10</v>
      </c>
      <c r="Q167" s="193" t="s">
        <v>98</v>
      </c>
      <c r="R167" s="189">
        <v>3</v>
      </c>
      <c r="S167" s="194" t="s">
        <v>595</v>
      </c>
      <c r="T167" s="191">
        <v>10</v>
      </c>
      <c r="U167" s="198"/>
      <c r="V167" s="213">
        <v>80</v>
      </c>
      <c r="W167" s="213">
        <v>400</v>
      </c>
      <c r="X167" s="213">
        <v>400</v>
      </c>
      <c r="Y167" s="214">
        <v>150</v>
      </c>
      <c r="Z167" s="213">
        <v>320</v>
      </c>
      <c r="AA167" s="213">
        <v>135</v>
      </c>
      <c r="AB167" s="213">
        <v>50</v>
      </c>
      <c r="AC167" s="213">
        <v>30</v>
      </c>
      <c r="AD167" s="198"/>
      <c r="AE167" s="213">
        <f t="shared" si="14"/>
        <v>2000</v>
      </c>
      <c r="AF167" s="213">
        <f t="shared" si="15"/>
        <v>2000</v>
      </c>
      <c r="AG167" s="214">
        <f t="shared" si="16"/>
        <v>2400</v>
      </c>
      <c r="AH167" s="474">
        <f t="shared" si="17"/>
        <v>530</v>
      </c>
      <c r="AI167" s="474">
        <f t="shared" si="18"/>
        <v>345</v>
      </c>
      <c r="AJ167" s="213">
        <f t="shared" si="19"/>
        <v>200</v>
      </c>
      <c r="AK167" s="213">
        <f t="shared" si="20"/>
        <v>120</v>
      </c>
      <c r="AL167" s="198"/>
      <c r="AM167" s="195">
        <v>80</v>
      </c>
      <c r="AN167" s="197" t="s">
        <v>958</v>
      </c>
      <c r="AO167" s="197" t="s">
        <v>6148</v>
      </c>
    </row>
    <row r="168" spans="1:41" x14ac:dyDescent="0.15">
      <c r="A168" s="174">
        <v>165</v>
      </c>
      <c r="B168" s="176" t="s">
        <v>5578</v>
      </c>
      <c r="C168" s="213">
        <v>35</v>
      </c>
      <c r="D168" s="219">
        <v>4</v>
      </c>
      <c r="E168" s="212" t="s">
        <v>6244</v>
      </c>
      <c r="F168" s="202">
        <v>0</v>
      </c>
      <c r="G168" s="200">
        <v>0</v>
      </c>
      <c r="H168" s="216">
        <v>0</v>
      </c>
      <c r="I168" s="208">
        <v>-100</v>
      </c>
      <c r="J168" s="210">
        <v>-50</v>
      </c>
      <c r="K168" s="204">
        <v>100</v>
      </c>
      <c r="L168" s="206">
        <v>0</v>
      </c>
      <c r="M168" s="193" t="s">
        <v>199</v>
      </c>
      <c r="N168" s="189">
        <v>20</v>
      </c>
      <c r="O168" s="193" t="s">
        <v>596</v>
      </c>
      <c r="P168" s="189">
        <v>15</v>
      </c>
      <c r="Q168" s="193" t="s">
        <v>98</v>
      </c>
      <c r="R168" s="189">
        <v>5</v>
      </c>
      <c r="S168" s="194"/>
      <c r="T168" s="191"/>
      <c r="U168" s="198"/>
      <c r="V168" s="213">
        <v>80</v>
      </c>
      <c r="W168" s="213">
        <v>400</v>
      </c>
      <c r="X168" s="213">
        <v>400</v>
      </c>
      <c r="Y168" s="214">
        <v>150</v>
      </c>
      <c r="Z168" s="213">
        <v>320</v>
      </c>
      <c r="AA168" s="213">
        <v>135</v>
      </c>
      <c r="AB168" s="213">
        <v>50</v>
      </c>
      <c r="AC168" s="213">
        <v>30</v>
      </c>
      <c r="AD168" s="198"/>
      <c r="AE168" s="213">
        <f t="shared" si="14"/>
        <v>2000</v>
      </c>
      <c r="AF168" s="213">
        <f t="shared" si="15"/>
        <v>2000</v>
      </c>
      <c r="AG168" s="214">
        <f t="shared" si="16"/>
        <v>2400</v>
      </c>
      <c r="AH168" s="474">
        <f t="shared" si="17"/>
        <v>530</v>
      </c>
      <c r="AI168" s="474">
        <f t="shared" si="18"/>
        <v>345</v>
      </c>
      <c r="AJ168" s="213">
        <f t="shared" si="19"/>
        <v>200</v>
      </c>
      <c r="AK168" s="213">
        <f t="shared" si="20"/>
        <v>120</v>
      </c>
      <c r="AL168" s="198"/>
      <c r="AM168" s="195">
        <v>80</v>
      </c>
    </row>
    <row r="169" spans="1:41" x14ac:dyDescent="0.15">
      <c r="A169" s="174">
        <v>166</v>
      </c>
      <c r="B169" s="176" t="s">
        <v>5579</v>
      </c>
      <c r="C169" s="213">
        <v>32</v>
      </c>
      <c r="D169" s="219">
        <v>4</v>
      </c>
      <c r="E169" s="212" t="s">
        <v>6244</v>
      </c>
      <c r="F169" s="202">
        <v>0</v>
      </c>
      <c r="G169" s="200">
        <v>0</v>
      </c>
      <c r="H169" s="216">
        <v>0</v>
      </c>
      <c r="I169" s="208">
        <v>-150</v>
      </c>
      <c r="J169" s="210">
        <v>0</v>
      </c>
      <c r="K169" s="204">
        <v>100</v>
      </c>
      <c r="L169" s="206">
        <v>0</v>
      </c>
      <c r="M169" s="193" t="s">
        <v>199</v>
      </c>
      <c r="N169" s="189">
        <v>20</v>
      </c>
      <c r="O169" s="193" t="s">
        <v>626</v>
      </c>
      <c r="P169" s="189">
        <v>15</v>
      </c>
      <c r="Q169" s="193" t="s">
        <v>596</v>
      </c>
      <c r="R169" s="189">
        <v>10</v>
      </c>
      <c r="S169" s="194" t="s">
        <v>596</v>
      </c>
      <c r="T169" s="191">
        <v>10</v>
      </c>
      <c r="U169" s="198"/>
      <c r="V169" s="213">
        <v>65</v>
      </c>
      <c r="W169" s="213">
        <v>175</v>
      </c>
      <c r="X169" s="213">
        <v>125</v>
      </c>
      <c r="Y169" s="214">
        <v>100</v>
      </c>
      <c r="Z169" s="213">
        <v>280</v>
      </c>
      <c r="AA169" s="213">
        <v>110</v>
      </c>
      <c r="AB169" s="213">
        <v>35</v>
      </c>
      <c r="AC169" s="213">
        <v>0</v>
      </c>
      <c r="AD169" s="198"/>
      <c r="AE169" s="213">
        <f t="shared" si="14"/>
        <v>875</v>
      </c>
      <c r="AF169" s="213">
        <f t="shared" si="15"/>
        <v>625</v>
      </c>
      <c r="AG169" s="214">
        <f t="shared" si="16"/>
        <v>1600</v>
      </c>
      <c r="AH169" s="474">
        <f t="shared" si="17"/>
        <v>472</v>
      </c>
      <c r="AI169" s="474">
        <f t="shared" si="18"/>
        <v>302</v>
      </c>
      <c r="AJ169" s="213">
        <f t="shared" si="19"/>
        <v>140</v>
      </c>
      <c r="AK169" s="213">
        <f t="shared" si="20"/>
        <v>0</v>
      </c>
      <c r="AL169" s="198"/>
      <c r="AM169" s="195">
        <v>100</v>
      </c>
      <c r="AN169" s="197" t="s">
        <v>958</v>
      </c>
      <c r="AO169" s="197" t="s">
        <v>6148</v>
      </c>
    </row>
    <row r="170" spans="1:41" x14ac:dyDescent="0.15">
      <c r="A170" s="174">
        <v>167</v>
      </c>
      <c r="B170" s="176" t="s">
        <v>5580</v>
      </c>
      <c r="C170" s="213">
        <v>32</v>
      </c>
      <c r="D170" s="219">
        <v>4</v>
      </c>
      <c r="E170" s="212" t="s">
        <v>6244</v>
      </c>
      <c r="F170" s="202">
        <v>0</v>
      </c>
      <c r="G170" s="200">
        <v>0</v>
      </c>
      <c r="H170" s="216">
        <v>0</v>
      </c>
      <c r="I170" s="208">
        <v>-150</v>
      </c>
      <c r="J170" s="210">
        <v>0</v>
      </c>
      <c r="K170" s="204">
        <v>100</v>
      </c>
      <c r="L170" s="206">
        <v>0</v>
      </c>
      <c r="M170" s="193" t="s">
        <v>199</v>
      </c>
      <c r="N170" s="189">
        <v>20</v>
      </c>
      <c r="O170" s="193" t="s">
        <v>626</v>
      </c>
      <c r="P170" s="189">
        <v>15</v>
      </c>
      <c r="Q170" s="193" t="s">
        <v>596</v>
      </c>
      <c r="R170" s="189">
        <v>10</v>
      </c>
      <c r="S170" s="194" t="s">
        <v>596</v>
      </c>
      <c r="T170" s="191">
        <v>10</v>
      </c>
      <c r="U170" s="198"/>
      <c r="V170" s="213">
        <v>65</v>
      </c>
      <c r="W170" s="213">
        <v>175</v>
      </c>
      <c r="X170" s="213">
        <v>125</v>
      </c>
      <c r="Y170" s="214">
        <v>100</v>
      </c>
      <c r="Z170" s="213">
        <v>280</v>
      </c>
      <c r="AA170" s="213">
        <v>110</v>
      </c>
      <c r="AB170" s="213">
        <v>35</v>
      </c>
      <c r="AC170" s="213">
        <v>0</v>
      </c>
      <c r="AD170" s="198"/>
      <c r="AE170" s="213">
        <f t="shared" si="14"/>
        <v>875</v>
      </c>
      <c r="AF170" s="213">
        <f t="shared" si="15"/>
        <v>625</v>
      </c>
      <c r="AG170" s="214">
        <f t="shared" si="16"/>
        <v>1600</v>
      </c>
      <c r="AH170" s="474">
        <f t="shared" si="17"/>
        <v>472</v>
      </c>
      <c r="AI170" s="474">
        <f t="shared" si="18"/>
        <v>302</v>
      </c>
      <c r="AJ170" s="213">
        <f t="shared" si="19"/>
        <v>140</v>
      </c>
      <c r="AK170" s="213">
        <f t="shared" si="20"/>
        <v>0</v>
      </c>
      <c r="AL170" s="198"/>
      <c r="AM170" s="195">
        <v>100</v>
      </c>
    </row>
    <row r="171" spans="1:41" x14ac:dyDescent="0.15">
      <c r="A171" s="174">
        <v>168</v>
      </c>
      <c r="B171" s="176" t="s">
        <v>5581</v>
      </c>
      <c r="C171" s="213">
        <v>32</v>
      </c>
      <c r="D171" s="219">
        <v>4</v>
      </c>
      <c r="E171" s="212" t="s">
        <v>6244</v>
      </c>
      <c r="F171" s="202">
        <v>0</v>
      </c>
      <c r="G171" s="200">
        <v>0</v>
      </c>
      <c r="H171" s="216">
        <v>250</v>
      </c>
      <c r="I171" s="208">
        <v>-100</v>
      </c>
      <c r="J171" s="210">
        <v>0</v>
      </c>
      <c r="K171" s="204">
        <v>100</v>
      </c>
      <c r="L171" s="206">
        <v>0</v>
      </c>
      <c r="M171" s="193" t="s">
        <v>199</v>
      </c>
      <c r="N171" s="189">
        <v>20</v>
      </c>
      <c r="O171" s="193" t="s">
        <v>603</v>
      </c>
      <c r="P171" s="189">
        <v>15</v>
      </c>
      <c r="Q171" s="193" t="s">
        <v>638</v>
      </c>
      <c r="R171" s="189">
        <v>2</v>
      </c>
      <c r="S171" s="194" t="s">
        <v>638</v>
      </c>
      <c r="T171" s="191">
        <v>2</v>
      </c>
      <c r="U171" s="198"/>
      <c r="V171" s="213">
        <v>65</v>
      </c>
      <c r="W171" s="213">
        <v>125</v>
      </c>
      <c r="X171" s="213">
        <v>175</v>
      </c>
      <c r="Y171" s="214">
        <v>100</v>
      </c>
      <c r="Z171" s="213">
        <v>280</v>
      </c>
      <c r="AA171" s="213">
        <v>110</v>
      </c>
      <c r="AB171" s="213">
        <v>35</v>
      </c>
      <c r="AC171" s="213">
        <v>0</v>
      </c>
      <c r="AD171" s="198"/>
      <c r="AE171" s="213">
        <f t="shared" si="14"/>
        <v>625</v>
      </c>
      <c r="AF171" s="213">
        <f t="shared" si="15"/>
        <v>875</v>
      </c>
      <c r="AG171" s="214">
        <f t="shared" si="16"/>
        <v>1600</v>
      </c>
      <c r="AH171" s="474">
        <f t="shared" si="17"/>
        <v>472</v>
      </c>
      <c r="AI171" s="474">
        <f t="shared" si="18"/>
        <v>302</v>
      </c>
      <c r="AJ171" s="213">
        <f t="shared" si="19"/>
        <v>140</v>
      </c>
      <c r="AK171" s="213">
        <f t="shared" si="20"/>
        <v>0</v>
      </c>
      <c r="AL171" s="198"/>
      <c r="AM171" s="195">
        <v>100</v>
      </c>
      <c r="AN171" s="197" t="s">
        <v>958</v>
      </c>
      <c r="AO171" s="197" t="s">
        <v>6148</v>
      </c>
    </row>
    <row r="172" spans="1:41" x14ac:dyDescent="0.15">
      <c r="A172" s="174">
        <v>169</v>
      </c>
      <c r="B172" s="176" t="s">
        <v>5582</v>
      </c>
      <c r="C172" s="213">
        <v>32</v>
      </c>
      <c r="D172" s="219">
        <v>4</v>
      </c>
      <c r="E172" s="212" t="s">
        <v>6244</v>
      </c>
      <c r="F172" s="202">
        <v>0</v>
      </c>
      <c r="G172" s="200">
        <v>0</v>
      </c>
      <c r="H172" s="216">
        <v>250</v>
      </c>
      <c r="I172" s="208">
        <v>-100</v>
      </c>
      <c r="J172" s="210">
        <v>0</v>
      </c>
      <c r="K172" s="204">
        <v>100</v>
      </c>
      <c r="L172" s="206">
        <v>0</v>
      </c>
      <c r="M172" s="193" t="s">
        <v>199</v>
      </c>
      <c r="N172" s="189">
        <v>20</v>
      </c>
      <c r="O172" s="193" t="s">
        <v>603</v>
      </c>
      <c r="P172" s="189">
        <v>15</v>
      </c>
      <c r="Q172" s="193" t="s">
        <v>638</v>
      </c>
      <c r="R172" s="189">
        <v>2</v>
      </c>
      <c r="S172" s="194" t="s">
        <v>638</v>
      </c>
      <c r="T172" s="191">
        <v>2</v>
      </c>
      <c r="U172" s="198"/>
      <c r="V172" s="213">
        <v>65</v>
      </c>
      <c r="W172" s="213">
        <v>125</v>
      </c>
      <c r="X172" s="213">
        <v>175</v>
      </c>
      <c r="Y172" s="214">
        <v>100</v>
      </c>
      <c r="Z172" s="213">
        <v>280</v>
      </c>
      <c r="AA172" s="213">
        <v>110</v>
      </c>
      <c r="AB172" s="213">
        <v>35</v>
      </c>
      <c r="AC172" s="213">
        <v>0</v>
      </c>
      <c r="AD172" s="198"/>
      <c r="AE172" s="213">
        <f t="shared" si="14"/>
        <v>625</v>
      </c>
      <c r="AF172" s="213">
        <f t="shared" si="15"/>
        <v>875</v>
      </c>
      <c r="AG172" s="214">
        <f t="shared" si="16"/>
        <v>1600</v>
      </c>
      <c r="AH172" s="474">
        <f t="shared" si="17"/>
        <v>472</v>
      </c>
      <c r="AI172" s="474">
        <f t="shared" si="18"/>
        <v>302</v>
      </c>
      <c r="AJ172" s="213">
        <f t="shared" si="19"/>
        <v>140</v>
      </c>
      <c r="AK172" s="213">
        <f t="shared" si="20"/>
        <v>0</v>
      </c>
      <c r="AL172" s="198"/>
      <c r="AM172" s="195">
        <v>100</v>
      </c>
    </row>
    <row r="173" spans="1:41" x14ac:dyDescent="0.15">
      <c r="A173" s="174">
        <v>170</v>
      </c>
      <c r="B173" s="176" t="s">
        <v>5583</v>
      </c>
      <c r="C173" s="213">
        <v>32</v>
      </c>
      <c r="D173" s="219">
        <v>4</v>
      </c>
      <c r="E173" s="212" t="s">
        <v>6244</v>
      </c>
      <c r="F173" s="202">
        <v>0</v>
      </c>
      <c r="G173" s="200">
        <v>0</v>
      </c>
      <c r="H173" s="216">
        <v>0</v>
      </c>
      <c r="I173" s="208">
        <v>-150</v>
      </c>
      <c r="J173" s="210">
        <v>0</v>
      </c>
      <c r="K173" s="204">
        <v>100</v>
      </c>
      <c r="L173" s="206">
        <v>0</v>
      </c>
      <c r="M173" s="193" t="s">
        <v>199</v>
      </c>
      <c r="N173" s="189">
        <v>20</v>
      </c>
      <c r="O173" s="193" t="s">
        <v>626</v>
      </c>
      <c r="P173" s="189">
        <v>15</v>
      </c>
      <c r="Q173" s="193" t="s">
        <v>957</v>
      </c>
      <c r="R173" s="189">
        <v>3</v>
      </c>
      <c r="S173" s="194" t="s">
        <v>957</v>
      </c>
      <c r="T173" s="191">
        <v>3</v>
      </c>
      <c r="U173" s="198"/>
      <c r="V173" s="213">
        <v>65</v>
      </c>
      <c r="W173" s="213">
        <v>165</v>
      </c>
      <c r="X173" s="213">
        <v>165</v>
      </c>
      <c r="Y173" s="214">
        <v>100</v>
      </c>
      <c r="Z173" s="213">
        <v>280</v>
      </c>
      <c r="AA173" s="213">
        <v>110</v>
      </c>
      <c r="AB173" s="213">
        <v>35</v>
      </c>
      <c r="AC173" s="213">
        <v>0</v>
      </c>
      <c r="AD173" s="198"/>
      <c r="AE173" s="213">
        <f t="shared" si="14"/>
        <v>825</v>
      </c>
      <c r="AF173" s="213">
        <f t="shared" si="15"/>
        <v>825</v>
      </c>
      <c r="AG173" s="214">
        <f t="shared" si="16"/>
        <v>1600</v>
      </c>
      <c r="AH173" s="474">
        <f t="shared" si="17"/>
        <v>472</v>
      </c>
      <c r="AI173" s="474">
        <f t="shared" si="18"/>
        <v>302</v>
      </c>
      <c r="AJ173" s="213">
        <f t="shared" si="19"/>
        <v>140</v>
      </c>
      <c r="AK173" s="213">
        <f t="shared" si="20"/>
        <v>0</v>
      </c>
      <c r="AL173" s="198"/>
      <c r="AM173" s="195">
        <v>100</v>
      </c>
      <c r="AN173" s="197" t="s">
        <v>958</v>
      </c>
      <c r="AO173" s="197" t="s">
        <v>6148</v>
      </c>
    </row>
    <row r="174" spans="1:41" x14ac:dyDescent="0.15">
      <c r="A174" s="174">
        <v>171</v>
      </c>
      <c r="B174" s="176" t="s">
        <v>5584</v>
      </c>
      <c r="C174" s="213">
        <v>32</v>
      </c>
      <c r="D174" s="219">
        <v>4</v>
      </c>
      <c r="E174" s="212" t="s">
        <v>6244</v>
      </c>
      <c r="F174" s="202">
        <v>0</v>
      </c>
      <c r="G174" s="200">
        <v>0</v>
      </c>
      <c r="H174" s="216">
        <v>0</v>
      </c>
      <c r="I174" s="208">
        <v>-150</v>
      </c>
      <c r="J174" s="210">
        <v>0</v>
      </c>
      <c r="K174" s="204">
        <v>100</v>
      </c>
      <c r="L174" s="206">
        <v>0</v>
      </c>
      <c r="M174" s="193" t="s">
        <v>199</v>
      </c>
      <c r="N174" s="189">
        <v>20</v>
      </c>
      <c r="O174" s="193" t="s">
        <v>626</v>
      </c>
      <c r="P174" s="189">
        <v>15</v>
      </c>
      <c r="Q174" s="193" t="s">
        <v>957</v>
      </c>
      <c r="R174" s="189">
        <v>3</v>
      </c>
      <c r="S174" s="194" t="s">
        <v>957</v>
      </c>
      <c r="T174" s="191">
        <v>3</v>
      </c>
      <c r="U174" s="198"/>
      <c r="V174" s="213">
        <v>65</v>
      </c>
      <c r="W174" s="213">
        <v>165</v>
      </c>
      <c r="X174" s="213">
        <v>165</v>
      </c>
      <c r="Y174" s="214">
        <v>100</v>
      </c>
      <c r="Z174" s="213">
        <v>280</v>
      </c>
      <c r="AA174" s="213">
        <v>110</v>
      </c>
      <c r="AB174" s="213">
        <v>35</v>
      </c>
      <c r="AC174" s="213">
        <v>0</v>
      </c>
      <c r="AD174" s="198"/>
      <c r="AE174" s="213">
        <f t="shared" si="14"/>
        <v>825</v>
      </c>
      <c r="AF174" s="213">
        <f t="shared" si="15"/>
        <v>825</v>
      </c>
      <c r="AG174" s="214">
        <f t="shared" si="16"/>
        <v>1600</v>
      </c>
      <c r="AH174" s="474">
        <f t="shared" si="17"/>
        <v>472</v>
      </c>
      <c r="AI174" s="474">
        <f t="shared" si="18"/>
        <v>302</v>
      </c>
      <c r="AJ174" s="213">
        <f t="shared" si="19"/>
        <v>140</v>
      </c>
      <c r="AK174" s="213">
        <f t="shared" si="20"/>
        <v>0</v>
      </c>
      <c r="AL174" s="198"/>
      <c r="AM174" s="195">
        <v>100</v>
      </c>
    </row>
    <row r="175" spans="1:41" x14ac:dyDescent="0.15">
      <c r="A175" s="174">
        <v>172</v>
      </c>
      <c r="B175" s="176" t="s">
        <v>5585</v>
      </c>
      <c r="C175" s="213">
        <v>34</v>
      </c>
      <c r="D175" s="219">
        <v>4</v>
      </c>
      <c r="E175" s="212" t="s">
        <v>6244</v>
      </c>
      <c r="F175" s="202">
        <v>0</v>
      </c>
      <c r="G175" s="200">
        <v>0</v>
      </c>
      <c r="H175" s="216">
        <v>0</v>
      </c>
      <c r="I175" s="208">
        <v>-100</v>
      </c>
      <c r="J175" s="210">
        <v>-50</v>
      </c>
      <c r="K175" s="204">
        <v>100</v>
      </c>
      <c r="L175" s="206">
        <v>0</v>
      </c>
      <c r="M175" s="193" t="s">
        <v>199</v>
      </c>
      <c r="N175" s="189">
        <v>12</v>
      </c>
      <c r="O175" s="193" t="s">
        <v>603</v>
      </c>
      <c r="P175" s="189">
        <v>15</v>
      </c>
      <c r="Q175" s="193" t="s">
        <v>780</v>
      </c>
      <c r="R175" s="189">
        <v>3</v>
      </c>
      <c r="S175" s="194" t="s">
        <v>956</v>
      </c>
      <c r="T175" s="191">
        <v>2</v>
      </c>
      <c r="U175" s="198"/>
      <c r="V175" s="213">
        <v>120</v>
      </c>
      <c r="W175" s="213">
        <v>2000</v>
      </c>
      <c r="X175" s="213">
        <v>1000</v>
      </c>
      <c r="Y175" s="214">
        <v>1000</v>
      </c>
      <c r="Z175" s="213">
        <v>500</v>
      </c>
      <c r="AA175" s="213">
        <v>280</v>
      </c>
      <c r="AB175" s="213">
        <v>80</v>
      </c>
      <c r="AC175" s="213">
        <v>60</v>
      </c>
      <c r="AD175" s="198"/>
      <c r="AE175" s="213">
        <f t="shared" si="14"/>
        <v>10000</v>
      </c>
      <c r="AF175" s="213">
        <f t="shared" si="15"/>
        <v>5000</v>
      </c>
      <c r="AG175" s="214">
        <f t="shared" si="16"/>
        <v>16000</v>
      </c>
      <c r="AH175" s="474">
        <f t="shared" si="17"/>
        <v>704</v>
      </c>
      <c r="AI175" s="474">
        <f t="shared" si="18"/>
        <v>484</v>
      </c>
      <c r="AJ175" s="213">
        <f t="shared" si="19"/>
        <v>320</v>
      </c>
      <c r="AK175" s="213">
        <f t="shared" si="20"/>
        <v>240</v>
      </c>
      <c r="AL175" s="198"/>
      <c r="AM175" s="195">
        <v>80</v>
      </c>
      <c r="AN175" s="197" t="s">
        <v>6061</v>
      </c>
      <c r="AO175" s="197" t="s">
        <v>6159</v>
      </c>
    </row>
    <row r="176" spans="1:41" x14ac:dyDescent="0.15">
      <c r="A176" s="174">
        <v>173</v>
      </c>
      <c r="B176" s="176" t="s">
        <v>5586</v>
      </c>
      <c r="C176" s="213">
        <v>30</v>
      </c>
      <c r="D176" s="219">
        <v>4</v>
      </c>
      <c r="E176" s="212" t="s">
        <v>6244</v>
      </c>
      <c r="F176" s="202">
        <v>0</v>
      </c>
      <c r="G176" s="200">
        <v>0</v>
      </c>
      <c r="H176" s="216">
        <v>0</v>
      </c>
      <c r="I176" s="208">
        <v>-150</v>
      </c>
      <c r="J176" s="210">
        <v>0</v>
      </c>
      <c r="K176" s="204">
        <v>100</v>
      </c>
      <c r="L176" s="206">
        <v>0</v>
      </c>
      <c r="M176" s="193"/>
      <c r="N176" s="189"/>
      <c r="O176" s="193"/>
      <c r="P176" s="189"/>
      <c r="Q176" s="193"/>
      <c r="R176" s="189"/>
      <c r="S176" s="194"/>
      <c r="T176" s="191"/>
      <c r="U176" s="198"/>
      <c r="V176" s="213">
        <v>120</v>
      </c>
      <c r="W176" s="213">
        <v>1000</v>
      </c>
      <c r="X176" s="213">
        <v>500</v>
      </c>
      <c r="Y176" s="214">
        <v>1000</v>
      </c>
      <c r="Z176" s="213">
        <v>500</v>
      </c>
      <c r="AA176" s="213">
        <v>280</v>
      </c>
      <c r="AB176" s="213">
        <v>80</v>
      </c>
      <c r="AC176" s="213">
        <v>60</v>
      </c>
      <c r="AD176" s="198"/>
      <c r="AE176" s="213">
        <f t="shared" si="14"/>
        <v>5000</v>
      </c>
      <c r="AF176" s="213">
        <f t="shared" si="15"/>
        <v>2500</v>
      </c>
      <c r="AG176" s="214">
        <f t="shared" si="16"/>
        <v>16000</v>
      </c>
      <c r="AH176" s="474">
        <f t="shared" si="17"/>
        <v>680</v>
      </c>
      <c r="AI176" s="474">
        <f t="shared" si="18"/>
        <v>460</v>
      </c>
      <c r="AJ176" s="213">
        <f t="shared" si="19"/>
        <v>320</v>
      </c>
      <c r="AK176" s="213">
        <f t="shared" si="20"/>
        <v>240</v>
      </c>
      <c r="AL176" s="198"/>
      <c r="AM176" s="195">
        <v>80</v>
      </c>
      <c r="AN176" s="197" t="s">
        <v>6042</v>
      </c>
    </row>
    <row r="177" spans="1:41" x14ac:dyDescent="0.15">
      <c r="A177" s="174">
        <v>174</v>
      </c>
      <c r="B177" s="176" t="s">
        <v>955</v>
      </c>
      <c r="C177" s="213">
        <v>41</v>
      </c>
      <c r="D177" s="219">
        <v>4</v>
      </c>
      <c r="E177" s="212" t="s">
        <v>6244</v>
      </c>
      <c r="F177" s="202">
        <v>0</v>
      </c>
      <c r="G177" s="200">
        <v>0</v>
      </c>
      <c r="H177" s="216">
        <v>0</v>
      </c>
      <c r="I177" s="208">
        <v>-100</v>
      </c>
      <c r="J177" s="210">
        <v>0</v>
      </c>
      <c r="K177" s="204">
        <v>100</v>
      </c>
      <c r="L177" s="206">
        <v>0</v>
      </c>
      <c r="M177" s="193" t="s">
        <v>823</v>
      </c>
      <c r="N177" s="189">
        <v>5</v>
      </c>
      <c r="O177" s="193" t="s">
        <v>199</v>
      </c>
      <c r="P177" s="189">
        <v>5</v>
      </c>
      <c r="Q177" s="193" t="s">
        <v>674</v>
      </c>
      <c r="R177" s="189">
        <v>2</v>
      </c>
      <c r="S177" s="194"/>
      <c r="T177" s="191"/>
      <c r="U177" s="198"/>
      <c r="V177" s="213">
        <v>100</v>
      </c>
      <c r="W177" s="213">
        <v>250</v>
      </c>
      <c r="X177" s="213">
        <v>200</v>
      </c>
      <c r="Y177" s="214">
        <v>100</v>
      </c>
      <c r="Z177" s="213">
        <v>280</v>
      </c>
      <c r="AA177" s="213">
        <v>100</v>
      </c>
      <c r="AB177" s="213">
        <v>40</v>
      </c>
      <c r="AC177" s="213">
        <v>40</v>
      </c>
      <c r="AD177" s="198"/>
      <c r="AE177" s="213">
        <f t="shared" si="14"/>
        <v>1250</v>
      </c>
      <c r="AF177" s="213">
        <f t="shared" si="15"/>
        <v>1000</v>
      </c>
      <c r="AG177" s="214">
        <f t="shared" si="16"/>
        <v>1600</v>
      </c>
      <c r="AH177" s="474">
        <f t="shared" si="17"/>
        <v>526</v>
      </c>
      <c r="AI177" s="474">
        <f t="shared" si="18"/>
        <v>346</v>
      </c>
      <c r="AJ177" s="213">
        <f t="shared" si="19"/>
        <v>160</v>
      </c>
      <c r="AK177" s="213">
        <f t="shared" si="20"/>
        <v>160</v>
      </c>
      <c r="AL177" s="198"/>
      <c r="AM177" s="195">
        <v>80</v>
      </c>
      <c r="AN177" s="197" t="s">
        <v>6059</v>
      </c>
      <c r="AO177" s="197" t="s">
        <v>6158</v>
      </c>
    </row>
    <row r="178" spans="1:41" x14ac:dyDescent="0.15">
      <c r="A178" s="174">
        <v>175</v>
      </c>
      <c r="B178" s="176" t="s">
        <v>6226</v>
      </c>
      <c r="C178" s="213">
        <v>40</v>
      </c>
      <c r="D178" s="219">
        <v>2</v>
      </c>
      <c r="E178" s="212" t="s">
        <v>6239</v>
      </c>
      <c r="F178" s="202">
        <v>0</v>
      </c>
      <c r="G178" s="200">
        <v>-100</v>
      </c>
      <c r="H178" s="216">
        <v>0</v>
      </c>
      <c r="I178" s="208">
        <v>0</v>
      </c>
      <c r="J178" s="210">
        <v>0</v>
      </c>
      <c r="K178" s="204">
        <v>25</v>
      </c>
      <c r="L178" s="206">
        <v>0</v>
      </c>
      <c r="M178" s="193" t="s">
        <v>596</v>
      </c>
      <c r="N178" s="189">
        <v>18</v>
      </c>
      <c r="O178" s="193" t="s">
        <v>595</v>
      </c>
      <c r="P178" s="189">
        <v>12</v>
      </c>
      <c r="Q178" s="193" t="s">
        <v>201</v>
      </c>
      <c r="R178" s="189">
        <v>6</v>
      </c>
      <c r="S178" s="194"/>
      <c r="T178" s="191"/>
      <c r="U178" s="198"/>
      <c r="V178" s="213">
        <v>100</v>
      </c>
      <c r="W178" s="213">
        <v>150</v>
      </c>
      <c r="X178" s="213">
        <v>150</v>
      </c>
      <c r="Y178" s="214">
        <v>150</v>
      </c>
      <c r="Z178" s="213">
        <v>250</v>
      </c>
      <c r="AA178" s="213">
        <v>180</v>
      </c>
      <c r="AB178" s="213">
        <v>40</v>
      </c>
      <c r="AC178" s="213">
        <v>40</v>
      </c>
      <c r="AD178" s="198"/>
      <c r="AE178" s="213">
        <f t="shared" si="14"/>
        <v>750</v>
      </c>
      <c r="AF178" s="213">
        <f t="shared" si="15"/>
        <v>750</v>
      </c>
      <c r="AG178" s="214">
        <f t="shared" si="16"/>
        <v>2400</v>
      </c>
      <c r="AH178" s="474">
        <f t="shared" si="17"/>
        <v>490</v>
      </c>
      <c r="AI178" s="474">
        <f t="shared" si="18"/>
        <v>420</v>
      </c>
      <c r="AJ178" s="213">
        <f t="shared" si="19"/>
        <v>160</v>
      </c>
      <c r="AK178" s="213">
        <f t="shared" si="20"/>
        <v>160</v>
      </c>
      <c r="AL178" s="198"/>
      <c r="AM178" s="195">
        <v>80</v>
      </c>
      <c r="AN178" s="197" t="s">
        <v>6228</v>
      </c>
      <c r="AO178" s="197" t="s">
        <v>6229</v>
      </c>
    </row>
    <row r="179" spans="1:41" x14ac:dyDescent="0.15">
      <c r="A179" s="174">
        <v>176</v>
      </c>
      <c r="B179" s="176" t="s">
        <v>6232</v>
      </c>
      <c r="C179" s="213">
        <v>47</v>
      </c>
      <c r="D179" s="219">
        <v>0</v>
      </c>
      <c r="E179" s="212" t="s">
        <v>6238</v>
      </c>
      <c r="F179" s="202">
        <v>0</v>
      </c>
      <c r="G179" s="200">
        <v>0</v>
      </c>
      <c r="H179" s="216">
        <v>0</v>
      </c>
      <c r="I179" s="208">
        <v>0</v>
      </c>
      <c r="J179" s="210">
        <v>0</v>
      </c>
      <c r="K179" s="204">
        <v>0</v>
      </c>
      <c r="L179" s="206">
        <v>0</v>
      </c>
      <c r="M179" s="193" t="s">
        <v>5587</v>
      </c>
      <c r="N179" s="189">
        <v>40</v>
      </c>
      <c r="O179" s="193"/>
      <c r="P179" s="189"/>
      <c r="Q179" s="193"/>
      <c r="R179" s="189"/>
      <c r="S179" s="194"/>
      <c r="T179" s="191"/>
      <c r="U179" s="198"/>
      <c r="V179" s="213">
        <v>200</v>
      </c>
      <c r="W179" s="213">
        <v>1980</v>
      </c>
      <c r="X179" s="213">
        <v>1980</v>
      </c>
      <c r="Y179" s="214">
        <v>1000</v>
      </c>
      <c r="Z179" s="213">
        <v>250</v>
      </c>
      <c r="AA179" s="213">
        <v>120</v>
      </c>
      <c r="AB179" s="213">
        <v>40</v>
      </c>
      <c r="AC179" s="213">
        <v>45</v>
      </c>
      <c r="AD179" s="198"/>
      <c r="AE179" s="213">
        <f t="shared" si="14"/>
        <v>9900</v>
      </c>
      <c r="AF179" s="213">
        <f t="shared" si="15"/>
        <v>9900</v>
      </c>
      <c r="AG179" s="214">
        <f t="shared" si="16"/>
        <v>16000</v>
      </c>
      <c r="AH179" s="474">
        <f t="shared" si="17"/>
        <v>532</v>
      </c>
      <c r="AI179" s="474">
        <f t="shared" si="18"/>
        <v>402</v>
      </c>
      <c r="AJ179" s="213">
        <f t="shared" si="19"/>
        <v>160</v>
      </c>
      <c r="AK179" s="213">
        <f t="shared" si="20"/>
        <v>180</v>
      </c>
      <c r="AL179" s="198"/>
      <c r="AM179" s="195">
        <v>80</v>
      </c>
    </row>
    <row r="180" spans="1:41" x14ac:dyDescent="0.15">
      <c r="A180" s="174">
        <v>177</v>
      </c>
      <c r="B180" s="176" t="s">
        <v>6233</v>
      </c>
      <c r="C180" s="213">
        <v>47</v>
      </c>
      <c r="D180" s="219">
        <v>0</v>
      </c>
      <c r="E180" s="212" t="s">
        <v>6238</v>
      </c>
      <c r="F180" s="202">
        <v>50</v>
      </c>
      <c r="G180" s="200">
        <v>100</v>
      </c>
      <c r="H180" s="216">
        <v>100</v>
      </c>
      <c r="I180" s="208">
        <v>100</v>
      </c>
      <c r="J180" s="210">
        <v>50</v>
      </c>
      <c r="K180" s="204">
        <v>100</v>
      </c>
      <c r="L180" s="206">
        <v>100</v>
      </c>
      <c r="M180" s="193" t="s">
        <v>5587</v>
      </c>
      <c r="N180" s="189">
        <v>40</v>
      </c>
      <c r="O180" s="193"/>
      <c r="P180" s="189"/>
      <c r="Q180" s="193"/>
      <c r="R180" s="189"/>
      <c r="S180" s="194"/>
      <c r="T180" s="191"/>
      <c r="U180" s="198"/>
      <c r="V180" s="213">
        <v>200</v>
      </c>
      <c r="W180" s="213">
        <v>1980</v>
      </c>
      <c r="X180" s="213">
        <v>1980</v>
      </c>
      <c r="Y180" s="214">
        <v>1000</v>
      </c>
      <c r="Z180" s="213">
        <v>250</v>
      </c>
      <c r="AA180" s="213">
        <v>120</v>
      </c>
      <c r="AB180" s="213">
        <v>40</v>
      </c>
      <c r="AC180" s="213">
        <v>45</v>
      </c>
      <c r="AD180" s="198"/>
      <c r="AE180" s="213">
        <f t="shared" si="14"/>
        <v>9900</v>
      </c>
      <c r="AF180" s="213">
        <f t="shared" si="15"/>
        <v>9900</v>
      </c>
      <c r="AG180" s="214">
        <f t="shared" si="16"/>
        <v>16000</v>
      </c>
      <c r="AH180" s="474">
        <f t="shared" si="17"/>
        <v>532</v>
      </c>
      <c r="AI180" s="474">
        <f t="shared" si="18"/>
        <v>402</v>
      </c>
      <c r="AJ180" s="213">
        <f t="shared" si="19"/>
        <v>160</v>
      </c>
      <c r="AK180" s="213">
        <f t="shared" si="20"/>
        <v>180</v>
      </c>
      <c r="AL180" s="198"/>
      <c r="AM180" s="195">
        <v>80</v>
      </c>
    </row>
    <row r="181" spans="1:41" x14ac:dyDescent="0.15">
      <c r="A181" s="174">
        <v>178</v>
      </c>
      <c r="B181" s="176" t="s">
        <v>6234</v>
      </c>
      <c r="C181" s="213">
        <v>47</v>
      </c>
      <c r="D181" s="219">
        <v>0</v>
      </c>
      <c r="E181" s="212" t="s">
        <v>6238</v>
      </c>
      <c r="F181" s="202">
        <v>0</v>
      </c>
      <c r="G181" s="200">
        <v>0</v>
      </c>
      <c r="H181" s="216">
        <v>0</v>
      </c>
      <c r="I181" s="208">
        <v>0</v>
      </c>
      <c r="J181" s="210">
        <v>0</v>
      </c>
      <c r="K181" s="204">
        <v>0</v>
      </c>
      <c r="L181" s="206">
        <v>0</v>
      </c>
      <c r="M181" s="193" t="s">
        <v>5587</v>
      </c>
      <c r="N181" s="189">
        <v>50</v>
      </c>
      <c r="O181" s="193"/>
      <c r="P181" s="189"/>
      <c r="Q181" s="193"/>
      <c r="R181" s="189"/>
      <c r="S181" s="194"/>
      <c r="T181" s="191"/>
      <c r="U181" s="198"/>
      <c r="V181" s="213">
        <v>200</v>
      </c>
      <c r="W181" s="213">
        <v>1980</v>
      </c>
      <c r="X181" s="213">
        <v>1980</v>
      </c>
      <c r="Y181" s="214">
        <v>1500</v>
      </c>
      <c r="Z181" s="213">
        <v>300</v>
      </c>
      <c r="AA181" s="213">
        <v>120</v>
      </c>
      <c r="AB181" s="213">
        <v>45</v>
      </c>
      <c r="AC181" s="213">
        <v>45</v>
      </c>
      <c r="AD181" s="198"/>
      <c r="AE181" s="213">
        <f t="shared" si="14"/>
        <v>9900</v>
      </c>
      <c r="AF181" s="213">
        <f t="shared" si="15"/>
        <v>9900</v>
      </c>
      <c r="AG181" s="214">
        <f t="shared" si="16"/>
        <v>24000</v>
      </c>
      <c r="AH181" s="474">
        <f t="shared" si="17"/>
        <v>582</v>
      </c>
      <c r="AI181" s="474">
        <f t="shared" si="18"/>
        <v>402</v>
      </c>
      <c r="AJ181" s="213">
        <f t="shared" si="19"/>
        <v>180</v>
      </c>
      <c r="AK181" s="213">
        <f t="shared" si="20"/>
        <v>180</v>
      </c>
      <c r="AL181" s="198"/>
      <c r="AM181" s="195">
        <v>80</v>
      </c>
    </row>
    <row r="182" spans="1:41" x14ac:dyDescent="0.15">
      <c r="A182" s="174">
        <v>179</v>
      </c>
      <c r="B182" s="176" t="s">
        <v>6235</v>
      </c>
      <c r="C182" s="213">
        <v>47</v>
      </c>
      <c r="D182" s="219">
        <v>0</v>
      </c>
      <c r="E182" s="212" t="s">
        <v>6238</v>
      </c>
      <c r="F182" s="202">
        <v>50</v>
      </c>
      <c r="G182" s="200">
        <v>100</v>
      </c>
      <c r="H182" s="216">
        <v>100</v>
      </c>
      <c r="I182" s="208">
        <v>100</v>
      </c>
      <c r="J182" s="210">
        <v>50</v>
      </c>
      <c r="K182" s="204">
        <v>100</v>
      </c>
      <c r="L182" s="206">
        <v>100</v>
      </c>
      <c r="M182" s="193" t="s">
        <v>5587</v>
      </c>
      <c r="N182" s="189">
        <v>50</v>
      </c>
      <c r="O182" s="193"/>
      <c r="P182" s="189"/>
      <c r="Q182" s="193"/>
      <c r="R182" s="189"/>
      <c r="S182" s="194"/>
      <c r="T182" s="191"/>
      <c r="U182" s="198"/>
      <c r="V182" s="213">
        <v>200</v>
      </c>
      <c r="W182" s="213">
        <v>1980</v>
      </c>
      <c r="X182" s="213">
        <v>1980</v>
      </c>
      <c r="Y182" s="214">
        <v>1500</v>
      </c>
      <c r="Z182" s="213">
        <v>300</v>
      </c>
      <c r="AA182" s="213">
        <v>120</v>
      </c>
      <c r="AB182" s="213">
        <v>45</v>
      </c>
      <c r="AC182" s="213">
        <v>45</v>
      </c>
      <c r="AD182" s="198"/>
      <c r="AE182" s="213">
        <f t="shared" si="14"/>
        <v>9900</v>
      </c>
      <c r="AF182" s="213">
        <f t="shared" si="15"/>
        <v>9900</v>
      </c>
      <c r="AG182" s="214">
        <f t="shared" si="16"/>
        <v>24000</v>
      </c>
      <c r="AH182" s="474">
        <f t="shared" si="17"/>
        <v>582</v>
      </c>
      <c r="AI182" s="474">
        <f t="shared" si="18"/>
        <v>402</v>
      </c>
      <c r="AJ182" s="213">
        <f t="shared" si="19"/>
        <v>180</v>
      </c>
      <c r="AK182" s="213">
        <f t="shared" si="20"/>
        <v>180</v>
      </c>
      <c r="AL182" s="198"/>
      <c r="AM182" s="195">
        <v>80</v>
      </c>
    </row>
    <row r="183" spans="1:41" x14ac:dyDescent="0.15">
      <c r="A183" s="174">
        <v>180</v>
      </c>
      <c r="B183" s="176" t="s">
        <v>6236</v>
      </c>
      <c r="C183" s="213">
        <v>47</v>
      </c>
      <c r="D183" s="219">
        <v>0</v>
      </c>
      <c r="E183" s="212" t="s">
        <v>6238</v>
      </c>
      <c r="F183" s="202">
        <v>0</v>
      </c>
      <c r="G183" s="200">
        <v>0</v>
      </c>
      <c r="H183" s="216">
        <v>0</v>
      </c>
      <c r="I183" s="208">
        <v>0</v>
      </c>
      <c r="J183" s="210">
        <v>0</v>
      </c>
      <c r="K183" s="204">
        <v>0</v>
      </c>
      <c r="L183" s="206">
        <v>0</v>
      </c>
      <c r="M183" s="193" t="s">
        <v>5587</v>
      </c>
      <c r="N183" s="189">
        <v>60</v>
      </c>
      <c r="O183" s="193"/>
      <c r="P183" s="189"/>
      <c r="Q183" s="193"/>
      <c r="R183" s="189"/>
      <c r="S183" s="194"/>
      <c r="T183" s="191"/>
      <c r="U183" s="198"/>
      <c r="V183" s="213">
        <v>200</v>
      </c>
      <c r="W183" s="213">
        <v>1980</v>
      </c>
      <c r="X183" s="213">
        <v>1980</v>
      </c>
      <c r="Y183" s="214">
        <v>2000</v>
      </c>
      <c r="Z183" s="213">
        <v>350</v>
      </c>
      <c r="AA183" s="213">
        <v>120</v>
      </c>
      <c r="AB183" s="213">
        <v>50</v>
      </c>
      <c r="AC183" s="213">
        <v>45</v>
      </c>
      <c r="AD183" s="198"/>
      <c r="AE183" s="213">
        <f t="shared" si="14"/>
        <v>9900</v>
      </c>
      <c r="AF183" s="213">
        <f t="shared" si="15"/>
        <v>9900</v>
      </c>
      <c r="AG183" s="214">
        <f t="shared" si="16"/>
        <v>32000</v>
      </c>
      <c r="AH183" s="474">
        <f t="shared" si="17"/>
        <v>632</v>
      </c>
      <c r="AI183" s="474">
        <f t="shared" si="18"/>
        <v>402</v>
      </c>
      <c r="AJ183" s="213">
        <f t="shared" si="19"/>
        <v>200</v>
      </c>
      <c r="AK183" s="213">
        <f t="shared" si="20"/>
        <v>180</v>
      </c>
      <c r="AL183" s="198"/>
      <c r="AM183" s="195">
        <v>80</v>
      </c>
    </row>
    <row r="184" spans="1:41" x14ac:dyDescent="0.15">
      <c r="A184" s="174">
        <v>181</v>
      </c>
      <c r="B184" s="176" t="s">
        <v>6237</v>
      </c>
      <c r="C184" s="213">
        <v>47</v>
      </c>
      <c r="D184" s="219">
        <v>0</v>
      </c>
      <c r="E184" s="212" t="s">
        <v>6238</v>
      </c>
      <c r="F184" s="202">
        <v>50</v>
      </c>
      <c r="G184" s="200">
        <v>100</v>
      </c>
      <c r="H184" s="216">
        <v>100</v>
      </c>
      <c r="I184" s="208">
        <v>100</v>
      </c>
      <c r="J184" s="210">
        <v>50</v>
      </c>
      <c r="K184" s="204">
        <v>100</v>
      </c>
      <c r="L184" s="206">
        <v>100</v>
      </c>
      <c r="M184" s="193" t="s">
        <v>5587</v>
      </c>
      <c r="N184" s="189">
        <v>60</v>
      </c>
      <c r="O184" s="193"/>
      <c r="P184" s="189"/>
      <c r="Q184" s="193"/>
      <c r="R184" s="189"/>
      <c r="S184" s="194"/>
      <c r="T184" s="191"/>
      <c r="U184" s="198"/>
      <c r="V184" s="213">
        <v>200</v>
      </c>
      <c r="W184" s="213">
        <v>1980</v>
      </c>
      <c r="X184" s="213">
        <v>1980</v>
      </c>
      <c r="Y184" s="214">
        <v>2000</v>
      </c>
      <c r="Z184" s="213">
        <v>350</v>
      </c>
      <c r="AA184" s="213">
        <v>120</v>
      </c>
      <c r="AB184" s="213">
        <v>50</v>
      </c>
      <c r="AC184" s="213">
        <v>45</v>
      </c>
      <c r="AD184" s="198"/>
      <c r="AE184" s="213">
        <f t="shared" si="14"/>
        <v>9900</v>
      </c>
      <c r="AF184" s="213">
        <f t="shared" si="15"/>
        <v>9900</v>
      </c>
      <c r="AG184" s="214">
        <f t="shared" si="16"/>
        <v>32000</v>
      </c>
      <c r="AH184" s="474">
        <f t="shared" si="17"/>
        <v>632</v>
      </c>
      <c r="AI184" s="474">
        <f t="shared" si="18"/>
        <v>402</v>
      </c>
      <c r="AJ184" s="213">
        <f t="shared" si="19"/>
        <v>200</v>
      </c>
      <c r="AK184" s="213">
        <f t="shared" si="20"/>
        <v>180</v>
      </c>
      <c r="AL184" s="198"/>
      <c r="AM184" s="195">
        <v>80</v>
      </c>
    </row>
    <row r="185" spans="1:41" x14ac:dyDescent="0.15">
      <c r="A185" s="174">
        <v>182</v>
      </c>
      <c r="B185" s="176" t="s">
        <v>5588</v>
      </c>
      <c r="C185" s="213">
        <v>50</v>
      </c>
      <c r="D185" s="219">
        <v>0</v>
      </c>
      <c r="E185" s="212" t="s">
        <v>6238</v>
      </c>
      <c r="F185" s="202">
        <v>0</v>
      </c>
      <c r="G185" s="200">
        <v>0</v>
      </c>
      <c r="H185" s="216">
        <v>0</v>
      </c>
      <c r="I185" s="208">
        <v>0</v>
      </c>
      <c r="J185" s="210">
        <v>0</v>
      </c>
      <c r="K185" s="204">
        <v>0</v>
      </c>
      <c r="L185" s="206">
        <v>0</v>
      </c>
      <c r="M185" s="193"/>
      <c r="N185" s="189"/>
      <c r="O185" s="193"/>
      <c r="P185" s="189"/>
      <c r="Q185" s="193"/>
      <c r="R185" s="189"/>
      <c r="S185" s="194"/>
      <c r="T185" s="191"/>
      <c r="U185" s="198"/>
      <c r="V185" s="213">
        <v>200</v>
      </c>
      <c r="W185" s="213">
        <v>1980</v>
      </c>
      <c r="X185" s="213">
        <v>1980</v>
      </c>
      <c r="Y185" s="214">
        <v>3000</v>
      </c>
      <c r="Z185" s="213">
        <v>400</v>
      </c>
      <c r="AA185" s="213">
        <v>255</v>
      </c>
      <c r="AB185" s="213">
        <v>55</v>
      </c>
      <c r="AC185" s="213">
        <v>45</v>
      </c>
      <c r="AD185" s="198"/>
      <c r="AE185" s="213">
        <f t="shared" si="14"/>
        <v>9900</v>
      </c>
      <c r="AF185" s="213">
        <f t="shared" si="15"/>
        <v>9900</v>
      </c>
      <c r="AG185" s="214">
        <f t="shared" si="16"/>
        <v>48000</v>
      </c>
      <c r="AH185" s="474">
        <f t="shared" si="17"/>
        <v>700</v>
      </c>
      <c r="AI185" s="474">
        <f t="shared" si="18"/>
        <v>555</v>
      </c>
      <c r="AJ185" s="213">
        <f t="shared" si="19"/>
        <v>220</v>
      </c>
      <c r="AK185" s="213">
        <f t="shared" si="20"/>
        <v>180</v>
      </c>
      <c r="AL185" s="198"/>
      <c r="AM185" s="195">
        <v>80</v>
      </c>
    </row>
    <row r="186" spans="1:41" x14ac:dyDescent="0.15">
      <c r="A186" s="174">
        <v>183</v>
      </c>
      <c r="B186" s="176" t="s">
        <v>5589</v>
      </c>
      <c r="C186" s="213">
        <v>50</v>
      </c>
      <c r="D186" s="219">
        <v>0</v>
      </c>
      <c r="E186" s="212" t="s">
        <v>6238</v>
      </c>
      <c r="F186" s="202">
        <v>50</v>
      </c>
      <c r="G186" s="200">
        <v>100</v>
      </c>
      <c r="H186" s="216">
        <v>100</v>
      </c>
      <c r="I186" s="208">
        <v>100</v>
      </c>
      <c r="J186" s="210">
        <v>50</v>
      </c>
      <c r="K186" s="204">
        <v>100</v>
      </c>
      <c r="L186" s="206">
        <v>100</v>
      </c>
      <c r="M186" s="193"/>
      <c r="N186" s="189"/>
      <c r="O186" s="193"/>
      <c r="P186" s="189"/>
      <c r="Q186" s="193"/>
      <c r="R186" s="189"/>
      <c r="S186" s="194"/>
      <c r="T186" s="191"/>
      <c r="U186" s="198"/>
      <c r="V186" s="213">
        <v>200</v>
      </c>
      <c r="W186" s="213">
        <v>1980</v>
      </c>
      <c r="X186" s="213">
        <v>1980</v>
      </c>
      <c r="Y186" s="214">
        <v>3000</v>
      </c>
      <c r="Z186" s="213">
        <v>400</v>
      </c>
      <c r="AA186" s="213">
        <v>255</v>
      </c>
      <c r="AB186" s="213">
        <v>55</v>
      </c>
      <c r="AC186" s="213">
        <v>45</v>
      </c>
      <c r="AD186" s="198"/>
      <c r="AE186" s="213">
        <f t="shared" si="14"/>
        <v>9900</v>
      </c>
      <c r="AF186" s="213">
        <f t="shared" si="15"/>
        <v>9900</v>
      </c>
      <c r="AG186" s="214">
        <f t="shared" si="16"/>
        <v>48000</v>
      </c>
      <c r="AH186" s="474">
        <f t="shared" si="17"/>
        <v>700</v>
      </c>
      <c r="AI186" s="474">
        <f t="shared" si="18"/>
        <v>555</v>
      </c>
      <c r="AJ186" s="213">
        <f t="shared" si="19"/>
        <v>220</v>
      </c>
      <c r="AK186" s="213">
        <f t="shared" si="20"/>
        <v>180</v>
      </c>
      <c r="AL186" s="198"/>
      <c r="AM186" s="195">
        <v>80</v>
      </c>
    </row>
    <row r="187" spans="1:41" x14ac:dyDescent="0.15">
      <c r="A187" s="174">
        <v>184</v>
      </c>
      <c r="B187" s="176" t="s">
        <v>5590</v>
      </c>
      <c r="C187" s="213">
        <v>57</v>
      </c>
      <c r="D187" s="219">
        <v>0</v>
      </c>
      <c r="E187" s="212" t="s">
        <v>6238</v>
      </c>
      <c r="F187" s="202">
        <v>0</v>
      </c>
      <c r="G187" s="200">
        <v>0</v>
      </c>
      <c r="H187" s="216">
        <v>0</v>
      </c>
      <c r="I187" s="208">
        <v>0</v>
      </c>
      <c r="J187" s="210">
        <v>0</v>
      </c>
      <c r="K187" s="204">
        <v>0</v>
      </c>
      <c r="L187" s="206">
        <v>0</v>
      </c>
      <c r="M187" s="193" t="s">
        <v>5587</v>
      </c>
      <c r="N187" s="189">
        <v>100</v>
      </c>
      <c r="O187" s="193"/>
      <c r="P187" s="189"/>
      <c r="Q187" s="193"/>
      <c r="R187" s="189"/>
      <c r="S187" s="194"/>
      <c r="T187" s="191"/>
      <c r="U187" s="198"/>
      <c r="V187" s="213">
        <v>300</v>
      </c>
      <c r="W187" s="213">
        <v>4980</v>
      </c>
      <c r="X187" s="213">
        <v>4980</v>
      </c>
      <c r="Y187" s="214">
        <v>6000</v>
      </c>
      <c r="Z187" s="213">
        <v>450</v>
      </c>
      <c r="AA187" s="213">
        <v>140</v>
      </c>
      <c r="AB187" s="213">
        <v>65</v>
      </c>
      <c r="AC187" s="213">
        <v>55</v>
      </c>
      <c r="AD187" s="198"/>
      <c r="AE187" s="213">
        <f t="shared" si="14"/>
        <v>24900</v>
      </c>
      <c r="AF187" s="213">
        <f t="shared" si="15"/>
        <v>24900</v>
      </c>
      <c r="AG187" s="214">
        <f t="shared" si="16"/>
        <v>96000</v>
      </c>
      <c r="AH187" s="474">
        <f t="shared" si="17"/>
        <v>792</v>
      </c>
      <c r="AI187" s="474">
        <f t="shared" si="18"/>
        <v>482</v>
      </c>
      <c r="AJ187" s="213">
        <f t="shared" si="19"/>
        <v>260</v>
      </c>
      <c r="AK187" s="213">
        <f t="shared" si="20"/>
        <v>220</v>
      </c>
      <c r="AL187" s="198"/>
      <c r="AM187" s="195">
        <v>80</v>
      </c>
    </row>
    <row r="188" spans="1:41" x14ac:dyDescent="0.15">
      <c r="A188" s="174">
        <v>185</v>
      </c>
      <c r="B188" s="176" t="s">
        <v>5591</v>
      </c>
      <c r="C188" s="213">
        <v>57</v>
      </c>
      <c r="D188" s="219">
        <v>0</v>
      </c>
      <c r="E188" s="212" t="s">
        <v>6238</v>
      </c>
      <c r="F188" s="202">
        <v>50</v>
      </c>
      <c r="G188" s="200">
        <v>100</v>
      </c>
      <c r="H188" s="216">
        <v>100</v>
      </c>
      <c r="I188" s="208">
        <v>100</v>
      </c>
      <c r="J188" s="210">
        <v>50</v>
      </c>
      <c r="K188" s="204">
        <v>100</v>
      </c>
      <c r="L188" s="206">
        <v>100</v>
      </c>
      <c r="M188" s="193" t="s">
        <v>5587</v>
      </c>
      <c r="N188" s="189">
        <v>100</v>
      </c>
      <c r="O188" s="193"/>
      <c r="P188" s="189"/>
      <c r="Q188" s="193"/>
      <c r="R188" s="189"/>
      <c r="S188" s="194"/>
      <c r="T188" s="191"/>
      <c r="U188" s="198"/>
      <c r="V188" s="213">
        <v>300</v>
      </c>
      <c r="W188" s="213">
        <v>4980</v>
      </c>
      <c r="X188" s="213">
        <v>4980</v>
      </c>
      <c r="Y188" s="214">
        <v>6000</v>
      </c>
      <c r="Z188" s="213">
        <v>450</v>
      </c>
      <c r="AA188" s="213">
        <v>140</v>
      </c>
      <c r="AB188" s="213">
        <v>65</v>
      </c>
      <c r="AC188" s="213">
        <v>55</v>
      </c>
      <c r="AD188" s="198"/>
      <c r="AE188" s="213">
        <f t="shared" si="14"/>
        <v>24900</v>
      </c>
      <c r="AF188" s="213">
        <f t="shared" si="15"/>
        <v>24900</v>
      </c>
      <c r="AG188" s="214">
        <f t="shared" si="16"/>
        <v>96000</v>
      </c>
      <c r="AH188" s="474">
        <f t="shared" si="17"/>
        <v>792</v>
      </c>
      <c r="AI188" s="474">
        <f t="shared" si="18"/>
        <v>482</v>
      </c>
      <c r="AJ188" s="213">
        <f t="shared" si="19"/>
        <v>260</v>
      </c>
      <c r="AK188" s="213">
        <f t="shared" si="20"/>
        <v>220</v>
      </c>
      <c r="AL188" s="198"/>
      <c r="AM188" s="195">
        <v>80</v>
      </c>
    </row>
    <row r="189" spans="1:41" x14ac:dyDescent="0.15">
      <c r="A189" s="174">
        <v>186</v>
      </c>
      <c r="B189" s="176" t="s">
        <v>951</v>
      </c>
      <c r="C189" s="213">
        <v>41</v>
      </c>
      <c r="D189" s="219">
        <v>10</v>
      </c>
      <c r="E189" s="212" t="s">
        <v>6240</v>
      </c>
      <c r="F189" s="202">
        <v>0</v>
      </c>
      <c r="G189" s="200">
        <v>-50</v>
      </c>
      <c r="H189" s="216">
        <v>0</v>
      </c>
      <c r="I189" s="208">
        <v>0</v>
      </c>
      <c r="J189" s="210">
        <v>0</v>
      </c>
      <c r="K189" s="204">
        <v>0</v>
      </c>
      <c r="L189" s="206">
        <v>-50</v>
      </c>
      <c r="M189" s="193" t="s">
        <v>689</v>
      </c>
      <c r="N189" s="189">
        <v>25</v>
      </c>
      <c r="O189" s="193" t="s">
        <v>950</v>
      </c>
      <c r="P189" s="189">
        <v>2</v>
      </c>
      <c r="Q189" s="193"/>
      <c r="R189" s="189"/>
      <c r="S189" s="194"/>
      <c r="T189" s="191"/>
      <c r="U189" s="198"/>
      <c r="V189" s="213">
        <v>80</v>
      </c>
      <c r="W189" s="213">
        <v>165</v>
      </c>
      <c r="X189" s="213">
        <v>165</v>
      </c>
      <c r="Y189" s="214">
        <v>180</v>
      </c>
      <c r="Z189" s="213">
        <v>250</v>
      </c>
      <c r="AA189" s="213">
        <v>120</v>
      </c>
      <c r="AB189" s="213">
        <v>45</v>
      </c>
      <c r="AC189" s="213">
        <v>45</v>
      </c>
      <c r="AD189" s="198"/>
      <c r="AE189" s="213">
        <f t="shared" si="14"/>
        <v>825</v>
      </c>
      <c r="AF189" s="213">
        <f t="shared" si="15"/>
        <v>825</v>
      </c>
      <c r="AG189" s="214">
        <f t="shared" si="16"/>
        <v>2880</v>
      </c>
      <c r="AH189" s="474">
        <f t="shared" si="17"/>
        <v>496</v>
      </c>
      <c r="AI189" s="474">
        <f t="shared" si="18"/>
        <v>366</v>
      </c>
      <c r="AJ189" s="213">
        <f t="shared" si="19"/>
        <v>180</v>
      </c>
      <c r="AK189" s="213">
        <f t="shared" si="20"/>
        <v>180</v>
      </c>
      <c r="AL189" s="198"/>
      <c r="AM189" s="195">
        <v>80</v>
      </c>
      <c r="AN189" s="197" t="s">
        <v>6063</v>
      </c>
      <c r="AO189" s="197" t="s">
        <v>6160</v>
      </c>
    </row>
    <row r="190" spans="1:41" x14ac:dyDescent="0.15">
      <c r="A190" s="174">
        <v>187</v>
      </c>
      <c r="B190" s="176" t="s">
        <v>949</v>
      </c>
      <c r="C190" s="213">
        <v>42</v>
      </c>
      <c r="D190" s="219">
        <v>0</v>
      </c>
      <c r="E190" s="212" t="s">
        <v>6238</v>
      </c>
      <c r="F190" s="202">
        <v>25</v>
      </c>
      <c r="G190" s="200">
        <v>-100</v>
      </c>
      <c r="H190" s="216">
        <v>0</v>
      </c>
      <c r="I190" s="208">
        <v>0</v>
      </c>
      <c r="J190" s="210">
        <v>0</v>
      </c>
      <c r="K190" s="204">
        <v>0</v>
      </c>
      <c r="L190" s="206">
        <v>0</v>
      </c>
      <c r="M190" s="193" t="s">
        <v>599</v>
      </c>
      <c r="N190" s="189">
        <v>30</v>
      </c>
      <c r="O190" s="193" t="s">
        <v>601</v>
      </c>
      <c r="P190" s="189">
        <v>15</v>
      </c>
      <c r="Q190" s="193"/>
      <c r="R190" s="189"/>
      <c r="S190" s="194"/>
      <c r="T190" s="191"/>
      <c r="U190" s="198"/>
      <c r="V190" s="213">
        <v>10</v>
      </c>
      <c r="W190" s="213">
        <v>222</v>
      </c>
      <c r="X190" s="213">
        <v>222</v>
      </c>
      <c r="Y190" s="214">
        <v>1200</v>
      </c>
      <c r="Z190" s="213">
        <v>300</v>
      </c>
      <c r="AA190" s="213">
        <v>50</v>
      </c>
      <c r="AB190" s="213">
        <v>50</v>
      </c>
      <c r="AC190" s="213">
        <v>50</v>
      </c>
      <c r="AD190" s="198"/>
      <c r="AE190" s="213">
        <f t="shared" si="14"/>
        <v>1110</v>
      </c>
      <c r="AF190" s="213">
        <f t="shared" si="15"/>
        <v>1110</v>
      </c>
      <c r="AG190" s="214">
        <f t="shared" si="16"/>
        <v>19200</v>
      </c>
      <c r="AH190" s="474">
        <f t="shared" si="17"/>
        <v>552</v>
      </c>
      <c r="AI190" s="474">
        <f t="shared" si="18"/>
        <v>302</v>
      </c>
      <c r="AJ190" s="213">
        <f t="shared" si="19"/>
        <v>200</v>
      </c>
      <c r="AK190" s="213">
        <f t="shared" si="20"/>
        <v>200</v>
      </c>
      <c r="AL190" s="198"/>
      <c r="AM190" s="195">
        <v>75</v>
      </c>
      <c r="AN190" s="197" t="s">
        <v>6063</v>
      </c>
    </row>
    <row r="191" spans="1:41" x14ac:dyDescent="0.15">
      <c r="A191" s="174">
        <v>188</v>
      </c>
      <c r="B191" s="176" t="s">
        <v>948</v>
      </c>
      <c r="C191" s="213">
        <v>44</v>
      </c>
      <c r="D191" s="219">
        <v>4</v>
      </c>
      <c r="E191" s="212" t="s">
        <v>6244</v>
      </c>
      <c r="F191" s="202">
        <v>0</v>
      </c>
      <c r="G191" s="200">
        <v>0</v>
      </c>
      <c r="H191" s="216">
        <v>-50</v>
      </c>
      <c r="I191" s="208">
        <v>-50</v>
      </c>
      <c r="J191" s="210">
        <v>0</v>
      </c>
      <c r="K191" s="204">
        <v>100</v>
      </c>
      <c r="L191" s="206">
        <v>0</v>
      </c>
      <c r="M191" s="193" t="s">
        <v>626</v>
      </c>
      <c r="N191" s="189">
        <v>20</v>
      </c>
      <c r="O191" s="193" t="s">
        <v>199</v>
      </c>
      <c r="P191" s="189">
        <v>20</v>
      </c>
      <c r="Q191" s="193" t="s">
        <v>823</v>
      </c>
      <c r="R191" s="189">
        <v>20</v>
      </c>
      <c r="S191" s="194"/>
      <c r="T191" s="191"/>
      <c r="U191" s="198"/>
      <c r="V191" s="213">
        <v>150</v>
      </c>
      <c r="W191" s="213">
        <v>260</v>
      </c>
      <c r="X191" s="213">
        <v>260</v>
      </c>
      <c r="Y191" s="214">
        <v>200</v>
      </c>
      <c r="Z191" s="213">
        <v>280</v>
      </c>
      <c r="AA191" s="213">
        <v>25</v>
      </c>
      <c r="AB191" s="213">
        <v>40</v>
      </c>
      <c r="AC191" s="213">
        <v>55</v>
      </c>
      <c r="AD191" s="198"/>
      <c r="AE191" s="213">
        <f t="shared" si="14"/>
        <v>1300</v>
      </c>
      <c r="AF191" s="213">
        <f t="shared" si="15"/>
        <v>1300</v>
      </c>
      <c r="AG191" s="214">
        <f t="shared" si="16"/>
        <v>3200</v>
      </c>
      <c r="AH191" s="474">
        <f t="shared" si="17"/>
        <v>544</v>
      </c>
      <c r="AI191" s="474">
        <f t="shared" si="18"/>
        <v>289</v>
      </c>
      <c r="AJ191" s="213">
        <f t="shared" si="19"/>
        <v>160</v>
      </c>
      <c r="AK191" s="213">
        <f t="shared" si="20"/>
        <v>220</v>
      </c>
      <c r="AL191" s="198"/>
      <c r="AM191" s="195">
        <v>80</v>
      </c>
      <c r="AN191" s="197" t="s">
        <v>6063</v>
      </c>
      <c r="AO191" s="197" t="s">
        <v>6160</v>
      </c>
    </row>
    <row r="192" spans="1:41" x14ac:dyDescent="0.15">
      <c r="A192" s="174">
        <v>189</v>
      </c>
      <c r="B192" s="176" t="s">
        <v>947</v>
      </c>
      <c r="C192" s="213">
        <v>48</v>
      </c>
      <c r="D192" s="219">
        <v>0</v>
      </c>
      <c r="E192" s="212" t="s">
        <v>6238</v>
      </c>
      <c r="F192" s="202">
        <v>0</v>
      </c>
      <c r="G192" s="200">
        <v>-50</v>
      </c>
      <c r="H192" s="216">
        <v>0</v>
      </c>
      <c r="I192" s="208">
        <v>0</v>
      </c>
      <c r="J192" s="210">
        <v>0</v>
      </c>
      <c r="K192" s="204">
        <v>-25</v>
      </c>
      <c r="L192" s="206">
        <v>100</v>
      </c>
      <c r="M192" s="193" t="s">
        <v>689</v>
      </c>
      <c r="N192" s="189">
        <v>20</v>
      </c>
      <c r="O192" s="193" t="s">
        <v>946</v>
      </c>
      <c r="P192" s="189">
        <v>2</v>
      </c>
      <c r="Q192" s="193"/>
      <c r="R192" s="189"/>
      <c r="S192" s="194"/>
      <c r="T192" s="191"/>
      <c r="U192" s="198"/>
      <c r="V192" s="213">
        <v>5</v>
      </c>
      <c r="W192" s="213">
        <v>120</v>
      </c>
      <c r="X192" s="213">
        <v>480</v>
      </c>
      <c r="Y192" s="214">
        <v>2000</v>
      </c>
      <c r="Z192" s="213">
        <v>380</v>
      </c>
      <c r="AA192" s="213">
        <v>80</v>
      </c>
      <c r="AB192" s="213">
        <v>55</v>
      </c>
      <c r="AC192" s="213">
        <v>5</v>
      </c>
      <c r="AD192" s="198"/>
      <c r="AE192" s="213">
        <f t="shared" si="14"/>
        <v>600</v>
      </c>
      <c r="AF192" s="213">
        <f t="shared" si="15"/>
        <v>2400</v>
      </c>
      <c r="AG192" s="214">
        <f t="shared" si="16"/>
        <v>32000</v>
      </c>
      <c r="AH192" s="474">
        <f t="shared" si="17"/>
        <v>668</v>
      </c>
      <c r="AI192" s="474">
        <f t="shared" si="18"/>
        <v>368</v>
      </c>
      <c r="AJ192" s="213">
        <f t="shared" si="19"/>
        <v>220</v>
      </c>
      <c r="AK192" s="213">
        <f t="shared" si="20"/>
        <v>20</v>
      </c>
      <c r="AL192" s="198"/>
      <c r="AM192" s="195">
        <v>80</v>
      </c>
      <c r="AN192" s="197" t="s">
        <v>6063</v>
      </c>
    </row>
    <row r="193" spans="1:41" x14ac:dyDescent="0.15">
      <c r="A193" s="174">
        <v>190</v>
      </c>
      <c r="B193" s="176" t="s">
        <v>945</v>
      </c>
      <c r="C193" s="213">
        <v>44</v>
      </c>
      <c r="D193" s="219">
        <v>10</v>
      </c>
      <c r="E193" s="212" t="s">
        <v>6240</v>
      </c>
      <c r="F193" s="202">
        <v>0</v>
      </c>
      <c r="G193" s="200">
        <v>-50</v>
      </c>
      <c r="H193" s="216">
        <v>0</v>
      </c>
      <c r="I193" s="208">
        <v>0</v>
      </c>
      <c r="J193" s="210">
        <v>-20</v>
      </c>
      <c r="K193" s="204">
        <v>0</v>
      </c>
      <c r="L193" s="206">
        <v>-50</v>
      </c>
      <c r="M193" s="193" t="s">
        <v>709</v>
      </c>
      <c r="N193" s="189">
        <v>12</v>
      </c>
      <c r="O193" s="193" t="s">
        <v>944</v>
      </c>
      <c r="P193" s="189">
        <v>6</v>
      </c>
      <c r="Q193" s="193"/>
      <c r="R193" s="189"/>
      <c r="S193" s="194"/>
      <c r="T193" s="191"/>
      <c r="U193" s="198"/>
      <c r="V193" s="213">
        <v>150</v>
      </c>
      <c r="W193" s="213">
        <v>88</v>
      </c>
      <c r="X193" s="213">
        <v>288</v>
      </c>
      <c r="Y193" s="214">
        <v>140</v>
      </c>
      <c r="Z193" s="213">
        <v>280</v>
      </c>
      <c r="AA193" s="213">
        <v>150</v>
      </c>
      <c r="AB193" s="213">
        <v>50</v>
      </c>
      <c r="AC193" s="213">
        <v>50</v>
      </c>
      <c r="AD193" s="198"/>
      <c r="AE193" s="213">
        <f t="shared" si="14"/>
        <v>440</v>
      </c>
      <c r="AF193" s="213">
        <f t="shared" si="15"/>
        <v>1440</v>
      </c>
      <c r="AG193" s="214">
        <f t="shared" si="16"/>
        <v>2240</v>
      </c>
      <c r="AH193" s="474">
        <f t="shared" si="17"/>
        <v>544</v>
      </c>
      <c r="AI193" s="474">
        <f t="shared" si="18"/>
        <v>414</v>
      </c>
      <c r="AJ193" s="213">
        <f t="shared" si="19"/>
        <v>200</v>
      </c>
      <c r="AK193" s="213">
        <f t="shared" si="20"/>
        <v>200</v>
      </c>
      <c r="AL193" s="198"/>
      <c r="AM193" s="195">
        <v>80</v>
      </c>
      <c r="AN193" s="197" t="s">
        <v>6063</v>
      </c>
    </row>
    <row r="194" spans="1:41" x14ac:dyDescent="0.15">
      <c r="A194" s="174">
        <v>191</v>
      </c>
      <c r="B194" s="176" t="s">
        <v>5592</v>
      </c>
      <c r="C194" s="213">
        <v>44</v>
      </c>
      <c r="D194" s="219">
        <v>10</v>
      </c>
      <c r="E194" s="212" t="s">
        <v>6240</v>
      </c>
      <c r="F194" s="202">
        <v>0</v>
      </c>
      <c r="G194" s="200">
        <v>-50</v>
      </c>
      <c r="H194" s="216">
        <v>0</v>
      </c>
      <c r="I194" s="208">
        <v>0</v>
      </c>
      <c r="J194" s="210">
        <v>-20</v>
      </c>
      <c r="K194" s="204">
        <v>0</v>
      </c>
      <c r="L194" s="206">
        <v>-50</v>
      </c>
      <c r="M194" s="193"/>
      <c r="N194" s="189"/>
      <c r="O194" s="193"/>
      <c r="P194" s="189"/>
      <c r="Q194" s="193"/>
      <c r="R194" s="189"/>
      <c r="S194" s="194"/>
      <c r="T194" s="191"/>
      <c r="U194" s="198"/>
      <c r="V194" s="213">
        <v>150</v>
      </c>
      <c r="W194" s="213">
        <v>264</v>
      </c>
      <c r="X194" s="213">
        <v>576</v>
      </c>
      <c r="Y194" s="214">
        <v>420</v>
      </c>
      <c r="Z194" s="213">
        <v>280</v>
      </c>
      <c r="AA194" s="213">
        <v>150</v>
      </c>
      <c r="AB194" s="213">
        <v>50</v>
      </c>
      <c r="AC194" s="213">
        <v>50</v>
      </c>
      <c r="AD194" s="198"/>
      <c r="AE194" s="213">
        <f t="shared" si="14"/>
        <v>1320</v>
      </c>
      <c r="AF194" s="213">
        <f t="shared" si="15"/>
        <v>2880</v>
      </c>
      <c r="AG194" s="214">
        <f t="shared" si="16"/>
        <v>6720</v>
      </c>
      <c r="AH194" s="474">
        <f t="shared" si="17"/>
        <v>544</v>
      </c>
      <c r="AI194" s="474">
        <f t="shared" si="18"/>
        <v>414</v>
      </c>
      <c r="AJ194" s="213">
        <f t="shared" si="19"/>
        <v>200</v>
      </c>
      <c r="AK194" s="213">
        <f t="shared" si="20"/>
        <v>200</v>
      </c>
      <c r="AL194" s="198"/>
      <c r="AM194" s="195">
        <v>80</v>
      </c>
    </row>
    <row r="195" spans="1:41" x14ac:dyDescent="0.15">
      <c r="A195" s="174">
        <v>192</v>
      </c>
      <c r="B195" s="176" t="s">
        <v>5593</v>
      </c>
      <c r="C195" s="213">
        <v>46</v>
      </c>
      <c r="D195" s="219">
        <v>0</v>
      </c>
      <c r="E195" s="212" t="s">
        <v>6238</v>
      </c>
      <c r="F195" s="202">
        <v>0</v>
      </c>
      <c r="G195" s="200">
        <v>-50</v>
      </c>
      <c r="H195" s="216">
        <v>0</v>
      </c>
      <c r="I195" s="208">
        <v>0</v>
      </c>
      <c r="J195" s="210">
        <v>0</v>
      </c>
      <c r="K195" s="204">
        <v>0</v>
      </c>
      <c r="L195" s="206">
        <v>0</v>
      </c>
      <c r="M195" s="193" t="s">
        <v>626</v>
      </c>
      <c r="N195" s="189">
        <v>20</v>
      </c>
      <c r="O195" s="193" t="s">
        <v>843</v>
      </c>
      <c r="P195" s="189">
        <v>7</v>
      </c>
      <c r="Q195" s="193"/>
      <c r="R195" s="189"/>
      <c r="S195" s="194"/>
      <c r="T195" s="191"/>
      <c r="U195" s="198"/>
      <c r="V195" s="213">
        <v>50</v>
      </c>
      <c r="W195" s="213">
        <v>200</v>
      </c>
      <c r="X195" s="213">
        <v>300</v>
      </c>
      <c r="Y195" s="214">
        <v>800</v>
      </c>
      <c r="Z195" s="213">
        <v>270</v>
      </c>
      <c r="AA195" s="213">
        <v>90</v>
      </c>
      <c r="AB195" s="213">
        <v>35</v>
      </c>
      <c r="AC195" s="213">
        <v>20</v>
      </c>
      <c r="AD195" s="198"/>
      <c r="AE195" s="213">
        <f t="shared" ref="AE195:AE258" si="21">W195*经验率</f>
        <v>1000</v>
      </c>
      <c r="AF195" s="213">
        <f t="shared" ref="AF195:AF258" si="22">X195*金钱率</f>
        <v>1500</v>
      </c>
      <c r="AG195" s="214">
        <f t="shared" ref="AG195:AG258" si="23">Y195*HP率</f>
        <v>12800</v>
      </c>
      <c r="AH195" s="474">
        <f t="shared" ref="AH195:AH258" si="24">C195*攻击率+Z195</f>
        <v>546</v>
      </c>
      <c r="AI195" s="474">
        <f t="shared" ref="AI195:AI258" si="25">C195*速度率+AA195</f>
        <v>366</v>
      </c>
      <c r="AJ195" s="213">
        <f t="shared" ref="AJ195:AJ258" si="26">AB195*命中率</f>
        <v>140</v>
      </c>
      <c r="AK195" s="213">
        <f t="shared" ref="AK195:AK258" si="27">AC195*回避率</f>
        <v>80</v>
      </c>
      <c r="AL195" s="198"/>
      <c r="AM195" s="195">
        <v>80</v>
      </c>
      <c r="AN195" s="197" t="s">
        <v>6063</v>
      </c>
    </row>
    <row r="196" spans="1:41" x14ac:dyDescent="0.15">
      <c r="A196" s="174">
        <v>193</v>
      </c>
      <c r="B196" s="176" t="s">
        <v>5594</v>
      </c>
      <c r="C196" s="213">
        <v>46</v>
      </c>
      <c r="D196" s="219">
        <v>0</v>
      </c>
      <c r="E196" s="212" t="s">
        <v>6238</v>
      </c>
      <c r="F196" s="202">
        <v>0</v>
      </c>
      <c r="G196" s="200">
        <v>-50</v>
      </c>
      <c r="H196" s="216">
        <v>0</v>
      </c>
      <c r="I196" s="208">
        <v>0</v>
      </c>
      <c r="J196" s="210">
        <v>0</v>
      </c>
      <c r="K196" s="204">
        <v>0</v>
      </c>
      <c r="L196" s="206">
        <v>0</v>
      </c>
      <c r="M196" s="193"/>
      <c r="N196" s="189"/>
      <c r="O196" s="193"/>
      <c r="P196" s="189"/>
      <c r="Q196" s="193"/>
      <c r="R196" s="189"/>
      <c r="S196" s="194"/>
      <c r="T196" s="191"/>
      <c r="U196" s="198"/>
      <c r="V196" s="213">
        <v>50</v>
      </c>
      <c r="W196" s="213">
        <v>200</v>
      </c>
      <c r="X196" s="213">
        <v>300</v>
      </c>
      <c r="Y196" s="214">
        <v>800</v>
      </c>
      <c r="Z196" s="213">
        <v>270</v>
      </c>
      <c r="AA196" s="213">
        <v>90</v>
      </c>
      <c r="AB196" s="213">
        <v>35</v>
      </c>
      <c r="AC196" s="213">
        <v>20</v>
      </c>
      <c r="AD196" s="198"/>
      <c r="AE196" s="213">
        <f t="shared" si="21"/>
        <v>1000</v>
      </c>
      <c r="AF196" s="213">
        <f t="shared" si="22"/>
        <v>1500</v>
      </c>
      <c r="AG196" s="214">
        <f t="shared" si="23"/>
        <v>12800</v>
      </c>
      <c r="AH196" s="474">
        <f t="shared" si="24"/>
        <v>546</v>
      </c>
      <c r="AI196" s="474">
        <f t="shared" si="25"/>
        <v>366</v>
      </c>
      <c r="AJ196" s="213">
        <f t="shared" si="26"/>
        <v>140</v>
      </c>
      <c r="AK196" s="213">
        <f t="shared" si="27"/>
        <v>80</v>
      </c>
      <c r="AL196" s="198"/>
      <c r="AM196" s="195">
        <v>80</v>
      </c>
    </row>
    <row r="197" spans="1:41" x14ac:dyDescent="0.15">
      <c r="A197" s="174">
        <v>194</v>
      </c>
      <c r="B197" s="176" t="s">
        <v>943</v>
      </c>
      <c r="C197" s="213">
        <v>44</v>
      </c>
      <c r="D197" s="219">
        <v>0</v>
      </c>
      <c r="E197" s="212" t="s">
        <v>6238</v>
      </c>
      <c r="F197" s="202">
        <v>0</v>
      </c>
      <c r="G197" s="200">
        <v>-100</v>
      </c>
      <c r="H197" s="216">
        <v>0</v>
      </c>
      <c r="I197" s="208">
        <v>0</v>
      </c>
      <c r="J197" s="210">
        <v>0</v>
      </c>
      <c r="K197" s="204">
        <v>100</v>
      </c>
      <c r="L197" s="206">
        <v>-50</v>
      </c>
      <c r="M197" s="193" t="s">
        <v>900</v>
      </c>
      <c r="N197" s="189">
        <v>12</v>
      </c>
      <c r="O197" s="193" t="s">
        <v>940</v>
      </c>
      <c r="P197" s="189">
        <v>6</v>
      </c>
      <c r="Q197" s="193" t="s">
        <v>941</v>
      </c>
      <c r="R197" s="189">
        <v>2</v>
      </c>
      <c r="S197" s="194"/>
      <c r="T197" s="191"/>
      <c r="U197" s="198"/>
      <c r="V197" s="213">
        <v>0</v>
      </c>
      <c r="W197" s="213">
        <v>200</v>
      </c>
      <c r="X197" s="213">
        <v>200</v>
      </c>
      <c r="Y197" s="214">
        <v>500</v>
      </c>
      <c r="Z197" s="213">
        <v>280</v>
      </c>
      <c r="AA197" s="213">
        <v>70</v>
      </c>
      <c r="AB197" s="213">
        <v>15</v>
      </c>
      <c r="AC197" s="213">
        <v>0</v>
      </c>
      <c r="AD197" s="198"/>
      <c r="AE197" s="213">
        <f t="shared" si="21"/>
        <v>1000</v>
      </c>
      <c r="AF197" s="213">
        <f t="shared" si="22"/>
        <v>1000</v>
      </c>
      <c r="AG197" s="214">
        <f t="shared" si="23"/>
        <v>8000</v>
      </c>
      <c r="AH197" s="474">
        <f t="shared" si="24"/>
        <v>544</v>
      </c>
      <c r="AI197" s="474">
        <f t="shared" si="25"/>
        <v>334</v>
      </c>
      <c r="AJ197" s="213">
        <f t="shared" si="26"/>
        <v>60</v>
      </c>
      <c r="AK197" s="213">
        <f t="shared" si="27"/>
        <v>0</v>
      </c>
      <c r="AL197" s="198"/>
      <c r="AM197" s="195">
        <v>100</v>
      </c>
      <c r="AN197" s="197" t="s">
        <v>6063</v>
      </c>
    </row>
    <row r="198" spans="1:41" x14ac:dyDescent="0.15">
      <c r="A198" s="174">
        <v>195</v>
      </c>
      <c r="B198" s="176" t="s">
        <v>942</v>
      </c>
      <c r="C198" s="213">
        <v>65</v>
      </c>
      <c r="D198" s="219">
        <v>0</v>
      </c>
      <c r="E198" s="212" t="s">
        <v>6238</v>
      </c>
      <c r="F198" s="202">
        <v>0</v>
      </c>
      <c r="G198" s="200">
        <v>-100</v>
      </c>
      <c r="H198" s="216">
        <v>0</v>
      </c>
      <c r="I198" s="208">
        <v>0</v>
      </c>
      <c r="J198" s="210">
        <v>0</v>
      </c>
      <c r="K198" s="204">
        <v>100</v>
      </c>
      <c r="L198" s="206">
        <v>-50</v>
      </c>
      <c r="M198" s="193" t="s">
        <v>941</v>
      </c>
      <c r="N198" s="189">
        <v>100</v>
      </c>
      <c r="O198" s="193" t="s">
        <v>940</v>
      </c>
      <c r="P198" s="189">
        <v>12</v>
      </c>
      <c r="Q198" s="193"/>
      <c r="R198" s="189"/>
      <c r="S198" s="194"/>
      <c r="T198" s="191"/>
      <c r="U198" s="198"/>
      <c r="V198" s="213">
        <v>0</v>
      </c>
      <c r="W198" s="213">
        <v>480</v>
      </c>
      <c r="X198" s="213">
        <v>480</v>
      </c>
      <c r="Y198" s="214">
        <v>32000</v>
      </c>
      <c r="Z198" s="213">
        <v>1120</v>
      </c>
      <c r="AA198" s="213">
        <v>140</v>
      </c>
      <c r="AB198" s="213">
        <v>45</v>
      </c>
      <c r="AC198" s="213">
        <v>15</v>
      </c>
      <c r="AD198" s="198"/>
      <c r="AE198" s="213">
        <f t="shared" si="21"/>
        <v>2400</v>
      </c>
      <c r="AF198" s="213">
        <f t="shared" si="22"/>
        <v>2400</v>
      </c>
      <c r="AG198" s="214">
        <f t="shared" si="23"/>
        <v>512000</v>
      </c>
      <c r="AH198" s="474">
        <f t="shared" si="24"/>
        <v>1510</v>
      </c>
      <c r="AI198" s="474">
        <f t="shared" si="25"/>
        <v>530</v>
      </c>
      <c r="AJ198" s="213">
        <f t="shared" si="26"/>
        <v>180</v>
      </c>
      <c r="AK198" s="213">
        <f t="shared" si="27"/>
        <v>60</v>
      </c>
      <c r="AL198" s="198"/>
      <c r="AM198" s="195">
        <v>100</v>
      </c>
      <c r="AN198" s="197" t="s">
        <v>6063</v>
      </c>
    </row>
    <row r="199" spans="1:41" x14ac:dyDescent="0.15">
      <c r="A199" s="174">
        <v>196</v>
      </c>
      <c r="B199" s="176" t="s">
        <v>5595</v>
      </c>
      <c r="C199" s="213">
        <v>32</v>
      </c>
      <c r="D199" s="219">
        <v>0</v>
      </c>
      <c r="E199" s="212" t="s">
        <v>6238</v>
      </c>
      <c r="F199" s="202">
        <v>25</v>
      </c>
      <c r="G199" s="200">
        <v>-300</v>
      </c>
      <c r="H199" s="216">
        <v>-100</v>
      </c>
      <c r="I199" s="208">
        <v>0</v>
      </c>
      <c r="J199" s="210">
        <v>0</v>
      </c>
      <c r="K199" s="204">
        <v>75</v>
      </c>
      <c r="L199" s="206">
        <v>0</v>
      </c>
      <c r="M199" s="193" t="s">
        <v>938</v>
      </c>
      <c r="N199" s="189">
        <v>20</v>
      </c>
      <c r="O199" s="193" t="s">
        <v>703</v>
      </c>
      <c r="P199" s="189">
        <v>10</v>
      </c>
      <c r="Q199" s="193" t="s">
        <v>698</v>
      </c>
      <c r="R199" s="189">
        <v>4</v>
      </c>
      <c r="S199" s="194" t="s">
        <v>698</v>
      </c>
      <c r="T199" s="191">
        <v>4</v>
      </c>
      <c r="U199" s="198"/>
      <c r="V199" s="213">
        <v>130</v>
      </c>
      <c r="W199" s="213">
        <v>150</v>
      </c>
      <c r="X199" s="213">
        <v>80</v>
      </c>
      <c r="Y199" s="214">
        <v>360</v>
      </c>
      <c r="Z199" s="213">
        <v>240</v>
      </c>
      <c r="AA199" s="213">
        <v>180</v>
      </c>
      <c r="AB199" s="213">
        <v>45</v>
      </c>
      <c r="AC199" s="213">
        <v>5</v>
      </c>
      <c r="AD199" s="198"/>
      <c r="AE199" s="213">
        <f t="shared" si="21"/>
        <v>750</v>
      </c>
      <c r="AF199" s="213">
        <f t="shared" si="22"/>
        <v>400</v>
      </c>
      <c r="AG199" s="214">
        <f t="shared" si="23"/>
        <v>5760</v>
      </c>
      <c r="AH199" s="474">
        <f t="shared" si="24"/>
        <v>432</v>
      </c>
      <c r="AI199" s="474">
        <f t="shared" si="25"/>
        <v>372</v>
      </c>
      <c r="AJ199" s="213">
        <f t="shared" si="26"/>
        <v>180</v>
      </c>
      <c r="AK199" s="213">
        <f t="shared" si="27"/>
        <v>20</v>
      </c>
      <c r="AL199" s="198"/>
      <c r="AM199" s="195">
        <v>100</v>
      </c>
      <c r="AN199" s="197" t="s">
        <v>6067</v>
      </c>
      <c r="AO199" s="197" t="s">
        <v>6161</v>
      </c>
    </row>
    <row r="200" spans="1:41" x14ac:dyDescent="0.15">
      <c r="A200" s="174">
        <v>197</v>
      </c>
      <c r="B200" s="176" t="s">
        <v>5596</v>
      </c>
      <c r="C200" s="213">
        <v>32</v>
      </c>
      <c r="D200" s="219">
        <v>0</v>
      </c>
      <c r="E200" s="212" t="s">
        <v>6238</v>
      </c>
      <c r="F200" s="202">
        <v>25</v>
      </c>
      <c r="G200" s="200">
        <v>-300</v>
      </c>
      <c r="H200" s="216">
        <v>-100</v>
      </c>
      <c r="I200" s="208">
        <v>0</v>
      </c>
      <c r="J200" s="210">
        <v>0</v>
      </c>
      <c r="K200" s="204">
        <v>75</v>
      </c>
      <c r="L200" s="206">
        <v>0</v>
      </c>
      <c r="M200" s="193" t="s">
        <v>938</v>
      </c>
      <c r="N200" s="189">
        <v>20</v>
      </c>
      <c r="O200" s="193" t="s">
        <v>703</v>
      </c>
      <c r="P200" s="189">
        <v>10</v>
      </c>
      <c r="Q200" s="193" t="s">
        <v>698</v>
      </c>
      <c r="R200" s="189">
        <v>4</v>
      </c>
      <c r="S200" s="194" t="s">
        <v>698</v>
      </c>
      <c r="T200" s="191">
        <v>4</v>
      </c>
      <c r="U200" s="198"/>
      <c r="V200" s="213">
        <v>130</v>
      </c>
      <c r="W200" s="213">
        <v>150</v>
      </c>
      <c r="X200" s="213">
        <v>80</v>
      </c>
      <c r="Y200" s="214">
        <v>360</v>
      </c>
      <c r="Z200" s="213">
        <v>240</v>
      </c>
      <c r="AA200" s="213">
        <v>180</v>
      </c>
      <c r="AB200" s="213">
        <v>45</v>
      </c>
      <c r="AC200" s="213">
        <v>5</v>
      </c>
      <c r="AD200" s="198"/>
      <c r="AE200" s="213">
        <f t="shared" si="21"/>
        <v>750</v>
      </c>
      <c r="AF200" s="213">
        <f t="shared" si="22"/>
        <v>400</v>
      </c>
      <c r="AG200" s="214">
        <f t="shared" si="23"/>
        <v>5760</v>
      </c>
      <c r="AH200" s="474">
        <f t="shared" si="24"/>
        <v>432</v>
      </c>
      <c r="AI200" s="474">
        <f t="shared" si="25"/>
        <v>372</v>
      </c>
      <c r="AJ200" s="213">
        <f t="shared" si="26"/>
        <v>180</v>
      </c>
      <c r="AK200" s="213">
        <f t="shared" si="27"/>
        <v>20</v>
      </c>
      <c r="AL200" s="198"/>
      <c r="AM200" s="195">
        <v>100</v>
      </c>
    </row>
    <row r="201" spans="1:41" x14ac:dyDescent="0.15">
      <c r="A201" s="174">
        <v>198</v>
      </c>
      <c r="B201" s="176" t="s">
        <v>937</v>
      </c>
      <c r="C201" s="213">
        <v>32</v>
      </c>
      <c r="D201" s="219">
        <v>11</v>
      </c>
      <c r="E201" s="212" t="s">
        <v>6241</v>
      </c>
      <c r="F201" s="202">
        <v>0</v>
      </c>
      <c r="G201" s="200">
        <v>-100</v>
      </c>
      <c r="H201" s="216">
        <v>0</v>
      </c>
      <c r="I201" s="208">
        <v>0</v>
      </c>
      <c r="J201" s="210">
        <v>0</v>
      </c>
      <c r="K201" s="204">
        <v>100</v>
      </c>
      <c r="L201" s="206">
        <v>-25</v>
      </c>
      <c r="M201" s="193" t="s">
        <v>689</v>
      </c>
      <c r="N201" s="189">
        <v>20</v>
      </c>
      <c r="O201" s="193" t="s">
        <v>5479</v>
      </c>
      <c r="P201" s="189">
        <v>15</v>
      </c>
      <c r="Q201" s="193"/>
      <c r="R201" s="189"/>
      <c r="S201" s="194" t="s">
        <v>689</v>
      </c>
      <c r="T201" s="191">
        <v>10</v>
      </c>
      <c r="U201" s="198"/>
      <c r="V201" s="213">
        <v>5</v>
      </c>
      <c r="W201" s="213">
        <v>95</v>
      </c>
      <c r="X201" s="213">
        <v>95</v>
      </c>
      <c r="Y201" s="214">
        <v>500</v>
      </c>
      <c r="Z201" s="213">
        <v>230</v>
      </c>
      <c r="AA201" s="213">
        <v>120</v>
      </c>
      <c r="AB201" s="213">
        <v>30</v>
      </c>
      <c r="AC201" s="213">
        <v>0</v>
      </c>
      <c r="AD201" s="198"/>
      <c r="AE201" s="213">
        <f t="shared" si="21"/>
        <v>475</v>
      </c>
      <c r="AF201" s="213">
        <f t="shared" si="22"/>
        <v>475</v>
      </c>
      <c r="AG201" s="214">
        <f t="shared" si="23"/>
        <v>8000</v>
      </c>
      <c r="AH201" s="474">
        <f t="shared" si="24"/>
        <v>422</v>
      </c>
      <c r="AI201" s="474">
        <f t="shared" si="25"/>
        <v>312</v>
      </c>
      <c r="AJ201" s="213">
        <f t="shared" si="26"/>
        <v>120</v>
      </c>
      <c r="AK201" s="213">
        <f t="shared" si="27"/>
        <v>0</v>
      </c>
      <c r="AL201" s="198"/>
      <c r="AM201" s="195">
        <v>100</v>
      </c>
      <c r="AN201" s="197" t="s">
        <v>6067</v>
      </c>
      <c r="AO201" s="197" t="s">
        <v>6161</v>
      </c>
    </row>
    <row r="202" spans="1:41" x14ac:dyDescent="0.15">
      <c r="A202" s="174">
        <v>199</v>
      </c>
      <c r="B202" s="176" t="s">
        <v>936</v>
      </c>
      <c r="C202" s="213">
        <v>37</v>
      </c>
      <c r="D202" s="219">
        <v>0</v>
      </c>
      <c r="E202" s="212" t="s">
        <v>6238</v>
      </c>
      <c r="F202" s="202">
        <v>0</v>
      </c>
      <c r="G202" s="200">
        <v>0</v>
      </c>
      <c r="H202" s="216">
        <v>0</v>
      </c>
      <c r="I202" s="208">
        <v>100</v>
      </c>
      <c r="J202" s="210">
        <v>0</v>
      </c>
      <c r="K202" s="204">
        <v>-20</v>
      </c>
      <c r="L202" s="206">
        <v>0</v>
      </c>
      <c r="M202" s="193" t="s">
        <v>626</v>
      </c>
      <c r="N202" s="189">
        <v>20</v>
      </c>
      <c r="O202" s="193" t="s">
        <v>816</v>
      </c>
      <c r="P202" s="189">
        <v>15</v>
      </c>
      <c r="Q202" s="193"/>
      <c r="R202" s="189"/>
      <c r="S202" s="194" t="s">
        <v>816</v>
      </c>
      <c r="T202" s="191">
        <v>5</v>
      </c>
      <c r="U202" s="198"/>
      <c r="V202" s="213">
        <v>150</v>
      </c>
      <c r="W202" s="213">
        <v>175</v>
      </c>
      <c r="X202" s="213">
        <v>175</v>
      </c>
      <c r="Y202" s="214">
        <v>800</v>
      </c>
      <c r="Z202" s="213">
        <v>260</v>
      </c>
      <c r="AA202" s="213">
        <v>130</v>
      </c>
      <c r="AB202" s="213">
        <v>50</v>
      </c>
      <c r="AC202" s="213">
        <v>25</v>
      </c>
      <c r="AD202" s="198"/>
      <c r="AE202" s="213">
        <f t="shared" si="21"/>
        <v>875</v>
      </c>
      <c r="AF202" s="213">
        <f t="shared" si="22"/>
        <v>875</v>
      </c>
      <c r="AG202" s="214">
        <f t="shared" si="23"/>
        <v>12800</v>
      </c>
      <c r="AH202" s="474">
        <f t="shared" si="24"/>
        <v>482</v>
      </c>
      <c r="AI202" s="474">
        <f t="shared" si="25"/>
        <v>352</v>
      </c>
      <c r="AJ202" s="213">
        <f t="shared" si="26"/>
        <v>200</v>
      </c>
      <c r="AK202" s="213">
        <f t="shared" si="27"/>
        <v>100</v>
      </c>
      <c r="AL202" s="198"/>
      <c r="AM202" s="195">
        <v>80</v>
      </c>
      <c r="AN202" s="197" t="s">
        <v>6067</v>
      </c>
      <c r="AO202" s="197" t="s">
        <v>6161</v>
      </c>
    </row>
    <row r="203" spans="1:41" x14ac:dyDescent="0.15">
      <c r="A203" s="174">
        <v>200</v>
      </c>
      <c r="B203" s="176" t="s">
        <v>935</v>
      </c>
      <c r="C203" s="213">
        <v>38</v>
      </c>
      <c r="D203" s="219">
        <v>0</v>
      </c>
      <c r="E203" s="212" t="s">
        <v>6238</v>
      </c>
      <c r="F203" s="202">
        <v>0</v>
      </c>
      <c r="G203" s="200">
        <v>-20</v>
      </c>
      <c r="H203" s="216">
        <v>0</v>
      </c>
      <c r="I203" s="208">
        <v>0</v>
      </c>
      <c r="J203" s="210">
        <v>-20</v>
      </c>
      <c r="K203" s="204">
        <v>-20</v>
      </c>
      <c r="L203" s="206">
        <v>0</v>
      </c>
      <c r="M203" s="193" t="s">
        <v>689</v>
      </c>
      <c r="N203" s="189">
        <v>10</v>
      </c>
      <c r="O203" s="193" t="s">
        <v>922</v>
      </c>
      <c r="P203" s="189">
        <v>3</v>
      </c>
      <c r="Q203" s="193"/>
      <c r="R203" s="189"/>
      <c r="S203" s="194" t="s">
        <v>922</v>
      </c>
      <c r="T203" s="191">
        <v>3</v>
      </c>
      <c r="U203" s="198"/>
      <c r="V203" s="213">
        <v>160</v>
      </c>
      <c r="W203" s="213">
        <v>200</v>
      </c>
      <c r="X203" s="213">
        <v>200</v>
      </c>
      <c r="Y203" s="214">
        <v>600</v>
      </c>
      <c r="Z203" s="213">
        <v>270</v>
      </c>
      <c r="AA203" s="213">
        <v>150</v>
      </c>
      <c r="AB203" s="213">
        <v>60</v>
      </c>
      <c r="AC203" s="213">
        <v>45</v>
      </c>
      <c r="AD203" s="198"/>
      <c r="AE203" s="213">
        <f t="shared" si="21"/>
        <v>1000</v>
      </c>
      <c r="AF203" s="213">
        <f t="shared" si="22"/>
        <v>1000</v>
      </c>
      <c r="AG203" s="214">
        <f t="shared" si="23"/>
        <v>9600</v>
      </c>
      <c r="AH203" s="474">
        <f t="shared" si="24"/>
        <v>498</v>
      </c>
      <c r="AI203" s="474">
        <f t="shared" si="25"/>
        <v>378</v>
      </c>
      <c r="AJ203" s="213">
        <f t="shared" si="26"/>
        <v>240</v>
      </c>
      <c r="AK203" s="213">
        <f t="shared" si="27"/>
        <v>180</v>
      </c>
      <c r="AL203" s="198"/>
      <c r="AM203" s="195">
        <v>80</v>
      </c>
      <c r="AN203" s="197" t="s">
        <v>6067</v>
      </c>
      <c r="AO203" s="197" t="s">
        <v>6161</v>
      </c>
    </row>
    <row r="204" spans="1:41" x14ac:dyDescent="0.15">
      <c r="A204" s="174">
        <v>201</v>
      </c>
      <c r="B204" s="176" t="s">
        <v>934</v>
      </c>
      <c r="C204" s="213">
        <v>36</v>
      </c>
      <c r="D204" s="219">
        <v>0</v>
      </c>
      <c r="E204" s="212" t="s">
        <v>6238</v>
      </c>
      <c r="F204" s="202">
        <v>0</v>
      </c>
      <c r="G204" s="200">
        <v>0</v>
      </c>
      <c r="H204" s="216">
        <v>0</v>
      </c>
      <c r="I204" s="208">
        <v>0</v>
      </c>
      <c r="J204" s="210">
        <v>0</v>
      </c>
      <c r="K204" s="204">
        <v>-50</v>
      </c>
      <c r="L204" s="206">
        <v>0</v>
      </c>
      <c r="M204" s="193" t="s">
        <v>626</v>
      </c>
      <c r="N204" s="189">
        <v>10</v>
      </c>
      <c r="O204" s="193" t="s">
        <v>5597</v>
      </c>
      <c r="P204" s="189">
        <v>3</v>
      </c>
      <c r="Q204" s="193"/>
      <c r="R204" s="189"/>
      <c r="S204" s="194" t="s">
        <v>5597</v>
      </c>
      <c r="T204" s="191">
        <v>3</v>
      </c>
      <c r="U204" s="198"/>
      <c r="V204" s="213">
        <v>100</v>
      </c>
      <c r="W204" s="213">
        <v>170</v>
      </c>
      <c r="X204" s="213">
        <v>170</v>
      </c>
      <c r="Y204" s="214">
        <v>315</v>
      </c>
      <c r="Z204" s="213">
        <v>245</v>
      </c>
      <c r="AA204" s="213">
        <v>160</v>
      </c>
      <c r="AB204" s="213">
        <v>55</v>
      </c>
      <c r="AC204" s="213">
        <v>50</v>
      </c>
      <c r="AD204" s="198"/>
      <c r="AE204" s="213">
        <f t="shared" si="21"/>
        <v>850</v>
      </c>
      <c r="AF204" s="213">
        <f t="shared" si="22"/>
        <v>850</v>
      </c>
      <c r="AG204" s="214">
        <f t="shared" si="23"/>
        <v>5040</v>
      </c>
      <c r="AH204" s="474">
        <f t="shared" si="24"/>
        <v>461</v>
      </c>
      <c r="AI204" s="474">
        <f t="shared" si="25"/>
        <v>376</v>
      </c>
      <c r="AJ204" s="213">
        <f t="shared" si="26"/>
        <v>220</v>
      </c>
      <c r="AK204" s="213">
        <f t="shared" si="27"/>
        <v>200</v>
      </c>
      <c r="AL204" s="198"/>
      <c r="AM204" s="195">
        <v>80</v>
      </c>
      <c r="AN204" s="197" t="s">
        <v>6067</v>
      </c>
      <c r="AO204" s="197" t="s">
        <v>6161</v>
      </c>
    </row>
    <row r="205" spans="1:41" x14ac:dyDescent="0.15">
      <c r="A205" s="174">
        <v>202</v>
      </c>
      <c r="B205" s="176" t="s">
        <v>932</v>
      </c>
      <c r="C205" s="213">
        <v>33</v>
      </c>
      <c r="D205" s="219">
        <v>0</v>
      </c>
      <c r="E205" s="212" t="s">
        <v>6238</v>
      </c>
      <c r="F205" s="202">
        <v>0</v>
      </c>
      <c r="G205" s="200">
        <v>0</v>
      </c>
      <c r="H205" s="216">
        <v>300</v>
      </c>
      <c r="I205" s="208">
        <v>0</v>
      </c>
      <c r="J205" s="210">
        <v>-50</v>
      </c>
      <c r="K205" s="204">
        <v>-20</v>
      </c>
      <c r="L205" s="206">
        <v>20</v>
      </c>
      <c r="M205" s="193" t="s">
        <v>931</v>
      </c>
      <c r="N205" s="189">
        <v>20</v>
      </c>
      <c r="O205" s="193" t="s">
        <v>810</v>
      </c>
      <c r="P205" s="189">
        <v>10</v>
      </c>
      <c r="Q205" s="193" t="s">
        <v>930</v>
      </c>
      <c r="R205" s="189">
        <v>5</v>
      </c>
      <c r="S205" s="194" t="s">
        <v>930</v>
      </c>
      <c r="T205" s="191">
        <v>5</v>
      </c>
      <c r="U205" s="198"/>
      <c r="V205" s="213">
        <v>65</v>
      </c>
      <c r="W205" s="213">
        <v>60</v>
      </c>
      <c r="X205" s="213">
        <v>120</v>
      </c>
      <c r="Y205" s="214">
        <v>200</v>
      </c>
      <c r="Z205" s="213">
        <v>200</v>
      </c>
      <c r="AA205" s="213">
        <v>140</v>
      </c>
      <c r="AB205" s="213">
        <v>40</v>
      </c>
      <c r="AC205" s="213">
        <v>45</v>
      </c>
      <c r="AD205" s="198"/>
      <c r="AE205" s="213">
        <f t="shared" si="21"/>
        <v>300</v>
      </c>
      <c r="AF205" s="213">
        <f t="shared" si="22"/>
        <v>600</v>
      </c>
      <c r="AG205" s="214">
        <f t="shared" si="23"/>
        <v>3200</v>
      </c>
      <c r="AH205" s="474">
        <f t="shared" si="24"/>
        <v>398</v>
      </c>
      <c r="AI205" s="474">
        <f t="shared" si="25"/>
        <v>338</v>
      </c>
      <c r="AJ205" s="213">
        <f t="shared" si="26"/>
        <v>160</v>
      </c>
      <c r="AK205" s="213">
        <f t="shared" si="27"/>
        <v>180</v>
      </c>
      <c r="AL205" s="198"/>
      <c r="AM205" s="195">
        <v>80</v>
      </c>
      <c r="AN205" s="197" t="s">
        <v>6067</v>
      </c>
      <c r="AO205" s="197" t="s">
        <v>6161</v>
      </c>
    </row>
    <row r="206" spans="1:41" x14ac:dyDescent="0.15">
      <c r="A206" s="174">
        <v>203</v>
      </c>
      <c r="B206" s="176" t="s">
        <v>929</v>
      </c>
      <c r="C206" s="213">
        <v>28</v>
      </c>
      <c r="D206" s="219">
        <v>2</v>
      </c>
      <c r="E206" s="212" t="s">
        <v>6239</v>
      </c>
      <c r="F206" s="202">
        <v>0</v>
      </c>
      <c r="G206" s="200">
        <v>-20</v>
      </c>
      <c r="H206" s="216">
        <v>0</v>
      </c>
      <c r="I206" s="208">
        <v>0</v>
      </c>
      <c r="J206" s="210">
        <v>-50</v>
      </c>
      <c r="K206" s="204">
        <v>100</v>
      </c>
      <c r="L206" s="206">
        <v>25</v>
      </c>
      <c r="M206" s="193" t="s">
        <v>5555</v>
      </c>
      <c r="N206" s="189">
        <v>8</v>
      </c>
      <c r="O206" s="193" t="s">
        <v>928</v>
      </c>
      <c r="P206" s="189">
        <v>5</v>
      </c>
      <c r="Q206" s="193" t="s">
        <v>927</v>
      </c>
      <c r="R206" s="189">
        <v>1</v>
      </c>
      <c r="S206" s="194" t="s">
        <v>927</v>
      </c>
      <c r="T206" s="191">
        <v>1</v>
      </c>
      <c r="U206" s="198"/>
      <c r="V206" s="213">
        <v>125</v>
      </c>
      <c r="W206" s="213">
        <v>25</v>
      </c>
      <c r="X206" s="213">
        <v>300</v>
      </c>
      <c r="Y206" s="214">
        <v>160</v>
      </c>
      <c r="Z206" s="213">
        <v>256</v>
      </c>
      <c r="AA206" s="213">
        <v>255</v>
      </c>
      <c r="AB206" s="213">
        <v>30</v>
      </c>
      <c r="AC206" s="213">
        <v>100</v>
      </c>
      <c r="AD206" s="198"/>
      <c r="AE206" s="213">
        <f t="shared" si="21"/>
        <v>125</v>
      </c>
      <c r="AF206" s="213">
        <f t="shared" si="22"/>
        <v>1500</v>
      </c>
      <c r="AG206" s="214">
        <f t="shared" si="23"/>
        <v>2560</v>
      </c>
      <c r="AH206" s="474">
        <f t="shared" si="24"/>
        <v>424</v>
      </c>
      <c r="AI206" s="474">
        <f t="shared" si="25"/>
        <v>423</v>
      </c>
      <c r="AJ206" s="213">
        <f t="shared" si="26"/>
        <v>120</v>
      </c>
      <c r="AK206" s="213">
        <f t="shared" si="27"/>
        <v>400</v>
      </c>
      <c r="AL206" s="198"/>
      <c r="AM206" s="195">
        <v>100</v>
      </c>
      <c r="AN206" s="197" t="s">
        <v>6067</v>
      </c>
      <c r="AO206" s="197" t="s">
        <v>6161</v>
      </c>
    </row>
    <row r="207" spans="1:41" x14ac:dyDescent="0.15">
      <c r="A207" s="174">
        <v>204</v>
      </c>
      <c r="B207" s="176" t="s">
        <v>5598</v>
      </c>
      <c r="C207" s="213">
        <v>35</v>
      </c>
      <c r="D207" s="219">
        <v>1</v>
      </c>
      <c r="E207" s="212" t="s">
        <v>6243</v>
      </c>
      <c r="F207" s="202">
        <v>0</v>
      </c>
      <c r="G207" s="200">
        <v>0</v>
      </c>
      <c r="H207" s="216">
        <v>0</v>
      </c>
      <c r="I207" s="208">
        <v>0</v>
      </c>
      <c r="J207" s="210">
        <v>0</v>
      </c>
      <c r="K207" s="204">
        <v>0</v>
      </c>
      <c r="L207" s="206">
        <v>0</v>
      </c>
      <c r="M207" s="193" t="s">
        <v>629</v>
      </c>
      <c r="N207" s="189">
        <v>20</v>
      </c>
      <c r="O207" s="193" t="s">
        <v>629</v>
      </c>
      <c r="P207" s="189">
        <v>20</v>
      </c>
      <c r="Q207" s="193" t="s">
        <v>629</v>
      </c>
      <c r="R207" s="189">
        <v>20</v>
      </c>
      <c r="S207" s="194" t="s">
        <v>629</v>
      </c>
      <c r="T207" s="191">
        <v>20</v>
      </c>
      <c r="U207" s="198"/>
      <c r="V207" s="213">
        <v>350</v>
      </c>
      <c r="W207" s="213">
        <v>400</v>
      </c>
      <c r="X207" s="213">
        <v>400</v>
      </c>
      <c r="Y207" s="214">
        <v>600</v>
      </c>
      <c r="Z207" s="213">
        <v>650</v>
      </c>
      <c r="AA207" s="213">
        <v>180</v>
      </c>
      <c r="AB207" s="213">
        <v>55</v>
      </c>
      <c r="AC207" s="213">
        <v>55</v>
      </c>
      <c r="AD207" s="198"/>
      <c r="AE207" s="213">
        <f t="shared" si="21"/>
        <v>2000</v>
      </c>
      <c r="AF207" s="213">
        <f t="shared" si="22"/>
        <v>2000</v>
      </c>
      <c r="AG207" s="214">
        <f t="shared" si="23"/>
        <v>9600</v>
      </c>
      <c r="AH207" s="474">
        <f t="shared" si="24"/>
        <v>860</v>
      </c>
      <c r="AI207" s="474">
        <f t="shared" si="25"/>
        <v>390</v>
      </c>
      <c r="AJ207" s="213">
        <f t="shared" si="26"/>
        <v>220</v>
      </c>
      <c r="AK207" s="213">
        <f t="shared" si="27"/>
        <v>220</v>
      </c>
      <c r="AL207" s="198"/>
      <c r="AM207" s="195">
        <v>80</v>
      </c>
      <c r="AN207" s="197" t="s">
        <v>6067</v>
      </c>
      <c r="AO207" s="197" t="s">
        <v>6161</v>
      </c>
    </row>
    <row r="208" spans="1:41" x14ac:dyDescent="0.15">
      <c r="A208" s="174">
        <v>205</v>
      </c>
      <c r="B208" s="176" t="s">
        <v>5599</v>
      </c>
      <c r="C208" s="213">
        <v>28</v>
      </c>
      <c r="D208" s="219">
        <v>2</v>
      </c>
      <c r="E208" s="212" t="s">
        <v>6239</v>
      </c>
      <c r="F208" s="202">
        <v>0</v>
      </c>
      <c r="G208" s="200">
        <v>-20</v>
      </c>
      <c r="H208" s="216">
        <v>0</v>
      </c>
      <c r="I208" s="208">
        <v>0</v>
      </c>
      <c r="J208" s="210">
        <v>-50</v>
      </c>
      <c r="K208" s="204">
        <v>100</v>
      </c>
      <c r="L208" s="206">
        <v>25</v>
      </c>
      <c r="M208" s="193" t="s">
        <v>973</v>
      </c>
      <c r="N208" s="189">
        <v>10</v>
      </c>
      <c r="O208" s="193" t="s">
        <v>5555</v>
      </c>
      <c r="P208" s="189">
        <v>8</v>
      </c>
      <c r="Q208" s="193" t="s">
        <v>800</v>
      </c>
      <c r="R208" s="189">
        <v>3</v>
      </c>
      <c r="S208" s="194"/>
      <c r="T208" s="191"/>
      <c r="U208" s="198"/>
      <c r="V208" s="213">
        <v>55</v>
      </c>
      <c r="W208" s="213">
        <v>300</v>
      </c>
      <c r="X208" s="213">
        <v>25</v>
      </c>
      <c r="Y208" s="214">
        <v>160</v>
      </c>
      <c r="Z208" s="213">
        <v>256</v>
      </c>
      <c r="AA208" s="213">
        <v>255</v>
      </c>
      <c r="AB208" s="213">
        <v>30</v>
      </c>
      <c r="AC208" s="213">
        <v>100</v>
      </c>
      <c r="AD208" s="198"/>
      <c r="AE208" s="213">
        <f t="shared" si="21"/>
        <v>1500</v>
      </c>
      <c r="AF208" s="213">
        <f t="shared" si="22"/>
        <v>125</v>
      </c>
      <c r="AG208" s="214">
        <f t="shared" si="23"/>
        <v>2560</v>
      </c>
      <c r="AH208" s="474">
        <f t="shared" si="24"/>
        <v>424</v>
      </c>
      <c r="AI208" s="474">
        <f t="shared" si="25"/>
        <v>423</v>
      </c>
      <c r="AJ208" s="213">
        <f t="shared" si="26"/>
        <v>120</v>
      </c>
      <c r="AK208" s="213">
        <f t="shared" si="27"/>
        <v>400</v>
      </c>
      <c r="AL208" s="198"/>
      <c r="AM208" s="195">
        <v>100</v>
      </c>
    </row>
    <row r="209" spans="1:41" x14ac:dyDescent="0.15">
      <c r="A209" s="174">
        <v>206</v>
      </c>
      <c r="B209" s="176" t="s">
        <v>5600</v>
      </c>
      <c r="C209" s="213">
        <v>35</v>
      </c>
      <c r="D209" s="219">
        <v>0</v>
      </c>
      <c r="E209" s="212" t="s">
        <v>6238</v>
      </c>
      <c r="F209" s="202">
        <v>0</v>
      </c>
      <c r="G209" s="200">
        <v>0</v>
      </c>
      <c r="H209" s="216">
        <v>0</v>
      </c>
      <c r="I209" s="208">
        <v>0</v>
      </c>
      <c r="J209" s="210">
        <v>0</v>
      </c>
      <c r="K209" s="204">
        <v>-20</v>
      </c>
      <c r="L209" s="206">
        <v>20</v>
      </c>
      <c r="M209" s="193" t="s">
        <v>786</v>
      </c>
      <c r="N209" s="189">
        <v>12</v>
      </c>
      <c r="O209" s="193" t="s">
        <v>785</v>
      </c>
      <c r="P209" s="189">
        <v>4</v>
      </c>
      <c r="Q209" s="193" t="s">
        <v>5601</v>
      </c>
      <c r="R209" s="189">
        <v>4</v>
      </c>
      <c r="S209" s="194" t="s">
        <v>785</v>
      </c>
      <c r="T209" s="191">
        <v>4</v>
      </c>
      <c r="U209" s="198"/>
      <c r="V209" s="213">
        <v>200</v>
      </c>
      <c r="W209" s="213">
        <v>200</v>
      </c>
      <c r="X209" s="213">
        <v>80</v>
      </c>
      <c r="Y209" s="214">
        <v>360</v>
      </c>
      <c r="Z209" s="213">
        <v>250</v>
      </c>
      <c r="AA209" s="213">
        <v>140</v>
      </c>
      <c r="AB209" s="213">
        <v>50</v>
      </c>
      <c r="AC209" s="213">
        <v>40</v>
      </c>
      <c r="AD209" s="198"/>
      <c r="AE209" s="213">
        <f t="shared" si="21"/>
        <v>1000</v>
      </c>
      <c r="AF209" s="213">
        <f t="shared" si="22"/>
        <v>400</v>
      </c>
      <c r="AG209" s="214">
        <f t="shared" si="23"/>
        <v>5760</v>
      </c>
      <c r="AH209" s="474">
        <f t="shared" si="24"/>
        <v>460</v>
      </c>
      <c r="AI209" s="474">
        <f t="shared" si="25"/>
        <v>350</v>
      </c>
      <c r="AJ209" s="213">
        <f t="shared" si="26"/>
        <v>200</v>
      </c>
      <c r="AK209" s="213">
        <f t="shared" si="27"/>
        <v>160</v>
      </c>
      <c r="AL209" s="198"/>
      <c r="AM209" s="195">
        <v>80</v>
      </c>
      <c r="AN209" s="197" t="s">
        <v>6067</v>
      </c>
      <c r="AO209" s="197" t="s">
        <v>6161</v>
      </c>
    </row>
    <row r="210" spans="1:41" x14ac:dyDescent="0.15">
      <c r="A210" s="174">
        <v>207</v>
      </c>
      <c r="B210" s="176" t="s">
        <v>5602</v>
      </c>
      <c r="C210" s="213">
        <v>36</v>
      </c>
      <c r="D210" s="219">
        <v>0</v>
      </c>
      <c r="E210" s="212" t="s">
        <v>6238</v>
      </c>
      <c r="F210" s="202">
        <v>0</v>
      </c>
      <c r="G210" s="200">
        <v>0</v>
      </c>
      <c r="H210" s="216">
        <v>0</v>
      </c>
      <c r="I210" s="208">
        <v>0</v>
      </c>
      <c r="J210" s="210">
        <v>0</v>
      </c>
      <c r="K210" s="204">
        <v>-20</v>
      </c>
      <c r="L210" s="206">
        <v>20</v>
      </c>
      <c r="M210" s="193" t="s">
        <v>786</v>
      </c>
      <c r="N210" s="189">
        <v>20</v>
      </c>
      <c r="O210" s="193" t="s">
        <v>785</v>
      </c>
      <c r="P210" s="189">
        <v>6</v>
      </c>
      <c r="Q210" s="193" t="s">
        <v>5601</v>
      </c>
      <c r="R210" s="189">
        <v>5</v>
      </c>
      <c r="S210" s="194"/>
      <c r="T210" s="191"/>
      <c r="U210" s="198"/>
      <c r="V210" s="213">
        <v>200</v>
      </c>
      <c r="W210" s="213">
        <v>350</v>
      </c>
      <c r="X210" s="213">
        <v>150</v>
      </c>
      <c r="Y210" s="214">
        <v>360</v>
      </c>
      <c r="Z210" s="213">
        <v>250</v>
      </c>
      <c r="AA210" s="213">
        <v>140</v>
      </c>
      <c r="AB210" s="213">
        <v>50</v>
      </c>
      <c r="AC210" s="213">
        <v>40</v>
      </c>
      <c r="AD210" s="198"/>
      <c r="AE210" s="213">
        <f t="shared" si="21"/>
        <v>1750</v>
      </c>
      <c r="AF210" s="213">
        <f t="shared" si="22"/>
        <v>750</v>
      </c>
      <c r="AG210" s="214">
        <f t="shared" si="23"/>
        <v>5760</v>
      </c>
      <c r="AH210" s="474">
        <f t="shared" si="24"/>
        <v>466</v>
      </c>
      <c r="AI210" s="474">
        <f t="shared" si="25"/>
        <v>356</v>
      </c>
      <c r="AJ210" s="213">
        <f t="shared" si="26"/>
        <v>200</v>
      </c>
      <c r="AK210" s="213">
        <f t="shared" si="27"/>
        <v>160</v>
      </c>
      <c r="AL210" s="198"/>
      <c r="AM210" s="195">
        <v>80</v>
      </c>
    </row>
    <row r="211" spans="1:41" x14ac:dyDescent="0.15">
      <c r="A211" s="174">
        <v>208</v>
      </c>
      <c r="B211" s="176" t="s">
        <v>5603</v>
      </c>
      <c r="C211" s="213">
        <v>35</v>
      </c>
      <c r="D211" s="219">
        <v>0</v>
      </c>
      <c r="E211" s="212" t="s">
        <v>6238</v>
      </c>
      <c r="F211" s="202">
        <v>0</v>
      </c>
      <c r="G211" s="200">
        <v>0</v>
      </c>
      <c r="H211" s="216">
        <v>0</v>
      </c>
      <c r="I211" s="208">
        <v>0</v>
      </c>
      <c r="J211" s="210">
        <v>0</v>
      </c>
      <c r="K211" s="204">
        <v>-20</v>
      </c>
      <c r="L211" s="206">
        <v>20</v>
      </c>
      <c r="M211" s="193" t="s">
        <v>786</v>
      </c>
      <c r="N211" s="189">
        <v>12</v>
      </c>
      <c r="O211" s="193" t="s">
        <v>785</v>
      </c>
      <c r="P211" s="189">
        <v>4</v>
      </c>
      <c r="Q211" s="193" t="s">
        <v>5601</v>
      </c>
      <c r="R211" s="189">
        <v>4</v>
      </c>
      <c r="S211" s="194"/>
      <c r="T211" s="191"/>
      <c r="U211" s="198"/>
      <c r="V211" s="213">
        <v>200</v>
      </c>
      <c r="W211" s="213">
        <v>200</v>
      </c>
      <c r="X211" s="213">
        <v>80</v>
      </c>
      <c r="Y211" s="214">
        <v>360</v>
      </c>
      <c r="Z211" s="213">
        <v>250</v>
      </c>
      <c r="AA211" s="213">
        <v>140</v>
      </c>
      <c r="AB211" s="213">
        <v>50</v>
      </c>
      <c r="AC211" s="213">
        <v>40</v>
      </c>
      <c r="AD211" s="198"/>
      <c r="AE211" s="213">
        <f t="shared" si="21"/>
        <v>1000</v>
      </c>
      <c r="AF211" s="213">
        <f t="shared" si="22"/>
        <v>400</v>
      </c>
      <c r="AG211" s="214">
        <f t="shared" si="23"/>
        <v>5760</v>
      </c>
      <c r="AH211" s="474">
        <f t="shared" si="24"/>
        <v>460</v>
      </c>
      <c r="AI211" s="474">
        <f t="shared" si="25"/>
        <v>350</v>
      </c>
      <c r="AJ211" s="213">
        <f t="shared" si="26"/>
        <v>200</v>
      </c>
      <c r="AK211" s="213">
        <f t="shared" si="27"/>
        <v>160</v>
      </c>
      <c r="AL211" s="198"/>
      <c r="AM211" s="195">
        <v>80</v>
      </c>
    </row>
    <row r="212" spans="1:41" x14ac:dyDescent="0.15">
      <c r="A212" s="174">
        <v>209</v>
      </c>
      <c r="B212" s="176" t="s">
        <v>923</v>
      </c>
      <c r="C212" s="213">
        <v>44</v>
      </c>
      <c r="D212" s="219">
        <v>0</v>
      </c>
      <c r="E212" s="212" t="s">
        <v>6238</v>
      </c>
      <c r="F212" s="202">
        <v>0</v>
      </c>
      <c r="G212" s="200">
        <v>-20</v>
      </c>
      <c r="H212" s="216">
        <v>0</v>
      </c>
      <c r="I212" s="208">
        <v>0</v>
      </c>
      <c r="J212" s="210">
        <v>-20</v>
      </c>
      <c r="K212" s="204">
        <v>-20</v>
      </c>
      <c r="L212" s="206">
        <v>0</v>
      </c>
      <c r="M212" s="193" t="s">
        <v>626</v>
      </c>
      <c r="N212" s="189">
        <v>15</v>
      </c>
      <c r="O212" s="193" t="s">
        <v>689</v>
      </c>
      <c r="P212" s="189">
        <v>10</v>
      </c>
      <c r="Q212" s="193" t="s">
        <v>922</v>
      </c>
      <c r="R212" s="189">
        <v>5</v>
      </c>
      <c r="S212" s="194" t="s">
        <v>922</v>
      </c>
      <c r="T212" s="191">
        <v>5</v>
      </c>
      <c r="U212" s="198"/>
      <c r="V212" s="213">
        <v>280</v>
      </c>
      <c r="W212" s="213">
        <v>1000</v>
      </c>
      <c r="X212" s="213">
        <v>1000</v>
      </c>
      <c r="Y212" s="214">
        <v>4000</v>
      </c>
      <c r="Z212" s="213">
        <v>400</v>
      </c>
      <c r="AA212" s="213">
        <v>150</v>
      </c>
      <c r="AB212" s="213">
        <v>65</v>
      </c>
      <c r="AC212" s="213">
        <v>60</v>
      </c>
      <c r="AD212" s="198"/>
      <c r="AE212" s="213">
        <f t="shared" si="21"/>
        <v>5000</v>
      </c>
      <c r="AF212" s="213">
        <f t="shared" si="22"/>
        <v>5000</v>
      </c>
      <c r="AG212" s="214">
        <f t="shared" si="23"/>
        <v>64000</v>
      </c>
      <c r="AH212" s="474">
        <f t="shared" si="24"/>
        <v>664</v>
      </c>
      <c r="AI212" s="474">
        <f t="shared" si="25"/>
        <v>414</v>
      </c>
      <c r="AJ212" s="213">
        <f t="shared" si="26"/>
        <v>260</v>
      </c>
      <c r="AK212" s="213">
        <f t="shared" si="27"/>
        <v>240</v>
      </c>
      <c r="AL212" s="198"/>
      <c r="AM212" s="195">
        <v>80</v>
      </c>
      <c r="AN212" s="197" t="s">
        <v>6067</v>
      </c>
      <c r="AO212" s="197" t="s">
        <v>6161</v>
      </c>
    </row>
    <row r="213" spans="1:41" x14ac:dyDescent="0.15">
      <c r="A213" s="174">
        <v>210</v>
      </c>
      <c r="B213" s="176" t="s">
        <v>921</v>
      </c>
      <c r="C213" s="213">
        <v>42</v>
      </c>
      <c r="D213" s="219">
        <v>10</v>
      </c>
      <c r="E213" s="212" t="s">
        <v>6240</v>
      </c>
      <c r="F213" s="202">
        <v>0</v>
      </c>
      <c r="G213" s="200">
        <v>-50</v>
      </c>
      <c r="H213" s="216">
        <v>0</v>
      </c>
      <c r="I213" s="208">
        <v>0</v>
      </c>
      <c r="J213" s="210">
        <v>0</v>
      </c>
      <c r="K213" s="204">
        <v>0</v>
      </c>
      <c r="L213" s="206">
        <v>-50</v>
      </c>
      <c r="M213" s="193" t="s">
        <v>689</v>
      </c>
      <c r="N213" s="189">
        <v>25</v>
      </c>
      <c r="O213" s="193" t="s">
        <v>920</v>
      </c>
      <c r="P213" s="189">
        <v>5</v>
      </c>
      <c r="Q213" s="193"/>
      <c r="R213" s="189"/>
      <c r="S213" s="194" t="s">
        <v>920</v>
      </c>
      <c r="T213" s="191">
        <v>5</v>
      </c>
      <c r="U213" s="198"/>
      <c r="V213" s="213">
        <v>200</v>
      </c>
      <c r="W213" s="213">
        <v>90</v>
      </c>
      <c r="X213" s="213">
        <v>210</v>
      </c>
      <c r="Y213" s="214">
        <v>180</v>
      </c>
      <c r="Z213" s="213">
        <v>235</v>
      </c>
      <c r="AA213" s="213">
        <v>100</v>
      </c>
      <c r="AB213" s="213">
        <v>35</v>
      </c>
      <c r="AC213" s="213">
        <v>35</v>
      </c>
      <c r="AD213" s="198"/>
      <c r="AE213" s="213">
        <f t="shared" si="21"/>
        <v>450</v>
      </c>
      <c r="AF213" s="213">
        <f t="shared" si="22"/>
        <v>1050</v>
      </c>
      <c r="AG213" s="214">
        <f t="shared" si="23"/>
        <v>2880</v>
      </c>
      <c r="AH213" s="474">
        <f t="shared" si="24"/>
        <v>487</v>
      </c>
      <c r="AI213" s="474">
        <f t="shared" si="25"/>
        <v>352</v>
      </c>
      <c r="AJ213" s="213">
        <f t="shared" si="26"/>
        <v>140</v>
      </c>
      <c r="AK213" s="213">
        <f t="shared" si="27"/>
        <v>140</v>
      </c>
      <c r="AL213" s="198"/>
      <c r="AM213" s="195">
        <v>80</v>
      </c>
      <c r="AN213" s="197" t="s">
        <v>897</v>
      </c>
      <c r="AO213" s="197" t="s">
        <v>6155</v>
      </c>
    </row>
    <row r="214" spans="1:41" x14ac:dyDescent="0.15">
      <c r="A214" s="174">
        <v>211</v>
      </c>
      <c r="B214" s="176" t="s">
        <v>919</v>
      </c>
      <c r="C214" s="213">
        <v>45</v>
      </c>
      <c r="D214" s="219">
        <v>0</v>
      </c>
      <c r="E214" s="212" t="s">
        <v>6238</v>
      </c>
      <c r="F214" s="202">
        <v>0</v>
      </c>
      <c r="G214" s="200">
        <v>75</v>
      </c>
      <c r="H214" s="216">
        <v>0</v>
      </c>
      <c r="I214" s="208">
        <v>-50</v>
      </c>
      <c r="J214" s="210">
        <v>-50</v>
      </c>
      <c r="K214" s="204">
        <v>75</v>
      </c>
      <c r="L214" s="206">
        <v>75</v>
      </c>
      <c r="M214" s="193" t="s">
        <v>684</v>
      </c>
      <c r="N214" s="189">
        <v>20</v>
      </c>
      <c r="O214" s="193" t="s">
        <v>683</v>
      </c>
      <c r="P214" s="189">
        <v>15</v>
      </c>
      <c r="Q214" s="193" t="s">
        <v>742</v>
      </c>
      <c r="R214" s="189">
        <v>8</v>
      </c>
      <c r="S214" s="194" t="s">
        <v>678</v>
      </c>
      <c r="T214" s="191">
        <v>10</v>
      </c>
      <c r="U214" s="198"/>
      <c r="V214" s="213">
        <v>160</v>
      </c>
      <c r="W214" s="213">
        <v>100</v>
      </c>
      <c r="X214" s="213">
        <v>300</v>
      </c>
      <c r="Y214" s="214">
        <v>250</v>
      </c>
      <c r="Z214" s="213">
        <v>260</v>
      </c>
      <c r="AA214" s="213">
        <v>170</v>
      </c>
      <c r="AB214" s="213">
        <v>65</v>
      </c>
      <c r="AC214" s="213">
        <v>65</v>
      </c>
      <c r="AD214" s="198"/>
      <c r="AE214" s="213">
        <f t="shared" si="21"/>
        <v>500</v>
      </c>
      <c r="AF214" s="213">
        <f t="shared" si="22"/>
        <v>1500</v>
      </c>
      <c r="AG214" s="214">
        <f t="shared" si="23"/>
        <v>4000</v>
      </c>
      <c r="AH214" s="474">
        <f t="shared" si="24"/>
        <v>530</v>
      </c>
      <c r="AI214" s="474">
        <f t="shared" si="25"/>
        <v>440</v>
      </c>
      <c r="AJ214" s="213">
        <f t="shared" si="26"/>
        <v>260</v>
      </c>
      <c r="AK214" s="213">
        <f t="shared" si="27"/>
        <v>260</v>
      </c>
      <c r="AL214" s="198"/>
      <c r="AM214" s="195">
        <v>80</v>
      </c>
      <c r="AN214" s="197" t="s">
        <v>6071</v>
      </c>
      <c r="AO214" s="197" t="s">
        <v>52</v>
      </c>
    </row>
    <row r="215" spans="1:41" x14ac:dyDescent="0.15">
      <c r="A215" s="174">
        <v>212</v>
      </c>
      <c r="B215" s="176" t="s">
        <v>918</v>
      </c>
      <c r="C215" s="213">
        <v>45</v>
      </c>
      <c r="D215" s="219">
        <v>0</v>
      </c>
      <c r="E215" s="212" t="s">
        <v>6238</v>
      </c>
      <c r="F215" s="202">
        <v>0</v>
      </c>
      <c r="G215" s="200">
        <v>0</v>
      </c>
      <c r="H215" s="216">
        <v>0</v>
      </c>
      <c r="I215" s="208">
        <v>-25</v>
      </c>
      <c r="J215" s="210">
        <v>0</v>
      </c>
      <c r="K215" s="204">
        <v>-25</v>
      </c>
      <c r="L215" s="206">
        <v>0</v>
      </c>
      <c r="M215" s="193" t="s">
        <v>917</v>
      </c>
      <c r="N215" s="189">
        <v>8</v>
      </c>
      <c r="O215" s="193"/>
      <c r="P215" s="189"/>
      <c r="Q215" s="193"/>
      <c r="R215" s="189"/>
      <c r="S215" s="194" t="s">
        <v>917</v>
      </c>
      <c r="T215" s="191">
        <v>8</v>
      </c>
      <c r="U215" s="198"/>
      <c r="V215" s="213">
        <v>280</v>
      </c>
      <c r="W215" s="213">
        <v>240</v>
      </c>
      <c r="X215" s="213">
        <v>240</v>
      </c>
      <c r="Y215" s="214">
        <v>650</v>
      </c>
      <c r="Z215" s="213">
        <v>300</v>
      </c>
      <c r="AA215" s="213">
        <v>80</v>
      </c>
      <c r="AB215" s="213">
        <v>50</v>
      </c>
      <c r="AC215" s="213">
        <v>35</v>
      </c>
      <c r="AD215" s="198"/>
      <c r="AE215" s="213">
        <f t="shared" si="21"/>
        <v>1200</v>
      </c>
      <c r="AF215" s="213">
        <f t="shared" si="22"/>
        <v>1200</v>
      </c>
      <c r="AG215" s="214">
        <f t="shared" si="23"/>
        <v>10400</v>
      </c>
      <c r="AH215" s="474">
        <f t="shared" si="24"/>
        <v>570</v>
      </c>
      <c r="AI215" s="474">
        <f t="shared" si="25"/>
        <v>350</v>
      </c>
      <c r="AJ215" s="213">
        <f t="shared" si="26"/>
        <v>200</v>
      </c>
      <c r="AK215" s="213">
        <f t="shared" si="27"/>
        <v>140</v>
      </c>
      <c r="AL215" s="198"/>
      <c r="AM215" s="195">
        <v>70</v>
      </c>
      <c r="AN215" s="197" t="s">
        <v>6073</v>
      </c>
      <c r="AO215" s="197" t="s">
        <v>6165</v>
      </c>
    </row>
    <row r="216" spans="1:41" x14ac:dyDescent="0.15">
      <c r="A216" s="174">
        <v>213</v>
      </c>
      <c r="B216" s="176" t="s">
        <v>916</v>
      </c>
      <c r="C216" s="213">
        <v>47</v>
      </c>
      <c r="D216" s="219">
        <v>0</v>
      </c>
      <c r="E216" s="212" t="s">
        <v>6238</v>
      </c>
      <c r="F216" s="202">
        <v>0</v>
      </c>
      <c r="G216" s="200">
        <v>0</v>
      </c>
      <c r="H216" s="216">
        <v>0</v>
      </c>
      <c r="I216" s="208">
        <v>-25</v>
      </c>
      <c r="J216" s="210">
        <v>0</v>
      </c>
      <c r="K216" s="204">
        <v>-25</v>
      </c>
      <c r="L216" s="206">
        <v>0</v>
      </c>
      <c r="M216" s="193" t="s">
        <v>915</v>
      </c>
      <c r="N216" s="189">
        <v>10</v>
      </c>
      <c r="O216" s="193"/>
      <c r="P216" s="189"/>
      <c r="Q216" s="193"/>
      <c r="R216" s="189"/>
      <c r="S216" s="194" t="s">
        <v>915</v>
      </c>
      <c r="T216" s="191">
        <v>10</v>
      </c>
      <c r="U216" s="198"/>
      <c r="V216" s="213">
        <v>300</v>
      </c>
      <c r="W216" s="213">
        <v>1200</v>
      </c>
      <c r="X216" s="213">
        <v>1200</v>
      </c>
      <c r="Y216" s="214">
        <v>5000</v>
      </c>
      <c r="Z216" s="213">
        <v>500</v>
      </c>
      <c r="AA216" s="213">
        <v>110</v>
      </c>
      <c r="AB216" s="213">
        <v>60</v>
      </c>
      <c r="AC216" s="213">
        <v>45</v>
      </c>
      <c r="AD216" s="198"/>
      <c r="AE216" s="213">
        <f t="shared" si="21"/>
        <v>6000</v>
      </c>
      <c r="AF216" s="213">
        <f t="shared" si="22"/>
        <v>6000</v>
      </c>
      <c r="AG216" s="214">
        <f t="shared" si="23"/>
        <v>80000</v>
      </c>
      <c r="AH216" s="474">
        <f t="shared" si="24"/>
        <v>782</v>
      </c>
      <c r="AI216" s="474">
        <f t="shared" si="25"/>
        <v>392</v>
      </c>
      <c r="AJ216" s="213">
        <f t="shared" si="26"/>
        <v>240</v>
      </c>
      <c r="AK216" s="213">
        <f t="shared" si="27"/>
        <v>180</v>
      </c>
      <c r="AL216" s="198"/>
      <c r="AM216" s="195">
        <v>80</v>
      </c>
      <c r="AN216" s="197" t="s">
        <v>6072</v>
      </c>
      <c r="AO216" s="197" t="s">
        <v>6165</v>
      </c>
    </row>
    <row r="217" spans="1:41" x14ac:dyDescent="0.15">
      <c r="A217" s="174">
        <v>214</v>
      </c>
      <c r="B217" s="176" t="s">
        <v>892</v>
      </c>
      <c r="C217" s="213">
        <v>42</v>
      </c>
      <c r="D217" s="219">
        <v>0</v>
      </c>
      <c r="E217" s="212" t="s">
        <v>6238</v>
      </c>
      <c r="F217" s="202">
        <v>0</v>
      </c>
      <c r="G217" s="200">
        <v>0</v>
      </c>
      <c r="H217" s="216">
        <v>0</v>
      </c>
      <c r="I217" s="208">
        <v>0</v>
      </c>
      <c r="J217" s="210">
        <v>-20</v>
      </c>
      <c r="K217" s="204">
        <v>-50</v>
      </c>
      <c r="L217" s="206">
        <v>0</v>
      </c>
      <c r="M217" s="193" t="s">
        <v>5498</v>
      </c>
      <c r="N217" s="189">
        <v>20</v>
      </c>
      <c r="O217" s="193" t="s">
        <v>5604</v>
      </c>
      <c r="P217" s="189">
        <v>10</v>
      </c>
      <c r="Q217" s="193" t="s">
        <v>737</v>
      </c>
      <c r="R217" s="189">
        <v>3</v>
      </c>
      <c r="S217" s="194" t="s">
        <v>737</v>
      </c>
      <c r="T217" s="191">
        <v>3</v>
      </c>
      <c r="U217" s="198"/>
      <c r="V217" s="213">
        <v>150</v>
      </c>
      <c r="W217" s="213">
        <v>210</v>
      </c>
      <c r="X217" s="213">
        <v>90</v>
      </c>
      <c r="Y217" s="214">
        <v>150</v>
      </c>
      <c r="Z217" s="213">
        <v>140</v>
      </c>
      <c r="AA217" s="213">
        <v>180</v>
      </c>
      <c r="AB217" s="213">
        <v>30</v>
      </c>
      <c r="AC217" s="213">
        <v>50</v>
      </c>
      <c r="AD217" s="198"/>
      <c r="AE217" s="213">
        <f t="shared" si="21"/>
        <v>1050</v>
      </c>
      <c r="AF217" s="213">
        <f t="shared" si="22"/>
        <v>450</v>
      </c>
      <c r="AG217" s="214">
        <f t="shared" si="23"/>
        <v>2400</v>
      </c>
      <c r="AH217" s="474">
        <f t="shared" si="24"/>
        <v>392</v>
      </c>
      <c r="AI217" s="474">
        <f t="shared" si="25"/>
        <v>432</v>
      </c>
      <c r="AJ217" s="213">
        <f t="shared" si="26"/>
        <v>120</v>
      </c>
      <c r="AK217" s="213">
        <f t="shared" si="27"/>
        <v>200</v>
      </c>
      <c r="AL217" s="198"/>
      <c r="AM217" s="195">
        <v>80</v>
      </c>
      <c r="AN217" s="197" t="s">
        <v>6230</v>
      </c>
      <c r="AO217" s="197" t="s">
        <v>6231</v>
      </c>
    </row>
    <row r="218" spans="1:41" x14ac:dyDescent="0.15">
      <c r="A218" s="174">
        <v>215</v>
      </c>
      <c r="B218" s="176" t="s">
        <v>5605</v>
      </c>
      <c r="C218" s="213">
        <v>46</v>
      </c>
      <c r="D218" s="219">
        <v>2</v>
      </c>
      <c r="E218" s="212" t="s">
        <v>6239</v>
      </c>
      <c r="F218" s="202">
        <v>0</v>
      </c>
      <c r="G218" s="200">
        <v>0</v>
      </c>
      <c r="H218" s="216">
        <v>0</v>
      </c>
      <c r="I218" s="208">
        <v>-20</v>
      </c>
      <c r="J218" s="210">
        <v>0</v>
      </c>
      <c r="K218" s="204">
        <v>20</v>
      </c>
      <c r="L218" s="206">
        <v>0</v>
      </c>
      <c r="M218" s="193" t="s">
        <v>635</v>
      </c>
      <c r="N218" s="189">
        <v>20</v>
      </c>
      <c r="O218" s="193" t="s">
        <v>634</v>
      </c>
      <c r="P218" s="189">
        <v>15</v>
      </c>
      <c r="Q218" s="193" t="s">
        <v>914</v>
      </c>
      <c r="R218" s="189">
        <v>3</v>
      </c>
      <c r="S218" s="194" t="s">
        <v>914</v>
      </c>
      <c r="T218" s="191">
        <v>3</v>
      </c>
      <c r="U218" s="198"/>
      <c r="V218" s="213">
        <v>300</v>
      </c>
      <c r="W218" s="213">
        <v>250</v>
      </c>
      <c r="X218" s="213">
        <v>300</v>
      </c>
      <c r="Y218" s="214">
        <v>470</v>
      </c>
      <c r="Z218" s="213">
        <v>250</v>
      </c>
      <c r="AA218" s="213">
        <v>50</v>
      </c>
      <c r="AB218" s="213">
        <v>65</v>
      </c>
      <c r="AC218" s="213">
        <v>45</v>
      </c>
      <c r="AD218" s="198"/>
      <c r="AE218" s="213">
        <f t="shared" si="21"/>
        <v>1250</v>
      </c>
      <c r="AF218" s="213">
        <f t="shared" si="22"/>
        <v>1500</v>
      </c>
      <c r="AG218" s="214">
        <f t="shared" si="23"/>
        <v>7520</v>
      </c>
      <c r="AH218" s="474">
        <f t="shared" si="24"/>
        <v>526</v>
      </c>
      <c r="AI218" s="474">
        <f t="shared" si="25"/>
        <v>326</v>
      </c>
      <c r="AJ218" s="213">
        <f t="shared" si="26"/>
        <v>260</v>
      </c>
      <c r="AK218" s="213">
        <f t="shared" si="27"/>
        <v>180</v>
      </c>
      <c r="AL218" s="198"/>
      <c r="AM218" s="195">
        <v>80</v>
      </c>
      <c r="AN218" s="197" t="s">
        <v>6071</v>
      </c>
      <c r="AO218" s="197" t="s">
        <v>52</v>
      </c>
    </row>
    <row r="219" spans="1:41" x14ac:dyDescent="0.15">
      <c r="A219" s="174">
        <v>216</v>
      </c>
      <c r="B219" s="176" t="s">
        <v>913</v>
      </c>
      <c r="C219" s="213">
        <v>44</v>
      </c>
      <c r="D219" s="219">
        <v>0</v>
      </c>
      <c r="E219" s="212" t="s">
        <v>6238</v>
      </c>
      <c r="F219" s="202">
        <v>75</v>
      </c>
      <c r="G219" s="200">
        <v>-50</v>
      </c>
      <c r="H219" s="216">
        <v>125</v>
      </c>
      <c r="I219" s="208">
        <v>-100</v>
      </c>
      <c r="J219" s="210">
        <v>0</v>
      </c>
      <c r="K219" s="204">
        <v>100</v>
      </c>
      <c r="L219" s="206">
        <v>25</v>
      </c>
      <c r="M219" s="193" t="s">
        <v>599</v>
      </c>
      <c r="N219" s="189">
        <v>25</v>
      </c>
      <c r="O219" s="193" t="s">
        <v>689</v>
      </c>
      <c r="P219" s="189">
        <v>20</v>
      </c>
      <c r="Q219" s="193" t="s">
        <v>912</v>
      </c>
      <c r="R219" s="189">
        <v>5</v>
      </c>
      <c r="S219" s="194" t="s">
        <v>912</v>
      </c>
      <c r="T219" s="191">
        <v>5</v>
      </c>
      <c r="U219" s="198"/>
      <c r="V219" s="213">
        <v>100</v>
      </c>
      <c r="W219" s="213">
        <v>125</v>
      </c>
      <c r="X219" s="213">
        <v>185</v>
      </c>
      <c r="Y219" s="214">
        <v>400</v>
      </c>
      <c r="Z219" s="213">
        <v>220</v>
      </c>
      <c r="AA219" s="213">
        <v>120</v>
      </c>
      <c r="AB219" s="213">
        <v>40</v>
      </c>
      <c r="AC219" s="213">
        <v>35</v>
      </c>
      <c r="AD219" s="198"/>
      <c r="AE219" s="213">
        <f t="shared" si="21"/>
        <v>625</v>
      </c>
      <c r="AF219" s="213">
        <f t="shared" si="22"/>
        <v>925</v>
      </c>
      <c r="AG219" s="214">
        <f t="shared" si="23"/>
        <v>6400</v>
      </c>
      <c r="AH219" s="474">
        <f t="shared" si="24"/>
        <v>484</v>
      </c>
      <c r="AI219" s="474">
        <f t="shared" si="25"/>
        <v>384</v>
      </c>
      <c r="AJ219" s="213">
        <f t="shared" si="26"/>
        <v>160</v>
      </c>
      <c r="AK219" s="213">
        <f t="shared" si="27"/>
        <v>140</v>
      </c>
      <c r="AL219" s="198"/>
      <c r="AM219" s="195">
        <v>80</v>
      </c>
      <c r="AN219" s="197" t="s">
        <v>6054</v>
      </c>
      <c r="AO219" s="197" t="s">
        <v>6156</v>
      </c>
    </row>
    <row r="220" spans="1:41" x14ac:dyDescent="0.15">
      <c r="A220" s="174">
        <v>217</v>
      </c>
      <c r="B220" s="176" t="s">
        <v>911</v>
      </c>
      <c r="C220" s="213">
        <v>43</v>
      </c>
      <c r="D220" s="219">
        <v>11</v>
      </c>
      <c r="E220" s="212" t="s">
        <v>6241</v>
      </c>
      <c r="F220" s="202">
        <v>0</v>
      </c>
      <c r="G220" s="200">
        <v>-50</v>
      </c>
      <c r="H220" s="216">
        <v>-100</v>
      </c>
      <c r="I220" s="208">
        <v>0</v>
      </c>
      <c r="J220" s="210">
        <v>-20</v>
      </c>
      <c r="K220" s="204">
        <v>100</v>
      </c>
      <c r="L220" s="206">
        <v>0</v>
      </c>
      <c r="M220" s="193" t="s">
        <v>2093</v>
      </c>
      <c r="N220" s="189">
        <v>3</v>
      </c>
      <c r="O220" s="193"/>
      <c r="P220" s="189">
        <v>0</v>
      </c>
      <c r="Q220" s="193" t="s">
        <v>2093</v>
      </c>
      <c r="R220" s="189">
        <v>3</v>
      </c>
      <c r="S220" s="194"/>
      <c r="T220" s="191"/>
      <c r="U220" s="198"/>
      <c r="V220" s="213">
        <v>330</v>
      </c>
      <c r="W220" s="213">
        <v>110</v>
      </c>
      <c r="X220" s="213">
        <v>180</v>
      </c>
      <c r="Y220" s="214">
        <v>200</v>
      </c>
      <c r="Z220" s="213">
        <v>330</v>
      </c>
      <c r="AA220" s="213">
        <v>120</v>
      </c>
      <c r="AB220" s="213">
        <v>55</v>
      </c>
      <c r="AC220" s="213">
        <v>5</v>
      </c>
      <c r="AD220" s="198"/>
      <c r="AE220" s="213">
        <f t="shared" si="21"/>
        <v>550</v>
      </c>
      <c r="AF220" s="213">
        <f t="shared" si="22"/>
        <v>900</v>
      </c>
      <c r="AG220" s="214">
        <f t="shared" si="23"/>
        <v>3200</v>
      </c>
      <c r="AH220" s="474">
        <f t="shared" si="24"/>
        <v>588</v>
      </c>
      <c r="AI220" s="474">
        <f t="shared" si="25"/>
        <v>378</v>
      </c>
      <c r="AJ220" s="213">
        <f t="shared" si="26"/>
        <v>220</v>
      </c>
      <c r="AK220" s="213">
        <f t="shared" si="27"/>
        <v>20</v>
      </c>
      <c r="AL220" s="198"/>
      <c r="AM220" s="195">
        <v>100</v>
      </c>
      <c r="AN220" s="197" t="s">
        <v>6071</v>
      </c>
      <c r="AO220" s="197" t="s">
        <v>52</v>
      </c>
    </row>
    <row r="221" spans="1:41" x14ac:dyDescent="0.15">
      <c r="A221" s="174">
        <v>218</v>
      </c>
      <c r="B221" s="176" t="s">
        <v>910</v>
      </c>
      <c r="C221" s="213">
        <v>42</v>
      </c>
      <c r="D221" s="219">
        <v>10</v>
      </c>
      <c r="E221" s="212" t="s">
        <v>6240</v>
      </c>
      <c r="F221" s="202">
        <v>0</v>
      </c>
      <c r="G221" s="200">
        <v>-25</v>
      </c>
      <c r="H221" s="216">
        <v>0</v>
      </c>
      <c r="I221" s="208">
        <v>0</v>
      </c>
      <c r="J221" s="210">
        <v>0</v>
      </c>
      <c r="K221" s="204">
        <v>-25</v>
      </c>
      <c r="L221" s="206">
        <v>-25</v>
      </c>
      <c r="M221" s="193" t="s">
        <v>5498</v>
      </c>
      <c r="N221" s="189">
        <v>15</v>
      </c>
      <c r="O221" s="193" t="s">
        <v>889</v>
      </c>
      <c r="P221" s="189">
        <v>3</v>
      </c>
      <c r="Q221" s="193"/>
      <c r="R221" s="189"/>
      <c r="S221" s="194" t="s">
        <v>889</v>
      </c>
      <c r="T221" s="191">
        <v>3</v>
      </c>
      <c r="U221" s="198"/>
      <c r="V221" s="213">
        <v>80</v>
      </c>
      <c r="W221" s="213">
        <v>95</v>
      </c>
      <c r="X221" s="213">
        <v>175</v>
      </c>
      <c r="Y221" s="214">
        <v>280</v>
      </c>
      <c r="Z221" s="213">
        <v>225</v>
      </c>
      <c r="AA221" s="213">
        <v>150</v>
      </c>
      <c r="AB221" s="213">
        <v>45</v>
      </c>
      <c r="AC221" s="213">
        <v>65</v>
      </c>
      <c r="AD221" s="198"/>
      <c r="AE221" s="213">
        <f t="shared" si="21"/>
        <v>475</v>
      </c>
      <c r="AF221" s="213">
        <f t="shared" si="22"/>
        <v>875</v>
      </c>
      <c r="AG221" s="214">
        <f t="shared" si="23"/>
        <v>4480</v>
      </c>
      <c r="AH221" s="474">
        <f t="shared" si="24"/>
        <v>477</v>
      </c>
      <c r="AI221" s="474">
        <f t="shared" si="25"/>
        <v>402</v>
      </c>
      <c r="AJ221" s="213">
        <f t="shared" si="26"/>
        <v>180</v>
      </c>
      <c r="AK221" s="213">
        <f t="shared" si="27"/>
        <v>260</v>
      </c>
      <c r="AL221" s="198"/>
      <c r="AM221" s="195">
        <v>70</v>
      </c>
      <c r="AN221" s="197" t="s">
        <v>6071</v>
      </c>
      <c r="AO221" s="197" t="s">
        <v>52</v>
      </c>
    </row>
    <row r="222" spans="1:41" x14ac:dyDescent="0.15">
      <c r="A222" s="174">
        <v>219</v>
      </c>
      <c r="B222" s="176" t="s">
        <v>909</v>
      </c>
      <c r="C222" s="213">
        <v>44</v>
      </c>
      <c r="D222" s="219">
        <v>0</v>
      </c>
      <c r="E222" s="212" t="s">
        <v>6238</v>
      </c>
      <c r="F222" s="202">
        <v>0</v>
      </c>
      <c r="G222" s="200">
        <v>0</v>
      </c>
      <c r="H222" s="216">
        <v>0</v>
      </c>
      <c r="I222" s="208">
        <v>0</v>
      </c>
      <c r="J222" s="210">
        <v>0</v>
      </c>
      <c r="K222" s="204">
        <v>-50</v>
      </c>
      <c r="L222" s="206">
        <v>0</v>
      </c>
      <c r="M222" s="193" t="s">
        <v>678</v>
      </c>
      <c r="N222" s="189">
        <v>20</v>
      </c>
      <c r="O222" s="193" t="s">
        <v>5558</v>
      </c>
      <c r="P222" s="189">
        <v>3</v>
      </c>
      <c r="Q222" s="193"/>
      <c r="R222" s="189"/>
      <c r="S222" s="194" t="s">
        <v>5558</v>
      </c>
      <c r="T222" s="191">
        <v>3</v>
      </c>
      <c r="U222" s="198"/>
      <c r="V222" s="213">
        <v>100</v>
      </c>
      <c r="W222" s="213">
        <v>160</v>
      </c>
      <c r="X222" s="213">
        <v>160</v>
      </c>
      <c r="Y222" s="214">
        <v>250</v>
      </c>
      <c r="Z222" s="213">
        <v>250</v>
      </c>
      <c r="AA222" s="213">
        <v>180</v>
      </c>
      <c r="AB222" s="213">
        <v>55</v>
      </c>
      <c r="AC222" s="213">
        <v>45</v>
      </c>
      <c r="AD222" s="198"/>
      <c r="AE222" s="213">
        <f t="shared" si="21"/>
        <v>800</v>
      </c>
      <c r="AF222" s="213">
        <f t="shared" si="22"/>
        <v>800</v>
      </c>
      <c r="AG222" s="214">
        <f t="shared" si="23"/>
        <v>4000</v>
      </c>
      <c r="AH222" s="474">
        <f t="shared" si="24"/>
        <v>514</v>
      </c>
      <c r="AI222" s="474">
        <f t="shared" si="25"/>
        <v>444</v>
      </c>
      <c r="AJ222" s="213">
        <f t="shared" si="26"/>
        <v>220</v>
      </c>
      <c r="AK222" s="213">
        <f t="shared" si="27"/>
        <v>180</v>
      </c>
      <c r="AL222" s="198"/>
      <c r="AM222" s="195">
        <v>80</v>
      </c>
      <c r="AN222" s="197" t="s">
        <v>6071</v>
      </c>
      <c r="AO222" s="197" t="s">
        <v>52</v>
      </c>
    </row>
    <row r="223" spans="1:41" x14ac:dyDescent="0.15">
      <c r="A223" s="174">
        <v>220</v>
      </c>
      <c r="B223" s="176" t="s">
        <v>5606</v>
      </c>
      <c r="C223" s="213">
        <v>43</v>
      </c>
      <c r="D223" s="219">
        <v>10</v>
      </c>
      <c r="E223" s="212" t="s">
        <v>6240</v>
      </c>
      <c r="F223" s="202">
        <v>0</v>
      </c>
      <c r="G223" s="200">
        <v>-50</v>
      </c>
      <c r="H223" s="216">
        <v>0</v>
      </c>
      <c r="I223" s="208">
        <v>0</v>
      </c>
      <c r="J223" s="210">
        <v>-20</v>
      </c>
      <c r="K223" s="204">
        <v>0</v>
      </c>
      <c r="L223" s="206">
        <v>-50</v>
      </c>
      <c r="M223" s="193" t="s">
        <v>5607</v>
      </c>
      <c r="N223" s="189">
        <v>40</v>
      </c>
      <c r="O223" s="193" t="s">
        <v>5608</v>
      </c>
      <c r="P223" s="189">
        <v>4</v>
      </c>
      <c r="Q223" s="193" t="s">
        <v>49</v>
      </c>
      <c r="R223" s="189">
        <v>3</v>
      </c>
      <c r="S223" s="194"/>
      <c r="T223" s="191"/>
      <c r="U223" s="198"/>
      <c r="V223" s="213">
        <v>220</v>
      </c>
      <c r="W223" s="213">
        <v>80</v>
      </c>
      <c r="X223" s="213">
        <v>120</v>
      </c>
      <c r="Y223" s="214">
        <v>500</v>
      </c>
      <c r="Z223" s="213">
        <v>320</v>
      </c>
      <c r="AA223" s="213">
        <v>130</v>
      </c>
      <c r="AB223" s="213">
        <v>45</v>
      </c>
      <c r="AC223" s="213">
        <v>45</v>
      </c>
      <c r="AD223" s="198"/>
      <c r="AE223" s="213">
        <f t="shared" si="21"/>
        <v>400</v>
      </c>
      <c r="AF223" s="213">
        <f t="shared" si="22"/>
        <v>600</v>
      </c>
      <c r="AG223" s="214">
        <f t="shared" si="23"/>
        <v>8000</v>
      </c>
      <c r="AH223" s="474">
        <f t="shared" si="24"/>
        <v>578</v>
      </c>
      <c r="AI223" s="474">
        <f t="shared" si="25"/>
        <v>388</v>
      </c>
      <c r="AJ223" s="213">
        <f t="shared" si="26"/>
        <v>180</v>
      </c>
      <c r="AK223" s="213">
        <f t="shared" si="27"/>
        <v>180</v>
      </c>
      <c r="AL223" s="198"/>
      <c r="AM223" s="195">
        <v>80</v>
      </c>
      <c r="AN223" s="197" t="s">
        <v>6071</v>
      </c>
      <c r="AO223" s="197" t="s">
        <v>52</v>
      </c>
    </row>
    <row r="224" spans="1:41" x14ac:dyDescent="0.15">
      <c r="A224" s="174">
        <v>221</v>
      </c>
      <c r="B224" s="176" t="s">
        <v>908</v>
      </c>
      <c r="C224" s="213">
        <v>70</v>
      </c>
      <c r="D224" s="219">
        <v>10</v>
      </c>
      <c r="E224" s="212" t="s">
        <v>6240</v>
      </c>
      <c r="F224" s="202">
        <v>0</v>
      </c>
      <c r="G224" s="200">
        <v>-50</v>
      </c>
      <c r="H224" s="216">
        <v>0</v>
      </c>
      <c r="I224" s="208">
        <v>0</v>
      </c>
      <c r="J224" s="210">
        <v>-20</v>
      </c>
      <c r="K224" s="204">
        <v>0</v>
      </c>
      <c r="L224" s="206">
        <v>-50</v>
      </c>
      <c r="M224" s="193" t="s">
        <v>5607</v>
      </c>
      <c r="N224" s="189">
        <v>100</v>
      </c>
      <c r="O224" s="193" t="s">
        <v>5608</v>
      </c>
      <c r="P224" s="189">
        <v>4</v>
      </c>
      <c r="Q224" s="193"/>
      <c r="R224" s="189"/>
      <c r="S224" s="194"/>
      <c r="T224" s="191"/>
      <c r="U224" s="198"/>
      <c r="V224" s="213">
        <v>220</v>
      </c>
      <c r="W224" s="213">
        <v>1800</v>
      </c>
      <c r="X224" s="213">
        <v>1800</v>
      </c>
      <c r="Y224" s="214">
        <v>5000</v>
      </c>
      <c r="Z224" s="213">
        <v>640</v>
      </c>
      <c r="AA224" s="213">
        <v>220</v>
      </c>
      <c r="AB224" s="213">
        <v>80</v>
      </c>
      <c r="AC224" s="213">
        <v>80</v>
      </c>
      <c r="AD224" s="198"/>
      <c r="AE224" s="213">
        <f t="shared" si="21"/>
        <v>9000</v>
      </c>
      <c r="AF224" s="213">
        <f t="shared" si="22"/>
        <v>9000</v>
      </c>
      <c r="AG224" s="214">
        <f t="shared" si="23"/>
        <v>80000</v>
      </c>
      <c r="AH224" s="474">
        <f t="shared" si="24"/>
        <v>1060</v>
      </c>
      <c r="AI224" s="474">
        <f t="shared" si="25"/>
        <v>640</v>
      </c>
      <c r="AJ224" s="213">
        <f t="shared" si="26"/>
        <v>320</v>
      </c>
      <c r="AK224" s="213">
        <f t="shared" si="27"/>
        <v>320</v>
      </c>
      <c r="AL224" s="198"/>
      <c r="AM224" s="195">
        <v>80</v>
      </c>
      <c r="AN224" s="197" t="s">
        <v>6071</v>
      </c>
    </row>
    <row r="225" spans="1:41" x14ac:dyDescent="0.15">
      <c r="A225" s="174">
        <v>222</v>
      </c>
      <c r="B225" s="176" t="s">
        <v>907</v>
      </c>
      <c r="C225" s="213">
        <v>45</v>
      </c>
      <c r="D225" s="219">
        <v>11</v>
      </c>
      <c r="E225" s="212" t="s">
        <v>6241</v>
      </c>
      <c r="F225" s="202">
        <v>0</v>
      </c>
      <c r="G225" s="200">
        <v>-50</v>
      </c>
      <c r="H225" s="216">
        <v>0</v>
      </c>
      <c r="I225" s="208">
        <v>0</v>
      </c>
      <c r="J225" s="210">
        <v>0</v>
      </c>
      <c r="K225" s="204">
        <v>100</v>
      </c>
      <c r="L225" s="206">
        <v>-100</v>
      </c>
      <c r="M225" s="193" t="s">
        <v>5479</v>
      </c>
      <c r="N225" s="189">
        <v>25</v>
      </c>
      <c r="O225" s="193" t="s">
        <v>678</v>
      </c>
      <c r="P225" s="189">
        <v>10</v>
      </c>
      <c r="Q225" s="193"/>
      <c r="R225" s="189"/>
      <c r="S225" s="194" t="s">
        <v>906</v>
      </c>
      <c r="T225" s="191">
        <v>10</v>
      </c>
      <c r="U225" s="198"/>
      <c r="V225" s="213">
        <v>100</v>
      </c>
      <c r="W225" s="213">
        <v>800</v>
      </c>
      <c r="X225" s="213">
        <v>800</v>
      </c>
      <c r="Y225" s="214">
        <v>4000</v>
      </c>
      <c r="Z225" s="213">
        <v>400</v>
      </c>
      <c r="AA225" s="213">
        <v>100</v>
      </c>
      <c r="AB225" s="213">
        <v>50</v>
      </c>
      <c r="AC225" s="213">
        <v>15</v>
      </c>
      <c r="AD225" s="198"/>
      <c r="AE225" s="213">
        <f t="shared" si="21"/>
        <v>4000</v>
      </c>
      <c r="AF225" s="213">
        <f t="shared" si="22"/>
        <v>4000</v>
      </c>
      <c r="AG225" s="214">
        <f t="shared" si="23"/>
        <v>64000</v>
      </c>
      <c r="AH225" s="474">
        <f t="shared" si="24"/>
        <v>670</v>
      </c>
      <c r="AI225" s="474">
        <f t="shared" si="25"/>
        <v>370</v>
      </c>
      <c r="AJ225" s="213">
        <f t="shared" si="26"/>
        <v>200</v>
      </c>
      <c r="AK225" s="213">
        <f t="shared" si="27"/>
        <v>60</v>
      </c>
      <c r="AL225" s="198"/>
      <c r="AM225" s="195">
        <v>80</v>
      </c>
      <c r="AN225" s="197" t="s">
        <v>897</v>
      </c>
      <c r="AO225" s="197" t="s">
        <v>6155</v>
      </c>
    </row>
    <row r="226" spans="1:41" x14ac:dyDescent="0.15">
      <c r="A226" s="174">
        <v>223</v>
      </c>
      <c r="B226" s="176" t="s">
        <v>5609</v>
      </c>
      <c r="C226" s="213">
        <v>40</v>
      </c>
      <c r="D226" s="219">
        <v>11</v>
      </c>
      <c r="E226" s="212" t="s">
        <v>6241</v>
      </c>
      <c r="F226" s="202">
        <v>0</v>
      </c>
      <c r="G226" s="200">
        <v>-50</v>
      </c>
      <c r="H226" s="216">
        <v>0</v>
      </c>
      <c r="I226" s="208">
        <v>0</v>
      </c>
      <c r="J226" s="210">
        <v>0</v>
      </c>
      <c r="K226" s="204">
        <v>100</v>
      </c>
      <c r="L226" s="206">
        <v>-100</v>
      </c>
      <c r="M226" s="193" t="s">
        <v>5479</v>
      </c>
      <c r="N226" s="189">
        <v>20</v>
      </c>
      <c r="O226" s="193" t="s">
        <v>905</v>
      </c>
      <c r="P226" s="189">
        <v>5</v>
      </c>
      <c r="Q226" s="193"/>
      <c r="R226" s="189"/>
      <c r="S226" s="194" t="s">
        <v>906</v>
      </c>
      <c r="T226" s="191">
        <v>10</v>
      </c>
      <c r="U226" s="198"/>
      <c r="V226" s="213">
        <v>100</v>
      </c>
      <c r="W226" s="213">
        <v>125</v>
      </c>
      <c r="X226" s="213">
        <v>125</v>
      </c>
      <c r="Y226" s="214">
        <v>1000</v>
      </c>
      <c r="Z226" s="213">
        <v>250</v>
      </c>
      <c r="AA226" s="213">
        <v>90</v>
      </c>
      <c r="AB226" s="213">
        <v>35</v>
      </c>
      <c r="AC226" s="213">
        <v>15</v>
      </c>
      <c r="AD226" s="198"/>
      <c r="AE226" s="213">
        <f t="shared" si="21"/>
        <v>625</v>
      </c>
      <c r="AF226" s="213">
        <f t="shared" si="22"/>
        <v>625</v>
      </c>
      <c r="AG226" s="214">
        <f t="shared" si="23"/>
        <v>16000</v>
      </c>
      <c r="AH226" s="474">
        <f t="shared" si="24"/>
        <v>490</v>
      </c>
      <c r="AI226" s="474">
        <f t="shared" si="25"/>
        <v>330</v>
      </c>
      <c r="AJ226" s="213">
        <f t="shared" si="26"/>
        <v>140</v>
      </c>
      <c r="AK226" s="213">
        <f t="shared" si="27"/>
        <v>60</v>
      </c>
      <c r="AL226" s="198"/>
      <c r="AM226" s="195">
        <v>80</v>
      </c>
      <c r="AN226" s="197" t="s">
        <v>6070</v>
      </c>
    </row>
    <row r="227" spans="1:41" x14ac:dyDescent="0.15">
      <c r="A227" s="174">
        <v>224</v>
      </c>
      <c r="B227" s="176" t="s">
        <v>904</v>
      </c>
      <c r="C227" s="213">
        <v>45</v>
      </c>
      <c r="D227" s="219">
        <v>10</v>
      </c>
      <c r="E227" s="212" t="s">
        <v>6240</v>
      </c>
      <c r="F227" s="202">
        <v>0</v>
      </c>
      <c r="G227" s="200">
        <v>0</v>
      </c>
      <c r="H227" s="216">
        <v>0</v>
      </c>
      <c r="I227" s="208">
        <v>0</v>
      </c>
      <c r="J227" s="210">
        <v>0</v>
      </c>
      <c r="K227" s="204">
        <v>-20</v>
      </c>
      <c r="L227" s="206">
        <v>20</v>
      </c>
      <c r="M227" s="193" t="s">
        <v>709</v>
      </c>
      <c r="N227" s="189">
        <v>12</v>
      </c>
      <c r="O227" s="193" t="s">
        <v>903</v>
      </c>
      <c r="P227" s="189">
        <v>6</v>
      </c>
      <c r="Q227" s="193"/>
      <c r="R227" s="189"/>
      <c r="S227" s="194" t="s">
        <v>902</v>
      </c>
      <c r="T227" s="191">
        <v>4</v>
      </c>
      <c r="U227" s="198"/>
      <c r="V227" s="213">
        <v>130</v>
      </c>
      <c r="W227" s="213">
        <v>330</v>
      </c>
      <c r="X227" s="213">
        <v>180</v>
      </c>
      <c r="Y227" s="214">
        <v>500</v>
      </c>
      <c r="Z227" s="213">
        <v>300</v>
      </c>
      <c r="AA227" s="213">
        <v>165</v>
      </c>
      <c r="AB227" s="213">
        <v>45</v>
      </c>
      <c r="AC227" s="213">
        <v>45</v>
      </c>
      <c r="AD227" s="198"/>
      <c r="AE227" s="213">
        <f t="shared" si="21"/>
        <v>1650</v>
      </c>
      <c r="AF227" s="213">
        <f t="shared" si="22"/>
        <v>900</v>
      </c>
      <c r="AG227" s="214">
        <f t="shared" si="23"/>
        <v>8000</v>
      </c>
      <c r="AH227" s="474">
        <f t="shared" si="24"/>
        <v>570</v>
      </c>
      <c r="AI227" s="474">
        <f t="shared" si="25"/>
        <v>435</v>
      </c>
      <c r="AJ227" s="213">
        <f t="shared" si="26"/>
        <v>180</v>
      </c>
      <c r="AK227" s="213">
        <f t="shared" si="27"/>
        <v>180</v>
      </c>
      <c r="AL227" s="198"/>
      <c r="AM227" s="195">
        <v>80</v>
      </c>
      <c r="AN227" s="197" t="s">
        <v>6071</v>
      </c>
      <c r="AO227" s="197" t="s">
        <v>52</v>
      </c>
    </row>
    <row r="228" spans="1:41" x14ac:dyDescent="0.15">
      <c r="A228" s="174">
        <v>225</v>
      </c>
      <c r="B228" s="176" t="s">
        <v>5610</v>
      </c>
      <c r="C228" s="213">
        <v>48</v>
      </c>
      <c r="D228" s="219">
        <v>11</v>
      </c>
      <c r="E228" s="212" t="s">
        <v>6241</v>
      </c>
      <c r="F228" s="202">
        <v>0</v>
      </c>
      <c r="G228" s="200">
        <v>-50</v>
      </c>
      <c r="H228" s="216">
        <v>0</v>
      </c>
      <c r="I228" s="208">
        <v>0</v>
      </c>
      <c r="J228" s="210">
        <v>0</v>
      </c>
      <c r="K228" s="204">
        <v>100</v>
      </c>
      <c r="L228" s="206">
        <v>-100</v>
      </c>
      <c r="M228" s="193" t="s">
        <v>900</v>
      </c>
      <c r="N228" s="189">
        <v>15</v>
      </c>
      <c r="O228" s="193" t="s">
        <v>899</v>
      </c>
      <c r="P228" s="189">
        <v>10</v>
      </c>
      <c r="Q228" s="193" t="s">
        <v>794</v>
      </c>
      <c r="R228" s="189">
        <v>5</v>
      </c>
      <c r="S228" s="194" t="s">
        <v>794</v>
      </c>
      <c r="T228" s="191">
        <v>10</v>
      </c>
      <c r="U228" s="198"/>
      <c r="V228" s="213">
        <v>100</v>
      </c>
      <c r="W228" s="213">
        <v>800</v>
      </c>
      <c r="X228" s="213">
        <v>800</v>
      </c>
      <c r="Y228" s="214">
        <v>4000</v>
      </c>
      <c r="Z228" s="213">
        <v>400</v>
      </c>
      <c r="AA228" s="213">
        <v>120</v>
      </c>
      <c r="AB228" s="213">
        <v>60</v>
      </c>
      <c r="AC228" s="213">
        <v>15</v>
      </c>
      <c r="AD228" s="198"/>
      <c r="AE228" s="213">
        <f t="shared" si="21"/>
        <v>4000</v>
      </c>
      <c r="AF228" s="213">
        <f t="shared" si="22"/>
        <v>4000</v>
      </c>
      <c r="AG228" s="214">
        <f t="shared" si="23"/>
        <v>64000</v>
      </c>
      <c r="AH228" s="474">
        <f t="shared" si="24"/>
        <v>688</v>
      </c>
      <c r="AI228" s="474">
        <f t="shared" si="25"/>
        <v>408</v>
      </c>
      <c r="AJ228" s="213">
        <f t="shared" si="26"/>
        <v>240</v>
      </c>
      <c r="AK228" s="213">
        <f t="shared" si="27"/>
        <v>60</v>
      </c>
      <c r="AL228" s="198"/>
      <c r="AM228" s="195">
        <v>80</v>
      </c>
      <c r="AN228" s="197" t="s">
        <v>6071</v>
      </c>
      <c r="AO228" s="197" t="s">
        <v>52</v>
      </c>
    </row>
    <row r="229" spans="1:41" x14ac:dyDescent="0.15">
      <c r="A229" s="174">
        <v>226</v>
      </c>
      <c r="B229" s="176" t="s">
        <v>5611</v>
      </c>
      <c r="C229" s="213">
        <v>48</v>
      </c>
      <c r="D229" s="219">
        <v>11</v>
      </c>
      <c r="E229" s="212" t="s">
        <v>6241</v>
      </c>
      <c r="F229" s="202">
        <v>0</v>
      </c>
      <c r="G229" s="200">
        <v>-50</v>
      </c>
      <c r="H229" s="216">
        <v>0</v>
      </c>
      <c r="I229" s="208">
        <v>0</v>
      </c>
      <c r="J229" s="210">
        <v>0</v>
      </c>
      <c r="K229" s="204">
        <v>100</v>
      </c>
      <c r="L229" s="206">
        <v>-100</v>
      </c>
      <c r="M229" s="193"/>
      <c r="N229" s="189"/>
      <c r="O229" s="193"/>
      <c r="P229" s="189"/>
      <c r="Q229" s="193"/>
      <c r="R229" s="189"/>
      <c r="S229" s="194"/>
      <c r="T229" s="191"/>
      <c r="U229" s="198"/>
      <c r="V229" s="213">
        <v>100</v>
      </c>
      <c r="W229" s="213">
        <v>400</v>
      </c>
      <c r="X229" s="213">
        <v>400</v>
      </c>
      <c r="Y229" s="214">
        <v>1000</v>
      </c>
      <c r="Z229" s="213">
        <v>400</v>
      </c>
      <c r="AA229" s="213">
        <v>120</v>
      </c>
      <c r="AB229" s="213">
        <v>60</v>
      </c>
      <c r="AC229" s="213">
        <v>16</v>
      </c>
      <c r="AD229" s="198"/>
      <c r="AE229" s="213">
        <f t="shared" si="21"/>
        <v>2000</v>
      </c>
      <c r="AF229" s="213">
        <f t="shared" si="22"/>
        <v>2000</v>
      </c>
      <c r="AG229" s="214">
        <f t="shared" si="23"/>
        <v>16000</v>
      </c>
      <c r="AH229" s="474">
        <f t="shared" si="24"/>
        <v>688</v>
      </c>
      <c r="AI229" s="474">
        <f t="shared" si="25"/>
        <v>408</v>
      </c>
      <c r="AJ229" s="213">
        <f t="shared" si="26"/>
        <v>240</v>
      </c>
      <c r="AK229" s="213">
        <f t="shared" si="27"/>
        <v>64</v>
      </c>
      <c r="AL229" s="198"/>
      <c r="AM229" s="195">
        <v>80</v>
      </c>
    </row>
    <row r="230" spans="1:41" x14ac:dyDescent="0.15">
      <c r="A230" s="174">
        <v>227</v>
      </c>
      <c r="B230" s="176" t="s">
        <v>5612</v>
      </c>
      <c r="C230" s="213">
        <v>48</v>
      </c>
      <c r="D230" s="219">
        <v>11</v>
      </c>
      <c r="E230" s="212" t="s">
        <v>6241</v>
      </c>
      <c r="F230" s="202">
        <v>0</v>
      </c>
      <c r="G230" s="200">
        <v>-50</v>
      </c>
      <c r="H230" s="216">
        <v>0</v>
      </c>
      <c r="I230" s="208">
        <v>0</v>
      </c>
      <c r="J230" s="210">
        <v>0</v>
      </c>
      <c r="K230" s="204">
        <v>100</v>
      </c>
      <c r="L230" s="206">
        <v>-100</v>
      </c>
      <c r="M230" s="193"/>
      <c r="N230" s="189"/>
      <c r="O230" s="193"/>
      <c r="P230" s="189"/>
      <c r="Q230" s="193"/>
      <c r="R230" s="189"/>
      <c r="S230" s="194"/>
      <c r="T230" s="191"/>
      <c r="U230" s="198"/>
      <c r="V230" s="213">
        <v>100</v>
      </c>
      <c r="W230" s="213">
        <v>400</v>
      </c>
      <c r="X230" s="213">
        <v>400</v>
      </c>
      <c r="Y230" s="214">
        <v>1000</v>
      </c>
      <c r="Z230" s="213">
        <v>400</v>
      </c>
      <c r="AA230" s="213">
        <v>120</v>
      </c>
      <c r="AB230" s="213">
        <v>60</v>
      </c>
      <c r="AC230" s="213">
        <v>17</v>
      </c>
      <c r="AD230" s="198"/>
      <c r="AE230" s="213">
        <f t="shared" si="21"/>
        <v>2000</v>
      </c>
      <c r="AF230" s="213">
        <f t="shared" si="22"/>
        <v>2000</v>
      </c>
      <c r="AG230" s="214">
        <f t="shared" si="23"/>
        <v>16000</v>
      </c>
      <c r="AH230" s="474">
        <f t="shared" si="24"/>
        <v>688</v>
      </c>
      <c r="AI230" s="474">
        <f t="shared" si="25"/>
        <v>408</v>
      </c>
      <c r="AJ230" s="213">
        <f t="shared" si="26"/>
        <v>240</v>
      </c>
      <c r="AK230" s="213">
        <f t="shared" si="27"/>
        <v>68</v>
      </c>
      <c r="AL230" s="198"/>
      <c r="AM230" s="195">
        <v>80</v>
      </c>
    </row>
    <row r="231" spans="1:41" x14ac:dyDescent="0.15">
      <c r="A231" s="174">
        <v>228</v>
      </c>
      <c r="B231" s="176" t="s">
        <v>898</v>
      </c>
      <c r="C231" s="213">
        <v>46</v>
      </c>
      <c r="D231" s="219">
        <v>10</v>
      </c>
      <c r="E231" s="212" t="s">
        <v>6240</v>
      </c>
      <c r="F231" s="202">
        <v>0</v>
      </c>
      <c r="G231" s="200">
        <v>0</v>
      </c>
      <c r="H231" s="216">
        <v>0</v>
      </c>
      <c r="I231" s="208">
        <v>0</v>
      </c>
      <c r="J231" s="210">
        <v>0</v>
      </c>
      <c r="K231" s="204">
        <v>-20</v>
      </c>
      <c r="L231" s="206">
        <v>20</v>
      </c>
      <c r="M231" s="193" t="s">
        <v>709</v>
      </c>
      <c r="N231" s="189">
        <v>12</v>
      </c>
      <c r="O231" s="193" t="s">
        <v>895</v>
      </c>
      <c r="P231" s="189">
        <v>6</v>
      </c>
      <c r="Q231" s="193"/>
      <c r="R231" s="189"/>
      <c r="S231" s="194" t="s">
        <v>895</v>
      </c>
      <c r="T231" s="191">
        <v>6</v>
      </c>
      <c r="U231" s="198"/>
      <c r="V231" s="213">
        <v>140</v>
      </c>
      <c r="W231" s="213">
        <v>200</v>
      </c>
      <c r="X231" s="213">
        <v>360</v>
      </c>
      <c r="Y231" s="214">
        <v>600</v>
      </c>
      <c r="Z231" s="213">
        <v>320</v>
      </c>
      <c r="AA231" s="213">
        <v>150</v>
      </c>
      <c r="AB231" s="213">
        <v>50</v>
      </c>
      <c r="AC231" s="213">
        <v>45</v>
      </c>
      <c r="AD231" s="198"/>
      <c r="AE231" s="213">
        <f t="shared" si="21"/>
        <v>1000</v>
      </c>
      <c r="AF231" s="213">
        <f t="shared" si="22"/>
        <v>1800</v>
      </c>
      <c r="AG231" s="214">
        <f t="shared" si="23"/>
        <v>9600</v>
      </c>
      <c r="AH231" s="474">
        <f t="shared" si="24"/>
        <v>596</v>
      </c>
      <c r="AI231" s="474">
        <f t="shared" si="25"/>
        <v>426</v>
      </c>
      <c r="AJ231" s="213">
        <f t="shared" si="26"/>
        <v>200</v>
      </c>
      <c r="AK231" s="213">
        <f t="shared" si="27"/>
        <v>180</v>
      </c>
      <c r="AL231" s="198"/>
      <c r="AM231" s="195">
        <v>80</v>
      </c>
      <c r="AN231" s="197" t="s">
        <v>6071</v>
      </c>
      <c r="AO231" s="197" t="s">
        <v>52</v>
      </c>
    </row>
    <row r="232" spans="1:41" x14ac:dyDescent="0.15">
      <c r="A232" s="174">
        <v>229</v>
      </c>
      <c r="B232" s="176" t="s">
        <v>896</v>
      </c>
      <c r="C232" s="213">
        <v>47</v>
      </c>
      <c r="D232" s="219">
        <v>10</v>
      </c>
      <c r="E232" s="212" t="s">
        <v>6240</v>
      </c>
      <c r="F232" s="202">
        <v>0</v>
      </c>
      <c r="G232" s="200">
        <v>0</v>
      </c>
      <c r="H232" s="216">
        <v>0</v>
      </c>
      <c r="I232" s="208">
        <v>0</v>
      </c>
      <c r="J232" s="210">
        <v>0</v>
      </c>
      <c r="K232" s="204">
        <v>-20</v>
      </c>
      <c r="L232" s="206">
        <v>20</v>
      </c>
      <c r="M232" s="193" t="s">
        <v>709</v>
      </c>
      <c r="N232" s="189">
        <v>12</v>
      </c>
      <c r="O232" s="193" t="s">
        <v>895</v>
      </c>
      <c r="P232" s="189">
        <v>12</v>
      </c>
      <c r="Q232" s="193"/>
      <c r="R232" s="189"/>
      <c r="S232" s="194" t="s">
        <v>895</v>
      </c>
      <c r="T232" s="191">
        <v>12</v>
      </c>
      <c r="U232" s="198"/>
      <c r="V232" s="213">
        <v>180</v>
      </c>
      <c r="W232" s="213">
        <v>900</v>
      </c>
      <c r="X232" s="213">
        <v>900</v>
      </c>
      <c r="Y232" s="214">
        <v>5000</v>
      </c>
      <c r="Z232" s="213">
        <v>400</v>
      </c>
      <c r="AA232" s="213">
        <v>180</v>
      </c>
      <c r="AB232" s="213">
        <v>60</v>
      </c>
      <c r="AC232" s="213">
        <v>50</v>
      </c>
      <c r="AD232" s="198"/>
      <c r="AE232" s="213">
        <f t="shared" si="21"/>
        <v>4500</v>
      </c>
      <c r="AF232" s="213">
        <f t="shared" si="22"/>
        <v>4500</v>
      </c>
      <c r="AG232" s="214">
        <f t="shared" si="23"/>
        <v>80000</v>
      </c>
      <c r="AH232" s="474">
        <f t="shared" si="24"/>
        <v>682</v>
      </c>
      <c r="AI232" s="474">
        <f t="shared" si="25"/>
        <v>462</v>
      </c>
      <c r="AJ232" s="213">
        <f t="shared" si="26"/>
        <v>240</v>
      </c>
      <c r="AK232" s="213">
        <f t="shared" si="27"/>
        <v>200</v>
      </c>
      <c r="AL232" s="198"/>
      <c r="AM232" s="195">
        <v>80</v>
      </c>
      <c r="AN232" s="197" t="s">
        <v>6071</v>
      </c>
      <c r="AO232" s="197" t="s">
        <v>52</v>
      </c>
    </row>
    <row r="233" spans="1:41" x14ac:dyDescent="0.15">
      <c r="A233" s="174">
        <v>230</v>
      </c>
      <c r="B233" s="176" t="s">
        <v>894</v>
      </c>
      <c r="C233" s="213">
        <v>47</v>
      </c>
      <c r="D233" s="219">
        <v>10</v>
      </c>
      <c r="E233" s="212" t="s">
        <v>6240</v>
      </c>
      <c r="F233" s="202">
        <v>25</v>
      </c>
      <c r="G233" s="200">
        <v>100</v>
      </c>
      <c r="H233" s="216">
        <v>95</v>
      </c>
      <c r="I233" s="208">
        <v>100</v>
      </c>
      <c r="J233" s="210">
        <v>100</v>
      </c>
      <c r="K233" s="204">
        <v>100</v>
      </c>
      <c r="L233" s="206">
        <v>100</v>
      </c>
      <c r="M233" s="193" t="s">
        <v>709</v>
      </c>
      <c r="N233" s="189">
        <v>25</v>
      </c>
      <c r="O233" s="193" t="s">
        <v>5573</v>
      </c>
      <c r="P233" s="189">
        <v>5</v>
      </c>
      <c r="Q233" s="193" t="s">
        <v>893</v>
      </c>
      <c r="R233" s="189">
        <v>3</v>
      </c>
      <c r="S233" s="194" t="s">
        <v>5573</v>
      </c>
      <c r="T233" s="191">
        <v>5</v>
      </c>
      <c r="U233" s="198"/>
      <c r="V233" s="213">
        <v>2000</v>
      </c>
      <c r="W233" s="213">
        <v>3333</v>
      </c>
      <c r="X233" s="213">
        <v>3333</v>
      </c>
      <c r="Y233" s="214">
        <v>10</v>
      </c>
      <c r="Z233" s="213">
        <v>250</v>
      </c>
      <c r="AA233" s="213">
        <v>255</v>
      </c>
      <c r="AB233" s="213">
        <v>75</v>
      </c>
      <c r="AC233" s="213">
        <v>100</v>
      </c>
      <c r="AD233" s="198"/>
      <c r="AE233" s="213">
        <f t="shared" si="21"/>
        <v>16665</v>
      </c>
      <c r="AF233" s="213">
        <f t="shared" si="22"/>
        <v>16665</v>
      </c>
      <c r="AG233" s="214">
        <f t="shared" si="23"/>
        <v>160</v>
      </c>
      <c r="AH233" s="474">
        <f t="shared" si="24"/>
        <v>532</v>
      </c>
      <c r="AI233" s="474">
        <f t="shared" si="25"/>
        <v>537</v>
      </c>
      <c r="AJ233" s="213">
        <f t="shared" si="26"/>
        <v>300</v>
      </c>
      <c r="AK233" s="213">
        <f t="shared" si="27"/>
        <v>400</v>
      </c>
      <c r="AL233" s="198"/>
      <c r="AM233" s="195">
        <v>100</v>
      </c>
      <c r="AN233" s="197" t="s">
        <v>6071</v>
      </c>
    </row>
    <row r="234" spans="1:41" x14ac:dyDescent="0.15">
      <c r="A234" s="174">
        <v>231</v>
      </c>
      <c r="B234" s="176" t="s">
        <v>5613</v>
      </c>
      <c r="C234" s="213">
        <v>44</v>
      </c>
      <c r="D234" s="219">
        <v>10</v>
      </c>
      <c r="E234" s="212" t="s">
        <v>6240</v>
      </c>
      <c r="F234" s="202">
        <v>0</v>
      </c>
      <c r="G234" s="200">
        <v>-50</v>
      </c>
      <c r="H234" s="216">
        <v>0</v>
      </c>
      <c r="I234" s="208">
        <v>0</v>
      </c>
      <c r="J234" s="210">
        <v>-20</v>
      </c>
      <c r="K234" s="204">
        <v>-50</v>
      </c>
      <c r="L234" s="206">
        <v>-50</v>
      </c>
      <c r="M234" s="193" t="s">
        <v>599</v>
      </c>
      <c r="N234" s="189">
        <v>30</v>
      </c>
      <c r="O234" s="193" t="s">
        <v>709</v>
      </c>
      <c r="P234" s="189">
        <v>12</v>
      </c>
      <c r="Q234" s="193" t="s">
        <v>843</v>
      </c>
      <c r="R234" s="189">
        <v>6</v>
      </c>
      <c r="S234" s="194" t="s">
        <v>843</v>
      </c>
      <c r="T234" s="191">
        <v>6</v>
      </c>
      <c r="U234" s="198"/>
      <c r="V234" s="213">
        <v>150</v>
      </c>
      <c r="W234" s="213">
        <v>90</v>
      </c>
      <c r="X234" s="213">
        <v>130</v>
      </c>
      <c r="Y234" s="214">
        <v>150</v>
      </c>
      <c r="Z234" s="213">
        <v>240</v>
      </c>
      <c r="AA234" s="213">
        <v>130</v>
      </c>
      <c r="AB234" s="213">
        <v>45</v>
      </c>
      <c r="AC234" s="213">
        <v>45</v>
      </c>
      <c r="AD234" s="198"/>
      <c r="AE234" s="213">
        <f t="shared" si="21"/>
        <v>450</v>
      </c>
      <c r="AF234" s="213">
        <f t="shared" si="22"/>
        <v>650</v>
      </c>
      <c r="AG234" s="214">
        <f t="shared" si="23"/>
        <v>2400</v>
      </c>
      <c r="AH234" s="474">
        <f t="shared" si="24"/>
        <v>504</v>
      </c>
      <c r="AI234" s="474">
        <f t="shared" si="25"/>
        <v>394</v>
      </c>
      <c r="AJ234" s="213">
        <f t="shared" si="26"/>
        <v>180</v>
      </c>
      <c r="AK234" s="213">
        <f t="shared" si="27"/>
        <v>180</v>
      </c>
      <c r="AL234" s="198"/>
      <c r="AM234" s="195">
        <v>80</v>
      </c>
    </row>
    <row r="235" spans="1:41" x14ac:dyDescent="0.15">
      <c r="A235" s="174">
        <v>232</v>
      </c>
      <c r="B235" s="176" t="s">
        <v>5614</v>
      </c>
      <c r="C235" s="213">
        <v>44</v>
      </c>
      <c r="D235" s="219">
        <v>10</v>
      </c>
      <c r="E235" s="212" t="s">
        <v>6240</v>
      </c>
      <c r="F235" s="202">
        <v>0</v>
      </c>
      <c r="G235" s="200">
        <v>-50</v>
      </c>
      <c r="H235" s="216">
        <v>0</v>
      </c>
      <c r="I235" s="208">
        <v>0</v>
      </c>
      <c r="J235" s="210">
        <v>-20</v>
      </c>
      <c r="K235" s="204">
        <v>-50</v>
      </c>
      <c r="L235" s="206">
        <v>-50</v>
      </c>
      <c r="M235" s="193" t="s">
        <v>599</v>
      </c>
      <c r="N235" s="189">
        <v>30</v>
      </c>
      <c r="O235" s="193" t="s">
        <v>709</v>
      </c>
      <c r="P235" s="189">
        <v>12</v>
      </c>
      <c r="Q235" s="193" t="s">
        <v>843</v>
      </c>
      <c r="R235" s="189">
        <v>6</v>
      </c>
      <c r="S235" s="194" t="s">
        <v>843</v>
      </c>
      <c r="T235" s="191">
        <v>6</v>
      </c>
      <c r="U235" s="198"/>
      <c r="V235" s="213">
        <v>150</v>
      </c>
      <c r="W235" s="213">
        <v>90</v>
      </c>
      <c r="X235" s="213">
        <v>130</v>
      </c>
      <c r="Y235" s="214">
        <v>150</v>
      </c>
      <c r="Z235" s="213">
        <v>240</v>
      </c>
      <c r="AA235" s="213">
        <v>130</v>
      </c>
      <c r="AB235" s="213">
        <v>45</v>
      </c>
      <c r="AC235" s="213">
        <v>45</v>
      </c>
      <c r="AD235" s="198"/>
      <c r="AE235" s="213">
        <f t="shared" si="21"/>
        <v>450</v>
      </c>
      <c r="AF235" s="213">
        <f t="shared" si="22"/>
        <v>650</v>
      </c>
      <c r="AG235" s="214">
        <f t="shared" si="23"/>
        <v>2400</v>
      </c>
      <c r="AH235" s="474">
        <f t="shared" si="24"/>
        <v>504</v>
      </c>
      <c r="AI235" s="474">
        <f t="shared" si="25"/>
        <v>394</v>
      </c>
      <c r="AJ235" s="213">
        <f t="shared" si="26"/>
        <v>180</v>
      </c>
      <c r="AK235" s="213">
        <f t="shared" si="27"/>
        <v>180</v>
      </c>
      <c r="AL235" s="198"/>
      <c r="AM235" s="195">
        <v>80</v>
      </c>
    </row>
    <row r="236" spans="1:41" x14ac:dyDescent="0.15">
      <c r="A236" s="174">
        <v>233</v>
      </c>
      <c r="B236" s="176" t="s">
        <v>5615</v>
      </c>
      <c r="C236" s="213">
        <v>44</v>
      </c>
      <c r="D236" s="219">
        <v>10</v>
      </c>
      <c r="E236" s="212" t="s">
        <v>6240</v>
      </c>
      <c r="F236" s="202">
        <v>0</v>
      </c>
      <c r="G236" s="200">
        <v>-50</v>
      </c>
      <c r="H236" s="216">
        <v>0</v>
      </c>
      <c r="I236" s="208">
        <v>0</v>
      </c>
      <c r="J236" s="210">
        <v>-20</v>
      </c>
      <c r="K236" s="204">
        <v>-50</v>
      </c>
      <c r="L236" s="206">
        <v>-50</v>
      </c>
      <c r="M236" s="193" t="s">
        <v>599</v>
      </c>
      <c r="N236" s="189">
        <v>30</v>
      </c>
      <c r="O236" s="193" t="s">
        <v>709</v>
      </c>
      <c r="P236" s="189">
        <v>12</v>
      </c>
      <c r="Q236" s="193" t="s">
        <v>843</v>
      </c>
      <c r="R236" s="189">
        <v>6</v>
      </c>
      <c r="S236" s="194" t="s">
        <v>843</v>
      </c>
      <c r="T236" s="191">
        <v>6</v>
      </c>
      <c r="U236" s="198"/>
      <c r="V236" s="213">
        <v>150</v>
      </c>
      <c r="W236" s="213">
        <v>90</v>
      </c>
      <c r="X236" s="213">
        <v>130</v>
      </c>
      <c r="Y236" s="214">
        <v>150</v>
      </c>
      <c r="Z236" s="213">
        <v>240</v>
      </c>
      <c r="AA236" s="213">
        <v>130</v>
      </c>
      <c r="AB236" s="213">
        <v>45</v>
      </c>
      <c r="AC236" s="213">
        <v>45</v>
      </c>
      <c r="AD236" s="198"/>
      <c r="AE236" s="213">
        <f t="shared" si="21"/>
        <v>450</v>
      </c>
      <c r="AF236" s="213">
        <f t="shared" si="22"/>
        <v>650</v>
      </c>
      <c r="AG236" s="214">
        <f t="shared" si="23"/>
        <v>2400</v>
      </c>
      <c r="AH236" s="474">
        <f t="shared" si="24"/>
        <v>504</v>
      </c>
      <c r="AI236" s="474">
        <f t="shared" si="25"/>
        <v>394</v>
      </c>
      <c r="AJ236" s="213">
        <f t="shared" si="26"/>
        <v>180</v>
      </c>
      <c r="AK236" s="213">
        <f t="shared" si="27"/>
        <v>180</v>
      </c>
      <c r="AL236" s="198"/>
      <c r="AM236" s="195">
        <v>80</v>
      </c>
    </row>
    <row r="237" spans="1:41" x14ac:dyDescent="0.15">
      <c r="A237" s="174">
        <v>234</v>
      </c>
      <c r="B237" s="176" t="s">
        <v>5616</v>
      </c>
      <c r="C237" s="213">
        <v>44</v>
      </c>
      <c r="D237" s="219">
        <v>10</v>
      </c>
      <c r="E237" s="212" t="s">
        <v>6240</v>
      </c>
      <c r="F237" s="202">
        <v>0</v>
      </c>
      <c r="G237" s="200">
        <v>-50</v>
      </c>
      <c r="H237" s="216">
        <v>0</v>
      </c>
      <c r="I237" s="208">
        <v>0</v>
      </c>
      <c r="J237" s="210">
        <v>-100</v>
      </c>
      <c r="K237" s="204">
        <v>-50</v>
      </c>
      <c r="L237" s="206">
        <v>-50</v>
      </c>
      <c r="M237" s="193" t="s">
        <v>599</v>
      </c>
      <c r="N237" s="189">
        <v>30</v>
      </c>
      <c r="O237" s="193" t="s">
        <v>709</v>
      </c>
      <c r="P237" s="189">
        <v>12</v>
      </c>
      <c r="Q237" s="193" t="s">
        <v>889</v>
      </c>
      <c r="R237" s="189">
        <v>4</v>
      </c>
      <c r="S237" s="194" t="s">
        <v>889</v>
      </c>
      <c r="T237" s="191">
        <v>4</v>
      </c>
      <c r="U237" s="198"/>
      <c r="V237" s="213">
        <v>150</v>
      </c>
      <c r="W237" s="213">
        <v>120</v>
      </c>
      <c r="X237" s="213">
        <v>100</v>
      </c>
      <c r="Y237" s="214">
        <v>150</v>
      </c>
      <c r="Z237" s="213">
        <v>240</v>
      </c>
      <c r="AA237" s="213">
        <v>130</v>
      </c>
      <c r="AB237" s="213">
        <v>45</v>
      </c>
      <c r="AC237" s="213">
        <v>45</v>
      </c>
      <c r="AD237" s="198"/>
      <c r="AE237" s="213">
        <f t="shared" si="21"/>
        <v>600</v>
      </c>
      <c r="AF237" s="213">
        <f t="shared" si="22"/>
        <v>500</v>
      </c>
      <c r="AG237" s="214">
        <f t="shared" si="23"/>
        <v>2400</v>
      </c>
      <c r="AH237" s="474">
        <f t="shared" si="24"/>
        <v>504</v>
      </c>
      <c r="AI237" s="474">
        <f t="shared" si="25"/>
        <v>394</v>
      </c>
      <c r="AJ237" s="213">
        <f t="shared" si="26"/>
        <v>180</v>
      </c>
      <c r="AK237" s="213">
        <f t="shared" si="27"/>
        <v>180</v>
      </c>
      <c r="AL237" s="198"/>
      <c r="AM237" s="195">
        <v>80</v>
      </c>
      <c r="AN237" s="197" t="s">
        <v>890</v>
      </c>
      <c r="AO237" s="197" t="s">
        <v>6166</v>
      </c>
    </row>
    <row r="238" spans="1:41" x14ac:dyDescent="0.15">
      <c r="A238" s="174">
        <v>235</v>
      </c>
      <c r="B238" s="176" t="s">
        <v>5617</v>
      </c>
      <c r="C238" s="213">
        <v>44</v>
      </c>
      <c r="D238" s="219">
        <v>10</v>
      </c>
      <c r="E238" s="212" t="s">
        <v>6240</v>
      </c>
      <c r="F238" s="202">
        <v>0</v>
      </c>
      <c r="G238" s="200">
        <v>-50</v>
      </c>
      <c r="H238" s="216">
        <v>0</v>
      </c>
      <c r="I238" s="208">
        <v>0</v>
      </c>
      <c r="J238" s="210">
        <v>-100</v>
      </c>
      <c r="K238" s="204">
        <v>-50</v>
      </c>
      <c r="L238" s="206">
        <v>-50</v>
      </c>
      <c r="M238" s="193" t="s">
        <v>599</v>
      </c>
      <c r="N238" s="189">
        <v>30</v>
      </c>
      <c r="O238" s="193" t="s">
        <v>709</v>
      </c>
      <c r="P238" s="189">
        <v>12</v>
      </c>
      <c r="Q238" s="193" t="s">
        <v>889</v>
      </c>
      <c r="R238" s="189">
        <v>4</v>
      </c>
      <c r="S238" s="194" t="s">
        <v>889</v>
      </c>
      <c r="T238" s="191">
        <v>4</v>
      </c>
      <c r="U238" s="198"/>
      <c r="V238" s="213">
        <v>150</v>
      </c>
      <c r="W238" s="213">
        <v>120</v>
      </c>
      <c r="X238" s="213">
        <v>100</v>
      </c>
      <c r="Y238" s="214">
        <v>150</v>
      </c>
      <c r="Z238" s="213">
        <v>240</v>
      </c>
      <c r="AA238" s="213">
        <v>130</v>
      </c>
      <c r="AB238" s="213">
        <v>45</v>
      </c>
      <c r="AC238" s="213">
        <v>45</v>
      </c>
      <c r="AD238" s="198"/>
      <c r="AE238" s="213">
        <f t="shared" si="21"/>
        <v>600</v>
      </c>
      <c r="AF238" s="213">
        <f t="shared" si="22"/>
        <v>500</v>
      </c>
      <c r="AG238" s="214">
        <f t="shared" si="23"/>
        <v>2400</v>
      </c>
      <c r="AH238" s="474">
        <f t="shared" si="24"/>
        <v>504</v>
      </c>
      <c r="AI238" s="474">
        <f t="shared" si="25"/>
        <v>394</v>
      </c>
      <c r="AJ238" s="213">
        <f t="shared" si="26"/>
        <v>180</v>
      </c>
      <c r="AK238" s="213">
        <f t="shared" si="27"/>
        <v>180</v>
      </c>
      <c r="AL238" s="198"/>
      <c r="AM238" s="195">
        <v>80</v>
      </c>
    </row>
    <row r="239" spans="1:41" x14ac:dyDescent="0.15">
      <c r="A239" s="174">
        <v>236</v>
      </c>
      <c r="B239" s="176" t="s">
        <v>888</v>
      </c>
      <c r="C239" s="213">
        <v>36</v>
      </c>
      <c r="D239" s="219">
        <v>0</v>
      </c>
      <c r="E239" s="212" t="s">
        <v>6238</v>
      </c>
      <c r="F239" s="202">
        <v>0</v>
      </c>
      <c r="G239" s="200">
        <v>-50</v>
      </c>
      <c r="H239" s="216">
        <v>0</v>
      </c>
      <c r="I239" s="208">
        <v>-20</v>
      </c>
      <c r="J239" s="210">
        <v>0</v>
      </c>
      <c r="K239" s="204">
        <v>0</v>
      </c>
      <c r="L239" s="206">
        <v>0</v>
      </c>
      <c r="M239" s="193" t="s">
        <v>626</v>
      </c>
      <c r="N239" s="189">
        <v>25</v>
      </c>
      <c r="O239" s="193" t="s">
        <v>5463</v>
      </c>
      <c r="P239" s="189">
        <v>20</v>
      </c>
      <c r="Q239" s="193" t="s">
        <v>887</v>
      </c>
      <c r="R239" s="189">
        <v>3</v>
      </c>
      <c r="S239" s="194" t="s">
        <v>626</v>
      </c>
      <c r="T239" s="191">
        <v>25</v>
      </c>
      <c r="U239" s="198"/>
      <c r="V239" s="213">
        <v>300</v>
      </c>
      <c r="W239" s="213">
        <v>80</v>
      </c>
      <c r="X239" s="213">
        <v>200</v>
      </c>
      <c r="Y239" s="214">
        <v>70</v>
      </c>
      <c r="Z239" s="213">
        <v>220</v>
      </c>
      <c r="AA239" s="213">
        <v>120</v>
      </c>
      <c r="AB239" s="213">
        <v>40</v>
      </c>
      <c r="AC239" s="213">
        <v>40</v>
      </c>
      <c r="AD239" s="198"/>
      <c r="AE239" s="213">
        <f t="shared" si="21"/>
        <v>400</v>
      </c>
      <c r="AF239" s="213">
        <f t="shared" si="22"/>
        <v>1000</v>
      </c>
      <c r="AG239" s="214">
        <f t="shared" si="23"/>
        <v>1120</v>
      </c>
      <c r="AH239" s="474">
        <f t="shared" si="24"/>
        <v>436</v>
      </c>
      <c r="AI239" s="474">
        <f t="shared" si="25"/>
        <v>336</v>
      </c>
      <c r="AJ239" s="213">
        <f t="shared" si="26"/>
        <v>160</v>
      </c>
      <c r="AK239" s="213">
        <f t="shared" si="27"/>
        <v>160</v>
      </c>
      <c r="AL239" s="198"/>
      <c r="AM239" s="195">
        <v>80</v>
      </c>
      <c r="AN239" s="197" t="s">
        <v>826</v>
      </c>
      <c r="AO239" s="197" t="s">
        <v>6154</v>
      </c>
    </row>
    <row r="240" spans="1:41" x14ac:dyDescent="0.15">
      <c r="A240" s="174">
        <v>237</v>
      </c>
      <c r="B240" s="176" t="s">
        <v>5618</v>
      </c>
      <c r="C240" s="213">
        <v>37</v>
      </c>
      <c r="D240" s="219">
        <v>0</v>
      </c>
      <c r="E240" s="212" t="s">
        <v>6238</v>
      </c>
      <c r="F240" s="202">
        <v>50</v>
      </c>
      <c r="G240" s="200">
        <v>100</v>
      </c>
      <c r="H240" s="216">
        <v>100</v>
      </c>
      <c r="I240" s="208">
        <v>100</v>
      </c>
      <c r="J240" s="210">
        <v>100</v>
      </c>
      <c r="K240" s="204">
        <v>-100</v>
      </c>
      <c r="L240" s="206">
        <v>100</v>
      </c>
      <c r="M240" s="193" t="s">
        <v>635</v>
      </c>
      <c r="N240" s="189">
        <v>20</v>
      </c>
      <c r="O240" s="193"/>
      <c r="P240" s="189"/>
      <c r="Q240" s="193"/>
      <c r="R240" s="189"/>
      <c r="S240" s="194" t="s">
        <v>378</v>
      </c>
      <c r="T240" s="191">
        <v>5</v>
      </c>
      <c r="U240" s="198"/>
      <c r="V240" s="213">
        <v>5</v>
      </c>
      <c r="W240" s="213">
        <v>200</v>
      </c>
      <c r="X240" s="213">
        <v>200</v>
      </c>
      <c r="Y240" s="214">
        <v>1600</v>
      </c>
      <c r="Z240" s="213">
        <v>300</v>
      </c>
      <c r="AA240" s="213">
        <v>120</v>
      </c>
      <c r="AB240" s="213">
        <v>60</v>
      </c>
      <c r="AC240" s="213">
        <v>30</v>
      </c>
      <c r="AD240" s="198"/>
      <c r="AE240" s="213">
        <f t="shared" si="21"/>
        <v>1000</v>
      </c>
      <c r="AF240" s="213">
        <f t="shared" si="22"/>
        <v>1000</v>
      </c>
      <c r="AG240" s="214">
        <f t="shared" si="23"/>
        <v>25600</v>
      </c>
      <c r="AH240" s="474">
        <f t="shared" si="24"/>
        <v>522</v>
      </c>
      <c r="AI240" s="474">
        <f t="shared" si="25"/>
        <v>342</v>
      </c>
      <c r="AJ240" s="213">
        <f t="shared" si="26"/>
        <v>240</v>
      </c>
      <c r="AK240" s="213">
        <f t="shared" si="27"/>
        <v>120</v>
      </c>
      <c r="AL240" s="198"/>
      <c r="AM240" s="195">
        <v>80</v>
      </c>
      <c r="AN240" s="197" t="s">
        <v>884</v>
      </c>
      <c r="AO240" s="197" t="s">
        <v>6167</v>
      </c>
    </row>
    <row r="241" spans="1:41" x14ac:dyDescent="0.15">
      <c r="A241" s="174">
        <v>238</v>
      </c>
      <c r="B241" s="176" t="s">
        <v>5619</v>
      </c>
      <c r="C241" s="213">
        <v>38</v>
      </c>
      <c r="D241" s="219">
        <v>0</v>
      </c>
      <c r="E241" s="212" t="s">
        <v>6238</v>
      </c>
      <c r="F241" s="202">
        <v>75</v>
      </c>
      <c r="G241" s="200">
        <v>30</v>
      </c>
      <c r="H241" s="216">
        <v>150</v>
      </c>
      <c r="I241" s="208">
        <v>30</v>
      </c>
      <c r="J241" s="210">
        <v>30</v>
      </c>
      <c r="K241" s="204">
        <v>-50</v>
      </c>
      <c r="L241" s="206">
        <v>30</v>
      </c>
      <c r="M241" s="193" t="s">
        <v>599</v>
      </c>
      <c r="N241" s="189">
        <v>30</v>
      </c>
      <c r="O241" s="193" t="s">
        <v>689</v>
      </c>
      <c r="P241" s="189">
        <v>20</v>
      </c>
      <c r="Q241" s="193"/>
      <c r="R241" s="189"/>
      <c r="S241" s="194" t="s">
        <v>378</v>
      </c>
      <c r="T241" s="191">
        <v>5</v>
      </c>
      <c r="U241" s="198"/>
      <c r="V241" s="213">
        <v>150</v>
      </c>
      <c r="W241" s="213">
        <v>250</v>
      </c>
      <c r="X241" s="213">
        <v>180</v>
      </c>
      <c r="Y241" s="214">
        <v>600</v>
      </c>
      <c r="Z241" s="213">
        <v>300</v>
      </c>
      <c r="AA241" s="213">
        <v>150</v>
      </c>
      <c r="AB241" s="213">
        <v>55</v>
      </c>
      <c r="AC241" s="213">
        <v>50</v>
      </c>
      <c r="AD241" s="198"/>
      <c r="AE241" s="213">
        <f t="shared" si="21"/>
        <v>1250</v>
      </c>
      <c r="AF241" s="213">
        <f t="shared" si="22"/>
        <v>900</v>
      </c>
      <c r="AG241" s="214">
        <f t="shared" si="23"/>
        <v>9600</v>
      </c>
      <c r="AH241" s="474">
        <f t="shared" si="24"/>
        <v>528</v>
      </c>
      <c r="AI241" s="474">
        <f t="shared" si="25"/>
        <v>378</v>
      </c>
      <c r="AJ241" s="213">
        <f t="shared" si="26"/>
        <v>220</v>
      </c>
      <c r="AK241" s="213">
        <f t="shared" si="27"/>
        <v>200</v>
      </c>
      <c r="AL241" s="198"/>
      <c r="AM241" s="195">
        <v>80</v>
      </c>
      <c r="AN241" s="197" t="s">
        <v>884</v>
      </c>
      <c r="AO241" s="197" t="s">
        <v>6167</v>
      </c>
    </row>
    <row r="242" spans="1:41" x14ac:dyDescent="0.15">
      <c r="A242" s="174">
        <v>239</v>
      </c>
      <c r="B242" s="176" t="s">
        <v>5620</v>
      </c>
      <c r="C242" s="213">
        <v>38</v>
      </c>
      <c r="D242" s="219">
        <v>0</v>
      </c>
      <c r="E242" s="212" t="s">
        <v>6238</v>
      </c>
      <c r="F242" s="202">
        <v>75</v>
      </c>
      <c r="G242" s="200">
        <v>30</v>
      </c>
      <c r="H242" s="216">
        <v>150</v>
      </c>
      <c r="I242" s="208">
        <v>30</v>
      </c>
      <c r="J242" s="210">
        <v>30</v>
      </c>
      <c r="K242" s="204">
        <v>-50</v>
      </c>
      <c r="L242" s="206">
        <v>30</v>
      </c>
      <c r="M242" s="193" t="s">
        <v>599</v>
      </c>
      <c r="N242" s="189">
        <v>30</v>
      </c>
      <c r="O242" s="193" t="s">
        <v>689</v>
      </c>
      <c r="P242" s="189">
        <v>20</v>
      </c>
      <c r="Q242" s="193"/>
      <c r="R242" s="189"/>
      <c r="S242" s="194" t="s">
        <v>378</v>
      </c>
      <c r="T242" s="191">
        <v>5</v>
      </c>
      <c r="U242" s="198"/>
      <c r="V242" s="213">
        <v>150</v>
      </c>
      <c r="W242" s="213">
        <v>250</v>
      </c>
      <c r="X242" s="213">
        <v>180</v>
      </c>
      <c r="Y242" s="214">
        <v>600</v>
      </c>
      <c r="Z242" s="213">
        <v>300</v>
      </c>
      <c r="AA242" s="213">
        <v>150</v>
      </c>
      <c r="AB242" s="213">
        <v>55</v>
      </c>
      <c r="AC242" s="213">
        <v>50</v>
      </c>
      <c r="AD242" s="198"/>
      <c r="AE242" s="213">
        <f t="shared" si="21"/>
        <v>1250</v>
      </c>
      <c r="AF242" s="213">
        <f t="shared" si="22"/>
        <v>900</v>
      </c>
      <c r="AG242" s="214">
        <f t="shared" si="23"/>
        <v>9600</v>
      </c>
      <c r="AH242" s="474">
        <f t="shared" si="24"/>
        <v>528</v>
      </c>
      <c r="AI242" s="474">
        <f t="shared" si="25"/>
        <v>378</v>
      </c>
      <c r="AJ242" s="213">
        <f t="shared" si="26"/>
        <v>220</v>
      </c>
      <c r="AK242" s="213">
        <f t="shared" si="27"/>
        <v>200</v>
      </c>
      <c r="AL242" s="198"/>
      <c r="AM242" s="195">
        <v>80</v>
      </c>
    </row>
    <row r="243" spans="1:41" x14ac:dyDescent="0.15">
      <c r="A243" s="174">
        <v>240</v>
      </c>
      <c r="B243" s="176" t="s">
        <v>885</v>
      </c>
      <c r="C243" s="213">
        <v>36</v>
      </c>
      <c r="D243" s="219">
        <v>0</v>
      </c>
      <c r="E243" s="212" t="s">
        <v>6238</v>
      </c>
      <c r="F243" s="202">
        <v>0</v>
      </c>
      <c r="G243" s="200">
        <v>0</v>
      </c>
      <c r="H243" s="216">
        <v>0</v>
      </c>
      <c r="I243" s="208">
        <v>0</v>
      </c>
      <c r="J243" s="210">
        <v>0</v>
      </c>
      <c r="K243" s="204">
        <v>-50</v>
      </c>
      <c r="L243" s="206">
        <v>0</v>
      </c>
      <c r="M243" s="193" t="s">
        <v>703</v>
      </c>
      <c r="N243" s="189">
        <v>10</v>
      </c>
      <c r="O243" s="193" t="s">
        <v>883</v>
      </c>
      <c r="P243" s="189">
        <v>10</v>
      </c>
      <c r="Q243" s="193"/>
      <c r="R243" s="189"/>
      <c r="S243" s="194" t="s">
        <v>703</v>
      </c>
      <c r="T243" s="191">
        <v>10</v>
      </c>
      <c r="U243" s="198"/>
      <c r="V243" s="213">
        <v>120</v>
      </c>
      <c r="W243" s="213">
        <v>120</v>
      </c>
      <c r="X243" s="213">
        <v>120</v>
      </c>
      <c r="Y243" s="214">
        <v>300</v>
      </c>
      <c r="Z243" s="213">
        <v>210</v>
      </c>
      <c r="AA243" s="213">
        <v>120</v>
      </c>
      <c r="AB243" s="213">
        <v>40</v>
      </c>
      <c r="AC243" s="213">
        <v>40</v>
      </c>
      <c r="AD243" s="198"/>
      <c r="AE243" s="213">
        <f t="shared" si="21"/>
        <v>600</v>
      </c>
      <c r="AF243" s="213">
        <f t="shared" si="22"/>
        <v>600</v>
      </c>
      <c r="AG243" s="214">
        <f t="shared" si="23"/>
        <v>4800</v>
      </c>
      <c r="AH243" s="474">
        <f t="shared" si="24"/>
        <v>426</v>
      </c>
      <c r="AI243" s="474">
        <f t="shared" si="25"/>
        <v>336</v>
      </c>
      <c r="AJ243" s="213">
        <f t="shared" si="26"/>
        <v>160</v>
      </c>
      <c r="AK243" s="213">
        <f t="shared" si="27"/>
        <v>160</v>
      </c>
      <c r="AL243" s="198"/>
      <c r="AM243" s="195">
        <v>80</v>
      </c>
      <c r="AN243" s="197" t="s">
        <v>884</v>
      </c>
      <c r="AO243" s="197" t="s">
        <v>6167</v>
      </c>
    </row>
    <row r="244" spans="1:41" x14ac:dyDescent="0.15">
      <c r="A244" s="174">
        <v>241</v>
      </c>
      <c r="B244" s="176" t="s">
        <v>5621</v>
      </c>
      <c r="C244" s="213">
        <v>41</v>
      </c>
      <c r="D244" s="219">
        <v>1</v>
      </c>
      <c r="E244" s="212" t="s">
        <v>6243</v>
      </c>
      <c r="F244" s="202">
        <v>0</v>
      </c>
      <c r="G244" s="200">
        <v>50</v>
      </c>
      <c r="H244" s="216">
        <v>0</v>
      </c>
      <c r="I244" s="208">
        <v>0</v>
      </c>
      <c r="J244" s="210">
        <v>0</v>
      </c>
      <c r="K244" s="204">
        <v>-50</v>
      </c>
      <c r="L244" s="206">
        <v>0</v>
      </c>
      <c r="M244" s="193"/>
      <c r="N244" s="189"/>
      <c r="O244" s="193"/>
      <c r="P244" s="189"/>
      <c r="Q244" s="193"/>
      <c r="R244" s="189"/>
      <c r="S244" s="194"/>
      <c r="T244" s="191"/>
      <c r="U244" s="198"/>
      <c r="V244" s="213">
        <v>125</v>
      </c>
      <c r="W244" s="213">
        <v>3000</v>
      </c>
      <c r="X244" s="213">
        <v>1000</v>
      </c>
      <c r="Y244" s="214">
        <v>750</v>
      </c>
      <c r="Z244" s="213">
        <v>245</v>
      </c>
      <c r="AA244" s="213">
        <v>18</v>
      </c>
      <c r="AB244" s="213">
        <v>5</v>
      </c>
      <c r="AC244" s="213">
        <v>5</v>
      </c>
      <c r="AD244" s="198"/>
      <c r="AE244" s="213">
        <f t="shared" si="21"/>
        <v>15000</v>
      </c>
      <c r="AF244" s="213">
        <f t="shared" si="22"/>
        <v>5000</v>
      </c>
      <c r="AG244" s="214">
        <f t="shared" si="23"/>
        <v>12000</v>
      </c>
      <c r="AH244" s="474">
        <f t="shared" si="24"/>
        <v>491</v>
      </c>
      <c r="AI244" s="474">
        <f t="shared" si="25"/>
        <v>264</v>
      </c>
      <c r="AJ244" s="213">
        <f t="shared" si="26"/>
        <v>20</v>
      </c>
      <c r="AK244" s="213">
        <f t="shared" si="27"/>
        <v>20</v>
      </c>
      <c r="AL244" s="198"/>
      <c r="AM244" s="195">
        <v>80</v>
      </c>
      <c r="AN244" s="197" t="s">
        <v>6076</v>
      </c>
      <c r="AO244" s="197" t="s">
        <v>6170</v>
      </c>
    </row>
    <row r="245" spans="1:41" x14ac:dyDescent="0.15">
      <c r="A245" s="174">
        <v>242</v>
      </c>
      <c r="B245" s="176" t="s">
        <v>5622</v>
      </c>
      <c r="C245" s="213">
        <v>41</v>
      </c>
      <c r="D245" s="219">
        <v>0</v>
      </c>
      <c r="E245" s="212" t="s">
        <v>6238</v>
      </c>
      <c r="F245" s="202">
        <v>0</v>
      </c>
      <c r="G245" s="200">
        <v>50</v>
      </c>
      <c r="H245" s="216">
        <v>0</v>
      </c>
      <c r="I245" s="208">
        <v>0</v>
      </c>
      <c r="J245" s="210">
        <v>0</v>
      </c>
      <c r="K245" s="204">
        <v>100</v>
      </c>
      <c r="L245" s="206">
        <v>0</v>
      </c>
      <c r="M245" s="193"/>
      <c r="N245" s="189"/>
      <c r="O245" s="193"/>
      <c r="P245" s="189"/>
      <c r="Q245" s="193"/>
      <c r="R245" s="189"/>
      <c r="S245" s="194"/>
      <c r="T245" s="191"/>
      <c r="U245" s="198"/>
      <c r="V245" s="213">
        <v>125</v>
      </c>
      <c r="W245" s="213">
        <v>3000</v>
      </c>
      <c r="X245" s="213">
        <v>1000</v>
      </c>
      <c r="Y245" s="214">
        <v>750</v>
      </c>
      <c r="Z245" s="213">
        <v>245</v>
      </c>
      <c r="AA245" s="213">
        <v>18</v>
      </c>
      <c r="AB245" s="213">
        <v>5</v>
      </c>
      <c r="AC245" s="213">
        <v>5</v>
      </c>
      <c r="AD245" s="198"/>
      <c r="AE245" s="213">
        <f t="shared" si="21"/>
        <v>15000</v>
      </c>
      <c r="AF245" s="213">
        <f t="shared" si="22"/>
        <v>5000</v>
      </c>
      <c r="AG245" s="214">
        <f t="shared" si="23"/>
        <v>12000</v>
      </c>
      <c r="AH245" s="474">
        <f t="shared" si="24"/>
        <v>491</v>
      </c>
      <c r="AI245" s="474">
        <f t="shared" si="25"/>
        <v>264</v>
      </c>
      <c r="AJ245" s="213">
        <f t="shared" si="26"/>
        <v>20</v>
      </c>
      <c r="AK245" s="213">
        <f t="shared" si="27"/>
        <v>20</v>
      </c>
      <c r="AL245" s="198"/>
      <c r="AM245" s="195">
        <v>80</v>
      </c>
    </row>
    <row r="246" spans="1:41" x14ac:dyDescent="0.15">
      <c r="A246" s="174">
        <v>243</v>
      </c>
      <c r="B246" s="176" t="s">
        <v>879</v>
      </c>
      <c r="C246" s="213">
        <v>47</v>
      </c>
      <c r="D246" s="219">
        <v>2</v>
      </c>
      <c r="E246" s="212" t="s">
        <v>6239</v>
      </c>
      <c r="F246" s="202">
        <v>-100</v>
      </c>
      <c r="G246" s="200">
        <v>0</v>
      </c>
      <c r="H246" s="216">
        <v>100</v>
      </c>
      <c r="I246" s="208">
        <v>100</v>
      </c>
      <c r="J246" s="210">
        <v>-50</v>
      </c>
      <c r="K246" s="204">
        <v>-25</v>
      </c>
      <c r="L246" s="206">
        <v>0</v>
      </c>
      <c r="M246" s="193" t="s">
        <v>689</v>
      </c>
      <c r="N246" s="189">
        <v>20</v>
      </c>
      <c r="O246" s="193" t="s">
        <v>742</v>
      </c>
      <c r="P246" s="189">
        <v>8</v>
      </c>
      <c r="Q246" s="193" t="s">
        <v>878</v>
      </c>
      <c r="R246" s="189">
        <v>4</v>
      </c>
      <c r="S246" s="194" t="s">
        <v>878</v>
      </c>
      <c r="T246" s="191">
        <v>4</v>
      </c>
      <c r="U246" s="198"/>
      <c r="V246" s="213">
        <v>120</v>
      </c>
      <c r="W246" s="213">
        <v>1200</v>
      </c>
      <c r="X246" s="213">
        <v>1200</v>
      </c>
      <c r="Y246" s="214">
        <v>9000</v>
      </c>
      <c r="Z246" s="213">
        <v>650</v>
      </c>
      <c r="AA246" s="213">
        <v>120</v>
      </c>
      <c r="AB246" s="213">
        <v>65</v>
      </c>
      <c r="AC246" s="213">
        <v>10</v>
      </c>
      <c r="AD246" s="198"/>
      <c r="AE246" s="213">
        <f t="shared" si="21"/>
        <v>6000</v>
      </c>
      <c r="AF246" s="213">
        <f t="shared" si="22"/>
        <v>6000</v>
      </c>
      <c r="AG246" s="214">
        <f t="shared" si="23"/>
        <v>144000</v>
      </c>
      <c r="AH246" s="474">
        <f t="shared" si="24"/>
        <v>932</v>
      </c>
      <c r="AI246" s="474">
        <f t="shared" si="25"/>
        <v>402</v>
      </c>
      <c r="AJ246" s="213">
        <f t="shared" si="26"/>
        <v>260</v>
      </c>
      <c r="AK246" s="213">
        <f t="shared" si="27"/>
        <v>40</v>
      </c>
      <c r="AL246" s="198"/>
      <c r="AM246" s="195">
        <v>80</v>
      </c>
      <c r="AN246" s="197" t="s">
        <v>6054</v>
      </c>
      <c r="AO246" s="197" t="s">
        <v>6156</v>
      </c>
    </row>
    <row r="247" spans="1:41" x14ac:dyDescent="0.15">
      <c r="A247" s="174">
        <v>244</v>
      </c>
      <c r="B247" s="176" t="s">
        <v>5623</v>
      </c>
      <c r="C247" s="213">
        <v>50</v>
      </c>
      <c r="D247" s="219">
        <v>2</v>
      </c>
      <c r="E247" s="212" t="s">
        <v>6239</v>
      </c>
      <c r="F247" s="202">
        <v>-100</v>
      </c>
      <c r="G247" s="200">
        <v>0</v>
      </c>
      <c r="H247" s="216">
        <v>100</v>
      </c>
      <c r="I247" s="208">
        <v>100</v>
      </c>
      <c r="J247" s="210">
        <v>-50</v>
      </c>
      <c r="K247" s="204">
        <v>-25</v>
      </c>
      <c r="L247" s="206">
        <v>0</v>
      </c>
      <c r="M247" s="193" t="s">
        <v>876</v>
      </c>
      <c r="N247" s="189">
        <v>100</v>
      </c>
      <c r="O247" s="193"/>
      <c r="P247" s="189"/>
      <c r="Q247" s="193"/>
      <c r="R247" s="189"/>
      <c r="S247" s="194"/>
      <c r="T247" s="191"/>
      <c r="U247" s="198"/>
      <c r="V247" s="213">
        <v>120</v>
      </c>
      <c r="W247" s="213">
        <v>3600</v>
      </c>
      <c r="X247" s="213">
        <v>300</v>
      </c>
      <c r="Y247" s="214">
        <v>3000</v>
      </c>
      <c r="Z247" s="213">
        <v>325</v>
      </c>
      <c r="AA247" s="213">
        <v>120</v>
      </c>
      <c r="AB247" s="213">
        <v>65</v>
      </c>
      <c r="AC247" s="213">
        <v>10</v>
      </c>
      <c r="AD247" s="198"/>
      <c r="AE247" s="213">
        <f t="shared" si="21"/>
        <v>18000</v>
      </c>
      <c r="AF247" s="213">
        <f t="shared" si="22"/>
        <v>1500</v>
      </c>
      <c r="AG247" s="214">
        <f t="shared" si="23"/>
        <v>48000</v>
      </c>
      <c r="AH247" s="474">
        <f t="shared" si="24"/>
        <v>625</v>
      </c>
      <c r="AI247" s="474">
        <f t="shared" si="25"/>
        <v>420</v>
      </c>
      <c r="AJ247" s="213">
        <f t="shared" si="26"/>
        <v>260</v>
      </c>
      <c r="AK247" s="213">
        <f t="shared" si="27"/>
        <v>40</v>
      </c>
      <c r="AL247" s="198"/>
      <c r="AM247" s="195">
        <v>80</v>
      </c>
      <c r="AN247" s="197" t="s">
        <v>6056</v>
      </c>
      <c r="AO247" s="197" t="s">
        <v>6157</v>
      </c>
    </row>
    <row r="248" spans="1:41" x14ac:dyDescent="0.15">
      <c r="A248" s="174">
        <v>245</v>
      </c>
      <c r="B248" s="176" t="s">
        <v>5624</v>
      </c>
      <c r="C248" s="213">
        <v>50</v>
      </c>
      <c r="D248" s="219">
        <v>3</v>
      </c>
      <c r="E248" s="212" t="s">
        <v>6247</v>
      </c>
      <c r="F248" s="202">
        <v>-100</v>
      </c>
      <c r="G248" s="200">
        <v>0</v>
      </c>
      <c r="H248" s="216">
        <v>100</v>
      </c>
      <c r="I248" s="208">
        <v>100</v>
      </c>
      <c r="J248" s="210">
        <v>-50</v>
      </c>
      <c r="K248" s="204">
        <v>-25</v>
      </c>
      <c r="L248" s="206">
        <v>0</v>
      </c>
      <c r="M248" s="193"/>
      <c r="N248" s="189"/>
      <c r="O248" s="193"/>
      <c r="P248" s="189"/>
      <c r="Q248" s="193"/>
      <c r="R248" s="189"/>
      <c r="S248" s="194"/>
      <c r="T248" s="191"/>
      <c r="U248" s="198"/>
      <c r="V248" s="213">
        <v>120</v>
      </c>
      <c r="W248" s="213">
        <v>3600</v>
      </c>
      <c r="X248" s="213">
        <v>300</v>
      </c>
      <c r="Y248" s="214">
        <v>3000</v>
      </c>
      <c r="Z248" s="213">
        <v>325</v>
      </c>
      <c r="AA248" s="213">
        <v>120</v>
      </c>
      <c r="AB248" s="213">
        <v>65</v>
      </c>
      <c r="AC248" s="213">
        <v>10</v>
      </c>
      <c r="AD248" s="198"/>
      <c r="AE248" s="213">
        <f t="shared" si="21"/>
        <v>18000</v>
      </c>
      <c r="AF248" s="213">
        <f t="shared" si="22"/>
        <v>1500</v>
      </c>
      <c r="AG248" s="214">
        <f t="shared" si="23"/>
        <v>48000</v>
      </c>
      <c r="AH248" s="474">
        <f t="shared" si="24"/>
        <v>625</v>
      </c>
      <c r="AI248" s="474">
        <f t="shared" si="25"/>
        <v>420</v>
      </c>
      <c r="AJ248" s="213">
        <f t="shared" si="26"/>
        <v>260</v>
      </c>
      <c r="AK248" s="213">
        <f t="shared" si="27"/>
        <v>40</v>
      </c>
      <c r="AL248" s="198"/>
      <c r="AM248" s="195">
        <v>80</v>
      </c>
    </row>
    <row r="249" spans="1:41" x14ac:dyDescent="0.15">
      <c r="A249" s="174">
        <v>246</v>
      </c>
      <c r="B249" s="176" t="s">
        <v>5625</v>
      </c>
      <c r="C249" s="213">
        <v>50</v>
      </c>
      <c r="D249" s="219">
        <v>1</v>
      </c>
      <c r="E249" s="212" t="s">
        <v>6243</v>
      </c>
      <c r="F249" s="202">
        <v>0</v>
      </c>
      <c r="G249" s="200">
        <v>0</v>
      </c>
      <c r="H249" s="216">
        <v>0</v>
      </c>
      <c r="I249" s="208">
        <v>0</v>
      </c>
      <c r="J249" s="210">
        <v>0</v>
      </c>
      <c r="K249" s="204">
        <v>-20</v>
      </c>
      <c r="L249" s="206">
        <v>20</v>
      </c>
      <c r="M249" s="193"/>
      <c r="N249" s="189"/>
      <c r="O249" s="193"/>
      <c r="P249" s="189"/>
      <c r="Q249" s="193"/>
      <c r="R249" s="189"/>
      <c r="S249" s="194"/>
      <c r="T249" s="191"/>
      <c r="U249" s="198"/>
      <c r="V249" s="213">
        <v>235</v>
      </c>
      <c r="W249" s="213">
        <v>2801</v>
      </c>
      <c r="X249" s="213">
        <v>588</v>
      </c>
      <c r="Y249" s="214">
        <v>9600</v>
      </c>
      <c r="Z249" s="213">
        <v>600</v>
      </c>
      <c r="AA249" s="213">
        <v>100</v>
      </c>
      <c r="AB249" s="213">
        <v>50</v>
      </c>
      <c r="AC249" s="213">
        <v>50</v>
      </c>
      <c r="AD249" s="198"/>
      <c r="AE249" s="213">
        <f t="shared" si="21"/>
        <v>14005</v>
      </c>
      <c r="AF249" s="213">
        <f t="shared" si="22"/>
        <v>2940</v>
      </c>
      <c r="AG249" s="214">
        <f t="shared" si="23"/>
        <v>153600</v>
      </c>
      <c r="AH249" s="474">
        <f t="shared" si="24"/>
        <v>900</v>
      </c>
      <c r="AI249" s="474">
        <f t="shared" si="25"/>
        <v>400</v>
      </c>
      <c r="AJ249" s="213">
        <f t="shared" si="26"/>
        <v>200</v>
      </c>
      <c r="AK249" s="213">
        <f t="shared" si="27"/>
        <v>200</v>
      </c>
      <c r="AL249" s="198"/>
      <c r="AM249" s="195">
        <v>80</v>
      </c>
      <c r="AN249" s="197" t="s">
        <v>874</v>
      </c>
      <c r="AO249" s="197" t="s">
        <v>6161</v>
      </c>
    </row>
    <row r="250" spans="1:41" x14ac:dyDescent="0.15">
      <c r="A250" s="174">
        <v>247</v>
      </c>
      <c r="B250" s="176" t="s">
        <v>5626</v>
      </c>
      <c r="C250" s="213">
        <v>50</v>
      </c>
      <c r="D250" s="219">
        <v>0</v>
      </c>
      <c r="E250" s="212" t="s">
        <v>6238</v>
      </c>
      <c r="F250" s="202">
        <v>0</v>
      </c>
      <c r="G250" s="200">
        <v>0</v>
      </c>
      <c r="H250" s="216">
        <v>0</v>
      </c>
      <c r="I250" s="208">
        <v>0</v>
      </c>
      <c r="J250" s="210">
        <v>0</v>
      </c>
      <c r="K250" s="204">
        <v>-20</v>
      </c>
      <c r="L250" s="206">
        <v>20</v>
      </c>
      <c r="M250" s="193"/>
      <c r="N250" s="189"/>
      <c r="O250" s="193"/>
      <c r="P250" s="189"/>
      <c r="Q250" s="193"/>
      <c r="R250" s="189"/>
      <c r="S250" s="194"/>
      <c r="T250" s="191"/>
      <c r="U250" s="198"/>
      <c r="V250" s="213">
        <v>235</v>
      </c>
      <c r="W250" s="213">
        <v>2801</v>
      </c>
      <c r="X250" s="213">
        <v>588</v>
      </c>
      <c r="Y250" s="214">
        <v>9600</v>
      </c>
      <c r="Z250" s="213">
        <v>600</v>
      </c>
      <c r="AA250" s="213">
        <v>100</v>
      </c>
      <c r="AB250" s="213">
        <v>50</v>
      </c>
      <c r="AC250" s="213">
        <v>50</v>
      </c>
      <c r="AD250" s="198"/>
      <c r="AE250" s="213">
        <f t="shared" si="21"/>
        <v>14005</v>
      </c>
      <c r="AF250" s="213">
        <f t="shared" si="22"/>
        <v>2940</v>
      </c>
      <c r="AG250" s="214">
        <f t="shared" si="23"/>
        <v>153600</v>
      </c>
      <c r="AH250" s="474">
        <f t="shared" si="24"/>
        <v>900</v>
      </c>
      <c r="AI250" s="474">
        <f t="shared" si="25"/>
        <v>400</v>
      </c>
      <c r="AJ250" s="213">
        <f t="shared" si="26"/>
        <v>200</v>
      </c>
      <c r="AK250" s="213">
        <f t="shared" si="27"/>
        <v>200</v>
      </c>
      <c r="AL250" s="198"/>
      <c r="AM250" s="195">
        <v>80</v>
      </c>
    </row>
    <row r="251" spans="1:41" x14ac:dyDescent="0.15">
      <c r="A251" s="174">
        <v>248</v>
      </c>
      <c r="B251" s="176" t="s">
        <v>5627</v>
      </c>
      <c r="C251" s="213">
        <v>48</v>
      </c>
      <c r="D251" s="219">
        <v>0</v>
      </c>
      <c r="E251" s="212" t="s">
        <v>6238</v>
      </c>
      <c r="F251" s="202">
        <v>0</v>
      </c>
      <c r="G251" s="200">
        <v>25</v>
      </c>
      <c r="H251" s="216">
        <v>0</v>
      </c>
      <c r="I251" s="208">
        <v>50</v>
      </c>
      <c r="J251" s="210">
        <v>0</v>
      </c>
      <c r="K251" s="204">
        <v>-50</v>
      </c>
      <c r="L251" s="206">
        <v>0</v>
      </c>
      <c r="M251" s="193" t="s">
        <v>689</v>
      </c>
      <c r="N251" s="189">
        <v>10</v>
      </c>
      <c r="O251" s="193" t="s">
        <v>873</v>
      </c>
      <c r="P251" s="189">
        <v>8</v>
      </c>
      <c r="Q251" s="193" t="s">
        <v>872</v>
      </c>
      <c r="R251" s="189">
        <v>3</v>
      </c>
      <c r="S251" s="194" t="s">
        <v>872</v>
      </c>
      <c r="T251" s="191">
        <v>3</v>
      </c>
      <c r="U251" s="198"/>
      <c r="V251" s="213">
        <v>220</v>
      </c>
      <c r="W251" s="213">
        <v>330</v>
      </c>
      <c r="X251" s="213">
        <v>330</v>
      </c>
      <c r="Y251" s="214">
        <v>600</v>
      </c>
      <c r="Z251" s="213">
        <v>400</v>
      </c>
      <c r="AA251" s="213">
        <v>200</v>
      </c>
      <c r="AB251" s="213">
        <v>60</v>
      </c>
      <c r="AC251" s="213">
        <v>60</v>
      </c>
      <c r="AD251" s="198"/>
      <c r="AE251" s="213">
        <f t="shared" si="21"/>
        <v>1650</v>
      </c>
      <c r="AF251" s="213">
        <f t="shared" si="22"/>
        <v>1650</v>
      </c>
      <c r="AG251" s="214">
        <f t="shared" si="23"/>
        <v>9600</v>
      </c>
      <c r="AH251" s="474">
        <f t="shared" si="24"/>
        <v>688</v>
      </c>
      <c r="AI251" s="474">
        <f t="shared" si="25"/>
        <v>488</v>
      </c>
      <c r="AJ251" s="213">
        <f t="shared" si="26"/>
        <v>240</v>
      </c>
      <c r="AK251" s="213">
        <f t="shared" si="27"/>
        <v>240</v>
      </c>
      <c r="AL251" s="198"/>
      <c r="AM251" s="195">
        <v>75</v>
      </c>
      <c r="AN251" s="197" t="s">
        <v>848</v>
      </c>
      <c r="AO251" s="197" t="s">
        <v>6171</v>
      </c>
    </row>
    <row r="252" spans="1:41" x14ac:dyDescent="0.15">
      <c r="A252" s="174">
        <v>249</v>
      </c>
      <c r="B252" s="176" t="s">
        <v>871</v>
      </c>
      <c r="C252" s="213">
        <v>47</v>
      </c>
      <c r="D252" s="219">
        <v>0</v>
      </c>
      <c r="E252" s="212" t="s">
        <v>6238</v>
      </c>
      <c r="F252" s="202">
        <v>0</v>
      </c>
      <c r="G252" s="200">
        <v>0</v>
      </c>
      <c r="H252" s="216">
        <v>0</v>
      </c>
      <c r="I252" s="208">
        <v>0</v>
      </c>
      <c r="J252" s="210">
        <v>0</v>
      </c>
      <c r="K252" s="204">
        <v>-25</v>
      </c>
      <c r="L252" s="206">
        <v>-100</v>
      </c>
      <c r="M252" s="193" t="s">
        <v>751</v>
      </c>
      <c r="N252" s="189">
        <v>15</v>
      </c>
      <c r="O252" s="193" t="s">
        <v>5508</v>
      </c>
      <c r="P252" s="189">
        <v>10</v>
      </c>
      <c r="Q252" s="193"/>
      <c r="R252" s="189"/>
      <c r="S252" s="194" t="s">
        <v>751</v>
      </c>
      <c r="T252" s="191">
        <v>15</v>
      </c>
      <c r="U252" s="198"/>
      <c r="V252" s="213">
        <v>240</v>
      </c>
      <c r="W252" s="213">
        <v>300</v>
      </c>
      <c r="X252" s="213">
        <v>400</v>
      </c>
      <c r="Y252" s="214">
        <v>680</v>
      </c>
      <c r="Z252" s="213">
        <v>380</v>
      </c>
      <c r="AA252" s="213">
        <v>240</v>
      </c>
      <c r="AB252" s="213">
        <v>65</v>
      </c>
      <c r="AC252" s="213">
        <v>55</v>
      </c>
      <c r="AD252" s="198"/>
      <c r="AE252" s="213">
        <f t="shared" si="21"/>
        <v>1500</v>
      </c>
      <c r="AF252" s="213">
        <f t="shared" si="22"/>
        <v>2000</v>
      </c>
      <c r="AG252" s="214">
        <f t="shared" si="23"/>
        <v>10880</v>
      </c>
      <c r="AH252" s="474">
        <f t="shared" si="24"/>
        <v>662</v>
      </c>
      <c r="AI252" s="474">
        <f t="shared" si="25"/>
        <v>522</v>
      </c>
      <c r="AJ252" s="213">
        <f t="shared" si="26"/>
        <v>260</v>
      </c>
      <c r="AK252" s="213">
        <f t="shared" si="27"/>
        <v>220</v>
      </c>
      <c r="AL252" s="198"/>
      <c r="AM252" s="195">
        <v>80</v>
      </c>
      <c r="AN252" s="197" t="s">
        <v>6078</v>
      </c>
      <c r="AO252" s="197" t="s">
        <v>6174</v>
      </c>
    </row>
    <row r="253" spans="1:41" x14ac:dyDescent="0.15">
      <c r="A253" s="174">
        <v>250</v>
      </c>
      <c r="B253" s="176" t="s">
        <v>5628</v>
      </c>
      <c r="C253" s="213">
        <v>49</v>
      </c>
      <c r="D253" s="219">
        <v>0</v>
      </c>
      <c r="E253" s="212" t="s">
        <v>6238</v>
      </c>
      <c r="F253" s="202">
        <v>0</v>
      </c>
      <c r="G253" s="200">
        <v>0</v>
      </c>
      <c r="H253" s="216">
        <v>0</v>
      </c>
      <c r="I253" s="208">
        <v>0</v>
      </c>
      <c r="J253" s="210">
        <v>0</v>
      </c>
      <c r="K253" s="204">
        <v>-20</v>
      </c>
      <c r="L253" s="206">
        <v>0</v>
      </c>
      <c r="M253" s="193" t="s">
        <v>869</v>
      </c>
      <c r="N253" s="189">
        <v>28</v>
      </c>
      <c r="O253" s="193" t="s">
        <v>702</v>
      </c>
      <c r="P253" s="189">
        <v>16</v>
      </c>
      <c r="Q253" s="193" t="s">
        <v>3259</v>
      </c>
      <c r="R253" s="189">
        <v>10</v>
      </c>
      <c r="S253" s="194" t="s">
        <v>3259</v>
      </c>
      <c r="T253" s="191">
        <v>10</v>
      </c>
      <c r="U253" s="198"/>
      <c r="V253" s="213">
        <v>225</v>
      </c>
      <c r="W253" s="213">
        <v>360</v>
      </c>
      <c r="X253" s="213">
        <v>360</v>
      </c>
      <c r="Y253" s="214">
        <v>750</v>
      </c>
      <c r="Z253" s="213">
        <v>345</v>
      </c>
      <c r="AA253" s="213">
        <v>218</v>
      </c>
      <c r="AB253" s="213">
        <v>65</v>
      </c>
      <c r="AC253" s="213">
        <v>65</v>
      </c>
      <c r="AD253" s="198"/>
      <c r="AE253" s="213">
        <f t="shared" si="21"/>
        <v>1800</v>
      </c>
      <c r="AF253" s="213">
        <f t="shared" si="22"/>
        <v>1800</v>
      </c>
      <c r="AG253" s="214">
        <f t="shared" si="23"/>
        <v>12000</v>
      </c>
      <c r="AH253" s="474">
        <f t="shared" si="24"/>
        <v>639</v>
      </c>
      <c r="AI253" s="474">
        <f t="shared" si="25"/>
        <v>512</v>
      </c>
      <c r="AJ253" s="213">
        <f t="shared" si="26"/>
        <v>260</v>
      </c>
      <c r="AK253" s="213">
        <f t="shared" si="27"/>
        <v>260</v>
      </c>
      <c r="AL253" s="198"/>
      <c r="AM253" s="195">
        <v>80</v>
      </c>
      <c r="AN253" s="197" t="s">
        <v>848</v>
      </c>
      <c r="AO253" s="197" t="s">
        <v>6171</v>
      </c>
    </row>
    <row r="254" spans="1:41" x14ac:dyDescent="0.15">
      <c r="A254" s="174">
        <v>251</v>
      </c>
      <c r="B254" s="176" t="s">
        <v>5629</v>
      </c>
      <c r="C254" s="213">
        <v>49</v>
      </c>
      <c r="D254" s="219">
        <v>0</v>
      </c>
      <c r="E254" s="212" t="s">
        <v>6238</v>
      </c>
      <c r="F254" s="202">
        <v>0</v>
      </c>
      <c r="G254" s="200">
        <v>0</v>
      </c>
      <c r="H254" s="216">
        <v>0</v>
      </c>
      <c r="I254" s="208">
        <v>0</v>
      </c>
      <c r="J254" s="210">
        <v>0</v>
      </c>
      <c r="K254" s="204">
        <v>-20</v>
      </c>
      <c r="L254" s="206">
        <v>0</v>
      </c>
      <c r="M254" s="193" t="s">
        <v>869</v>
      </c>
      <c r="N254" s="189">
        <v>28</v>
      </c>
      <c r="O254" s="193" t="s">
        <v>702</v>
      </c>
      <c r="P254" s="189">
        <v>16</v>
      </c>
      <c r="Q254" s="193" t="s">
        <v>3259</v>
      </c>
      <c r="R254" s="189">
        <v>10</v>
      </c>
      <c r="S254" s="194" t="s">
        <v>3259</v>
      </c>
      <c r="T254" s="191">
        <v>10</v>
      </c>
      <c r="U254" s="198"/>
      <c r="V254" s="213">
        <v>225</v>
      </c>
      <c r="W254" s="213">
        <v>360</v>
      </c>
      <c r="X254" s="213">
        <v>360</v>
      </c>
      <c r="Y254" s="214">
        <v>750</v>
      </c>
      <c r="Z254" s="213">
        <v>345</v>
      </c>
      <c r="AA254" s="213">
        <v>218</v>
      </c>
      <c r="AB254" s="213">
        <v>65</v>
      </c>
      <c r="AC254" s="213">
        <v>65</v>
      </c>
      <c r="AD254" s="198"/>
      <c r="AE254" s="213">
        <f t="shared" si="21"/>
        <v>1800</v>
      </c>
      <c r="AF254" s="213">
        <f t="shared" si="22"/>
        <v>1800</v>
      </c>
      <c r="AG254" s="214">
        <f t="shared" si="23"/>
        <v>12000</v>
      </c>
      <c r="AH254" s="474">
        <f t="shared" si="24"/>
        <v>639</v>
      </c>
      <c r="AI254" s="474">
        <f t="shared" si="25"/>
        <v>512</v>
      </c>
      <c r="AJ254" s="213">
        <f t="shared" si="26"/>
        <v>260</v>
      </c>
      <c r="AK254" s="213">
        <f t="shared" si="27"/>
        <v>260</v>
      </c>
      <c r="AL254" s="198"/>
      <c r="AM254" s="195">
        <v>80</v>
      </c>
    </row>
    <row r="255" spans="1:41" x14ac:dyDescent="0.15">
      <c r="A255" s="174">
        <v>252</v>
      </c>
      <c r="B255" s="176" t="s">
        <v>5630</v>
      </c>
      <c r="C255" s="213">
        <v>45</v>
      </c>
      <c r="D255" s="219">
        <v>0</v>
      </c>
      <c r="E255" s="212" t="s">
        <v>6238</v>
      </c>
      <c r="F255" s="202">
        <v>0</v>
      </c>
      <c r="G255" s="200">
        <v>0</v>
      </c>
      <c r="H255" s="216">
        <v>0</v>
      </c>
      <c r="I255" s="208">
        <v>0</v>
      </c>
      <c r="J255" s="210">
        <v>0</v>
      </c>
      <c r="K255" s="204">
        <v>-50</v>
      </c>
      <c r="L255" s="206">
        <v>0</v>
      </c>
      <c r="M255" s="193" t="s">
        <v>703</v>
      </c>
      <c r="N255" s="189">
        <v>20</v>
      </c>
      <c r="O255" s="193" t="s">
        <v>702</v>
      </c>
      <c r="P255" s="189">
        <v>10</v>
      </c>
      <c r="Q255" s="193" t="s">
        <v>701</v>
      </c>
      <c r="R255" s="189">
        <v>5</v>
      </c>
      <c r="S255" s="194" t="s">
        <v>701</v>
      </c>
      <c r="T255" s="191">
        <v>5</v>
      </c>
      <c r="U255" s="198"/>
      <c r="V255" s="213">
        <v>220</v>
      </c>
      <c r="W255" s="213">
        <v>250</v>
      </c>
      <c r="X255" s="213">
        <v>250</v>
      </c>
      <c r="Y255" s="214">
        <v>110</v>
      </c>
      <c r="Z255" s="213">
        <v>280</v>
      </c>
      <c r="AA255" s="213">
        <v>220</v>
      </c>
      <c r="AB255" s="213">
        <v>60</v>
      </c>
      <c r="AC255" s="213">
        <v>70</v>
      </c>
      <c r="AD255" s="198"/>
      <c r="AE255" s="213">
        <f t="shared" si="21"/>
        <v>1250</v>
      </c>
      <c r="AF255" s="213">
        <f t="shared" si="22"/>
        <v>1250</v>
      </c>
      <c r="AG255" s="214">
        <f t="shared" si="23"/>
        <v>1760</v>
      </c>
      <c r="AH255" s="474">
        <f t="shared" si="24"/>
        <v>550</v>
      </c>
      <c r="AI255" s="474">
        <f t="shared" si="25"/>
        <v>490</v>
      </c>
      <c r="AJ255" s="213">
        <f t="shared" si="26"/>
        <v>240</v>
      </c>
      <c r="AK255" s="213">
        <f t="shared" si="27"/>
        <v>280</v>
      </c>
      <c r="AL255" s="198"/>
      <c r="AM255" s="195">
        <v>80</v>
      </c>
      <c r="AN255" s="197" t="s">
        <v>6078</v>
      </c>
      <c r="AO255" s="197" t="s">
        <v>6174</v>
      </c>
    </row>
    <row r="256" spans="1:41" x14ac:dyDescent="0.15">
      <c r="A256" s="174">
        <v>253</v>
      </c>
      <c r="B256" s="176" t="s">
        <v>5631</v>
      </c>
      <c r="C256" s="213">
        <v>50</v>
      </c>
      <c r="D256" s="219">
        <v>0</v>
      </c>
      <c r="E256" s="212" t="s">
        <v>6238</v>
      </c>
      <c r="F256" s="202">
        <v>0</v>
      </c>
      <c r="G256" s="200">
        <v>0</v>
      </c>
      <c r="H256" s="216">
        <v>0</v>
      </c>
      <c r="I256" s="208">
        <v>0</v>
      </c>
      <c r="J256" s="210">
        <v>0</v>
      </c>
      <c r="K256" s="204">
        <v>-50</v>
      </c>
      <c r="L256" s="206">
        <v>0</v>
      </c>
      <c r="M256" s="193" t="s">
        <v>703</v>
      </c>
      <c r="N256" s="189">
        <v>30</v>
      </c>
      <c r="O256" s="193" t="s">
        <v>702</v>
      </c>
      <c r="P256" s="189">
        <v>15</v>
      </c>
      <c r="Q256" s="193" t="s">
        <v>701</v>
      </c>
      <c r="R256" s="189">
        <v>10</v>
      </c>
      <c r="S256" s="194" t="s">
        <v>701</v>
      </c>
      <c r="T256" s="191">
        <v>10</v>
      </c>
      <c r="U256" s="198"/>
      <c r="V256" s="213">
        <v>220</v>
      </c>
      <c r="W256" s="213">
        <v>1200</v>
      </c>
      <c r="X256" s="213">
        <v>1200</v>
      </c>
      <c r="Y256" s="214">
        <v>4000</v>
      </c>
      <c r="Z256" s="213">
        <v>480</v>
      </c>
      <c r="AA256" s="213">
        <v>240</v>
      </c>
      <c r="AB256" s="213">
        <v>70</v>
      </c>
      <c r="AC256" s="213">
        <v>80</v>
      </c>
      <c r="AD256" s="198"/>
      <c r="AE256" s="213">
        <f t="shared" si="21"/>
        <v>6000</v>
      </c>
      <c r="AF256" s="213">
        <f t="shared" si="22"/>
        <v>6000</v>
      </c>
      <c r="AG256" s="214">
        <f t="shared" si="23"/>
        <v>64000</v>
      </c>
      <c r="AH256" s="474">
        <f t="shared" si="24"/>
        <v>780</v>
      </c>
      <c r="AI256" s="474">
        <f t="shared" si="25"/>
        <v>540</v>
      </c>
      <c r="AJ256" s="213">
        <f t="shared" si="26"/>
        <v>280</v>
      </c>
      <c r="AK256" s="213">
        <f t="shared" si="27"/>
        <v>320</v>
      </c>
      <c r="AL256" s="198"/>
      <c r="AM256" s="195">
        <v>80</v>
      </c>
      <c r="AN256" s="197" t="s">
        <v>850</v>
      </c>
      <c r="AO256" s="197" t="s">
        <v>6172</v>
      </c>
    </row>
    <row r="257" spans="1:41" x14ac:dyDescent="0.15">
      <c r="A257" s="174">
        <v>254</v>
      </c>
      <c r="B257" s="176" t="s">
        <v>5632</v>
      </c>
      <c r="C257" s="213">
        <v>46</v>
      </c>
      <c r="D257" s="219">
        <v>0</v>
      </c>
      <c r="E257" s="212" t="s">
        <v>6238</v>
      </c>
      <c r="F257" s="202">
        <v>0</v>
      </c>
      <c r="G257" s="200">
        <v>25</v>
      </c>
      <c r="H257" s="216">
        <v>0</v>
      </c>
      <c r="I257" s="208">
        <v>0</v>
      </c>
      <c r="J257" s="210">
        <v>0</v>
      </c>
      <c r="K257" s="204">
        <v>-25</v>
      </c>
      <c r="L257" s="206">
        <v>-100</v>
      </c>
      <c r="M257" s="193" t="s">
        <v>866</v>
      </c>
      <c r="N257" s="189">
        <v>10</v>
      </c>
      <c r="O257" s="193" t="s">
        <v>742</v>
      </c>
      <c r="P257" s="189">
        <v>8</v>
      </c>
      <c r="Q257" s="193" t="s">
        <v>868</v>
      </c>
      <c r="R257" s="189">
        <v>5</v>
      </c>
      <c r="S257" s="194" t="s">
        <v>868</v>
      </c>
      <c r="T257" s="191">
        <v>15</v>
      </c>
      <c r="U257" s="198"/>
      <c r="V257" s="213">
        <v>40</v>
      </c>
      <c r="W257" s="213">
        <v>220</v>
      </c>
      <c r="X257" s="213">
        <v>280</v>
      </c>
      <c r="Y257" s="214">
        <v>400</v>
      </c>
      <c r="Z257" s="213">
        <v>300</v>
      </c>
      <c r="AA257" s="213">
        <v>180</v>
      </c>
      <c r="AB257" s="213">
        <v>55</v>
      </c>
      <c r="AC257" s="213">
        <v>20</v>
      </c>
      <c r="AD257" s="198"/>
      <c r="AE257" s="213">
        <f t="shared" si="21"/>
        <v>1100</v>
      </c>
      <c r="AF257" s="213">
        <f t="shared" si="22"/>
        <v>1400</v>
      </c>
      <c r="AG257" s="214">
        <f t="shared" si="23"/>
        <v>6400</v>
      </c>
      <c r="AH257" s="474">
        <f t="shared" si="24"/>
        <v>576</v>
      </c>
      <c r="AI257" s="474">
        <f t="shared" si="25"/>
        <v>456</v>
      </c>
      <c r="AJ257" s="213">
        <f t="shared" si="26"/>
        <v>220</v>
      </c>
      <c r="AK257" s="213">
        <f t="shared" si="27"/>
        <v>80</v>
      </c>
      <c r="AL257" s="198"/>
      <c r="AM257" s="195">
        <v>80</v>
      </c>
      <c r="AN257" s="197" t="s">
        <v>850</v>
      </c>
    </row>
    <row r="258" spans="1:41" x14ac:dyDescent="0.15">
      <c r="A258" s="174">
        <v>255</v>
      </c>
      <c r="B258" s="176" t="s">
        <v>5633</v>
      </c>
      <c r="C258" s="213">
        <v>46</v>
      </c>
      <c r="D258" s="219">
        <v>0</v>
      </c>
      <c r="E258" s="212" t="s">
        <v>6238</v>
      </c>
      <c r="F258" s="202">
        <v>0</v>
      </c>
      <c r="G258" s="200">
        <v>25</v>
      </c>
      <c r="H258" s="216">
        <v>0</v>
      </c>
      <c r="I258" s="208">
        <v>0</v>
      </c>
      <c r="J258" s="210">
        <v>0</v>
      </c>
      <c r="K258" s="204">
        <v>-25</v>
      </c>
      <c r="L258" s="206">
        <v>-100</v>
      </c>
      <c r="M258" s="193" t="s">
        <v>866</v>
      </c>
      <c r="N258" s="189">
        <v>50</v>
      </c>
      <c r="O258" s="193" t="s">
        <v>742</v>
      </c>
      <c r="P258" s="189">
        <v>25</v>
      </c>
      <c r="Q258" s="193" t="s">
        <v>865</v>
      </c>
      <c r="R258" s="189">
        <v>10</v>
      </c>
      <c r="S258" s="194"/>
      <c r="T258" s="191"/>
      <c r="U258" s="198"/>
      <c r="V258" s="213">
        <v>200</v>
      </c>
      <c r="W258" s="213">
        <v>4400</v>
      </c>
      <c r="X258" s="213">
        <v>2800</v>
      </c>
      <c r="Y258" s="214">
        <v>8000</v>
      </c>
      <c r="Z258" s="213">
        <v>600</v>
      </c>
      <c r="AA258" s="213">
        <v>180</v>
      </c>
      <c r="AB258" s="213">
        <v>75</v>
      </c>
      <c r="AC258" s="213">
        <v>20</v>
      </c>
      <c r="AD258" s="198"/>
      <c r="AE258" s="213">
        <f t="shared" si="21"/>
        <v>22000</v>
      </c>
      <c r="AF258" s="213">
        <f t="shared" si="22"/>
        <v>14000</v>
      </c>
      <c r="AG258" s="214">
        <f t="shared" si="23"/>
        <v>128000</v>
      </c>
      <c r="AH258" s="474">
        <f t="shared" si="24"/>
        <v>876</v>
      </c>
      <c r="AI258" s="474">
        <f t="shared" si="25"/>
        <v>456</v>
      </c>
      <c r="AJ258" s="213">
        <f t="shared" si="26"/>
        <v>300</v>
      </c>
      <c r="AK258" s="213">
        <f t="shared" si="27"/>
        <v>80</v>
      </c>
      <c r="AL258" s="198"/>
      <c r="AM258" s="195">
        <v>80</v>
      </c>
    </row>
    <row r="259" spans="1:41" x14ac:dyDescent="0.15">
      <c r="A259" s="174">
        <v>256</v>
      </c>
      <c r="B259" s="176" t="s">
        <v>864</v>
      </c>
      <c r="C259" s="213">
        <v>51</v>
      </c>
      <c r="D259" s="219">
        <v>2</v>
      </c>
      <c r="E259" s="212" t="s">
        <v>6239</v>
      </c>
      <c r="F259" s="202">
        <v>0</v>
      </c>
      <c r="G259" s="200">
        <v>50</v>
      </c>
      <c r="H259" s="216">
        <v>0</v>
      </c>
      <c r="I259" s="208">
        <v>0</v>
      </c>
      <c r="J259" s="210">
        <v>-50</v>
      </c>
      <c r="K259" s="204">
        <v>50</v>
      </c>
      <c r="L259" s="206">
        <v>-50</v>
      </c>
      <c r="M259" s="193" t="s">
        <v>583</v>
      </c>
      <c r="N259" s="189">
        <v>15</v>
      </c>
      <c r="O259" s="193" t="s">
        <v>583</v>
      </c>
      <c r="P259" s="189">
        <v>10</v>
      </c>
      <c r="Q259" s="193" t="s">
        <v>583</v>
      </c>
      <c r="R259" s="189">
        <v>5</v>
      </c>
      <c r="S259" s="194" t="s">
        <v>5601</v>
      </c>
      <c r="T259" s="191">
        <v>5</v>
      </c>
      <c r="U259" s="198"/>
      <c r="V259" s="213">
        <v>250</v>
      </c>
      <c r="W259" s="213">
        <v>1000</v>
      </c>
      <c r="X259" s="213">
        <v>1000</v>
      </c>
      <c r="Y259" s="214">
        <v>2400</v>
      </c>
      <c r="Z259" s="213">
        <v>625</v>
      </c>
      <c r="AA259" s="213">
        <v>150</v>
      </c>
      <c r="AB259" s="213">
        <v>60</v>
      </c>
      <c r="AC259" s="213">
        <v>40</v>
      </c>
      <c r="AD259" s="198"/>
      <c r="AE259" s="213">
        <f t="shared" ref="AE259:AE322" si="28">W259*经验率</f>
        <v>5000</v>
      </c>
      <c r="AF259" s="213">
        <f t="shared" ref="AF259:AF322" si="29">X259*金钱率</f>
        <v>5000</v>
      </c>
      <c r="AG259" s="214">
        <f t="shared" ref="AG259:AG322" si="30">Y259*HP率</f>
        <v>38400</v>
      </c>
      <c r="AH259" s="474">
        <f t="shared" ref="AH259:AH322" si="31">C259*攻击率+Z259</f>
        <v>931</v>
      </c>
      <c r="AI259" s="474">
        <f t="shared" ref="AI259:AI322" si="32">C259*速度率+AA259</f>
        <v>456</v>
      </c>
      <c r="AJ259" s="213">
        <f t="shared" ref="AJ259:AJ322" si="33">AB259*命中率</f>
        <v>240</v>
      </c>
      <c r="AK259" s="213">
        <f t="shared" ref="AK259:AK322" si="34">AC259*回避率</f>
        <v>160</v>
      </c>
      <c r="AL259" s="198"/>
      <c r="AM259" s="195">
        <v>80</v>
      </c>
      <c r="AN259" s="197" t="s">
        <v>848</v>
      </c>
      <c r="AO259" s="197" t="s">
        <v>6171</v>
      </c>
    </row>
    <row r="260" spans="1:41" x14ac:dyDescent="0.15">
      <c r="A260" s="174">
        <v>257</v>
      </c>
      <c r="B260" s="176" t="s">
        <v>863</v>
      </c>
      <c r="C260" s="213">
        <v>50</v>
      </c>
      <c r="D260" s="219">
        <v>4</v>
      </c>
      <c r="E260" s="212" t="s">
        <v>6244</v>
      </c>
      <c r="F260" s="202">
        <v>0</v>
      </c>
      <c r="G260" s="200">
        <v>0</v>
      </c>
      <c r="H260" s="216">
        <v>0</v>
      </c>
      <c r="I260" s="208">
        <v>-100</v>
      </c>
      <c r="J260" s="210">
        <v>-50</v>
      </c>
      <c r="K260" s="204">
        <v>100</v>
      </c>
      <c r="L260" s="206">
        <v>0</v>
      </c>
      <c r="M260" s="193" t="s">
        <v>199</v>
      </c>
      <c r="N260" s="189">
        <v>12</v>
      </c>
      <c r="O260" s="193" t="s">
        <v>583</v>
      </c>
      <c r="P260" s="189">
        <v>8</v>
      </c>
      <c r="Q260" s="193" t="s">
        <v>5634</v>
      </c>
      <c r="R260" s="189">
        <v>4</v>
      </c>
      <c r="S260" s="194" t="s">
        <v>583</v>
      </c>
      <c r="T260" s="191">
        <v>30</v>
      </c>
      <c r="U260" s="198"/>
      <c r="V260" s="213">
        <v>120</v>
      </c>
      <c r="W260" s="213">
        <v>1200</v>
      </c>
      <c r="X260" s="213">
        <v>700</v>
      </c>
      <c r="Y260" s="214">
        <v>500</v>
      </c>
      <c r="Z260" s="213">
        <v>500</v>
      </c>
      <c r="AA260" s="213">
        <v>180</v>
      </c>
      <c r="AB260" s="213">
        <v>75</v>
      </c>
      <c r="AC260" s="213">
        <v>65</v>
      </c>
      <c r="AD260" s="198"/>
      <c r="AE260" s="213">
        <f t="shared" si="28"/>
        <v>6000</v>
      </c>
      <c r="AF260" s="213">
        <f t="shared" si="29"/>
        <v>3500</v>
      </c>
      <c r="AG260" s="214">
        <f t="shared" si="30"/>
        <v>8000</v>
      </c>
      <c r="AH260" s="474">
        <f t="shared" si="31"/>
        <v>800</v>
      </c>
      <c r="AI260" s="474">
        <f t="shared" si="32"/>
        <v>480</v>
      </c>
      <c r="AJ260" s="213">
        <f t="shared" si="33"/>
        <v>300</v>
      </c>
      <c r="AK260" s="213">
        <f t="shared" si="34"/>
        <v>260</v>
      </c>
      <c r="AL260" s="198"/>
      <c r="AM260" s="195">
        <v>80</v>
      </c>
      <c r="AN260" s="197" t="s">
        <v>848</v>
      </c>
      <c r="AO260" s="197" t="s">
        <v>6171</v>
      </c>
    </row>
    <row r="261" spans="1:41" x14ac:dyDescent="0.15">
      <c r="A261" s="174">
        <v>258</v>
      </c>
      <c r="B261" s="176" t="s">
        <v>861</v>
      </c>
      <c r="C261" s="213">
        <v>49</v>
      </c>
      <c r="D261" s="219">
        <v>6</v>
      </c>
      <c r="E261" s="212" t="s">
        <v>6242</v>
      </c>
      <c r="F261" s="202">
        <v>0</v>
      </c>
      <c r="G261" s="200">
        <v>0</v>
      </c>
      <c r="H261" s="216">
        <v>0</v>
      </c>
      <c r="I261" s="208">
        <v>-100</v>
      </c>
      <c r="J261" s="210">
        <v>-50</v>
      </c>
      <c r="K261" s="204">
        <v>100</v>
      </c>
      <c r="L261" s="206">
        <v>0</v>
      </c>
      <c r="M261" s="193" t="s">
        <v>583</v>
      </c>
      <c r="N261" s="189">
        <v>30</v>
      </c>
      <c r="O261" s="193" t="s">
        <v>583</v>
      </c>
      <c r="P261" s="189">
        <v>15</v>
      </c>
      <c r="Q261" s="193" t="s">
        <v>583</v>
      </c>
      <c r="R261" s="189">
        <v>5</v>
      </c>
      <c r="S261" s="194" t="s">
        <v>583</v>
      </c>
      <c r="T261" s="191">
        <v>5</v>
      </c>
      <c r="U261" s="198"/>
      <c r="V261" s="213">
        <v>110</v>
      </c>
      <c r="W261" s="213">
        <v>380</v>
      </c>
      <c r="X261" s="213">
        <v>1480</v>
      </c>
      <c r="Y261" s="214">
        <v>420</v>
      </c>
      <c r="Z261" s="213">
        <v>480</v>
      </c>
      <c r="AA261" s="213">
        <v>200</v>
      </c>
      <c r="AB261" s="213">
        <v>80</v>
      </c>
      <c r="AC261" s="213">
        <v>60</v>
      </c>
      <c r="AD261" s="198"/>
      <c r="AE261" s="213">
        <f t="shared" si="28"/>
        <v>1900</v>
      </c>
      <c r="AF261" s="213">
        <f t="shared" si="29"/>
        <v>7400</v>
      </c>
      <c r="AG261" s="214">
        <f t="shared" si="30"/>
        <v>6720</v>
      </c>
      <c r="AH261" s="474">
        <f t="shared" si="31"/>
        <v>774</v>
      </c>
      <c r="AI261" s="474">
        <f t="shared" si="32"/>
        <v>494</v>
      </c>
      <c r="AJ261" s="213">
        <f t="shared" si="33"/>
        <v>320</v>
      </c>
      <c r="AK261" s="213">
        <f t="shared" si="34"/>
        <v>240</v>
      </c>
      <c r="AL261" s="198"/>
      <c r="AM261" s="195">
        <v>80</v>
      </c>
      <c r="AN261" s="197" t="s">
        <v>848</v>
      </c>
      <c r="AO261" s="197" t="s">
        <v>6171</v>
      </c>
    </row>
    <row r="262" spans="1:41" x14ac:dyDescent="0.15">
      <c r="A262" s="174">
        <v>259</v>
      </c>
      <c r="B262" s="176" t="s">
        <v>860</v>
      </c>
      <c r="C262" s="213">
        <v>47</v>
      </c>
      <c r="D262" s="219">
        <v>4</v>
      </c>
      <c r="E262" s="212" t="s">
        <v>6244</v>
      </c>
      <c r="F262" s="202">
        <v>0</v>
      </c>
      <c r="G262" s="200">
        <v>0</v>
      </c>
      <c r="H262" s="216">
        <v>-50</v>
      </c>
      <c r="I262" s="208">
        <v>0</v>
      </c>
      <c r="J262" s="210">
        <v>0</v>
      </c>
      <c r="K262" s="204">
        <v>100</v>
      </c>
      <c r="L262" s="206">
        <v>0</v>
      </c>
      <c r="M262" s="193" t="s">
        <v>626</v>
      </c>
      <c r="N262" s="189">
        <v>20</v>
      </c>
      <c r="O262" s="193" t="s">
        <v>199</v>
      </c>
      <c r="P262" s="189">
        <v>20</v>
      </c>
      <c r="Q262" s="193" t="s">
        <v>823</v>
      </c>
      <c r="R262" s="189">
        <v>15</v>
      </c>
      <c r="S262" s="194" t="s">
        <v>674</v>
      </c>
      <c r="T262" s="191">
        <v>4</v>
      </c>
      <c r="U262" s="198"/>
      <c r="V262" s="213">
        <v>300</v>
      </c>
      <c r="W262" s="213">
        <v>230</v>
      </c>
      <c r="X262" s="213">
        <v>390</v>
      </c>
      <c r="Y262" s="214">
        <v>100</v>
      </c>
      <c r="Z262" s="213">
        <v>280</v>
      </c>
      <c r="AA262" s="213">
        <v>25</v>
      </c>
      <c r="AB262" s="213">
        <v>60</v>
      </c>
      <c r="AC262" s="213">
        <v>70</v>
      </c>
      <c r="AD262" s="198"/>
      <c r="AE262" s="213">
        <f t="shared" si="28"/>
        <v>1150</v>
      </c>
      <c r="AF262" s="213">
        <f t="shared" si="29"/>
        <v>1950</v>
      </c>
      <c r="AG262" s="214">
        <f t="shared" si="30"/>
        <v>1600</v>
      </c>
      <c r="AH262" s="474">
        <f t="shared" si="31"/>
        <v>562</v>
      </c>
      <c r="AI262" s="474">
        <f t="shared" si="32"/>
        <v>307</v>
      </c>
      <c r="AJ262" s="213">
        <f t="shared" si="33"/>
        <v>240</v>
      </c>
      <c r="AK262" s="213">
        <f t="shared" si="34"/>
        <v>280</v>
      </c>
      <c r="AL262" s="198"/>
      <c r="AM262" s="195">
        <v>80</v>
      </c>
      <c r="AN262" s="197" t="s">
        <v>848</v>
      </c>
      <c r="AO262" s="197" t="s">
        <v>6171</v>
      </c>
    </row>
    <row r="263" spans="1:41" x14ac:dyDescent="0.15">
      <c r="A263" s="174">
        <v>260</v>
      </c>
      <c r="B263" s="176" t="s">
        <v>5635</v>
      </c>
      <c r="C263" s="213">
        <v>50</v>
      </c>
      <c r="D263" s="219">
        <v>6</v>
      </c>
      <c r="E263" s="212" t="s">
        <v>6242</v>
      </c>
      <c r="F263" s="202">
        <v>0</v>
      </c>
      <c r="G263" s="200">
        <v>-50</v>
      </c>
      <c r="H263" s="216">
        <v>0</v>
      </c>
      <c r="I263" s="208">
        <v>0</v>
      </c>
      <c r="J263" s="210">
        <v>0</v>
      </c>
      <c r="K263" s="204">
        <v>100</v>
      </c>
      <c r="L263" s="206">
        <v>-100</v>
      </c>
      <c r="M263" s="193" t="s">
        <v>629</v>
      </c>
      <c r="N263" s="189">
        <v>10</v>
      </c>
      <c r="O263" s="193" t="s">
        <v>629</v>
      </c>
      <c r="P263" s="189">
        <v>10</v>
      </c>
      <c r="Q263" s="193" t="s">
        <v>859</v>
      </c>
      <c r="R263" s="189">
        <v>5</v>
      </c>
      <c r="S263" s="194" t="s">
        <v>629</v>
      </c>
      <c r="T263" s="191">
        <v>10</v>
      </c>
      <c r="U263" s="198"/>
      <c r="V263" s="213">
        <v>105</v>
      </c>
      <c r="W263" s="213">
        <v>500</v>
      </c>
      <c r="X263" s="213">
        <v>1400</v>
      </c>
      <c r="Y263" s="214">
        <v>850</v>
      </c>
      <c r="Z263" s="213">
        <v>600</v>
      </c>
      <c r="AA263" s="213">
        <v>200</v>
      </c>
      <c r="AB263" s="213">
        <v>70</v>
      </c>
      <c r="AC263" s="213">
        <v>40</v>
      </c>
      <c r="AD263" s="198"/>
      <c r="AE263" s="213">
        <f t="shared" si="28"/>
        <v>2500</v>
      </c>
      <c r="AF263" s="213">
        <f t="shared" si="29"/>
        <v>7000</v>
      </c>
      <c r="AG263" s="214">
        <f t="shared" si="30"/>
        <v>13600</v>
      </c>
      <c r="AH263" s="474">
        <f t="shared" si="31"/>
        <v>900</v>
      </c>
      <c r="AI263" s="474">
        <f t="shared" si="32"/>
        <v>500</v>
      </c>
      <c r="AJ263" s="213">
        <f t="shared" si="33"/>
        <v>280</v>
      </c>
      <c r="AK263" s="213">
        <f t="shared" si="34"/>
        <v>160</v>
      </c>
      <c r="AL263" s="198"/>
      <c r="AM263" s="195">
        <v>80</v>
      </c>
      <c r="AN263" s="197" t="s">
        <v>848</v>
      </c>
      <c r="AO263" s="197" t="s">
        <v>6171</v>
      </c>
    </row>
    <row r="264" spans="1:41" x14ac:dyDescent="0.15">
      <c r="A264" s="174">
        <v>261</v>
      </c>
      <c r="B264" s="176" t="s">
        <v>857</v>
      </c>
      <c r="C264" s="213">
        <v>47</v>
      </c>
      <c r="D264" s="219">
        <v>6</v>
      </c>
      <c r="E264" s="212" t="s">
        <v>6242</v>
      </c>
      <c r="F264" s="202">
        <v>0</v>
      </c>
      <c r="G264" s="200">
        <v>100</v>
      </c>
      <c r="H264" s="216">
        <v>0</v>
      </c>
      <c r="I264" s="208">
        <v>-100</v>
      </c>
      <c r="J264" s="210">
        <v>0</v>
      </c>
      <c r="K264" s="204">
        <v>100</v>
      </c>
      <c r="L264" s="206">
        <v>0</v>
      </c>
      <c r="M264" s="193" t="s">
        <v>583</v>
      </c>
      <c r="N264" s="189">
        <v>18</v>
      </c>
      <c r="O264" s="193" t="s">
        <v>583</v>
      </c>
      <c r="P264" s="189">
        <v>12</v>
      </c>
      <c r="Q264" s="193" t="s">
        <v>5601</v>
      </c>
      <c r="R264" s="189">
        <v>5</v>
      </c>
      <c r="S264" s="194" t="s">
        <v>5601</v>
      </c>
      <c r="T264" s="191">
        <v>5</v>
      </c>
      <c r="U264" s="198"/>
      <c r="V264" s="213">
        <v>100</v>
      </c>
      <c r="W264" s="213">
        <v>300</v>
      </c>
      <c r="X264" s="213">
        <v>300</v>
      </c>
      <c r="Y264" s="214">
        <v>200</v>
      </c>
      <c r="Z264" s="213">
        <v>300</v>
      </c>
      <c r="AA264" s="213">
        <v>220</v>
      </c>
      <c r="AB264" s="213">
        <v>65</v>
      </c>
      <c r="AC264" s="213">
        <v>20</v>
      </c>
      <c r="AD264" s="198"/>
      <c r="AE264" s="213">
        <f t="shared" si="28"/>
        <v>1500</v>
      </c>
      <c r="AF264" s="213">
        <f t="shared" si="29"/>
        <v>1500</v>
      </c>
      <c r="AG264" s="214">
        <f t="shared" si="30"/>
        <v>3200</v>
      </c>
      <c r="AH264" s="474">
        <f t="shared" si="31"/>
        <v>582</v>
      </c>
      <c r="AI264" s="474">
        <f t="shared" si="32"/>
        <v>502</v>
      </c>
      <c r="AJ264" s="213">
        <f t="shared" si="33"/>
        <v>260</v>
      </c>
      <c r="AK264" s="213">
        <f t="shared" si="34"/>
        <v>80</v>
      </c>
      <c r="AL264" s="198"/>
      <c r="AM264" s="195">
        <v>70</v>
      </c>
      <c r="AN264" s="197" t="s">
        <v>848</v>
      </c>
      <c r="AO264" s="197" t="s">
        <v>6171</v>
      </c>
    </row>
    <row r="265" spans="1:41" x14ac:dyDescent="0.15">
      <c r="A265" s="174">
        <v>262</v>
      </c>
      <c r="B265" s="176" t="s">
        <v>5636</v>
      </c>
      <c r="C265" s="213">
        <v>45</v>
      </c>
      <c r="D265" s="219">
        <v>0</v>
      </c>
      <c r="E265" s="212" t="s">
        <v>6238</v>
      </c>
      <c r="F265" s="202">
        <v>0</v>
      </c>
      <c r="G265" s="200">
        <v>0</v>
      </c>
      <c r="H265" s="216">
        <v>0</v>
      </c>
      <c r="I265" s="208">
        <v>0</v>
      </c>
      <c r="J265" s="210">
        <v>0</v>
      </c>
      <c r="K265" s="204">
        <v>-100</v>
      </c>
      <c r="L265" s="206">
        <v>0</v>
      </c>
      <c r="M265" s="193" t="s">
        <v>854</v>
      </c>
      <c r="N265" s="189">
        <v>25</v>
      </c>
      <c r="O265" s="193" t="s">
        <v>776</v>
      </c>
      <c r="P265" s="189">
        <v>18</v>
      </c>
      <c r="Q265" s="193" t="s">
        <v>775</v>
      </c>
      <c r="R265" s="189">
        <v>10</v>
      </c>
      <c r="S265" s="194" t="s">
        <v>775</v>
      </c>
      <c r="T265" s="191">
        <v>10</v>
      </c>
      <c r="U265" s="198"/>
      <c r="V265" s="213">
        <v>100</v>
      </c>
      <c r="W265" s="213">
        <v>200</v>
      </c>
      <c r="X265" s="213">
        <v>480</v>
      </c>
      <c r="Y265" s="214">
        <v>2500</v>
      </c>
      <c r="Z265" s="213">
        <v>450</v>
      </c>
      <c r="AA265" s="213">
        <v>120</v>
      </c>
      <c r="AB265" s="213">
        <v>65</v>
      </c>
      <c r="AC265" s="213">
        <v>40</v>
      </c>
      <c r="AD265" s="198"/>
      <c r="AE265" s="213">
        <f t="shared" si="28"/>
        <v>1000</v>
      </c>
      <c r="AF265" s="213">
        <f t="shared" si="29"/>
        <v>2400</v>
      </c>
      <c r="AG265" s="214">
        <f t="shared" si="30"/>
        <v>40000</v>
      </c>
      <c r="AH265" s="474">
        <f t="shared" si="31"/>
        <v>720</v>
      </c>
      <c r="AI265" s="474">
        <f t="shared" si="32"/>
        <v>390</v>
      </c>
      <c r="AJ265" s="213">
        <f t="shared" si="33"/>
        <v>260</v>
      </c>
      <c r="AK265" s="213">
        <f t="shared" si="34"/>
        <v>160</v>
      </c>
      <c r="AL265" s="198"/>
      <c r="AM265" s="195">
        <v>80</v>
      </c>
      <c r="AN265" s="197" t="s">
        <v>850</v>
      </c>
      <c r="AO265" s="197" t="s">
        <v>6172</v>
      </c>
    </row>
    <row r="266" spans="1:41" x14ac:dyDescent="0.15">
      <c r="A266" s="174">
        <v>263</v>
      </c>
      <c r="B266" s="176" t="s">
        <v>5637</v>
      </c>
      <c r="C266" s="213">
        <v>45</v>
      </c>
      <c r="D266" s="219">
        <v>0</v>
      </c>
      <c r="E266" s="212" t="s">
        <v>6238</v>
      </c>
      <c r="F266" s="202">
        <v>0</v>
      </c>
      <c r="G266" s="200">
        <v>0</v>
      </c>
      <c r="H266" s="216">
        <v>0</v>
      </c>
      <c r="I266" s="208">
        <v>0</v>
      </c>
      <c r="J266" s="210">
        <v>0</v>
      </c>
      <c r="K266" s="204">
        <v>-100</v>
      </c>
      <c r="L266" s="206">
        <v>0</v>
      </c>
      <c r="M266" s="193" t="s">
        <v>854</v>
      </c>
      <c r="N266" s="189">
        <v>26</v>
      </c>
      <c r="O266" s="193" t="s">
        <v>776</v>
      </c>
      <c r="P266" s="189">
        <v>19</v>
      </c>
      <c r="Q266" s="193" t="s">
        <v>775</v>
      </c>
      <c r="R266" s="189">
        <v>11</v>
      </c>
      <c r="S266" s="194"/>
      <c r="T266" s="191"/>
      <c r="U266" s="198"/>
      <c r="V266" s="213">
        <v>100</v>
      </c>
      <c r="W266" s="213">
        <v>400</v>
      </c>
      <c r="X266" s="213">
        <v>960</v>
      </c>
      <c r="Y266" s="214">
        <v>2500</v>
      </c>
      <c r="Z266" s="213">
        <v>450</v>
      </c>
      <c r="AA266" s="213">
        <v>120</v>
      </c>
      <c r="AB266" s="213">
        <v>65</v>
      </c>
      <c r="AC266" s="213">
        <v>40</v>
      </c>
      <c r="AD266" s="198"/>
      <c r="AE266" s="213">
        <f t="shared" si="28"/>
        <v>2000</v>
      </c>
      <c r="AF266" s="213">
        <f t="shared" si="29"/>
        <v>4800</v>
      </c>
      <c r="AG266" s="214">
        <f t="shared" si="30"/>
        <v>40000</v>
      </c>
      <c r="AH266" s="474">
        <f t="shared" si="31"/>
        <v>720</v>
      </c>
      <c r="AI266" s="474">
        <f t="shared" si="32"/>
        <v>390</v>
      </c>
      <c r="AJ266" s="213">
        <f t="shared" si="33"/>
        <v>260</v>
      </c>
      <c r="AK266" s="213">
        <f t="shared" si="34"/>
        <v>160</v>
      </c>
      <c r="AL266" s="198"/>
      <c r="AM266" s="195">
        <v>80</v>
      </c>
    </row>
    <row r="267" spans="1:41" x14ac:dyDescent="0.15">
      <c r="A267" s="174">
        <v>264</v>
      </c>
      <c r="B267" s="176" t="s">
        <v>853</v>
      </c>
      <c r="C267" s="213">
        <v>46</v>
      </c>
      <c r="D267" s="219">
        <v>8</v>
      </c>
      <c r="E267" s="212" t="s">
        <v>6246</v>
      </c>
      <c r="F267" s="202">
        <v>0</v>
      </c>
      <c r="G267" s="200">
        <v>0</v>
      </c>
      <c r="H267" s="216">
        <v>0</v>
      </c>
      <c r="I267" s="208">
        <v>0</v>
      </c>
      <c r="J267" s="210">
        <v>0</v>
      </c>
      <c r="K267" s="204">
        <v>0</v>
      </c>
      <c r="L267" s="206">
        <v>0</v>
      </c>
      <c r="M267" s="193" t="s">
        <v>678</v>
      </c>
      <c r="N267" s="189">
        <v>25</v>
      </c>
      <c r="O267" s="193" t="s">
        <v>5638</v>
      </c>
      <c r="P267" s="189">
        <v>10</v>
      </c>
      <c r="Q267" s="193" t="s">
        <v>677</v>
      </c>
      <c r="R267" s="189">
        <v>5</v>
      </c>
      <c r="S267" s="194" t="s">
        <v>5638</v>
      </c>
      <c r="T267" s="191">
        <v>10</v>
      </c>
      <c r="U267" s="198"/>
      <c r="V267" s="213">
        <v>100</v>
      </c>
      <c r="W267" s="213">
        <v>360</v>
      </c>
      <c r="X267" s="213">
        <v>360</v>
      </c>
      <c r="Y267" s="214">
        <v>500</v>
      </c>
      <c r="Z267" s="213">
        <v>370</v>
      </c>
      <c r="AA267" s="213">
        <v>190</v>
      </c>
      <c r="AB267" s="213">
        <v>55</v>
      </c>
      <c r="AC267" s="213">
        <v>45</v>
      </c>
      <c r="AD267" s="198"/>
      <c r="AE267" s="213">
        <f t="shared" si="28"/>
        <v>1800</v>
      </c>
      <c r="AF267" s="213">
        <f t="shared" si="29"/>
        <v>1800</v>
      </c>
      <c r="AG267" s="214">
        <f t="shared" si="30"/>
        <v>8000</v>
      </c>
      <c r="AH267" s="474">
        <f t="shared" si="31"/>
        <v>646</v>
      </c>
      <c r="AI267" s="474">
        <f t="shared" si="32"/>
        <v>466</v>
      </c>
      <c r="AJ267" s="213">
        <f t="shared" si="33"/>
        <v>220</v>
      </c>
      <c r="AK267" s="213">
        <f t="shared" si="34"/>
        <v>180</v>
      </c>
      <c r="AL267" s="198"/>
      <c r="AM267" s="195">
        <v>80</v>
      </c>
      <c r="AN267" s="197" t="s">
        <v>848</v>
      </c>
      <c r="AO267" s="197" t="s">
        <v>6171</v>
      </c>
    </row>
    <row r="268" spans="1:41" x14ac:dyDescent="0.15">
      <c r="A268" s="174">
        <v>265</v>
      </c>
      <c r="B268" s="176" t="s">
        <v>5639</v>
      </c>
      <c r="C268" s="213">
        <v>47</v>
      </c>
      <c r="D268" s="219">
        <v>0</v>
      </c>
      <c r="E268" s="212" t="s">
        <v>6238</v>
      </c>
      <c r="F268" s="202">
        <v>0</v>
      </c>
      <c r="G268" s="200">
        <v>0</v>
      </c>
      <c r="H268" s="216">
        <v>0</v>
      </c>
      <c r="I268" s="208">
        <v>0</v>
      </c>
      <c r="J268" s="210">
        <v>0</v>
      </c>
      <c r="K268" s="204">
        <v>0</v>
      </c>
      <c r="L268" s="206">
        <v>0</v>
      </c>
      <c r="M268" s="193" t="s">
        <v>5640</v>
      </c>
      <c r="N268" s="189">
        <v>35</v>
      </c>
      <c r="O268" s="193" t="s">
        <v>5641</v>
      </c>
      <c r="P268" s="189">
        <v>10</v>
      </c>
      <c r="Q268" s="193"/>
      <c r="R268" s="189"/>
      <c r="S268" s="194" t="s">
        <v>5640</v>
      </c>
      <c r="T268" s="191">
        <v>35</v>
      </c>
      <c r="U268" s="198"/>
      <c r="V268" s="213">
        <v>300</v>
      </c>
      <c r="W268" s="213">
        <v>2980</v>
      </c>
      <c r="X268" s="213">
        <v>2980</v>
      </c>
      <c r="Y268" s="214">
        <v>4500</v>
      </c>
      <c r="Z268" s="213">
        <v>600</v>
      </c>
      <c r="AA268" s="213">
        <v>120</v>
      </c>
      <c r="AB268" s="213">
        <v>80</v>
      </c>
      <c r="AC268" s="213">
        <v>50</v>
      </c>
      <c r="AD268" s="198"/>
      <c r="AE268" s="213">
        <f t="shared" si="28"/>
        <v>14900</v>
      </c>
      <c r="AF268" s="213">
        <f t="shared" si="29"/>
        <v>14900</v>
      </c>
      <c r="AG268" s="214">
        <f t="shared" si="30"/>
        <v>72000</v>
      </c>
      <c r="AH268" s="474">
        <f t="shared" si="31"/>
        <v>882</v>
      </c>
      <c r="AI268" s="474">
        <f t="shared" si="32"/>
        <v>402</v>
      </c>
      <c r="AJ268" s="213">
        <f t="shared" si="33"/>
        <v>320</v>
      </c>
      <c r="AK268" s="213">
        <f t="shared" si="34"/>
        <v>200</v>
      </c>
      <c r="AL268" s="198"/>
      <c r="AM268" s="195">
        <v>80</v>
      </c>
      <c r="AN268" s="197" t="s">
        <v>850</v>
      </c>
      <c r="AO268" s="197" t="s">
        <v>6172</v>
      </c>
    </row>
    <row r="269" spans="1:41" x14ac:dyDescent="0.15">
      <c r="A269" s="174">
        <v>266</v>
      </c>
      <c r="B269" s="176" t="s">
        <v>5642</v>
      </c>
      <c r="C269" s="213">
        <v>47</v>
      </c>
      <c r="D269" s="219">
        <v>0</v>
      </c>
      <c r="E269" s="212" t="s">
        <v>6238</v>
      </c>
      <c r="F269" s="202">
        <v>0</v>
      </c>
      <c r="G269" s="200">
        <v>100</v>
      </c>
      <c r="H269" s="216">
        <v>0</v>
      </c>
      <c r="I269" s="208">
        <v>100</v>
      </c>
      <c r="J269" s="210">
        <v>0</v>
      </c>
      <c r="K269" s="204">
        <v>100</v>
      </c>
      <c r="L269" s="206">
        <v>100</v>
      </c>
      <c r="M269" s="193" t="s">
        <v>5640</v>
      </c>
      <c r="N269" s="189">
        <v>35</v>
      </c>
      <c r="O269" s="193" t="s">
        <v>5641</v>
      </c>
      <c r="P269" s="189">
        <v>10</v>
      </c>
      <c r="Q269" s="193"/>
      <c r="R269" s="189"/>
      <c r="S269" s="194" t="s">
        <v>5640</v>
      </c>
      <c r="T269" s="191">
        <v>35</v>
      </c>
      <c r="U269" s="198"/>
      <c r="V269" s="213">
        <v>600</v>
      </c>
      <c r="W269" s="213">
        <v>2980</v>
      </c>
      <c r="X269" s="213">
        <v>2980</v>
      </c>
      <c r="Y269" s="214">
        <v>4500</v>
      </c>
      <c r="Z269" s="213">
        <v>600</v>
      </c>
      <c r="AA269" s="213">
        <v>120</v>
      </c>
      <c r="AB269" s="213">
        <v>80</v>
      </c>
      <c r="AC269" s="213">
        <v>5</v>
      </c>
      <c r="AD269" s="198"/>
      <c r="AE269" s="213">
        <f t="shared" si="28"/>
        <v>14900</v>
      </c>
      <c r="AF269" s="213">
        <f t="shared" si="29"/>
        <v>14900</v>
      </c>
      <c r="AG269" s="214">
        <f t="shared" si="30"/>
        <v>72000</v>
      </c>
      <c r="AH269" s="474">
        <f t="shared" si="31"/>
        <v>882</v>
      </c>
      <c r="AI269" s="474">
        <f t="shared" si="32"/>
        <v>402</v>
      </c>
      <c r="AJ269" s="213">
        <f t="shared" si="33"/>
        <v>320</v>
      </c>
      <c r="AK269" s="213">
        <f t="shared" si="34"/>
        <v>20</v>
      </c>
      <c r="AL269" s="198"/>
      <c r="AM269" s="195">
        <v>80</v>
      </c>
    </row>
    <row r="270" spans="1:41" x14ac:dyDescent="0.15">
      <c r="A270" s="174">
        <v>267</v>
      </c>
      <c r="B270" s="176" t="s">
        <v>849</v>
      </c>
      <c r="C270" s="213">
        <v>50</v>
      </c>
      <c r="D270" s="219">
        <v>0</v>
      </c>
      <c r="E270" s="212" t="s">
        <v>6238</v>
      </c>
      <c r="F270" s="202">
        <v>0</v>
      </c>
      <c r="G270" s="200">
        <v>0</v>
      </c>
      <c r="H270" s="216">
        <v>0</v>
      </c>
      <c r="I270" s="208">
        <v>-25</v>
      </c>
      <c r="J270" s="210">
        <v>0</v>
      </c>
      <c r="K270" s="204">
        <v>0</v>
      </c>
      <c r="L270" s="206">
        <v>0</v>
      </c>
      <c r="M270" s="193" t="s">
        <v>5463</v>
      </c>
      <c r="N270" s="189">
        <v>20</v>
      </c>
      <c r="O270" s="193" t="s">
        <v>583</v>
      </c>
      <c r="P270" s="189">
        <v>20</v>
      </c>
      <c r="Q270" s="193" t="s">
        <v>5643</v>
      </c>
      <c r="R270" s="189">
        <v>10</v>
      </c>
      <c r="S270" s="194" t="s">
        <v>5643</v>
      </c>
      <c r="T270" s="191">
        <v>10</v>
      </c>
      <c r="U270" s="198"/>
      <c r="V270" s="213">
        <v>200</v>
      </c>
      <c r="W270" s="213">
        <v>2500</v>
      </c>
      <c r="X270" s="213">
        <v>2500</v>
      </c>
      <c r="Y270" s="214">
        <v>5000</v>
      </c>
      <c r="Z270" s="213">
        <v>500</v>
      </c>
      <c r="AA270" s="213">
        <v>100</v>
      </c>
      <c r="AB270" s="213">
        <v>70</v>
      </c>
      <c r="AC270" s="213">
        <v>40</v>
      </c>
      <c r="AD270" s="198"/>
      <c r="AE270" s="213">
        <f t="shared" si="28"/>
        <v>12500</v>
      </c>
      <c r="AF270" s="213">
        <f t="shared" si="29"/>
        <v>12500</v>
      </c>
      <c r="AG270" s="214">
        <f t="shared" si="30"/>
        <v>80000</v>
      </c>
      <c r="AH270" s="474">
        <f t="shared" si="31"/>
        <v>800</v>
      </c>
      <c r="AI270" s="474">
        <f t="shared" si="32"/>
        <v>400</v>
      </c>
      <c r="AJ270" s="213">
        <f t="shared" si="33"/>
        <v>280</v>
      </c>
      <c r="AK270" s="213">
        <f t="shared" si="34"/>
        <v>160</v>
      </c>
      <c r="AL270" s="198"/>
      <c r="AM270" s="195">
        <v>80</v>
      </c>
      <c r="AN270" s="197" t="s">
        <v>848</v>
      </c>
      <c r="AO270" s="197" t="s">
        <v>6171</v>
      </c>
    </row>
    <row r="271" spans="1:41" x14ac:dyDescent="0.15">
      <c r="A271" s="174">
        <v>268</v>
      </c>
      <c r="B271" s="176" t="s">
        <v>5644</v>
      </c>
      <c r="C271" s="213">
        <v>49</v>
      </c>
      <c r="D271" s="219">
        <v>1</v>
      </c>
      <c r="E271" s="212" t="s">
        <v>6243</v>
      </c>
      <c r="F271" s="202">
        <v>0</v>
      </c>
      <c r="G271" s="200">
        <v>0</v>
      </c>
      <c r="H271" s="216">
        <v>0</v>
      </c>
      <c r="I271" s="208">
        <v>0</v>
      </c>
      <c r="J271" s="210">
        <v>0</v>
      </c>
      <c r="K271" s="204">
        <v>0</v>
      </c>
      <c r="L271" s="206">
        <v>0</v>
      </c>
      <c r="M271" s="193" t="s">
        <v>709</v>
      </c>
      <c r="N271" s="189">
        <v>12</v>
      </c>
      <c r="O271" s="193"/>
      <c r="P271" s="189"/>
      <c r="Q271" s="193"/>
      <c r="R271" s="189"/>
      <c r="S271" s="194" t="s">
        <v>709</v>
      </c>
      <c r="T271" s="191">
        <v>12</v>
      </c>
      <c r="U271" s="198"/>
      <c r="V271" s="213">
        <v>350</v>
      </c>
      <c r="W271" s="213">
        <v>200</v>
      </c>
      <c r="X271" s="213">
        <v>600</v>
      </c>
      <c r="Y271" s="214">
        <v>1500</v>
      </c>
      <c r="Z271" s="213">
        <v>300</v>
      </c>
      <c r="AA271" s="213">
        <v>65</v>
      </c>
      <c r="AB271" s="213">
        <v>35</v>
      </c>
      <c r="AC271" s="213">
        <v>35</v>
      </c>
      <c r="AD271" s="198"/>
      <c r="AE271" s="213">
        <f t="shared" si="28"/>
        <v>1000</v>
      </c>
      <c r="AF271" s="213">
        <f t="shared" si="29"/>
        <v>3000</v>
      </c>
      <c r="AG271" s="214">
        <f t="shared" si="30"/>
        <v>24000</v>
      </c>
      <c r="AH271" s="474">
        <f t="shared" si="31"/>
        <v>594</v>
      </c>
      <c r="AI271" s="474">
        <f t="shared" si="32"/>
        <v>359</v>
      </c>
      <c r="AJ271" s="213">
        <f t="shared" si="33"/>
        <v>140</v>
      </c>
      <c r="AK271" s="213">
        <f t="shared" si="34"/>
        <v>140</v>
      </c>
      <c r="AL271" s="198"/>
      <c r="AM271" s="195">
        <v>80</v>
      </c>
      <c r="AN271" s="197" t="s">
        <v>6077</v>
      </c>
      <c r="AO271" s="197" t="s">
        <v>6173</v>
      </c>
    </row>
    <row r="272" spans="1:41" x14ac:dyDescent="0.15">
      <c r="A272" s="174">
        <v>269</v>
      </c>
      <c r="B272" s="176" t="s">
        <v>5645</v>
      </c>
      <c r="C272" s="213">
        <v>49</v>
      </c>
      <c r="D272" s="219">
        <v>4</v>
      </c>
      <c r="E272" s="212" t="s">
        <v>6244</v>
      </c>
      <c r="F272" s="202">
        <v>0</v>
      </c>
      <c r="G272" s="200">
        <v>100</v>
      </c>
      <c r="H272" s="216">
        <v>0</v>
      </c>
      <c r="I272" s="208">
        <v>100</v>
      </c>
      <c r="J272" s="210">
        <v>-100</v>
      </c>
      <c r="K272" s="204">
        <v>100</v>
      </c>
      <c r="L272" s="206">
        <v>100</v>
      </c>
      <c r="M272" s="193" t="s">
        <v>583</v>
      </c>
      <c r="N272" s="189">
        <v>55</v>
      </c>
      <c r="O272" s="193" t="s">
        <v>583</v>
      </c>
      <c r="P272" s="189">
        <v>10</v>
      </c>
      <c r="Q272" s="193" t="s">
        <v>583</v>
      </c>
      <c r="R272" s="189">
        <v>5</v>
      </c>
      <c r="S272" s="194"/>
      <c r="T272" s="191"/>
      <c r="U272" s="198"/>
      <c r="V272" s="213">
        <v>600</v>
      </c>
      <c r="W272" s="213">
        <v>1100</v>
      </c>
      <c r="X272" s="213">
        <v>0</v>
      </c>
      <c r="Y272" s="214">
        <v>500</v>
      </c>
      <c r="Z272" s="213">
        <v>0</v>
      </c>
      <c r="AA272" s="213">
        <v>0</v>
      </c>
      <c r="AB272" s="213">
        <v>0</v>
      </c>
      <c r="AC272" s="213">
        <v>0</v>
      </c>
      <c r="AD272" s="198"/>
      <c r="AE272" s="213">
        <f t="shared" si="28"/>
        <v>5500</v>
      </c>
      <c r="AF272" s="213">
        <f t="shared" si="29"/>
        <v>0</v>
      </c>
      <c r="AG272" s="214">
        <f t="shared" si="30"/>
        <v>8000</v>
      </c>
      <c r="AH272" s="474">
        <f t="shared" si="31"/>
        <v>294</v>
      </c>
      <c r="AI272" s="474">
        <f t="shared" si="32"/>
        <v>294</v>
      </c>
      <c r="AJ272" s="213">
        <f t="shared" si="33"/>
        <v>0</v>
      </c>
      <c r="AK272" s="213">
        <f t="shared" si="34"/>
        <v>0</v>
      </c>
      <c r="AL272" s="198"/>
      <c r="AM272" s="195">
        <v>100</v>
      </c>
      <c r="AN272" s="630"/>
      <c r="AO272" s="630"/>
    </row>
    <row r="273" spans="1:41" x14ac:dyDescent="0.15">
      <c r="A273" s="174">
        <v>270</v>
      </c>
      <c r="B273" s="176" t="s">
        <v>5646</v>
      </c>
      <c r="C273" s="213">
        <v>49</v>
      </c>
      <c r="D273" s="219">
        <v>10</v>
      </c>
      <c r="E273" s="212" t="s">
        <v>6240</v>
      </c>
      <c r="F273" s="202">
        <v>0</v>
      </c>
      <c r="G273" s="200">
        <v>100</v>
      </c>
      <c r="H273" s="216">
        <v>100</v>
      </c>
      <c r="I273" s="208">
        <v>100</v>
      </c>
      <c r="J273" s="210">
        <v>100</v>
      </c>
      <c r="K273" s="204">
        <v>-25</v>
      </c>
      <c r="L273" s="206">
        <v>100</v>
      </c>
      <c r="M273" s="193" t="s">
        <v>709</v>
      </c>
      <c r="N273" s="189">
        <v>25</v>
      </c>
      <c r="O273" s="193" t="s">
        <v>722</v>
      </c>
      <c r="P273" s="189">
        <v>10</v>
      </c>
      <c r="Q273" s="193" t="s">
        <v>846</v>
      </c>
      <c r="R273" s="189">
        <v>4</v>
      </c>
      <c r="S273" s="194" t="s">
        <v>722</v>
      </c>
      <c r="T273" s="191">
        <v>10</v>
      </c>
      <c r="U273" s="198"/>
      <c r="V273" s="213">
        <v>1800</v>
      </c>
      <c r="W273" s="213">
        <v>5555</v>
      </c>
      <c r="X273" s="213">
        <v>5</v>
      </c>
      <c r="Y273" s="214">
        <v>10</v>
      </c>
      <c r="Z273" s="213">
        <v>200</v>
      </c>
      <c r="AA273" s="213">
        <v>255</v>
      </c>
      <c r="AB273" s="213">
        <v>50</v>
      </c>
      <c r="AC273" s="213">
        <v>100</v>
      </c>
      <c r="AD273" s="198"/>
      <c r="AE273" s="213">
        <f t="shared" si="28"/>
        <v>27775</v>
      </c>
      <c r="AF273" s="213">
        <f t="shared" si="29"/>
        <v>25</v>
      </c>
      <c r="AG273" s="214">
        <f t="shared" si="30"/>
        <v>160</v>
      </c>
      <c r="AH273" s="474">
        <f t="shared" si="31"/>
        <v>494</v>
      </c>
      <c r="AI273" s="474">
        <f t="shared" si="32"/>
        <v>549</v>
      </c>
      <c r="AJ273" s="213">
        <f t="shared" si="33"/>
        <v>200</v>
      </c>
      <c r="AK273" s="213">
        <f t="shared" si="34"/>
        <v>400</v>
      </c>
      <c r="AL273" s="198"/>
      <c r="AM273" s="195">
        <v>100</v>
      </c>
      <c r="AN273" s="630" t="s">
        <v>844</v>
      </c>
      <c r="AO273" s="630" t="s">
        <v>167</v>
      </c>
    </row>
    <row r="274" spans="1:41" x14ac:dyDescent="0.15">
      <c r="A274" s="174">
        <v>271</v>
      </c>
      <c r="B274" s="176" t="s">
        <v>845</v>
      </c>
      <c r="C274" s="213">
        <v>48</v>
      </c>
      <c r="D274" s="219">
        <v>0</v>
      </c>
      <c r="E274" s="212" t="s">
        <v>6238</v>
      </c>
      <c r="F274" s="202">
        <v>0</v>
      </c>
      <c r="G274" s="200">
        <v>-50</v>
      </c>
      <c r="H274" s="216">
        <v>0</v>
      </c>
      <c r="I274" s="208">
        <v>0</v>
      </c>
      <c r="J274" s="210">
        <v>0</v>
      </c>
      <c r="K274" s="204">
        <v>0</v>
      </c>
      <c r="L274" s="206">
        <v>0</v>
      </c>
      <c r="M274" s="193" t="s">
        <v>626</v>
      </c>
      <c r="N274" s="189">
        <v>20</v>
      </c>
      <c r="O274" s="193" t="s">
        <v>843</v>
      </c>
      <c r="P274" s="189">
        <v>7</v>
      </c>
      <c r="Q274" s="193"/>
      <c r="R274" s="189"/>
      <c r="S274" s="194" t="s">
        <v>5647</v>
      </c>
      <c r="T274" s="191">
        <v>5</v>
      </c>
      <c r="U274" s="198"/>
      <c r="V274" s="213">
        <v>50</v>
      </c>
      <c r="W274" s="213">
        <v>1800</v>
      </c>
      <c r="X274" s="213">
        <v>3200</v>
      </c>
      <c r="Y274" s="214">
        <v>7000</v>
      </c>
      <c r="Z274" s="213">
        <v>480</v>
      </c>
      <c r="AA274" s="213">
        <v>190</v>
      </c>
      <c r="AB274" s="213">
        <v>55</v>
      </c>
      <c r="AC274" s="213">
        <v>20</v>
      </c>
      <c r="AD274" s="198"/>
      <c r="AE274" s="213">
        <f t="shared" si="28"/>
        <v>9000</v>
      </c>
      <c r="AF274" s="213">
        <f t="shared" si="29"/>
        <v>16000</v>
      </c>
      <c r="AG274" s="214">
        <f t="shared" si="30"/>
        <v>112000</v>
      </c>
      <c r="AH274" s="474">
        <f t="shared" si="31"/>
        <v>768</v>
      </c>
      <c r="AI274" s="474">
        <f t="shared" si="32"/>
        <v>478</v>
      </c>
      <c r="AJ274" s="213">
        <f t="shared" si="33"/>
        <v>220</v>
      </c>
      <c r="AK274" s="213">
        <f t="shared" si="34"/>
        <v>80</v>
      </c>
      <c r="AL274" s="198"/>
      <c r="AM274" s="195">
        <v>80</v>
      </c>
      <c r="AN274" s="197" t="s">
        <v>844</v>
      </c>
      <c r="AO274" s="197" t="s">
        <v>167</v>
      </c>
    </row>
    <row r="275" spans="1:41" x14ac:dyDescent="0.15">
      <c r="A275" s="174">
        <v>272</v>
      </c>
      <c r="B275" s="176" t="s">
        <v>841</v>
      </c>
      <c r="C275" s="213">
        <v>51</v>
      </c>
      <c r="D275" s="219">
        <v>0</v>
      </c>
      <c r="E275" s="212" t="s">
        <v>6238</v>
      </c>
      <c r="F275" s="202">
        <v>0</v>
      </c>
      <c r="G275" s="200">
        <v>-50</v>
      </c>
      <c r="H275" s="216">
        <v>0</v>
      </c>
      <c r="I275" s="208">
        <v>-20</v>
      </c>
      <c r="J275" s="210">
        <v>0</v>
      </c>
      <c r="K275" s="204">
        <v>0</v>
      </c>
      <c r="L275" s="206">
        <v>0</v>
      </c>
      <c r="M275" s="193" t="s">
        <v>5463</v>
      </c>
      <c r="N275" s="189">
        <v>20</v>
      </c>
      <c r="O275" s="193" t="s">
        <v>840</v>
      </c>
      <c r="P275" s="189">
        <v>5</v>
      </c>
      <c r="Q275" s="193"/>
      <c r="R275" s="189"/>
      <c r="S275" s="194" t="s">
        <v>840</v>
      </c>
      <c r="T275" s="191">
        <v>5</v>
      </c>
      <c r="U275" s="198"/>
      <c r="V275" s="213">
        <v>600</v>
      </c>
      <c r="W275" s="213">
        <v>2500</v>
      </c>
      <c r="X275" s="213">
        <v>2500</v>
      </c>
      <c r="Y275" s="214">
        <v>2000</v>
      </c>
      <c r="Z275" s="213">
        <v>500</v>
      </c>
      <c r="AA275" s="213">
        <v>200</v>
      </c>
      <c r="AB275" s="213">
        <v>60</v>
      </c>
      <c r="AC275" s="213">
        <v>60</v>
      </c>
      <c r="AD275" s="198"/>
      <c r="AE275" s="213">
        <f t="shared" si="28"/>
        <v>12500</v>
      </c>
      <c r="AF275" s="213">
        <f t="shared" si="29"/>
        <v>12500</v>
      </c>
      <c r="AG275" s="214">
        <f t="shared" si="30"/>
        <v>32000</v>
      </c>
      <c r="AH275" s="474">
        <f t="shared" si="31"/>
        <v>806</v>
      </c>
      <c r="AI275" s="474">
        <f t="shared" si="32"/>
        <v>506</v>
      </c>
      <c r="AJ275" s="213">
        <f t="shared" si="33"/>
        <v>240</v>
      </c>
      <c r="AK275" s="213">
        <f t="shared" si="34"/>
        <v>240</v>
      </c>
      <c r="AL275" s="198"/>
      <c r="AM275" s="195">
        <v>80</v>
      </c>
      <c r="AN275" s="197" t="s">
        <v>6078</v>
      </c>
      <c r="AO275" s="197" t="s">
        <v>6174</v>
      </c>
    </row>
    <row r="276" spans="1:41" x14ac:dyDescent="0.15">
      <c r="A276" s="174">
        <v>273</v>
      </c>
      <c r="B276" s="176" t="s">
        <v>5648</v>
      </c>
      <c r="C276" s="213">
        <v>55</v>
      </c>
      <c r="D276" s="219">
        <v>5</v>
      </c>
      <c r="E276" s="212" t="s">
        <v>6245</v>
      </c>
      <c r="F276" s="202">
        <v>0</v>
      </c>
      <c r="G276" s="200">
        <v>100</v>
      </c>
      <c r="H276" s="216">
        <v>100</v>
      </c>
      <c r="I276" s="208">
        <v>100</v>
      </c>
      <c r="J276" s="210">
        <v>100</v>
      </c>
      <c r="K276" s="204">
        <v>100</v>
      </c>
      <c r="L276" s="206">
        <v>100</v>
      </c>
      <c r="M276" s="193" t="s">
        <v>201</v>
      </c>
      <c r="N276" s="189">
        <v>25</v>
      </c>
      <c r="O276" s="193" t="s">
        <v>839</v>
      </c>
      <c r="P276" s="189">
        <v>10</v>
      </c>
      <c r="Q276" s="193" t="s">
        <v>838</v>
      </c>
      <c r="R276" s="189">
        <v>5</v>
      </c>
      <c r="S276" s="194" t="s">
        <v>838</v>
      </c>
      <c r="T276" s="191">
        <v>5</v>
      </c>
      <c r="U276" s="198"/>
      <c r="V276" s="213">
        <v>550</v>
      </c>
      <c r="W276" s="213">
        <v>12000</v>
      </c>
      <c r="X276" s="213">
        <v>888</v>
      </c>
      <c r="Y276" s="214">
        <v>5000</v>
      </c>
      <c r="Z276" s="213">
        <v>800</v>
      </c>
      <c r="AA276" s="213">
        <v>200</v>
      </c>
      <c r="AB276" s="213">
        <v>80</v>
      </c>
      <c r="AC276" s="213">
        <v>60</v>
      </c>
      <c r="AD276" s="198"/>
      <c r="AE276" s="213">
        <f t="shared" si="28"/>
        <v>60000</v>
      </c>
      <c r="AF276" s="213">
        <f t="shared" si="29"/>
        <v>4440</v>
      </c>
      <c r="AG276" s="214">
        <f t="shared" si="30"/>
        <v>80000</v>
      </c>
      <c r="AH276" s="474">
        <f t="shared" si="31"/>
        <v>1130</v>
      </c>
      <c r="AI276" s="474">
        <f t="shared" si="32"/>
        <v>530</v>
      </c>
      <c r="AJ276" s="213">
        <f t="shared" si="33"/>
        <v>320</v>
      </c>
      <c r="AK276" s="213">
        <f t="shared" si="34"/>
        <v>240</v>
      </c>
      <c r="AL276" s="198"/>
      <c r="AM276" s="195">
        <v>80</v>
      </c>
      <c r="AN276" s="197" t="s">
        <v>6078</v>
      </c>
    </row>
    <row r="277" spans="1:41" x14ac:dyDescent="0.15">
      <c r="A277" s="174">
        <v>274</v>
      </c>
      <c r="B277" s="176" t="s">
        <v>5649</v>
      </c>
      <c r="C277" s="213">
        <v>55</v>
      </c>
      <c r="D277" s="219">
        <v>5</v>
      </c>
      <c r="E277" s="212" t="s">
        <v>6245</v>
      </c>
      <c r="F277" s="202">
        <v>0</v>
      </c>
      <c r="G277" s="200">
        <v>100</v>
      </c>
      <c r="H277" s="216">
        <v>100</v>
      </c>
      <c r="I277" s="208">
        <v>100</v>
      </c>
      <c r="J277" s="210">
        <v>100</v>
      </c>
      <c r="K277" s="204">
        <v>100</v>
      </c>
      <c r="L277" s="206">
        <v>100</v>
      </c>
      <c r="M277" s="193" t="s">
        <v>201</v>
      </c>
      <c r="N277" s="189">
        <v>25</v>
      </c>
      <c r="O277" s="193" t="s">
        <v>839</v>
      </c>
      <c r="P277" s="189">
        <v>10</v>
      </c>
      <c r="Q277" s="193" t="s">
        <v>838</v>
      </c>
      <c r="R277" s="189">
        <v>5</v>
      </c>
      <c r="S277" s="194" t="s">
        <v>838</v>
      </c>
      <c r="T277" s="191">
        <v>5</v>
      </c>
      <c r="U277" s="198"/>
      <c r="V277" s="213">
        <v>550</v>
      </c>
      <c r="W277" s="213">
        <v>12000</v>
      </c>
      <c r="X277" s="213">
        <v>888</v>
      </c>
      <c r="Y277" s="214">
        <v>5000</v>
      </c>
      <c r="Z277" s="213">
        <v>800</v>
      </c>
      <c r="AA277" s="213">
        <v>200</v>
      </c>
      <c r="AB277" s="213">
        <v>80</v>
      </c>
      <c r="AC277" s="213">
        <v>60</v>
      </c>
      <c r="AD277" s="198"/>
      <c r="AE277" s="213">
        <f t="shared" si="28"/>
        <v>60000</v>
      </c>
      <c r="AF277" s="213">
        <f t="shared" si="29"/>
        <v>4440</v>
      </c>
      <c r="AG277" s="214">
        <f t="shared" si="30"/>
        <v>80000</v>
      </c>
      <c r="AH277" s="474">
        <f t="shared" si="31"/>
        <v>1130</v>
      </c>
      <c r="AI277" s="474">
        <f t="shared" si="32"/>
        <v>530</v>
      </c>
      <c r="AJ277" s="213">
        <f t="shared" si="33"/>
        <v>320</v>
      </c>
      <c r="AK277" s="213">
        <f t="shared" si="34"/>
        <v>240</v>
      </c>
      <c r="AL277" s="198"/>
      <c r="AM277" s="195">
        <v>80</v>
      </c>
    </row>
    <row r="278" spans="1:41" x14ac:dyDescent="0.15">
      <c r="A278" s="174">
        <v>275</v>
      </c>
      <c r="B278" s="176" t="s">
        <v>5650</v>
      </c>
      <c r="C278" s="213">
        <v>55</v>
      </c>
      <c r="D278" s="219">
        <v>5</v>
      </c>
      <c r="E278" s="212" t="s">
        <v>6245</v>
      </c>
      <c r="F278" s="202">
        <v>0</v>
      </c>
      <c r="G278" s="200">
        <v>100</v>
      </c>
      <c r="H278" s="216">
        <v>100</v>
      </c>
      <c r="I278" s="208">
        <v>100</v>
      </c>
      <c r="J278" s="210">
        <v>100</v>
      </c>
      <c r="K278" s="204">
        <v>100</v>
      </c>
      <c r="L278" s="206">
        <v>100</v>
      </c>
      <c r="M278" s="193" t="s">
        <v>201</v>
      </c>
      <c r="N278" s="189">
        <v>25</v>
      </c>
      <c r="O278" s="193" t="s">
        <v>839</v>
      </c>
      <c r="P278" s="189">
        <v>10</v>
      </c>
      <c r="Q278" s="193" t="s">
        <v>838</v>
      </c>
      <c r="R278" s="189">
        <v>5</v>
      </c>
      <c r="S278" s="194" t="s">
        <v>838</v>
      </c>
      <c r="T278" s="191">
        <v>5</v>
      </c>
      <c r="U278" s="198"/>
      <c r="V278" s="213">
        <v>550</v>
      </c>
      <c r="W278" s="213">
        <v>12000</v>
      </c>
      <c r="X278" s="213">
        <v>888</v>
      </c>
      <c r="Y278" s="214">
        <v>5000</v>
      </c>
      <c r="Z278" s="213">
        <v>800</v>
      </c>
      <c r="AA278" s="213">
        <v>200</v>
      </c>
      <c r="AB278" s="213">
        <v>80</v>
      </c>
      <c r="AC278" s="213">
        <v>60</v>
      </c>
      <c r="AD278" s="198"/>
      <c r="AE278" s="213">
        <f t="shared" si="28"/>
        <v>60000</v>
      </c>
      <c r="AF278" s="213">
        <f t="shared" si="29"/>
        <v>4440</v>
      </c>
      <c r="AG278" s="214">
        <f t="shared" si="30"/>
        <v>80000</v>
      </c>
      <c r="AH278" s="474">
        <f t="shared" si="31"/>
        <v>1130</v>
      </c>
      <c r="AI278" s="474">
        <f t="shared" si="32"/>
        <v>530</v>
      </c>
      <c r="AJ278" s="213">
        <f t="shared" si="33"/>
        <v>320</v>
      </c>
      <c r="AK278" s="213">
        <f t="shared" si="34"/>
        <v>240</v>
      </c>
      <c r="AL278" s="198"/>
      <c r="AM278" s="195">
        <v>80</v>
      </c>
    </row>
    <row r="279" spans="1:41" x14ac:dyDescent="0.15">
      <c r="A279" s="174">
        <v>276</v>
      </c>
      <c r="B279" s="176" t="s">
        <v>5651</v>
      </c>
      <c r="C279" s="213">
        <v>55</v>
      </c>
      <c r="D279" s="219">
        <v>5</v>
      </c>
      <c r="E279" s="212" t="s">
        <v>6245</v>
      </c>
      <c r="F279" s="202">
        <v>0</v>
      </c>
      <c r="G279" s="200">
        <v>100</v>
      </c>
      <c r="H279" s="216">
        <v>100</v>
      </c>
      <c r="I279" s="208">
        <v>100</v>
      </c>
      <c r="J279" s="210">
        <v>100</v>
      </c>
      <c r="K279" s="204">
        <v>100</v>
      </c>
      <c r="L279" s="206">
        <v>100</v>
      </c>
      <c r="M279" s="193" t="s">
        <v>201</v>
      </c>
      <c r="N279" s="189">
        <v>25</v>
      </c>
      <c r="O279" s="193" t="s">
        <v>839</v>
      </c>
      <c r="P279" s="189">
        <v>10</v>
      </c>
      <c r="Q279" s="193" t="s">
        <v>838</v>
      </c>
      <c r="R279" s="189">
        <v>5</v>
      </c>
      <c r="S279" s="194" t="s">
        <v>838</v>
      </c>
      <c r="T279" s="191">
        <v>5</v>
      </c>
      <c r="U279" s="198"/>
      <c r="V279" s="213">
        <v>550</v>
      </c>
      <c r="W279" s="213">
        <v>12000</v>
      </c>
      <c r="X279" s="213">
        <v>888</v>
      </c>
      <c r="Y279" s="214">
        <v>5000</v>
      </c>
      <c r="Z279" s="213">
        <v>800</v>
      </c>
      <c r="AA279" s="213">
        <v>200</v>
      </c>
      <c r="AB279" s="213">
        <v>80</v>
      </c>
      <c r="AC279" s="213">
        <v>60</v>
      </c>
      <c r="AD279" s="198"/>
      <c r="AE279" s="213">
        <f t="shared" si="28"/>
        <v>60000</v>
      </c>
      <c r="AF279" s="213">
        <f t="shared" si="29"/>
        <v>4440</v>
      </c>
      <c r="AG279" s="214">
        <f t="shared" si="30"/>
        <v>80000</v>
      </c>
      <c r="AH279" s="474">
        <f t="shared" si="31"/>
        <v>1130</v>
      </c>
      <c r="AI279" s="474">
        <f t="shared" si="32"/>
        <v>530</v>
      </c>
      <c r="AJ279" s="213">
        <f t="shared" si="33"/>
        <v>320</v>
      </c>
      <c r="AK279" s="213">
        <f t="shared" si="34"/>
        <v>240</v>
      </c>
      <c r="AL279" s="198"/>
      <c r="AM279" s="195">
        <v>80</v>
      </c>
    </row>
    <row r="280" spans="1:41" x14ac:dyDescent="0.15">
      <c r="A280" s="174">
        <v>277</v>
      </c>
      <c r="B280" s="176" t="s">
        <v>5652</v>
      </c>
      <c r="C280" s="213">
        <v>45</v>
      </c>
      <c r="D280" s="219">
        <v>0</v>
      </c>
      <c r="E280" s="212" t="s">
        <v>6238</v>
      </c>
      <c r="F280" s="202">
        <v>0</v>
      </c>
      <c r="G280" s="200">
        <v>0</v>
      </c>
      <c r="H280" s="216">
        <v>0</v>
      </c>
      <c r="I280" s="208">
        <v>0</v>
      </c>
      <c r="J280" s="210">
        <v>0</v>
      </c>
      <c r="K280" s="204">
        <v>-100</v>
      </c>
      <c r="L280" s="206">
        <v>0</v>
      </c>
      <c r="M280" s="193" t="s">
        <v>5653</v>
      </c>
      <c r="N280" s="189">
        <v>100</v>
      </c>
      <c r="O280" s="193"/>
      <c r="P280" s="189"/>
      <c r="Q280" s="193"/>
      <c r="R280" s="189"/>
      <c r="S280" s="194"/>
      <c r="T280" s="191"/>
      <c r="U280" s="198"/>
      <c r="V280" s="213">
        <v>100</v>
      </c>
      <c r="W280" s="213">
        <v>2000</v>
      </c>
      <c r="X280" s="213">
        <v>2400</v>
      </c>
      <c r="Y280" s="214">
        <v>25000</v>
      </c>
      <c r="Z280" s="213">
        <v>550</v>
      </c>
      <c r="AA280" s="213">
        <v>120</v>
      </c>
      <c r="AB280" s="213">
        <v>65</v>
      </c>
      <c r="AC280" s="213">
        <v>40</v>
      </c>
      <c r="AD280" s="198"/>
      <c r="AE280" s="213">
        <f t="shared" si="28"/>
        <v>10000</v>
      </c>
      <c r="AF280" s="213">
        <f t="shared" si="29"/>
        <v>12000</v>
      </c>
      <c r="AG280" s="214">
        <f t="shared" si="30"/>
        <v>400000</v>
      </c>
      <c r="AH280" s="474">
        <f t="shared" si="31"/>
        <v>820</v>
      </c>
      <c r="AI280" s="474">
        <f t="shared" si="32"/>
        <v>390</v>
      </c>
      <c r="AJ280" s="213">
        <f t="shared" si="33"/>
        <v>260</v>
      </c>
      <c r="AK280" s="213">
        <f t="shared" si="34"/>
        <v>160</v>
      </c>
      <c r="AL280" s="198"/>
      <c r="AM280" s="195">
        <v>80</v>
      </c>
      <c r="AN280" s="197" t="s">
        <v>6081</v>
      </c>
    </row>
    <row r="281" spans="1:41" x14ac:dyDescent="0.15">
      <c r="A281" s="174">
        <v>278</v>
      </c>
      <c r="B281" s="176" t="s">
        <v>837</v>
      </c>
      <c r="C281" s="213">
        <v>42</v>
      </c>
      <c r="D281" s="219">
        <v>5</v>
      </c>
      <c r="E281" s="212" t="s">
        <v>6245</v>
      </c>
      <c r="F281" s="202">
        <v>23</v>
      </c>
      <c r="G281" s="200">
        <v>23</v>
      </c>
      <c r="H281" s="216">
        <v>177</v>
      </c>
      <c r="I281" s="208">
        <v>-77</v>
      </c>
      <c r="J281" s="210">
        <v>23</v>
      </c>
      <c r="K281" s="204">
        <v>100</v>
      </c>
      <c r="L281" s="206">
        <v>23</v>
      </c>
      <c r="M281" s="193" t="s">
        <v>836</v>
      </c>
      <c r="N281" s="189">
        <v>95</v>
      </c>
      <c r="O281" s="193" t="s">
        <v>643</v>
      </c>
      <c r="P281" s="189">
        <v>40</v>
      </c>
      <c r="Q281" s="193" t="s">
        <v>642</v>
      </c>
      <c r="R281" s="189">
        <v>25</v>
      </c>
      <c r="S281" s="194" t="s">
        <v>642</v>
      </c>
      <c r="T281" s="191">
        <v>25</v>
      </c>
      <c r="U281" s="198"/>
      <c r="V281" s="213">
        <v>777</v>
      </c>
      <c r="W281" s="213">
        <v>7777</v>
      </c>
      <c r="X281" s="213">
        <v>7777</v>
      </c>
      <c r="Y281" s="214">
        <v>7777</v>
      </c>
      <c r="Z281" s="213">
        <v>777</v>
      </c>
      <c r="AA281" s="213">
        <v>77</v>
      </c>
      <c r="AB281" s="213">
        <v>77</v>
      </c>
      <c r="AC281" s="213">
        <v>7</v>
      </c>
      <c r="AD281" s="198"/>
      <c r="AE281" s="213">
        <f t="shared" si="28"/>
        <v>38885</v>
      </c>
      <c r="AF281" s="213">
        <f t="shared" si="29"/>
        <v>38885</v>
      </c>
      <c r="AG281" s="214">
        <f t="shared" si="30"/>
        <v>124432</v>
      </c>
      <c r="AH281" s="474">
        <f t="shared" si="31"/>
        <v>1029</v>
      </c>
      <c r="AI281" s="474">
        <f t="shared" si="32"/>
        <v>329</v>
      </c>
      <c r="AJ281" s="213">
        <f t="shared" si="33"/>
        <v>308</v>
      </c>
      <c r="AK281" s="213">
        <f t="shared" si="34"/>
        <v>28</v>
      </c>
      <c r="AL281" s="198"/>
      <c r="AM281" s="195">
        <v>0</v>
      </c>
      <c r="AN281" s="197" t="s">
        <v>6081</v>
      </c>
      <c r="AO281" s="197" t="s">
        <v>6178</v>
      </c>
    </row>
    <row r="282" spans="1:41" x14ac:dyDescent="0.15">
      <c r="A282" s="174">
        <v>279</v>
      </c>
      <c r="B282" s="176" t="s">
        <v>5654</v>
      </c>
      <c r="C282" s="213">
        <v>51</v>
      </c>
      <c r="D282" s="219">
        <v>0</v>
      </c>
      <c r="E282" s="212" t="s">
        <v>6238</v>
      </c>
      <c r="F282" s="202">
        <v>0</v>
      </c>
      <c r="G282" s="200">
        <v>0</v>
      </c>
      <c r="H282" s="216">
        <v>0</v>
      </c>
      <c r="I282" s="208">
        <v>0</v>
      </c>
      <c r="J282" s="210">
        <v>0</v>
      </c>
      <c r="K282" s="204">
        <v>-50</v>
      </c>
      <c r="L282" s="206">
        <v>0</v>
      </c>
      <c r="M282" s="193" t="s">
        <v>834</v>
      </c>
      <c r="N282" s="189">
        <v>25</v>
      </c>
      <c r="O282" s="193" t="s">
        <v>833</v>
      </c>
      <c r="P282" s="189">
        <v>10</v>
      </c>
      <c r="Q282" s="193"/>
      <c r="R282" s="189"/>
      <c r="S282" s="194" t="s">
        <v>833</v>
      </c>
      <c r="T282" s="191">
        <v>10</v>
      </c>
      <c r="U282" s="198"/>
      <c r="V282" s="213">
        <v>500</v>
      </c>
      <c r="W282" s="213">
        <v>10000</v>
      </c>
      <c r="X282" s="213">
        <v>3000</v>
      </c>
      <c r="Y282" s="214">
        <v>150000</v>
      </c>
      <c r="Z282" s="213">
        <v>900</v>
      </c>
      <c r="AA282" s="213">
        <v>200</v>
      </c>
      <c r="AB282" s="213">
        <v>90</v>
      </c>
      <c r="AC282" s="213">
        <v>25</v>
      </c>
      <c r="AD282" s="198"/>
      <c r="AE282" s="213">
        <f t="shared" si="28"/>
        <v>50000</v>
      </c>
      <c r="AF282" s="213">
        <f t="shared" si="29"/>
        <v>15000</v>
      </c>
      <c r="AG282" s="214">
        <f t="shared" si="30"/>
        <v>2400000</v>
      </c>
      <c r="AH282" s="474">
        <f t="shared" si="31"/>
        <v>1206</v>
      </c>
      <c r="AI282" s="474">
        <f t="shared" si="32"/>
        <v>506</v>
      </c>
      <c r="AJ282" s="213">
        <f t="shared" si="33"/>
        <v>360</v>
      </c>
      <c r="AK282" s="213">
        <f t="shared" si="34"/>
        <v>100</v>
      </c>
      <c r="AL282" s="198"/>
      <c r="AM282" s="195">
        <v>70</v>
      </c>
      <c r="AN282" s="197" t="s">
        <v>6081</v>
      </c>
      <c r="AO282" s="197" t="s">
        <v>6179</v>
      </c>
    </row>
    <row r="283" spans="1:41" x14ac:dyDescent="0.15">
      <c r="A283" s="174">
        <v>280</v>
      </c>
      <c r="B283" s="176" t="s">
        <v>5655</v>
      </c>
      <c r="C283" s="213">
        <v>51</v>
      </c>
      <c r="D283" s="219">
        <v>0</v>
      </c>
      <c r="E283" s="212" t="s">
        <v>6238</v>
      </c>
      <c r="F283" s="202">
        <v>0</v>
      </c>
      <c r="G283" s="200">
        <v>0</v>
      </c>
      <c r="H283" s="216">
        <v>0</v>
      </c>
      <c r="I283" s="208">
        <v>0</v>
      </c>
      <c r="J283" s="210">
        <v>0</v>
      </c>
      <c r="K283" s="204">
        <v>-50</v>
      </c>
      <c r="L283" s="206">
        <v>0</v>
      </c>
      <c r="M283" s="193" t="s">
        <v>834</v>
      </c>
      <c r="N283" s="189">
        <v>25</v>
      </c>
      <c r="O283" s="193" t="s">
        <v>833</v>
      </c>
      <c r="P283" s="189">
        <v>10</v>
      </c>
      <c r="Q283" s="193"/>
      <c r="R283" s="189"/>
      <c r="S283" s="194" t="s">
        <v>833</v>
      </c>
      <c r="T283" s="191">
        <v>10</v>
      </c>
      <c r="U283" s="198"/>
      <c r="V283" s="213">
        <v>500</v>
      </c>
      <c r="W283" s="213">
        <v>10000</v>
      </c>
      <c r="X283" s="213">
        <v>3000</v>
      </c>
      <c r="Y283" s="214">
        <v>150000</v>
      </c>
      <c r="Z283" s="213">
        <v>900</v>
      </c>
      <c r="AA283" s="213">
        <v>200</v>
      </c>
      <c r="AB283" s="213">
        <v>90</v>
      </c>
      <c r="AC283" s="213">
        <v>25</v>
      </c>
      <c r="AD283" s="198"/>
      <c r="AE283" s="213">
        <f t="shared" si="28"/>
        <v>50000</v>
      </c>
      <c r="AF283" s="213">
        <f t="shared" si="29"/>
        <v>15000</v>
      </c>
      <c r="AG283" s="214">
        <f t="shared" si="30"/>
        <v>2400000</v>
      </c>
      <c r="AH283" s="474">
        <f t="shared" si="31"/>
        <v>1206</v>
      </c>
      <c r="AI283" s="474">
        <f t="shared" si="32"/>
        <v>506</v>
      </c>
      <c r="AJ283" s="213">
        <f t="shared" si="33"/>
        <v>360</v>
      </c>
      <c r="AK283" s="213">
        <f t="shared" si="34"/>
        <v>100</v>
      </c>
      <c r="AL283" s="198"/>
      <c r="AM283" s="195">
        <v>100</v>
      </c>
    </row>
    <row r="284" spans="1:41" x14ac:dyDescent="0.15">
      <c r="A284" s="174">
        <v>281</v>
      </c>
      <c r="B284" s="176" t="s">
        <v>5656</v>
      </c>
      <c r="C284" s="213">
        <v>51</v>
      </c>
      <c r="D284" s="219">
        <v>0</v>
      </c>
      <c r="E284" s="212" t="s">
        <v>6238</v>
      </c>
      <c r="F284" s="202">
        <v>0</v>
      </c>
      <c r="G284" s="200">
        <v>-100</v>
      </c>
      <c r="H284" s="216">
        <v>0</v>
      </c>
      <c r="I284" s="208">
        <v>0</v>
      </c>
      <c r="J284" s="210">
        <v>0</v>
      </c>
      <c r="K284" s="204">
        <v>-50</v>
      </c>
      <c r="L284" s="206">
        <v>0</v>
      </c>
      <c r="M284" s="193" t="s">
        <v>599</v>
      </c>
      <c r="N284" s="189">
        <v>20</v>
      </c>
      <c r="O284" s="193" t="s">
        <v>599</v>
      </c>
      <c r="P284" s="189">
        <v>20</v>
      </c>
      <c r="Q284" s="193" t="s">
        <v>599</v>
      </c>
      <c r="R284" s="189">
        <v>20</v>
      </c>
      <c r="S284" s="194" t="s">
        <v>378</v>
      </c>
      <c r="T284" s="191">
        <v>5</v>
      </c>
      <c r="U284" s="198"/>
      <c r="V284" s="213">
        <v>150</v>
      </c>
      <c r="W284" s="213">
        <v>420</v>
      </c>
      <c r="X284" s="213">
        <v>420</v>
      </c>
      <c r="Y284" s="214">
        <v>800</v>
      </c>
      <c r="Z284" s="213">
        <v>400</v>
      </c>
      <c r="AA284" s="213">
        <v>150</v>
      </c>
      <c r="AB284" s="213">
        <v>65</v>
      </c>
      <c r="AC284" s="213">
        <v>45</v>
      </c>
      <c r="AD284" s="198"/>
      <c r="AE284" s="213">
        <f t="shared" si="28"/>
        <v>2100</v>
      </c>
      <c r="AF284" s="213">
        <f t="shared" si="29"/>
        <v>2100</v>
      </c>
      <c r="AG284" s="214">
        <f t="shared" si="30"/>
        <v>12800</v>
      </c>
      <c r="AH284" s="474">
        <f t="shared" si="31"/>
        <v>706</v>
      </c>
      <c r="AI284" s="474">
        <f t="shared" si="32"/>
        <v>456</v>
      </c>
      <c r="AJ284" s="213">
        <f t="shared" si="33"/>
        <v>260</v>
      </c>
      <c r="AK284" s="213">
        <f t="shared" si="34"/>
        <v>180</v>
      </c>
      <c r="AL284" s="198"/>
      <c r="AM284" s="195">
        <v>80</v>
      </c>
      <c r="AN284" s="197" t="s">
        <v>826</v>
      </c>
      <c r="AO284" s="197" t="s">
        <v>6154</v>
      </c>
    </row>
    <row r="285" spans="1:41" x14ac:dyDescent="0.15">
      <c r="A285" s="174">
        <v>282</v>
      </c>
      <c r="B285" s="176" t="s">
        <v>5657</v>
      </c>
      <c r="C285" s="213">
        <v>50</v>
      </c>
      <c r="D285" s="219">
        <v>0</v>
      </c>
      <c r="E285" s="212" t="s">
        <v>6238</v>
      </c>
      <c r="F285" s="202">
        <v>0</v>
      </c>
      <c r="G285" s="200">
        <v>-50</v>
      </c>
      <c r="H285" s="216">
        <v>0</v>
      </c>
      <c r="I285" s="208">
        <v>0</v>
      </c>
      <c r="J285" s="210">
        <v>0</v>
      </c>
      <c r="K285" s="204">
        <v>-50</v>
      </c>
      <c r="L285" s="206">
        <v>0</v>
      </c>
      <c r="M285" s="193" t="s">
        <v>5482</v>
      </c>
      <c r="N285" s="189">
        <v>30</v>
      </c>
      <c r="O285" s="193" t="s">
        <v>831</v>
      </c>
      <c r="P285" s="189">
        <v>3</v>
      </c>
      <c r="Q285" s="193" t="s">
        <v>650</v>
      </c>
      <c r="R285" s="189">
        <v>3</v>
      </c>
      <c r="S285" s="194" t="s">
        <v>650</v>
      </c>
      <c r="T285" s="191">
        <v>3</v>
      </c>
      <c r="U285" s="198"/>
      <c r="V285" s="213">
        <v>250</v>
      </c>
      <c r="W285" s="213">
        <v>400</v>
      </c>
      <c r="X285" s="213">
        <v>400</v>
      </c>
      <c r="Y285" s="214">
        <v>800</v>
      </c>
      <c r="Z285" s="213">
        <v>370</v>
      </c>
      <c r="AA285" s="213">
        <v>200</v>
      </c>
      <c r="AB285" s="213">
        <v>75</v>
      </c>
      <c r="AC285" s="213">
        <v>45</v>
      </c>
      <c r="AD285" s="198"/>
      <c r="AE285" s="213">
        <f t="shared" si="28"/>
        <v>2000</v>
      </c>
      <c r="AF285" s="213">
        <f t="shared" si="29"/>
        <v>2000</v>
      </c>
      <c r="AG285" s="214">
        <f t="shared" si="30"/>
        <v>12800</v>
      </c>
      <c r="AH285" s="474">
        <f t="shared" si="31"/>
        <v>670</v>
      </c>
      <c r="AI285" s="474">
        <f t="shared" si="32"/>
        <v>500</v>
      </c>
      <c r="AJ285" s="213">
        <f t="shared" si="33"/>
        <v>300</v>
      </c>
      <c r="AK285" s="213">
        <f t="shared" si="34"/>
        <v>180</v>
      </c>
      <c r="AL285" s="198"/>
      <c r="AM285" s="195">
        <v>80</v>
      </c>
      <c r="AN285" s="197" t="s">
        <v>826</v>
      </c>
      <c r="AO285" s="197" t="s">
        <v>6154</v>
      </c>
    </row>
    <row r="286" spans="1:41" x14ac:dyDescent="0.15">
      <c r="A286" s="174">
        <v>283</v>
      </c>
      <c r="B286" s="176" t="s">
        <v>830</v>
      </c>
      <c r="C286" s="213">
        <v>49</v>
      </c>
      <c r="D286" s="219">
        <v>0</v>
      </c>
      <c r="E286" s="212" t="s">
        <v>6238</v>
      </c>
      <c r="F286" s="202">
        <v>0</v>
      </c>
      <c r="G286" s="200">
        <v>-50</v>
      </c>
      <c r="H286" s="216">
        <v>0</v>
      </c>
      <c r="I286" s="208">
        <v>0</v>
      </c>
      <c r="J286" s="210">
        <v>0</v>
      </c>
      <c r="K286" s="204">
        <v>-50</v>
      </c>
      <c r="L286" s="206">
        <v>20</v>
      </c>
      <c r="M286" s="193" t="s">
        <v>829</v>
      </c>
      <c r="N286" s="189">
        <v>20</v>
      </c>
      <c r="O286" s="193"/>
      <c r="P286" s="189"/>
      <c r="Q286" s="193"/>
      <c r="R286" s="189"/>
      <c r="S286" s="194" t="s">
        <v>829</v>
      </c>
      <c r="T286" s="191">
        <v>20</v>
      </c>
      <c r="U286" s="198"/>
      <c r="V286" s="213">
        <v>150</v>
      </c>
      <c r="W286" s="213">
        <v>380</v>
      </c>
      <c r="X286" s="213">
        <v>380</v>
      </c>
      <c r="Y286" s="214">
        <v>190</v>
      </c>
      <c r="Z286" s="213">
        <v>330</v>
      </c>
      <c r="AA286" s="213">
        <v>240</v>
      </c>
      <c r="AB286" s="213">
        <v>70</v>
      </c>
      <c r="AC286" s="213">
        <v>70</v>
      </c>
      <c r="AD286" s="198"/>
      <c r="AE286" s="213">
        <f t="shared" si="28"/>
        <v>1900</v>
      </c>
      <c r="AF286" s="213">
        <f t="shared" si="29"/>
        <v>1900</v>
      </c>
      <c r="AG286" s="214">
        <f t="shared" si="30"/>
        <v>3040</v>
      </c>
      <c r="AH286" s="474">
        <f t="shared" si="31"/>
        <v>624</v>
      </c>
      <c r="AI286" s="474">
        <f t="shared" si="32"/>
        <v>534</v>
      </c>
      <c r="AJ286" s="213">
        <f t="shared" si="33"/>
        <v>280</v>
      </c>
      <c r="AK286" s="213">
        <f t="shared" si="34"/>
        <v>280</v>
      </c>
      <c r="AL286" s="198"/>
      <c r="AM286" s="195">
        <v>80</v>
      </c>
      <c r="AN286" s="197" t="s">
        <v>826</v>
      </c>
      <c r="AO286" s="197" t="s">
        <v>6154</v>
      </c>
    </row>
    <row r="287" spans="1:41" x14ac:dyDescent="0.15">
      <c r="A287" s="174">
        <v>284</v>
      </c>
      <c r="B287" s="176" t="s">
        <v>828</v>
      </c>
      <c r="C287" s="213">
        <v>49</v>
      </c>
      <c r="D287" s="219">
        <v>0</v>
      </c>
      <c r="E287" s="212" t="s">
        <v>6238</v>
      </c>
      <c r="F287" s="202">
        <v>0</v>
      </c>
      <c r="G287" s="200">
        <v>-50</v>
      </c>
      <c r="H287" s="216">
        <v>0</v>
      </c>
      <c r="I287" s="208">
        <v>0</v>
      </c>
      <c r="J287" s="210">
        <v>0</v>
      </c>
      <c r="K287" s="204">
        <v>0</v>
      </c>
      <c r="L287" s="206">
        <v>-100</v>
      </c>
      <c r="M287" s="193" t="s">
        <v>635</v>
      </c>
      <c r="N287" s="189">
        <v>20</v>
      </c>
      <c r="O287" s="193"/>
      <c r="P287" s="189"/>
      <c r="Q287" s="193"/>
      <c r="R287" s="189"/>
      <c r="S287" s="194" t="s">
        <v>635</v>
      </c>
      <c r="T287" s="191">
        <v>20</v>
      </c>
      <c r="U287" s="198"/>
      <c r="V287" s="213">
        <v>5</v>
      </c>
      <c r="W287" s="213">
        <v>310</v>
      </c>
      <c r="X287" s="213">
        <v>440</v>
      </c>
      <c r="Y287" s="214">
        <v>500</v>
      </c>
      <c r="Z287" s="213">
        <v>350</v>
      </c>
      <c r="AA287" s="213">
        <v>200</v>
      </c>
      <c r="AB287" s="213">
        <v>65</v>
      </c>
      <c r="AC287" s="213">
        <v>60</v>
      </c>
      <c r="AD287" s="198"/>
      <c r="AE287" s="213">
        <f t="shared" si="28"/>
        <v>1550</v>
      </c>
      <c r="AF287" s="213">
        <f t="shared" si="29"/>
        <v>2200</v>
      </c>
      <c r="AG287" s="214">
        <f t="shared" si="30"/>
        <v>8000</v>
      </c>
      <c r="AH287" s="474">
        <f t="shared" si="31"/>
        <v>644</v>
      </c>
      <c r="AI287" s="474">
        <f t="shared" si="32"/>
        <v>494</v>
      </c>
      <c r="AJ287" s="213">
        <f t="shared" si="33"/>
        <v>260</v>
      </c>
      <c r="AK287" s="213">
        <f t="shared" si="34"/>
        <v>240</v>
      </c>
      <c r="AL287" s="198"/>
      <c r="AM287" s="195">
        <v>80</v>
      </c>
      <c r="AN287" s="197" t="s">
        <v>826</v>
      </c>
      <c r="AO287" s="197" t="s">
        <v>6154</v>
      </c>
    </row>
    <row r="288" spans="1:41" x14ac:dyDescent="0.15">
      <c r="A288" s="174">
        <v>285</v>
      </c>
      <c r="B288" s="176" t="s">
        <v>827</v>
      </c>
      <c r="C288" s="213">
        <v>51</v>
      </c>
      <c r="D288" s="219">
        <v>0</v>
      </c>
      <c r="E288" s="212" t="s">
        <v>6238</v>
      </c>
      <c r="F288" s="202">
        <v>0</v>
      </c>
      <c r="G288" s="200">
        <v>-100</v>
      </c>
      <c r="H288" s="216">
        <v>0</v>
      </c>
      <c r="I288" s="208">
        <v>0</v>
      </c>
      <c r="J288" s="210">
        <v>0</v>
      </c>
      <c r="K288" s="204">
        <v>-50</v>
      </c>
      <c r="L288" s="206">
        <v>0</v>
      </c>
      <c r="M288" s="193" t="s">
        <v>599</v>
      </c>
      <c r="N288" s="189">
        <v>20</v>
      </c>
      <c r="O288" s="193" t="s">
        <v>599</v>
      </c>
      <c r="P288" s="189">
        <v>20</v>
      </c>
      <c r="Q288" s="193" t="s">
        <v>378</v>
      </c>
      <c r="R288" s="189">
        <v>3</v>
      </c>
      <c r="S288" s="194" t="s">
        <v>378</v>
      </c>
      <c r="T288" s="191">
        <v>3</v>
      </c>
      <c r="U288" s="198"/>
      <c r="V288" s="213">
        <v>120</v>
      </c>
      <c r="W288" s="213">
        <v>2600</v>
      </c>
      <c r="X288" s="213">
        <v>2600</v>
      </c>
      <c r="Y288" s="214">
        <v>8000</v>
      </c>
      <c r="Z288" s="213">
        <v>420</v>
      </c>
      <c r="AA288" s="213">
        <v>220</v>
      </c>
      <c r="AB288" s="213">
        <v>75</v>
      </c>
      <c r="AC288" s="213">
        <v>45</v>
      </c>
      <c r="AD288" s="198"/>
      <c r="AE288" s="213">
        <f t="shared" si="28"/>
        <v>13000</v>
      </c>
      <c r="AF288" s="213">
        <f t="shared" si="29"/>
        <v>13000</v>
      </c>
      <c r="AG288" s="214">
        <f t="shared" si="30"/>
        <v>128000</v>
      </c>
      <c r="AH288" s="474">
        <f t="shared" si="31"/>
        <v>726</v>
      </c>
      <c r="AI288" s="474">
        <f t="shared" si="32"/>
        <v>526</v>
      </c>
      <c r="AJ288" s="213">
        <f t="shared" si="33"/>
        <v>300</v>
      </c>
      <c r="AK288" s="213">
        <f t="shared" si="34"/>
        <v>180</v>
      </c>
      <c r="AL288" s="198"/>
      <c r="AM288" s="195">
        <v>80</v>
      </c>
      <c r="AN288" s="197" t="s">
        <v>826</v>
      </c>
      <c r="AO288" s="197" t="s">
        <v>6154</v>
      </c>
    </row>
    <row r="289" spans="1:41" x14ac:dyDescent="0.15">
      <c r="A289" s="174">
        <v>286</v>
      </c>
      <c r="B289" s="176" t="s">
        <v>825</v>
      </c>
      <c r="C289" s="213">
        <v>51</v>
      </c>
      <c r="D289" s="219">
        <v>0</v>
      </c>
      <c r="E289" s="212" t="s">
        <v>6238</v>
      </c>
      <c r="F289" s="202">
        <v>0</v>
      </c>
      <c r="G289" s="200">
        <v>-50</v>
      </c>
      <c r="H289" s="216">
        <v>0</v>
      </c>
      <c r="I289" s="208">
        <v>0</v>
      </c>
      <c r="J289" s="210">
        <v>0</v>
      </c>
      <c r="K289" s="204">
        <v>-50</v>
      </c>
      <c r="L289" s="206">
        <v>20</v>
      </c>
      <c r="M289" s="193"/>
      <c r="N289" s="189"/>
      <c r="O289" s="193"/>
      <c r="P289" s="189"/>
      <c r="Q289" s="193"/>
      <c r="R289" s="189"/>
      <c r="S289" s="194"/>
      <c r="T289" s="191"/>
      <c r="U289" s="198"/>
      <c r="V289" s="213">
        <v>150</v>
      </c>
      <c r="W289" s="213">
        <v>1900</v>
      </c>
      <c r="X289" s="213">
        <v>1900</v>
      </c>
      <c r="Y289" s="214">
        <v>7600</v>
      </c>
      <c r="Z289" s="213">
        <v>600</v>
      </c>
      <c r="AA289" s="213">
        <v>240</v>
      </c>
      <c r="AB289" s="213">
        <v>70</v>
      </c>
      <c r="AC289" s="213">
        <v>70</v>
      </c>
      <c r="AD289" s="198"/>
      <c r="AE289" s="213">
        <f t="shared" si="28"/>
        <v>9500</v>
      </c>
      <c r="AF289" s="213">
        <f t="shared" si="29"/>
        <v>9500</v>
      </c>
      <c r="AG289" s="214">
        <f t="shared" si="30"/>
        <v>121600</v>
      </c>
      <c r="AH289" s="474">
        <f t="shared" si="31"/>
        <v>906</v>
      </c>
      <c r="AI289" s="474">
        <f t="shared" si="32"/>
        <v>546</v>
      </c>
      <c r="AJ289" s="213">
        <f t="shared" si="33"/>
        <v>280</v>
      </c>
      <c r="AK289" s="213">
        <f t="shared" si="34"/>
        <v>280</v>
      </c>
      <c r="AL289" s="198"/>
      <c r="AM289" s="195">
        <v>80</v>
      </c>
    </row>
    <row r="290" spans="1:41" x14ac:dyDescent="0.15">
      <c r="A290" s="174">
        <v>287</v>
      </c>
      <c r="B290" s="176" t="s">
        <v>5658</v>
      </c>
      <c r="C290" s="213">
        <v>52</v>
      </c>
      <c r="D290" s="219">
        <v>0</v>
      </c>
      <c r="E290" s="212" t="s">
        <v>6238</v>
      </c>
      <c r="F290" s="202">
        <v>0</v>
      </c>
      <c r="G290" s="200">
        <v>0</v>
      </c>
      <c r="H290" s="216">
        <v>0</v>
      </c>
      <c r="I290" s="208">
        <v>0</v>
      </c>
      <c r="J290" s="210">
        <v>0</v>
      </c>
      <c r="K290" s="204">
        <v>-20</v>
      </c>
      <c r="L290" s="206">
        <v>-100</v>
      </c>
      <c r="M290" s="193"/>
      <c r="N290" s="189"/>
      <c r="O290" s="193"/>
      <c r="P290" s="189"/>
      <c r="Q290" s="193"/>
      <c r="R290" s="189"/>
      <c r="S290" s="194"/>
      <c r="T290" s="191"/>
      <c r="U290" s="198"/>
      <c r="V290" s="213">
        <v>280</v>
      </c>
      <c r="W290" s="213">
        <v>5000</v>
      </c>
      <c r="X290" s="213">
        <v>3800</v>
      </c>
      <c r="Y290" s="214">
        <v>8000</v>
      </c>
      <c r="Z290" s="213">
        <v>600</v>
      </c>
      <c r="AA290" s="213">
        <v>240</v>
      </c>
      <c r="AB290" s="213">
        <v>80</v>
      </c>
      <c r="AC290" s="213">
        <v>70</v>
      </c>
      <c r="AD290" s="198"/>
      <c r="AE290" s="213">
        <f t="shared" si="28"/>
        <v>25000</v>
      </c>
      <c r="AF290" s="213">
        <f t="shared" si="29"/>
        <v>19000</v>
      </c>
      <c r="AG290" s="214">
        <f t="shared" si="30"/>
        <v>128000</v>
      </c>
      <c r="AH290" s="474">
        <f t="shared" si="31"/>
        <v>912</v>
      </c>
      <c r="AI290" s="474">
        <f t="shared" si="32"/>
        <v>552</v>
      </c>
      <c r="AJ290" s="213">
        <f t="shared" si="33"/>
        <v>320</v>
      </c>
      <c r="AK290" s="213">
        <f t="shared" si="34"/>
        <v>280</v>
      </c>
      <c r="AL290" s="198"/>
      <c r="AM290" s="195">
        <v>80</v>
      </c>
    </row>
    <row r="291" spans="1:41" x14ac:dyDescent="0.15">
      <c r="A291" s="174">
        <v>288</v>
      </c>
      <c r="B291" s="176" t="s">
        <v>5659</v>
      </c>
      <c r="C291" s="213">
        <v>52</v>
      </c>
      <c r="D291" s="219">
        <v>0</v>
      </c>
      <c r="E291" s="212" t="s">
        <v>6238</v>
      </c>
      <c r="F291" s="202">
        <v>0</v>
      </c>
      <c r="G291" s="200">
        <v>0</v>
      </c>
      <c r="H291" s="216">
        <v>0</v>
      </c>
      <c r="I291" s="208">
        <v>0</v>
      </c>
      <c r="J291" s="210">
        <v>0</v>
      </c>
      <c r="K291" s="204">
        <v>-20</v>
      </c>
      <c r="L291" s="206">
        <v>-100</v>
      </c>
      <c r="M291" s="193"/>
      <c r="N291" s="189"/>
      <c r="O291" s="193"/>
      <c r="P291" s="189"/>
      <c r="Q291" s="193"/>
      <c r="R291" s="189"/>
      <c r="S291" s="194"/>
      <c r="T291" s="191"/>
      <c r="U291" s="198"/>
      <c r="V291" s="213">
        <v>280</v>
      </c>
      <c r="W291" s="213">
        <v>5000</v>
      </c>
      <c r="X291" s="213">
        <v>3800</v>
      </c>
      <c r="Y291" s="214">
        <v>8000</v>
      </c>
      <c r="Z291" s="213">
        <v>600</v>
      </c>
      <c r="AA291" s="213">
        <v>240</v>
      </c>
      <c r="AB291" s="213">
        <v>80</v>
      </c>
      <c r="AC291" s="213">
        <v>70</v>
      </c>
      <c r="AD291" s="198"/>
      <c r="AE291" s="213">
        <f t="shared" si="28"/>
        <v>25000</v>
      </c>
      <c r="AF291" s="213">
        <f t="shared" si="29"/>
        <v>19000</v>
      </c>
      <c r="AG291" s="214">
        <f t="shared" si="30"/>
        <v>128000</v>
      </c>
      <c r="AH291" s="474">
        <f t="shared" si="31"/>
        <v>912</v>
      </c>
      <c r="AI291" s="474">
        <f t="shared" si="32"/>
        <v>552</v>
      </c>
      <c r="AJ291" s="213">
        <f t="shared" si="33"/>
        <v>320</v>
      </c>
      <c r="AK291" s="213">
        <f t="shared" si="34"/>
        <v>280</v>
      </c>
      <c r="AL291" s="198"/>
      <c r="AM291" s="195">
        <v>80</v>
      </c>
    </row>
    <row r="292" spans="1:41" x14ac:dyDescent="0.15">
      <c r="A292" s="174">
        <v>289</v>
      </c>
      <c r="B292" s="176" t="s">
        <v>5660</v>
      </c>
      <c r="C292" s="213">
        <v>52</v>
      </c>
      <c r="D292" s="219">
        <v>4</v>
      </c>
      <c r="E292" s="212" t="s">
        <v>6244</v>
      </c>
      <c r="F292" s="202">
        <v>0</v>
      </c>
      <c r="G292" s="200">
        <v>0</v>
      </c>
      <c r="H292" s="216">
        <v>0</v>
      </c>
      <c r="I292" s="208">
        <v>-150</v>
      </c>
      <c r="J292" s="210">
        <v>0</v>
      </c>
      <c r="K292" s="204">
        <v>100</v>
      </c>
      <c r="L292" s="206">
        <v>0</v>
      </c>
      <c r="M292" s="193" t="s">
        <v>199</v>
      </c>
      <c r="N292" s="189">
        <v>20</v>
      </c>
      <c r="O292" s="193" t="s">
        <v>595</v>
      </c>
      <c r="P292" s="189">
        <v>10</v>
      </c>
      <c r="Q292" s="193" t="s">
        <v>735</v>
      </c>
      <c r="R292" s="189">
        <v>5</v>
      </c>
      <c r="S292" s="194" t="s">
        <v>735</v>
      </c>
      <c r="T292" s="191">
        <v>5</v>
      </c>
      <c r="U292" s="198"/>
      <c r="V292" s="213">
        <v>120</v>
      </c>
      <c r="W292" s="213">
        <v>460</v>
      </c>
      <c r="X292" s="213">
        <v>460</v>
      </c>
      <c r="Y292" s="214">
        <v>300</v>
      </c>
      <c r="Z292" s="213">
        <v>450</v>
      </c>
      <c r="AA292" s="213">
        <v>220</v>
      </c>
      <c r="AB292" s="213">
        <v>80</v>
      </c>
      <c r="AC292" s="213">
        <v>70</v>
      </c>
      <c r="AD292" s="198"/>
      <c r="AE292" s="213">
        <f t="shared" si="28"/>
        <v>2300</v>
      </c>
      <c r="AF292" s="213">
        <f t="shared" si="29"/>
        <v>2300</v>
      </c>
      <c r="AG292" s="214">
        <f t="shared" si="30"/>
        <v>4800</v>
      </c>
      <c r="AH292" s="474">
        <f t="shared" si="31"/>
        <v>762</v>
      </c>
      <c r="AI292" s="474">
        <f t="shared" si="32"/>
        <v>532</v>
      </c>
      <c r="AJ292" s="213">
        <f t="shared" si="33"/>
        <v>320</v>
      </c>
      <c r="AK292" s="213">
        <f t="shared" si="34"/>
        <v>280</v>
      </c>
      <c r="AL292" s="198"/>
      <c r="AM292" s="195">
        <v>80</v>
      </c>
      <c r="AN292" s="197" t="s">
        <v>807</v>
      </c>
      <c r="AO292" s="197" t="s">
        <v>6180</v>
      </c>
    </row>
    <row r="293" spans="1:41" x14ac:dyDescent="0.15">
      <c r="A293" s="174">
        <v>290</v>
      </c>
      <c r="B293" s="176" t="s">
        <v>5661</v>
      </c>
      <c r="C293" s="213">
        <v>50</v>
      </c>
      <c r="D293" s="219">
        <v>4</v>
      </c>
      <c r="E293" s="212" t="s">
        <v>6244</v>
      </c>
      <c r="F293" s="202">
        <v>0</v>
      </c>
      <c r="G293" s="200">
        <v>25</v>
      </c>
      <c r="H293" s="216">
        <v>150</v>
      </c>
      <c r="I293" s="208">
        <v>-100</v>
      </c>
      <c r="J293" s="210">
        <v>-50</v>
      </c>
      <c r="K293" s="204">
        <v>100</v>
      </c>
      <c r="L293" s="206">
        <v>25</v>
      </c>
      <c r="M293" s="193" t="s">
        <v>199</v>
      </c>
      <c r="N293" s="189">
        <v>30</v>
      </c>
      <c r="O293" s="193" t="s">
        <v>823</v>
      </c>
      <c r="P293" s="189">
        <v>20</v>
      </c>
      <c r="Q293" s="193" t="s">
        <v>822</v>
      </c>
      <c r="R293" s="189">
        <v>4</v>
      </c>
      <c r="S293" s="194" t="s">
        <v>822</v>
      </c>
      <c r="T293" s="191">
        <v>4</v>
      </c>
      <c r="U293" s="198"/>
      <c r="V293" s="213">
        <v>100</v>
      </c>
      <c r="W293" s="213">
        <v>320</v>
      </c>
      <c r="X293" s="213">
        <v>480</v>
      </c>
      <c r="Y293" s="214">
        <v>580</v>
      </c>
      <c r="Z293" s="213">
        <v>400</v>
      </c>
      <c r="AA293" s="213">
        <v>160</v>
      </c>
      <c r="AB293" s="213">
        <v>80</v>
      </c>
      <c r="AC293" s="213">
        <v>40</v>
      </c>
      <c r="AD293" s="198"/>
      <c r="AE293" s="213">
        <f t="shared" si="28"/>
        <v>1600</v>
      </c>
      <c r="AF293" s="213">
        <f t="shared" si="29"/>
        <v>2400</v>
      </c>
      <c r="AG293" s="214">
        <f t="shared" si="30"/>
        <v>9280</v>
      </c>
      <c r="AH293" s="474">
        <f t="shared" si="31"/>
        <v>700</v>
      </c>
      <c r="AI293" s="474">
        <f t="shared" si="32"/>
        <v>460</v>
      </c>
      <c r="AJ293" s="213">
        <f t="shared" si="33"/>
        <v>320</v>
      </c>
      <c r="AK293" s="213">
        <f t="shared" si="34"/>
        <v>160</v>
      </c>
      <c r="AL293" s="198"/>
      <c r="AM293" s="195">
        <v>75</v>
      </c>
      <c r="AN293" s="197" t="s">
        <v>807</v>
      </c>
      <c r="AO293" s="197" t="s">
        <v>6180</v>
      </c>
    </row>
    <row r="294" spans="1:41" x14ac:dyDescent="0.15">
      <c r="A294" s="174">
        <v>291</v>
      </c>
      <c r="B294" s="176" t="s">
        <v>5662</v>
      </c>
      <c r="C294" s="213">
        <v>53</v>
      </c>
      <c r="D294" s="219">
        <v>12</v>
      </c>
      <c r="E294" s="212" t="s">
        <v>6248</v>
      </c>
      <c r="F294" s="202">
        <v>0</v>
      </c>
      <c r="G294" s="200">
        <v>-150</v>
      </c>
      <c r="H294" s="216">
        <v>100</v>
      </c>
      <c r="I294" s="208">
        <v>100</v>
      </c>
      <c r="J294" s="210">
        <v>100</v>
      </c>
      <c r="K294" s="204">
        <v>100</v>
      </c>
      <c r="L294" s="206">
        <v>100</v>
      </c>
      <c r="M294" s="193" t="s">
        <v>583</v>
      </c>
      <c r="N294" s="189">
        <v>25</v>
      </c>
      <c r="O294" s="193" t="s">
        <v>629</v>
      </c>
      <c r="P294" s="189">
        <v>20</v>
      </c>
      <c r="Q294" s="193" t="s">
        <v>595</v>
      </c>
      <c r="R294" s="189">
        <v>10</v>
      </c>
      <c r="S294" s="194" t="s">
        <v>595</v>
      </c>
      <c r="T294" s="191">
        <v>10</v>
      </c>
      <c r="U294" s="198"/>
      <c r="V294" s="213">
        <v>100</v>
      </c>
      <c r="W294" s="213">
        <v>9000</v>
      </c>
      <c r="X294" s="213">
        <v>1000</v>
      </c>
      <c r="Y294" s="214">
        <v>12000</v>
      </c>
      <c r="Z294" s="213">
        <v>800</v>
      </c>
      <c r="AA294" s="213">
        <v>180</v>
      </c>
      <c r="AB294" s="213">
        <v>80</v>
      </c>
      <c r="AC294" s="213">
        <v>10</v>
      </c>
      <c r="AD294" s="198"/>
      <c r="AE294" s="213">
        <f t="shared" si="28"/>
        <v>45000</v>
      </c>
      <c r="AF294" s="213">
        <f t="shared" si="29"/>
        <v>5000</v>
      </c>
      <c r="AG294" s="214">
        <f t="shared" si="30"/>
        <v>192000</v>
      </c>
      <c r="AH294" s="474">
        <f t="shared" si="31"/>
        <v>1118</v>
      </c>
      <c r="AI294" s="474">
        <f t="shared" si="32"/>
        <v>498</v>
      </c>
      <c r="AJ294" s="213">
        <f t="shared" si="33"/>
        <v>320</v>
      </c>
      <c r="AK294" s="213">
        <f t="shared" si="34"/>
        <v>40</v>
      </c>
      <c r="AL294" s="198"/>
      <c r="AM294" s="195">
        <v>60</v>
      </c>
      <c r="AN294" s="197" t="s">
        <v>807</v>
      </c>
      <c r="AO294" s="197" t="s">
        <v>6180</v>
      </c>
    </row>
    <row r="295" spans="1:41" x14ac:dyDescent="0.15">
      <c r="A295" s="174">
        <v>292</v>
      </c>
      <c r="B295" s="176" t="s">
        <v>5663</v>
      </c>
      <c r="C295" s="213">
        <v>48</v>
      </c>
      <c r="D295" s="219">
        <v>12</v>
      </c>
      <c r="E295" s="212" t="s">
        <v>6248</v>
      </c>
      <c r="F295" s="202">
        <v>0</v>
      </c>
      <c r="G295" s="200">
        <v>-150</v>
      </c>
      <c r="H295" s="216">
        <v>100</v>
      </c>
      <c r="I295" s="208">
        <v>100</v>
      </c>
      <c r="J295" s="210">
        <v>100</v>
      </c>
      <c r="K295" s="204">
        <v>100</v>
      </c>
      <c r="L295" s="206">
        <v>100</v>
      </c>
      <c r="M295" s="193"/>
      <c r="N295" s="189"/>
      <c r="O295" s="193"/>
      <c r="P295" s="189"/>
      <c r="Q295" s="193"/>
      <c r="R295" s="189"/>
      <c r="S295" s="194"/>
      <c r="T295" s="191"/>
      <c r="U295" s="198"/>
      <c r="V295" s="213">
        <v>100</v>
      </c>
      <c r="W295" s="213">
        <v>100</v>
      </c>
      <c r="X295" s="213">
        <v>100</v>
      </c>
      <c r="Y295" s="214">
        <v>3200</v>
      </c>
      <c r="Z295" s="213">
        <v>0</v>
      </c>
      <c r="AA295" s="213">
        <v>100</v>
      </c>
      <c r="AB295" s="213">
        <v>50</v>
      </c>
      <c r="AC295" s="213">
        <v>10</v>
      </c>
      <c r="AD295" s="198"/>
      <c r="AE295" s="213">
        <f t="shared" si="28"/>
        <v>500</v>
      </c>
      <c r="AF295" s="213">
        <f t="shared" si="29"/>
        <v>500</v>
      </c>
      <c r="AG295" s="214">
        <f t="shared" si="30"/>
        <v>51200</v>
      </c>
      <c r="AH295" s="474">
        <f t="shared" si="31"/>
        <v>288</v>
      </c>
      <c r="AI295" s="474">
        <f t="shared" si="32"/>
        <v>388</v>
      </c>
      <c r="AJ295" s="213">
        <f t="shared" si="33"/>
        <v>200</v>
      </c>
      <c r="AK295" s="213">
        <f t="shared" si="34"/>
        <v>40</v>
      </c>
      <c r="AL295" s="198"/>
      <c r="AM295" s="195">
        <v>80</v>
      </c>
    </row>
    <row r="296" spans="1:41" x14ac:dyDescent="0.15">
      <c r="A296" s="174">
        <v>293</v>
      </c>
      <c r="B296" s="176" t="s">
        <v>5664</v>
      </c>
      <c r="C296" s="213">
        <v>48</v>
      </c>
      <c r="D296" s="219">
        <v>12</v>
      </c>
      <c r="E296" s="212" t="s">
        <v>6248</v>
      </c>
      <c r="F296" s="202">
        <v>0</v>
      </c>
      <c r="G296" s="200">
        <v>-150</v>
      </c>
      <c r="H296" s="216">
        <v>100</v>
      </c>
      <c r="I296" s="208">
        <v>100</v>
      </c>
      <c r="J296" s="210">
        <v>100</v>
      </c>
      <c r="K296" s="204">
        <v>100</v>
      </c>
      <c r="L296" s="206">
        <v>100</v>
      </c>
      <c r="M296" s="193"/>
      <c r="N296" s="189"/>
      <c r="O296" s="193"/>
      <c r="P296" s="189"/>
      <c r="Q296" s="193"/>
      <c r="R296" s="189"/>
      <c r="S296" s="194"/>
      <c r="T296" s="191"/>
      <c r="U296" s="198"/>
      <c r="V296" s="213">
        <v>100</v>
      </c>
      <c r="W296" s="213">
        <v>100</v>
      </c>
      <c r="X296" s="213">
        <v>100</v>
      </c>
      <c r="Y296" s="214">
        <v>3200</v>
      </c>
      <c r="Z296" s="213">
        <v>0</v>
      </c>
      <c r="AA296" s="213">
        <v>100</v>
      </c>
      <c r="AB296" s="213">
        <v>50</v>
      </c>
      <c r="AC296" s="213">
        <v>10</v>
      </c>
      <c r="AD296" s="198"/>
      <c r="AE296" s="213">
        <f t="shared" si="28"/>
        <v>500</v>
      </c>
      <c r="AF296" s="213">
        <f t="shared" si="29"/>
        <v>500</v>
      </c>
      <c r="AG296" s="214">
        <f t="shared" si="30"/>
        <v>51200</v>
      </c>
      <c r="AH296" s="474">
        <f t="shared" si="31"/>
        <v>288</v>
      </c>
      <c r="AI296" s="474">
        <f t="shared" si="32"/>
        <v>388</v>
      </c>
      <c r="AJ296" s="213">
        <f t="shared" si="33"/>
        <v>200</v>
      </c>
      <c r="AK296" s="213">
        <f t="shared" si="34"/>
        <v>40</v>
      </c>
      <c r="AL296" s="198"/>
      <c r="AM296" s="195">
        <v>80</v>
      </c>
    </row>
    <row r="297" spans="1:41" x14ac:dyDescent="0.15">
      <c r="A297" s="174">
        <v>294</v>
      </c>
      <c r="B297" s="176" t="s">
        <v>5665</v>
      </c>
      <c r="C297" s="213">
        <v>48</v>
      </c>
      <c r="D297" s="219">
        <v>12</v>
      </c>
      <c r="E297" s="212" t="s">
        <v>6248</v>
      </c>
      <c r="F297" s="202">
        <v>0</v>
      </c>
      <c r="G297" s="200">
        <v>-150</v>
      </c>
      <c r="H297" s="216">
        <v>100</v>
      </c>
      <c r="I297" s="208">
        <v>100</v>
      </c>
      <c r="J297" s="210">
        <v>100</v>
      </c>
      <c r="K297" s="204">
        <v>100</v>
      </c>
      <c r="L297" s="206">
        <v>100</v>
      </c>
      <c r="M297" s="193"/>
      <c r="N297" s="189"/>
      <c r="O297" s="193"/>
      <c r="P297" s="189"/>
      <c r="Q297" s="193"/>
      <c r="R297" s="189"/>
      <c r="S297" s="194"/>
      <c r="T297" s="191"/>
      <c r="U297" s="198"/>
      <c r="V297" s="213">
        <v>100</v>
      </c>
      <c r="W297" s="213">
        <v>100</v>
      </c>
      <c r="X297" s="213">
        <v>100</v>
      </c>
      <c r="Y297" s="214">
        <v>3200</v>
      </c>
      <c r="Z297" s="213">
        <v>0</v>
      </c>
      <c r="AA297" s="213">
        <v>100</v>
      </c>
      <c r="AB297" s="213">
        <v>50</v>
      </c>
      <c r="AC297" s="213">
        <v>10</v>
      </c>
      <c r="AD297" s="198"/>
      <c r="AE297" s="213">
        <f t="shared" si="28"/>
        <v>500</v>
      </c>
      <c r="AF297" s="213">
        <f t="shared" si="29"/>
        <v>500</v>
      </c>
      <c r="AG297" s="214">
        <f t="shared" si="30"/>
        <v>51200</v>
      </c>
      <c r="AH297" s="474">
        <f t="shared" si="31"/>
        <v>288</v>
      </c>
      <c r="AI297" s="474">
        <f t="shared" si="32"/>
        <v>388</v>
      </c>
      <c r="AJ297" s="213">
        <f t="shared" si="33"/>
        <v>200</v>
      </c>
      <c r="AK297" s="213">
        <f t="shared" si="34"/>
        <v>40</v>
      </c>
      <c r="AL297" s="198"/>
      <c r="AM297" s="195">
        <v>80</v>
      </c>
    </row>
    <row r="298" spans="1:41" x14ac:dyDescent="0.15">
      <c r="A298" s="174">
        <v>295</v>
      </c>
      <c r="B298" s="176" t="s">
        <v>5666</v>
      </c>
      <c r="C298" s="213">
        <v>48</v>
      </c>
      <c r="D298" s="219">
        <v>12</v>
      </c>
      <c r="E298" s="212" t="s">
        <v>6248</v>
      </c>
      <c r="F298" s="202">
        <v>0</v>
      </c>
      <c r="G298" s="200">
        <v>-150</v>
      </c>
      <c r="H298" s="216">
        <v>100</v>
      </c>
      <c r="I298" s="208">
        <v>100</v>
      </c>
      <c r="J298" s="210">
        <v>100</v>
      </c>
      <c r="K298" s="204">
        <v>100</v>
      </c>
      <c r="L298" s="206">
        <v>100</v>
      </c>
      <c r="M298" s="193"/>
      <c r="N298" s="189"/>
      <c r="O298" s="193"/>
      <c r="P298" s="189"/>
      <c r="Q298" s="193"/>
      <c r="R298" s="189"/>
      <c r="S298" s="194"/>
      <c r="T298" s="191"/>
      <c r="U298" s="198"/>
      <c r="V298" s="213">
        <v>100</v>
      </c>
      <c r="W298" s="213">
        <v>100</v>
      </c>
      <c r="X298" s="213">
        <v>100</v>
      </c>
      <c r="Y298" s="214">
        <v>800</v>
      </c>
      <c r="Z298" s="213">
        <v>300</v>
      </c>
      <c r="AA298" s="213">
        <v>100</v>
      </c>
      <c r="AB298" s="213">
        <v>50</v>
      </c>
      <c r="AC298" s="213">
        <v>10</v>
      </c>
      <c r="AD298" s="198"/>
      <c r="AE298" s="213">
        <f t="shared" si="28"/>
        <v>500</v>
      </c>
      <c r="AF298" s="213">
        <f t="shared" si="29"/>
        <v>500</v>
      </c>
      <c r="AG298" s="214">
        <f t="shared" si="30"/>
        <v>12800</v>
      </c>
      <c r="AH298" s="474">
        <f t="shared" si="31"/>
        <v>588</v>
      </c>
      <c r="AI298" s="474">
        <f t="shared" si="32"/>
        <v>388</v>
      </c>
      <c r="AJ298" s="213">
        <f t="shared" si="33"/>
        <v>200</v>
      </c>
      <c r="AK298" s="213">
        <f t="shared" si="34"/>
        <v>40</v>
      </c>
      <c r="AL298" s="198"/>
      <c r="AM298" s="195">
        <v>80</v>
      </c>
    </row>
    <row r="299" spans="1:41" x14ac:dyDescent="0.15">
      <c r="A299" s="174">
        <v>296</v>
      </c>
      <c r="B299" s="176" t="s">
        <v>5667</v>
      </c>
      <c r="C299" s="213">
        <v>48</v>
      </c>
      <c r="D299" s="219">
        <v>12</v>
      </c>
      <c r="E299" s="212" t="s">
        <v>6248</v>
      </c>
      <c r="F299" s="202">
        <v>0</v>
      </c>
      <c r="G299" s="200">
        <v>-150</v>
      </c>
      <c r="H299" s="216">
        <v>100</v>
      </c>
      <c r="I299" s="208">
        <v>100</v>
      </c>
      <c r="J299" s="210">
        <v>100</v>
      </c>
      <c r="K299" s="204">
        <v>100</v>
      </c>
      <c r="L299" s="206">
        <v>100</v>
      </c>
      <c r="M299" s="193"/>
      <c r="N299" s="189"/>
      <c r="O299" s="193"/>
      <c r="P299" s="189"/>
      <c r="Q299" s="193"/>
      <c r="R299" s="189"/>
      <c r="S299" s="194"/>
      <c r="T299" s="191"/>
      <c r="U299" s="198"/>
      <c r="V299" s="213">
        <v>100</v>
      </c>
      <c r="W299" s="213">
        <v>100</v>
      </c>
      <c r="X299" s="213">
        <v>100</v>
      </c>
      <c r="Y299" s="214">
        <v>800</v>
      </c>
      <c r="Z299" s="213">
        <v>300</v>
      </c>
      <c r="AA299" s="213">
        <v>100</v>
      </c>
      <c r="AB299" s="213">
        <v>50</v>
      </c>
      <c r="AC299" s="213">
        <v>10</v>
      </c>
      <c r="AD299" s="198"/>
      <c r="AE299" s="213">
        <f t="shared" si="28"/>
        <v>500</v>
      </c>
      <c r="AF299" s="213">
        <f t="shared" si="29"/>
        <v>500</v>
      </c>
      <c r="AG299" s="214">
        <f t="shared" si="30"/>
        <v>12800</v>
      </c>
      <c r="AH299" s="474">
        <f t="shared" si="31"/>
        <v>588</v>
      </c>
      <c r="AI299" s="474">
        <f t="shared" si="32"/>
        <v>388</v>
      </c>
      <c r="AJ299" s="213">
        <f t="shared" si="33"/>
        <v>200</v>
      </c>
      <c r="AK299" s="213">
        <f t="shared" si="34"/>
        <v>40</v>
      </c>
      <c r="AL299" s="198"/>
      <c r="AM299" s="195">
        <v>80</v>
      </c>
    </row>
    <row r="300" spans="1:41" x14ac:dyDescent="0.15">
      <c r="A300" s="174">
        <v>297</v>
      </c>
      <c r="B300" s="176" t="s">
        <v>5668</v>
      </c>
      <c r="C300" s="213">
        <v>48</v>
      </c>
      <c r="D300" s="219">
        <v>12</v>
      </c>
      <c r="E300" s="212" t="s">
        <v>6248</v>
      </c>
      <c r="F300" s="202">
        <v>0</v>
      </c>
      <c r="G300" s="200">
        <v>-150</v>
      </c>
      <c r="H300" s="216">
        <v>100</v>
      </c>
      <c r="I300" s="208">
        <v>100</v>
      </c>
      <c r="J300" s="210">
        <v>100</v>
      </c>
      <c r="K300" s="204">
        <v>100</v>
      </c>
      <c r="L300" s="206">
        <v>100</v>
      </c>
      <c r="M300" s="193"/>
      <c r="N300" s="189"/>
      <c r="O300" s="193"/>
      <c r="P300" s="189"/>
      <c r="Q300" s="193"/>
      <c r="R300" s="189"/>
      <c r="S300" s="194"/>
      <c r="T300" s="191"/>
      <c r="U300" s="198"/>
      <c r="V300" s="213">
        <v>100</v>
      </c>
      <c r="W300" s="213">
        <v>100</v>
      </c>
      <c r="X300" s="213">
        <v>100</v>
      </c>
      <c r="Y300" s="214">
        <v>800</v>
      </c>
      <c r="Z300" s="213">
        <v>300</v>
      </c>
      <c r="AA300" s="213">
        <v>100</v>
      </c>
      <c r="AB300" s="213">
        <v>50</v>
      </c>
      <c r="AC300" s="213">
        <v>10</v>
      </c>
      <c r="AD300" s="198"/>
      <c r="AE300" s="213">
        <f t="shared" si="28"/>
        <v>500</v>
      </c>
      <c r="AF300" s="213">
        <f t="shared" si="29"/>
        <v>500</v>
      </c>
      <c r="AG300" s="214">
        <f t="shared" si="30"/>
        <v>12800</v>
      </c>
      <c r="AH300" s="474">
        <f t="shared" si="31"/>
        <v>588</v>
      </c>
      <c r="AI300" s="474">
        <f t="shared" si="32"/>
        <v>388</v>
      </c>
      <c r="AJ300" s="213">
        <f t="shared" si="33"/>
        <v>200</v>
      </c>
      <c r="AK300" s="213">
        <f t="shared" si="34"/>
        <v>40</v>
      </c>
      <c r="AL300" s="198"/>
      <c r="AM300" s="195">
        <v>80</v>
      </c>
    </row>
    <row r="301" spans="1:41" x14ac:dyDescent="0.15">
      <c r="A301" s="174">
        <v>298</v>
      </c>
      <c r="B301" s="176" t="s">
        <v>5669</v>
      </c>
      <c r="C301" s="213">
        <v>60</v>
      </c>
      <c r="D301" s="219">
        <v>12</v>
      </c>
      <c r="E301" s="212" t="s">
        <v>6248</v>
      </c>
      <c r="F301" s="202">
        <v>0</v>
      </c>
      <c r="G301" s="200">
        <v>-150</v>
      </c>
      <c r="H301" s="216">
        <v>100</v>
      </c>
      <c r="I301" s="208">
        <v>100</v>
      </c>
      <c r="J301" s="210">
        <v>100</v>
      </c>
      <c r="K301" s="204">
        <v>100</v>
      </c>
      <c r="L301" s="206">
        <v>100</v>
      </c>
      <c r="M301" s="193" t="s">
        <v>583</v>
      </c>
      <c r="N301" s="189">
        <v>25</v>
      </c>
      <c r="O301" s="193" t="s">
        <v>629</v>
      </c>
      <c r="P301" s="189">
        <v>20</v>
      </c>
      <c r="Q301" s="193" t="s">
        <v>201</v>
      </c>
      <c r="R301" s="189">
        <v>10</v>
      </c>
      <c r="S301" s="194" t="s">
        <v>201</v>
      </c>
      <c r="T301" s="191">
        <v>10</v>
      </c>
      <c r="U301" s="198"/>
      <c r="V301" s="213">
        <v>100</v>
      </c>
      <c r="W301" s="213">
        <v>18000</v>
      </c>
      <c r="X301" s="213">
        <v>2000</v>
      </c>
      <c r="Y301" s="214">
        <v>30000</v>
      </c>
      <c r="Z301" s="213">
        <v>900</v>
      </c>
      <c r="AA301" s="213">
        <v>180</v>
      </c>
      <c r="AB301" s="213">
        <v>95</v>
      </c>
      <c r="AC301" s="213">
        <v>10</v>
      </c>
      <c r="AD301" s="198"/>
      <c r="AE301" s="213">
        <f t="shared" si="28"/>
        <v>90000</v>
      </c>
      <c r="AF301" s="213">
        <f t="shared" si="29"/>
        <v>10000</v>
      </c>
      <c r="AG301" s="214">
        <f t="shared" si="30"/>
        <v>480000</v>
      </c>
      <c r="AH301" s="474">
        <f t="shared" si="31"/>
        <v>1260</v>
      </c>
      <c r="AI301" s="474">
        <f t="shared" si="32"/>
        <v>540</v>
      </c>
      <c r="AJ301" s="213">
        <f t="shared" si="33"/>
        <v>380</v>
      </c>
      <c r="AK301" s="213">
        <f t="shared" si="34"/>
        <v>40</v>
      </c>
      <c r="AL301" s="198"/>
      <c r="AM301" s="195">
        <v>60</v>
      </c>
      <c r="AN301" s="197" t="s">
        <v>807</v>
      </c>
      <c r="AO301" s="197" t="s">
        <v>6180</v>
      </c>
    </row>
    <row r="302" spans="1:41" x14ac:dyDescent="0.15">
      <c r="A302" s="174">
        <v>299</v>
      </c>
      <c r="B302" s="176" t="s">
        <v>5670</v>
      </c>
      <c r="C302" s="213">
        <v>51</v>
      </c>
      <c r="D302" s="219">
        <v>12</v>
      </c>
      <c r="E302" s="212" t="s">
        <v>6248</v>
      </c>
      <c r="F302" s="202">
        <v>0</v>
      </c>
      <c r="G302" s="200">
        <v>-150</v>
      </c>
      <c r="H302" s="216">
        <v>100</v>
      </c>
      <c r="I302" s="208">
        <v>100</v>
      </c>
      <c r="J302" s="210">
        <v>100</v>
      </c>
      <c r="K302" s="204">
        <v>100</v>
      </c>
      <c r="L302" s="206">
        <v>100</v>
      </c>
      <c r="M302" s="193"/>
      <c r="N302" s="189"/>
      <c r="O302" s="193"/>
      <c r="P302" s="189"/>
      <c r="Q302" s="193"/>
      <c r="R302" s="189"/>
      <c r="S302" s="194"/>
      <c r="T302" s="191"/>
      <c r="U302" s="198"/>
      <c r="V302" s="213">
        <v>100</v>
      </c>
      <c r="W302" s="213">
        <v>100</v>
      </c>
      <c r="X302" s="213">
        <v>100</v>
      </c>
      <c r="Y302" s="214">
        <v>6400</v>
      </c>
      <c r="Z302" s="213">
        <v>0</v>
      </c>
      <c r="AA302" s="213">
        <v>100</v>
      </c>
      <c r="AB302" s="213">
        <v>50</v>
      </c>
      <c r="AC302" s="213">
        <v>10</v>
      </c>
      <c r="AD302" s="198"/>
      <c r="AE302" s="213">
        <f t="shared" si="28"/>
        <v>500</v>
      </c>
      <c r="AF302" s="213">
        <f t="shared" si="29"/>
        <v>500</v>
      </c>
      <c r="AG302" s="214">
        <f t="shared" si="30"/>
        <v>102400</v>
      </c>
      <c r="AH302" s="474">
        <f t="shared" si="31"/>
        <v>306</v>
      </c>
      <c r="AI302" s="474">
        <f t="shared" si="32"/>
        <v>406</v>
      </c>
      <c r="AJ302" s="213">
        <f t="shared" si="33"/>
        <v>200</v>
      </c>
      <c r="AK302" s="213">
        <f t="shared" si="34"/>
        <v>40</v>
      </c>
      <c r="AL302" s="198"/>
      <c r="AM302" s="195">
        <v>80</v>
      </c>
    </row>
    <row r="303" spans="1:41" x14ac:dyDescent="0.15">
      <c r="A303" s="174">
        <v>300</v>
      </c>
      <c r="B303" s="176" t="s">
        <v>5671</v>
      </c>
      <c r="C303" s="213">
        <v>51</v>
      </c>
      <c r="D303" s="219">
        <v>12</v>
      </c>
      <c r="E303" s="212" t="s">
        <v>6248</v>
      </c>
      <c r="F303" s="202">
        <v>0</v>
      </c>
      <c r="G303" s="200">
        <v>-150</v>
      </c>
      <c r="H303" s="216">
        <v>100</v>
      </c>
      <c r="I303" s="208">
        <v>100</v>
      </c>
      <c r="J303" s="210">
        <v>100</v>
      </c>
      <c r="K303" s="204">
        <v>100</v>
      </c>
      <c r="L303" s="206">
        <v>100</v>
      </c>
      <c r="M303" s="193"/>
      <c r="N303" s="189"/>
      <c r="O303" s="193"/>
      <c r="P303" s="189"/>
      <c r="Q303" s="193"/>
      <c r="R303" s="189"/>
      <c r="S303" s="194"/>
      <c r="T303" s="191"/>
      <c r="U303" s="198"/>
      <c r="V303" s="213">
        <v>100</v>
      </c>
      <c r="W303" s="213">
        <v>100</v>
      </c>
      <c r="X303" s="213">
        <v>100</v>
      </c>
      <c r="Y303" s="214">
        <v>6400</v>
      </c>
      <c r="Z303" s="213">
        <v>0</v>
      </c>
      <c r="AA303" s="213">
        <v>100</v>
      </c>
      <c r="AB303" s="213">
        <v>50</v>
      </c>
      <c r="AC303" s="213">
        <v>10</v>
      </c>
      <c r="AD303" s="198"/>
      <c r="AE303" s="213">
        <f t="shared" si="28"/>
        <v>500</v>
      </c>
      <c r="AF303" s="213">
        <f t="shared" si="29"/>
        <v>500</v>
      </c>
      <c r="AG303" s="214">
        <f t="shared" si="30"/>
        <v>102400</v>
      </c>
      <c r="AH303" s="474">
        <f t="shared" si="31"/>
        <v>306</v>
      </c>
      <c r="AI303" s="474">
        <f t="shared" si="32"/>
        <v>406</v>
      </c>
      <c r="AJ303" s="213">
        <f t="shared" si="33"/>
        <v>200</v>
      </c>
      <c r="AK303" s="213">
        <f t="shared" si="34"/>
        <v>40</v>
      </c>
      <c r="AL303" s="198"/>
      <c r="AM303" s="195">
        <v>80</v>
      </c>
    </row>
    <row r="304" spans="1:41" x14ac:dyDescent="0.15">
      <c r="A304" s="174">
        <v>301</v>
      </c>
      <c r="B304" s="176" t="s">
        <v>5672</v>
      </c>
      <c r="C304" s="213">
        <v>51</v>
      </c>
      <c r="D304" s="219">
        <v>12</v>
      </c>
      <c r="E304" s="212" t="s">
        <v>6248</v>
      </c>
      <c r="F304" s="202">
        <v>0</v>
      </c>
      <c r="G304" s="200">
        <v>-150</v>
      </c>
      <c r="H304" s="216">
        <v>100</v>
      </c>
      <c r="I304" s="208">
        <v>100</v>
      </c>
      <c r="J304" s="210">
        <v>100</v>
      </c>
      <c r="K304" s="204">
        <v>100</v>
      </c>
      <c r="L304" s="206">
        <v>100</v>
      </c>
      <c r="M304" s="193"/>
      <c r="N304" s="189"/>
      <c r="O304" s="193"/>
      <c r="P304" s="189"/>
      <c r="Q304" s="193"/>
      <c r="R304" s="189"/>
      <c r="S304" s="194"/>
      <c r="T304" s="191"/>
      <c r="U304" s="198"/>
      <c r="V304" s="213">
        <v>100</v>
      </c>
      <c r="W304" s="213">
        <v>100</v>
      </c>
      <c r="X304" s="213">
        <v>100</v>
      </c>
      <c r="Y304" s="214">
        <v>6400</v>
      </c>
      <c r="Z304" s="213">
        <v>0</v>
      </c>
      <c r="AA304" s="213">
        <v>100</v>
      </c>
      <c r="AB304" s="213">
        <v>50</v>
      </c>
      <c r="AC304" s="213">
        <v>10</v>
      </c>
      <c r="AD304" s="198"/>
      <c r="AE304" s="213">
        <f t="shared" si="28"/>
        <v>500</v>
      </c>
      <c r="AF304" s="213">
        <f t="shared" si="29"/>
        <v>500</v>
      </c>
      <c r="AG304" s="214">
        <f t="shared" si="30"/>
        <v>102400</v>
      </c>
      <c r="AH304" s="474">
        <f t="shared" si="31"/>
        <v>306</v>
      </c>
      <c r="AI304" s="474">
        <f t="shared" si="32"/>
        <v>406</v>
      </c>
      <c r="AJ304" s="213">
        <f t="shared" si="33"/>
        <v>200</v>
      </c>
      <c r="AK304" s="213">
        <f t="shared" si="34"/>
        <v>40</v>
      </c>
      <c r="AL304" s="198"/>
      <c r="AM304" s="195">
        <v>80</v>
      </c>
    </row>
    <row r="305" spans="1:41" x14ac:dyDescent="0.15">
      <c r="A305" s="174">
        <v>302</v>
      </c>
      <c r="B305" s="176" t="s">
        <v>5673</v>
      </c>
      <c r="C305" s="213">
        <v>51</v>
      </c>
      <c r="D305" s="219">
        <v>12</v>
      </c>
      <c r="E305" s="212" t="s">
        <v>6248</v>
      </c>
      <c r="F305" s="202">
        <v>0</v>
      </c>
      <c r="G305" s="200">
        <v>-150</v>
      </c>
      <c r="H305" s="216">
        <v>100</v>
      </c>
      <c r="I305" s="208">
        <v>100</v>
      </c>
      <c r="J305" s="210">
        <v>100</v>
      </c>
      <c r="K305" s="204">
        <v>100</v>
      </c>
      <c r="L305" s="206">
        <v>100</v>
      </c>
      <c r="M305" s="193"/>
      <c r="N305" s="189"/>
      <c r="O305" s="193"/>
      <c r="P305" s="189"/>
      <c r="Q305" s="193"/>
      <c r="R305" s="189"/>
      <c r="S305" s="194"/>
      <c r="T305" s="191"/>
      <c r="U305" s="198"/>
      <c r="V305" s="213">
        <v>100</v>
      </c>
      <c r="W305" s="213">
        <v>100</v>
      </c>
      <c r="X305" s="213">
        <v>100</v>
      </c>
      <c r="Y305" s="214">
        <v>1200</v>
      </c>
      <c r="Z305" s="213">
        <v>300</v>
      </c>
      <c r="AA305" s="213">
        <v>100</v>
      </c>
      <c r="AB305" s="213">
        <v>50</v>
      </c>
      <c r="AC305" s="213">
        <v>50</v>
      </c>
      <c r="AD305" s="198"/>
      <c r="AE305" s="213">
        <f t="shared" si="28"/>
        <v>500</v>
      </c>
      <c r="AF305" s="213">
        <f t="shared" si="29"/>
        <v>500</v>
      </c>
      <c r="AG305" s="214">
        <f t="shared" si="30"/>
        <v>19200</v>
      </c>
      <c r="AH305" s="474">
        <f t="shared" si="31"/>
        <v>606</v>
      </c>
      <c r="AI305" s="474">
        <f t="shared" si="32"/>
        <v>406</v>
      </c>
      <c r="AJ305" s="213">
        <f t="shared" si="33"/>
        <v>200</v>
      </c>
      <c r="AK305" s="213">
        <f t="shared" si="34"/>
        <v>200</v>
      </c>
      <c r="AL305" s="198"/>
      <c r="AM305" s="195">
        <v>80</v>
      </c>
    </row>
    <row r="306" spans="1:41" x14ac:dyDescent="0.15">
      <c r="A306" s="174">
        <v>303</v>
      </c>
      <c r="B306" s="176" t="s">
        <v>5674</v>
      </c>
      <c r="C306" s="213">
        <v>51</v>
      </c>
      <c r="D306" s="219">
        <v>12</v>
      </c>
      <c r="E306" s="212" t="s">
        <v>6248</v>
      </c>
      <c r="F306" s="202">
        <v>0</v>
      </c>
      <c r="G306" s="200">
        <v>-150</v>
      </c>
      <c r="H306" s="216">
        <v>100</v>
      </c>
      <c r="I306" s="208">
        <v>100</v>
      </c>
      <c r="J306" s="210">
        <v>100</v>
      </c>
      <c r="K306" s="204">
        <v>100</v>
      </c>
      <c r="L306" s="206">
        <v>100</v>
      </c>
      <c r="M306" s="193"/>
      <c r="N306" s="189"/>
      <c r="O306" s="193"/>
      <c r="P306" s="189"/>
      <c r="Q306" s="193"/>
      <c r="R306" s="189"/>
      <c r="S306" s="194"/>
      <c r="T306" s="191"/>
      <c r="U306" s="198"/>
      <c r="V306" s="213">
        <v>100</v>
      </c>
      <c r="W306" s="213">
        <v>100</v>
      </c>
      <c r="X306" s="213">
        <v>100</v>
      </c>
      <c r="Y306" s="214">
        <v>1200</v>
      </c>
      <c r="Z306" s="213">
        <v>300</v>
      </c>
      <c r="AA306" s="213">
        <v>100</v>
      </c>
      <c r="AB306" s="213">
        <v>50</v>
      </c>
      <c r="AC306" s="213">
        <v>50</v>
      </c>
      <c r="AD306" s="198"/>
      <c r="AE306" s="213">
        <f t="shared" si="28"/>
        <v>500</v>
      </c>
      <c r="AF306" s="213">
        <f t="shared" si="29"/>
        <v>500</v>
      </c>
      <c r="AG306" s="214">
        <f t="shared" si="30"/>
        <v>19200</v>
      </c>
      <c r="AH306" s="474">
        <f t="shared" si="31"/>
        <v>606</v>
      </c>
      <c r="AI306" s="474">
        <f t="shared" si="32"/>
        <v>406</v>
      </c>
      <c r="AJ306" s="213">
        <f t="shared" si="33"/>
        <v>200</v>
      </c>
      <c r="AK306" s="213">
        <f t="shared" si="34"/>
        <v>200</v>
      </c>
      <c r="AL306" s="198"/>
      <c r="AM306" s="195">
        <v>80</v>
      </c>
    </row>
    <row r="307" spans="1:41" x14ac:dyDescent="0.15">
      <c r="A307" s="174">
        <v>304</v>
      </c>
      <c r="B307" s="176" t="s">
        <v>5675</v>
      </c>
      <c r="C307" s="213">
        <v>51</v>
      </c>
      <c r="D307" s="219">
        <v>12</v>
      </c>
      <c r="E307" s="212" t="s">
        <v>6248</v>
      </c>
      <c r="F307" s="202">
        <v>0</v>
      </c>
      <c r="G307" s="200">
        <v>-150</v>
      </c>
      <c r="H307" s="216">
        <v>100</v>
      </c>
      <c r="I307" s="208">
        <v>100</v>
      </c>
      <c r="J307" s="210">
        <v>100</v>
      </c>
      <c r="K307" s="204">
        <v>100</v>
      </c>
      <c r="L307" s="206">
        <v>100</v>
      </c>
      <c r="M307" s="193"/>
      <c r="N307" s="189"/>
      <c r="O307" s="193"/>
      <c r="P307" s="189"/>
      <c r="Q307" s="193"/>
      <c r="R307" s="189"/>
      <c r="S307" s="194"/>
      <c r="T307" s="191"/>
      <c r="U307" s="198"/>
      <c r="V307" s="213">
        <v>100</v>
      </c>
      <c r="W307" s="213">
        <v>100</v>
      </c>
      <c r="X307" s="213">
        <v>100</v>
      </c>
      <c r="Y307" s="214">
        <v>1200</v>
      </c>
      <c r="Z307" s="213">
        <v>300</v>
      </c>
      <c r="AA307" s="213">
        <v>100</v>
      </c>
      <c r="AB307" s="213">
        <v>50</v>
      </c>
      <c r="AC307" s="213">
        <v>50</v>
      </c>
      <c r="AD307" s="198"/>
      <c r="AE307" s="213">
        <f t="shared" si="28"/>
        <v>500</v>
      </c>
      <c r="AF307" s="213">
        <f t="shared" si="29"/>
        <v>500</v>
      </c>
      <c r="AG307" s="214">
        <f t="shared" si="30"/>
        <v>19200</v>
      </c>
      <c r="AH307" s="474">
        <f t="shared" si="31"/>
        <v>606</v>
      </c>
      <c r="AI307" s="474">
        <f t="shared" si="32"/>
        <v>406</v>
      </c>
      <c r="AJ307" s="213">
        <f t="shared" si="33"/>
        <v>200</v>
      </c>
      <c r="AK307" s="213">
        <f t="shared" si="34"/>
        <v>200</v>
      </c>
      <c r="AL307" s="198"/>
      <c r="AM307" s="195">
        <v>80</v>
      </c>
    </row>
    <row r="308" spans="1:41" x14ac:dyDescent="0.15">
      <c r="A308" s="174">
        <v>305</v>
      </c>
      <c r="B308" s="176" t="s">
        <v>817</v>
      </c>
      <c r="C308" s="213">
        <v>52</v>
      </c>
      <c r="D308" s="219">
        <v>0</v>
      </c>
      <c r="E308" s="212" t="s">
        <v>6238</v>
      </c>
      <c r="F308" s="202">
        <v>0</v>
      </c>
      <c r="G308" s="200">
        <v>0</v>
      </c>
      <c r="H308" s="216">
        <v>220</v>
      </c>
      <c r="I308" s="208">
        <v>0</v>
      </c>
      <c r="J308" s="210">
        <v>-50</v>
      </c>
      <c r="K308" s="204">
        <v>-25</v>
      </c>
      <c r="L308" s="206">
        <v>0</v>
      </c>
      <c r="M308" s="193" t="s">
        <v>626</v>
      </c>
      <c r="N308" s="189">
        <v>20</v>
      </c>
      <c r="O308" s="193" t="s">
        <v>816</v>
      </c>
      <c r="P308" s="189">
        <v>15</v>
      </c>
      <c r="Q308" s="193" t="s">
        <v>815</v>
      </c>
      <c r="R308" s="189">
        <v>10</v>
      </c>
      <c r="S308" s="194" t="s">
        <v>815</v>
      </c>
      <c r="T308" s="191">
        <v>10</v>
      </c>
      <c r="U308" s="198"/>
      <c r="V308" s="213">
        <v>250</v>
      </c>
      <c r="W308" s="213">
        <v>380</v>
      </c>
      <c r="X308" s="213">
        <v>480</v>
      </c>
      <c r="Y308" s="214">
        <v>400</v>
      </c>
      <c r="Z308" s="213">
        <v>450</v>
      </c>
      <c r="AA308" s="213">
        <v>280</v>
      </c>
      <c r="AB308" s="213">
        <v>65</v>
      </c>
      <c r="AC308" s="213">
        <v>60</v>
      </c>
      <c r="AD308" s="198"/>
      <c r="AE308" s="213">
        <f t="shared" si="28"/>
        <v>1900</v>
      </c>
      <c r="AF308" s="213">
        <f t="shared" si="29"/>
        <v>2400</v>
      </c>
      <c r="AG308" s="214">
        <f t="shared" si="30"/>
        <v>6400</v>
      </c>
      <c r="AH308" s="474">
        <f t="shared" si="31"/>
        <v>762</v>
      </c>
      <c r="AI308" s="474">
        <f t="shared" si="32"/>
        <v>592</v>
      </c>
      <c r="AJ308" s="213">
        <f t="shared" si="33"/>
        <v>260</v>
      </c>
      <c r="AK308" s="213">
        <f t="shared" si="34"/>
        <v>240</v>
      </c>
      <c r="AL308" s="198"/>
      <c r="AM308" s="195">
        <v>80</v>
      </c>
      <c r="AN308" s="197" t="s">
        <v>807</v>
      </c>
      <c r="AO308" s="197" t="s">
        <v>6180</v>
      </c>
    </row>
    <row r="309" spans="1:41" x14ac:dyDescent="0.15">
      <c r="A309" s="174">
        <v>306</v>
      </c>
      <c r="B309" s="176" t="s">
        <v>5676</v>
      </c>
      <c r="C309" s="213">
        <v>55</v>
      </c>
      <c r="D309" s="219">
        <v>0</v>
      </c>
      <c r="E309" s="212" t="s">
        <v>6238</v>
      </c>
      <c r="F309" s="202">
        <v>0</v>
      </c>
      <c r="G309" s="200">
        <v>0</v>
      </c>
      <c r="H309" s="216">
        <v>0</v>
      </c>
      <c r="I309" s="208">
        <v>0</v>
      </c>
      <c r="J309" s="210">
        <v>0</v>
      </c>
      <c r="K309" s="204">
        <v>-50</v>
      </c>
      <c r="L309" s="206">
        <v>0</v>
      </c>
      <c r="M309" s="193" t="s">
        <v>702</v>
      </c>
      <c r="N309" s="189">
        <v>16</v>
      </c>
      <c r="O309" s="193" t="s">
        <v>9599</v>
      </c>
      <c r="P309" s="189">
        <v>5</v>
      </c>
      <c r="Q309" s="193"/>
      <c r="R309" s="189"/>
      <c r="S309" s="194" t="s">
        <v>813</v>
      </c>
      <c r="T309" s="191">
        <v>5</v>
      </c>
      <c r="U309" s="198"/>
      <c r="V309" s="213">
        <v>235</v>
      </c>
      <c r="W309" s="213">
        <v>550</v>
      </c>
      <c r="X309" s="213">
        <v>550</v>
      </c>
      <c r="Y309" s="214">
        <v>850</v>
      </c>
      <c r="Z309" s="213">
        <v>445</v>
      </c>
      <c r="AA309" s="213">
        <v>248</v>
      </c>
      <c r="AB309" s="213">
        <v>75</v>
      </c>
      <c r="AC309" s="213">
        <v>75</v>
      </c>
      <c r="AD309" s="198"/>
      <c r="AE309" s="213">
        <f t="shared" si="28"/>
        <v>2750</v>
      </c>
      <c r="AF309" s="213">
        <f t="shared" si="29"/>
        <v>2750</v>
      </c>
      <c r="AG309" s="214">
        <f t="shared" si="30"/>
        <v>13600</v>
      </c>
      <c r="AH309" s="474">
        <f t="shared" si="31"/>
        <v>775</v>
      </c>
      <c r="AI309" s="474">
        <f t="shared" si="32"/>
        <v>578</v>
      </c>
      <c r="AJ309" s="213">
        <f t="shared" si="33"/>
        <v>300</v>
      </c>
      <c r="AK309" s="213">
        <f t="shared" si="34"/>
        <v>300</v>
      </c>
      <c r="AL309" s="198"/>
      <c r="AM309" s="195">
        <v>50</v>
      </c>
      <c r="AN309" s="197" t="s">
        <v>807</v>
      </c>
      <c r="AO309" s="197" t="s">
        <v>6180</v>
      </c>
    </row>
    <row r="310" spans="1:41" x14ac:dyDescent="0.15">
      <c r="A310" s="174">
        <v>307</v>
      </c>
      <c r="B310" s="176" t="s">
        <v>5677</v>
      </c>
      <c r="C310" s="213">
        <v>55</v>
      </c>
      <c r="D310" s="219">
        <v>0</v>
      </c>
      <c r="E310" s="212" t="s">
        <v>6238</v>
      </c>
      <c r="F310" s="202">
        <v>0</v>
      </c>
      <c r="G310" s="200">
        <v>0</v>
      </c>
      <c r="H310" s="216">
        <v>0</v>
      </c>
      <c r="I310" s="208">
        <v>0</v>
      </c>
      <c r="J310" s="210">
        <v>0</v>
      </c>
      <c r="K310" s="204">
        <v>-50</v>
      </c>
      <c r="L310" s="206">
        <v>0</v>
      </c>
      <c r="M310" s="193" t="s">
        <v>702</v>
      </c>
      <c r="N310" s="189">
        <v>16</v>
      </c>
      <c r="O310" s="193" t="s">
        <v>813</v>
      </c>
      <c r="P310" s="189">
        <v>5</v>
      </c>
      <c r="Q310" s="193"/>
      <c r="R310" s="189"/>
      <c r="S310" s="194"/>
      <c r="T310" s="191"/>
      <c r="U310" s="198"/>
      <c r="V310" s="213">
        <v>235</v>
      </c>
      <c r="W310" s="213">
        <v>550</v>
      </c>
      <c r="X310" s="213">
        <v>550</v>
      </c>
      <c r="Y310" s="214">
        <v>850</v>
      </c>
      <c r="Z310" s="213">
        <v>445</v>
      </c>
      <c r="AA310" s="213">
        <v>248</v>
      </c>
      <c r="AB310" s="213">
        <v>75</v>
      </c>
      <c r="AC310" s="213">
        <v>75</v>
      </c>
      <c r="AD310" s="198"/>
      <c r="AE310" s="213">
        <f t="shared" si="28"/>
        <v>2750</v>
      </c>
      <c r="AF310" s="213">
        <f t="shared" si="29"/>
        <v>2750</v>
      </c>
      <c r="AG310" s="214">
        <f t="shared" si="30"/>
        <v>13600</v>
      </c>
      <c r="AH310" s="474">
        <f t="shared" si="31"/>
        <v>775</v>
      </c>
      <c r="AI310" s="474">
        <f t="shared" si="32"/>
        <v>578</v>
      </c>
      <c r="AJ310" s="213">
        <f t="shared" si="33"/>
        <v>300</v>
      </c>
      <c r="AK310" s="213">
        <f t="shared" si="34"/>
        <v>300</v>
      </c>
      <c r="AL310" s="198"/>
      <c r="AM310" s="195">
        <v>100</v>
      </c>
    </row>
    <row r="311" spans="1:41" x14ac:dyDescent="0.15">
      <c r="A311" s="174">
        <v>308</v>
      </c>
      <c r="B311" s="176" t="s">
        <v>5678</v>
      </c>
      <c r="C311" s="213">
        <v>55</v>
      </c>
      <c r="D311" s="219">
        <v>0</v>
      </c>
      <c r="E311" s="212" t="s">
        <v>6238</v>
      </c>
      <c r="F311" s="202">
        <v>0</v>
      </c>
      <c r="G311" s="200">
        <v>0</v>
      </c>
      <c r="H311" s="216">
        <v>0</v>
      </c>
      <c r="I311" s="208">
        <v>0</v>
      </c>
      <c r="J311" s="210">
        <v>0</v>
      </c>
      <c r="K311" s="204">
        <v>-50</v>
      </c>
      <c r="L311" s="206">
        <v>0</v>
      </c>
      <c r="M311" s="193" t="s">
        <v>702</v>
      </c>
      <c r="N311" s="189">
        <v>16</v>
      </c>
      <c r="O311" s="193" t="s">
        <v>813</v>
      </c>
      <c r="P311" s="189">
        <v>5</v>
      </c>
      <c r="Q311" s="193"/>
      <c r="R311" s="189"/>
      <c r="S311" s="194"/>
      <c r="T311" s="191"/>
      <c r="U311" s="198"/>
      <c r="V311" s="213">
        <v>235</v>
      </c>
      <c r="W311" s="213">
        <v>550</v>
      </c>
      <c r="X311" s="213">
        <v>550</v>
      </c>
      <c r="Y311" s="214">
        <v>850</v>
      </c>
      <c r="Z311" s="213">
        <v>445</v>
      </c>
      <c r="AA311" s="213">
        <v>248</v>
      </c>
      <c r="AB311" s="213">
        <v>75</v>
      </c>
      <c r="AC311" s="213">
        <v>75</v>
      </c>
      <c r="AD311" s="198"/>
      <c r="AE311" s="213">
        <f t="shared" si="28"/>
        <v>2750</v>
      </c>
      <c r="AF311" s="213">
        <f t="shared" si="29"/>
        <v>2750</v>
      </c>
      <c r="AG311" s="214">
        <f t="shared" si="30"/>
        <v>13600</v>
      </c>
      <c r="AH311" s="474">
        <f t="shared" si="31"/>
        <v>775</v>
      </c>
      <c r="AI311" s="474">
        <f t="shared" si="32"/>
        <v>578</v>
      </c>
      <c r="AJ311" s="213">
        <f t="shared" si="33"/>
        <v>300</v>
      </c>
      <c r="AK311" s="213">
        <f t="shared" si="34"/>
        <v>300</v>
      </c>
      <c r="AL311" s="198"/>
      <c r="AM311" s="195">
        <v>50</v>
      </c>
    </row>
    <row r="312" spans="1:41" x14ac:dyDescent="0.15">
      <c r="A312" s="174">
        <v>309</v>
      </c>
      <c r="B312" s="176" t="s">
        <v>5679</v>
      </c>
      <c r="C312" s="213">
        <v>56</v>
      </c>
      <c r="D312" s="219">
        <v>0</v>
      </c>
      <c r="E312" s="212" t="s">
        <v>6238</v>
      </c>
      <c r="F312" s="202">
        <v>0</v>
      </c>
      <c r="G312" s="200">
        <v>-50</v>
      </c>
      <c r="H312" s="216">
        <v>250</v>
      </c>
      <c r="I312" s="208">
        <v>25</v>
      </c>
      <c r="J312" s="210">
        <v>0</v>
      </c>
      <c r="K312" s="204">
        <v>-25</v>
      </c>
      <c r="L312" s="206">
        <v>100</v>
      </c>
      <c r="M312" s="193" t="s">
        <v>666</v>
      </c>
      <c r="N312" s="189">
        <v>20</v>
      </c>
      <c r="O312" s="193" t="s">
        <v>5511</v>
      </c>
      <c r="P312" s="189">
        <v>10</v>
      </c>
      <c r="Q312" s="193" t="s">
        <v>665</v>
      </c>
      <c r="R312" s="189">
        <v>5</v>
      </c>
      <c r="S312" s="194" t="s">
        <v>665</v>
      </c>
      <c r="T312" s="191">
        <v>5</v>
      </c>
      <c r="U312" s="198"/>
      <c r="V312" s="213">
        <v>1600</v>
      </c>
      <c r="W312" s="213">
        <v>7000</v>
      </c>
      <c r="X312" s="213">
        <v>7000</v>
      </c>
      <c r="Y312" s="214">
        <v>1800</v>
      </c>
      <c r="Z312" s="213">
        <v>850</v>
      </c>
      <c r="AA312" s="213">
        <v>100</v>
      </c>
      <c r="AB312" s="213">
        <v>50</v>
      </c>
      <c r="AC312" s="213">
        <v>8</v>
      </c>
      <c r="AD312" s="198"/>
      <c r="AE312" s="213">
        <f t="shared" si="28"/>
        <v>35000</v>
      </c>
      <c r="AF312" s="213">
        <f t="shared" si="29"/>
        <v>35000</v>
      </c>
      <c r="AG312" s="214">
        <f t="shared" si="30"/>
        <v>28800</v>
      </c>
      <c r="AH312" s="474">
        <f t="shared" si="31"/>
        <v>1186</v>
      </c>
      <c r="AI312" s="474">
        <f t="shared" si="32"/>
        <v>436</v>
      </c>
      <c r="AJ312" s="213">
        <f t="shared" si="33"/>
        <v>200</v>
      </c>
      <c r="AK312" s="213">
        <f t="shared" si="34"/>
        <v>32</v>
      </c>
      <c r="AL312" s="198"/>
      <c r="AM312" s="195">
        <v>100</v>
      </c>
      <c r="AN312" s="197" t="s">
        <v>807</v>
      </c>
      <c r="AO312" s="197" t="s">
        <v>6180</v>
      </c>
    </row>
    <row r="313" spans="1:41" x14ac:dyDescent="0.15">
      <c r="A313" s="174">
        <v>310</v>
      </c>
      <c r="B313" s="176" t="s">
        <v>5680</v>
      </c>
      <c r="C313" s="213">
        <v>52</v>
      </c>
      <c r="D313" s="219">
        <v>4</v>
      </c>
      <c r="E313" s="212" t="s">
        <v>6244</v>
      </c>
      <c r="F313" s="202">
        <v>0</v>
      </c>
      <c r="G313" s="200">
        <v>100</v>
      </c>
      <c r="H313" s="216">
        <v>250</v>
      </c>
      <c r="I313" s="208">
        <v>100</v>
      </c>
      <c r="J313" s="210">
        <v>-100</v>
      </c>
      <c r="K313" s="204">
        <v>100</v>
      </c>
      <c r="L313" s="206">
        <v>100</v>
      </c>
      <c r="M313" s="193" t="s">
        <v>810</v>
      </c>
      <c r="N313" s="189">
        <v>25</v>
      </c>
      <c r="O313" s="193" t="s">
        <v>812</v>
      </c>
      <c r="P313" s="189">
        <v>8</v>
      </c>
      <c r="Q313" s="193"/>
      <c r="R313" s="189"/>
      <c r="S313" s="194" t="s">
        <v>812</v>
      </c>
      <c r="T313" s="191">
        <v>8</v>
      </c>
      <c r="U313" s="198"/>
      <c r="V313" s="213">
        <v>200</v>
      </c>
      <c r="W313" s="213">
        <v>800</v>
      </c>
      <c r="X313" s="213">
        <v>250</v>
      </c>
      <c r="Y313" s="214">
        <v>250</v>
      </c>
      <c r="Z313" s="213">
        <v>380</v>
      </c>
      <c r="AA313" s="213">
        <v>240</v>
      </c>
      <c r="AB313" s="213">
        <v>75</v>
      </c>
      <c r="AC313" s="213">
        <v>75</v>
      </c>
      <c r="AD313" s="198"/>
      <c r="AE313" s="213">
        <f t="shared" si="28"/>
        <v>4000</v>
      </c>
      <c r="AF313" s="213">
        <f t="shared" si="29"/>
        <v>1250</v>
      </c>
      <c r="AG313" s="214">
        <f t="shared" si="30"/>
        <v>4000</v>
      </c>
      <c r="AH313" s="474">
        <f t="shared" si="31"/>
        <v>692</v>
      </c>
      <c r="AI313" s="474">
        <f t="shared" si="32"/>
        <v>552</v>
      </c>
      <c r="AJ313" s="213">
        <f t="shared" si="33"/>
        <v>300</v>
      </c>
      <c r="AK313" s="213">
        <f t="shared" si="34"/>
        <v>300</v>
      </c>
      <c r="AL313" s="198"/>
      <c r="AM313" s="195">
        <v>80</v>
      </c>
      <c r="AN313" s="197" t="s">
        <v>807</v>
      </c>
      <c r="AO313" s="197" t="s">
        <v>6180</v>
      </c>
    </row>
    <row r="314" spans="1:41" x14ac:dyDescent="0.15">
      <c r="A314" s="174">
        <v>311</v>
      </c>
      <c r="B314" s="176" t="s">
        <v>811</v>
      </c>
      <c r="C314" s="213">
        <v>48</v>
      </c>
      <c r="D314" s="219">
        <v>0</v>
      </c>
      <c r="E314" s="212" t="s">
        <v>6238</v>
      </c>
      <c r="F314" s="202">
        <v>0</v>
      </c>
      <c r="G314" s="200">
        <v>-200</v>
      </c>
      <c r="H314" s="216">
        <v>350</v>
      </c>
      <c r="I314" s="208">
        <v>0</v>
      </c>
      <c r="J314" s="210">
        <v>-50</v>
      </c>
      <c r="K314" s="204">
        <v>-50</v>
      </c>
      <c r="L314" s="206">
        <v>50</v>
      </c>
      <c r="M314" s="193" t="s">
        <v>626</v>
      </c>
      <c r="N314" s="189">
        <v>15</v>
      </c>
      <c r="O314" s="193" t="s">
        <v>810</v>
      </c>
      <c r="P314" s="189">
        <v>10</v>
      </c>
      <c r="Q314" s="193" t="s">
        <v>126</v>
      </c>
      <c r="R314" s="189">
        <v>5</v>
      </c>
      <c r="S314" s="194" t="s">
        <v>126</v>
      </c>
      <c r="T314" s="191">
        <v>5</v>
      </c>
      <c r="U314" s="198"/>
      <c r="V314" s="213">
        <v>400</v>
      </c>
      <c r="W314" s="213">
        <v>520</v>
      </c>
      <c r="X314" s="213">
        <v>120</v>
      </c>
      <c r="Y314" s="214">
        <v>330</v>
      </c>
      <c r="Z314" s="213">
        <v>350</v>
      </c>
      <c r="AA314" s="213">
        <v>180</v>
      </c>
      <c r="AB314" s="213">
        <v>55</v>
      </c>
      <c r="AC314" s="213">
        <v>55</v>
      </c>
      <c r="AD314" s="198"/>
      <c r="AE314" s="213">
        <f t="shared" si="28"/>
        <v>2600</v>
      </c>
      <c r="AF314" s="213">
        <f t="shared" si="29"/>
        <v>600</v>
      </c>
      <c r="AG314" s="214">
        <f t="shared" si="30"/>
        <v>5280</v>
      </c>
      <c r="AH314" s="474">
        <f t="shared" si="31"/>
        <v>638</v>
      </c>
      <c r="AI314" s="474">
        <f t="shared" si="32"/>
        <v>468</v>
      </c>
      <c r="AJ314" s="213">
        <f t="shared" si="33"/>
        <v>220</v>
      </c>
      <c r="AK314" s="213">
        <f t="shared" si="34"/>
        <v>220</v>
      </c>
      <c r="AL314" s="198"/>
      <c r="AM314" s="195">
        <v>80</v>
      </c>
      <c r="AN314" s="197" t="s">
        <v>807</v>
      </c>
      <c r="AO314" s="197" t="s">
        <v>6180</v>
      </c>
    </row>
    <row r="315" spans="1:41" x14ac:dyDescent="0.15">
      <c r="A315" s="174">
        <v>312</v>
      </c>
      <c r="B315" s="176" t="s">
        <v>5681</v>
      </c>
      <c r="C315" s="213">
        <v>48</v>
      </c>
      <c r="D315" s="219">
        <v>0</v>
      </c>
      <c r="E315" s="212" t="s">
        <v>6238</v>
      </c>
      <c r="F315" s="202">
        <v>0</v>
      </c>
      <c r="G315" s="200">
        <v>25</v>
      </c>
      <c r="H315" s="216">
        <v>0</v>
      </c>
      <c r="I315" s="208">
        <v>25</v>
      </c>
      <c r="J315" s="210">
        <v>-50</v>
      </c>
      <c r="K315" s="204">
        <v>-25</v>
      </c>
      <c r="L315" s="206">
        <v>25</v>
      </c>
      <c r="M315" s="193" t="s">
        <v>626</v>
      </c>
      <c r="N315" s="189">
        <v>20</v>
      </c>
      <c r="O315" s="193" t="s">
        <v>678</v>
      </c>
      <c r="P315" s="189">
        <v>15</v>
      </c>
      <c r="Q315" s="193" t="s">
        <v>698</v>
      </c>
      <c r="R315" s="189">
        <v>5</v>
      </c>
      <c r="S315" s="194" t="s">
        <v>698</v>
      </c>
      <c r="T315" s="191">
        <v>5</v>
      </c>
      <c r="U315" s="198"/>
      <c r="V315" s="213">
        <v>120</v>
      </c>
      <c r="W315" s="213">
        <v>395</v>
      </c>
      <c r="X315" s="213">
        <v>340</v>
      </c>
      <c r="Y315" s="214">
        <v>470</v>
      </c>
      <c r="Z315" s="213">
        <v>380</v>
      </c>
      <c r="AA315" s="213">
        <v>220</v>
      </c>
      <c r="AB315" s="213">
        <v>50</v>
      </c>
      <c r="AC315" s="213">
        <v>50</v>
      </c>
      <c r="AD315" s="198"/>
      <c r="AE315" s="213">
        <f t="shared" si="28"/>
        <v>1975</v>
      </c>
      <c r="AF315" s="213">
        <f t="shared" si="29"/>
        <v>1700</v>
      </c>
      <c r="AG315" s="214">
        <f t="shared" si="30"/>
        <v>7520</v>
      </c>
      <c r="AH315" s="474">
        <f t="shared" si="31"/>
        <v>668</v>
      </c>
      <c r="AI315" s="474">
        <f t="shared" si="32"/>
        <v>508</v>
      </c>
      <c r="AJ315" s="213">
        <f t="shared" si="33"/>
        <v>200</v>
      </c>
      <c r="AK315" s="213">
        <f t="shared" si="34"/>
        <v>200</v>
      </c>
      <c r="AL315" s="198"/>
      <c r="AM315" s="195">
        <v>100</v>
      </c>
      <c r="AN315" s="197" t="s">
        <v>807</v>
      </c>
      <c r="AO315" s="197" t="s">
        <v>6180</v>
      </c>
    </row>
    <row r="316" spans="1:41" x14ac:dyDescent="0.15">
      <c r="A316" s="174">
        <v>313</v>
      </c>
      <c r="B316" s="176" t="s">
        <v>5682</v>
      </c>
      <c r="C316" s="213">
        <v>48</v>
      </c>
      <c r="D316" s="219">
        <v>0</v>
      </c>
      <c r="E316" s="212" t="s">
        <v>6238</v>
      </c>
      <c r="F316" s="202">
        <v>0</v>
      </c>
      <c r="G316" s="200">
        <v>25</v>
      </c>
      <c r="H316" s="216">
        <v>0</v>
      </c>
      <c r="I316" s="208">
        <v>25</v>
      </c>
      <c r="J316" s="210">
        <v>-50</v>
      </c>
      <c r="K316" s="204">
        <v>-25</v>
      </c>
      <c r="L316" s="206">
        <v>25</v>
      </c>
      <c r="M316" s="193" t="s">
        <v>626</v>
      </c>
      <c r="N316" s="189">
        <v>20</v>
      </c>
      <c r="O316" s="193" t="s">
        <v>678</v>
      </c>
      <c r="P316" s="189">
        <v>15</v>
      </c>
      <c r="Q316" s="193" t="s">
        <v>698</v>
      </c>
      <c r="R316" s="189">
        <v>5</v>
      </c>
      <c r="S316" s="194" t="s">
        <v>698</v>
      </c>
      <c r="T316" s="191">
        <v>5</v>
      </c>
      <c r="U316" s="198"/>
      <c r="V316" s="213">
        <v>120</v>
      </c>
      <c r="W316" s="213">
        <v>395</v>
      </c>
      <c r="X316" s="213">
        <v>340</v>
      </c>
      <c r="Y316" s="214">
        <v>470</v>
      </c>
      <c r="Z316" s="213">
        <v>380</v>
      </c>
      <c r="AA316" s="213">
        <v>221</v>
      </c>
      <c r="AB316" s="213">
        <v>50</v>
      </c>
      <c r="AC316" s="213">
        <v>50</v>
      </c>
      <c r="AD316" s="198"/>
      <c r="AE316" s="213">
        <f t="shared" si="28"/>
        <v>1975</v>
      </c>
      <c r="AF316" s="213">
        <f t="shared" si="29"/>
        <v>1700</v>
      </c>
      <c r="AG316" s="214">
        <f t="shared" si="30"/>
        <v>7520</v>
      </c>
      <c r="AH316" s="474">
        <f t="shared" si="31"/>
        <v>668</v>
      </c>
      <c r="AI316" s="474">
        <f t="shared" si="32"/>
        <v>509</v>
      </c>
      <c r="AJ316" s="213">
        <f t="shared" si="33"/>
        <v>200</v>
      </c>
      <c r="AK316" s="213">
        <f t="shared" si="34"/>
        <v>200</v>
      </c>
      <c r="AL316" s="198"/>
      <c r="AM316" s="195">
        <v>100</v>
      </c>
    </row>
    <row r="317" spans="1:41" x14ac:dyDescent="0.15">
      <c r="A317" s="174">
        <v>314</v>
      </c>
      <c r="B317" s="176" t="s">
        <v>5683</v>
      </c>
      <c r="C317" s="213">
        <v>48</v>
      </c>
      <c r="D317" s="219">
        <v>0</v>
      </c>
      <c r="E317" s="212" t="s">
        <v>6238</v>
      </c>
      <c r="F317" s="202">
        <v>0</v>
      </c>
      <c r="G317" s="200">
        <v>25</v>
      </c>
      <c r="H317" s="216">
        <v>0</v>
      </c>
      <c r="I317" s="208">
        <v>25</v>
      </c>
      <c r="J317" s="210">
        <v>-50</v>
      </c>
      <c r="K317" s="204">
        <v>-25</v>
      </c>
      <c r="L317" s="206">
        <v>25</v>
      </c>
      <c r="M317" s="193" t="s">
        <v>626</v>
      </c>
      <c r="N317" s="189">
        <v>20</v>
      </c>
      <c r="O317" s="193" t="s">
        <v>678</v>
      </c>
      <c r="P317" s="189">
        <v>15</v>
      </c>
      <c r="Q317" s="193" t="s">
        <v>698</v>
      </c>
      <c r="R317" s="189">
        <v>5</v>
      </c>
      <c r="S317" s="194" t="s">
        <v>698</v>
      </c>
      <c r="T317" s="191">
        <v>5</v>
      </c>
      <c r="U317" s="198"/>
      <c r="V317" s="213">
        <v>120</v>
      </c>
      <c r="W317" s="213">
        <v>395</v>
      </c>
      <c r="X317" s="213">
        <v>340</v>
      </c>
      <c r="Y317" s="214">
        <v>470</v>
      </c>
      <c r="Z317" s="213">
        <v>380</v>
      </c>
      <c r="AA317" s="213">
        <v>222</v>
      </c>
      <c r="AB317" s="213">
        <v>50</v>
      </c>
      <c r="AC317" s="213">
        <v>50</v>
      </c>
      <c r="AD317" s="198"/>
      <c r="AE317" s="213">
        <f t="shared" si="28"/>
        <v>1975</v>
      </c>
      <c r="AF317" s="213">
        <f t="shared" si="29"/>
        <v>1700</v>
      </c>
      <c r="AG317" s="214">
        <f t="shared" si="30"/>
        <v>7520</v>
      </c>
      <c r="AH317" s="474">
        <f t="shared" si="31"/>
        <v>668</v>
      </c>
      <c r="AI317" s="474">
        <f t="shared" si="32"/>
        <v>510</v>
      </c>
      <c r="AJ317" s="213">
        <f t="shared" si="33"/>
        <v>200</v>
      </c>
      <c r="AK317" s="213">
        <f t="shared" si="34"/>
        <v>200</v>
      </c>
      <c r="AL317" s="198"/>
      <c r="AM317" s="195">
        <v>100</v>
      </c>
    </row>
    <row r="318" spans="1:41" x14ac:dyDescent="0.15">
      <c r="A318" s="174">
        <v>315</v>
      </c>
      <c r="B318" s="176" t="s">
        <v>808</v>
      </c>
      <c r="C318" s="213">
        <v>51</v>
      </c>
      <c r="D318" s="219">
        <v>6</v>
      </c>
      <c r="E318" s="212" t="s">
        <v>6242</v>
      </c>
      <c r="F318" s="202">
        <v>0</v>
      </c>
      <c r="G318" s="200">
        <v>0</v>
      </c>
      <c r="H318" s="216">
        <v>0</v>
      </c>
      <c r="I318" s="208">
        <v>-100</v>
      </c>
      <c r="J318" s="210">
        <v>-50</v>
      </c>
      <c r="K318" s="204">
        <v>100</v>
      </c>
      <c r="L318" s="206">
        <v>0</v>
      </c>
      <c r="M318" s="193" t="s">
        <v>583</v>
      </c>
      <c r="N318" s="189">
        <v>25</v>
      </c>
      <c r="O318" s="193" t="s">
        <v>583</v>
      </c>
      <c r="P318" s="189">
        <v>15</v>
      </c>
      <c r="Q318" s="193" t="s">
        <v>806</v>
      </c>
      <c r="R318" s="189">
        <v>5</v>
      </c>
      <c r="S318" s="194" t="s">
        <v>806</v>
      </c>
      <c r="T318" s="191">
        <v>5</v>
      </c>
      <c r="U318" s="198"/>
      <c r="V318" s="213">
        <v>120</v>
      </c>
      <c r="W318" s="213">
        <v>220</v>
      </c>
      <c r="X318" s="213">
        <v>620</v>
      </c>
      <c r="Y318" s="214">
        <v>300</v>
      </c>
      <c r="Z318" s="213">
        <v>550</v>
      </c>
      <c r="AA318" s="213">
        <v>240</v>
      </c>
      <c r="AB318" s="213">
        <v>85</v>
      </c>
      <c r="AC318" s="213">
        <v>65</v>
      </c>
      <c r="AD318" s="198"/>
      <c r="AE318" s="213">
        <f t="shared" si="28"/>
        <v>1100</v>
      </c>
      <c r="AF318" s="213">
        <f t="shared" si="29"/>
        <v>3100</v>
      </c>
      <c r="AG318" s="214">
        <f t="shared" si="30"/>
        <v>4800</v>
      </c>
      <c r="AH318" s="474">
        <f t="shared" si="31"/>
        <v>856</v>
      </c>
      <c r="AI318" s="474">
        <f t="shared" si="32"/>
        <v>546</v>
      </c>
      <c r="AJ318" s="213">
        <f t="shared" si="33"/>
        <v>340</v>
      </c>
      <c r="AK318" s="213">
        <f t="shared" si="34"/>
        <v>260</v>
      </c>
      <c r="AL318" s="198"/>
      <c r="AM318" s="195">
        <v>80</v>
      </c>
      <c r="AN318" s="197" t="s">
        <v>807</v>
      </c>
      <c r="AO318" s="197" t="s">
        <v>6180</v>
      </c>
    </row>
    <row r="319" spans="1:41" x14ac:dyDescent="0.15">
      <c r="A319" s="174">
        <v>316</v>
      </c>
      <c r="B319" s="176" t="s">
        <v>5684</v>
      </c>
      <c r="C319" s="213">
        <v>60</v>
      </c>
      <c r="D319" s="219">
        <v>0</v>
      </c>
      <c r="E319" s="212" t="s">
        <v>6238</v>
      </c>
      <c r="F319" s="202">
        <v>0</v>
      </c>
      <c r="G319" s="200">
        <v>-100</v>
      </c>
      <c r="H319" s="216">
        <v>0</v>
      </c>
      <c r="I319" s="208">
        <v>0</v>
      </c>
      <c r="J319" s="210">
        <v>0</v>
      </c>
      <c r="K319" s="204">
        <v>0</v>
      </c>
      <c r="L319" s="206">
        <v>80</v>
      </c>
      <c r="M319" s="193" t="s">
        <v>5640</v>
      </c>
      <c r="N319" s="189">
        <v>35</v>
      </c>
      <c r="O319" s="193" t="s">
        <v>5641</v>
      </c>
      <c r="P319" s="189">
        <v>10</v>
      </c>
      <c r="Q319" s="193"/>
      <c r="R319" s="189"/>
      <c r="S319" s="194" t="s">
        <v>5640</v>
      </c>
      <c r="T319" s="191">
        <v>35</v>
      </c>
      <c r="U319" s="198"/>
      <c r="V319" s="213">
        <v>300</v>
      </c>
      <c r="W319" s="213">
        <v>7980</v>
      </c>
      <c r="X319" s="213">
        <v>7980</v>
      </c>
      <c r="Y319" s="214">
        <v>8000</v>
      </c>
      <c r="Z319" s="213">
        <v>700</v>
      </c>
      <c r="AA319" s="213">
        <v>120</v>
      </c>
      <c r="AB319" s="213">
        <v>80</v>
      </c>
      <c r="AC319" s="213">
        <v>50</v>
      </c>
      <c r="AD319" s="198"/>
      <c r="AE319" s="213">
        <f t="shared" si="28"/>
        <v>39900</v>
      </c>
      <c r="AF319" s="213">
        <f t="shared" si="29"/>
        <v>39900</v>
      </c>
      <c r="AG319" s="214">
        <f t="shared" si="30"/>
        <v>128000</v>
      </c>
      <c r="AH319" s="474">
        <f t="shared" si="31"/>
        <v>1060</v>
      </c>
      <c r="AI319" s="474">
        <f t="shared" si="32"/>
        <v>480</v>
      </c>
      <c r="AJ319" s="213">
        <f t="shared" si="33"/>
        <v>320</v>
      </c>
      <c r="AK319" s="213">
        <f t="shared" si="34"/>
        <v>200</v>
      </c>
      <c r="AL319" s="198"/>
      <c r="AM319" s="195">
        <v>80</v>
      </c>
      <c r="AN319" s="197" t="s">
        <v>803</v>
      </c>
      <c r="AO319" s="197" t="s">
        <v>6181</v>
      </c>
    </row>
    <row r="320" spans="1:41" x14ac:dyDescent="0.15">
      <c r="A320" s="174">
        <v>317</v>
      </c>
      <c r="B320" s="176" t="s">
        <v>5685</v>
      </c>
      <c r="C320" s="213">
        <v>60</v>
      </c>
      <c r="D320" s="219">
        <v>0</v>
      </c>
      <c r="E320" s="212" t="s">
        <v>6238</v>
      </c>
      <c r="F320" s="202">
        <v>0</v>
      </c>
      <c r="G320" s="200">
        <v>100</v>
      </c>
      <c r="H320" s="216">
        <v>0</v>
      </c>
      <c r="I320" s="208">
        <v>100</v>
      </c>
      <c r="J320" s="210">
        <v>0</v>
      </c>
      <c r="K320" s="204">
        <v>100</v>
      </c>
      <c r="L320" s="206">
        <v>100</v>
      </c>
      <c r="M320" s="193" t="s">
        <v>5640</v>
      </c>
      <c r="N320" s="189">
        <v>35</v>
      </c>
      <c r="O320" s="193" t="s">
        <v>5641</v>
      </c>
      <c r="P320" s="189">
        <v>10</v>
      </c>
      <c r="Q320" s="193"/>
      <c r="R320" s="189"/>
      <c r="S320" s="194" t="s">
        <v>5640</v>
      </c>
      <c r="T320" s="191">
        <v>35</v>
      </c>
      <c r="U320" s="198"/>
      <c r="V320" s="213">
        <v>600</v>
      </c>
      <c r="W320" s="213">
        <v>7980</v>
      </c>
      <c r="X320" s="213">
        <v>7980</v>
      </c>
      <c r="Y320" s="214">
        <v>8000</v>
      </c>
      <c r="Z320" s="213">
        <v>700</v>
      </c>
      <c r="AA320" s="213">
        <v>120</v>
      </c>
      <c r="AB320" s="213">
        <v>80</v>
      </c>
      <c r="AC320" s="213">
        <v>5</v>
      </c>
      <c r="AD320" s="198"/>
      <c r="AE320" s="213">
        <f t="shared" si="28"/>
        <v>39900</v>
      </c>
      <c r="AF320" s="213">
        <f t="shared" si="29"/>
        <v>39900</v>
      </c>
      <c r="AG320" s="214">
        <f t="shared" si="30"/>
        <v>128000</v>
      </c>
      <c r="AH320" s="474">
        <f t="shared" si="31"/>
        <v>1060</v>
      </c>
      <c r="AI320" s="474">
        <f t="shared" si="32"/>
        <v>480</v>
      </c>
      <c r="AJ320" s="213">
        <f t="shared" si="33"/>
        <v>320</v>
      </c>
      <c r="AK320" s="213">
        <f t="shared" si="34"/>
        <v>20</v>
      </c>
      <c r="AL320" s="198"/>
      <c r="AM320" s="195">
        <v>80</v>
      </c>
    </row>
    <row r="321" spans="1:41" x14ac:dyDescent="0.15">
      <c r="A321" s="174">
        <v>318</v>
      </c>
      <c r="B321" s="176" t="s">
        <v>804</v>
      </c>
      <c r="C321" s="213">
        <v>51</v>
      </c>
      <c r="D321" s="219">
        <v>0</v>
      </c>
      <c r="E321" s="212" t="s">
        <v>6238</v>
      </c>
      <c r="F321" s="202">
        <v>0</v>
      </c>
      <c r="G321" s="200">
        <v>30</v>
      </c>
      <c r="H321" s="216">
        <v>0</v>
      </c>
      <c r="I321" s="208">
        <v>0</v>
      </c>
      <c r="J321" s="210">
        <v>0</v>
      </c>
      <c r="K321" s="204">
        <v>-50</v>
      </c>
      <c r="L321" s="206">
        <v>30</v>
      </c>
      <c r="M321" s="193" t="s">
        <v>802</v>
      </c>
      <c r="N321" s="189">
        <v>3</v>
      </c>
      <c r="O321" s="193"/>
      <c r="P321" s="189"/>
      <c r="Q321" s="193"/>
      <c r="R321" s="189"/>
      <c r="S321" s="194" t="s">
        <v>802</v>
      </c>
      <c r="T321" s="191">
        <v>3</v>
      </c>
      <c r="U321" s="198"/>
      <c r="V321" s="213">
        <v>100</v>
      </c>
      <c r="W321" s="213">
        <v>420</v>
      </c>
      <c r="X321" s="213">
        <v>420</v>
      </c>
      <c r="Y321" s="214">
        <v>400</v>
      </c>
      <c r="Z321" s="213">
        <v>380</v>
      </c>
      <c r="AA321" s="213">
        <v>200</v>
      </c>
      <c r="AB321" s="213">
        <v>75</v>
      </c>
      <c r="AC321" s="213">
        <v>70</v>
      </c>
      <c r="AD321" s="198"/>
      <c r="AE321" s="213">
        <f t="shared" si="28"/>
        <v>2100</v>
      </c>
      <c r="AF321" s="213">
        <f t="shared" si="29"/>
        <v>2100</v>
      </c>
      <c r="AG321" s="214">
        <f t="shared" si="30"/>
        <v>6400</v>
      </c>
      <c r="AH321" s="474">
        <f t="shared" si="31"/>
        <v>686</v>
      </c>
      <c r="AI321" s="474">
        <f t="shared" si="32"/>
        <v>506</v>
      </c>
      <c r="AJ321" s="213">
        <f t="shared" si="33"/>
        <v>300</v>
      </c>
      <c r="AK321" s="213">
        <f t="shared" si="34"/>
        <v>280</v>
      </c>
      <c r="AL321" s="198"/>
      <c r="AM321" s="195">
        <v>80</v>
      </c>
      <c r="AN321" s="197" t="s">
        <v>803</v>
      </c>
      <c r="AO321" s="197" t="s">
        <v>6181</v>
      </c>
    </row>
    <row r="322" spans="1:41" x14ac:dyDescent="0.15">
      <c r="A322" s="174">
        <v>319</v>
      </c>
      <c r="B322" s="176" t="s">
        <v>5468</v>
      </c>
      <c r="C322" s="213">
        <v>48</v>
      </c>
      <c r="D322" s="219">
        <v>0</v>
      </c>
      <c r="E322" s="212" t="s">
        <v>6238</v>
      </c>
      <c r="F322" s="202">
        <v>0</v>
      </c>
      <c r="G322" s="200">
        <v>30</v>
      </c>
      <c r="H322" s="216">
        <v>30</v>
      </c>
      <c r="I322" s="208">
        <v>30</v>
      </c>
      <c r="J322" s="210">
        <v>30</v>
      </c>
      <c r="K322" s="204">
        <v>30</v>
      </c>
      <c r="L322" s="206">
        <v>30</v>
      </c>
      <c r="M322" s="193" t="s">
        <v>776</v>
      </c>
      <c r="N322" s="189">
        <v>15</v>
      </c>
      <c r="O322" s="193" t="s">
        <v>775</v>
      </c>
      <c r="P322" s="189">
        <v>10</v>
      </c>
      <c r="Q322" s="193" t="s">
        <v>774</v>
      </c>
      <c r="R322" s="189">
        <v>5</v>
      </c>
      <c r="S322" s="194" t="s">
        <v>774</v>
      </c>
      <c r="T322" s="191">
        <v>5</v>
      </c>
      <c r="U322" s="198"/>
      <c r="V322" s="213">
        <v>120</v>
      </c>
      <c r="W322" s="213">
        <v>320</v>
      </c>
      <c r="X322" s="213">
        <v>320</v>
      </c>
      <c r="Y322" s="214">
        <v>200</v>
      </c>
      <c r="Z322" s="213">
        <v>300</v>
      </c>
      <c r="AA322" s="213">
        <v>280</v>
      </c>
      <c r="AB322" s="213">
        <v>70</v>
      </c>
      <c r="AC322" s="213">
        <v>70</v>
      </c>
      <c r="AD322" s="198"/>
      <c r="AE322" s="213">
        <f t="shared" si="28"/>
        <v>1600</v>
      </c>
      <c r="AF322" s="213">
        <f t="shared" si="29"/>
        <v>1600</v>
      </c>
      <c r="AG322" s="214">
        <f t="shared" si="30"/>
        <v>3200</v>
      </c>
      <c r="AH322" s="474">
        <f t="shared" si="31"/>
        <v>588</v>
      </c>
      <c r="AI322" s="474">
        <f t="shared" si="32"/>
        <v>568</v>
      </c>
      <c r="AJ322" s="213">
        <f t="shared" si="33"/>
        <v>280</v>
      </c>
      <c r="AK322" s="213">
        <f t="shared" si="34"/>
        <v>280</v>
      </c>
      <c r="AL322" s="198"/>
      <c r="AM322" s="195">
        <v>80</v>
      </c>
      <c r="AN322" s="197" t="s">
        <v>797</v>
      </c>
    </row>
    <row r="323" spans="1:41" x14ac:dyDescent="0.15">
      <c r="A323" s="174">
        <v>320</v>
      </c>
      <c r="B323" s="176" t="s">
        <v>801</v>
      </c>
      <c r="C323" s="213">
        <v>48</v>
      </c>
      <c r="D323" s="219">
        <v>2</v>
      </c>
      <c r="E323" s="212" t="s">
        <v>6239</v>
      </c>
      <c r="F323" s="202">
        <v>0</v>
      </c>
      <c r="G323" s="200">
        <v>-20</v>
      </c>
      <c r="H323" s="216">
        <v>0</v>
      </c>
      <c r="I323" s="208">
        <v>0</v>
      </c>
      <c r="J323" s="210">
        <v>-50</v>
      </c>
      <c r="K323" s="204">
        <v>100</v>
      </c>
      <c r="L323" s="206">
        <v>25</v>
      </c>
      <c r="M323" s="193" t="s">
        <v>626</v>
      </c>
      <c r="N323" s="189">
        <v>20</v>
      </c>
      <c r="O323" s="193" t="s">
        <v>5555</v>
      </c>
      <c r="P323" s="189">
        <v>8</v>
      </c>
      <c r="Q323" s="193" t="s">
        <v>800</v>
      </c>
      <c r="R323" s="189">
        <v>2</v>
      </c>
      <c r="S323" s="194" t="s">
        <v>800</v>
      </c>
      <c r="T323" s="191">
        <v>2</v>
      </c>
      <c r="U323" s="198"/>
      <c r="V323" s="213">
        <v>500</v>
      </c>
      <c r="W323" s="213">
        <v>500</v>
      </c>
      <c r="X323" s="213">
        <v>125</v>
      </c>
      <c r="Y323" s="214">
        <v>30</v>
      </c>
      <c r="Z323" s="213">
        <v>300</v>
      </c>
      <c r="AA323" s="213">
        <v>100</v>
      </c>
      <c r="AB323" s="213">
        <v>25</v>
      </c>
      <c r="AC323" s="213">
        <v>100</v>
      </c>
      <c r="AD323" s="198"/>
      <c r="AE323" s="213">
        <f t="shared" ref="AE323:AE386" si="35">W323*经验率</f>
        <v>2500</v>
      </c>
      <c r="AF323" s="213">
        <f t="shared" ref="AF323:AF386" si="36">X323*金钱率</f>
        <v>625</v>
      </c>
      <c r="AG323" s="214">
        <f t="shared" ref="AG323:AG386" si="37">Y323*HP率</f>
        <v>480</v>
      </c>
      <c r="AH323" s="474">
        <f t="shared" ref="AH323:AH386" si="38">C323*攻击率+Z323</f>
        <v>588</v>
      </c>
      <c r="AI323" s="474">
        <f t="shared" ref="AI323:AI386" si="39">C323*速度率+AA323</f>
        <v>388</v>
      </c>
      <c r="AJ323" s="213">
        <f t="shared" ref="AJ323:AJ386" si="40">AB323*命中率</f>
        <v>100</v>
      </c>
      <c r="AK323" s="213">
        <f t="shared" ref="AK323:AK386" si="41">AC323*回避率</f>
        <v>400</v>
      </c>
      <c r="AL323" s="198"/>
      <c r="AM323" s="195">
        <v>100</v>
      </c>
      <c r="AN323" s="197" t="s">
        <v>797</v>
      </c>
    </row>
    <row r="324" spans="1:41" x14ac:dyDescent="0.15">
      <c r="A324" s="174">
        <v>321</v>
      </c>
      <c r="B324" s="176" t="s">
        <v>5686</v>
      </c>
      <c r="C324" s="213">
        <v>51</v>
      </c>
      <c r="D324" s="219">
        <v>2</v>
      </c>
      <c r="E324" s="212" t="s">
        <v>6239</v>
      </c>
      <c r="F324" s="202">
        <v>0</v>
      </c>
      <c r="G324" s="200">
        <v>-20</v>
      </c>
      <c r="H324" s="216">
        <v>0</v>
      </c>
      <c r="I324" s="208">
        <v>0</v>
      </c>
      <c r="J324" s="210">
        <v>-50</v>
      </c>
      <c r="K324" s="204">
        <v>100</v>
      </c>
      <c r="L324" s="206">
        <v>25</v>
      </c>
      <c r="M324" s="193" t="s">
        <v>626</v>
      </c>
      <c r="N324" s="189">
        <v>20</v>
      </c>
      <c r="O324" s="193" t="s">
        <v>5555</v>
      </c>
      <c r="P324" s="189">
        <v>8</v>
      </c>
      <c r="Q324" s="193" t="s">
        <v>800</v>
      </c>
      <c r="R324" s="189">
        <v>3</v>
      </c>
      <c r="S324" s="194" t="s">
        <v>800</v>
      </c>
      <c r="T324" s="191">
        <v>3</v>
      </c>
      <c r="U324" s="198"/>
      <c r="V324" s="213">
        <v>1000</v>
      </c>
      <c r="W324" s="213">
        <v>3000</v>
      </c>
      <c r="X324" s="213">
        <v>500</v>
      </c>
      <c r="Y324" s="214">
        <v>900</v>
      </c>
      <c r="Z324" s="213">
        <v>666</v>
      </c>
      <c r="AA324" s="213">
        <v>128</v>
      </c>
      <c r="AB324" s="213">
        <v>25</v>
      </c>
      <c r="AC324" s="213">
        <v>100</v>
      </c>
      <c r="AD324" s="198"/>
      <c r="AE324" s="213">
        <f t="shared" si="35"/>
        <v>15000</v>
      </c>
      <c r="AF324" s="213">
        <f t="shared" si="36"/>
        <v>2500</v>
      </c>
      <c r="AG324" s="214">
        <f t="shared" si="37"/>
        <v>14400</v>
      </c>
      <c r="AH324" s="474">
        <f t="shared" si="38"/>
        <v>972</v>
      </c>
      <c r="AI324" s="474">
        <f t="shared" si="39"/>
        <v>434</v>
      </c>
      <c r="AJ324" s="213">
        <f t="shared" si="40"/>
        <v>100</v>
      </c>
      <c r="AK324" s="213">
        <f t="shared" si="41"/>
        <v>400</v>
      </c>
      <c r="AL324" s="198"/>
      <c r="AM324" s="195">
        <v>100</v>
      </c>
      <c r="AN324" s="197" t="s">
        <v>797</v>
      </c>
    </row>
    <row r="325" spans="1:41" x14ac:dyDescent="0.15">
      <c r="A325" s="174">
        <v>322</v>
      </c>
      <c r="B325" s="176" t="s">
        <v>5687</v>
      </c>
      <c r="C325" s="213">
        <v>50</v>
      </c>
      <c r="D325" s="219">
        <v>2</v>
      </c>
      <c r="E325" s="212" t="s">
        <v>6239</v>
      </c>
      <c r="F325" s="202">
        <v>0</v>
      </c>
      <c r="G325" s="200">
        <v>-20</v>
      </c>
      <c r="H325" s="216">
        <v>0</v>
      </c>
      <c r="I325" s="208">
        <v>0</v>
      </c>
      <c r="J325" s="210">
        <v>-50</v>
      </c>
      <c r="K325" s="204">
        <v>100</v>
      </c>
      <c r="L325" s="206">
        <v>25</v>
      </c>
      <c r="M325" s="193" t="s">
        <v>626</v>
      </c>
      <c r="N325" s="189">
        <v>20</v>
      </c>
      <c r="O325" s="193" t="s">
        <v>5555</v>
      </c>
      <c r="P325" s="189">
        <v>8</v>
      </c>
      <c r="Q325" s="193" t="s">
        <v>798</v>
      </c>
      <c r="R325" s="189">
        <v>3</v>
      </c>
      <c r="S325" s="194" t="s">
        <v>798</v>
      </c>
      <c r="T325" s="191">
        <v>3</v>
      </c>
      <c r="U325" s="198"/>
      <c r="V325" s="213">
        <v>1000</v>
      </c>
      <c r="W325" s="213">
        <v>1500</v>
      </c>
      <c r="X325" s="213">
        <v>250</v>
      </c>
      <c r="Y325" s="214">
        <v>320</v>
      </c>
      <c r="Z325" s="213">
        <v>512</v>
      </c>
      <c r="AA325" s="213">
        <v>128</v>
      </c>
      <c r="AB325" s="213">
        <v>25</v>
      </c>
      <c r="AC325" s="213">
        <v>100</v>
      </c>
      <c r="AD325" s="198"/>
      <c r="AE325" s="213">
        <f t="shared" si="35"/>
        <v>7500</v>
      </c>
      <c r="AF325" s="213">
        <f t="shared" si="36"/>
        <v>1250</v>
      </c>
      <c r="AG325" s="214">
        <f t="shared" si="37"/>
        <v>5120</v>
      </c>
      <c r="AH325" s="474">
        <f t="shared" si="38"/>
        <v>812</v>
      </c>
      <c r="AI325" s="474">
        <f t="shared" si="39"/>
        <v>428</v>
      </c>
      <c r="AJ325" s="213">
        <f t="shared" si="40"/>
        <v>100</v>
      </c>
      <c r="AK325" s="213">
        <f t="shared" si="41"/>
        <v>400</v>
      </c>
      <c r="AL325" s="198"/>
      <c r="AM325" s="195">
        <v>100</v>
      </c>
      <c r="AN325" s="197" t="s">
        <v>799</v>
      </c>
      <c r="AO325" s="197" t="s">
        <v>6183</v>
      </c>
    </row>
    <row r="326" spans="1:41" x14ac:dyDescent="0.15">
      <c r="A326" s="174">
        <v>323</v>
      </c>
      <c r="B326" s="176" t="s">
        <v>796</v>
      </c>
      <c r="C326" s="213">
        <v>88</v>
      </c>
      <c r="D326" s="219">
        <v>0</v>
      </c>
      <c r="E326" s="212" t="s">
        <v>6238</v>
      </c>
      <c r="F326" s="202">
        <v>0</v>
      </c>
      <c r="G326" s="200">
        <v>100</v>
      </c>
      <c r="H326" s="216">
        <v>100</v>
      </c>
      <c r="I326" s="208">
        <v>100</v>
      </c>
      <c r="J326" s="210">
        <v>100</v>
      </c>
      <c r="K326" s="204">
        <v>100</v>
      </c>
      <c r="L326" s="206">
        <v>100</v>
      </c>
      <c r="M326" s="193" t="s">
        <v>599</v>
      </c>
      <c r="N326" s="189">
        <v>20</v>
      </c>
      <c r="O326" s="193" t="s">
        <v>378</v>
      </c>
      <c r="P326" s="189">
        <v>10</v>
      </c>
      <c r="Q326" s="193" t="s">
        <v>764</v>
      </c>
      <c r="R326" s="189">
        <v>5</v>
      </c>
      <c r="S326" s="194"/>
      <c r="T326" s="191"/>
      <c r="U326" s="198"/>
      <c r="V326" s="213">
        <v>2000</v>
      </c>
      <c r="W326" s="213">
        <v>8</v>
      </c>
      <c r="X326" s="213">
        <v>888</v>
      </c>
      <c r="Y326" s="214">
        <v>8</v>
      </c>
      <c r="Z326" s="213">
        <v>288</v>
      </c>
      <c r="AA326" s="213">
        <v>255</v>
      </c>
      <c r="AB326" s="213">
        <v>88</v>
      </c>
      <c r="AC326" s="213">
        <v>88</v>
      </c>
      <c r="AD326" s="198"/>
      <c r="AE326" s="213">
        <f t="shared" si="35"/>
        <v>40</v>
      </c>
      <c r="AF326" s="213">
        <f t="shared" si="36"/>
        <v>4440</v>
      </c>
      <c r="AG326" s="214">
        <f t="shared" si="37"/>
        <v>128</v>
      </c>
      <c r="AH326" s="474">
        <f t="shared" si="38"/>
        <v>816</v>
      </c>
      <c r="AI326" s="474">
        <f t="shared" si="39"/>
        <v>783</v>
      </c>
      <c r="AJ326" s="213">
        <f t="shared" si="40"/>
        <v>352</v>
      </c>
      <c r="AK326" s="213">
        <f t="shared" si="41"/>
        <v>352</v>
      </c>
      <c r="AL326" s="198"/>
      <c r="AM326" s="195">
        <v>100</v>
      </c>
      <c r="AN326" s="197" t="s">
        <v>6086</v>
      </c>
      <c r="AO326" s="197" t="s">
        <v>6185</v>
      </c>
    </row>
    <row r="327" spans="1:41" x14ac:dyDescent="0.15">
      <c r="A327" s="174">
        <v>324</v>
      </c>
      <c r="B327" s="176" t="s">
        <v>795</v>
      </c>
      <c r="C327" s="213">
        <v>46</v>
      </c>
      <c r="D327" s="219">
        <v>11</v>
      </c>
      <c r="E327" s="212" t="s">
        <v>6241</v>
      </c>
      <c r="F327" s="202">
        <v>0</v>
      </c>
      <c r="G327" s="200">
        <v>-100</v>
      </c>
      <c r="H327" s="216">
        <v>150</v>
      </c>
      <c r="I327" s="208">
        <v>100</v>
      </c>
      <c r="J327" s="210">
        <v>0</v>
      </c>
      <c r="K327" s="204">
        <v>100</v>
      </c>
      <c r="L327" s="206">
        <v>-20</v>
      </c>
      <c r="M327" s="193" t="s">
        <v>794</v>
      </c>
      <c r="N327" s="189">
        <v>10</v>
      </c>
      <c r="O327" s="193" t="s">
        <v>793</v>
      </c>
      <c r="P327" s="189">
        <v>15</v>
      </c>
      <c r="Q327" s="193" t="s">
        <v>792</v>
      </c>
      <c r="R327" s="189">
        <v>10</v>
      </c>
      <c r="S327" s="194" t="s">
        <v>792</v>
      </c>
      <c r="T327" s="191">
        <v>10</v>
      </c>
      <c r="U327" s="198"/>
      <c r="V327" s="213">
        <v>5</v>
      </c>
      <c r="W327" s="213">
        <v>250</v>
      </c>
      <c r="X327" s="213">
        <v>180</v>
      </c>
      <c r="Y327" s="214">
        <v>1500</v>
      </c>
      <c r="Z327" s="213">
        <v>400</v>
      </c>
      <c r="AA327" s="213">
        <v>150</v>
      </c>
      <c r="AB327" s="213">
        <v>50</v>
      </c>
      <c r="AC327" s="213">
        <v>0</v>
      </c>
      <c r="AD327" s="198"/>
      <c r="AE327" s="213">
        <f t="shared" si="35"/>
        <v>1250</v>
      </c>
      <c r="AF327" s="213">
        <f t="shared" si="36"/>
        <v>900</v>
      </c>
      <c r="AG327" s="214">
        <f t="shared" si="37"/>
        <v>24000</v>
      </c>
      <c r="AH327" s="474">
        <f t="shared" si="38"/>
        <v>676</v>
      </c>
      <c r="AI327" s="474">
        <f t="shared" si="39"/>
        <v>426</v>
      </c>
      <c r="AJ327" s="213">
        <f t="shared" si="40"/>
        <v>200</v>
      </c>
      <c r="AK327" s="213">
        <f t="shared" si="41"/>
        <v>0</v>
      </c>
      <c r="AL327" s="198"/>
      <c r="AM327" s="195">
        <v>80</v>
      </c>
      <c r="AN327" s="197" t="s">
        <v>6086</v>
      </c>
      <c r="AO327" s="197" t="s">
        <v>6185</v>
      </c>
    </row>
    <row r="328" spans="1:41" x14ac:dyDescent="0.15">
      <c r="A328" s="174">
        <v>325</v>
      </c>
      <c r="B328" s="176" t="s">
        <v>791</v>
      </c>
      <c r="C328" s="213">
        <v>56</v>
      </c>
      <c r="D328" s="219">
        <v>0</v>
      </c>
      <c r="E328" s="212" t="s">
        <v>6238</v>
      </c>
      <c r="F328" s="202">
        <v>0</v>
      </c>
      <c r="G328" s="200">
        <v>0</v>
      </c>
      <c r="H328" s="216">
        <v>0</v>
      </c>
      <c r="I328" s="208">
        <v>0</v>
      </c>
      <c r="J328" s="210">
        <v>0</v>
      </c>
      <c r="K328" s="204">
        <v>0</v>
      </c>
      <c r="L328" s="206">
        <v>0</v>
      </c>
      <c r="M328" s="193" t="s">
        <v>689</v>
      </c>
      <c r="N328" s="189">
        <v>25</v>
      </c>
      <c r="O328" s="193" t="s">
        <v>790</v>
      </c>
      <c r="P328" s="189">
        <v>3</v>
      </c>
      <c r="Q328" s="193"/>
      <c r="R328" s="189"/>
      <c r="S328" s="194" t="s">
        <v>790</v>
      </c>
      <c r="T328" s="191">
        <v>3</v>
      </c>
      <c r="U328" s="198"/>
      <c r="V328" s="213">
        <v>200</v>
      </c>
      <c r="W328" s="213">
        <v>550</v>
      </c>
      <c r="X328" s="213">
        <v>550</v>
      </c>
      <c r="Y328" s="214">
        <v>4800</v>
      </c>
      <c r="Z328" s="213">
        <v>600</v>
      </c>
      <c r="AA328" s="213">
        <v>100</v>
      </c>
      <c r="AB328" s="213">
        <v>40</v>
      </c>
      <c r="AC328" s="213">
        <v>40</v>
      </c>
      <c r="AD328" s="198"/>
      <c r="AE328" s="213">
        <f t="shared" si="35"/>
        <v>2750</v>
      </c>
      <c r="AF328" s="213">
        <f t="shared" si="36"/>
        <v>2750</v>
      </c>
      <c r="AG328" s="214">
        <f t="shared" si="37"/>
        <v>76800</v>
      </c>
      <c r="AH328" s="474">
        <f t="shared" si="38"/>
        <v>936</v>
      </c>
      <c r="AI328" s="474">
        <f t="shared" si="39"/>
        <v>436</v>
      </c>
      <c r="AJ328" s="213">
        <f t="shared" si="40"/>
        <v>160</v>
      </c>
      <c r="AK328" s="213">
        <f t="shared" si="41"/>
        <v>160</v>
      </c>
      <c r="AL328" s="198"/>
      <c r="AM328" s="195">
        <v>80</v>
      </c>
      <c r="AN328" s="197" t="s">
        <v>6074</v>
      </c>
      <c r="AO328" s="197" t="s">
        <v>6182</v>
      </c>
    </row>
    <row r="329" spans="1:41" x14ac:dyDescent="0.15">
      <c r="A329" s="174">
        <v>326</v>
      </c>
      <c r="B329" s="176" t="s">
        <v>789</v>
      </c>
      <c r="C329" s="213">
        <v>65</v>
      </c>
      <c r="D329" s="219">
        <v>10</v>
      </c>
      <c r="E329" s="212" t="s">
        <v>6240</v>
      </c>
      <c r="F329" s="202">
        <v>0</v>
      </c>
      <c r="G329" s="200">
        <v>100</v>
      </c>
      <c r="H329" s="216">
        <v>100</v>
      </c>
      <c r="I329" s="208">
        <v>100</v>
      </c>
      <c r="J329" s="210">
        <v>100</v>
      </c>
      <c r="K329" s="204">
        <v>100</v>
      </c>
      <c r="L329" s="206">
        <v>100</v>
      </c>
      <c r="M329" s="193" t="s">
        <v>709</v>
      </c>
      <c r="N329" s="189">
        <v>50</v>
      </c>
      <c r="O329" s="193" t="s">
        <v>722</v>
      </c>
      <c r="P329" s="189">
        <v>30</v>
      </c>
      <c r="Q329" s="193" t="s">
        <v>5499</v>
      </c>
      <c r="R329" s="189">
        <v>20</v>
      </c>
      <c r="S329" s="194" t="s">
        <v>5499</v>
      </c>
      <c r="T329" s="191">
        <v>20</v>
      </c>
      <c r="U329" s="198"/>
      <c r="V329" s="213">
        <v>2000</v>
      </c>
      <c r="W329" s="213">
        <v>6000</v>
      </c>
      <c r="X329" s="213">
        <v>6000</v>
      </c>
      <c r="Y329" s="214">
        <v>1000</v>
      </c>
      <c r="Z329" s="213">
        <v>540</v>
      </c>
      <c r="AA329" s="213">
        <v>255</v>
      </c>
      <c r="AB329" s="213">
        <v>200</v>
      </c>
      <c r="AC329" s="213">
        <v>100</v>
      </c>
      <c r="AD329" s="198"/>
      <c r="AE329" s="213">
        <f t="shared" si="35"/>
        <v>30000</v>
      </c>
      <c r="AF329" s="213">
        <f t="shared" si="36"/>
        <v>30000</v>
      </c>
      <c r="AG329" s="214">
        <f t="shared" si="37"/>
        <v>16000</v>
      </c>
      <c r="AH329" s="474">
        <f t="shared" si="38"/>
        <v>930</v>
      </c>
      <c r="AI329" s="474">
        <f t="shared" si="39"/>
        <v>645</v>
      </c>
      <c r="AJ329" s="213">
        <f t="shared" si="40"/>
        <v>800</v>
      </c>
      <c r="AK329" s="213">
        <f t="shared" si="41"/>
        <v>400</v>
      </c>
      <c r="AL329" s="198"/>
      <c r="AM329" s="195">
        <v>75</v>
      </c>
      <c r="AN329" s="197" t="s">
        <v>6086</v>
      </c>
      <c r="AO329" s="197" t="s">
        <v>6185</v>
      </c>
    </row>
    <row r="330" spans="1:41" x14ac:dyDescent="0.15">
      <c r="A330" s="174">
        <v>327</v>
      </c>
      <c r="B330" s="176" t="s">
        <v>788</v>
      </c>
      <c r="C330" s="213">
        <v>58</v>
      </c>
      <c r="D330" s="219">
        <v>6</v>
      </c>
      <c r="E330" s="212" t="s">
        <v>6242</v>
      </c>
      <c r="F330" s="202">
        <v>0</v>
      </c>
      <c r="G330" s="200">
        <v>0</v>
      </c>
      <c r="H330" s="216">
        <v>0</v>
      </c>
      <c r="I330" s="208">
        <v>-100</v>
      </c>
      <c r="J330" s="210">
        <v>0</v>
      </c>
      <c r="K330" s="204">
        <v>100</v>
      </c>
      <c r="L330" s="206">
        <v>0</v>
      </c>
      <c r="M330" s="193" t="s">
        <v>596</v>
      </c>
      <c r="N330" s="189">
        <v>25</v>
      </c>
      <c r="O330" s="193" t="s">
        <v>595</v>
      </c>
      <c r="P330" s="189">
        <v>10</v>
      </c>
      <c r="Q330" s="193" t="s">
        <v>201</v>
      </c>
      <c r="R330" s="189">
        <v>5</v>
      </c>
      <c r="S330" s="194" t="s">
        <v>201</v>
      </c>
      <c r="T330" s="191">
        <v>5</v>
      </c>
      <c r="U330" s="198"/>
      <c r="V330" s="213">
        <v>250</v>
      </c>
      <c r="W330" s="213">
        <v>999</v>
      </c>
      <c r="X330" s="213">
        <v>999</v>
      </c>
      <c r="Y330" s="214">
        <v>800</v>
      </c>
      <c r="Z330" s="213">
        <v>650</v>
      </c>
      <c r="AA330" s="213">
        <v>80</v>
      </c>
      <c r="AB330" s="213">
        <v>70</v>
      </c>
      <c r="AC330" s="213">
        <v>70</v>
      </c>
      <c r="AD330" s="198"/>
      <c r="AE330" s="213">
        <f t="shared" si="35"/>
        <v>4995</v>
      </c>
      <c r="AF330" s="213">
        <f t="shared" si="36"/>
        <v>4995</v>
      </c>
      <c r="AG330" s="214">
        <f t="shared" si="37"/>
        <v>12800</v>
      </c>
      <c r="AH330" s="474">
        <f t="shared" si="38"/>
        <v>998</v>
      </c>
      <c r="AI330" s="474">
        <f t="shared" si="39"/>
        <v>428</v>
      </c>
      <c r="AJ330" s="213">
        <f t="shared" si="40"/>
        <v>280</v>
      </c>
      <c r="AK330" s="213">
        <f t="shared" si="41"/>
        <v>280</v>
      </c>
      <c r="AL330" s="198"/>
      <c r="AM330" s="195">
        <v>80</v>
      </c>
      <c r="AN330" s="197" t="s">
        <v>6061</v>
      </c>
      <c r="AO330" s="197" t="s">
        <v>6159</v>
      </c>
    </row>
    <row r="331" spans="1:41" x14ac:dyDescent="0.15">
      <c r="A331" s="174">
        <v>328</v>
      </c>
      <c r="B331" s="176" t="s">
        <v>787</v>
      </c>
      <c r="C331" s="213">
        <v>58</v>
      </c>
      <c r="D331" s="219">
        <v>0</v>
      </c>
      <c r="E331" s="212" t="s">
        <v>6238</v>
      </c>
      <c r="F331" s="202">
        <v>0</v>
      </c>
      <c r="G331" s="200">
        <v>0</v>
      </c>
      <c r="H331" s="216">
        <v>0</v>
      </c>
      <c r="I331" s="208">
        <v>-50</v>
      </c>
      <c r="J331" s="210">
        <v>0</v>
      </c>
      <c r="K331" s="204">
        <v>-20</v>
      </c>
      <c r="L331" s="206">
        <v>0</v>
      </c>
      <c r="M331" s="193" t="s">
        <v>786</v>
      </c>
      <c r="N331" s="189">
        <v>20</v>
      </c>
      <c r="O331" s="193" t="s">
        <v>785</v>
      </c>
      <c r="P331" s="189">
        <v>10</v>
      </c>
      <c r="Q331" s="193" t="s">
        <v>784</v>
      </c>
      <c r="R331" s="189">
        <v>3</v>
      </c>
      <c r="S331" s="194" t="s">
        <v>784</v>
      </c>
      <c r="T331" s="191">
        <v>3</v>
      </c>
      <c r="U331" s="198"/>
      <c r="V331" s="213">
        <v>250</v>
      </c>
      <c r="W331" s="213">
        <v>500</v>
      </c>
      <c r="X331" s="213">
        <v>500</v>
      </c>
      <c r="Y331" s="214">
        <v>3000</v>
      </c>
      <c r="Z331" s="213">
        <v>550</v>
      </c>
      <c r="AA331" s="213">
        <v>120</v>
      </c>
      <c r="AB331" s="213">
        <v>40</v>
      </c>
      <c r="AC331" s="213">
        <v>40</v>
      </c>
      <c r="AD331" s="198"/>
      <c r="AE331" s="213">
        <f t="shared" si="35"/>
        <v>2500</v>
      </c>
      <c r="AF331" s="213">
        <f t="shared" si="36"/>
        <v>2500</v>
      </c>
      <c r="AG331" s="214">
        <f t="shared" si="37"/>
        <v>48000</v>
      </c>
      <c r="AH331" s="474">
        <f t="shared" si="38"/>
        <v>898</v>
      </c>
      <c r="AI331" s="474">
        <f t="shared" si="39"/>
        <v>468</v>
      </c>
      <c r="AJ331" s="213">
        <f t="shared" si="40"/>
        <v>160</v>
      </c>
      <c r="AK331" s="213">
        <f t="shared" si="41"/>
        <v>160</v>
      </c>
      <c r="AL331" s="198"/>
      <c r="AM331" s="195">
        <v>80</v>
      </c>
      <c r="AN331" s="197" t="s">
        <v>6086</v>
      </c>
    </row>
    <row r="332" spans="1:41" x14ac:dyDescent="0.15">
      <c r="A332" s="174">
        <v>329</v>
      </c>
      <c r="B332" s="176" t="s">
        <v>5688</v>
      </c>
      <c r="C332" s="213">
        <v>55</v>
      </c>
      <c r="D332" s="219">
        <v>0</v>
      </c>
      <c r="E332" s="212" t="s">
        <v>6238</v>
      </c>
      <c r="F332" s="202">
        <v>0</v>
      </c>
      <c r="G332" s="200">
        <v>0</v>
      </c>
      <c r="H332" s="216">
        <v>0</v>
      </c>
      <c r="I332" s="208">
        <v>-50</v>
      </c>
      <c r="J332" s="210">
        <v>0</v>
      </c>
      <c r="K332" s="204">
        <v>-20</v>
      </c>
      <c r="L332" s="206">
        <v>0</v>
      </c>
      <c r="M332" s="193" t="s">
        <v>786</v>
      </c>
      <c r="N332" s="189">
        <v>21</v>
      </c>
      <c r="O332" s="193" t="s">
        <v>785</v>
      </c>
      <c r="P332" s="189">
        <v>11</v>
      </c>
      <c r="Q332" s="193" t="s">
        <v>784</v>
      </c>
      <c r="R332" s="189">
        <v>4</v>
      </c>
      <c r="S332" s="194" t="s">
        <v>784</v>
      </c>
      <c r="T332" s="191">
        <v>4</v>
      </c>
      <c r="U332" s="198"/>
      <c r="V332" s="213">
        <v>250</v>
      </c>
      <c r="W332" s="213">
        <v>1000</v>
      </c>
      <c r="X332" s="213">
        <v>1000</v>
      </c>
      <c r="Y332" s="214">
        <v>3000</v>
      </c>
      <c r="Z332" s="213">
        <v>550</v>
      </c>
      <c r="AA332" s="213">
        <v>120</v>
      </c>
      <c r="AB332" s="213">
        <v>40</v>
      </c>
      <c r="AC332" s="213">
        <v>40</v>
      </c>
      <c r="AD332" s="198"/>
      <c r="AE332" s="213">
        <f t="shared" si="35"/>
        <v>5000</v>
      </c>
      <c r="AF332" s="213">
        <f t="shared" si="36"/>
        <v>5000</v>
      </c>
      <c r="AG332" s="214">
        <f t="shared" si="37"/>
        <v>48000</v>
      </c>
      <c r="AH332" s="474">
        <f t="shared" si="38"/>
        <v>880</v>
      </c>
      <c r="AI332" s="474">
        <f t="shared" si="39"/>
        <v>450</v>
      </c>
      <c r="AJ332" s="213">
        <f t="shared" si="40"/>
        <v>160</v>
      </c>
      <c r="AK332" s="213">
        <f t="shared" si="41"/>
        <v>160</v>
      </c>
      <c r="AL332" s="198"/>
      <c r="AM332" s="195">
        <v>80</v>
      </c>
      <c r="AN332" s="197" t="s">
        <v>6086</v>
      </c>
      <c r="AO332" s="197" t="s">
        <v>6185</v>
      </c>
    </row>
    <row r="333" spans="1:41" x14ac:dyDescent="0.15">
      <c r="A333" s="174">
        <v>330</v>
      </c>
      <c r="B333" s="176" t="s">
        <v>783</v>
      </c>
      <c r="C333" s="213">
        <v>50</v>
      </c>
      <c r="D333" s="219">
        <v>10</v>
      </c>
      <c r="E333" s="212" t="s">
        <v>6240</v>
      </c>
      <c r="F333" s="202">
        <v>0</v>
      </c>
      <c r="G333" s="200">
        <v>50</v>
      </c>
      <c r="H333" s="216">
        <v>250</v>
      </c>
      <c r="I333" s="208">
        <v>50</v>
      </c>
      <c r="J333" s="210">
        <v>50</v>
      </c>
      <c r="K333" s="204">
        <v>25</v>
      </c>
      <c r="L333" s="206">
        <v>50</v>
      </c>
      <c r="M333" s="193" t="s">
        <v>720</v>
      </c>
      <c r="N333" s="189">
        <v>15</v>
      </c>
      <c r="O333" s="193" t="s">
        <v>5689</v>
      </c>
      <c r="P333" s="189">
        <v>3</v>
      </c>
      <c r="Q333" s="193"/>
      <c r="R333" s="189"/>
      <c r="S333" s="194" t="s">
        <v>720</v>
      </c>
      <c r="T333" s="191">
        <v>15</v>
      </c>
      <c r="U333" s="198"/>
      <c r="V333" s="213">
        <v>200</v>
      </c>
      <c r="W333" s="213">
        <v>400</v>
      </c>
      <c r="X333" s="213">
        <v>400</v>
      </c>
      <c r="Y333" s="214">
        <v>600</v>
      </c>
      <c r="Z333" s="213">
        <v>550</v>
      </c>
      <c r="AA333" s="213">
        <v>100</v>
      </c>
      <c r="AB333" s="213">
        <v>40</v>
      </c>
      <c r="AC333" s="213">
        <v>40</v>
      </c>
      <c r="AD333" s="198"/>
      <c r="AE333" s="213">
        <f t="shared" si="35"/>
        <v>2000</v>
      </c>
      <c r="AF333" s="213">
        <f t="shared" si="36"/>
        <v>2000</v>
      </c>
      <c r="AG333" s="214">
        <f t="shared" si="37"/>
        <v>9600</v>
      </c>
      <c r="AH333" s="474">
        <f t="shared" si="38"/>
        <v>850</v>
      </c>
      <c r="AI333" s="474">
        <f t="shared" si="39"/>
        <v>400</v>
      </c>
      <c r="AJ333" s="213">
        <f t="shared" si="40"/>
        <v>160</v>
      </c>
      <c r="AK333" s="213">
        <f t="shared" si="41"/>
        <v>160</v>
      </c>
      <c r="AL333" s="198"/>
      <c r="AM333" s="195">
        <v>80</v>
      </c>
      <c r="AN333" s="197" t="s">
        <v>6086</v>
      </c>
      <c r="AO333" s="197" t="s">
        <v>6185</v>
      </c>
    </row>
    <row r="334" spans="1:41" x14ac:dyDescent="0.15">
      <c r="A334" s="174">
        <v>331</v>
      </c>
      <c r="B334" s="176" t="s">
        <v>5690</v>
      </c>
      <c r="C334" s="213">
        <v>47</v>
      </c>
      <c r="D334" s="219">
        <v>0</v>
      </c>
      <c r="E334" s="212" t="s">
        <v>6238</v>
      </c>
      <c r="F334" s="202">
        <v>0</v>
      </c>
      <c r="G334" s="200">
        <v>25</v>
      </c>
      <c r="H334" s="216">
        <v>0</v>
      </c>
      <c r="I334" s="208">
        <v>25</v>
      </c>
      <c r="J334" s="210">
        <v>-50</v>
      </c>
      <c r="K334" s="204">
        <v>-25</v>
      </c>
      <c r="L334" s="206">
        <v>25</v>
      </c>
      <c r="M334" s="193" t="s">
        <v>626</v>
      </c>
      <c r="N334" s="189">
        <v>20</v>
      </c>
      <c r="O334" s="193" t="s">
        <v>678</v>
      </c>
      <c r="P334" s="189">
        <v>15</v>
      </c>
      <c r="Q334" s="193" t="s">
        <v>698</v>
      </c>
      <c r="R334" s="189">
        <v>5</v>
      </c>
      <c r="S334" s="194" t="s">
        <v>698</v>
      </c>
      <c r="T334" s="191">
        <v>5</v>
      </c>
      <c r="U334" s="198"/>
      <c r="V334" s="213">
        <v>120</v>
      </c>
      <c r="W334" s="213">
        <v>295</v>
      </c>
      <c r="X334" s="213">
        <v>240</v>
      </c>
      <c r="Y334" s="214">
        <v>200</v>
      </c>
      <c r="Z334" s="213">
        <v>290</v>
      </c>
      <c r="AA334" s="213">
        <v>180</v>
      </c>
      <c r="AB334" s="213">
        <v>50</v>
      </c>
      <c r="AC334" s="213">
        <v>50</v>
      </c>
      <c r="AD334" s="198"/>
      <c r="AE334" s="213">
        <f t="shared" si="35"/>
        <v>1475</v>
      </c>
      <c r="AF334" s="213">
        <f t="shared" si="36"/>
        <v>1200</v>
      </c>
      <c r="AG334" s="214">
        <f t="shared" si="37"/>
        <v>3200</v>
      </c>
      <c r="AH334" s="474">
        <f t="shared" si="38"/>
        <v>572</v>
      </c>
      <c r="AI334" s="474">
        <f t="shared" si="39"/>
        <v>462</v>
      </c>
      <c r="AJ334" s="213">
        <f t="shared" si="40"/>
        <v>200</v>
      </c>
      <c r="AK334" s="213">
        <f t="shared" si="41"/>
        <v>200</v>
      </c>
      <c r="AL334" s="198"/>
      <c r="AM334" s="195">
        <v>100</v>
      </c>
      <c r="AN334" s="197" t="s">
        <v>6086</v>
      </c>
      <c r="AO334" s="197" t="s">
        <v>6185</v>
      </c>
    </row>
    <row r="335" spans="1:41" x14ac:dyDescent="0.15">
      <c r="A335" s="174">
        <v>332</v>
      </c>
      <c r="B335" s="176" t="s">
        <v>5691</v>
      </c>
      <c r="C335" s="213">
        <v>47</v>
      </c>
      <c r="D335" s="219">
        <v>0</v>
      </c>
      <c r="E335" s="212" t="s">
        <v>6238</v>
      </c>
      <c r="F335" s="202">
        <v>0</v>
      </c>
      <c r="G335" s="200">
        <v>25</v>
      </c>
      <c r="H335" s="216">
        <v>0</v>
      </c>
      <c r="I335" s="208">
        <v>25</v>
      </c>
      <c r="J335" s="210">
        <v>-50</v>
      </c>
      <c r="K335" s="204">
        <v>-25</v>
      </c>
      <c r="L335" s="206">
        <v>25</v>
      </c>
      <c r="M335" s="193" t="s">
        <v>626</v>
      </c>
      <c r="N335" s="189">
        <v>20</v>
      </c>
      <c r="O335" s="193" t="s">
        <v>678</v>
      </c>
      <c r="P335" s="189">
        <v>15</v>
      </c>
      <c r="Q335" s="193" t="s">
        <v>698</v>
      </c>
      <c r="R335" s="189">
        <v>5</v>
      </c>
      <c r="S335" s="194" t="s">
        <v>698</v>
      </c>
      <c r="T335" s="191">
        <v>5</v>
      </c>
      <c r="U335" s="198"/>
      <c r="V335" s="213">
        <v>120</v>
      </c>
      <c r="W335" s="213">
        <v>295</v>
      </c>
      <c r="X335" s="213">
        <v>240</v>
      </c>
      <c r="Y335" s="214">
        <v>200</v>
      </c>
      <c r="Z335" s="213">
        <v>290</v>
      </c>
      <c r="AA335" s="213">
        <v>180</v>
      </c>
      <c r="AB335" s="213">
        <v>50</v>
      </c>
      <c r="AC335" s="213">
        <v>50</v>
      </c>
      <c r="AD335" s="198"/>
      <c r="AE335" s="213">
        <f t="shared" si="35"/>
        <v>1475</v>
      </c>
      <c r="AF335" s="213">
        <f t="shared" si="36"/>
        <v>1200</v>
      </c>
      <c r="AG335" s="214">
        <f t="shared" si="37"/>
        <v>3200</v>
      </c>
      <c r="AH335" s="474">
        <f t="shared" si="38"/>
        <v>572</v>
      </c>
      <c r="AI335" s="474">
        <f t="shared" si="39"/>
        <v>462</v>
      </c>
      <c r="AJ335" s="213">
        <f t="shared" si="40"/>
        <v>200</v>
      </c>
      <c r="AK335" s="213">
        <f t="shared" si="41"/>
        <v>200</v>
      </c>
      <c r="AL335" s="198"/>
      <c r="AM335" s="195">
        <v>100</v>
      </c>
    </row>
    <row r="336" spans="1:41" x14ac:dyDescent="0.15">
      <c r="A336" s="174">
        <v>333</v>
      </c>
      <c r="B336" s="176" t="s">
        <v>5692</v>
      </c>
      <c r="C336" s="213">
        <v>47</v>
      </c>
      <c r="D336" s="219">
        <v>0</v>
      </c>
      <c r="E336" s="212" t="s">
        <v>6238</v>
      </c>
      <c r="F336" s="202">
        <v>0</v>
      </c>
      <c r="G336" s="200">
        <v>25</v>
      </c>
      <c r="H336" s="216">
        <v>0</v>
      </c>
      <c r="I336" s="208">
        <v>25</v>
      </c>
      <c r="J336" s="210">
        <v>-50</v>
      </c>
      <c r="K336" s="204">
        <v>-25</v>
      </c>
      <c r="L336" s="206">
        <v>25</v>
      </c>
      <c r="M336" s="193" t="s">
        <v>626</v>
      </c>
      <c r="N336" s="189">
        <v>20</v>
      </c>
      <c r="O336" s="193" t="s">
        <v>678</v>
      </c>
      <c r="P336" s="189">
        <v>15</v>
      </c>
      <c r="Q336" s="193" t="s">
        <v>698</v>
      </c>
      <c r="R336" s="189">
        <v>5</v>
      </c>
      <c r="S336" s="194" t="s">
        <v>698</v>
      </c>
      <c r="T336" s="191">
        <v>5</v>
      </c>
      <c r="U336" s="198"/>
      <c r="V336" s="213">
        <v>120</v>
      </c>
      <c r="W336" s="213">
        <v>295</v>
      </c>
      <c r="X336" s="213">
        <v>240</v>
      </c>
      <c r="Y336" s="214">
        <v>200</v>
      </c>
      <c r="Z336" s="213">
        <v>290</v>
      </c>
      <c r="AA336" s="213">
        <v>180</v>
      </c>
      <c r="AB336" s="213">
        <v>50</v>
      </c>
      <c r="AC336" s="213">
        <v>50</v>
      </c>
      <c r="AD336" s="198"/>
      <c r="AE336" s="213">
        <f t="shared" si="35"/>
        <v>1475</v>
      </c>
      <c r="AF336" s="213">
        <f t="shared" si="36"/>
        <v>1200</v>
      </c>
      <c r="AG336" s="214">
        <f t="shared" si="37"/>
        <v>3200</v>
      </c>
      <c r="AH336" s="474">
        <f t="shared" si="38"/>
        <v>572</v>
      </c>
      <c r="AI336" s="474">
        <f t="shared" si="39"/>
        <v>462</v>
      </c>
      <c r="AJ336" s="213">
        <f t="shared" si="40"/>
        <v>200</v>
      </c>
      <c r="AK336" s="213">
        <f t="shared" si="41"/>
        <v>200</v>
      </c>
      <c r="AL336" s="198"/>
      <c r="AM336" s="195">
        <v>100</v>
      </c>
    </row>
    <row r="337" spans="1:41" x14ac:dyDescent="0.15">
      <c r="A337" s="174">
        <v>334</v>
      </c>
      <c r="B337" s="176" t="s">
        <v>5693</v>
      </c>
      <c r="C337" s="213">
        <v>56</v>
      </c>
      <c r="D337" s="219">
        <v>2</v>
      </c>
      <c r="E337" s="212" t="s">
        <v>6239</v>
      </c>
      <c r="F337" s="202">
        <v>-100</v>
      </c>
      <c r="G337" s="200">
        <v>0</v>
      </c>
      <c r="H337" s="216">
        <v>100</v>
      </c>
      <c r="I337" s="208">
        <v>100</v>
      </c>
      <c r="J337" s="210">
        <v>-50</v>
      </c>
      <c r="K337" s="204">
        <v>-25</v>
      </c>
      <c r="L337" s="206">
        <v>0</v>
      </c>
      <c r="M337" s="193" t="s">
        <v>689</v>
      </c>
      <c r="N337" s="189">
        <v>20</v>
      </c>
      <c r="O337" s="193" t="s">
        <v>688</v>
      </c>
      <c r="P337" s="189">
        <v>5</v>
      </c>
      <c r="Q337" s="193" t="s">
        <v>780</v>
      </c>
      <c r="R337" s="189">
        <v>3</v>
      </c>
      <c r="S337" s="194" t="s">
        <v>780</v>
      </c>
      <c r="T337" s="191">
        <v>3</v>
      </c>
      <c r="U337" s="198"/>
      <c r="V337" s="213">
        <v>50</v>
      </c>
      <c r="W337" s="213">
        <v>500</v>
      </c>
      <c r="X337" s="213">
        <v>500</v>
      </c>
      <c r="Y337" s="214">
        <v>3000</v>
      </c>
      <c r="Z337" s="213">
        <v>500</v>
      </c>
      <c r="AA337" s="213">
        <v>100</v>
      </c>
      <c r="AB337" s="213">
        <v>40</v>
      </c>
      <c r="AC337" s="213">
        <v>5</v>
      </c>
      <c r="AD337" s="198"/>
      <c r="AE337" s="213">
        <f t="shared" si="35"/>
        <v>2500</v>
      </c>
      <c r="AF337" s="213">
        <f t="shared" si="36"/>
        <v>2500</v>
      </c>
      <c r="AG337" s="214">
        <f t="shared" si="37"/>
        <v>48000</v>
      </c>
      <c r="AH337" s="474">
        <f t="shared" si="38"/>
        <v>836</v>
      </c>
      <c r="AI337" s="474">
        <f t="shared" si="39"/>
        <v>436</v>
      </c>
      <c r="AJ337" s="213">
        <f t="shared" si="40"/>
        <v>160</v>
      </c>
      <c r="AK337" s="213">
        <f t="shared" si="41"/>
        <v>20</v>
      </c>
      <c r="AL337" s="198"/>
      <c r="AM337" s="195">
        <v>80</v>
      </c>
      <c r="AN337" s="197" t="s">
        <v>6086</v>
      </c>
      <c r="AO337" s="197" t="s">
        <v>6185</v>
      </c>
    </row>
    <row r="338" spans="1:41" x14ac:dyDescent="0.15">
      <c r="A338" s="174">
        <v>335</v>
      </c>
      <c r="B338" s="176" t="s">
        <v>5694</v>
      </c>
      <c r="C338" s="213">
        <v>57</v>
      </c>
      <c r="D338" s="219">
        <v>2</v>
      </c>
      <c r="E338" s="212" t="s">
        <v>6239</v>
      </c>
      <c r="F338" s="202">
        <v>-100</v>
      </c>
      <c r="G338" s="200">
        <v>0</v>
      </c>
      <c r="H338" s="216">
        <v>100</v>
      </c>
      <c r="I338" s="208">
        <v>100</v>
      </c>
      <c r="J338" s="210">
        <v>-50</v>
      </c>
      <c r="K338" s="204">
        <v>-25</v>
      </c>
      <c r="L338" s="206">
        <v>0</v>
      </c>
      <c r="M338" s="193" t="s">
        <v>689</v>
      </c>
      <c r="N338" s="189">
        <v>20</v>
      </c>
      <c r="O338" s="193" t="s">
        <v>688</v>
      </c>
      <c r="P338" s="189">
        <v>6</v>
      </c>
      <c r="Q338" s="193" t="s">
        <v>780</v>
      </c>
      <c r="R338" s="189">
        <v>3</v>
      </c>
      <c r="S338" s="194"/>
      <c r="T338" s="191"/>
      <c r="U338" s="198"/>
      <c r="V338" s="213">
        <v>50</v>
      </c>
      <c r="W338" s="213">
        <v>800</v>
      </c>
      <c r="X338" s="213">
        <v>800</v>
      </c>
      <c r="Y338" s="214">
        <v>3000</v>
      </c>
      <c r="Z338" s="213">
        <v>500</v>
      </c>
      <c r="AA338" s="213">
        <v>100</v>
      </c>
      <c r="AB338" s="213">
        <v>40</v>
      </c>
      <c r="AC338" s="213">
        <v>5</v>
      </c>
      <c r="AD338" s="198"/>
      <c r="AE338" s="213">
        <f t="shared" si="35"/>
        <v>4000</v>
      </c>
      <c r="AF338" s="213">
        <f t="shared" si="36"/>
        <v>4000</v>
      </c>
      <c r="AG338" s="214">
        <f t="shared" si="37"/>
        <v>48000</v>
      </c>
      <c r="AH338" s="474">
        <f t="shared" si="38"/>
        <v>842</v>
      </c>
      <c r="AI338" s="474">
        <f t="shared" si="39"/>
        <v>442</v>
      </c>
      <c r="AJ338" s="213">
        <f t="shared" si="40"/>
        <v>160</v>
      </c>
      <c r="AK338" s="213">
        <f t="shared" si="41"/>
        <v>20</v>
      </c>
      <c r="AL338" s="198"/>
      <c r="AM338" s="195">
        <v>80</v>
      </c>
    </row>
    <row r="339" spans="1:41" x14ac:dyDescent="0.15">
      <c r="A339" s="174">
        <v>336</v>
      </c>
      <c r="B339" s="176" t="s">
        <v>779</v>
      </c>
      <c r="C339" s="213">
        <v>60</v>
      </c>
      <c r="D339" s="219">
        <v>4</v>
      </c>
      <c r="E339" s="212" t="s">
        <v>6244</v>
      </c>
      <c r="F339" s="202">
        <v>0</v>
      </c>
      <c r="G339" s="200">
        <v>0</v>
      </c>
      <c r="H339" s="216">
        <v>0</v>
      </c>
      <c r="I339" s="208">
        <v>-100</v>
      </c>
      <c r="J339" s="210">
        <v>0</v>
      </c>
      <c r="K339" s="204">
        <v>100</v>
      </c>
      <c r="L339" s="206">
        <v>0</v>
      </c>
      <c r="M339" s="193" t="s">
        <v>199</v>
      </c>
      <c r="N339" s="189">
        <v>20</v>
      </c>
      <c r="O339" s="193" t="s">
        <v>595</v>
      </c>
      <c r="P339" s="189">
        <v>10</v>
      </c>
      <c r="Q339" s="193" t="s">
        <v>778</v>
      </c>
      <c r="R339" s="189">
        <v>3</v>
      </c>
      <c r="S339" s="194" t="s">
        <v>778</v>
      </c>
      <c r="T339" s="191">
        <v>3</v>
      </c>
      <c r="U339" s="198"/>
      <c r="V339" s="213">
        <v>100</v>
      </c>
      <c r="W339" s="213">
        <v>1200</v>
      </c>
      <c r="X339" s="213">
        <v>800</v>
      </c>
      <c r="Y339" s="214">
        <v>400</v>
      </c>
      <c r="Z339" s="213">
        <v>400</v>
      </c>
      <c r="AA339" s="213">
        <v>200</v>
      </c>
      <c r="AB339" s="213">
        <v>60</v>
      </c>
      <c r="AC339" s="213">
        <v>70</v>
      </c>
      <c r="AD339" s="198"/>
      <c r="AE339" s="213">
        <f t="shared" si="35"/>
        <v>6000</v>
      </c>
      <c r="AF339" s="213">
        <f t="shared" si="36"/>
        <v>4000</v>
      </c>
      <c r="AG339" s="214">
        <f t="shared" si="37"/>
        <v>6400</v>
      </c>
      <c r="AH339" s="474">
        <f t="shared" si="38"/>
        <v>760</v>
      </c>
      <c r="AI339" s="474">
        <f t="shared" si="39"/>
        <v>560</v>
      </c>
      <c r="AJ339" s="213">
        <f t="shared" si="40"/>
        <v>240</v>
      </c>
      <c r="AK339" s="213">
        <f t="shared" si="41"/>
        <v>280</v>
      </c>
      <c r="AL339" s="198"/>
      <c r="AM339" s="195">
        <v>75</v>
      </c>
      <c r="AN339" s="197" t="s">
        <v>6061</v>
      </c>
      <c r="AO339" s="197" t="s">
        <v>6159</v>
      </c>
    </row>
    <row r="340" spans="1:41" x14ac:dyDescent="0.15">
      <c r="A340" s="174">
        <v>337</v>
      </c>
      <c r="B340" s="176" t="s">
        <v>5695</v>
      </c>
      <c r="C340" s="213">
        <v>55</v>
      </c>
      <c r="D340" s="219">
        <v>0</v>
      </c>
      <c r="E340" s="212" t="s">
        <v>6238</v>
      </c>
      <c r="F340" s="202">
        <v>0</v>
      </c>
      <c r="G340" s="200">
        <v>0</v>
      </c>
      <c r="H340" s="216">
        <v>0</v>
      </c>
      <c r="I340" s="208">
        <v>0</v>
      </c>
      <c r="J340" s="210">
        <v>0</v>
      </c>
      <c r="K340" s="204">
        <v>-100</v>
      </c>
      <c r="L340" s="206">
        <v>0</v>
      </c>
      <c r="M340" s="193" t="s">
        <v>776</v>
      </c>
      <c r="N340" s="189">
        <v>15</v>
      </c>
      <c r="O340" s="193" t="s">
        <v>775</v>
      </c>
      <c r="P340" s="189">
        <v>10</v>
      </c>
      <c r="Q340" s="193" t="s">
        <v>774</v>
      </c>
      <c r="R340" s="189">
        <v>5</v>
      </c>
      <c r="S340" s="194"/>
      <c r="T340" s="191"/>
      <c r="U340" s="198"/>
      <c r="V340" s="213">
        <v>250</v>
      </c>
      <c r="W340" s="213">
        <v>500</v>
      </c>
      <c r="X340" s="213">
        <v>500</v>
      </c>
      <c r="Y340" s="214">
        <v>270</v>
      </c>
      <c r="Z340" s="213">
        <v>400</v>
      </c>
      <c r="AA340" s="213">
        <v>255</v>
      </c>
      <c r="AB340" s="213">
        <v>40</v>
      </c>
      <c r="AC340" s="213">
        <v>40</v>
      </c>
      <c r="AD340" s="198"/>
      <c r="AE340" s="213">
        <f t="shared" si="35"/>
        <v>2500</v>
      </c>
      <c r="AF340" s="213">
        <f t="shared" si="36"/>
        <v>2500</v>
      </c>
      <c r="AG340" s="214">
        <f t="shared" si="37"/>
        <v>4320</v>
      </c>
      <c r="AH340" s="474">
        <f t="shared" si="38"/>
        <v>730</v>
      </c>
      <c r="AI340" s="474">
        <f t="shared" si="39"/>
        <v>585</v>
      </c>
      <c r="AJ340" s="213">
        <f t="shared" si="40"/>
        <v>160</v>
      </c>
      <c r="AK340" s="213">
        <f t="shared" si="41"/>
        <v>160</v>
      </c>
      <c r="AL340" s="198"/>
      <c r="AM340" s="195">
        <v>80</v>
      </c>
      <c r="AN340" s="197" t="s">
        <v>6074</v>
      </c>
      <c r="AO340" s="197" t="s">
        <v>6182</v>
      </c>
    </row>
    <row r="341" spans="1:41" x14ac:dyDescent="0.15">
      <c r="A341" s="174">
        <v>338</v>
      </c>
      <c r="B341" s="176" t="s">
        <v>5696</v>
      </c>
      <c r="C341" s="213">
        <v>56</v>
      </c>
      <c r="D341" s="219">
        <v>0</v>
      </c>
      <c r="E341" s="212" t="s">
        <v>6238</v>
      </c>
      <c r="F341" s="202">
        <v>0</v>
      </c>
      <c r="G341" s="200">
        <v>0</v>
      </c>
      <c r="H341" s="216">
        <v>0</v>
      </c>
      <c r="I341" s="208">
        <v>0</v>
      </c>
      <c r="J341" s="210">
        <v>0</v>
      </c>
      <c r="K341" s="204">
        <v>-100</v>
      </c>
      <c r="L341" s="206">
        <v>0</v>
      </c>
      <c r="M341" s="193" t="s">
        <v>776</v>
      </c>
      <c r="N341" s="189">
        <v>15</v>
      </c>
      <c r="O341" s="193" t="s">
        <v>775</v>
      </c>
      <c r="P341" s="189">
        <v>10</v>
      </c>
      <c r="Q341" s="193" t="s">
        <v>774</v>
      </c>
      <c r="R341" s="189">
        <v>5</v>
      </c>
      <c r="S341" s="194"/>
      <c r="T341" s="191"/>
      <c r="U341" s="198"/>
      <c r="V341" s="213">
        <v>250</v>
      </c>
      <c r="W341" s="213">
        <v>1600</v>
      </c>
      <c r="X341" s="213">
        <v>1600</v>
      </c>
      <c r="Y341" s="214">
        <v>270</v>
      </c>
      <c r="Z341" s="213">
        <v>400</v>
      </c>
      <c r="AA341" s="213">
        <v>255</v>
      </c>
      <c r="AB341" s="213">
        <v>40</v>
      </c>
      <c r="AC341" s="213">
        <v>40</v>
      </c>
      <c r="AD341" s="198"/>
      <c r="AE341" s="213">
        <f t="shared" si="35"/>
        <v>8000</v>
      </c>
      <c r="AF341" s="213">
        <f t="shared" si="36"/>
        <v>8000</v>
      </c>
      <c r="AG341" s="214">
        <f t="shared" si="37"/>
        <v>4320</v>
      </c>
      <c r="AH341" s="474">
        <f t="shared" si="38"/>
        <v>736</v>
      </c>
      <c r="AI341" s="474">
        <f t="shared" si="39"/>
        <v>591</v>
      </c>
      <c r="AJ341" s="213">
        <f t="shared" si="40"/>
        <v>160</v>
      </c>
      <c r="AK341" s="213">
        <f t="shared" si="41"/>
        <v>160</v>
      </c>
      <c r="AL341" s="198"/>
      <c r="AM341" s="195">
        <v>80</v>
      </c>
    </row>
    <row r="342" spans="1:41" x14ac:dyDescent="0.15">
      <c r="A342" s="174">
        <v>339</v>
      </c>
      <c r="B342" s="176" t="s">
        <v>773</v>
      </c>
      <c r="C342" s="213">
        <v>55</v>
      </c>
      <c r="D342" s="219">
        <v>10</v>
      </c>
      <c r="E342" s="212" t="s">
        <v>6240</v>
      </c>
      <c r="F342" s="202">
        <v>0</v>
      </c>
      <c r="G342" s="200">
        <v>100</v>
      </c>
      <c r="H342" s="216">
        <v>100</v>
      </c>
      <c r="I342" s="208">
        <v>100</v>
      </c>
      <c r="J342" s="210">
        <v>100</v>
      </c>
      <c r="K342" s="204">
        <v>100</v>
      </c>
      <c r="L342" s="206">
        <v>100</v>
      </c>
      <c r="M342" s="193" t="s">
        <v>709</v>
      </c>
      <c r="N342" s="189">
        <v>12</v>
      </c>
      <c r="O342" s="193" t="s">
        <v>5498</v>
      </c>
      <c r="P342" s="189">
        <v>8</v>
      </c>
      <c r="Q342" s="193" t="s">
        <v>722</v>
      </c>
      <c r="R342" s="189">
        <v>4</v>
      </c>
      <c r="S342" s="194" t="s">
        <v>722</v>
      </c>
      <c r="T342" s="191">
        <v>4</v>
      </c>
      <c r="U342" s="198"/>
      <c r="V342" s="213">
        <v>1200</v>
      </c>
      <c r="W342" s="213">
        <v>100</v>
      </c>
      <c r="X342" s="213">
        <v>7777</v>
      </c>
      <c r="Y342" s="214">
        <v>80</v>
      </c>
      <c r="Z342" s="213">
        <v>300</v>
      </c>
      <c r="AA342" s="213">
        <v>255</v>
      </c>
      <c r="AB342" s="213">
        <v>50</v>
      </c>
      <c r="AC342" s="213">
        <v>100</v>
      </c>
      <c r="AD342" s="198"/>
      <c r="AE342" s="213">
        <f t="shared" si="35"/>
        <v>500</v>
      </c>
      <c r="AF342" s="213">
        <f t="shared" si="36"/>
        <v>38885</v>
      </c>
      <c r="AG342" s="214">
        <f t="shared" si="37"/>
        <v>1280</v>
      </c>
      <c r="AH342" s="474">
        <f t="shared" si="38"/>
        <v>630</v>
      </c>
      <c r="AI342" s="474">
        <f t="shared" si="39"/>
        <v>585</v>
      </c>
      <c r="AJ342" s="213">
        <f t="shared" si="40"/>
        <v>200</v>
      </c>
      <c r="AK342" s="213">
        <f t="shared" si="41"/>
        <v>400</v>
      </c>
      <c r="AL342" s="198"/>
      <c r="AM342" s="195">
        <v>100</v>
      </c>
      <c r="AN342" s="197" t="s">
        <v>6086</v>
      </c>
      <c r="AO342" s="197" t="s">
        <v>6185</v>
      </c>
    </row>
    <row r="343" spans="1:41" x14ac:dyDescent="0.15">
      <c r="A343" s="174">
        <v>340</v>
      </c>
      <c r="B343" s="176" t="s">
        <v>772</v>
      </c>
      <c r="C343" s="213">
        <v>63</v>
      </c>
      <c r="D343" s="219">
        <v>0</v>
      </c>
      <c r="E343" s="212" t="s">
        <v>6238</v>
      </c>
      <c r="F343" s="202">
        <v>0</v>
      </c>
      <c r="G343" s="200">
        <v>-20</v>
      </c>
      <c r="H343" s="216">
        <v>0</v>
      </c>
      <c r="I343" s="208">
        <v>0</v>
      </c>
      <c r="J343" s="210">
        <v>0</v>
      </c>
      <c r="K343" s="204">
        <v>-100</v>
      </c>
      <c r="L343" s="206">
        <v>0</v>
      </c>
      <c r="M343" s="193" t="s">
        <v>5499</v>
      </c>
      <c r="N343" s="189">
        <v>15</v>
      </c>
      <c r="O343" s="193" t="s">
        <v>768</v>
      </c>
      <c r="P343" s="189">
        <v>2</v>
      </c>
      <c r="Q343" s="193" t="s">
        <v>771</v>
      </c>
      <c r="R343" s="189">
        <v>1</v>
      </c>
      <c r="S343" s="194" t="s">
        <v>771</v>
      </c>
      <c r="T343" s="191">
        <v>1</v>
      </c>
      <c r="U343" s="198"/>
      <c r="V343" s="213">
        <v>135</v>
      </c>
      <c r="W343" s="213">
        <v>375</v>
      </c>
      <c r="X343" s="213">
        <v>350</v>
      </c>
      <c r="Y343" s="214">
        <v>12000</v>
      </c>
      <c r="Z343" s="213">
        <v>425</v>
      </c>
      <c r="AA343" s="213">
        <v>60</v>
      </c>
      <c r="AB343" s="213">
        <v>50</v>
      </c>
      <c r="AC343" s="213">
        <v>50</v>
      </c>
      <c r="AD343" s="198"/>
      <c r="AE343" s="213">
        <f t="shared" si="35"/>
        <v>1875</v>
      </c>
      <c r="AF343" s="213">
        <f t="shared" si="36"/>
        <v>1750</v>
      </c>
      <c r="AG343" s="214">
        <f t="shared" si="37"/>
        <v>192000</v>
      </c>
      <c r="AH343" s="474">
        <f t="shared" si="38"/>
        <v>803</v>
      </c>
      <c r="AI343" s="474">
        <f t="shared" si="39"/>
        <v>438</v>
      </c>
      <c r="AJ343" s="213">
        <f t="shared" si="40"/>
        <v>200</v>
      </c>
      <c r="AK343" s="213">
        <f t="shared" si="41"/>
        <v>200</v>
      </c>
      <c r="AL343" s="198"/>
      <c r="AM343" s="195">
        <v>80</v>
      </c>
      <c r="AN343" s="197" t="s">
        <v>6086</v>
      </c>
      <c r="AO343" s="197" t="s">
        <v>6185</v>
      </c>
    </row>
    <row r="344" spans="1:41" x14ac:dyDescent="0.15">
      <c r="A344" s="174">
        <v>341</v>
      </c>
      <c r="B344" s="176" t="s">
        <v>5697</v>
      </c>
      <c r="C344" s="213">
        <v>68</v>
      </c>
      <c r="D344" s="219">
        <v>0</v>
      </c>
      <c r="E344" s="212" t="s">
        <v>6238</v>
      </c>
      <c r="F344" s="202">
        <v>0</v>
      </c>
      <c r="G344" s="200">
        <v>0</v>
      </c>
      <c r="H344" s="216">
        <v>0</v>
      </c>
      <c r="I344" s="208">
        <v>0</v>
      </c>
      <c r="J344" s="210">
        <v>0</v>
      </c>
      <c r="K344" s="204">
        <v>-20</v>
      </c>
      <c r="L344" s="206">
        <v>0</v>
      </c>
      <c r="M344" s="193" t="s">
        <v>5499</v>
      </c>
      <c r="N344" s="189">
        <v>30</v>
      </c>
      <c r="O344" s="193" t="s">
        <v>722</v>
      </c>
      <c r="P344" s="189">
        <v>20</v>
      </c>
      <c r="Q344" s="193" t="s">
        <v>768</v>
      </c>
      <c r="R344" s="189">
        <v>4</v>
      </c>
      <c r="S344" s="194"/>
      <c r="T344" s="191"/>
      <c r="U344" s="198"/>
      <c r="V344" s="213">
        <v>180</v>
      </c>
      <c r="W344" s="213">
        <v>18000</v>
      </c>
      <c r="X344" s="213">
        <v>2000</v>
      </c>
      <c r="Y344" s="214">
        <v>65000</v>
      </c>
      <c r="Z344" s="213">
        <v>800</v>
      </c>
      <c r="AA344" s="213">
        <v>80</v>
      </c>
      <c r="AB344" s="213">
        <v>70</v>
      </c>
      <c r="AC344" s="213">
        <v>99</v>
      </c>
      <c r="AD344" s="198"/>
      <c r="AE344" s="213">
        <f t="shared" si="35"/>
        <v>90000</v>
      </c>
      <c r="AF344" s="213">
        <f t="shared" si="36"/>
        <v>10000</v>
      </c>
      <c r="AG344" s="214">
        <f t="shared" si="37"/>
        <v>1040000</v>
      </c>
      <c r="AH344" s="474">
        <f t="shared" si="38"/>
        <v>1208</v>
      </c>
      <c r="AI344" s="474">
        <f t="shared" si="39"/>
        <v>488</v>
      </c>
      <c r="AJ344" s="213">
        <f t="shared" si="40"/>
        <v>280</v>
      </c>
      <c r="AK344" s="213">
        <f t="shared" si="41"/>
        <v>396</v>
      </c>
      <c r="AL344" s="198"/>
      <c r="AM344" s="195">
        <v>80</v>
      </c>
      <c r="AN344" s="197" t="s">
        <v>769</v>
      </c>
    </row>
    <row r="345" spans="1:41" x14ac:dyDescent="0.15">
      <c r="A345" s="174">
        <v>342</v>
      </c>
      <c r="B345" s="176" t="s">
        <v>5698</v>
      </c>
      <c r="C345" s="213">
        <v>68</v>
      </c>
      <c r="D345" s="219">
        <v>0</v>
      </c>
      <c r="E345" s="212" t="s">
        <v>6238</v>
      </c>
      <c r="F345" s="202">
        <v>0</v>
      </c>
      <c r="G345" s="200">
        <v>0</v>
      </c>
      <c r="H345" s="216">
        <v>0</v>
      </c>
      <c r="I345" s="208">
        <v>0</v>
      </c>
      <c r="J345" s="210">
        <v>0</v>
      </c>
      <c r="K345" s="204">
        <v>-20</v>
      </c>
      <c r="L345" s="206">
        <v>0</v>
      </c>
      <c r="M345" s="193" t="s">
        <v>5499</v>
      </c>
      <c r="N345" s="189">
        <v>30</v>
      </c>
      <c r="O345" s="193" t="s">
        <v>722</v>
      </c>
      <c r="P345" s="189">
        <v>20</v>
      </c>
      <c r="Q345" s="193" t="s">
        <v>768</v>
      </c>
      <c r="R345" s="189">
        <v>4</v>
      </c>
      <c r="S345" s="194"/>
      <c r="T345" s="191"/>
      <c r="U345" s="198"/>
      <c r="V345" s="213">
        <v>180</v>
      </c>
      <c r="W345" s="213">
        <v>18000</v>
      </c>
      <c r="X345" s="213">
        <v>2000</v>
      </c>
      <c r="Y345" s="214">
        <v>65000</v>
      </c>
      <c r="Z345" s="213">
        <v>800</v>
      </c>
      <c r="AA345" s="213">
        <v>80</v>
      </c>
      <c r="AB345" s="213">
        <v>70</v>
      </c>
      <c r="AC345" s="213">
        <v>99</v>
      </c>
      <c r="AD345" s="198"/>
      <c r="AE345" s="213">
        <f t="shared" si="35"/>
        <v>90000</v>
      </c>
      <c r="AF345" s="213">
        <f t="shared" si="36"/>
        <v>10000</v>
      </c>
      <c r="AG345" s="214">
        <f t="shared" si="37"/>
        <v>1040000</v>
      </c>
      <c r="AH345" s="474">
        <f t="shared" si="38"/>
        <v>1208</v>
      </c>
      <c r="AI345" s="474">
        <f t="shared" si="39"/>
        <v>488</v>
      </c>
      <c r="AJ345" s="213">
        <f t="shared" si="40"/>
        <v>280</v>
      </c>
      <c r="AK345" s="213">
        <f t="shared" si="41"/>
        <v>396</v>
      </c>
      <c r="AL345" s="198"/>
      <c r="AM345" s="195">
        <v>80</v>
      </c>
    </row>
    <row r="346" spans="1:41" x14ac:dyDescent="0.15">
      <c r="A346" s="174">
        <v>343</v>
      </c>
      <c r="B346" s="176" t="s">
        <v>767</v>
      </c>
      <c r="C346" s="213">
        <v>53</v>
      </c>
      <c r="D346" s="219">
        <v>0</v>
      </c>
      <c r="E346" s="212" t="s">
        <v>6238</v>
      </c>
      <c r="F346" s="202">
        <v>0</v>
      </c>
      <c r="G346" s="200">
        <v>0</v>
      </c>
      <c r="H346" s="216">
        <v>0</v>
      </c>
      <c r="I346" s="208">
        <v>0</v>
      </c>
      <c r="J346" s="210">
        <v>0</v>
      </c>
      <c r="K346" s="204">
        <v>-50</v>
      </c>
      <c r="L346" s="206">
        <v>0</v>
      </c>
      <c r="M346" s="193" t="s">
        <v>678</v>
      </c>
      <c r="N346" s="189">
        <v>25</v>
      </c>
      <c r="O346" s="193" t="s">
        <v>766</v>
      </c>
      <c r="P346" s="189">
        <v>10</v>
      </c>
      <c r="Q346" s="193"/>
      <c r="R346" s="189"/>
      <c r="S346" s="194" t="s">
        <v>678</v>
      </c>
      <c r="T346" s="191">
        <v>25</v>
      </c>
      <c r="U346" s="198"/>
      <c r="V346" s="213">
        <v>450</v>
      </c>
      <c r="W346" s="213">
        <v>800</v>
      </c>
      <c r="X346" s="213">
        <v>400</v>
      </c>
      <c r="Y346" s="214">
        <v>3000</v>
      </c>
      <c r="Z346" s="213">
        <v>550</v>
      </c>
      <c r="AA346" s="213">
        <v>120</v>
      </c>
      <c r="AB346" s="213">
        <v>45</v>
      </c>
      <c r="AC346" s="213">
        <v>45</v>
      </c>
      <c r="AD346" s="198"/>
      <c r="AE346" s="213">
        <f t="shared" si="35"/>
        <v>4000</v>
      </c>
      <c r="AF346" s="213">
        <f t="shared" si="36"/>
        <v>2000</v>
      </c>
      <c r="AG346" s="214">
        <f t="shared" si="37"/>
        <v>48000</v>
      </c>
      <c r="AH346" s="474">
        <f t="shared" si="38"/>
        <v>868</v>
      </c>
      <c r="AI346" s="474">
        <f t="shared" si="39"/>
        <v>438</v>
      </c>
      <c r="AJ346" s="213">
        <f t="shared" si="40"/>
        <v>180</v>
      </c>
      <c r="AK346" s="213">
        <f t="shared" si="41"/>
        <v>180</v>
      </c>
      <c r="AL346" s="198"/>
      <c r="AM346" s="195">
        <v>80</v>
      </c>
      <c r="AN346" s="197" t="s">
        <v>6086</v>
      </c>
      <c r="AO346" s="197" t="s">
        <v>6185</v>
      </c>
    </row>
    <row r="347" spans="1:41" x14ac:dyDescent="0.15">
      <c r="A347" s="174">
        <v>344</v>
      </c>
      <c r="B347" s="176" t="s">
        <v>765</v>
      </c>
      <c r="C347" s="213">
        <v>88</v>
      </c>
      <c r="D347" s="219">
        <v>4</v>
      </c>
      <c r="E347" s="212" t="s">
        <v>6244</v>
      </c>
      <c r="F347" s="202">
        <v>0</v>
      </c>
      <c r="G347" s="200">
        <v>0</v>
      </c>
      <c r="H347" s="216">
        <v>0</v>
      </c>
      <c r="I347" s="208">
        <v>-50</v>
      </c>
      <c r="J347" s="210">
        <v>0</v>
      </c>
      <c r="K347" s="204">
        <v>100</v>
      </c>
      <c r="L347" s="206">
        <v>0</v>
      </c>
      <c r="M347" s="193" t="s">
        <v>199</v>
      </c>
      <c r="N347" s="189">
        <v>20</v>
      </c>
      <c r="O347" s="193" t="s">
        <v>378</v>
      </c>
      <c r="P347" s="189">
        <v>10</v>
      </c>
      <c r="Q347" s="193" t="s">
        <v>764</v>
      </c>
      <c r="R347" s="189">
        <v>5</v>
      </c>
      <c r="S347" s="194" t="s">
        <v>764</v>
      </c>
      <c r="T347" s="191">
        <v>5</v>
      </c>
      <c r="U347" s="198"/>
      <c r="V347" s="213">
        <v>180</v>
      </c>
      <c r="W347" s="213">
        <v>8888</v>
      </c>
      <c r="X347" s="213">
        <v>8</v>
      </c>
      <c r="Y347" s="214">
        <v>1200</v>
      </c>
      <c r="Z347" s="213">
        <v>500</v>
      </c>
      <c r="AA347" s="213">
        <v>200</v>
      </c>
      <c r="AB347" s="213">
        <v>80</v>
      </c>
      <c r="AC347" s="213">
        <v>55</v>
      </c>
      <c r="AD347" s="198"/>
      <c r="AE347" s="213">
        <f t="shared" si="35"/>
        <v>44440</v>
      </c>
      <c r="AF347" s="213">
        <f t="shared" si="36"/>
        <v>40</v>
      </c>
      <c r="AG347" s="214">
        <f t="shared" si="37"/>
        <v>19200</v>
      </c>
      <c r="AH347" s="474">
        <f t="shared" si="38"/>
        <v>1028</v>
      </c>
      <c r="AI347" s="474">
        <f t="shared" si="39"/>
        <v>728</v>
      </c>
      <c r="AJ347" s="213">
        <f t="shared" si="40"/>
        <v>320</v>
      </c>
      <c r="AK347" s="213">
        <f t="shared" si="41"/>
        <v>220</v>
      </c>
      <c r="AL347" s="198"/>
      <c r="AM347" s="195">
        <v>80</v>
      </c>
      <c r="AN347" s="630" t="s">
        <v>6086</v>
      </c>
      <c r="AO347" s="630"/>
    </row>
    <row r="348" spans="1:41" x14ac:dyDescent="0.15">
      <c r="A348" s="174">
        <v>345</v>
      </c>
      <c r="B348" s="176" t="s">
        <v>5699</v>
      </c>
      <c r="C348" s="213">
        <v>53</v>
      </c>
      <c r="D348" s="219">
        <v>4</v>
      </c>
      <c r="E348" s="212" t="s">
        <v>6244</v>
      </c>
      <c r="F348" s="202">
        <v>0</v>
      </c>
      <c r="G348" s="200">
        <v>0</v>
      </c>
      <c r="H348" s="216">
        <v>0</v>
      </c>
      <c r="I348" s="208">
        <v>-100</v>
      </c>
      <c r="J348" s="210">
        <v>-50</v>
      </c>
      <c r="K348" s="204">
        <v>100</v>
      </c>
      <c r="L348" s="206">
        <v>0</v>
      </c>
      <c r="M348" s="193" t="s">
        <v>199</v>
      </c>
      <c r="N348" s="189">
        <v>15</v>
      </c>
      <c r="O348" s="193" t="s">
        <v>603</v>
      </c>
      <c r="P348" s="189">
        <v>15</v>
      </c>
      <c r="Q348" s="193" t="s">
        <v>762</v>
      </c>
      <c r="R348" s="189">
        <v>3</v>
      </c>
      <c r="S348" s="194" t="s">
        <v>762</v>
      </c>
      <c r="T348" s="191">
        <v>3</v>
      </c>
      <c r="U348" s="198"/>
      <c r="V348" s="213">
        <v>150</v>
      </c>
      <c r="W348" s="213">
        <v>200</v>
      </c>
      <c r="X348" s="213">
        <v>600</v>
      </c>
      <c r="Y348" s="214">
        <v>150</v>
      </c>
      <c r="Z348" s="213">
        <v>440</v>
      </c>
      <c r="AA348" s="213">
        <v>200</v>
      </c>
      <c r="AB348" s="213">
        <v>80</v>
      </c>
      <c r="AC348" s="213">
        <v>0</v>
      </c>
      <c r="AD348" s="198"/>
      <c r="AE348" s="213">
        <f t="shared" si="35"/>
        <v>1000</v>
      </c>
      <c r="AF348" s="213">
        <f t="shared" si="36"/>
        <v>3000</v>
      </c>
      <c r="AG348" s="214">
        <f t="shared" si="37"/>
        <v>2400</v>
      </c>
      <c r="AH348" s="474">
        <f t="shared" si="38"/>
        <v>758</v>
      </c>
      <c r="AI348" s="474">
        <f t="shared" si="39"/>
        <v>518</v>
      </c>
      <c r="AJ348" s="213">
        <f t="shared" si="40"/>
        <v>320</v>
      </c>
      <c r="AK348" s="213">
        <f t="shared" si="41"/>
        <v>0</v>
      </c>
      <c r="AL348" s="198"/>
      <c r="AM348" s="195">
        <v>100</v>
      </c>
      <c r="AN348" s="197" t="s">
        <v>6061</v>
      </c>
      <c r="AO348" s="197" t="s">
        <v>6159</v>
      </c>
    </row>
    <row r="349" spans="1:41" x14ac:dyDescent="0.15">
      <c r="A349" s="174">
        <v>346</v>
      </c>
      <c r="B349" s="176" t="s">
        <v>5700</v>
      </c>
      <c r="C349" s="213">
        <v>53</v>
      </c>
      <c r="D349" s="219">
        <v>4</v>
      </c>
      <c r="E349" s="212" t="s">
        <v>6244</v>
      </c>
      <c r="F349" s="202">
        <v>0</v>
      </c>
      <c r="G349" s="200">
        <v>0</v>
      </c>
      <c r="H349" s="216">
        <v>0</v>
      </c>
      <c r="I349" s="208">
        <v>-100</v>
      </c>
      <c r="J349" s="210">
        <v>-50</v>
      </c>
      <c r="K349" s="204">
        <v>100</v>
      </c>
      <c r="L349" s="206">
        <v>0</v>
      </c>
      <c r="M349" s="193" t="s">
        <v>199</v>
      </c>
      <c r="N349" s="189">
        <v>15</v>
      </c>
      <c r="O349" s="193" t="s">
        <v>603</v>
      </c>
      <c r="P349" s="189">
        <v>15</v>
      </c>
      <c r="Q349" s="193" t="s">
        <v>762</v>
      </c>
      <c r="R349" s="189">
        <v>3</v>
      </c>
      <c r="S349" s="194" t="s">
        <v>762</v>
      </c>
      <c r="T349" s="191">
        <v>3</v>
      </c>
      <c r="U349" s="198"/>
      <c r="V349" s="213">
        <v>150</v>
      </c>
      <c r="W349" s="213">
        <v>200</v>
      </c>
      <c r="X349" s="213">
        <v>600</v>
      </c>
      <c r="Y349" s="214">
        <v>150</v>
      </c>
      <c r="Z349" s="213">
        <v>440</v>
      </c>
      <c r="AA349" s="213">
        <v>200</v>
      </c>
      <c r="AB349" s="213">
        <v>80</v>
      </c>
      <c r="AC349" s="213">
        <v>0</v>
      </c>
      <c r="AD349" s="198"/>
      <c r="AE349" s="213">
        <f t="shared" si="35"/>
        <v>1000</v>
      </c>
      <c r="AF349" s="213">
        <f t="shared" si="36"/>
        <v>3000</v>
      </c>
      <c r="AG349" s="214">
        <f t="shared" si="37"/>
        <v>2400</v>
      </c>
      <c r="AH349" s="474">
        <f t="shared" si="38"/>
        <v>758</v>
      </c>
      <c r="AI349" s="474">
        <f t="shared" si="39"/>
        <v>518</v>
      </c>
      <c r="AJ349" s="213">
        <f t="shared" si="40"/>
        <v>320</v>
      </c>
      <c r="AK349" s="213">
        <f t="shared" si="41"/>
        <v>0</v>
      </c>
      <c r="AL349" s="198"/>
      <c r="AM349" s="195">
        <v>100</v>
      </c>
    </row>
    <row r="350" spans="1:41" x14ac:dyDescent="0.15">
      <c r="A350" s="174">
        <v>347</v>
      </c>
      <c r="B350" s="176" t="s">
        <v>5701</v>
      </c>
      <c r="C350" s="213">
        <v>54</v>
      </c>
      <c r="D350" s="219">
        <v>4</v>
      </c>
      <c r="E350" s="212" t="s">
        <v>6244</v>
      </c>
      <c r="F350" s="202">
        <v>0</v>
      </c>
      <c r="G350" s="200">
        <v>0</v>
      </c>
      <c r="H350" s="216">
        <v>250</v>
      </c>
      <c r="I350" s="208">
        <v>-100</v>
      </c>
      <c r="J350" s="210">
        <v>0</v>
      </c>
      <c r="K350" s="204">
        <v>100</v>
      </c>
      <c r="L350" s="206">
        <v>0</v>
      </c>
      <c r="M350" s="193" t="s">
        <v>199</v>
      </c>
      <c r="N350" s="189">
        <v>20</v>
      </c>
      <c r="O350" s="193" t="s">
        <v>603</v>
      </c>
      <c r="P350" s="189">
        <v>15</v>
      </c>
      <c r="Q350" s="193" t="s">
        <v>638</v>
      </c>
      <c r="R350" s="189">
        <v>3</v>
      </c>
      <c r="S350" s="194" t="s">
        <v>638</v>
      </c>
      <c r="T350" s="191">
        <v>3</v>
      </c>
      <c r="U350" s="198"/>
      <c r="V350" s="213">
        <v>150</v>
      </c>
      <c r="W350" s="213">
        <v>200</v>
      </c>
      <c r="X350" s="213">
        <v>600</v>
      </c>
      <c r="Y350" s="214">
        <v>150</v>
      </c>
      <c r="Z350" s="213">
        <v>440</v>
      </c>
      <c r="AA350" s="213">
        <v>200</v>
      </c>
      <c r="AB350" s="213">
        <v>80</v>
      </c>
      <c r="AC350" s="213">
        <v>0</v>
      </c>
      <c r="AD350" s="198"/>
      <c r="AE350" s="213">
        <f t="shared" si="35"/>
        <v>1000</v>
      </c>
      <c r="AF350" s="213">
        <f t="shared" si="36"/>
        <v>3000</v>
      </c>
      <c r="AG350" s="214">
        <f t="shared" si="37"/>
        <v>2400</v>
      </c>
      <c r="AH350" s="474">
        <f t="shared" si="38"/>
        <v>764</v>
      </c>
      <c r="AI350" s="474">
        <f t="shared" si="39"/>
        <v>524</v>
      </c>
      <c r="AJ350" s="213">
        <f t="shared" si="40"/>
        <v>320</v>
      </c>
      <c r="AK350" s="213">
        <f t="shared" si="41"/>
        <v>0</v>
      </c>
      <c r="AL350" s="198"/>
      <c r="AM350" s="195">
        <v>100</v>
      </c>
      <c r="AN350" s="197" t="s">
        <v>6061</v>
      </c>
    </row>
    <row r="351" spans="1:41" x14ac:dyDescent="0.15">
      <c r="A351" s="174">
        <v>348</v>
      </c>
      <c r="B351" s="176" t="s">
        <v>5702</v>
      </c>
      <c r="C351" s="213">
        <v>54</v>
      </c>
      <c r="D351" s="219">
        <v>4</v>
      </c>
      <c r="E351" s="212" t="s">
        <v>6244</v>
      </c>
      <c r="F351" s="202">
        <v>0</v>
      </c>
      <c r="G351" s="200">
        <v>0</v>
      </c>
      <c r="H351" s="216">
        <v>250</v>
      </c>
      <c r="I351" s="208">
        <v>-100</v>
      </c>
      <c r="J351" s="210">
        <v>0</v>
      </c>
      <c r="K351" s="204">
        <v>100</v>
      </c>
      <c r="L351" s="206">
        <v>0</v>
      </c>
      <c r="M351" s="193" t="s">
        <v>199</v>
      </c>
      <c r="N351" s="189">
        <v>20</v>
      </c>
      <c r="O351" s="193" t="s">
        <v>603</v>
      </c>
      <c r="P351" s="189">
        <v>15</v>
      </c>
      <c r="Q351" s="193" t="s">
        <v>638</v>
      </c>
      <c r="R351" s="189">
        <v>3</v>
      </c>
      <c r="S351" s="194" t="s">
        <v>638</v>
      </c>
      <c r="T351" s="191">
        <v>3</v>
      </c>
      <c r="U351" s="198"/>
      <c r="V351" s="213">
        <v>150</v>
      </c>
      <c r="W351" s="213">
        <v>200</v>
      </c>
      <c r="X351" s="213">
        <v>600</v>
      </c>
      <c r="Y351" s="214">
        <v>150</v>
      </c>
      <c r="Z351" s="213">
        <v>440</v>
      </c>
      <c r="AA351" s="213">
        <v>200</v>
      </c>
      <c r="AB351" s="213">
        <v>80</v>
      </c>
      <c r="AC351" s="213">
        <v>0</v>
      </c>
      <c r="AD351" s="198"/>
      <c r="AE351" s="213">
        <f t="shared" si="35"/>
        <v>1000</v>
      </c>
      <c r="AF351" s="213">
        <f t="shared" si="36"/>
        <v>3000</v>
      </c>
      <c r="AG351" s="214">
        <f t="shared" si="37"/>
        <v>2400</v>
      </c>
      <c r="AH351" s="474">
        <f t="shared" si="38"/>
        <v>764</v>
      </c>
      <c r="AI351" s="474">
        <f t="shared" si="39"/>
        <v>524</v>
      </c>
      <c r="AJ351" s="213">
        <f t="shared" si="40"/>
        <v>320</v>
      </c>
      <c r="AK351" s="213">
        <f t="shared" si="41"/>
        <v>0</v>
      </c>
      <c r="AL351" s="198"/>
      <c r="AM351" s="195">
        <v>100</v>
      </c>
    </row>
    <row r="352" spans="1:41" x14ac:dyDescent="0.15">
      <c r="A352" s="174">
        <v>349</v>
      </c>
      <c r="B352" s="176" t="s">
        <v>761</v>
      </c>
      <c r="C352" s="213">
        <v>52</v>
      </c>
      <c r="D352" s="219">
        <v>0</v>
      </c>
      <c r="E352" s="212" t="s">
        <v>6238</v>
      </c>
      <c r="F352" s="202">
        <v>0</v>
      </c>
      <c r="G352" s="200">
        <v>-20</v>
      </c>
      <c r="H352" s="216">
        <v>0</v>
      </c>
      <c r="I352" s="208">
        <v>0</v>
      </c>
      <c r="J352" s="210">
        <v>0</v>
      </c>
      <c r="K352" s="204">
        <v>-20</v>
      </c>
      <c r="L352" s="206">
        <v>0</v>
      </c>
      <c r="M352" s="193" t="s">
        <v>760</v>
      </c>
      <c r="N352" s="189">
        <v>20</v>
      </c>
      <c r="O352" s="193" t="s">
        <v>742</v>
      </c>
      <c r="P352" s="189">
        <v>15</v>
      </c>
      <c r="Q352" s="193" t="s">
        <v>759</v>
      </c>
      <c r="R352" s="189">
        <v>10</v>
      </c>
      <c r="S352" s="194" t="s">
        <v>759</v>
      </c>
      <c r="T352" s="191">
        <v>10</v>
      </c>
      <c r="U352" s="198"/>
      <c r="V352" s="213">
        <v>120</v>
      </c>
      <c r="W352" s="213">
        <v>400</v>
      </c>
      <c r="X352" s="213">
        <v>400</v>
      </c>
      <c r="Y352" s="214">
        <v>200</v>
      </c>
      <c r="Z352" s="213">
        <v>400</v>
      </c>
      <c r="AA352" s="213">
        <v>240</v>
      </c>
      <c r="AB352" s="213">
        <v>80</v>
      </c>
      <c r="AC352" s="213">
        <v>80</v>
      </c>
      <c r="AD352" s="198"/>
      <c r="AE352" s="213">
        <f t="shared" si="35"/>
        <v>2000</v>
      </c>
      <c r="AF352" s="213">
        <f t="shared" si="36"/>
        <v>2000</v>
      </c>
      <c r="AG352" s="214">
        <f t="shared" si="37"/>
        <v>3200</v>
      </c>
      <c r="AH352" s="474">
        <f t="shared" si="38"/>
        <v>712</v>
      </c>
      <c r="AI352" s="474">
        <f t="shared" si="39"/>
        <v>552</v>
      </c>
      <c r="AJ352" s="213">
        <f t="shared" si="40"/>
        <v>320</v>
      </c>
      <c r="AK352" s="213">
        <f t="shared" si="41"/>
        <v>320</v>
      </c>
      <c r="AL352" s="198"/>
      <c r="AM352" s="195">
        <v>80</v>
      </c>
      <c r="AN352" s="197" t="s">
        <v>6061</v>
      </c>
    </row>
    <row r="353" spans="1:41" x14ac:dyDescent="0.15">
      <c r="A353" s="174">
        <v>350</v>
      </c>
      <c r="B353" s="176" t="s">
        <v>758</v>
      </c>
      <c r="C353" s="213">
        <v>48</v>
      </c>
      <c r="D353" s="219">
        <v>0</v>
      </c>
      <c r="E353" s="212" t="s">
        <v>6238</v>
      </c>
      <c r="F353" s="202">
        <v>0</v>
      </c>
      <c r="G353" s="200">
        <v>-50</v>
      </c>
      <c r="H353" s="216">
        <v>0</v>
      </c>
      <c r="I353" s="208">
        <v>0</v>
      </c>
      <c r="J353" s="210">
        <v>0</v>
      </c>
      <c r="K353" s="204">
        <v>-50</v>
      </c>
      <c r="L353" s="206">
        <v>20</v>
      </c>
      <c r="M353" s="193" t="s">
        <v>757</v>
      </c>
      <c r="N353" s="189">
        <v>20</v>
      </c>
      <c r="O353" s="193" t="s">
        <v>756</v>
      </c>
      <c r="P353" s="189">
        <v>20</v>
      </c>
      <c r="Q353" s="193" t="s">
        <v>755</v>
      </c>
      <c r="R353" s="189">
        <v>20</v>
      </c>
      <c r="S353" s="194" t="s">
        <v>755</v>
      </c>
      <c r="T353" s="191">
        <v>20</v>
      </c>
      <c r="U353" s="198"/>
      <c r="V353" s="213">
        <v>200</v>
      </c>
      <c r="W353" s="213">
        <v>320</v>
      </c>
      <c r="X353" s="213">
        <v>320</v>
      </c>
      <c r="Y353" s="214">
        <v>280</v>
      </c>
      <c r="Z353" s="213">
        <v>320</v>
      </c>
      <c r="AA353" s="213">
        <v>220</v>
      </c>
      <c r="AB353" s="213">
        <v>40</v>
      </c>
      <c r="AC353" s="213">
        <v>40</v>
      </c>
      <c r="AD353" s="198"/>
      <c r="AE353" s="213">
        <f t="shared" si="35"/>
        <v>1600</v>
      </c>
      <c r="AF353" s="213">
        <f t="shared" si="36"/>
        <v>1600</v>
      </c>
      <c r="AG353" s="214">
        <f t="shared" si="37"/>
        <v>4480</v>
      </c>
      <c r="AH353" s="474">
        <f t="shared" si="38"/>
        <v>608</v>
      </c>
      <c r="AI353" s="474">
        <f t="shared" si="39"/>
        <v>508</v>
      </c>
      <c r="AJ353" s="213">
        <f t="shared" si="40"/>
        <v>160</v>
      </c>
      <c r="AK353" s="213">
        <f t="shared" si="41"/>
        <v>160</v>
      </c>
      <c r="AL353" s="198"/>
      <c r="AM353" s="195">
        <v>80</v>
      </c>
      <c r="AN353" s="197" t="s">
        <v>6061</v>
      </c>
    </row>
    <row r="354" spans="1:41" x14ac:dyDescent="0.15">
      <c r="A354" s="174">
        <v>351</v>
      </c>
      <c r="B354" s="176" t="s">
        <v>753</v>
      </c>
      <c r="C354" s="213">
        <v>52</v>
      </c>
      <c r="D354" s="219">
        <v>0</v>
      </c>
      <c r="E354" s="212" t="s">
        <v>6238</v>
      </c>
      <c r="F354" s="202">
        <v>0</v>
      </c>
      <c r="G354" s="200">
        <v>-100</v>
      </c>
      <c r="H354" s="216">
        <v>0</v>
      </c>
      <c r="I354" s="208">
        <v>0</v>
      </c>
      <c r="J354" s="210">
        <v>-50</v>
      </c>
      <c r="K354" s="204">
        <v>-100</v>
      </c>
      <c r="L354" s="206">
        <v>0</v>
      </c>
      <c r="M354" s="193" t="s">
        <v>5703</v>
      </c>
      <c r="N354" s="189">
        <v>100</v>
      </c>
      <c r="O354" s="193"/>
      <c r="P354" s="189"/>
      <c r="Q354" s="193"/>
      <c r="R354" s="189"/>
      <c r="S354" s="194"/>
      <c r="T354" s="191"/>
      <c r="U354" s="198"/>
      <c r="V354" s="213">
        <v>300</v>
      </c>
      <c r="W354" s="213">
        <v>8000</v>
      </c>
      <c r="X354" s="213">
        <v>4000</v>
      </c>
      <c r="Y354" s="214">
        <v>60000</v>
      </c>
      <c r="Z354" s="213">
        <v>500</v>
      </c>
      <c r="AA354" s="213">
        <v>200</v>
      </c>
      <c r="AB354" s="213">
        <v>80</v>
      </c>
      <c r="AC354" s="213">
        <v>80</v>
      </c>
      <c r="AD354" s="198"/>
      <c r="AE354" s="213">
        <f t="shared" si="35"/>
        <v>40000</v>
      </c>
      <c r="AF354" s="213">
        <f t="shared" si="36"/>
        <v>20000</v>
      </c>
      <c r="AG354" s="214">
        <f t="shared" si="37"/>
        <v>960000</v>
      </c>
      <c r="AH354" s="474">
        <f t="shared" si="38"/>
        <v>812</v>
      </c>
      <c r="AI354" s="474">
        <f t="shared" si="39"/>
        <v>512</v>
      </c>
      <c r="AJ354" s="213">
        <f t="shared" si="40"/>
        <v>320</v>
      </c>
      <c r="AK354" s="213">
        <f t="shared" si="41"/>
        <v>320</v>
      </c>
      <c r="AL354" s="198"/>
      <c r="AM354" s="195">
        <v>80</v>
      </c>
    </row>
    <row r="355" spans="1:41" x14ac:dyDescent="0.15">
      <c r="A355" s="174">
        <v>352</v>
      </c>
      <c r="B355" s="176" t="s">
        <v>752</v>
      </c>
      <c r="C355" s="213">
        <v>51</v>
      </c>
      <c r="D355" s="219">
        <v>0</v>
      </c>
      <c r="E355" s="212" t="s">
        <v>6238</v>
      </c>
      <c r="F355" s="202">
        <v>0</v>
      </c>
      <c r="G355" s="200">
        <v>-20</v>
      </c>
      <c r="H355" s="216">
        <v>0</v>
      </c>
      <c r="I355" s="208">
        <v>-20</v>
      </c>
      <c r="J355" s="210">
        <v>0</v>
      </c>
      <c r="K355" s="204">
        <v>-20</v>
      </c>
      <c r="L355" s="206">
        <v>-100</v>
      </c>
      <c r="M355" s="193" t="s">
        <v>689</v>
      </c>
      <c r="N355" s="189">
        <v>8</v>
      </c>
      <c r="O355" s="193" t="s">
        <v>751</v>
      </c>
      <c r="P355" s="189">
        <v>8</v>
      </c>
      <c r="Q355" s="193" t="s">
        <v>750</v>
      </c>
      <c r="R355" s="189">
        <v>2</v>
      </c>
      <c r="S355" s="194" t="s">
        <v>751</v>
      </c>
      <c r="T355" s="191">
        <v>8</v>
      </c>
      <c r="U355" s="198"/>
      <c r="V355" s="213">
        <v>180</v>
      </c>
      <c r="W355" s="213">
        <v>550</v>
      </c>
      <c r="X355" s="213">
        <v>550</v>
      </c>
      <c r="Y355" s="214">
        <v>1200</v>
      </c>
      <c r="Z355" s="213">
        <v>600</v>
      </c>
      <c r="AA355" s="213">
        <v>240</v>
      </c>
      <c r="AB355" s="213">
        <v>90</v>
      </c>
      <c r="AC355" s="213">
        <v>50</v>
      </c>
      <c r="AD355" s="198"/>
      <c r="AE355" s="213">
        <f t="shared" si="35"/>
        <v>2750</v>
      </c>
      <c r="AF355" s="213">
        <f t="shared" si="36"/>
        <v>2750</v>
      </c>
      <c r="AG355" s="214">
        <f t="shared" si="37"/>
        <v>19200</v>
      </c>
      <c r="AH355" s="474">
        <f t="shared" si="38"/>
        <v>906</v>
      </c>
      <c r="AI355" s="474">
        <f t="shared" si="39"/>
        <v>546</v>
      </c>
      <c r="AJ355" s="213">
        <f t="shared" si="40"/>
        <v>360</v>
      </c>
      <c r="AK355" s="213">
        <f t="shared" si="41"/>
        <v>200</v>
      </c>
      <c r="AL355" s="198"/>
      <c r="AM355" s="195">
        <v>80</v>
      </c>
      <c r="AN355" s="197" t="s">
        <v>6075</v>
      </c>
      <c r="AO355" s="197" t="s">
        <v>6169</v>
      </c>
    </row>
    <row r="356" spans="1:41" x14ac:dyDescent="0.15">
      <c r="A356" s="174">
        <v>353</v>
      </c>
      <c r="B356" s="176" t="s">
        <v>749</v>
      </c>
      <c r="C356" s="213">
        <v>50</v>
      </c>
      <c r="D356" s="219">
        <v>6</v>
      </c>
      <c r="E356" s="212" t="s">
        <v>6242</v>
      </c>
      <c r="F356" s="202">
        <v>0</v>
      </c>
      <c r="G356" s="200">
        <v>0</v>
      </c>
      <c r="H356" s="216">
        <v>0</v>
      </c>
      <c r="I356" s="208">
        <v>-100</v>
      </c>
      <c r="J356" s="210">
        <v>-50</v>
      </c>
      <c r="K356" s="204">
        <v>100</v>
      </c>
      <c r="L356" s="206">
        <v>0</v>
      </c>
      <c r="M356" s="193" t="s">
        <v>583</v>
      </c>
      <c r="N356" s="189">
        <v>10</v>
      </c>
      <c r="O356" s="193" t="s">
        <v>629</v>
      </c>
      <c r="P356" s="189">
        <v>10</v>
      </c>
      <c r="Q356" s="193" t="s">
        <v>748</v>
      </c>
      <c r="R356" s="189">
        <v>2</v>
      </c>
      <c r="S356" s="194" t="s">
        <v>670</v>
      </c>
      <c r="T356" s="191">
        <v>3</v>
      </c>
      <c r="U356" s="198"/>
      <c r="V356" s="213">
        <v>200</v>
      </c>
      <c r="W356" s="213">
        <v>350</v>
      </c>
      <c r="X356" s="213">
        <v>450</v>
      </c>
      <c r="Y356" s="214">
        <v>300</v>
      </c>
      <c r="Z356" s="213">
        <v>550</v>
      </c>
      <c r="AA356" s="213">
        <v>200</v>
      </c>
      <c r="AB356" s="213">
        <v>80</v>
      </c>
      <c r="AC356" s="213">
        <v>60</v>
      </c>
      <c r="AD356" s="198"/>
      <c r="AE356" s="213">
        <f t="shared" si="35"/>
        <v>1750</v>
      </c>
      <c r="AF356" s="213">
        <f t="shared" si="36"/>
        <v>2250</v>
      </c>
      <c r="AG356" s="214">
        <f t="shared" si="37"/>
        <v>4800</v>
      </c>
      <c r="AH356" s="474">
        <f t="shared" si="38"/>
        <v>850</v>
      </c>
      <c r="AI356" s="474">
        <f t="shared" si="39"/>
        <v>500</v>
      </c>
      <c r="AJ356" s="213">
        <f t="shared" si="40"/>
        <v>320</v>
      </c>
      <c r="AK356" s="213">
        <f t="shared" si="41"/>
        <v>240</v>
      </c>
      <c r="AL356" s="198"/>
      <c r="AM356" s="195">
        <v>80</v>
      </c>
      <c r="AN356" s="197" t="s">
        <v>739</v>
      </c>
      <c r="AO356" s="197" t="s">
        <v>6184</v>
      </c>
    </row>
    <row r="357" spans="1:41" x14ac:dyDescent="0.15">
      <c r="A357" s="174">
        <v>354</v>
      </c>
      <c r="B357" s="176" t="s">
        <v>747</v>
      </c>
      <c r="C357" s="213">
        <v>48</v>
      </c>
      <c r="D357" s="219">
        <v>6</v>
      </c>
      <c r="E357" s="212" t="s">
        <v>6242</v>
      </c>
      <c r="F357" s="202">
        <v>0</v>
      </c>
      <c r="G357" s="200">
        <v>0</v>
      </c>
      <c r="H357" s="216">
        <v>175</v>
      </c>
      <c r="I357" s="208">
        <v>-100</v>
      </c>
      <c r="J357" s="210">
        <v>0</v>
      </c>
      <c r="K357" s="204">
        <v>100</v>
      </c>
      <c r="L357" s="206">
        <v>0</v>
      </c>
      <c r="M357" s="193" t="s">
        <v>583</v>
      </c>
      <c r="N357" s="189">
        <v>15</v>
      </c>
      <c r="O357" s="193" t="s">
        <v>629</v>
      </c>
      <c r="P357" s="189">
        <v>15</v>
      </c>
      <c r="Q357" s="193" t="s">
        <v>645</v>
      </c>
      <c r="R357" s="189">
        <v>3</v>
      </c>
      <c r="S357" s="194" t="s">
        <v>645</v>
      </c>
      <c r="T357" s="191">
        <v>3</v>
      </c>
      <c r="U357" s="198"/>
      <c r="V357" s="213">
        <v>280</v>
      </c>
      <c r="W357" s="213">
        <v>420</v>
      </c>
      <c r="X357" s="213">
        <v>420</v>
      </c>
      <c r="Y357" s="214">
        <v>240</v>
      </c>
      <c r="Z357" s="213">
        <v>480</v>
      </c>
      <c r="AA357" s="213">
        <v>200</v>
      </c>
      <c r="AB357" s="213">
        <v>80</v>
      </c>
      <c r="AC357" s="213">
        <v>60</v>
      </c>
      <c r="AD357" s="198"/>
      <c r="AE357" s="213">
        <f t="shared" si="35"/>
        <v>2100</v>
      </c>
      <c r="AF357" s="213">
        <f t="shared" si="36"/>
        <v>2100</v>
      </c>
      <c r="AG357" s="214">
        <f t="shared" si="37"/>
        <v>3840</v>
      </c>
      <c r="AH357" s="474">
        <f t="shared" si="38"/>
        <v>768</v>
      </c>
      <c r="AI357" s="474">
        <f t="shared" si="39"/>
        <v>488</v>
      </c>
      <c r="AJ357" s="213">
        <f t="shared" si="40"/>
        <v>320</v>
      </c>
      <c r="AK357" s="213">
        <f t="shared" si="41"/>
        <v>240</v>
      </c>
      <c r="AL357" s="198"/>
      <c r="AM357" s="195">
        <v>80</v>
      </c>
      <c r="AN357" s="197" t="s">
        <v>739</v>
      </c>
      <c r="AO357" s="197" t="s">
        <v>6184</v>
      </c>
    </row>
    <row r="358" spans="1:41" x14ac:dyDescent="0.15">
      <c r="A358" s="174">
        <v>355</v>
      </c>
      <c r="B358" s="176" t="s">
        <v>746</v>
      </c>
      <c r="C358" s="213">
        <v>52</v>
      </c>
      <c r="D358" s="219">
        <v>6</v>
      </c>
      <c r="E358" s="212" t="s">
        <v>6242</v>
      </c>
      <c r="F358" s="202">
        <v>0</v>
      </c>
      <c r="G358" s="200">
        <v>0</v>
      </c>
      <c r="H358" s="216">
        <v>0</v>
      </c>
      <c r="I358" s="208">
        <v>-100</v>
      </c>
      <c r="J358" s="210">
        <v>0</v>
      </c>
      <c r="K358" s="204">
        <v>100</v>
      </c>
      <c r="L358" s="206">
        <v>0</v>
      </c>
      <c r="M358" s="193" t="s">
        <v>629</v>
      </c>
      <c r="N358" s="189">
        <v>15</v>
      </c>
      <c r="O358" s="193" t="s">
        <v>583</v>
      </c>
      <c r="P358" s="189">
        <v>15</v>
      </c>
      <c r="Q358" s="193" t="s">
        <v>745</v>
      </c>
      <c r="R358" s="189">
        <v>3</v>
      </c>
      <c r="S358" s="194" t="s">
        <v>745</v>
      </c>
      <c r="T358" s="191">
        <v>2</v>
      </c>
      <c r="U358" s="198"/>
      <c r="V358" s="213">
        <v>250</v>
      </c>
      <c r="W358" s="213">
        <v>666</v>
      </c>
      <c r="X358" s="213">
        <v>666</v>
      </c>
      <c r="Y358" s="214">
        <v>999</v>
      </c>
      <c r="Z358" s="213">
        <v>700</v>
      </c>
      <c r="AA358" s="213">
        <v>180</v>
      </c>
      <c r="AB358" s="213">
        <v>80</v>
      </c>
      <c r="AC358" s="213">
        <v>80</v>
      </c>
      <c r="AD358" s="198"/>
      <c r="AE358" s="213">
        <f t="shared" si="35"/>
        <v>3330</v>
      </c>
      <c r="AF358" s="213">
        <f t="shared" si="36"/>
        <v>3330</v>
      </c>
      <c r="AG358" s="214">
        <f t="shared" si="37"/>
        <v>15984</v>
      </c>
      <c r="AH358" s="474">
        <f t="shared" si="38"/>
        <v>1012</v>
      </c>
      <c r="AI358" s="474">
        <f t="shared" si="39"/>
        <v>492</v>
      </c>
      <c r="AJ358" s="213">
        <f t="shared" si="40"/>
        <v>320</v>
      </c>
      <c r="AK358" s="213">
        <f t="shared" si="41"/>
        <v>320</v>
      </c>
      <c r="AL358" s="198"/>
      <c r="AM358" s="195">
        <v>80</v>
      </c>
      <c r="AN358" s="197" t="s">
        <v>739</v>
      </c>
      <c r="AO358" s="197" t="s">
        <v>6184</v>
      </c>
    </row>
    <row r="359" spans="1:41" x14ac:dyDescent="0.15">
      <c r="A359" s="174">
        <v>356</v>
      </c>
      <c r="B359" s="176" t="s">
        <v>5704</v>
      </c>
      <c r="C359" s="213">
        <v>48</v>
      </c>
      <c r="D359" s="219">
        <v>0</v>
      </c>
      <c r="E359" s="212" t="s">
        <v>6238</v>
      </c>
      <c r="F359" s="202">
        <v>0</v>
      </c>
      <c r="G359" s="200">
        <v>0</v>
      </c>
      <c r="H359" s="216">
        <v>0</v>
      </c>
      <c r="I359" s="208">
        <v>-25</v>
      </c>
      <c r="J359" s="210">
        <v>-50</v>
      </c>
      <c r="K359" s="204">
        <v>25</v>
      </c>
      <c r="L359" s="206">
        <v>0</v>
      </c>
      <c r="M359" s="193" t="s">
        <v>743</v>
      </c>
      <c r="N359" s="189">
        <v>20</v>
      </c>
      <c r="O359" s="193" t="s">
        <v>742</v>
      </c>
      <c r="P359" s="189">
        <v>10</v>
      </c>
      <c r="Q359" s="193" t="s">
        <v>741</v>
      </c>
      <c r="R359" s="189">
        <v>10</v>
      </c>
      <c r="S359" s="194" t="s">
        <v>741</v>
      </c>
      <c r="T359" s="191">
        <v>10</v>
      </c>
      <c r="U359" s="198"/>
      <c r="V359" s="213">
        <v>150</v>
      </c>
      <c r="W359" s="213">
        <v>300</v>
      </c>
      <c r="X359" s="213">
        <v>300</v>
      </c>
      <c r="Y359" s="214">
        <v>800</v>
      </c>
      <c r="Z359" s="213">
        <v>150</v>
      </c>
      <c r="AA359" s="213">
        <v>80</v>
      </c>
      <c r="AB359" s="213">
        <v>0</v>
      </c>
      <c r="AC359" s="213">
        <v>65</v>
      </c>
      <c r="AD359" s="198"/>
      <c r="AE359" s="213">
        <f t="shared" si="35"/>
        <v>1500</v>
      </c>
      <c r="AF359" s="213">
        <f t="shared" si="36"/>
        <v>1500</v>
      </c>
      <c r="AG359" s="214">
        <f t="shared" si="37"/>
        <v>12800</v>
      </c>
      <c r="AH359" s="474">
        <f t="shared" si="38"/>
        <v>438</v>
      </c>
      <c r="AI359" s="474">
        <f t="shared" si="39"/>
        <v>368</v>
      </c>
      <c r="AJ359" s="213">
        <f t="shared" si="40"/>
        <v>0</v>
      </c>
      <c r="AK359" s="213">
        <f t="shared" si="41"/>
        <v>260</v>
      </c>
      <c r="AL359" s="198"/>
      <c r="AM359" s="195">
        <v>80</v>
      </c>
      <c r="AN359" s="197" t="s">
        <v>6061</v>
      </c>
      <c r="AO359" s="197" t="s">
        <v>6159</v>
      </c>
    </row>
    <row r="360" spans="1:41" x14ac:dyDescent="0.15">
      <c r="A360" s="174">
        <v>357</v>
      </c>
      <c r="B360" s="176" t="s">
        <v>5705</v>
      </c>
      <c r="C360" s="213">
        <v>48</v>
      </c>
      <c r="D360" s="219">
        <v>0</v>
      </c>
      <c r="E360" s="212" t="s">
        <v>6238</v>
      </c>
      <c r="F360" s="202">
        <v>0</v>
      </c>
      <c r="G360" s="200">
        <v>0</v>
      </c>
      <c r="H360" s="216">
        <v>0</v>
      </c>
      <c r="I360" s="208">
        <v>-25</v>
      </c>
      <c r="J360" s="210">
        <v>-50</v>
      </c>
      <c r="K360" s="204">
        <v>25</v>
      </c>
      <c r="L360" s="206">
        <v>0</v>
      </c>
      <c r="M360" s="193" t="s">
        <v>743</v>
      </c>
      <c r="N360" s="189">
        <v>20</v>
      </c>
      <c r="O360" s="193" t="s">
        <v>742</v>
      </c>
      <c r="P360" s="189">
        <v>10</v>
      </c>
      <c r="Q360" s="193" t="s">
        <v>741</v>
      </c>
      <c r="R360" s="189">
        <v>10</v>
      </c>
      <c r="S360" s="194"/>
      <c r="T360" s="191"/>
      <c r="U360" s="198"/>
      <c r="V360" s="213">
        <v>150</v>
      </c>
      <c r="W360" s="213">
        <v>450</v>
      </c>
      <c r="X360" s="213">
        <v>450</v>
      </c>
      <c r="Y360" s="214">
        <v>800</v>
      </c>
      <c r="Z360" s="213">
        <v>0</v>
      </c>
      <c r="AA360" s="213">
        <v>80</v>
      </c>
      <c r="AB360" s="213">
        <v>0</v>
      </c>
      <c r="AC360" s="213">
        <v>65</v>
      </c>
      <c r="AD360" s="198"/>
      <c r="AE360" s="213">
        <f t="shared" si="35"/>
        <v>2250</v>
      </c>
      <c r="AF360" s="213">
        <f t="shared" si="36"/>
        <v>2250</v>
      </c>
      <c r="AG360" s="214">
        <f t="shared" si="37"/>
        <v>12800</v>
      </c>
      <c r="AH360" s="474">
        <f t="shared" si="38"/>
        <v>288</v>
      </c>
      <c r="AI360" s="474">
        <f t="shared" si="39"/>
        <v>368</v>
      </c>
      <c r="AJ360" s="213">
        <f t="shared" si="40"/>
        <v>0</v>
      </c>
      <c r="AK360" s="213">
        <f t="shared" si="41"/>
        <v>260</v>
      </c>
      <c r="AL360" s="198"/>
      <c r="AM360" s="195">
        <v>80</v>
      </c>
    </row>
    <row r="361" spans="1:41" x14ac:dyDescent="0.15">
      <c r="A361" s="174">
        <v>358</v>
      </c>
      <c r="B361" s="176" t="s">
        <v>740</v>
      </c>
      <c r="C361" s="213">
        <v>48</v>
      </c>
      <c r="D361" s="219">
        <v>4</v>
      </c>
      <c r="E361" s="212" t="s">
        <v>6244</v>
      </c>
      <c r="F361" s="202">
        <v>0</v>
      </c>
      <c r="G361" s="200">
        <v>100</v>
      </c>
      <c r="H361" s="216">
        <v>100</v>
      </c>
      <c r="I361" s="208">
        <v>100</v>
      </c>
      <c r="J361" s="210">
        <v>100</v>
      </c>
      <c r="K361" s="204">
        <v>100</v>
      </c>
      <c r="L361" s="206">
        <v>100</v>
      </c>
      <c r="M361" s="193" t="s">
        <v>603</v>
      </c>
      <c r="N361" s="189">
        <v>10</v>
      </c>
      <c r="O361" s="193" t="s">
        <v>603</v>
      </c>
      <c r="P361" s="189">
        <v>7</v>
      </c>
      <c r="Q361" s="193" t="s">
        <v>603</v>
      </c>
      <c r="R361" s="189">
        <v>5</v>
      </c>
      <c r="S361" s="194" t="s">
        <v>348</v>
      </c>
      <c r="T361" s="191">
        <v>3</v>
      </c>
      <c r="U361" s="198"/>
      <c r="V361" s="213">
        <v>500</v>
      </c>
      <c r="W361" s="213">
        <v>420</v>
      </c>
      <c r="X361" s="213">
        <v>800</v>
      </c>
      <c r="Y361" s="214">
        <v>800</v>
      </c>
      <c r="Z361" s="213">
        <v>450</v>
      </c>
      <c r="AA361" s="213">
        <v>200</v>
      </c>
      <c r="AB361" s="213">
        <v>70</v>
      </c>
      <c r="AC361" s="213">
        <v>15</v>
      </c>
      <c r="AD361" s="198"/>
      <c r="AE361" s="213">
        <f t="shared" si="35"/>
        <v>2100</v>
      </c>
      <c r="AF361" s="213">
        <f t="shared" si="36"/>
        <v>4000</v>
      </c>
      <c r="AG361" s="214">
        <f t="shared" si="37"/>
        <v>12800</v>
      </c>
      <c r="AH361" s="474">
        <f t="shared" si="38"/>
        <v>738</v>
      </c>
      <c r="AI361" s="474">
        <f t="shared" si="39"/>
        <v>488</v>
      </c>
      <c r="AJ361" s="213">
        <f t="shared" si="40"/>
        <v>280</v>
      </c>
      <c r="AK361" s="213">
        <f t="shared" si="41"/>
        <v>60</v>
      </c>
      <c r="AL361" s="198"/>
      <c r="AM361" s="195">
        <v>80</v>
      </c>
      <c r="AN361" s="197" t="s">
        <v>739</v>
      </c>
    </row>
    <row r="362" spans="1:41" x14ac:dyDescent="0.15">
      <c r="A362" s="174">
        <v>359</v>
      </c>
      <c r="B362" s="176" t="s">
        <v>5706</v>
      </c>
      <c r="C362" s="213">
        <v>51</v>
      </c>
      <c r="D362" s="219">
        <v>2</v>
      </c>
      <c r="E362" s="212" t="s">
        <v>6239</v>
      </c>
      <c r="F362" s="202">
        <v>0</v>
      </c>
      <c r="G362" s="200">
        <v>30</v>
      </c>
      <c r="H362" s="216">
        <v>0</v>
      </c>
      <c r="I362" s="208">
        <v>-20</v>
      </c>
      <c r="J362" s="210">
        <v>0</v>
      </c>
      <c r="K362" s="204">
        <v>30</v>
      </c>
      <c r="L362" s="206">
        <v>0</v>
      </c>
      <c r="M362" s="193" t="s">
        <v>635</v>
      </c>
      <c r="N362" s="189">
        <v>20</v>
      </c>
      <c r="O362" s="193" t="s">
        <v>634</v>
      </c>
      <c r="P362" s="189">
        <v>10</v>
      </c>
      <c r="Q362" s="193" t="s">
        <v>595</v>
      </c>
      <c r="R362" s="189">
        <v>10</v>
      </c>
      <c r="S362" s="194" t="s">
        <v>1033</v>
      </c>
      <c r="T362" s="191">
        <v>5</v>
      </c>
      <c r="U362" s="198"/>
      <c r="V362" s="213">
        <v>500</v>
      </c>
      <c r="W362" s="213">
        <v>500</v>
      </c>
      <c r="X362" s="213">
        <v>900</v>
      </c>
      <c r="Y362" s="214">
        <v>2400</v>
      </c>
      <c r="Z362" s="213">
        <v>450</v>
      </c>
      <c r="AA362" s="213">
        <v>50</v>
      </c>
      <c r="AB362" s="213">
        <v>80</v>
      </c>
      <c r="AC362" s="213">
        <v>80</v>
      </c>
      <c r="AD362" s="198"/>
      <c r="AE362" s="213">
        <f t="shared" si="35"/>
        <v>2500</v>
      </c>
      <c r="AF362" s="213">
        <f t="shared" si="36"/>
        <v>4500</v>
      </c>
      <c r="AG362" s="214">
        <f t="shared" si="37"/>
        <v>38400</v>
      </c>
      <c r="AH362" s="474">
        <f t="shared" si="38"/>
        <v>756</v>
      </c>
      <c r="AI362" s="474">
        <f t="shared" si="39"/>
        <v>356</v>
      </c>
      <c r="AJ362" s="213">
        <f t="shared" si="40"/>
        <v>320</v>
      </c>
      <c r="AK362" s="213">
        <f t="shared" si="41"/>
        <v>320</v>
      </c>
      <c r="AL362" s="198"/>
      <c r="AM362" s="195">
        <v>80</v>
      </c>
      <c r="AN362" s="197" t="s">
        <v>6061</v>
      </c>
      <c r="AO362" s="197" t="s">
        <v>6159</v>
      </c>
    </row>
    <row r="363" spans="1:41" x14ac:dyDescent="0.15">
      <c r="A363" s="174">
        <v>360</v>
      </c>
      <c r="B363" s="176" t="s">
        <v>738</v>
      </c>
      <c r="C363" s="213">
        <v>51</v>
      </c>
      <c r="D363" s="219">
        <v>6</v>
      </c>
      <c r="E363" s="212" t="s">
        <v>6242</v>
      </c>
      <c r="F363" s="202">
        <v>0</v>
      </c>
      <c r="G363" s="200">
        <v>0</v>
      </c>
      <c r="H363" s="216">
        <v>0</v>
      </c>
      <c r="I363" s="208">
        <v>-50</v>
      </c>
      <c r="J363" s="210">
        <v>0</v>
      </c>
      <c r="K363" s="204">
        <v>100</v>
      </c>
      <c r="L363" s="206">
        <v>0</v>
      </c>
      <c r="M363" s="193" t="s">
        <v>737</v>
      </c>
      <c r="N363" s="189">
        <v>10</v>
      </c>
      <c r="O363" s="193" t="s">
        <v>736</v>
      </c>
      <c r="P363" s="189">
        <v>10</v>
      </c>
      <c r="Q363" s="193" t="s">
        <v>735</v>
      </c>
      <c r="R363" s="189">
        <v>10</v>
      </c>
      <c r="S363" s="194" t="s">
        <v>5707</v>
      </c>
      <c r="T363" s="191">
        <v>5</v>
      </c>
      <c r="U363" s="198"/>
      <c r="V363" s="213">
        <v>333</v>
      </c>
      <c r="W363" s="213">
        <v>999</v>
      </c>
      <c r="X363" s="213">
        <v>999</v>
      </c>
      <c r="Y363" s="214">
        <v>555</v>
      </c>
      <c r="Z363" s="213">
        <v>666</v>
      </c>
      <c r="AA363" s="213">
        <v>222</v>
      </c>
      <c r="AB363" s="213">
        <v>88</v>
      </c>
      <c r="AC363" s="213">
        <v>44</v>
      </c>
      <c r="AD363" s="198"/>
      <c r="AE363" s="213">
        <f t="shared" si="35"/>
        <v>4995</v>
      </c>
      <c r="AF363" s="213">
        <f t="shared" si="36"/>
        <v>4995</v>
      </c>
      <c r="AG363" s="214">
        <f t="shared" si="37"/>
        <v>8880</v>
      </c>
      <c r="AH363" s="474">
        <f t="shared" si="38"/>
        <v>972</v>
      </c>
      <c r="AI363" s="474">
        <f t="shared" si="39"/>
        <v>528</v>
      </c>
      <c r="AJ363" s="213">
        <f t="shared" si="40"/>
        <v>352</v>
      </c>
      <c r="AK363" s="213">
        <f t="shared" si="41"/>
        <v>176</v>
      </c>
      <c r="AL363" s="198"/>
      <c r="AM363" s="195">
        <v>80</v>
      </c>
      <c r="AN363" s="197" t="s">
        <v>716</v>
      </c>
    </row>
    <row r="364" spans="1:41" x14ac:dyDescent="0.15">
      <c r="A364" s="174">
        <v>361</v>
      </c>
      <c r="B364" s="176" t="s">
        <v>5708</v>
      </c>
      <c r="C364" s="213">
        <v>52</v>
      </c>
      <c r="D364" s="219">
        <v>4</v>
      </c>
      <c r="E364" s="212" t="s">
        <v>6244</v>
      </c>
      <c r="F364" s="202">
        <v>0</v>
      </c>
      <c r="G364" s="200">
        <v>0</v>
      </c>
      <c r="H364" s="216">
        <v>0</v>
      </c>
      <c r="I364" s="208">
        <v>-100</v>
      </c>
      <c r="J364" s="210">
        <v>-50</v>
      </c>
      <c r="K364" s="204">
        <v>100</v>
      </c>
      <c r="L364" s="206">
        <v>0</v>
      </c>
      <c r="M364" s="193" t="s">
        <v>5709</v>
      </c>
      <c r="N364" s="189">
        <v>30</v>
      </c>
      <c r="O364" s="193" t="s">
        <v>5522</v>
      </c>
      <c r="P364" s="189">
        <v>30</v>
      </c>
      <c r="Q364" s="193" t="s">
        <v>5710</v>
      </c>
      <c r="R364" s="189">
        <v>30</v>
      </c>
      <c r="S364" s="194" t="s">
        <v>731</v>
      </c>
      <c r="T364" s="191">
        <v>30</v>
      </c>
      <c r="U364" s="198"/>
      <c r="V364" s="213">
        <v>300</v>
      </c>
      <c r="W364" s="213">
        <v>888</v>
      </c>
      <c r="X364" s="213">
        <v>888</v>
      </c>
      <c r="Y364" s="214">
        <v>1400</v>
      </c>
      <c r="Z364" s="213">
        <v>600</v>
      </c>
      <c r="AA364" s="213">
        <v>130</v>
      </c>
      <c r="AB364" s="213">
        <v>70</v>
      </c>
      <c r="AC364" s="213">
        <v>70</v>
      </c>
      <c r="AD364" s="198"/>
      <c r="AE364" s="213">
        <f t="shared" si="35"/>
        <v>4440</v>
      </c>
      <c r="AF364" s="213">
        <f t="shared" si="36"/>
        <v>4440</v>
      </c>
      <c r="AG364" s="214">
        <f t="shared" si="37"/>
        <v>22400</v>
      </c>
      <c r="AH364" s="474">
        <f t="shared" si="38"/>
        <v>912</v>
      </c>
      <c r="AI364" s="474">
        <f t="shared" si="39"/>
        <v>442</v>
      </c>
      <c r="AJ364" s="213">
        <f t="shared" si="40"/>
        <v>280</v>
      </c>
      <c r="AK364" s="213">
        <f t="shared" si="41"/>
        <v>280</v>
      </c>
      <c r="AL364" s="198"/>
      <c r="AM364" s="195">
        <v>80</v>
      </c>
      <c r="AN364" s="197" t="s">
        <v>739</v>
      </c>
      <c r="AO364" s="197" t="s">
        <v>6184</v>
      </c>
    </row>
    <row r="365" spans="1:41" x14ac:dyDescent="0.15">
      <c r="A365" s="174">
        <v>362</v>
      </c>
      <c r="B365" s="176" t="s">
        <v>730</v>
      </c>
      <c r="C365" s="213">
        <v>56</v>
      </c>
      <c r="D365" s="219">
        <v>0</v>
      </c>
      <c r="E365" s="212" t="s">
        <v>6238</v>
      </c>
      <c r="F365" s="202">
        <v>0</v>
      </c>
      <c r="G365" s="200">
        <v>-50</v>
      </c>
      <c r="H365" s="216">
        <v>0</v>
      </c>
      <c r="I365" s="208">
        <v>-20</v>
      </c>
      <c r="J365" s="210">
        <v>0</v>
      </c>
      <c r="K365" s="204">
        <v>0</v>
      </c>
      <c r="L365" s="206">
        <v>0</v>
      </c>
      <c r="M365" s="193" t="s">
        <v>5463</v>
      </c>
      <c r="N365" s="189">
        <v>20</v>
      </c>
      <c r="O365" s="193" t="s">
        <v>5463</v>
      </c>
      <c r="P365" s="189">
        <v>20</v>
      </c>
      <c r="Q365" s="193" t="s">
        <v>5463</v>
      </c>
      <c r="R365" s="189">
        <v>20</v>
      </c>
      <c r="S365" s="194" t="s">
        <v>5463</v>
      </c>
      <c r="T365" s="191">
        <v>20</v>
      </c>
      <c r="U365" s="198"/>
      <c r="V365" s="213">
        <v>400</v>
      </c>
      <c r="W365" s="213">
        <v>777</v>
      </c>
      <c r="X365" s="213">
        <v>777</v>
      </c>
      <c r="Y365" s="214">
        <v>1200</v>
      </c>
      <c r="Z365" s="213">
        <v>777</v>
      </c>
      <c r="AA365" s="213">
        <v>160</v>
      </c>
      <c r="AB365" s="213">
        <v>70</v>
      </c>
      <c r="AC365" s="213">
        <v>70</v>
      </c>
      <c r="AD365" s="198"/>
      <c r="AE365" s="213">
        <f t="shared" si="35"/>
        <v>3885</v>
      </c>
      <c r="AF365" s="213">
        <f t="shared" si="36"/>
        <v>3885</v>
      </c>
      <c r="AG365" s="214">
        <f t="shared" si="37"/>
        <v>19200</v>
      </c>
      <c r="AH365" s="474">
        <f t="shared" si="38"/>
        <v>1113</v>
      </c>
      <c r="AI365" s="474">
        <f t="shared" si="39"/>
        <v>496</v>
      </c>
      <c r="AJ365" s="213">
        <f t="shared" si="40"/>
        <v>280</v>
      </c>
      <c r="AK365" s="213">
        <f t="shared" si="41"/>
        <v>280</v>
      </c>
      <c r="AL365" s="198"/>
      <c r="AM365" s="195">
        <v>80</v>
      </c>
      <c r="AN365" s="197" t="s">
        <v>716</v>
      </c>
      <c r="AO365" s="197" t="s">
        <v>6188</v>
      </c>
    </row>
    <row r="366" spans="1:41" x14ac:dyDescent="0.15">
      <c r="A366" s="174">
        <v>363</v>
      </c>
      <c r="B366" s="176" t="s">
        <v>729</v>
      </c>
      <c r="C366" s="213">
        <v>57</v>
      </c>
      <c r="D366" s="219">
        <v>4</v>
      </c>
      <c r="E366" s="212" t="s">
        <v>6244</v>
      </c>
      <c r="F366" s="202">
        <v>0</v>
      </c>
      <c r="G366" s="200">
        <v>25</v>
      </c>
      <c r="H366" s="216">
        <v>150</v>
      </c>
      <c r="I366" s="208">
        <v>25</v>
      </c>
      <c r="J366" s="210">
        <v>25</v>
      </c>
      <c r="K366" s="204">
        <v>100</v>
      </c>
      <c r="L366" s="206">
        <v>25</v>
      </c>
      <c r="M366" s="193" t="s">
        <v>596</v>
      </c>
      <c r="N366" s="189">
        <v>25</v>
      </c>
      <c r="O366" s="193" t="s">
        <v>595</v>
      </c>
      <c r="P366" s="189">
        <v>15</v>
      </c>
      <c r="Q366" s="193" t="s">
        <v>201</v>
      </c>
      <c r="R366" s="189">
        <v>8</v>
      </c>
      <c r="S366" s="194" t="s">
        <v>201</v>
      </c>
      <c r="T366" s="191">
        <v>8</v>
      </c>
      <c r="U366" s="198"/>
      <c r="V366" s="213">
        <v>1400</v>
      </c>
      <c r="W366" s="213">
        <v>8000</v>
      </c>
      <c r="X366" s="213">
        <v>2000</v>
      </c>
      <c r="Y366" s="214">
        <v>4000</v>
      </c>
      <c r="Z366" s="213">
        <v>400</v>
      </c>
      <c r="AA366" s="213">
        <v>255</v>
      </c>
      <c r="AB366" s="213">
        <v>99</v>
      </c>
      <c r="AC366" s="213">
        <v>99</v>
      </c>
      <c r="AD366" s="198"/>
      <c r="AE366" s="213">
        <f t="shared" si="35"/>
        <v>40000</v>
      </c>
      <c r="AF366" s="213">
        <f t="shared" si="36"/>
        <v>10000</v>
      </c>
      <c r="AG366" s="214">
        <f t="shared" si="37"/>
        <v>64000</v>
      </c>
      <c r="AH366" s="474">
        <f t="shared" si="38"/>
        <v>742</v>
      </c>
      <c r="AI366" s="474">
        <f t="shared" si="39"/>
        <v>597</v>
      </c>
      <c r="AJ366" s="213">
        <f t="shared" si="40"/>
        <v>396</v>
      </c>
      <c r="AK366" s="213">
        <f t="shared" si="41"/>
        <v>396</v>
      </c>
      <c r="AL366" s="198"/>
      <c r="AM366" s="195">
        <v>70</v>
      </c>
      <c r="AN366" s="197" t="s">
        <v>711</v>
      </c>
      <c r="AO366" s="197" t="s">
        <v>20</v>
      </c>
    </row>
    <row r="367" spans="1:41" x14ac:dyDescent="0.15">
      <c r="A367" s="174">
        <v>364</v>
      </c>
      <c r="B367" s="176" t="s">
        <v>728</v>
      </c>
      <c r="C367" s="213">
        <v>55</v>
      </c>
      <c r="D367" s="219">
        <v>0</v>
      </c>
      <c r="E367" s="212" t="s">
        <v>6238</v>
      </c>
      <c r="F367" s="202">
        <v>0</v>
      </c>
      <c r="G367" s="200">
        <v>0</v>
      </c>
      <c r="H367" s="216">
        <v>0</v>
      </c>
      <c r="I367" s="208">
        <v>0</v>
      </c>
      <c r="J367" s="210">
        <v>0</v>
      </c>
      <c r="K367" s="204">
        <v>0</v>
      </c>
      <c r="L367" s="206">
        <v>0</v>
      </c>
      <c r="M367" s="193" t="s">
        <v>689</v>
      </c>
      <c r="N367" s="189">
        <v>25</v>
      </c>
      <c r="O367" s="193" t="s">
        <v>727</v>
      </c>
      <c r="P367" s="189">
        <v>3</v>
      </c>
      <c r="Q367" s="193"/>
      <c r="R367" s="189"/>
      <c r="S367" s="194" t="s">
        <v>727</v>
      </c>
      <c r="T367" s="191">
        <v>3</v>
      </c>
      <c r="U367" s="198"/>
      <c r="V367" s="213">
        <v>200</v>
      </c>
      <c r="W367" s="213">
        <v>1000</v>
      </c>
      <c r="X367" s="213">
        <v>1000</v>
      </c>
      <c r="Y367" s="214">
        <v>6500</v>
      </c>
      <c r="Z367" s="213">
        <v>700</v>
      </c>
      <c r="AA367" s="213">
        <v>200</v>
      </c>
      <c r="AB367" s="213">
        <v>70</v>
      </c>
      <c r="AC367" s="213">
        <v>70</v>
      </c>
      <c r="AD367" s="198"/>
      <c r="AE367" s="213">
        <f t="shared" si="35"/>
        <v>5000</v>
      </c>
      <c r="AF367" s="213">
        <f t="shared" si="36"/>
        <v>5000</v>
      </c>
      <c r="AG367" s="214">
        <f t="shared" si="37"/>
        <v>104000</v>
      </c>
      <c r="AH367" s="474">
        <f t="shared" si="38"/>
        <v>1030</v>
      </c>
      <c r="AI367" s="474">
        <f t="shared" si="39"/>
        <v>530</v>
      </c>
      <c r="AJ367" s="213">
        <f t="shared" si="40"/>
        <v>280</v>
      </c>
      <c r="AK367" s="213">
        <f t="shared" si="41"/>
        <v>280</v>
      </c>
      <c r="AL367" s="198"/>
      <c r="AM367" s="195">
        <v>80</v>
      </c>
      <c r="AN367" s="197" t="s">
        <v>711</v>
      </c>
      <c r="AO367" s="197" t="s">
        <v>20</v>
      </c>
    </row>
    <row r="368" spans="1:41" x14ac:dyDescent="0.15">
      <c r="A368" s="174">
        <v>365</v>
      </c>
      <c r="B368" s="176" t="s">
        <v>726</v>
      </c>
      <c r="C368" s="213">
        <v>54</v>
      </c>
      <c r="D368" s="219">
        <v>10</v>
      </c>
      <c r="E368" s="212" t="s">
        <v>6240</v>
      </c>
      <c r="F368" s="202">
        <v>0</v>
      </c>
      <c r="G368" s="200">
        <v>-25</v>
      </c>
      <c r="H368" s="216">
        <v>0</v>
      </c>
      <c r="I368" s="208">
        <v>0</v>
      </c>
      <c r="J368" s="210">
        <v>0</v>
      </c>
      <c r="K368" s="204">
        <v>-25</v>
      </c>
      <c r="L368" s="206">
        <v>-25</v>
      </c>
      <c r="M368" s="193" t="s">
        <v>709</v>
      </c>
      <c r="N368" s="189">
        <v>70</v>
      </c>
      <c r="O368" s="193" t="s">
        <v>709</v>
      </c>
      <c r="P368" s="189">
        <v>30</v>
      </c>
      <c r="Q368" s="193" t="s">
        <v>709</v>
      </c>
      <c r="R368" s="189">
        <v>15</v>
      </c>
      <c r="S368" s="194" t="s">
        <v>709</v>
      </c>
      <c r="T368" s="191">
        <v>15</v>
      </c>
      <c r="U368" s="198"/>
      <c r="V368" s="213">
        <v>180</v>
      </c>
      <c r="W368" s="213">
        <v>480</v>
      </c>
      <c r="X368" s="213">
        <v>800</v>
      </c>
      <c r="Y368" s="214">
        <v>800</v>
      </c>
      <c r="Z368" s="213">
        <v>450</v>
      </c>
      <c r="AA368" s="213">
        <v>200</v>
      </c>
      <c r="AB368" s="213">
        <v>60</v>
      </c>
      <c r="AC368" s="213">
        <v>80</v>
      </c>
      <c r="AD368" s="198"/>
      <c r="AE368" s="213">
        <f t="shared" si="35"/>
        <v>2400</v>
      </c>
      <c r="AF368" s="213">
        <f t="shared" si="36"/>
        <v>4000</v>
      </c>
      <c r="AG368" s="214">
        <f t="shared" si="37"/>
        <v>12800</v>
      </c>
      <c r="AH368" s="474">
        <f t="shared" si="38"/>
        <v>774</v>
      </c>
      <c r="AI368" s="474">
        <f t="shared" si="39"/>
        <v>524</v>
      </c>
      <c r="AJ368" s="213">
        <f t="shared" si="40"/>
        <v>240</v>
      </c>
      <c r="AK368" s="213">
        <f t="shared" si="41"/>
        <v>320</v>
      </c>
      <c r="AL368" s="198"/>
      <c r="AM368" s="195">
        <v>90</v>
      </c>
      <c r="AN368" s="197" t="s">
        <v>716</v>
      </c>
      <c r="AO368" s="197" t="s">
        <v>6188</v>
      </c>
    </row>
    <row r="369" spans="1:41" x14ac:dyDescent="0.15">
      <c r="A369" s="174">
        <v>366</v>
      </c>
      <c r="B369" s="176" t="s">
        <v>5711</v>
      </c>
      <c r="C369" s="213">
        <v>59</v>
      </c>
      <c r="D369" s="219">
        <v>12</v>
      </c>
      <c r="E369" s="212" t="s">
        <v>6248</v>
      </c>
      <c r="F369" s="202">
        <v>0</v>
      </c>
      <c r="G369" s="200">
        <v>100</v>
      </c>
      <c r="H369" s="216">
        <v>100</v>
      </c>
      <c r="I369" s="208">
        <v>100</v>
      </c>
      <c r="J369" s="210">
        <v>100</v>
      </c>
      <c r="K369" s="204">
        <v>100</v>
      </c>
      <c r="L369" s="206">
        <v>100</v>
      </c>
      <c r="M369" s="193" t="s">
        <v>583</v>
      </c>
      <c r="N369" s="189">
        <v>25</v>
      </c>
      <c r="O369" s="193" t="s">
        <v>629</v>
      </c>
      <c r="P369" s="189">
        <v>20</v>
      </c>
      <c r="Q369" s="193" t="s">
        <v>603</v>
      </c>
      <c r="R369" s="189">
        <v>10</v>
      </c>
      <c r="S369" s="194" t="s">
        <v>348</v>
      </c>
      <c r="T369" s="191">
        <v>3</v>
      </c>
      <c r="U369" s="198"/>
      <c r="V369" s="213">
        <v>500</v>
      </c>
      <c r="W369" s="213">
        <v>20000</v>
      </c>
      <c r="X369" s="213">
        <v>3000</v>
      </c>
      <c r="Y369" s="214">
        <v>5000</v>
      </c>
      <c r="Z369" s="213">
        <v>1000</v>
      </c>
      <c r="AA369" s="213">
        <v>80</v>
      </c>
      <c r="AB369" s="213">
        <v>50</v>
      </c>
      <c r="AC369" s="213">
        <v>10</v>
      </c>
      <c r="AD369" s="198"/>
      <c r="AE369" s="213">
        <f t="shared" si="35"/>
        <v>100000</v>
      </c>
      <c r="AF369" s="213">
        <f t="shared" si="36"/>
        <v>15000</v>
      </c>
      <c r="AG369" s="214">
        <f t="shared" si="37"/>
        <v>80000</v>
      </c>
      <c r="AH369" s="474">
        <f t="shared" si="38"/>
        <v>1354</v>
      </c>
      <c r="AI369" s="474">
        <f t="shared" si="39"/>
        <v>434</v>
      </c>
      <c r="AJ369" s="213">
        <f t="shared" si="40"/>
        <v>200</v>
      </c>
      <c r="AK369" s="213">
        <f t="shared" si="41"/>
        <v>40</v>
      </c>
      <c r="AL369" s="198"/>
      <c r="AM369" s="195">
        <v>60</v>
      </c>
      <c r="AN369" s="197" t="s">
        <v>711</v>
      </c>
      <c r="AO369" s="197" t="s">
        <v>20</v>
      </c>
    </row>
    <row r="370" spans="1:41" x14ac:dyDescent="0.15">
      <c r="A370" s="174">
        <v>367</v>
      </c>
      <c r="B370" s="176" t="s">
        <v>5712</v>
      </c>
      <c r="C370" s="213">
        <v>49</v>
      </c>
      <c r="D370" s="219">
        <v>12</v>
      </c>
      <c r="E370" s="212" t="s">
        <v>6248</v>
      </c>
      <c r="F370" s="202">
        <v>0</v>
      </c>
      <c r="G370" s="200">
        <v>100</v>
      </c>
      <c r="H370" s="216">
        <v>100</v>
      </c>
      <c r="I370" s="208">
        <v>100</v>
      </c>
      <c r="J370" s="210">
        <v>100</v>
      </c>
      <c r="K370" s="204">
        <v>100</v>
      </c>
      <c r="L370" s="206">
        <v>100</v>
      </c>
      <c r="M370" s="193"/>
      <c r="N370" s="189">
        <v>0</v>
      </c>
      <c r="O370" s="193"/>
      <c r="P370" s="189">
        <v>0</v>
      </c>
      <c r="Q370" s="193"/>
      <c r="R370" s="189"/>
      <c r="S370" s="194"/>
      <c r="T370" s="191"/>
      <c r="U370" s="198"/>
      <c r="V370" s="213">
        <v>500</v>
      </c>
      <c r="W370" s="213">
        <v>100</v>
      </c>
      <c r="X370" s="213">
        <v>100</v>
      </c>
      <c r="Y370" s="214">
        <v>1600</v>
      </c>
      <c r="Z370" s="213">
        <v>0</v>
      </c>
      <c r="AA370" s="213">
        <v>80</v>
      </c>
      <c r="AB370" s="213">
        <v>50</v>
      </c>
      <c r="AC370" s="213">
        <v>10</v>
      </c>
      <c r="AD370" s="198"/>
      <c r="AE370" s="213">
        <f t="shared" si="35"/>
        <v>500</v>
      </c>
      <c r="AF370" s="213">
        <f t="shared" si="36"/>
        <v>500</v>
      </c>
      <c r="AG370" s="214">
        <f t="shared" si="37"/>
        <v>25600</v>
      </c>
      <c r="AH370" s="474">
        <f t="shared" si="38"/>
        <v>294</v>
      </c>
      <c r="AI370" s="474">
        <f t="shared" si="39"/>
        <v>374</v>
      </c>
      <c r="AJ370" s="213">
        <f t="shared" si="40"/>
        <v>200</v>
      </c>
      <c r="AK370" s="213">
        <f t="shared" si="41"/>
        <v>40</v>
      </c>
      <c r="AL370" s="198"/>
      <c r="AM370" s="195">
        <v>80</v>
      </c>
    </row>
    <row r="371" spans="1:41" x14ac:dyDescent="0.15">
      <c r="A371" s="174">
        <v>368</v>
      </c>
      <c r="B371" s="176" t="s">
        <v>5713</v>
      </c>
      <c r="C371" s="213">
        <v>49</v>
      </c>
      <c r="D371" s="219">
        <v>12</v>
      </c>
      <c r="E371" s="212" t="s">
        <v>6248</v>
      </c>
      <c r="F371" s="202">
        <v>0</v>
      </c>
      <c r="G371" s="200">
        <v>100</v>
      </c>
      <c r="H371" s="216">
        <v>100</v>
      </c>
      <c r="I371" s="208">
        <v>100</v>
      </c>
      <c r="J371" s="210">
        <v>100</v>
      </c>
      <c r="K371" s="204">
        <v>100</v>
      </c>
      <c r="L371" s="206">
        <v>100</v>
      </c>
      <c r="M371" s="193"/>
      <c r="N371" s="189">
        <v>0</v>
      </c>
      <c r="O371" s="193"/>
      <c r="P371" s="189">
        <v>0</v>
      </c>
      <c r="Q371" s="193"/>
      <c r="R371" s="189"/>
      <c r="S371" s="194"/>
      <c r="T371" s="191"/>
      <c r="U371" s="198"/>
      <c r="V371" s="213">
        <v>500</v>
      </c>
      <c r="W371" s="213">
        <v>100</v>
      </c>
      <c r="X371" s="213">
        <v>100</v>
      </c>
      <c r="Y371" s="214">
        <v>1600</v>
      </c>
      <c r="Z371" s="213">
        <v>0</v>
      </c>
      <c r="AA371" s="213">
        <v>80</v>
      </c>
      <c r="AB371" s="213">
        <v>50</v>
      </c>
      <c r="AC371" s="213">
        <v>10</v>
      </c>
      <c r="AD371" s="198"/>
      <c r="AE371" s="213">
        <f t="shared" si="35"/>
        <v>500</v>
      </c>
      <c r="AF371" s="213">
        <f t="shared" si="36"/>
        <v>500</v>
      </c>
      <c r="AG371" s="214">
        <f t="shared" si="37"/>
        <v>25600</v>
      </c>
      <c r="AH371" s="474">
        <f t="shared" si="38"/>
        <v>294</v>
      </c>
      <c r="AI371" s="474">
        <f t="shared" si="39"/>
        <v>374</v>
      </c>
      <c r="AJ371" s="213">
        <f t="shared" si="40"/>
        <v>200</v>
      </c>
      <c r="AK371" s="213">
        <f t="shared" si="41"/>
        <v>40</v>
      </c>
      <c r="AL371" s="198"/>
      <c r="AM371" s="195">
        <v>80</v>
      </c>
    </row>
    <row r="372" spans="1:41" x14ac:dyDescent="0.15">
      <c r="A372" s="174">
        <v>369</v>
      </c>
      <c r="B372" s="176" t="s">
        <v>5714</v>
      </c>
      <c r="C372" s="213">
        <v>49</v>
      </c>
      <c r="D372" s="219">
        <v>12</v>
      </c>
      <c r="E372" s="212" t="s">
        <v>6248</v>
      </c>
      <c r="F372" s="202">
        <v>0</v>
      </c>
      <c r="G372" s="200">
        <v>100</v>
      </c>
      <c r="H372" s="216">
        <v>100</v>
      </c>
      <c r="I372" s="208">
        <v>100</v>
      </c>
      <c r="J372" s="210">
        <v>100</v>
      </c>
      <c r="K372" s="204">
        <v>100</v>
      </c>
      <c r="L372" s="206">
        <v>100</v>
      </c>
      <c r="M372" s="193"/>
      <c r="N372" s="189">
        <v>0</v>
      </c>
      <c r="O372" s="193"/>
      <c r="P372" s="189">
        <v>0</v>
      </c>
      <c r="Q372" s="193"/>
      <c r="R372" s="189"/>
      <c r="S372" s="194"/>
      <c r="T372" s="191"/>
      <c r="U372" s="198"/>
      <c r="V372" s="213">
        <v>500</v>
      </c>
      <c r="W372" s="213">
        <v>100</v>
      </c>
      <c r="X372" s="213">
        <v>100</v>
      </c>
      <c r="Y372" s="214">
        <v>1600</v>
      </c>
      <c r="Z372" s="213">
        <v>0</v>
      </c>
      <c r="AA372" s="213">
        <v>80</v>
      </c>
      <c r="AB372" s="213">
        <v>50</v>
      </c>
      <c r="AC372" s="213">
        <v>10</v>
      </c>
      <c r="AD372" s="198"/>
      <c r="AE372" s="213">
        <f t="shared" si="35"/>
        <v>500</v>
      </c>
      <c r="AF372" s="213">
        <f t="shared" si="36"/>
        <v>500</v>
      </c>
      <c r="AG372" s="214">
        <f t="shared" si="37"/>
        <v>25600</v>
      </c>
      <c r="AH372" s="474">
        <f t="shared" si="38"/>
        <v>294</v>
      </c>
      <c r="AI372" s="474">
        <f t="shared" si="39"/>
        <v>374</v>
      </c>
      <c r="AJ372" s="213">
        <f t="shared" si="40"/>
        <v>200</v>
      </c>
      <c r="AK372" s="213">
        <f t="shared" si="41"/>
        <v>40</v>
      </c>
      <c r="AL372" s="198"/>
      <c r="AM372" s="195">
        <v>80</v>
      </c>
    </row>
    <row r="373" spans="1:41" x14ac:dyDescent="0.15">
      <c r="A373" s="174">
        <v>370</v>
      </c>
      <c r="B373" s="176" t="s">
        <v>5715</v>
      </c>
      <c r="C373" s="213">
        <v>49</v>
      </c>
      <c r="D373" s="219">
        <v>12</v>
      </c>
      <c r="E373" s="212" t="s">
        <v>6248</v>
      </c>
      <c r="F373" s="202">
        <v>0</v>
      </c>
      <c r="G373" s="200">
        <v>100</v>
      </c>
      <c r="H373" s="216">
        <v>100</v>
      </c>
      <c r="I373" s="208">
        <v>100</v>
      </c>
      <c r="J373" s="210">
        <v>100</v>
      </c>
      <c r="K373" s="204">
        <v>100</v>
      </c>
      <c r="L373" s="206">
        <v>100</v>
      </c>
      <c r="M373" s="193"/>
      <c r="N373" s="189">
        <v>0</v>
      </c>
      <c r="O373" s="193"/>
      <c r="P373" s="189">
        <v>0</v>
      </c>
      <c r="Q373" s="193"/>
      <c r="R373" s="189"/>
      <c r="S373" s="194"/>
      <c r="T373" s="191"/>
      <c r="U373" s="198"/>
      <c r="V373" s="213">
        <v>500</v>
      </c>
      <c r="W373" s="213">
        <v>100</v>
      </c>
      <c r="X373" s="213">
        <v>100</v>
      </c>
      <c r="Y373" s="214">
        <v>400</v>
      </c>
      <c r="Z373" s="213">
        <v>300</v>
      </c>
      <c r="AA373" s="213">
        <v>80</v>
      </c>
      <c r="AB373" s="213">
        <v>50</v>
      </c>
      <c r="AC373" s="213">
        <v>10</v>
      </c>
      <c r="AD373" s="198"/>
      <c r="AE373" s="213">
        <f t="shared" si="35"/>
        <v>500</v>
      </c>
      <c r="AF373" s="213">
        <f t="shared" si="36"/>
        <v>500</v>
      </c>
      <c r="AG373" s="214">
        <f t="shared" si="37"/>
        <v>6400</v>
      </c>
      <c r="AH373" s="474">
        <f t="shared" si="38"/>
        <v>594</v>
      </c>
      <c r="AI373" s="474">
        <f t="shared" si="39"/>
        <v>374</v>
      </c>
      <c r="AJ373" s="213">
        <f t="shared" si="40"/>
        <v>200</v>
      </c>
      <c r="AK373" s="213">
        <f t="shared" si="41"/>
        <v>40</v>
      </c>
      <c r="AL373" s="198"/>
      <c r="AM373" s="195">
        <v>80</v>
      </c>
    </row>
    <row r="374" spans="1:41" x14ac:dyDescent="0.15">
      <c r="A374" s="174">
        <v>371</v>
      </c>
      <c r="B374" s="176" t="s">
        <v>5716</v>
      </c>
      <c r="C374" s="213">
        <v>49</v>
      </c>
      <c r="D374" s="219">
        <v>12</v>
      </c>
      <c r="E374" s="212" t="s">
        <v>6248</v>
      </c>
      <c r="F374" s="202">
        <v>0</v>
      </c>
      <c r="G374" s="200">
        <v>100</v>
      </c>
      <c r="H374" s="216">
        <v>100</v>
      </c>
      <c r="I374" s="208">
        <v>100</v>
      </c>
      <c r="J374" s="210">
        <v>100</v>
      </c>
      <c r="K374" s="204">
        <v>100</v>
      </c>
      <c r="L374" s="206">
        <v>100</v>
      </c>
      <c r="M374" s="193"/>
      <c r="N374" s="189">
        <v>0</v>
      </c>
      <c r="O374" s="193"/>
      <c r="P374" s="189">
        <v>0</v>
      </c>
      <c r="Q374" s="193"/>
      <c r="R374" s="189"/>
      <c r="S374" s="194"/>
      <c r="T374" s="191"/>
      <c r="U374" s="198"/>
      <c r="V374" s="213">
        <v>500</v>
      </c>
      <c r="W374" s="213">
        <v>100</v>
      </c>
      <c r="X374" s="213">
        <v>100</v>
      </c>
      <c r="Y374" s="214">
        <v>400</v>
      </c>
      <c r="Z374" s="213">
        <v>300</v>
      </c>
      <c r="AA374" s="213">
        <v>80</v>
      </c>
      <c r="AB374" s="213">
        <v>50</v>
      </c>
      <c r="AC374" s="213">
        <v>10</v>
      </c>
      <c r="AD374" s="198"/>
      <c r="AE374" s="213">
        <f t="shared" si="35"/>
        <v>500</v>
      </c>
      <c r="AF374" s="213">
        <f t="shared" si="36"/>
        <v>500</v>
      </c>
      <c r="AG374" s="214">
        <f t="shared" si="37"/>
        <v>6400</v>
      </c>
      <c r="AH374" s="474">
        <f t="shared" si="38"/>
        <v>594</v>
      </c>
      <c r="AI374" s="474">
        <f t="shared" si="39"/>
        <v>374</v>
      </c>
      <c r="AJ374" s="213">
        <f t="shared" si="40"/>
        <v>200</v>
      </c>
      <c r="AK374" s="213">
        <f t="shared" si="41"/>
        <v>40</v>
      </c>
      <c r="AL374" s="198"/>
      <c r="AM374" s="195">
        <v>80</v>
      </c>
    </row>
    <row r="375" spans="1:41" x14ac:dyDescent="0.15">
      <c r="A375" s="174">
        <v>372</v>
      </c>
      <c r="B375" s="176" t="s">
        <v>5717</v>
      </c>
      <c r="C375" s="213">
        <v>49</v>
      </c>
      <c r="D375" s="219">
        <v>12</v>
      </c>
      <c r="E375" s="212" t="s">
        <v>6248</v>
      </c>
      <c r="F375" s="202">
        <v>0</v>
      </c>
      <c r="G375" s="200">
        <v>100</v>
      </c>
      <c r="H375" s="216">
        <v>100</v>
      </c>
      <c r="I375" s="208">
        <v>100</v>
      </c>
      <c r="J375" s="210">
        <v>100</v>
      </c>
      <c r="K375" s="204">
        <v>100</v>
      </c>
      <c r="L375" s="206">
        <v>100</v>
      </c>
      <c r="M375" s="193"/>
      <c r="N375" s="189">
        <v>0</v>
      </c>
      <c r="O375" s="193"/>
      <c r="P375" s="189">
        <v>0</v>
      </c>
      <c r="Q375" s="193"/>
      <c r="R375" s="189"/>
      <c r="S375" s="194"/>
      <c r="T375" s="191"/>
      <c r="U375" s="198"/>
      <c r="V375" s="213">
        <v>500</v>
      </c>
      <c r="W375" s="213">
        <v>100</v>
      </c>
      <c r="X375" s="213">
        <v>100</v>
      </c>
      <c r="Y375" s="214">
        <v>400</v>
      </c>
      <c r="Z375" s="213">
        <v>300</v>
      </c>
      <c r="AA375" s="213">
        <v>80</v>
      </c>
      <c r="AB375" s="213">
        <v>50</v>
      </c>
      <c r="AC375" s="213">
        <v>10</v>
      </c>
      <c r="AD375" s="198"/>
      <c r="AE375" s="213">
        <f t="shared" si="35"/>
        <v>500</v>
      </c>
      <c r="AF375" s="213">
        <f t="shared" si="36"/>
        <v>500</v>
      </c>
      <c r="AG375" s="214">
        <f t="shared" si="37"/>
        <v>6400</v>
      </c>
      <c r="AH375" s="474">
        <f t="shared" si="38"/>
        <v>594</v>
      </c>
      <c r="AI375" s="474">
        <f t="shared" si="39"/>
        <v>374</v>
      </c>
      <c r="AJ375" s="213">
        <f t="shared" si="40"/>
        <v>200</v>
      </c>
      <c r="AK375" s="213">
        <f t="shared" si="41"/>
        <v>40</v>
      </c>
      <c r="AL375" s="198"/>
      <c r="AM375" s="195">
        <v>80</v>
      </c>
    </row>
    <row r="376" spans="1:41" x14ac:dyDescent="0.15">
      <c r="A376" s="174">
        <v>373</v>
      </c>
      <c r="B376" s="176" t="s">
        <v>5718</v>
      </c>
      <c r="C376" s="213">
        <v>54</v>
      </c>
      <c r="D376" s="219">
        <v>10</v>
      </c>
      <c r="E376" s="212" t="s">
        <v>6240</v>
      </c>
      <c r="F376" s="202">
        <v>0</v>
      </c>
      <c r="G376" s="200">
        <v>100</v>
      </c>
      <c r="H376" s="216">
        <v>100</v>
      </c>
      <c r="I376" s="208">
        <v>100</v>
      </c>
      <c r="J376" s="210">
        <v>100</v>
      </c>
      <c r="K376" s="204">
        <v>-100</v>
      </c>
      <c r="L376" s="206">
        <v>100</v>
      </c>
      <c r="M376" s="193" t="s">
        <v>5719</v>
      </c>
      <c r="N376" s="189">
        <v>30</v>
      </c>
      <c r="O376" s="193" t="s">
        <v>709</v>
      </c>
      <c r="P376" s="189">
        <v>20</v>
      </c>
      <c r="Q376" s="193" t="s">
        <v>722</v>
      </c>
      <c r="R376" s="189">
        <v>8</v>
      </c>
      <c r="S376" s="194" t="s">
        <v>722</v>
      </c>
      <c r="T376" s="191">
        <v>8</v>
      </c>
      <c r="U376" s="198"/>
      <c r="V376" s="213">
        <v>300</v>
      </c>
      <c r="W376" s="213">
        <v>800</v>
      </c>
      <c r="X376" s="213">
        <v>10</v>
      </c>
      <c r="Y376" s="214">
        <v>500</v>
      </c>
      <c r="Z376" s="213">
        <v>550</v>
      </c>
      <c r="AA376" s="213">
        <v>150</v>
      </c>
      <c r="AB376" s="213">
        <v>65</v>
      </c>
      <c r="AC376" s="213">
        <v>80</v>
      </c>
      <c r="AD376" s="198"/>
      <c r="AE376" s="213">
        <f t="shared" si="35"/>
        <v>4000</v>
      </c>
      <c r="AF376" s="213">
        <f t="shared" si="36"/>
        <v>50</v>
      </c>
      <c r="AG376" s="214">
        <f t="shared" si="37"/>
        <v>8000</v>
      </c>
      <c r="AH376" s="474">
        <f t="shared" si="38"/>
        <v>874</v>
      </c>
      <c r="AI376" s="474">
        <f t="shared" si="39"/>
        <v>474</v>
      </c>
      <c r="AJ376" s="213">
        <f t="shared" si="40"/>
        <v>260</v>
      </c>
      <c r="AK376" s="213">
        <f t="shared" si="41"/>
        <v>320</v>
      </c>
      <c r="AL376" s="198"/>
      <c r="AM376" s="195">
        <v>80</v>
      </c>
      <c r="AN376" s="630" t="s">
        <v>711</v>
      </c>
      <c r="AO376" s="630" t="s">
        <v>20</v>
      </c>
    </row>
    <row r="377" spans="1:41" x14ac:dyDescent="0.15">
      <c r="A377" s="174">
        <v>374</v>
      </c>
      <c r="B377" s="176" t="s">
        <v>5720</v>
      </c>
      <c r="C377" s="213">
        <v>54</v>
      </c>
      <c r="D377" s="219">
        <v>12</v>
      </c>
      <c r="E377" s="212" t="s">
        <v>6248</v>
      </c>
      <c r="F377" s="202">
        <v>0</v>
      </c>
      <c r="G377" s="200">
        <v>100</v>
      </c>
      <c r="H377" s="216">
        <v>100</v>
      </c>
      <c r="I377" s="208">
        <v>100</v>
      </c>
      <c r="J377" s="210">
        <v>-100</v>
      </c>
      <c r="K377" s="204">
        <v>100</v>
      </c>
      <c r="L377" s="206">
        <v>100</v>
      </c>
      <c r="M377" s="193" t="s">
        <v>603</v>
      </c>
      <c r="N377" s="189">
        <v>12</v>
      </c>
      <c r="O377" s="193" t="s">
        <v>603</v>
      </c>
      <c r="P377" s="189">
        <v>8</v>
      </c>
      <c r="Q377" s="193" t="s">
        <v>603</v>
      </c>
      <c r="R377" s="189">
        <v>4</v>
      </c>
      <c r="S377" s="194"/>
      <c r="T377" s="191"/>
      <c r="U377" s="198"/>
      <c r="V377" s="213">
        <v>1500</v>
      </c>
      <c r="W377" s="213">
        <v>2000</v>
      </c>
      <c r="X377" s="213">
        <v>0</v>
      </c>
      <c r="Y377" s="214">
        <v>100</v>
      </c>
      <c r="Z377" s="213">
        <v>0</v>
      </c>
      <c r="AA377" s="213">
        <v>0</v>
      </c>
      <c r="AB377" s="213">
        <v>0</v>
      </c>
      <c r="AC377" s="213">
        <v>0</v>
      </c>
      <c r="AD377" s="198"/>
      <c r="AE377" s="213">
        <f t="shared" si="35"/>
        <v>10000</v>
      </c>
      <c r="AF377" s="213">
        <f t="shared" si="36"/>
        <v>0</v>
      </c>
      <c r="AG377" s="214">
        <f t="shared" si="37"/>
        <v>1600</v>
      </c>
      <c r="AH377" s="474">
        <f t="shared" si="38"/>
        <v>324</v>
      </c>
      <c r="AI377" s="474">
        <f t="shared" si="39"/>
        <v>324</v>
      </c>
      <c r="AJ377" s="213">
        <f t="shared" si="40"/>
        <v>0</v>
      </c>
      <c r="AK377" s="213">
        <f t="shared" si="41"/>
        <v>0</v>
      </c>
      <c r="AL377" s="198"/>
      <c r="AM377" s="195">
        <v>100</v>
      </c>
      <c r="AN377" s="630"/>
      <c r="AO377" s="630"/>
    </row>
    <row r="378" spans="1:41" x14ac:dyDescent="0.15">
      <c r="A378" s="174">
        <v>375</v>
      </c>
      <c r="B378" s="176" t="s">
        <v>721</v>
      </c>
      <c r="C378" s="213">
        <v>55</v>
      </c>
      <c r="D378" s="219">
        <v>10</v>
      </c>
      <c r="E378" s="212" t="s">
        <v>6240</v>
      </c>
      <c r="F378" s="202">
        <v>0</v>
      </c>
      <c r="G378" s="200">
        <v>30</v>
      </c>
      <c r="H378" s="216">
        <v>0</v>
      </c>
      <c r="I378" s="208">
        <v>0</v>
      </c>
      <c r="J378" s="210">
        <v>0</v>
      </c>
      <c r="K378" s="204">
        <v>-20</v>
      </c>
      <c r="L378" s="206">
        <v>30</v>
      </c>
      <c r="M378" s="193" t="s">
        <v>5499</v>
      </c>
      <c r="N378" s="189">
        <v>15</v>
      </c>
      <c r="O378" s="193" t="s">
        <v>720</v>
      </c>
      <c r="P378" s="189">
        <v>15</v>
      </c>
      <c r="Q378" s="193" t="s">
        <v>719</v>
      </c>
      <c r="R378" s="189">
        <v>3</v>
      </c>
      <c r="S378" s="194" t="s">
        <v>719</v>
      </c>
      <c r="T378" s="191">
        <v>3</v>
      </c>
      <c r="U378" s="198"/>
      <c r="V378" s="213">
        <v>340</v>
      </c>
      <c r="W378" s="213">
        <v>1200</v>
      </c>
      <c r="X378" s="213">
        <v>1200</v>
      </c>
      <c r="Y378" s="214">
        <v>2400</v>
      </c>
      <c r="Z378" s="213">
        <v>700</v>
      </c>
      <c r="AA378" s="213">
        <v>220</v>
      </c>
      <c r="AB378" s="213">
        <v>80</v>
      </c>
      <c r="AC378" s="213">
        <v>80</v>
      </c>
      <c r="AD378" s="198"/>
      <c r="AE378" s="213">
        <f t="shared" si="35"/>
        <v>6000</v>
      </c>
      <c r="AF378" s="213">
        <f t="shared" si="36"/>
        <v>6000</v>
      </c>
      <c r="AG378" s="214">
        <f t="shared" si="37"/>
        <v>38400</v>
      </c>
      <c r="AH378" s="474">
        <f t="shared" si="38"/>
        <v>1030</v>
      </c>
      <c r="AI378" s="474">
        <f t="shared" si="39"/>
        <v>550</v>
      </c>
      <c r="AJ378" s="213">
        <f t="shared" si="40"/>
        <v>320</v>
      </c>
      <c r="AK378" s="213">
        <f t="shared" si="41"/>
        <v>320</v>
      </c>
      <c r="AL378" s="198"/>
      <c r="AM378" s="195">
        <v>80</v>
      </c>
      <c r="AN378" s="197" t="s">
        <v>711</v>
      </c>
      <c r="AO378" s="197" t="s">
        <v>20</v>
      </c>
    </row>
    <row r="379" spans="1:41" x14ac:dyDescent="0.15">
      <c r="A379" s="174">
        <v>376</v>
      </c>
      <c r="B379" s="176" t="s">
        <v>718</v>
      </c>
      <c r="C379" s="213">
        <v>54</v>
      </c>
      <c r="D379" s="219">
        <v>10</v>
      </c>
      <c r="E379" s="212" t="s">
        <v>6240</v>
      </c>
      <c r="F379" s="202">
        <v>0</v>
      </c>
      <c r="G379" s="200">
        <v>30</v>
      </c>
      <c r="H379" s="216">
        <v>0</v>
      </c>
      <c r="I379" s="208">
        <v>0</v>
      </c>
      <c r="J379" s="210">
        <v>0</v>
      </c>
      <c r="K379" s="204">
        <v>-20</v>
      </c>
      <c r="L379" s="206">
        <v>30</v>
      </c>
      <c r="M379" s="193" t="s">
        <v>603</v>
      </c>
      <c r="N379" s="189">
        <v>5</v>
      </c>
      <c r="O379" s="193" t="s">
        <v>603</v>
      </c>
      <c r="P379" s="189">
        <v>5</v>
      </c>
      <c r="Q379" s="193" t="s">
        <v>603</v>
      </c>
      <c r="R379" s="189">
        <v>5</v>
      </c>
      <c r="S379" s="194" t="s">
        <v>603</v>
      </c>
      <c r="T379" s="191">
        <v>5</v>
      </c>
      <c r="U379" s="198"/>
      <c r="V379" s="213">
        <v>500</v>
      </c>
      <c r="W379" s="213">
        <v>801</v>
      </c>
      <c r="X379" s="213">
        <v>108</v>
      </c>
      <c r="Y379" s="214">
        <v>500</v>
      </c>
      <c r="Z379" s="213">
        <v>550</v>
      </c>
      <c r="AA379" s="213">
        <v>180</v>
      </c>
      <c r="AB379" s="213">
        <v>80</v>
      </c>
      <c r="AC379" s="213">
        <v>60</v>
      </c>
      <c r="AD379" s="198"/>
      <c r="AE379" s="213">
        <f t="shared" si="35"/>
        <v>4005</v>
      </c>
      <c r="AF379" s="213">
        <f t="shared" si="36"/>
        <v>540</v>
      </c>
      <c r="AG379" s="214">
        <f t="shared" si="37"/>
        <v>8000</v>
      </c>
      <c r="AH379" s="474">
        <f t="shared" si="38"/>
        <v>874</v>
      </c>
      <c r="AI379" s="474">
        <f t="shared" si="39"/>
        <v>504</v>
      </c>
      <c r="AJ379" s="213">
        <f t="shared" si="40"/>
        <v>320</v>
      </c>
      <c r="AK379" s="213">
        <f t="shared" si="41"/>
        <v>240</v>
      </c>
      <c r="AL379" s="198"/>
      <c r="AM379" s="195">
        <v>90</v>
      </c>
      <c r="AN379" s="197" t="s">
        <v>711</v>
      </c>
      <c r="AO379" s="197" t="s">
        <v>20</v>
      </c>
    </row>
    <row r="380" spans="1:41" x14ac:dyDescent="0.15">
      <c r="A380" s="174">
        <v>377</v>
      </c>
      <c r="B380" s="176" t="s">
        <v>717</v>
      </c>
      <c r="C380" s="213">
        <v>58</v>
      </c>
      <c r="D380" s="219">
        <v>0</v>
      </c>
      <c r="E380" s="212" t="s">
        <v>6238</v>
      </c>
      <c r="F380" s="202">
        <v>0</v>
      </c>
      <c r="G380" s="200">
        <v>80</v>
      </c>
      <c r="H380" s="216">
        <v>0</v>
      </c>
      <c r="I380" s="208">
        <v>0</v>
      </c>
      <c r="J380" s="210">
        <v>0</v>
      </c>
      <c r="K380" s="204">
        <v>-25</v>
      </c>
      <c r="L380" s="206">
        <v>-100</v>
      </c>
      <c r="M380" s="193" t="s">
        <v>689</v>
      </c>
      <c r="N380" s="189">
        <v>20</v>
      </c>
      <c r="O380" s="193" t="s">
        <v>715</v>
      </c>
      <c r="P380" s="189">
        <v>2</v>
      </c>
      <c r="Q380" s="193"/>
      <c r="R380" s="189"/>
      <c r="S380" s="194" t="s">
        <v>715</v>
      </c>
      <c r="T380" s="191">
        <v>5</v>
      </c>
      <c r="U380" s="198"/>
      <c r="V380" s="213">
        <v>300</v>
      </c>
      <c r="W380" s="213">
        <v>4200</v>
      </c>
      <c r="X380" s="213">
        <v>2800</v>
      </c>
      <c r="Y380" s="214">
        <v>5400</v>
      </c>
      <c r="Z380" s="213">
        <v>600</v>
      </c>
      <c r="AA380" s="213">
        <v>255</v>
      </c>
      <c r="AB380" s="213">
        <v>99</v>
      </c>
      <c r="AC380" s="213">
        <v>99</v>
      </c>
      <c r="AD380" s="198"/>
      <c r="AE380" s="213">
        <f t="shared" si="35"/>
        <v>21000</v>
      </c>
      <c r="AF380" s="213">
        <f t="shared" si="36"/>
        <v>14000</v>
      </c>
      <c r="AG380" s="214">
        <f t="shared" si="37"/>
        <v>86400</v>
      </c>
      <c r="AH380" s="474">
        <f t="shared" si="38"/>
        <v>948</v>
      </c>
      <c r="AI380" s="474">
        <f t="shared" si="39"/>
        <v>603</v>
      </c>
      <c r="AJ380" s="213">
        <f t="shared" si="40"/>
        <v>396</v>
      </c>
      <c r="AK380" s="213">
        <f t="shared" si="41"/>
        <v>396</v>
      </c>
      <c r="AL380" s="198"/>
      <c r="AM380" s="195">
        <v>80</v>
      </c>
      <c r="AN380" s="197" t="s">
        <v>716</v>
      </c>
      <c r="AO380" s="197" t="s">
        <v>6188</v>
      </c>
    </row>
    <row r="381" spans="1:41" x14ac:dyDescent="0.15">
      <c r="A381" s="174">
        <v>378</v>
      </c>
      <c r="B381" s="176" t="s">
        <v>5721</v>
      </c>
      <c r="C381" s="213">
        <v>59</v>
      </c>
      <c r="D381" s="219">
        <v>0</v>
      </c>
      <c r="E381" s="212" t="s">
        <v>6238</v>
      </c>
      <c r="F381" s="202">
        <v>0</v>
      </c>
      <c r="G381" s="200">
        <v>-50</v>
      </c>
      <c r="H381" s="216">
        <v>150</v>
      </c>
      <c r="I381" s="208">
        <v>25</v>
      </c>
      <c r="J381" s="210">
        <v>0</v>
      </c>
      <c r="K381" s="204">
        <v>-25</v>
      </c>
      <c r="L381" s="206">
        <v>25</v>
      </c>
      <c r="M381" s="193" t="s">
        <v>5499</v>
      </c>
      <c r="N381" s="189">
        <v>90</v>
      </c>
      <c r="O381" s="193" t="s">
        <v>5499</v>
      </c>
      <c r="P381" s="189">
        <v>10</v>
      </c>
      <c r="Q381" s="193" t="s">
        <v>665</v>
      </c>
      <c r="R381" s="189">
        <v>10</v>
      </c>
      <c r="S381" s="194" t="s">
        <v>5499</v>
      </c>
      <c r="T381" s="191">
        <v>10</v>
      </c>
      <c r="U381" s="198"/>
      <c r="V381" s="213">
        <v>1400</v>
      </c>
      <c r="W381" s="213">
        <v>500</v>
      </c>
      <c r="X381" s="213">
        <v>8000</v>
      </c>
      <c r="Y381" s="214">
        <v>1800</v>
      </c>
      <c r="Z381" s="213">
        <v>1200</v>
      </c>
      <c r="AA381" s="213">
        <v>5</v>
      </c>
      <c r="AB381" s="213">
        <v>45</v>
      </c>
      <c r="AC381" s="213">
        <v>5</v>
      </c>
      <c r="AD381" s="198"/>
      <c r="AE381" s="213">
        <f t="shared" si="35"/>
        <v>2500</v>
      </c>
      <c r="AF381" s="213">
        <f t="shared" si="36"/>
        <v>40000</v>
      </c>
      <c r="AG381" s="214">
        <f t="shared" si="37"/>
        <v>28800</v>
      </c>
      <c r="AH381" s="474">
        <f t="shared" si="38"/>
        <v>1554</v>
      </c>
      <c r="AI381" s="474">
        <f t="shared" si="39"/>
        <v>359</v>
      </c>
      <c r="AJ381" s="213">
        <f t="shared" si="40"/>
        <v>180</v>
      </c>
      <c r="AK381" s="213">
        <f t="shared" si="41"/>
        <v>20</v>
      </c>
      <c r="AL381" s="198"/>
      <c r="AM381" s="195">
        <v>100</v>
      </c>
      <c r="AN381" s="197" t="s">
        <v>713</v>
      </c>
    </row>
    <row r="382" spans="1:41" x14ac:dyDescent="0.15">
      <c r="A382" s="174">
        <v>379</v>
      </c>
      <c r="B382" s="176" t="s">
        <v>714</v>
      </c>
      <c r="C382" s="213">
        <v>57</v>
      </c>
      <c r="D382" s="219">
        <v>0</v>
      </c>
      <c r="E382" s="212" t="s">
        <v>6238</v>
      </c>
      <c r="F382" s="202">
        <v>0</v>
      </c>
      <c r="G382" s="200">
        <v>0</v>
      </c>
      <c r="H382" s="216">
        <v>0</v>
      </c>
      <c r="I382" s="208">
        <v>0</v>
      </c>
      <c r="J382" s="210">
        <v>0</v>
      </c>
      <c r="K382" s="204">
        <v>-50</v>
      </c>
      <c r="L382" s="206">
        <v>0</v>
      </c>
      <c r="M382" s="193" t="s">
        <v>5511</v>
      </c>
      <c r="N382" s="189">
        <v>30</v>
      </c>
      <c r="O382" s="193" t="s">
        <v>5499</v>
      </c>
      <c r="P382" s="189">
        <v>20</v>
      </c>
      <c r="Q382" s="193" t="s">
        <v>5573</v>
      </c>
      <c r="R382" s="189">
        <v>10</v>
      </c>
      <c r="S382" s="194" t="s">
        <v>5573</v>
      </c>
      <c r="T382" s="191">
        <v>10</v>
      </c>
      <c r="U382" s="198"/>
      <c r="V382" s="213">
        <v>177</v>
      </c>
      <c r="W382" s="213">
        <v>777</v>
      </c>
      <c r="X382" s="213">
        <v>7777</v>
      </c>
      <c r="Y382" s="214">
        <v>3777</v>
      </c>
      <c r="Z382" s="213">
        <v>377</v>
      </c>
      <c r="AA382" s="213">
        <v>255</v>
      </c>
      <c r="AB382" s="213">
        <v>77</v>
      </c>
      <c r="AC382" s="213">
        <v>77</v>
      </c>
      <c r="AD382" s="198"/>
      <c r="AE382" s="213">
        <f t="shared" si="35"/>
        <v>3885</v>
      </c>
      <c r="AF382" s="213">
        <f t="shared" si="36"/>
        <v>38885</v>
      </c>
      <c r="AG382" s="214">
        <f t="shared" si="37"/>
        <v>60432</v>
      </c>
      <c r="AH382" s="474">
        <f t="shared" si="38"/>
        <v>719</v>
      </c>
      <c r="AI382" s="474">
        <f t="shared" si="39"/>
        <v>597</v>
      </c>
      <c r="AJ382" s="213">
        <f t="shared" si="40"/>
        <v>308</v>
      </c>
      <c r="AK382" s="213">
        <f t="shared" si="41"/>
        <v>308</v>
      </c>
      <c r="AL382" s="198"/>
      <c r="AM382" s="195">
        <v>80</v>
      </c>
      <c r="AN382" s="197" t="s">
        <v>713</v>
      </c>
    </row>
    <row r="383" spans="1:41" x14ac:dyDescent="0.15">
      <c r="A383" s="174">
        <v>380</v>
      </c>
      <c r="B383" s="176" t="s">
        <v>712</v>
      </c>
      <c r="C383" s="213">
        <v>60</v>
      </c>
      <c r="D383" s="219">
        <v>4</v>
      </c>
      <c r="E383" s="212" t="s">
        <v>6244</v>
      </c>
      <c r="F383" s="202">
        <v>0</v>
      </c>
      <c r="G383" s="200">
        <v>0</v>
      </c>
      <c r="H383" s="216">
        <v>300</v>
      </c>
      <c r="I383" s="208">
        <v>-100</v>
      </c>
      <c r="J383" s="210">
        <v>0</v>
      </c>
      <c r="K383" s="204">
        <v>100</v>
      </c>
      <c r="L383" s="206">
        <v>0</v>
      </c>
      <c r="M383" s="193" t="s">
        <v>199</v>
      </c>
      <c r="N383" s="189">
        <v>60</v>
      </c>
      <c r="O383" s="193" t="s">
        <v>199</v>
      </c>
      <c r="P383" s="189">
        <v>20</v>
      </c>
      <c r="Q383" s="193" t="s">
        <v>199</v>
      </c>
      <c r="R383" s="189">
        <v>10</v>
      </c>
      <c r="S383" s="194" t="s">
        <v>201</v>
      </c>
      <c r="T383" s="191">
        <v>10</v>
      </c>
      <c r="U383" s="198"/>
      <c r="V383" s="213">
        <v>600</v>
      </c>
      <c r="W383" s="213">
        <v>5000</v>
      </c>
      <c r="X383" s="213">
        <v>3000</v>
      </c>
      <c r="Y383" s="214">
        <v>1200</v>
      </c>
      <c r="Z383" s="213">
        <v>500</v>
      </c>
      <c r="AA383" s="213">
        <v>200</v>
      </c>
      <c r="AB383" s="213">
        <v>30</v>
      </c>
      <c r="AC383" s="213">
        <v>25</v>
      </c>
      <c r="AD383" s="198"/>
      <c r="AE383" s="213">
        <f t="shared" si="35"/>
        <v>25000</v>
      </c>
      <c r="AF383" s="213">
        <f t="shared" si="36"/>
        <v>15000</v>
      </c>
      <c r="AG383" s="214">
        <f t="shared" si="37"/>
        <v>19200</v>
      </c>
      <c r="AH383" s="474">
        <f t="shared" si="38"/>
        <v>860</v>
      </c>
      <c r="AI383" s="474">
        <f t="shared" si="39"/>
        <v>560</v>
      </c>
      <c r="AJ383" s="213">
        <f t="shared" si="40"/>
        <v>120</v>
      </c>
      <c r="AK383" s="213">
        <f t="shared" si="41"/>
        <v>100</v>
      </c>
      <c r="AL383" s="198"/>
      <c r="AM383" s="195">
        <v>80</v>
      </c>
      <c r="AN383" s="197" t="s">
        <v>711</v>
      </c>
      <c r="AO383" s="197" t="s">
        <v>20</v>
      </c>
    </row>
    <row r="384" spans="1:41" x14ac:dyDescent="0.15">
      <c r="A384" s="174">
        <v>381</v>
      </c>
      <c r="B384" s="176" t="s">
        <v>710</v>
      </c>
      <c r="C384" s="213">
        <v>55</v>
      </c>
      <c r="D384" s="219">
        <v>4</v>
      </c>
      <c r="E384" s="212" t="s">
        <v>6244</v>
      </c>
      <c r="F384" s="202">
        <v>0</v>
      </c>
      <c r="G384" s="200">
        <v>0</v>
      </c>
      <c r="H384" s="216">
        <v>300</v>
      </c>
      <c r="I384" s="208">
        <v>-100</v>
      </c>
      <c r="J384" s="210">
        <v>0</v>
      </c>
      <c r="K384" s="204">
        <v>100</v>
      </c>
      <c r="L384" s="206">
        <v>0</v>
      </c>
      <c r="M384" s="193" t="s">
        <v>199</v>
      </c>
      <c r="N384" s="189">
        <v>20</v>
      </c>
      <c r="O384" s="193" t="s">
        <v>199</v>
      </c>
      <c r="P384" s="189">
        <v>15</v>
      </c>
      <c r="Q384" s="193" t="s">
        <v>199</v>
      </c>
      <c r="R384" s="189">
        <v>10</v>
      </c>
      <c r="S384" s="194" t="s">
        <v>596</v>
      </c>
      <c r="T384" s="191">
        <v>20</v>
      </c>
      <c r="U384" s="198"/>
      <c r="V384" s="213">
        <v>400</v>
      </c>
      <c r="W384" s="213">
        <v>550</v>
      </c>
      <c r="X384" s="213">
        <v>750</v>
      </c>
      <c r="Y384" s="214">
        <v>25</v>
      </c>
      <c r="Z384" s="213">
        <v>450</v>
      </c>
      <c r="AA384" s="213">
        <v>240</v>
      </c>
      <c r="AB384" s="213">
        <v>80</v>
      </c>
      <c r="AC384" s="213">
        <v>80</v>
      </c>
      <c r="AD384" s="198"/>
      <c r="AE384" s="213">
        <f t="shared" si="35"/>
        <v>2750</v>
      </c>
      <c r="AF384" s="213">
        <f t="shared" si="36"/>
        <v>3750</v>
      </c>
      <c r="AG384" s="214">
        <f t="shared" si="37"/>
        <v>400</v>
      </c>
      <c r="AH384" s="474">
        <f t="shared" si="38"/>
        <v>780</v>
      </c>
      <c r="AI384" s="474">
        <f t="shared" si="39"/>
        <v>570</v>
      </c>
      <c r="AJ384" s="213">
        <f t="shared" si="40"/>
        <v>320</v>
      </c>
      <c r="AK384" s="213">
        <f t="shared" si="41"/>
        <v>320</v>
      </c>
      <c r="AL384" s="198"/>
      <c r="AM384" s="195">
        <v>80</v>
      </c>
      <c r="AN384" s="197" t="s">
        <v>707</v>
      </c>
      <c r="AO384" s="197" t="s">
        <v>6190</v>
      </c>
    </row>
    <row r="385" spans="1:41" x14ac:dyDescent="0.15">
      <c r="A385" s="174">
        <v>382</v>
      </c>
      <c r="B385" s="176" t="s">
        <v>5722</v>
      </c>
      <c r="C385" s="213">
        <v>55</v>
      </c>
      <c r="D385" s="219">
        <v>10</v>
      </c>
      <c r="E385" s="212" t="s">
        <v>6240</v>
      </c>
      <c r="F385" s="202">
        <v>50</v>
      </c>
      <c r="G385" s="200">
        <v>100</v>
      </c>
      <c r="H385" s="216">
        <v>300</v>
      </c>
      <c r="I385" s="208">
        <v>30</v>
      </c>
      <c r="J385" s="210">
        <v>-400</v>
      </c>
      <c r="K385" s="204">
        <v>100</v>
      </c>
      <c r="L385" s="206">
        <v>100</v>
      </c>
      <c r="M385" s="193" t="s">
        <v>709</v>
      </c>
      <c r="N385" s="189">
        <v>20</v>
      </c>
      <c r="O385" s="193" t="s">
        <v>5723</v>
      </c>
      <c r="P385" s="189">
        <v>20</v>
      </c>
      <c r="Q385" s="193" t="s">
        <v>5723</v>
      </c>
      <c r="R385" s="189">
        <v>10</v>
      </c>
      <c r="S385" s="194" t="s">
        <v>5723</v>
      </c>
      <c r="T385" s="191">
        <v>10</v>
      </c>
      <c r="U385" s="198"/>
      <c r="V385" s="213">
        <v>500</v>
      </c>
      <c r="W385" s="213">
        <v>550</v>
      </c>
      <c r="X385" s="213">
        <v>750</v>
      </c>
      <c r="Y385" s="214">
        <v>300</v>
      </c>
      <c r="Z385" s="213">
        <v>400</v>
      </c>
      <c r="AA385" s="213">
        <v>255</v>
      </c>
      <c r="AB385" s="213">
        <v>50</v>
      </c>
      <c r="AC385" s="213">
        <v>100</v>
      </c>
      <c r="AD385" s="198"/>
      <c r="AE385" s="213">
        <f t="shared" si="35"/>
        <v>2750</v>
      </c>
      <c r="AF385" s="213">
        <f t="shared" si="36"/>
        <v>3750</v>
      </c>
      <c r="AG385" s="214">
        <f t="shared" si="37"/>
        <v>4800</v>
      </c>
      <c r="AH385" s="474">
        <f t="shared" si="38"/>
        <v>730</v>
      </c>
      <c r="AI385" s="474">
        <f t="shared" si="39"/>
        <v>585</v>
      </c>
      <c r="AJ385" s="213">
        <f t="shared" si="40"/>
        <v>200</v>
      </c>
      <c r="AK385" s="213">
        <f t="shared" si="41"/>
        <v>400</v>
      </c>
      <c r="AL385" s="198"/>
      <c r="AM385" s="195">
        <v>120</v>
      </c>
      <c r="AN385" s="197" t="s">
        <v>707</v>
      </c>
      <c r="AO385" s="197" t="s">
        <v>6190</v>
      </c>
    </row>
    <row r="386" spans="1:41" x14ac:dyDescent="0.15">
      <c r="A386" s="174">
        <v>383</v>
      </c>
      <c r="B386" s="176" t="s">
        <v>708</v>
      </c>
      <c r="C386" s="213">
        <v>55</v>
      </c>
      <c r="D386" s="219">
        <v>10</v>
      </c>
      <c r="E386" s="212" t="s">
        <v>6240</v>
      </c>
      <c r="F386" s="202">
        <v>50</v>
      </c>
      <c r="G386" s="200">
        <v>100</v>
      </c>
      <c r="H386" s="216">
        <v>300</v>
      </c>
      <c r="I386" s="208">
        <v>30</v>
      </c>
      <c r="J386" s="210">
        <v>-400</v>
      </c>
      <c r="K386" s="204">
        <v>100</v>
      </c>
      <c r="L386" s="206">
        <v>100</v>
      </c>
      <c r="M386" s="193" t="s">
        <v>5723</v>
      </c>
      <c r="N386" s="189">
        <v>20</v>
      </c>
      <c r="O386" s="193" t="s">
        <v>5723</v>
      </c>
      <c r="P386" s="189">
        <v>10</v>
      </c>
      <c r="Q386" s="193" t="s">
        <v>5723</v>
      </c>
      <c r="R386" s="189">
        <v>5</v>
      </c>
      <c r="S386" s="194" t="s">
        <v>5723</v>
      </c>
      <c r="T386" s="191">
        <v>5</v>
      </c>
      <c r="U386" s="198"/>
      <c r="V386" s="213">
        <v>500</v>
      </c>
      <c r="W386" s="213">
        <v>550</v>
      </c>
      <c r="X386" s="213">
        <v>750</v>
      </c>
      <c r="Y386" s="214">
        <v>300</v>
      </c>
      <c r="Z386" s="213">
        <v>400</v>
      </c>
      <c r="AA386" s="213">
        <v>255</v>
      </c>
      <c r="AB386" s="213">
        <v>50</v>
      </c>
      <c r="AC386" s="213">
        <v>100</v>
      </c>
      <c r="AD386" s="198"/>
      <c r="AE386" s="213">
        <f t="shared" si="35"/>
        <v>2750</v>
      </c>
      <c r="AF386" s="213">
        <f t="shared" si="36"/>
        <v>3750</v>
      </c>
      <c r="AG386" s="214">
        <f t="shared" si="37"/>
        <v>4800</v>
      </c>
      <c r="AH386" s="474">
        <f t="shared" si="38"/>
        <v>730</v>
      </c>
      <c r="AI386" s="474">
        <f t="shared" si="39"/>
        <v>585</v>
      </c>
      <c r="AJ386" s="213">
        <f t="shared" si="40"/>
        <v>200</v>
      </c>
      <c r="AK386" s="213">
        <f t="shared" si="41"/>
        <v>400</v>
      </c>
      <c r="AL386" s="198"/>
      <c r="AM386" s="195">
        <v>100</v>
      </c>
      <c r="AN386" s="197" t="s">
        <v>707</v>
      </c>
      <c r="AO386" s="197" t="s">
        <v>6192</v>
      </c>
    </row>
    <row r="387" spans="1:41" x14ac:dyDescent="0.15">
      <c r="A387" s="174">
        <v>384</v>
      </c>
      <c r="B387" s="176" t="s">
        <v>5724</v>
      </c>
      <c r="C387" s="213">
        <v>57</v>
      </c>
      <c r="D387" s="219">
        <v>12</v>
      </c>
      <c r="E387" s="212" t="s">
        <v>6248</v>
      </c>
      <c r="F387" s="202">
        <v>0</v>
      </c>
      <c r="G387" s="200">
        <v>100</v>
      </c>
      <c r="H387" s="216">
        <v>150</v>
      </c>
      <c r="I387" s="208">
        <v>100</v>
      </c>
      <c r="J387" s="210">
        <v>-50</v>
      </c>
      <c r="K387" s="204">
        <v>100</v>
      </c>
      <c r="L387" s="206">
        <v>100</v>
      </c>
      <c r="M387" s="193" t="s">
        <v>603</v>
      </c>
      <c r="N387" s="189">
        <v>10</v>
      </c>
      <c r="O387" s="193" t="s">
        <v>603</v>
      </c>
      <c r="P387" s="189">
        <v>7</v>
      </c>
      <c r="Q387" s="193" t="s">
        <v>603</v>
      </c>
      <c r="R387" s="189">
        <v>5</v>
      </c>
      <c r="S387" s="194" t="s">
        <v>603</v>
      </c>
      <c r="T387" s="191">
        <v>10</v>
      </c>
      <c r="U387" s="198"/>
      <c r="V387" s="213">
        <v>350</v>
      </c>
      <c r="W387" s="213">
        <v>800</v>
      </c>
      <c r="X387" s="213">
        <v>300</v>
      </c>
      <c r="Y387" s="214">
        <v>1200</v>
      </c>
      <c r="Z387" s="213">
        <v>1000</v>
      </c>
      <c r="AA387" s="213">
        <v>100</v>
      </c>
      <c r="AB387" s="213">
        <v>65</v>
      </c>
      <c r="AC387" s="213">
        <v>0</v>
      </c>
      <c r="AD387" s="198"/>
      <c r="AE387" s="213">
        <f t="shared" ref="AE387:AE450" si="42">W387*经验率</f>
        <v>4000</v>
      </c>
      <c r="AF387" s="213">
        <f t="shared" ref="AF387:AF450" si="43">X387*金钱率</f>
        <v>1500</v>
      </c>
      <c r="AG387" s="214">
        <f t="shared" ref="AG387:AG450" si="44">Y387*HP率</f>
        <v>19200</v>
      </c>
      <c r="AH387" s="474">
        <f t="shared" ref="AH387:AH450" si="45">C387*攻击率+Z387</f>
        <v>1342</v>
      </c>
      <c r="AI387" s="474">
        <f t="shared" ref="AI387:AI450" si="46">C387*速度率+AA387</f>
        <v>442</v>
      </c>
      <c r="AJ387" s="213">
        <f t="shared" ref="AJ387:AJ450" si="47">AB387*命中率</f>
        <v>260</v>
      </c>
      <c r="AK387" s="213">
        <f t="shared" ref="AK387:AK450" si="48">AC387*回避率</f>
        <v>0</v>
      </c>
      <c r="AL387" s="198"/>
      <c r="AM387" s="195">
        <v>100</v>
      </c>
      <c r="AN387" s="197" t="s">
        <v>707</v>
      </c>
      <c r="AO387" s="197" t="s">
        <v>6192</v>
      </c>
    </row>
    <row r="388" spans="1:41" x14ac:dyDescent="0.15">
      <c r="A388" s="174">
        <v>385</v>
      </c>
      <c r="B388" s="176" t="s">
        <v>706</v>
      </c>
      <c r="C388" s="213">
        <v>56</v>
      </c>
      <c r="D388" s="219">
        <v>0</v>
      </c>
      <c r="E388" s="212" t="s">
        <v>6238</v>
      </c>
      <c r="F388" s="202">
        <v>0</v>
      </c>
      <c r="G388" s="200">
        <v>100</v>
      </c>
      <c r="H388" s="216">
        <v>100</v>
      </c>
      <c r="I388" s="208">
        <v>100</v>
      </c>
      <c r="J388" s="210">
        <v>100</v>
      </c>
      <c r="K388" s="204">
        <v>100</v>
      </c>
      <c r="L388" s="206">
        <v>-100</v>
      </c>
      <c r="M388" s="193" t="s">
        <v>603</v>
      </c>
      <c r="N388" s="189">
        <v>10</v>
      </c>
      <c r="O388" s="193" t="s">
        <v>603</v>
      </c>
      <c r="P388" s="189">
        <v>7</v>
      </c>
      <c r="Q388" s="193" t="s">
        <v>603</v>
      </c>
      <c r="R388" s="189">
        <v>5</v>
      </c>
      <c r="S388" s="194" t="s">
        <v>603</v>
      </c>
      <c r="T388" s="191">
        <v>10</v>
      </c>
      <c r="U388" s="198"/>
      <c r="V388" s="213">
        <v>150</v>
      </c>
      <c r="W388" s="213">
        <v>500</v>
      </c>
      <c r="X388" s="213">
        <v>250</v>
      </c>
      <c r="Y388" s="214">
        <v>2200</v>
      </c>
      <c r="Z388" s="213">
        <v>550</v>
      </c>
      <c r="AA388" s="213">
        <v>150</v>
      </c>
      <c r="AB388" s="213">
        <v>65</v>
      </c>
      <c r="AC388" s="213">
        <v>30</v>
      </c>
      <c r="AD388" s="198"/>
      <c r="AE388" s="213">
        <f t="shared" si="42"/>
        <v>2500</v>
      </c>
      <c r="AF388" s="213">
        <f t="shared" si="43"/>
        <v>1250</v>
      </c>
      <c r="AG388" s="214">
        <f t="shared" si="44"/>
        <v>35200</v>
      </c>
      <c r="AH388" s="474">
        <f t="shared" si="45"/>
        <v>886</v>
      </c>
      <c r="AI388" s="474">
        <f t="shared" si="46"/>
        <v>486</v>
      </c>
      <c r="AJ388" s="213">
        <f t="shared" si="47"/>
        <v>260</v>
      </c>
      <c r="AK388" s="213">
        <f t="shared" si="48"/>
        <v>120</v>
      </c>
      <c r="AL388" s="198"/>
      <c r="AM388" s="195">
        <v>80</v>
      </c>
      <c r="AN388" s="197" t="s">
        <v>699</v>
      </c>
      <c r="AO388" s="197" t="s">
        <v>6192</v>
      </c>
    </row>
    <row r="389" spans="1:41" x14ac:dyDescent="0.15">
      <c r="A389" s="174">
        <v>386</v>
      </c>
      <c r="B389" s="176" t="s">
        <v>705</v>
      </c>
      <c r="C389" s="213">
        <v>58</v>
      </c>
      <c r="D389" s="219">
        <v>2</v>
      </c>
      <c r="E389" s="212" t="s">
        <v>6239</v>
      </c>
      <c r="F389" s="202">
        <v>0</v>
      </c>
      <c r="G389" s="200">
        <v>100</v>
      </c>
      <c r="H389" s="216">
        <v>100</v>
      </c>
      <c r="I389" s="208">
        <v>100</v>
      </c>
      <c r="J389" s="210">
        <v>-100</v>
      </c>
      <c r="K389" s="204">
        <v>100</v>
      </c>
      <c r="L389" s="206">
        <v>-100</v>
      </c>
      <c r="M389" s="193" t="s">
        <v>5719</v>
      </c>
      <c r="N389" s="189">
        <v>30</v>
      </c>
      <c r="O389" s="193" t="s">
        <v>603</v>
      </c>
      <c r="P389" s="189">
        <v>10</v>
      </c>
      <c r="Q389" s="193" t="s">
        <v>603</v>
      </c>
      <c r="R389" s="189">
        <v>7</v>
      </c>
      <c r="S389" s="194" t="s">
        <v>603</v>
      </c>
      <c r="T389" s="191">
        <v>10</v>
      </c>
      <c r="U389" s="198"/>
      <c r="V389" s="213">
        <v>350</v>
      </c>
      <c r="W389" s="213">
        <v>1200</v>
      </c>
      <c r="X389" s="213">
        <v>1200</v>
      </c>
      <c r="Y389" s="214">
        <v>1200</v>
      </c>
      <c r="Z389" s="213">
        <v>600</v>
      </c>
      <c r="AA389" s="213">
        <v>200</v>
      </c>
      <c r="AB389" s="213">
        <v>80</v>
      </c>
      <c r="AC389" s="213">
        <v>80</v>
      </c>
      <c r="AD389" s="198"/>
      <c r="AE389" s="213">
        <f t="shared" si="42"/>
        <v>6000</v>
      </c>
      <c r="AF389" s="213">
        <f t="shared" si="43"/>
        <v>6000</v>
      </c>
      <c r="AG389" s="214">
        <f t="shared" si="44"/>
        <v>19200</v>
      </c>
      <c r="AH389" s="474">
        <f t="shared" si="45"/>
        <v>948</v>
      </c>
      <c r="AI389" s="474">
        <f t="shared" si="46"/>
        <v>548</v>
      </c>
      <c r="AJ389" s="213">
        <f t="shared" si="47"/>
        <v>320</v>
      </c>
      <c r="AK389" s="213">
        <f t="shared" si="48"/>
        <v>320</v>
      </c>
      <c r="AL389" s="198"/>
      <c r="AM389" s="195">
        <v>80</v>
      </c>
      <c r="AN389" s="197" t="s">
        <v>699</v>
      </c>
      <c r="AO389" s="197" t="s">
        <v>6192</v>
      </c>
    </row>
    <row r="390" spans="1:41" x14ac:dyDescent="0.15">
      <c r="A390" s="174">
        <v>387</v>
      </c>
      <c r="B390" s="176" t="s">
        <v>704</v>
      </c>
      <c r="C390" s="213">
        <v>59</v>
      </c>
      <c r="D390" s="219">
        <v>0</v>
      </c>
      <c r="E390" s="212" t="s">
        <v>6238</v>
      </c>
      <c r="F390" s="202">
        <v>0</v>
      </c>
      <c r="G390" s="200">
        <v>80</v>
      </c>
      <c r="H390" s="216">
        <v>0</v>
      </c>
      <c r="I390" s="208">
        <v>0</v>
      </c>
      <c r="J390" s="210">
        <v>0</v>
      </c>
      <c r="K390" s="204">
        <v>0</v>
      </c>
      <c r="L390" s="206">
        <v>-20</v>
      </c>
      <c r="M390" s="193" t="s">
        <v>703</v>
      </c>
      <c r="N390" s="189">
        <v>30</v>
      </c>
      <c r="O390" s="193" t="s">
        <v>702</v>
      </c>
      <c r="P390" s="189">
        <v>10</v>
      </c>
      <c r="Q390" s="193" t="s">
        <v>701</v>
      </c>
      <c r="R390" s="189">
        <v>7</v>
      </c>
      <c r="S390" s="194" t="s">
        <v>701</v>
      </c>
      <c r="T390" s="191">
        <v>7</v>
      </c>
      <c r="U390" s="198"/>
      <c r="V390" s="213">
        <v>300</v>
      </c>
      <c r="W390" s="213">
        <v>1500</v>
      </c>
      <c r="X390" s="213">
        <v>900</v>
      </c>
      <c r="Y390" s="214">
        <v>1500</v>
      </c>
      <c r="Z390" s="213">
        <v>650</v>
      </c>
      <c r="AA390" s="213">
        <v>180</v>
      </c>
      <c r="AB390" s="213">
        <v>80</v>
      </c>
      <c r="AC390" s="213">
        <v>80</v>
      </c>
      <c r="AD390" s="198"/>
      <c r="AE390" s="213">
        <f t="shared" si="42"/>
        <v>7500</v>
      </c>
      <c r="AF390" s="213">
        <f t="shared" si="43"/>
        <v>4500</v>
      </c>
      <c r="AG390" s="214">
        <f t="shared" si="44"/>
        <v>24000</v>
      </c>
      <c r="AH390" s="474">
        <f t="shared" si="45"/>
        <v>1004</v>
      </c>
      <c r="AI390" s="474">
        <f t="shared" si="46"/>
        <v>534</v>
      </c>
      <c r="AJ390" s="213">
        <f t="shared" si="47"/>
        <v>320</v>
      </c>
      <c r="AK390" s="213">
        <f t="shared" si="48"/>
        <v>320</v>
      </c>
      <c r="AL390" s="198"/>
      <c r="AM390" s="195">
        <v>80</v>
      </c>
      <c r="AN390" s="197" t="s">
        <v>699</v>
      </c>
      <c r="AO390" s="197" t="s">
        <v>6192</v>
      </c>
    </row>
    <row r="391" spans="1:41" x14ac:dyDescent="0.15">
      <c r="A391" s="174">
        <v>388</v>
      </c>
      <c r="B391" s="176" t="s">
        <v>5725</v>
      </c>
      <c r="C391" s="213">
        <v>54</v>
      </c>
      <c r="D391" s="219">
        <v>0</v>
      </c>
      <c r="E391" s="212" t="s">
        <v>6238</v>
      </c>
      <c r="F391" s="202">
        <v>0</v>
      </c>
      <c r="G391" s="200">
        <v>0</v>
      </c>
      <c r="H391" s="216">
        <v>0</v>
      </c>
      <c r="I391" s="208">
        <v>0</v>
      </c>
      <c r="J391" s="210">
        <v>0</v>
      </c>
      <c r="K391" s="204">
        <v>-20</v>
      </c>
      <c r="L391" s="206">
        <v>0</v>
      </c>
      <c r="M391" s="193" t="s">
        <v>689</v>
      </c>
      <c r="N391" s="189">
        <v>10</v>
      </c>
      <c r="O391" s="193" t="s">
        <v>626</v>
      </c>
      <c r="P391" s="189">
        <v>8</v>
      </c>
      <c r="Q391" s="193" t="s">
        <v>698</v>
      </c>
      <c r="R391" s="189">
        <v>5</v>
      </c>
      <c r="S391" s="194" t="s">
        <v>698</v>
      </c>
      <c r="T391" s="191">
        <v>5</v>
      </c>
      <c r="U391" s="198"/>
      <c r="V391" s="213">
        <v>350</v>
      </c>
      <c r="W391" s="213">
        <v>480</v>
      </c>
      <c r="X391" s="213">
        <v>720</v>
      </c>
      <c r="Y391" s="214">
        <v>350</v>
      </c>
      <c r="Z391" s="213">
        <v>550</v>
      </c>
      <c r="AA391" s="213">
        <v>180</v>
      </c>
      <c r="AB391" s="213">
        <v>65</v>
      </c>
      <c r="AC391" s="213">
        <v>50</v>
      </c>
      <c r="AD391" s="198"/>
      <c r="AE391" s="213">
        <f t="shared" si="42"/>
        <v>2400</v>
      </c>
      <c r="AF391" s="213">
        <f t="shared" si="43"/>
        <v>3600</v>
      </c>
      <c r="AG391" s="214">
        <f t="shared" si="44"/>
        <v>5600</v>
      </c>
      <c r="AH391" s="474">
        <f t="shared" si="45"/>
        <v>874</v>
      </c>
      <c r="AI391" s="474">
        <f t="shared" si="46"/>
        <v>504</v>
      </c>
      <c r="AJ391" s="213">
        <f t="shared" si="47"/>
        <v>260</v>
      </c>
      <c r="AK391" s="213">
        <f t="shared" si="48"/>
        <v>200</v>
      </c>
      <c r="AL391" s="198"/>
      <c r="AM391" s="195">
        <v>100</v>
      </c>
      <c r="AN391" s="197" t="s">
        <v>699</v>
      </c>
      <c r="AO391" s="197" t="s">
        <v>6192</v>
      </c>
    </row>
    <row r="392" spans="1:41" x14ac:dyDescent="0.15">
      <c r="A392" s="174">
        <v>389</v>
      </c>
      <c r="B392" s="176" t="s">
        <v>5726</v>
      </c>
      <c r="C392" s="213">
        <v>54</v>
      </c>
      <c r="D392" s="219">
        <v>0</v>
      </c>
      <c r="E392" s="212" t="s">
        <v>6238</v>
      </c>
      <c r="F392" s="202">
        <v>0</v>
      </c>
      <c r="G392" s="200">
        <v>0</v>
      </c>
      <c r="H392" s="216">
        <v>0</v>
      </c>
      <c r="I392" s="208">
        <v>0</v>
      </c>
      <c r="J392" s="210">
        <v>0</v>
      </c>
      <c r="K392" s="204">
        <v>-20</v>
      </c>
      <c r="L392" s="206">
        <v>0</v>
      </c>
      <c r="M392" s="193" t="s">
        <v>689</v>
      </c>
      <c r="N392" s="189">
        <v>10</v>
      </c>
      <c r="O392" s="193" t="s">
        <v>626</v>
      </c>
      <c r="P392" s="189">
        <v>8</v>
      </c>
      <c r="Q392" s="193" t="s">
        <v>698</v>
      </c>
      <c r="R392" s="189">
        <v>5</v>
      </c>
      <c r="S392" s="194"/>
      <c r="T392" s="191"/>
      <c r="U392" s="198"/>
      <c r="V392" s="213">
        <v>350</v>
      </c>
      <c r="W392" s="213">
        <v>480</v>
      </c>
      <c r="X392" s="213">
        <v>720</v>
      </c>
      <c r="Y392" s="214">
        <v>350</v>
      </c>
      <c r="Z392" s="213">
        <v>550</v>
      </c>
      <c r="AA392" s="213">
        <v>180</v>
      </c>
      <c r="AB392" s="213">
        <v>65</v>
      </c>
      <c r="AC392" s="213">
        <v>50</v>
      </c>
      <c r="AD392" s="198"/>
      <c r="AE392" s="213">
        <f t="shared" si="42"/>
        <v>2400</v>
      </c>
      <c r="AF392" s="213">
        <f t="shared" si="43"/>
        <v>3600</v>
      </c>
      <c r="AG392" s="214">
        <f t="shared" si="44"/>
        <v>5600</v>
      </c>
      <c r="AH392" s="474">
        <f t="shared" si="45"/>
        <v>874</v>
      </c>
      <c r="AI392" s="474">
        <f t="shared" si="46"/>
        <v>504</v>
      </c>
      <c r="AJ392" s="213">
        <f t="shared" si="47"/>
        <v>260</v>
      </c>
      <c r="AK392" s="213">
        <f t="shared" si="48"/>
        <v>200</v>
      </c>
      <c r="AL392" s="198"/>
      <c r="AM392" s="195">
        <v>100</v>
      </c>
    </row>
    <row r="393" spans="1:41" x14ac:dyDescent="0.15">
      <c r="A393" s="174">
        <v>390</v>
      </c>
      <c r="B393" s="176" t="s">
        <v>5727</v>
      </c>
      <c r="C393" s="213">
        <v>54</v>
      </c>
      <c r="D393" s="219">
        <v>0</v>
      </c>
      <c r="E393" s="212" t="s">
        <v>6238</v>
      </c>
      <c r="F393" s="202">
        <v>0</v>
      </c>
      <c r="G393" s="200">
        <v>0</v>
      </c>
      <c r="H393" s="216">
        <v>0</v>
      </c>
      <c r="I393" s="208">
        <v>0</v>
      </c>
      <c r="J393" s="210">
        <v>0</v>
      </c>
      <c r="K393" s="204">
        <v>-20</v>
      </c>
      <c r="L393" s="206">
        <v>0</v>
      </c>
      <c r="M393" s="193" t="s">
        <v>689</v>
      </c>
      <c r="N393" s="189">
        <v>10</v>
      </c>
      <c r="O393" s="193" t="s">
        <v>626</v>
      </c>
      <c r="P393" s="189">
        <v>8</v>
      </c>
      <c r="Q393" s="193" t="s">
        <v>698</v>
      </c>
      <c r="R393" s="189">
        <v>5</v>
      </c>
      <c r="S393" s="194"/>
      <c r="T393" s="191"/>
      <c r="U393" s="198"/>
      <c r="V393" s="213">
        <v>350</v>
      </c>
      <c r="W393" s="213">
        <v>480</v>
      </c>
      <c r="X393" s="213">
        <v>720</v>
      </c>
      <c r="Y393" s="214">
        <v>350</v>
      </c>
      <c r="Z393" s="213">
        <v>550</v>
      </c>
      <c r="AA393" s="213">
        <v>180</v>
      </c>
      <c r="AB393" s="213">
        <v>65</v>
      </c>
      <c r="AC393" s="213">
        <v>50</v>
      </c>
      <c r="AD393" s="198"/>
      <c r="AE393" s="213">
        <f t="shared" si="42"/>
        <v>2400</v>
      </c>
      <c r="AF393" s="213">
        <f t="shared" si="43"/>
        <v>3600</v>
      </c>
      <c r="AG393" s="214">
        <f t="shared" si="44"/>
        <v>5600</v>
      </c>
      <c r="AH393" s="474">
        <f t="shared" si="45"/>
        <v>874</v>
      </c>
      <c r="AI393" s="474">
        <f t="shared" si="46"/>
        <v>504</v>
      </c>
      <c r="AJ393" s="213">
        <f t="shared" si="47"/>
        <v>260</v>
      </c>
      <c r="AK393" s="213">
        <f t="shared" si="48"/>
        <v>200</v>
      </c>
      <c r="AL393" s="198"/>
      <c r="AM393" s="195">
        <v>100</v>
      </c>
    </row>
    <row r="394" spans="1:41" x14ac:dyDescent="0.15">
      <c r="A394" s="174">
        <v>391</v>
      </c>
      <c r="B394" s="176" t="s">
        <v>5728</v>
      </c>
      <c r="C394" s="213">
        <v>55</v>
      </c>
      <c r="D394" s="219">
        <v>4</v>
      </c>
      <c r="E394" s="212" t="s">
        <v>6244</v>
      </c>
      <c r="F394" s="202">
        <v>0</v>
      </c>
      <c r="G394" s="200">
        <v>0</v>
      </c>
      <c r="H394" s="216">
        <v>0</v>
      </c>
      <c r="I394" s="208">
        <v>-100</v>
      </c>
      <c r="J394" s="210">
        <v>-50</v>
      </c>
      <c r="K394" s="204">
        <v>100</v>
      </c>
      <c r="L394" s="206">
        <v>0</v>
      </c>
      <c r="M394" s="193" t="s">
        <v>199</v>
      </c>
      <c r="N394" s="189">
        <v>15</v>
      </c>
      <c r="O394" s="193" t="s">
        <v>677</v>
      </c>
      <c r="P394" s="189">
        <v>7</v>
      </c>
      <c r="Q394" s="193" t="s">
        <v>201</v>
      </c>
      <c r="R394" s="189">
        <v>5</v>
      </c>
      <c r="S394" s="194" t="s">
        <v>201</v>
      </c>
      <c r="T394" s="191">
        <v>5</v>
      </c>
      <c r="U394" s="198"/>
      <c r="V394" s="213">
        <v>80</v>
      </c>
      <c r="W394" s="213">
        <v>800</v>
      </c>
      <c r="X394" s="213">
        <v>800</v>
      </c>
      <c r="Y394" s="214">
        <v>2700</v>
      </c>
      <c r="Z394" s="213">
        <v>740</v>
      </c>
      <c r="AA394" s="213">
        <v>135</v>
      </c>
      <c r="AB394" s="213">
        <v>70</v>
      </c>
      <c r="AC394" s="213">
        <v>45</v>
      </c>
      <c r="AD394" s="198"/>
      <c r="AE394" s="213">
        <f t="shared" si="42"/>
        <v>4000</v>
      </c>
      <c r="AF394" s="213">
        <f t="shared" si="43"/>
        <v>4000</v>
      </c>
      <c r="AG394" s="214">
        <f t="shared" si="44"/>
        <v>43200</v>
      </c>
      <c r="AH394" s="474">
        <f t="shared" si="45"/>
        <v>1070</v>
      </c>
      <c r="AI394" s="474">
        <f t="shared" si="46"/>
        <v>465</v>
      </c>
      <c r="AJ394" s="213">
        <f t="shared" si="47"/>
        <v>280</v>
      </c>
      <c r="AK394" s="213">
        <f t="shared" si="48"/>
        <v>180</v>
      </c>
      <c r="AL394" s="198"/>
      <c r="AM394" s="195">
        <v>80</v>
      </c>
    </row>
    <row r="395" spans="1:41" x14ac:dyDescent="0.15">
      <c r="A395" s="174">
        <v>392</v>
      </c>
      <c r="B395" s="176" t="s">
        <v>5729</v>
      </c>
      <c r="C395" s="213">
        <v>35</v>
      </c>
      <c r="D395" s="219">
        <v>4</v>
      </c>
      <c r="E395" s="212" t="s">
        <v>6244</v>
      </c>
      <c r="F395" s="202">
        <v>0</v>
      </c>
      <c r="G395" s="200">
        <v>0</v>
      </c>
      <c r="H395" s="216">
        <v>0</v>
      </c>
      <c r="I395" s="208">
        <v>-100</v>
      </c>
      <c r="J395" s="210">
        <v>-50</v>
      </c>
      <c r="K395" s="204">
        <v>100</v>
      </c>
      <c r="L395" s="206">
        <v>0</v>
      </c>
      <c r="M395" s="193"/>
      <c r="N395" s="189"/>
      <c r="O395" s="193"/>
      <c r="P395" s="189"/>
      <c r="Q395" s="193"/>
      <c r="R395" s="189"/>
      <c r="S395" s="194"/>
      <c r="T395" s="191"/>
      <c r="U395" s="198"/>
      <c r="V395" s="213">
        <v>80</v>
      </c>
      <c r="W395" s="213">
        <v>250</v>
      </c>
      <c r="X395" s="213">
        <v>100</v>
      </c>
      <c r="Y395" s="214">
        <v>1350</v>
      </c>
      <c r="Z395" s="213">
        <v>650</v>
      </c>
      <c r="AA395" s="213">
        <v>135</v>
      </c>
      <c r="AB395" s="213">
        <v>50</v>
      </c>
      <c r="AC395" s="213">
        <v>45</v>
      </c>
      <c r="AD395" s="198"/>
      <c r="AE395" s="213">
        <f t="shared" si="42"/>
        <v>1250</v>
      </c>
      <c r="AF395" s="213">
        <f t="shared" si="43"/>
        <v>500</v>
      </c>
      <c r="AG395" s="214">
        <f t="shared" si="44"/>
        <v>21600</v>
      </c>
      <c r="AH395" s="474">
        <f t="shared" si="45"/>
        <v>860</v>
      </c>
      <c r="AI395" s="474">
        <f t="shared" si="46"/>
        <v>345</v>
      </c>
      <c r="AJ395" s="213">
        <f t="shared" si="47"/>
        <v>200</v>
      </c>
      <c r="AK395" s="213">
        <f t="shared" si="48"/>
        <v>180</v>
      </c>
      <c r="AL395" s="198"/>
      <c r="AM395" s="195">
        <v>80</v>
      </c>
    </row>
    <row r="396" spans="1:41" x14ac:dyDescent="0.15">
      <c r="A396" s="174">
        <v>393</v>
      </c>
      <c r="B396" s="176" t="s">
        <v>5730</v>
      </c>
      <c r="C396" s="213">
        <v>55</v>
      </c>
      <c r="D396" s="219">
        <v>5</v>
      </c>
      <c r="E396" s="212" t="s">
        <v>6245</v>
      </c>
      <c r="F396" s="202">
        <v>0</v>
      </c>
      <c r="G396" s="200">
        <v>0</v>
      </c>
      <c r="H396" s="216">
        <v>0</v>
      </c>
      <c r="I396" s="208">
        <v>-100</v>
      </c>
      <c r="J396" s="210">
        <v>-50</v>
      </c>
      <c r="K396" s="204">
        <v>100</v>
      </c>
      <c r="L396" s="206">
        <v>0</v>
      </c>
      <c r="M396" s="193"/>
      <c r="N396" s="189"/>
      <c r="O396" s="193"/>
      <c r="P396" s="189"/>
      <c r="Q396" s="193"/>
      <c r="R396" s="189"/>
      <c r="S396" s="194"/>
      <c r="T396" s="191"/>
      <c r="U396" s="198"/>
      <c r="V396" s="213">
        <v>80</v>
      </c>
      <c r="W396" s="213">
        <v>1600</v>
      </c>
      <c r="X396" s="213">
        <v>1200</v>
      </c>
      <c r="Y396" s="214">
        <v>2700</v>
      </c>
      <c r="Z396" s="213">
        <v>650</v>
      </c>
      <c r="AA396" s="213">
        <v>135</v>
      </c>
      <c r="AB396" s="213">
        <v>50</v>
      </c>
      <c r="AC396" s="213">
        <v>45</v>
      </c>
      <c r="AD396" s="198"/>
      <c r="AE396" s="213">
        <f t="shared" si="42"/>
        <v>8000</v>
      </c>
      <c r="AF396" s="213">
        <f t="shared" si="43"/>
        <v>6000</v>
      </c>
      <c r="AG396" s="214">
        <f t="shared" si="44"/>
        <v>43200</v>
      </c>
      <c r="AH396" s="474">
        <f t="shared" si="45"/>
        <v>980</v>
      </c>
      <c r="AI396" s="474">
        <f t="shared" si="46"/>
        <v>465</v>
      </c>
      <c r="AJ396" s="213">
        <f t="shared" si="47"/>
        <v>200</v>
      </c>
      <c r="AK396" s="213">
        <f t="shared" si="48"/>
        <v>180</v>
      </c>
      <c r="AL396" s="198"/>
      <c r="AM396" s="195">
        <v>80</v>
      </c>
    </row>
    <row r="397" spans="1:41" x14ac:dyDescent="0.15">
      <c r="A397" s="174">
        <v>394</v>
      </c>
      <c r="B397" s="176" t="s">
        <v>5731</v>
      </c>
      <c r="C397" s="213">
        <v>55</v>
      </c>
      <c r="D397" s="219">
        <v>5</v>
      </c>
      <c r="E397" s="212" t="s">
        <v>6245</v>
      </c>
      <c r="F397" s="202">
        <v>0</v>
      </c>
      <c r="G397" s="200">
        <v>0</v>
      </c>
      <c r="H397" s="216">
        <v>0</v>
      </c>
      <c r="I397" s="208">
        <v>-100</v>
      </c>
      <c r="J397" s="210">
        <v>-50</v>
      </c>
      <c r="K397" s="204">
        <v>100</v>
      </c>
      <c r="L397" s="206">
        <v>0</v>
      </c>
      <c r="M397" s="193"/>
      <c r="N397" s="189"/>
      <c r="O397" s="193"/>
      <c r="P397" s="189"/>
      <c r="Q397" s="193"/>
      <c r="R397" s="189"/>
      <c r="S397" s="194"/>
      <c r="T397" s="191"/>
      <c r="U397" s="198"/>
      <c r="V397" s="213">
        <v>80</v>
      </c>
      <c r="W397" s="213">
        <v>1600</v>
      </c>
      <c r="X397" s="213">
        <v>1200</v>
      </c>
      <c r="Y397" s="214">
        <v>18000</v>
      </c>
      <c r="Z397" s="213">
        <v>650</v>
      </c>
      <c r="AA397" s="213">
        <v>135</v>
      </c>
      <c r="AB397" s="213">
        <v>50</v>
      </c>
      <c r="AC397" s="213">
        <v>45</v>
      </c>
      <c r="AD397" s="198"/>
      <c r="AE397" s="213">
        <f t="shared" si="42"/>
        <v>8000</v>
      </c>
      <c r="AF397" s="213">
        <f t="shared" si="43"/>
        <v>6000</v>
      </c>
      <c r="AG397" s="214">
        <f t="shared" si="44"/>
        <v>288000</v>
      </c>
      <c r="AH397" s="474">
        <f t="shared" si="45"/>
        <v>980</v>
      </c>
      <c r="AI397" s="474">
        <f t="shared" si="46"/>
        <v>465</v>
      </c>
      <c r="AJ397" s="213">
        <f t="shared" si="47"/>
        <v>200</v>
      </c>
      <c r="AK397" s="213">
        <f t="shared" si="48"/>
        <v>180</v>
      </c>
      <c r="AL397" s="198"/>
      <c r="AM397" s="195">
        <v>80</v>
      </c>
    </row>
    <row r="398" spans="1:41" x14ac:dyDescent="0.15">
      <c r="A398" s="174">
        <v>395</v>
      </c>
      <c r="B398" s="176" t="s">
        <v>5732</v>
      </c>
      <c r="C398" s="213">
        <v>30</v>
      </c>
      <c r="D398" s="219">
        <v>0</v>
      </c>
      <c r="E398" s="212" t="s">
        <v>6238</v>
      </c>
      <c r="F398" s="202">
        <v>0</v>
      </c>
      <c r="G398" s="200">
        <v>0</v>
      </c>
      <c r="H398" s="216">
        <v>0</v>
      </c>
      <c r="I398" s="208">
        <v>0</v>
      </c>
      <c r="J398" s="210">
        <v>0</v>
      </c>
      <c r="K398" s="204">
        <v>0</v>
      </c>
      <c r="L398" s="206">
        <v>0</v>
      </c>
      <c r="M398" s="193"/>
      <c r="N398" s="189"/>
      <c r="O398" s="193"/>
      <c r="P398" s="189"/>
      <c r="Q398" s="193"/>
      <c r="R398" s="189"/>
      <c r="S398" s="194"/>
      <c r="T398" s="191"/>
      <c r="U398" s="198"/>
      <c r="V398" s="213">
        <v>111</v>
      </c>
      <c r="W398" s="213">
        <v>222</v>
      </c>
      <c r="X398" s="213">
        <v>111</v>
      </c>
      <c r="Y398" s="214">
        <v>555</v>
      </c>
      <c r="Z398" s="213">
        <v>333</v>
      </c>
      <c r="AA398" s="213">
        <v>111</v>
      </c>
      <c r="AB398" s="213">
        <v>44</v>
      </c>
      <c r="AC398" s="213">
        <v>44</v>
      </c>
      <c r="AD398" s="198"/>
      <c r="AE398" s="213">
        <f t="shared" si="42"/>
        <v>1110</v>
      </c>
      <c r="AF398" s="213">
        <f t="shared" si="43"/>
        <v>555</v>
      </c>
      <c r="AG398" s="214">
        <f t="shared" si="44"/>
        <v>8880</v>
      </c>
      <c r="AH398" s="474">
        <f t="shared" si="45"/>
        <v>513</v>
      </c>
      <c r="AI398" s="474">
        <f t="shared" si="46"/>
        <v>291</v>
      </c>
      <c r="AJ398" s="213">
        <f t="shared" si="47"/>
        <v>176</v>
      </c>
      <c r="AK398" s="213">
        <f t="shared" si="48"/>
        <v>176</v>
      </c>
      <c r="AL398" s="198"/>
      <c r="AM398" s="195">
        <v>88</v>
      </c>
    </row>
    <row r="399" spans="1:41" x14ac:dyDescent="0.15">
      <c r="A399" s="174">
        <v>396</v>
      </c>
      <c r="B399" s="176" t="s">
        <v>694</v>
      </c>
      <c r="C399" s="213">
        <v>58</v>
      </c>
      <c r="D399" s="219">
        <v>0</v>
      </c>
      <c r="E399" s="212" t="s">
        <v>6238</v>
      </c>
      <c r="F399" s="202">
        <v>0</v>
      </c>
      <c r="G399" s="200">
        <v>0</v>
      </c>
      <c r="H399" s="216">
        <v>0</v>
      </c>
      <c r="I399" s="208">
        <v>0</v>
      </c>
      <c r="J399" s="210">
        <v>0</v>
      </c>
      <c r="K399" s="204">
        <v>0</v>
      </c>
      <c r="L399" s="206">
        <v>0</v>
      </c>
      <c r="M399" s="193"/>
      <c r="N399" s="189"/>
      <c r="O399" s="193"/>
      <c r="P399" s="189"/>
      <c r="Q399" s="193"/>
      <c r="R399" s="189"/>
      <c r="S399" s="194"/>
      <c r="T399" s="191"/>
      <c r="U399" s="198"/>
      <c r="V399" s="213">
        <v>222</v>
      </c>
      <c r="W399" s="213">
        <v>22222</v>
      </c>
      <c r="X399" s="213">
        <v>2222</v>
      </c>
      <c r="Y399" s="214">
        <v>22222</v>
      </c>
      <c r="Z399" s="213">
        <v>555</v>
      </c>
      <c r="AA399" s="213">
        <v>222</v>
      </c>
      <c r="AB399" s="213">
        <v>77</v>
      </c>
      <c r="AC399" s="213">
        <v>77</v>
      </c>
      <c r="AD399" s="198"/>
      <c r="AE399" s="213">
        <f t="shared" si="42"/>
        <v>111110</v>
      </c>
      <c r="AF399" s="213">
        <f t="shared" si="43"/>
        <v>11110</v>
      </c>
      <c r="AG399" s="214">
        <f t="shared" si="44"/>
        <v>355552</v>
      </c>
      <c r="AH399" s="474">
        <f t="shared" si="45"/>
        <v>903</v>
      </c>
      <c r="AI399" s="474">
        <f t="shared" si="46"/>
        <v>570</v>
      </c>
      <c r="AJ399" s="213">
        <f t="shared" si="47"/>
        <v>308</v>
      </c>
      <c r="AK399" s="213">
        <f t="shared" si="48"/>
        <v>308</v>
      </c>
      <c r="AL399" s="198"/>
      <c r="AM399" s="195">
        <v>88</v>
      </c>
    </row>
    <row r="400" spans="1:41" x14ac:dyDescent="0.15">
      <c r="A400" s="174">
        <v>397</v>
      </c>
      <c r="B400" s="176" t="s">
        <v>693</v>
      </c>
      <c r="C400" s="213">
        <v>56</v>
      </c>
      <c r="D400" s="219">
        <v>6</v>
      </c>
      <c r="E400" s="212" t="s">
        <v>6242</v>
      </c>
      <c r="F400" s="202">
        <v>0</v>
      </c>
      <c r="G400" s="200">
        <v>0</v>
      </c>
      <c r="H400" s="216">
        <v>0</v>
      </c>
      <c r="I400" s="208">
        <v>-20</v>
      </c>
      <c r="J400" s="210">
        <v>0</v>
      </c>
      <c r="K400" s="204">
        <v>100</v>
      </c>
      <c r="L400" s="206">
        <v>0</v>
      </c>
      <c r="M400" s="193" t="s">
        <v>583</v>
      </c>
      <c r="N400" s="189">
        <v>15</v>
      </c>
      <c r="O400" s="193" t="s">
        <v>583</v>
      </c>
      <c r="P400" s="189">
        <v>12</v>
      </c>
      <c r="Q400" s="193" t="s">
        <v>692</v>
      </c>
      <c r="R400" s="189">
        <v>7</v>
      </c>
      <c r="S400" s="194" t="s">
        <v>692</v>
      </c>
      <c r="T400" s="191">
        <v>7</v>
      </c>
      <c r="U400" s="198"/>
      <c r="V400" s="213">
        <v>300</v>
      </c>
      <c r="W400" s="213">
        <v>600</v>
      </c>
      <c r="X400" s="213">
        <v>600</v>
      </c>
      <c r="Y400" s="214">
        <v>150</v>
      </c>
      <c r="Z400" s="213">
        <v>600</v>
      </c>
      <c r="AA400" s="213">
        <v>200</v>
      </c>
      <c r="AB400" s="213">
        <v>90</v>
      </c>
      <c r="AC400" s="213">
        <v>60</v>
      </c>
      <c r="AD400" s="198"/>
      <c r="AE400" s="213">
        <f t="shared" si="42"/>
        <v>3000</v>
      </c>
      <c r="AF400" s="213">
        <f t="shared" si="43"/>
        <v>3000</v>
      </c>
      <c r="AG400" s="214">
        <f t="shared" si="44"/>
        <v>2400</v>
      </c>
      <c r="AH400" s="474">
        <f t="shared" si="45"/>
        <v>936</v>
      </c>
      <c r="AI400" s="474">
        <f t="shared" si="46"/>
        <v>536</v>
      </c>
      <c r="AJ400" s="213">
        <f t="shared" si="47"/>
        <v>360</v>
      </c>
      <c r="AK400" s="213">
        <f t="shared" si="48"/>
        <v>240</v>
      </c>
      <c r="AL400" s="198"/>
      <c r="AM400" s="195">
        <v>100</v>
      </c>
      <c r="AN400" s="197" t="s">
        <v>680</v>
      </c>
      <c r="AO400" s="197" t="s">
        <v>15</v>
      </c>
    </row>
    <row r="401" spans="1:41" x14ac:dyDescent="0.15">
      <c r="A401" s="174">
        <v>398</v>
      </c>
      <c r="B401" s="176" t="s">
        <v>5733</v>
      </c>
      <c r="C401" s="213">
        <v>56</v>
      </c>
      <c r="D401" s="219">
        <v>4</v>
      </c>
      <c r="E401" s="212" t="s">
        <v>6244</v>
      </c>
      <c r="F401" s="202">
        <v>0</v>
      </c>
      <c r="G401" s="200">
        <v>0</v>
      </c>
      <c r="H401" s="216">
        <v>0</v>
      </c>
      <c r="I401" s="208">
        <v>-50</v>
      </c>
      <c r="J401" s="210">
        <v>-50</v>
      </c>
      <c r="K401" s="204">
        <v>100</v>
      </c>
      <c r="L401" s="206">
        <v>0</v>
      </c>
      <c r="M401" s="193" t="s">
        <v>626</v>
      </c>
      <c r="N401" s="189">
        <v>20</v>
      </c>
      <c r="O401" s="193" t="s">
        <v>596</v>
      </c>
      <c r="P401" s="189">
        <v>20</v>
      </c>
      <c r="Q401" s="193" t="s">
        <v>199</v>
      </c>
      <c r="R401" s="189">
        <v>20</v>
      </c>
      <c r="S401" s="194" t="s">
        <v>596</v>
      </c>
      <c r="T401" s="191">
        <v>20</v>
      </c>
      <c r="U401" s="198"/>
      <c r="V401" s="213">
        <v>200</v>
      </c>
      <c r="W401" s="213">
        <v>801</v>
      </c>
      <c r="X401" s="213">
        <v>420</v>
      </c>
      <c r="Y401" s="214">
        <v>100</v>
      </c>
      <c r="Z401" s="213">
        <v>0</v>
      </c>
      <c r="AA401" s="213">
        <v>255</v>
      </c>
      <c r="AB401" s="213">
        <v>50</v>
      </c>
      <c r="AC401" s="213">
        <v>50</v>
      </c>
      <c r="AD401" s="198"/>
      <c r="AE401" s="213">
        <f t="shared" si="42"/>
        <v>4005</v>
      </c>
      <c r="AF401" s="213">
        <f t="shared" si="43"/>
        <v>2100</v>
      </c>
      <c r="AG401" s="214">
        <f t="shared" si="44"/>
        <v>1600</v>
      </c>
      <c r="AH401" s="474">
        <f t="shared" si="45"/>
        <v>336</v>
      </c>
      <c r="AI401" s="474">
        <f t="shared" si="46"/>
        <v>591</v>
      </c>
      <c r="AJ401" s="213">
        <f t="shared" si="47"/>
        <v>200</v>
      </c>
      <c r="AK401" s="213">
        <f t="shared" si="48"/>
        <v>200</v>
      </c>
      <c r="AL401" s="198"/>
      <c r="AM401" s="195">
        <v>90</v>
      </c>
      <c r="AN401" s="197" t="s">
        <v>680</v>
      </c>
    </row>
    <row r="402" spans="1:41" x14ac:dyDescent="0.15">
      <c r="A402" s="174">
        <v>399</v>
      </c>
      <c r="B402" s="176" t="s">
        <v>5734</v>
      </c>
      <c r="C402" s="213">
        <v>56</v>
      </c>
      <c r="D402" s="219">
        <v>6</v>
      </c>
      <c r="E402" s="212" t="s">
        <v>6242</v>
      </c>
      <c r="F402" s="202">
        <v>0</v>
      </c>
      <c r="G402" s="200">
        <v>0</v>
      </c>
      <c r="H402" s="216">
        <v>0</v>
      </c>
      <c r="I402" s="208">
        <v>-50</v>
      </c>
      <c r="J402" s="210">
        <v>0</v>
      </c>
      <c r="K402" s="204">
        <v>100</v>
      </c>
      <c r="L402" s="206">
        <v>0</v>
      </c>
      <c r="M402" s="193" t="s">
        <v>686</v>
      </c>
      <c r="N402" s="189">
        <v>20</v>
      </c>
      <c r="O402" s="193" t="s">
        <v>583</v>
      </c>
      <c r="P402" s="189">
        <v>18</v>
      </c>
      <c r="Q402" s="193" t="s">
        <v>583</v>
      </c>
      <c r="R402" s="189">
        <v>15</v>
      </c>
      <c r="S402" s="194" t="s">
        <v>583</v>
      </c>
      <c r="T402" s="191">
        <v>15</v>
      </c>
      <c r="U402" s="198"/>
      <c r="V402" s="213">
        <v>280</v>
      </c>
      <c r="W402" s="213">
        <v>320</v>
      </c>
      <c r="X402" s="213">
        <v>880</v>
      </c>
      <c r="Y402" s="214">
        <v>150</v>
      </c>
      <c r="Z402" s="213">
        <v>400</v>
      </c>
      <c r="AA402" s="213">
        <v>200</v>
      </c>
      <c r="AB402" s="213">
        <v>80</v>
      </c>
      <c r="AC402" s="213">
        <v>80</v>
      </c>
      <c r="AD402" s="198"/>
      <c r="AE402" s="213">
        <f t="shared" si="42"/>
        <v>1600</v>
      </c>
      <c r="AF402" s="213">
        <f t="shared" si="43"/>
        <v>4400</v>
      </c>
      <c r="AG402" s="214">
        <f t="shared" si="44"/>
        <v>2400</v>
      </c>
      <c r="AH402" s="474">
        <f t="shared" si="45"/>
        <v>736</v>
      </c>
      <c r="AI402" s="474">
        <f t="shared" si="46"/>
        <v>536</v>
      </c>
      <c r="AJ402" s="213">
        <f t="shared" si="47"/>
        <v>320</v>
      </c>
      <c r="AK402" s="213">
        <f t="shared" si="48"/>
        <v>320</v>
      </c>
      <c r="AL402" s="198"/>
      <c r="AM402" s="195">
        <v>80</v>
      </c>
      <c r="AN402" s="197" t="s">
        <v>680</v>
      </c>
    </row>
    <row r="403" spans="1:41" x14ac:dyDescent="0.15">
      <c r="A403" s="174">
        <v>400</v>
      </c>
      <c r="B403" s="176" t="s">
        <v>691</v>
      </c>
      <c r="C403" s="213">
        <v>58</v>
      </c>
      <c r="D403" s="219">
        <v>0</v>
      </c>
      <c r="E403" s="212" t="s">
        <v>6238</v>
      </c>
      <c r="F403" s="202">
        <v>0</v>
      </c>
      <c r="G403" s="200">
        <v>25</v>
      </c>
      <c r="H403" s="216">
        <v>0</v>
      </c>
      <c r="I403" s="208">
        <v>-25</v>
      </c>
      <c r="J403" s="210">
        <v>0</v>
      </c>
      <c r="K403" s="204">
        <v>0</v>
      </c>
      <c r="L403" s="206">
        <v>0</v>
      </c>
      <c r="M403" s="193" t="s">
        <v>5735</v>
      </c>
      <c r="N403" s="189">
        <v>20</v>
      </c>
      <c r="O403" s="193" t="s">
        <v>690</v>
      </c>
      <c r="P403" s="189">
        <v>20</v>
      </c>
      <c r="Q403" s="193" t="s">
        <v>5476</v>
      </c>
      <c r="R403" s="189">
        <v>20</v>
      </c>
      <c r="S403" s="194" t="s">
        <v>5643</v>
      </c>
      <c r="T403" s="191">
        <v>20</v>
      </c>
      <c r="U403" s="198"/>
      <c r="V403" s="213">
        <v>300</v>
      </c>
      <c r="W403" s="213">
        <v>1200</v>
      </c>
      <c r="X403" s="213">
        <v>1200</v>
      </c>
      <c r="Y403" s="214">
        <v>3000</v>
      </c>
      <c r="Z403" s="213">
        <v>550</v>
      </c>
      <c r="AA403" s="213">
        <v>180</v>
      </c>
      <c r="AB403" s="213">
        <v>90</v>
      </c>
      <c r="AC403" s="213">
        <v>50</v>
      </c>
      <c r="AD403" s="198"/>
      <c r="AE403" s="213">
        <f t="shared" si="42"/>
        <v>6000</v>
      </c>
      <c r="AF403" s="213">
        <f t="shared" si="43"/>
        <v>6000</v>
      </c>
      <c r="AG403" s="214">
        <f t="shared" si="44"/>
        <v>48000</v>
      </c>
      <c r="AH403" s="474">
        <f t="shared" si="45"/>
        <v>898</v>
      </c>
      <c r="AI403" s="474">
        <f t="shared" si="46"/>
        <v>528</v>
      </c>
      <c r="AJ403" s="213">
        <f t="shared" si="47"/>
        <v>360</v>
      </c>
      <c r="AK403" s="213">
        <f t="shared" si="48"/>
        <v>200</v>
      </c>
      <c r="AL403" s="198"/>
      <c r="AM403" s="195">
        <v>80</v>
      </c>
      <c r="AN403" s="197" t="s">
        <v>680</v>
      </c>
    </row>
    <row r="404" spans="1:41" x14ac:dyDescent="0.15">
      <c r="A404" s="174">
        <v>401</v>
      </c>
      <c r="B404" s="176" t="s">
        <v>5736</v>
      </c>
      <c r="C404" s="213">
        <v>59</v>
      </c>
      <c r="D404" s="219">
        <v>0</v>
      </c>
      <c r="E404" s="212" t="s">
        <v>6238</v>
      </c>
      <c r="F404" s="202">
        <v>0</v>
      </c>
      <c r="G404" s="200">
        <v>0</v>
      </c>
      <c r="H404" s="216">
        <v>0</v>
      </c>
      <c r="I404" s="208">
        <v>0</v>
      </c>
      <c r="J404" s="210">
        <v>0</v>
      </c>
      <c r="K404" s="204">
        <v>-20</v>
      </c>
      <c r="L404" s="206">
        <v>0</v>
      </c>
      <c r="M404" s="193" t="s">
        <v>689</v>
      </c>
      <c r="N404" s="189">
        <v>20</v>
      </c>
      <c r="O404" s="193" t="s">
        <v>626</v>
      </c>
      <c r="P404" s="189">
        <v>20</v>
      </c>
      <c r="Q404" s="193" t="s">
        <v>688</v>
      </c>
      <c r="R404" s="189">
        <v>10</v>
      </c>
      <c r="S404" s="194" t="s">
        <v>688</v>
      </c>
      <c r="T404" s="191">
        <v>10</v>
      </c>
      <c r="U404" s="198"/>
      <c r="V404" s="213">
        <v>450</v>
      </c>
      <c r="W404" s="213">
        <v>2000</v>
      </c>
      <c r="X404" s="213">
        <v>1000</v>
      </c>
      <c r="Y404" s="214">
        <v>2000</v>
      </c>
      <c r="Z404" s="213">
        <v>700</v>
      </c>
      <c r="AA404" s="213">
        <v>200</v>
      </c>
      <c r="AB404" s="213">
        <v>90</v>
      </c>
      <c r="AC404" s="213">
        <v>55</v>
      </c>
      <c r="AD404" s="198"/>
      <c r="AE404" s="213">
        <f t="shared" si="42"/>
        <v>10000</v>
      </c>
      <c r="AF404" s="213">
        <f t="shared" si="43"/>
        <v>5000</v>
      </c>
      <c r="AG404" s="214">
        <f t="shared" si="44"/>
        <v>32000</v>
      </c>
      <c r="AH404" s="474">
        <f t="shared" si="45"/>
        <v>1054</v>
      </c>
      <c r="AI404" s="474">
        <f t="shared" si="46"/>
        <v>554</v>
      </c>
      <c r="AJ404" s="213">
        <f t="shared" si="47"/>
        <v>360</v>
      </c>
      <c r="AK404" s="213">
        <f t="shared" si="48"/>
        <v>220</v>
      </c>
      <c r="AL404" s="198"/>
      <c r="AM404" s="195">
        <v>80</v>
      </c>
      <c r="AN404" s="197" t="s">
        <v>680</v>
      </c>
      <c r="AO404" s="197" t="s">
        <v>15</v>
      </c>
    </row>
    <row r="405" spans="1:41" x14ac:dyDescent="0.15">
      <c r="A405" s="174">
        <v>402</v>
      </c>
      <c r="B405" s="176" t="s">
        <v>5737</v>
      </c>
      <c r="C405" s="213">
        <v>57</v>
      </c>
      <c r="D405" s="219">
        <v>8</v>
      </c>
      <c r="E405" s="212" t="s">
        <v>6246</v>
      </c>
      <c r="F405" s="202">
        <v>0</v>
      </c>
      <c r="G405" s="200">
        <v>0</v>
      </c>
      <c r="H405" s="216">
        <v>0</v>
      </c>
      <c r="I405" s="208">
        <v>0</v>
      </c>
      <c r="J405" s="210">
        <v>0</v>
      </c>
      <c r="K405" s="204">
        <v>0</v>
      </c>
      <c r="L405" s="206">
        <v>0</v>
      </c>
      <c r="M405" s="193" t="s">
        <v>5738</v>
      </c>
      <c r="N405" s="189">
        <v>20</v>
      </c>
      <c r="O405" s="193" t="s">
        <v>626</v>
      </c>
      <c r="P405" s="189">
        <v>15</v>
      </c>
      <c r="Q405" s="193" t="s">
        <v>686</v>
      </c>
      <c r="R405" s="189">
        <v>10</v>
      </c>
      <c r="S405" s="194" t="s">
        <v>626</v>
      </c>
      <c r="T405" s="191">
        <v>15</v>
      </c>
      <c r="U405" s="198"/>
      <c r="V405" s="213">
        <v>200</v>
      </c>
      <c r="W405" s="213">
        <v>108</v>
      </c>
      <c r="X405" s="213">
        <v>801</v>
      </c>
      <c r="Y405" s="214">
        <v>230</v>
      </c>
      <c r="Z405" s="213">
        <v>800</v>
      </c>
      <c r="AA405" s="213">
        <v>255</v>
      </c>
      <c r="AB405" s="213">
        <v>90</v>
      </c>
      <c r="AC405" s="213">
        <v>90</v>
      </c>
      <c r="AD405" s="198"/>
      <c r="AE405" s="213">
        <f t="shared" si="42"/>
        <v>540</v>
      </c>
      <c r="AF405" s="213">
        <f t="shared" si="43"/>
        <v>4005</v>
      </c>
      <c r="AG405" s="214">
        <f t="shared" si="44"/>
        <v>3680</v>
      </c>
      <c r="AH405" s="474">
        <f t="shared" si="45"/>
        <v>1142</v>
      </c>
      <c r="AI405" s="474">
        <f t="shared" si="46"/>
        <v>597</v>
      </c>
      <c r="AJ405" s="213">
        <f t="shared" si="47"/>
        <v>360</v>
      </c>
      <c r="AK405" s="213">
        <f t="shared" si="48"/>
        <v>360</v>
      </c>
      <c r="AL405" s="198"/>
      <c r="AM405" s="195">
        <v>80</v>
      </c>
      <c r="AN405" s="197" t="s">
        <v>680</v>
      </c>
      <c r="AO405" s="197" t="s">
        <v>15</v>
      </c>
    </row>
    <row r="406" spans="1:41" x14ac:dyDescent="0.15">
      <c r="A406" s="174">
        <v>403</v>
      </c>
      <c r="B406" s="176" t="s">
        <v>5739</v>
      </c>
      <c r="C406" s="213">
        <v>57</v>
      </c>
      <c r="D406" s="219">
        <v>8</v>
      </c>
      <c r="E406" s="212" t="s">
        <v>6246</v>
      </c>
      <c r="F406" s="202">
        <v>0</v>
      </c>
      <c r="G406" s="200">
        <v>0</v>
      </c>
      <c r="H406" s="216">
        <v>0</v>
      </c>
      <c r="I406" s="208">
        <v>0</v>
      </c>
      <c r="J406" s="210">
        <v>0</v>
      </c>
      <c r="K406" s="204">
        <v>0</v>
      </c>
      <c r="L406" s="206">
        <v>0</v>
      </c>
      <c r="M406" s="193" t="s">
        <v>5738</v>
      </c>
      <c r="N406" s="189">
        <v>20</v>
      </c>
      <c r="O406" s="193" t="s">
        <v>626</v>
      </c>
      <c r="P406" s="189">
        <v>15</v>
      </c>
      <c r="Q406" s="193" t="s">
        <v>686</v>
      </c>
      <c r="R406" s="189">
        <v>10</v>
      </c>
      <c r="S406" s="194"/>
      <c r="T406" s="191"/>
      <c r="U406" s="198"/>
      <c r="V406" s="213">
        <v>200</v>
      </c>
      <c r="W406" s="213">
        <v>801</v>
      </c>
      <c r="X406" s="213">
        <v>108</v>
      </c>
      <c r="Y406" s="214">
        <v>230</v>
      </c>
      <c r="Z406" s="213">
        <v>800</v>
      </c>
      <c r="AA406" s="213">
        <v>255</v>
      </c>
      <c r="AB406" s="213">
        <v>90</v>
      </c>
      <c r="AC406" s="213">
        <v>90</v>
      </c>
      <c r="AD406" s="198"/>
      <c r="AE406" s="213">
        <f t="shared" si="42"/>
        <v>4005</v>
      </c>
      <c r="AF406" s="213">
        <f t="shared" si="43"/>
        <v>540</v>
      </c>
      <c r="AG406" s="214">
        <f t="shared" si="44"/>
        <v>3680</v>
      </c>
      <c r="AH406" s="474">
        <f t="shared" si="45"/>
        <v>1142</v>
      </c>
      <c r="AI406" s="474">
        <f t="shared" si="46"/>
        <v>597</v>
      </c>
      <c r="AJ406" s="213">
        <f t="shared" si="47"/>
        <v>360</v>
      </c>
      <c r="AK406" s="213">
        <f t="shared" si="48"/>
        <v>360</v>
      </c>
      <c r="AL406" s="198"/>
      <c r="AM406" s="195">
        <v>80</v>
      </c>
    </row>
    <row r="407" spans="1:41" x14ac:dyDescent="0.15">
      <c r="A407" s="174">
        <v>404</v>
      </c>
      <c r="B407" s="176" t="s">
        <v>685</v>
      </c>
      <c r="C407" s="213">
        <v>60</v>
      </c>
      <c r="D407" s="219">
        <v>0</v>
      </c>
      <c r="E407" s="212" t="s">
        <v>6238</v>
      </c>
      <c r="F407" s="202">
        <v>0</v>
      </c>
      <c r="G407" s="200">
        <v>30</v>
      </c>
      <c r="H407" s="216">
        <v>0</v>
      </c>
      <c r="I407" s="208">
        <v>-50</v>
      </c>
      <c r="J407" s="210">
        <v>-100</v>
      </c>
      <c r="K407" s="204">
        <v>30</v>
      </c>
      <c r="L407" s="206">
        <v>0</v>
      </c>
      <c r="M407" s="193" t="s">
        <v>684</v>
      </c>
      <c r="N407" s="189">
        <v>25</v>
      </c>
      <c r="O407" s="193" t="s">
        <v>683</v>
      </c>
      <c r="P407" s="189">
        <v>15</v>
      </c>
      <c r="Q407" s="193" t="s">
        <v>682</v>
      </c>
      <c r="R407" s="189">
        <v>3</v>
      </c>
      <c r="S407" s="194" t="s">
        <v>682</v>
      </c>
      <c r="T407" s="191">
        <v>3</v>
      </c>
      <c r="U407" s="198"/>
      <c r="V407" s="213">
        <v>280</v>
      </c>
      <c r="W407" s="213">
        <v>1500</v>
      </c>
      <c r="X407" s="213">
        <v>1500</v>
      </c>
      <c r="Y407" s="214">
        <v>1200</v>
      </c>
      <c r="Z407" s="213">
        <v>650</v>
      </c>
      <c r="AA407" s="213">
        <v>220</v>
      </c>
      <c r="AB407" s="213">
        <v>90</v>
      </c>
      <c r="AC407" s="213">
        <v>90</v>
      </c>
      <c r="AD407" s="198"/>
      <c r="AE407" s="213">
        <f t="shared" si="42"/>
        <v>7500</v>
      </c>
      <c r="AF407" s="213">
        <f t="shared" si="43"/>
        <v>7500</v>
      </c>
      <c r="AG407" s="214">
        <f t="shared" si="44"/>
        <v>19200</v>
      </c>
      <c r="AH407" s="474">
        <f t="shared" si="45"/>
        <v>1010</v>
      </c>
      <c r="AI407" s="474">
        <f t="shared" si="46"/>
        <v>580</v>
      </c>
      <c r="AJ407" s="213">
        <f t="shared" si="47"/>
        <v>360</v>
      </c>
      <c r="AK407" s="213">
        <f t="shared" si="48"/>
        <v>360</v>
      </c>
      <c r="AL407" s="198"/>
      <c r="AM407" s="195">
        <v>80</v>
      </c>
      <c r="AN407" s="197" t="s">
        <v>680</v>
      </c>
    </row>
    <row r="408" spans="1:41" x14ac:dyDescent="0.15">
      <c r="A408" s="174">
        <v>405</v>
      </c>
      <c r="B408" s="176" t="s">
        <v>681</v>
      </c>
      <c r="C408" s="213">
        <v>62</v>
      </c>
      <c r="D408" s="219">
        <v>9</v>
      </c>
      <c r="E408" s="212" t="s">
        <v>6249</v>
      </c>
      <c r="F408" s="202">
        <v>0</v>
      </c>
      <c r="G408" s="200">
        <v>0</v>
      </c>
      <c r="H408" s="216">
        <v>0</v>
      </c>
      <c r="I408" s="208">
        <v>0</v>
      </c>
      <c r="J408" s="210">
        <v>0</v>
      </c>
      <c r="K408" s="204">
        <v>0</v>
      </c>
      <c r="L408" s="206">
        <v>0</v>
      </c>
      <c r="M408" s="193" t="s">
        <v>5738</v>
      </c>
      <c r="N408" s="189">
        <v>20</v>
      </c>
      <c r="O408" s="193" t="s">
        <v>678</v>
      </c>
      <c r="P408" s="189">
        <v>20</v>
      </c>
      <c r="Q408" s="193" t="s">
        <v>677</v>
      </c>
      <c r="R408" s="189">
        <v>5</v>
      </c>
      <c r="S408" s="194" t="s">
        <v>677</v>
      </c>
      <c r="T408" s="191">
        <v>5</v>
      </c>
      <c r="U408" s="198"/>
      <c r="V408" s="213">
        <v>300</v>
      </c>
      <c r="W408" s="213">
        <v>5555</v>
      </c>
      <c r="X408" s="213">
        <v>4444</v>
      </c>
      <c r="Y408" s="214">
        <v>4400</v>
      </c>
      <c r="Z408" s="213">
        <v>600</v>
      </c>
      <c r="AA408" s="213">
        <v>240</v>
      </c>
      <c r="AB408" s="213">
        <v>90</v>
      </c>
      <c r="AC408" s="213">
        <v>90</v>
      </c>
      <c r="AD408" s="198"/>
      <c r="AE408" s="213">
        <f t="shared" si="42"/>
        <v>27775</v>
      </c>
      <c r="AF408" s="213">
        <f t="shared" si="43"/>
        <v>22220</v>
      </c>
      <c r="AG408" s="214">
        <f t="shared" si="44"/>
        <v>70400</v>
      </c>
      <c r="AH408" s="474">
        <f t="shared" si="45"/>
        <v>972</v>
      </c>
      <c r="AI408" s="474">
        <f t="shared" si="46"/>
        <v>612</v>
      </c>
      <c r="AJ408" s="213">
        <f t="shared" si="47"/>
        <v>360</v>
      </c>
      <c r="AK408" s="213">
        <f t="shared" si="48"/>
        <v>360</v>
      </c>
      <c r="AL408" s="198"/>
      <c r="AM408" s="195">
        <v>80</v>
      </c>
      <c r="AN408" s="197" t="s">
        <v>680</v>
      </c>
    </row>
    <row r="409" spans="1:41" x14ac:dyDescent="0.15">
      <c r="A409" s="174">
        <v>406</v>
      </c>
      <c r="B409" s="176" t="s">
        <v>676</v>
      </c>
      <c r="C409" s="213">
        <v>62</v>
      </c>
      <c r="D409" s="219">
        <v>6</v>
      </c>
      <c r="E409" s="212" t="s">
        <v>6242</v>
      </c>
      <c r="F409" s="202">
        <v>0</v>
      </c>
      <c r="G409" s="200">
        <v>0</v>
      </c>
      <c r="H409" s="216">
        <v>0</v>
      </c>
      <c r="I409" s="208">
        <v>-100</v>
      </c>
      <c r="J409" s="210">
        <v>0</v>
      </c>
      <c r="K409" s="204">
        <v>100</v>
      </c>
      <c r="L409" s="206">
        <v>0</v>
      </c>
      <c r="M409" s="193" t="s">
        <v>583</v>
      </c>
      <c r="N409" s="189">
        <v>10</v>
      </c>
      <c r="O409" s="193" t="s">
        <v>1380</v>
      </c>
      <c r="P409" s="189">
        <v>6</v>
      </c>
      <c r="Q409" s="193" t="s">
        <v>5740</v>
      </c>
      <c r="R409" s="189">
        <v>3</v>
      </c>
      <c r="S409" s="194" t="s">
        <v>5158</v>
      </c>
      <c r="T409" s="191">
        <v>3</v>
      </c>
      <c r="U409" s="198"/>
      <c r="V409" s="213">
        <v>350</v>
      </c>
      <c r="W409" s="213">
        <v>2000</v>
      </c>
      <c r="X409" s="213">
        <v>2000</v>
      </c>
      <c r="Y409" s="214">
        <v>750</v>
      </c>
      <c r="Z409" s="213">
        <v>700</v>
      </c>
      <c r="AA409" s="213">
        <v>200</v>
      </c>
      <c r="AB409" s="213">
        <v>90</v>
      </c>
      <c r="AC409" s="213">
        <v>60</v>
      </c>
      <c r="AD409" s="198"/>
      <c r="AE409" s="213">
        <f t="shared" si="42"/>
        <v>10000</v>
      </c>
      <c r="AF409" s="213">
        <f t="shared" si="43"/>
        <v>10000</v>
      </c>
      <c r="AG409" s="214">
        <f t="shared" si="44"/>
        <v>12000</v>
      </c>
      <c r="AH409" s="474">
        <f t="shared" si="45"/>
        <v>1072</v>
      </c>
      <c r="AI409" s="474">
        <f t="shared" si="46"/>
        <v>572</v>
      </c>
      <c r="AJ409" s="213">
        <f t="shared" si="47"/>
        <v>360</v>
      </c>
      <c r="AK409" s="213">
        <f t="shared" si="48"/>
        <v>240</v>
      </c>
      <c r="AL409" s="198"/>
      <c r="AM409" s="195">
        <v>80</v>
      </c>
      <c r="AN409" s="197" t="s">
        <v>6090</v>
      </c>
      <c r="AO409" s="197" t="s">
        <v>6194</v>
      </c>
    </row>
    <row r="410" spans="1:41" x14ac:dyDescent="0.15">
      <c r="A410" s="174">
        <v>407</v>
      </c>
      <c r="B410" s="176" t="s">
        <v>5741</v>
      </c>
      <c r="C410" s="213">
        <v>56</v>
      </c>
      <c r="D410" s="219">
        <v>4</v>
      </c>
      <c r="E410" s="212" t="s">
        <v>6244</v>
      </c>
      <c r="F410" s="202">
        <v>0</v>
      </c>
      <c r="G410" s="200">
        <v>0</v>
      </c>
      <c r="H410" s="216">
        <v>-50</v>
      </c>
      <c r="I410" s="208">
        <v>0</v>
      </c>
      <c r="J410" s="210">
        <v>0</v>
      </c>
      <c r="K410" s="204">
        <v>100</v>
      </c>
      <c r="L410" s="206">
        <v>0</v>
      </c>
      <c r="M410" s="193" t="s">
        <v>603</v>
      </c>
      <c r="N410" s="189">
        <v>25</v>
      </c>
      <c r="O410" s="193" t="s">
        <v>629</v>
      </c>
      <c r="P410" s="189">
        <v>18</v>
      </c>
      <c r="Q410" s="193" t="s">
        <v>674</v>
      </c>
      <c r="R410" s="189">
        <v>3</v>
      </c>
      <c r="S410" s="194" t="s">
        <v>674</v>
      </c>
      <c r="T410" s="191">
        <v>3</v>
      </c>
      <c r="U410" s="198"/>
      <c r="V410" s="213">
        <v>300</v>
      </c>
      <c r="W410" s="213">
        <v>600</v>
      </c>
      <c r="X410" s="213">
        <v>600</v>
      </c>
      <c r="Y410" s="214">
        <v>100</v>
      </c>
      <c r="Z410" s="213">
        <v>500</v>
      </c>
      <c r="AA410" s="213">
        <v>200</v>
      </c>
      <c r="AB410" s="213">
        <v>90</v>
      </c>
      <c r="AC410" s="213">
        <v>90</v>
      </c>
      <c r="AD410" s="198"/>
      <c r="AE410" s="213">
        <f t="shared" si="42"/>
        <v>3000</v>
      </c>
      <c r="AF410" s="213">
        <f t="shared" si="43"/>
        <v>3000</v>
      </c>
      <c r="AG410" s="214">
        <f t="shared" si="44"/>
        <v>1600</v>
      </c>
      <c r="AH410" s="474">
        <f t="shared" si="45"/>
        <v>836</v>
      </c>
      <c r="AI410" s="474">
        <f t="shared" si="46"/>
        <v>536</v>
      </c>
      <c r="AJ410" s="213">
        <f t="shared" si="47"/>
        <v>360</v>
      </c>
      <c r="AK410" s="213">
        <f t="shared" si="48"/>
        <v>360</v>
      </c>
      <c r="AL410" s="198"/>
      <c r="AM410" s="195">
        <v>80</v>
      </c>
      <c r="AN410" s="197" t="s">
        <v>6087</v>
      </c>
      <c r="AO410" s="197" t="s">
        <v>620</v>
      </c>
    </row>
    <row r="411" spans="1:41" x14ac:dyDescent="0.15">
      <c r="A411" s="174">
        <v>408</v>
      </c>
      <c r="B411" s="176" t="s">
        <v>5742</v>
      </c>
      <c r="C411" s="213">
        <v>64</v>
      </c>
      <c r="D411" s="219">
        <v>4</v>
      </c>
      <c r="E411" s="212" t="s">
        <v>6244</v>
      </c>
      <c r="F411" s="202">
        <v>0</v>
      </c>
      <c r="G411" s="200">
        <v>0</v>
      </c>
      <c r="H411" s="216">
        <v>0</v>
      </c>
      <c r="I411" s="208">
        <v>-100</v>
      </c>
      <c r="J411" s="210">
        <v>0</v>
      </c>
      <c r="K411" s="204">
        <v>100</v>
      </c>
      <c r="L411" s="206">
        <v>0</v>
      </c>
      <c r="M411" s="193" t="s">
        <v>629</v>
      </c>
      <c r="N411" s="189">
        <v>10</v>
      </c>
      <c r="O411" s="193" t="s">
        <v>629</v>
      </c>
      <c r="P411" s="189">
        <v>7</v>
      </c>
      <c r="Q411" s="193" t="s">
        <v>629</v>
      </c>
      <c r="R411" s="189">
        <v>5</v>
      </c>
      <c r="S411" s="194" t="s">
        <v>629</v>
      </c>
      <c r="T411" s="191">
        <v>40</v>
      </c>
      <c r="U411" s="198"/>
      <c r="V411" s="213">
        <v>450</v>
      </c>
      <c r="W411" s="213">
        <v>3000</v>
      </c>
      <c r="X411" s="213">
        <v>1500</v>
      </c>
      <c r="Y411" s="214">
        <v>3000</v>
      </c>
      <c r="Z411" s="213">
        <v>600</v>
      </c>
      <c r="AA411" s="213">
        <v>75</v>
      </c>
      <c r="AB411" s="213">
        <v>35</v>
      </c>
      <c r="AC411" s="213">
        <v>35</v>
      </c>
      <c r="AD411" s="198"/>
      <c r="AE411" s="213">
        <f t="shared" si="42"/>
        <v>15000</v>
      </c>
      <c r="AF411" s="213">
        <f t="shared" si="43"/>
        <v>7500</v>
      </c>
      <c r="AG411" s="214">
        <f t="shared" si="44"/>
        <v>48000</v>
      </c>
      <c r="AH411" s="474">
        <f t="shared" si="45"/>
        <v>984</v>
      </c>
      <c r="AI411" s="474">
        <f t="shared" si="46"/>
        <v>459</v>
      </c>
      <c r="AJ411" s="213">
        <f t="shared" si="47"/>
        <v>140</v>
      </c>
      <c r="AK411" s="213">
        <f t="shared" si="48"/>
        <v>140</v>
      </c>
      <c r="AL411" s="198"/>
      <c r="AM411" s="195">
        <v>80</v>
      </c>
      <c r="AN411" s="197" t="s">
        <v>6090</v>
      </c>
      <c r="AO411" s="197" t="s">
        <v>6194</v>
      </c>
    </row>
    <row r="412" spans="1:41" x14ac:dyDescent="0.15">
      <c r="A412" s="174">
        <v>409</v>
      </c>
      <c r="B412" s="176" t="s">
        <v>5743</v>
      </c>
      <c r="C412" s="213">
        <v>56</v>
      </c>
      <c r="D412" s="219">
        <v>5</v>
      </c>
      <c r="E412" s="212" t="s">
        <v>6245</v>
      </c>
      <c r="F412" s="202">
        <v>0</v>
      </c>
      <c r="G412" s="200">
        <v>0</v>
      </c>
      <c r="H412" s="216">
        <v>0</v>
      </c>
      <c r="I412" s="208">
        <v>-100</v>
      </c>
      <c r="J412" s="210">
        <v>-50</v>
      </c>
      <c r="K412" s="204">
        <v>100</v>
      </c>
      <c r="L412" s="206">
        <v>0</v>
      </c>
      <c r="M412" s="193" t="s">
        <v>629</v>
      </c>
      <c r="N412" s="189">
        <v>12</v>
      </c>
      <c r="O412" s="193"/>
      <c r="P412" s="189"/>
      <c r="Q412" s="193"/>
      <c r="R412" s="189"/>
      <c r="S412" s="194"/>
      <c r="T412" s="191"/>
      <c r="U412" s="198"/>
      <c r="V412" s="213">
        <v>150</v>
      </c>
      <c r="W412" s="213">
        <v>100</v>
      </c>
      <c r="X412" s="213">
        <v>100</v>
      </c>
      <c r="Y412" s="214">
        <v>300</v>
      </c>
      <c r="Z412" s="213">
        <v>0</v>
      </c>
      <c r="AA412" s="213">
        <v>75</v>
      </c>
      <c r="AB412" s="213">
        <v>35</v>
      </c>
      <c r="AC412" s="213">
        <v>35</v>
      </c>
      <c r="AD412" s="198"/>
      <c r="AE412" s="213">
        <f t="shared" si="42"/>
        <v>500</v>
      </c>
      <c r="AF412" s="213">
        <f t="shared" si="43"/>
        <v>500</v>
      </c>
      <c r="AG412" s="214">
        <f t="shared" si="44"/>
        <v>4800</v>
      </c>
      <c r="AH412" s="474">
        <f t="shared" si="45"/>
        <v>336</v>
      </c>
      <c r="AI412" s="474">
        <f t="shared" si="46"/>
        <v>411</v>
      </c>
      <c r="AJ412" s="213">
        <f t="shared" si="47"/>
        <v>140</v>
      </c>
      <c r="AK412" s="213">
        <f t="shared" si="48"/>
        <v>140</v>
      </c>
      <c r="AL412" s="198"/>
      <c r="AM412" s="195">
        <v>80</v>
      </c>
    </row>
    <row r="413" spans="1:41" x14ac:dyDescent="0.15">
      <c r="A413" s="174">
        <v>410</v>
      </c>
      <c r="B413" s="176" t="s">
        <v>5744</v>
      </c>
      <c r="C413" s="213">
        <v>56</v>
      </c>
      <c r="D413" s="219">
        <v>5</v>
      </c>
      <c r="E413" s="212" t="s">
        <v>6245</v>
      </c>
      <c r="F413" s="202">
        <v>0</v>
      </c>
      <c r="G413" s="200">
        <v>0</v>
      </c>
      <c r="H413" s="216">
        <v>0</v>
      </c>
      <c r="I413" s="208">
        <v>-100</v>
      </c>
      <c r="J413" s="210">
        <v>-50</v>
      </c>
      <c r="K413" s="204">
        <v>100</v>
      </c>
      <c r="L413" s="206">
        <v>0</v>
      </c>
      <c r="M413" s="193" t="s">
        <v>629</v>
      </c>
      <c r="N413" s="189">
        <v>12</v>
      </c>
      <c r="O413" s="193"/>
      <c r="P413" s="189"/>
      <c r="Q413" s="193"/>
      <c r="R413" s="189"/>
      <c r="S413" s="194"/>
      <c r="T413" s="191"/>
      <c r="U413" s="198"/>
      <c r="V413" s="213">
        <v>150</v>
      </c>
      <c r="W413" s="213">
        <v>100</v>
      </c>
      <c r="X413" s="213">
        <v>100</v>
      </c>
      <c r="Y413" s="214">
        <v>300</v>
      </c>
      <c r="Z413" s="213">
        <v>0</v>
      </c>
      <c r="AA413" s="213">
        <v>75</v>
      </c>
      <c r="AB413" s="213">
        <v>35</v>
      </c>
      <c r="AC413" s="213">
        <v>35</v>
      </c>
      <c r="AD413" s="198"/>
      <c r="AE413" s="213">
        <f t="shared" si="42"/>
        <v>500</v>
      </c>
      <c r="AF413" s="213">
        <f t="shared" si="43"/>
        <v>500</v>
      </c>
      <c r="AG413" s="214">
        <f t="shared" si="44"/>
        <v>4800</v>
      </c>
      <c r="AH413" s="474">
        <f t="shared" si="45"/>
        <v>336</v>
      </c>
      <c r="AI413" s="474">
        <f t="shared" si="46"/>
        <v>411</v>
      </c>
      <c r="AJ413" s="213">
        <f t="shared" si="47"/>
        <v>140</v>
      </c>
      <c r="AK413" s="213">
        <f t="shared" si="48"/>
        <v>140</v>
      </c>
      <c r="AL413" s="198"/>
      <c r="AM413" s="195">
        <v>80</v>
      </c>
    </row>
    <row r="414" spans="1:41" x14ac:dyDescent="0.15">
      <c r="A414" s="174">
        <v>411</v>
      </c>
      <c r="B414" s="176" t="s">
        <v>5745</v>
      </c>
      <c r="C414" s="213">
        <v>56</v>
      </c>
      <c r="D414" s="219">
        <v>5</v>
      </c>
      <c r="E414" s="212" t="s">
        <v>6245</v>
      </c>
      <c r="F414" s="202">
        <v>0</v>
      </c>
      <c r="G414" s="200">
        <v>0</v>
      </c>
      <c r="H414" s="216">
        <v>0</v>
      </c>
      <c r="I414" s="208">
        <v>-100</v>
      </c>
      <c r="J414" s="210">
        <v>-50</v>
      </c>
      <c r="K414" s="204">
        <v>100</v>
      </c>
      <c r="L414" s="206">
        <v>0</v>
      </c>
      <c r="M414" s="193" t="s">
        <v>629</v>
      </c>
      <c r="N414" s="189">
        <v>15</v>
      </c>
      <c r="O414" s="193"/>
      <c r="P414" s="189"/>
      <c r="Q414" s="193"/>
      <c r="R414" s="189"/>
      <c r="S414" s="194"/>
      <c r="T414" s="191"/>
      <c r="U414" s="198"/>
      <c r="V414" s="213">
        <v>150</v>
      </c>
      <c r="W414" s="213">
        <v>100</v>
      </c>
      <c r="X414" s="213">
        <v>100</v>
      </c>
      <c r="Y414" s="214">
        <v>300</v>
      </c>
      <c r="Z414" s="213">
        <v>0</v>
      </c>
      <c r="AA414" s="213">
        <v>75</v>
      </c>
      <c r="AB414" s="213">
        <v>35</v>
      </c>
      <c r="AC414" s="213">
        <v>35</v>
      </c>
      <c r="AD414" s="198"/>
      <c r="AE414" s="213">
        <f t="shared" si="42"/>
        <v>500</v>
      </c>
      <c r="AF414" s="213">
        <f t="shared" si="43"/>
        <v>500</v>
      </c>
      <c r="AG414" s="214">
        <f t="shared" si="44"/>
        <v>4800</v>
      </c>
      <c r="AH414" s="474">
        <f t="shared" si="45"/>
        <v>336</v>
      </c>
      <c r="AI414" s="474">
        <f t="shared" si="46"/>
        <v>411</v>
      </c>
      <c r="AJ414" s="213">
        <f t="shared" si="47"/>
        <v>140</v>
      </c>
      <c r="AK414" s="213">
        <f t="shared" si="48"/>
        <v>140</v>
      </c>
      <c r="AL414" s="198"/>
      <c r="AM414" s="195">
        <v>80</v>
      </c>
    </row>
    <row r="415" spans="1:41" x14ac:dyDescent="0.15">
      <c r="A415" s="174">
        <v>412</v>
      </c>
      <c r="B415" s="176" t="s">
        <v>5746</v>
      </c>
      <c r="C415" s="213">
        <v>56</v>
      </c>
      <c r="D415" s="219">
        <v>4</v>
      </c>
      <c r="E415" s="212" t="s">
        <v>6244</v>
      </c>
      <c r="F415" s="202">
        <v>0</v>
      </c>
      <c r="G415" s="200">
        <v>0</v>
      </c>
      <c r="H415" s="216">
        <v>0</v>
      </c>
      <c r="I415" s="208">
        <v>-100</v>
      </c>
      <c r="J415" s="210">
        <v>-50</v>
      </c>
      <c r="K415" s="204">
        <v>100</v>
      </c>
      <c r="L415" s="206">
        <v>0</v>
      </c>
      <c r="M415" s="193" t="s">
        <v>629</v>
      </c>
      <c r="N415" s="189">
        <v>20</v>
      </c>
      <c r="O415" s="193"/>
      <c r="P415" s="189"/>
      <c r="Q415" s="193"/>
      <c r="R415" s="189"/>
      <c r="S415" s="194"/>
      <c r="T415" s="191"/>
      <c r="U415" s="198"/>
      <c r="V415" s="213">
        <v>150</v>
      </c>
      <c r="W415" s="213">
        <v>100</v>
      </c>
      <c r="X415" s="213">
        <v>100</v>
      </c>
      <c r="Y415" s="214">
        <v>300</v>
      </c>
      <c r="Z415" s="213">
        <v>300</v>
      </c>
      <c r="AA415" s="213">
        <v>75</v>
      </c>
      <c r="AB415" s="213">
        <v>35</v>
      </c>
      <c r="AC415" s="213">
        <v>35</v>
      </c>
      <c r="AD415" s="198"/>
      <c r="AE415" s="213">
        <f t="shared" si="42"/>
        <v>500</v>
      </c>
      <c r="AF415" s="213">
        <f t="shared" si="43"/>
        <v>500</v>
      </c>
      <c r="AG415" s="214">
        <f t="shared" si="44"/>
        <v>4800</v>
      </c>
      <c r="AH415" s="474">
        <f t="shared" si="45"/>
        <v>636</v>
      </c>
      <c r="AI415" s="474">
        <f t="shared" si="46"/>
        <v>411</v>
      </c>
      <c r="AJ415" s="213">
        <f t="shared" si="47"/>
        <v>140</v>
      </c>
      <c r="AK415" s="213">
        <f t="shared" si="48"/>
        <v>140</v>
      </c>
      <c r="AL415" s="198"/>
      <c r="AM415" s="195">
        <v>80</v>
      </c>
      <c r="AO415" s="197" t="s">
        <v>6196</v>
      </c>
    </row>
    <row r="416" spans="1:41" x14ac:dyDescent="0.15">
      <c r="A416" s="174">
        <v>413</v>
      </c>
      <c r="B416" s="176" t="s">
        <v>5747</v>
      </c>
      <c r="C416" s="213">
        <v>56</v>
      </c>
      <c r="D416" s="219">
        <v>4</v>
      </c>
      <c r="E416" s="212" t="s">
        <v>6244</v>
      </c>
      <c r="F416" s="202">
        <v>0</v>
      </c>
      <c r="G416" s="200">
        <v>0</v>
      </c>
      <c r="H416" s="216">
        <v>0</v>
      </c>
      <c r="I416" s="208">
        <v>-100</v>
      </c>
      <c r="J416" s="210">
        <v>-50</v>
      </c>
      <c r="K416" s="204">
        <v>100</v>
      </c>
      <c r="L416" s="206">
        <v>0</v>
      </c>
      <c r="M416" s="193" t="s">
        <v>629</v>
      </c>
      <c r="N416" s="189">
        <v>20</v>
      </c>
      <c r="O416" s="193"/>
      <c r="P416" s="189"/>
      <c r="Q416" s="193"/>
      <c r="R416" s="189"/>
      <c r="S416" s="194"/>
      <c r="T416" s="191"/>
      <c r="U416" s="198"/>
      <c r="V416" s="213">
        <v>150</v>
      </c>
      <c r="W416" s="213">
        <v>100</v>
      </c>
      <c r="X416" s="213">
        <v>100</v>
      </c>
      <c r="Y416" s="214">
        <v>300</v>
      </c>
      <c r="Z416" s="213">
        <v>300</v>
      </c>
      <c r="AA416" s="213">
        <v>75</v>
      </c>
      <c r="AB416" s="213">
        <v>35</v>
      </c>
      <c r="AC416" s="213">
        <v>35</v>
      </c>
      <c r="AD416" s="198"/>
      <c r="AE416" s="213">
        <f t="shared" si="42"/>
        <v>500</v>
      </c>
      <c r="AF416" s="213">
        <f t="shared" si="43"/>
        <v>500</v>
      </c>
      <c r="AG416" s="214">
        <f t="shared" si="44"/>
        <v>4800</v>
      </c>
      <c r="AH416" s="474">
        <f t="shared" si="45"/>
        <v>636</v>
      </c>
      <c r="AI416" s="474">
        <f t="shared" si="46"/>
        <v>411</v>
      </c>
      <c r="AJ416" s="213">
        <f t="shared" si="47"/>
        <v>140</v>
      </c>
      <c r="AK416" s="213">
        <f t="shared" si="48"/>
        <v>140</v>
      </c>
      <c r="AL416" s="198"/>
      <c r="AM416" s="195">
        <v>80</v>
      </c>
    </row>
    <row r="417" spans="1:41" x14ac:dyDescent="0.15">
      <c r="A417" s="174">
        <v>414</v>
      </c>
      <c r="B417" s="176" t="s">
        <v>5748</v>
      </c>
      <c r="C417" s="213">
        <v>56</v>
      </c>
      <c r="D417" s="219">
        <v>4</v>
      </c>
      <c r="E417" s="212" t="s">
        <v>6244</v>
      </c>
      <c r="F417" s="202">
        <v>0</v>
      </c>
      <c r="G417" s="200">
        <v>0</v>
      </c>
      <c r="H417" s="216">
        <v>0</v>
      </c>
      <c r="I417" s="208">
        <v>-100</v>
      </c>
      <c r="J417" s="210">
        <v>-50</v>
      </c>
      <c r="K417" s="204">
        <v>100</v>
      </c>
      <c r="L417" s="206">
        <v>0</v>
      </c>
      <c r="M417" s="193" t="s">
        <v>629</v>
      </c>
      <c r="N417" s="189">
        <v>20</v>
      </c>
      <c r="O417" s="193"/>
      <c r="P417" s="189"/>
      <c r="Q417" s="193"/>
      <c r="R417" s="189"/>
      <c r="S417" s="194"/>
      <c r="T417" s="191"/>
      <c r="U417" s="198"/>
      <c r="V417" s="213">
        <v>150</v>
      </c>
      <c r="W417" s="213">
        <v>100</v>
      </c>
      <c r="X417" s="213">
        <v>100</v>
      </c>
      <c r="Y417" s="214">
        <v>300</v>
      </c>
      <c r="Z417" s="213">
        <v>300</v>
      </c>
      <c r="AA417" s="213">
        <v>75</v>
      </c>
      <c r="AB417" s="213">
        <v>35</v>
      </c>
      <c r="AC417" s="213">
        <v>35</v>
      </c>
      <c r="AD417" s="198"/>
      <c r="AE417" s="213">
        <f t="shared" si="42"/>
        <v>500</v>
      </c>
      <c r="AF417" s="213">
        <f t="shared" si="43"/>
        <v>500</v>
      </c>
      <c r="AG417" s="214">
        <f t="shared" si="44"/>
        <v>4800</v>
      </c>
      <c r="AH417" s="474">
        <f t="shared" si="45"/>
        <v>636</v>
      </c>
      <c r="AI417" s="474">
        <f t="shared" si="46"/>
        <v>411</v>
      </c>
      <c r="AJ417" s="213">
        <f t="shared" si="47"/>
        <v>140</v>
      </c>
      <c r="AK417" s="213">
        <f t="shared" si="48"/>
        <v>140</v>
      </c>
      <c r="AL417" s="198"/>
      <c r="AM417" s="195">
        <v>80</v>
      </c>
    </row>
    <row r="418" spans="1:41" x14ac:dyDescent="0.15">
      <c r="A418" s="174">
        <v>415</v>
      </c>
      <c r="B418" s="176" t="s">
        <v>5749</v>
      </c>
      <c r="C418" s="213">
        <v>64</v>
      </c>
      <c r="D418" s="219">
        <v>7</v>
      </c>
      <c r="E418" s="212" t="s">
        <v>1329</v>
      </c>
      <c r="F418" s="202">
        <v>0</v>
      </c>
      <c r="G418" s="200">
        <v>0</v>
      </c>
      <c r="H418" s="216">
        <v>0</v>
      </c>
      <c r="I418" s="208">
        <v>-100</v>
      </c>
      <c r="J418" s="210">
        <v>0</v>
      </c>
      <c r="K418" s="204">
        <v>100</v>
      </c>
      <c r="L418" s="206">
        <v>0</v>
      </c>
      <c r="M418" s="193" t="s">
        <v>629</v>
      </c>
      <c r="N418" s="189">
        <v>20</v>
      </c>
      <c r="O418" s="193" t="s">
        <v>629</v>
      </c>
      <c r="P418" s="189">
        <v>10</v>
      </c>
      <c r="Q418" s="193" t="s">
        <v>672</v>
      </c>
      <c r="R418" s="189">
        <v>5</v>
      </c>
      <c r="S418" s="194"/>
      <c r="T418" s="191"/>
      <c r="U418" s="198"/>
      <c r="V418" s="213">
        <v>300</v>
      </c>
      <c r="W418" s="213">
        <v>7777</v>
      </c>
      <c r="X418" s="213">
        <v>7777</v>
      </c>
      <c r="Y418" s="214">
        <v>3600</v>
      </c>
      <c r="Z418" s="213">
        <v>380</v>
      </c>
      <c r="AA418" s="213">
        <v>120</v>
      </c>
      <c r="AB418" s="213">
        <v>60</v>
      </c>
      <c r="AC418" s="213">
        <v>5</v>
      </c>
      <c r="AD418" s="198"/>
      <c r="AE418" s="213">
        <f t="shared" si="42"/>
        <v>38885</v>
      </c>
      <c r="AF418" s="213">
        <f t="shared" si="43"/>
        <v>38885</v>
      </c>
      <c r="AG418" s="214">
        <f t="shared" si="44"/>
        <v>57600</v>
      </c>
      <c r="AH418" s="474">
        <f t="shared" si="45"/>
        <v>764</v>
      </c>
      <c r="AI418" s="474">
        <f t="shared" si="46"/>
        <v>504</v>
      </c>
      <c r="AJ418" s="213">
        <f t="shared" si="47"/>
        <v>240</v>
      </c>
      <c r="AK418" s="213">
        <f t="shared" si="48"/>
        <v>20</v>
      </c>
      <c r="AL418" s="198"/>
      <c r="AM418" s="195">
        <v>0</v>
      </c>
    </row>
    <row r="419" spans="1:41" x14ac:dyDescent="0.15">
      <c r="A419" s="174">
        <v>416</v>
      </c>
      <c r="B419" s="176" t="s">
        <v>671</v>
      </c>
      <c r="C419" s="213">
        <v>64</v>
      </c>
      <c r="D419" s="219">
        <v>7</v>
      </c>
      <c r="E419" s="212" t="s">
        <v>1329</v>
      </c>
      <c r="F419" s="202">
        <v>0</v>
      </c>
      <c r="G419" s="200">
        <v>0</v>
      </c>
      <c r="H419" s="216">
        <v>0</v>
      </c>
      <c r="I419" s="208">
        <v>-100</v>
      </c>
      <c r="J419" s="210">
        <v>0</v>
      </c>
      <c r="K419" s="204">
        <v>100</v>
      </c>
      <c r="L419" s="206">
        <v>0</v>
      </c>
      <c r="M419" s="193" t="s">
        <v>629</v>
      </c>
      <c r="N419" s="189">
        <v>20</v>
      </c>
      <c r="O419" s="193" t="s">
        <v>629</v>
      </c>
      <c r="P419" s="189">
        <v>10</v>
      </c>
      <c r="Q419" s="193" t="s">
        <v>670</v>
      </c>
      <c r="R419" s="189">
        <v>3</v>
      </c>
      <c r="S419" s="194"/>
      <c r="T419" s="191"/>
      <c r="U419" s="198"/>
      <c r="V419" s="213">
        <v>300</v>
      </c>
      <c r="W419" s="213">
        <v>7777</v>
      </c>
      <c r="X419" s="213">
        <v>7777</v>
      </c>
      <c r="Y419" s="214">
        <v>3600</v>
      </c>
      <c r="Z419" s="213">
        <v>380</v>
      </c>
      <c r="AA419" s="213">
        <v>120</v>
      </c>
      <c r="AB419" s="213">
        <v>60</v>
      </c>
      <c r="AC419" s="213">
        <v>5</v>
      </c>
      <c r="AD419" s="198"/>
      <c r="AE419" s="213">
        <f t="shared" si="42"/>
        <v>38885</v>
      </c>
      <c r="AF419" s="213">
        <f t="shared" si="43"/>
        <v>38885</v>
      </c>
      <c r="AG419" s="214">
        <f t="shared" si="44"/>
        <v>57600</v>
      </c>
      <c r="AH419" s="474">
        <f t="shared" si="45"/>
        <v>764</v>
      </c>
      <c r="AI419" s="474">
        <f t="shared" si="46"/>
        <v>504</v>
      </c>
      <c r="AJ419" s="213">
        <f t="shared" si="47"/>
        <v>240</v>
      </c>
      <c r="AK419" s="213">
        <f t="shared" si="48"/>
        <v>20</v>
      </c>
      <c r="AL419" s="198"/>
      <c r="AM419" s="195">
        <v>0</v>
      </c>
    </row>
    <row r="420" spans="1:41" x14ac:dyDescent="0.15">
      <c r="A420" s="174">
        <v>417</v>
      </c>
      <c r="B420" s="176" t="s">
        <v>5750</v>
      </c>
      <c r="C420" s="213">
        <v>64</v>
      </c>
      <c r="D420" s="219">
        <v>7</v>
      </c>
      <c r="E420" s="212" t="s">
        <v>1329</v>
      </c>
      <c r="F420" s="202">
        <v>0</v>
      </c>
      <c r="G420" s="200">
        <v>0</v>
      </c>
      <c r="H420" s="216">
        <v>0</v>
      </c>
      <c r="I420" s="208">
        <v>-100</v>
      </c>
      <c r="J420" s="210">
        <v>0</v>
      </c>
      <c r="K420" s="204">
        <v>100</v>
      </c>
      <c r="L420" s="206">
        <v>0</v>
      </c>
      <c r="M420" s="193" t="s">
        <v>629</v>
      </c>
      <c r="N420" s="189">
        <v>20</v>
      </c>
      <c r="O420" s="193" t="s">
        <v>629</v>
      </c>
      <c r="P420" s="189">
        <v>10</v>
      </c>
      <c r="Q420" s="193" t="s">
        <v>668</v>
      </c>
      <c r="R420" s="189">
        <v>2</v>
      </c>
      <c r="S420" s="194"/>
      <c r="T420" s="191"/>
      <c r="U420" s="198"/>
      <c r="V420" s="213">
        <v>300</v>
      </c>
      <c r="W420" s="213">
        <v>7777</v>
      </c>
      <c r="X420" s="213">
        <v>7777</v>
      </c>
      <c r="Y420" s="214">
        <v>3600</v>
      </c>
      <c r="Z420" s="213">
        <v>380</v>
      </c>
      <c r="AA420" s="213">
        <v>120</v>
      </c>
      <c r="AB420" s="213">
        <v>60</v>
      </c>
      <c r="AC420" s="213">
        <v>5</v>
      </c>
      <c r="AD420" s="198"/>
      <c r="AE420" s="213">
        <f t="shared" si="42"/>
        <v>38885</v>
      </c>
      <c r="AF420" s="213">
        <f t="shared" si="43"/>
        <v>38885</v>
      </c>
      <c r="AG420" s="214">
        <f t="shared" si="44"/>
        <v>57600</v>
      </c>
      <c r="AH420" s="474">
        <f t="shared" si="45"/>
        <v>764</v>
      </c>
      <c r="AI420" s="474">
        <f t="shared" si="46"/>
        <v>504</v>
      </c>
      <c r="AJ420" s="213">
        <f t="shared" si="47"/>
        <v>240</v>
      </c>
      <c r="AK420" s="213">
        <f t="shared" si="48"/>
        <v>20</v>
      </c>
      <c r="AL420" s="198"/>
      <c r="AM420" s="195">
        <v>0</v>
      </c>
    </row>
    <row r="421" spans="1:41" x14ac:dyDescent="0.15">
      <c r="A421" s="174">
        <v>418</v>
      </c>
      <c r="B421" s="176" t="s">
        <v>5751</v>
      </c>
      <c r="C421" s="213">
        <v>64</v>
      </c>
      <c r="D421" s="219">
        <v>7</v>
      </c>
      <c r="E421" s="212" t="s">
        <v>1329</v>
      </c>
      <c r="F421" s="202">
        <v>0</v>
      </c>
      <c r="G421" s="200">
        <v>0</v>
      </c>
      <c r="H421" s="216">
        <v>0</v>
      </c>
      <c r="I421" s="208">
        <v>-100</v>
      </c>
      <c r="J421" s="210">
        <v>0</v>
      </c>
      <c r="K421" s="204">
        <v>100</v>
      </c>
      <c r="L421" s="206">
        <v>0</v>
      </c>
      <c r="M421" s="193" t="s">
        <v>629</v>
      </c>
      <c r="N421" s="189">
        <v>20</v>
      </c>
      <c r="O421" s="193" t="s">
        <v>629</v>
      </c>
      <c r="P421" s="189">
        <v>10</v>
      </c>
      <c r="Q421" s="193"/>
      <c r="R421" s="189"/>
      <c r="S421" s="194"/>
      <c r="T421" s="191"/>
      <c r="U421" s="198"/>
      <c r="V421" s="213">
        <v>300</v>
      </c>
      <c r="W421" s="213">
        <v>7777</v>
      </c>
      <c r="X421" s="213">
        <v>7777</v>
      </c>
      <c r="Y421" s="214">
        <v>900</v>
      </c>
      <c r="Z421" s="213">
        <v>380</v>
      </c>
      <c r="AA421" s="213">
        <v>120</v>
      </c>
      <c r="AB421" s="213">
        <v>60</v>
      </c>
      <c r="AC421" s="213">
        <v>5</v>
      </c>
      <c r="AD421" s="198"/>
      <c r="AE421" s="213">
        <f t="shared" si="42"/>
        <v>38885</v>
      </c>
      <c r="AF421" s="213">
        <f t="shared" si="43"/>
        <v>38885</v>
      </c>
      <c r="AG421" s="214">
        <f t="shared" si="44"/>
        <v>14400</v>
      </c>
      <c r="AH421" s="474">
        <f t="shared" si="45"/>
        <v>764</v>
      </c>
      <c r="AI421" s="474">
        <f t="shared" si="46"/>
        <v>504</v>
      </c>
      <c r="AJ421" s="213">
        <f t="shared" si="47"/>
        <v>240</v>
      </c>
      <c r="AK421" s="213">
        <f t="shared" si="48"/>
        <v>20</v>
      </c>
      <c r="AL421" s="198"/>
      <c r="AM421" s="195">
        <v>0</v>
      </c>
    </row>
    <row r="422" spans="1:41" x14ac:dyDescent="0.15">
      <c r="A422" s="174">
        <v>419</v>
      </c>
      <c r="B422" s="176" t="s">
        <v>5752</v>
      </c>
      <c r="C422" s="213">
        <v>64</v>
      </c>
      <c r="D422" s="219">
        <v>7</v>
      </c>
      <c r="E422" s="212" t="s">
        <v>1329</v>
      </c>
      <c r="F422" s="202">
        <v>0</v>
      </c>
      <c r="G422" s="200">
        <v>0</v>
      </c>
      <c r="H422" s="216">
        <v>0</v>
      </c>
      <c r="I422" s="208">
        <v>-100</v>
      </c>
      <c r="J422" s="210">
        <v>0</v>
      </c>
      <c r="K422" s="204">
        <v>100</v>
      </c>
      <c r="L422" s="206">
        <v>0</v>
      </c>
      <c r="M422" s="193" t="s">
        <v>629</v>
      </c>
      <c r="N422" s="189">
        <v>20</v>
      </c>
      <c r="O422" s="193" t="s">
        <v>629</v>
      </c>
      <c r="P422" s="189">
        <v>10</v>
      </c>
      <c r="Q422" s="193"/>
      <c r="R422" s="189"/>
      <c r="S422" s="194"/>
      <c r="T422" s="191"/>
      <c r="U422" s="198"/>
      <c r="V422" s="213">
        <v>300</v>
      </c>
      <c r="W422" s="213">
        <v>7777</v>
      </c>
      <c r="X422" s="213">
        <v>7777</v>
      </c>
      <c r="Y422" s="214">
        <v>900</v>
      </c>
      <c r="Z422" s="213">
        <v>380</v>
      </c>
      <c r="AA422" s="213">
        <v>120</v>
      </c>
      <c r="AB422" s="213">
        <v>60</v>
      </c>
      <c r="AC422" s="213">
        <v>5</v>
      </c>
      <c r="AD422" s="198"/>
      <c r="AE422" s="213">
        <f t="shared" si="42"/>
        <v>38885</v>
      </c>
      <c r="AF422" s="213">
        <f t="shared" si="43"/>
        <v>38885</v>
      </c>
      <c r="AG422" s="214">
        <f t="shared" si="44"/>
        <v>14400</v>
      </c>
      <c r="AH422" s="474">
        <f t="shared" si="45"/>
        <v>764</v>
      </c>
      <c r="AI422" s="474">
        <f t="shared" si="46"/>
        <v>504</v>
      </c>
      <c r="AJ422" s="213">
        <f t="shared" si="47"/>
        <v>240</v>
      </c>
      <c r="AK422" s="213">
        <f t="shared" si="48"/>
        <v>20</v>
      </c>
      <c r="AL422" s="198"/>
      <c r="AM422" s="195">
        <v>0</v>
      </c>
    </row>
    <row r="423" spans="1:41" x14ac:dyDescent="0.15">
      <c r="A423" s="174">
        <v>420</v>
      </c>
      <c r="B423" s="176" t="s">
        <v>5753</v>
      </c>
      <c r="C423" s="213">
        <v>64</v>
      </c>
      <c r="D423" s="219">
        <v>7</v>
      </c>
      <c r="E423" s="212" t="s">
        <v>1329</v>
      </c>
      <c r="F423" s="202">
        <v>0</v>
      </c>
      <c r="G423" s="200">
        <v>0</v>
      </c>
      <c r="H423" s="216">
        <v>0</v>
      </c>
      <c r="I423" s="208">
        <v>-100</v>
      </c>
      <c r="J423" s="210">
        <v>0</v>
      </c>
      <c r="K423" s="204">
        <v>100</v>
      </c>
      <c r="L423" s="206">
        <v>0</v>
      </c>
      <c r="M423" s="193" t="s">
        <v>629</v>
      </c>
      <c r="N423" s="189">
        <v>20</v>
      </c>
      <c r="O423" s="193" t="s">
        <v>629</v>
      </c>
      <c r="P423" s="189">
        <v>10</v>
      </c>
      <c r="Q423" s="193"/>
      <c r="R423" s="189"/>
      <c r="S423" s="194"/>
      <c r="T423" s="191"/>
      <c r="U423" s="198"/>
      <c r="V423" s="213">
        <v>300</v>
      </c>
      <c r="W423" s="213">
        <v>7777</v>
      </c>
      <c r="X423" s="213">
        <v>7777</v>
      </c>
      <c r="Y423" s="214">
        <v>900</v>
      </c>
      <c r="Z423" s="213">
        <v>380</v>
      </c>
      <c r="AA423" s="213">
        <v>120</v>
      </c>
      <c r="AB423" s="213">
        <v>60</v>
      </c>
      <c r="AC423" s="213">
        <v>5</v>
      </c>
      <c r="AD423" s="198"/>
      <c r="AE423" s="213">
        <f t="shared" si="42"/>
        <v>38885</v>
      </c>
      <c r="AF423" s="213">
        <f t="shared" si="43"/>
        <v>38885</v>
      </c>
      <c r="AG423" s="214">
        <f t="shared" si="44"/>
        <v>14400</v>
      </c>
      <c r="AH423" s="474">
        <f t="shared" si="45"/>
        <v>764</v>
      </c>
      <c r="AI423" s="474">
        <f t="shared" si="46"/>
        <v>504</v>
      </c>
      <c r="AJ423" s="213">
        <f t="shared" si="47"/>
        <v>240</v>
      </c>
      <c r="AK423" s="213">
        <f t="shared" si="48"/>
        <v>20</v>
      </c>
      <c r="AL423" s="198"/>
      <c r="AM423" s="195">
        <v>0</v>
      </c>
    </row>
    <row r="424" spans="1:41" x14ac:dyDescent="0.15">
      <c r="A424" s="174">
        <v>421</v>
      </c>
      <c r="B424" s="176" t="s">
        <v>667</v>
      </c>
      <c r="C424" s="213">
        <v>64</v>
      </c>
      <c r="D424" s="219">
        <v>0</v>
      </c>
      <c r="E424" s="212" t="s">
        <v>6238</v>
      </c>
      <c r="F424" s="202">
        <v>0</v>
      </c>
      <c r="G424" s="200">
        <v>25</v>
      </c>
      <c r="H424" s="216">
        <v>200</v>
      </c>
      <c r="I424" s="208">
        <v>25</v>
      </c>
      <c r="J424" s="210">
        <v>0</v>
      </c>
      <c r="K424" s="204">
        <v>-25</v>
      </c>
      <c r="L424" s="206">
        <v>-50</v>
      </c>
      <c r="M424" s="193" t="s">
        <v>666</v>
      </c>
      <c r="N424" s="189">
        <v>20</v>
      </c>
      <c r="O424" s="193" t="s">
        <v>665</v>
      </c>
      <c r="P424" s="189">
        <v>15</v>
      </c>
      <c r="Q424" s="193" t="s">
        <v>5573</v>
      </c>
      <c r="R424" s="189">
        <v>10</v>
      </c>
      <c r="S424" s="194" t="s">
        <v>5573</v>
      </c>
      <c r="T424" s="191">
        <v>10</v>
      </c>
      <c r="U424" s="198"/>
      <c r="V424" s="213">
        <v>2000</v>
      </c>
      <c r="W424" s="213">
        <v>10000</v>
      </c>
      <c r="X424" s="213">
        <v>8000</v>
      </c>
      <c r="Y424" s="214">
        <v>2500</v>
      </c>
      <c r="Z424" s="213">
        <v>1000</v>
      </c>
      <c r="AA424" s="213">
        <v>100</v>
      </c>
      <c r="AB424" s="213">
        <v>50</v>
      </c>
      <c r="AC424" s="213">
        <v>10</v>
      </c>
      <c r="AD424" s="198"/>
      <c r="AE424" s="213">
        <f t="shared" si="42"/>
        <v>50000</v>
      </c>
      <c r="AF424" s="213">
        <f t="shared" si="43"/>
        <v>40000</v>
      </c>
      <c r="AG424" s="214">
        <f t="shared" si="44"/>
        <v>40000</v>
      </c>
      <c r="AH424" s="474">
        <f t="shared" si="45"/>
        <v>1384</v>
      </c>
      <c r="AI424" s="474">
        <f t="shared" si="46"/>
        <v>484</v>
      </c>
      <c r="AJ424" s="213">
        <f t="shared" si="47"/>
        <v>200</v>
      </c>
      <c r="AK424" s="213">
        <f t="shared" si="48"/>
        <v>40</v>
      </c>
      <c r="AL424" s="198"/>
      <c r="AM424" s="195">
        <v>100</v>
      </c>
      <c r="AN424" s="197" t="s">
        <v>6090</v>
      </c>
      <c r="AO424" s="197" t="s">
        <v>6194</v>
      </c>
    </row>
    <row r="425" spans="1:41" x14ac:dyDescent="0.15">
      <c r="A425" s="174">
        <v>422</v>
      </c>
      <c r="B425" s="176" t="s">
        <v>664</v>
      </c>
      <c r="C425" s="213">
        <v>56</v>
      </c>
      <c r="D425" s="219">
        <v>4</v>
      </c>
      <c r="E425" s="212" t="s">
        <v>6244</v>
      </c>
      <c r="F425" s="202">
        <v>0</v>
      </c>
      <c r="G425" s="200">
        <v>0</v>
      </c>
      <c r="H425" s="216">
        <v>0</v>
      </c>
      <c r="I425" s="208">
        <v>-100</v>
      </c>
      <c r="J425" s="210">
        <v>-50</v>
      </c>
      <c r="K425" s="204">
        <v>100</v>
      </c>
      <c r="L425" s="206">
        <v>0</v>
      </c>
      <c r="M425" s="193" t="s">
        <v>626</v>
      </c>
      <c r="N425" s="189">
        <v>20</v>
      </c>
      <c r="O425" s="193" t="s">
        <v>199</v>
      </c>
      <c r="P425" s="189">
        <v>20</v>
      </c>
      <c r="Q425" s="193" t="s">
        <v>662</v>
      </c>
      <c r="R425" s="189">
        <v>2</v>
      </c>
      <c r="S425" s="194" t="s">
        <v>662</v>
      </c>
      <c r="T425" s="191">
        <v>2</v>
      </c>
      <c r="U425" s="198"/>
      <c r="V425" s="213">
        <v>400</v>
      </c>
      <c r="W425" s="213">
        <v>600</v>
      </c>
      <c r="X425" s="213">
        <v>600</v>
      </c>
      <c r="Y425" s="214">
        <v>35</v>
      </c>
      <c r="Z425" s="213">
        <v>450</v>
      </c>
      <c r="AA425" s="213">
        <v>150</v>
      </c>
      <c r="AB425" s="213">
        <v>60</v>
      </c>
      <c r="AC425" s="213">
        <v>65</v>
      </c>
      <c r="AD425" s="198"/>
      <c r="AE425" s="213">
        <f t="shared" si="42"/>
        <v>3000</v>
      </c>
      <c r="AF425" s="213">
        <f t="shared" si="43"/>
        <v>3000</v>
      </c>
      <c r="AG425" s="214">
        <f t="shared" si="44"/>
        <v>560</v>
      </c>
      <c r="AH425" s="474">
        <f t="shared" si="45"/>
        <v>786</v>
      </c>
      <c r="AI425" s="474">
        <f t="shared" si="46"/>
        <v>486</v>
      </c>
      <c r="AJ425" s="213">
        <f t="shared" si="47"/>
        <v>240</v>
      </c>
      <c r="AK425" s="213">
        <f t="shared" si="48"/>
        <v>260</v>
      </c>
      <c r="AL425" s="198"/>
      <c r="AM425" s="195">
        <v>80</v>
      </c>
      <c r="AN425" s="197" t="s">
        <v>6090</v>
      </c>
      <c r="AO425" s="197" t="s">
        <v>6194</v>
      </c>
    </row>
    <row r="426" spans="1:41" x14ac:dyDescent="0.15">
      <c r="A426" s="174">
        <v>423</v>
      </c>
      <c r="B426" s="176" t="s">
        <v>5754</v>
      </c>
      <c r="C426" s="213">
        <v>60</v>
      </c>
      <c r="D426" s="219">
        <v>6</v>
      </c>
      <c r="E426" s="212" t="s">
        <v>6242</v>
      </c>
      <c r="F426" s="202">
        <v>0</v>
      </c>
      <c r="G426" s="200">
        <v>0</v>
      </c>
      <c r="H426" s="216">
        <v>0</v>
      </c>
      <c r="I426" s="208">
        <v>-50</v>
      </c>
      <c r="J426" s="210">
        <v>-50</v>
      </c>
      <c r="K426" s="204">
        <v>100</v>
      </c>
      <c r="L426" s="206">
        <v>0</v>
      </c>
      <c r="M426" s="193" t="s">
        <v>583</v>
      </c>
      <c r="N426" s="189">
        <v>20</v>
      </c>
      <c r="O426" s="193" t="s">
        <v>583</v>
      </c>
      <c r="P426" s="189">
        <v>15</v>
      </c>
      <c r="Q426" s="193" t="s">
        <v>583</v>
      </c>
      <c r="R426" s="189">
        <v>10</v>
      </c>
      <c r="S426" s="194" t="s">
        <v>9695</v>
      </c>
      <c r="T426" s="191">
        <v>3</v>
      </c>
      <c r="U426" s="198"/>
      <c r="V426" s="213">
        <v>300</v>
      </c>
      <c r="W426" s="213">
        <v>600</v>
      </c>
      <c r="X426" s="213">
        <v>800</v>
      </c>
      <c r="Y426" s="214">
        <v>250</v>
      </c>
      <c r="Z426" s="213">
        <v>700</v>
      </c>
      <c r="AA426" s="213">
        <v>180</v>
      </c>
      <c r="AB426" s="213">
        <v>90</v>
      </c>
      <c r="AC426" s="213">
        <v>50</v>
      </c>
      <c r="AD426" s="198"/>
      <c r="AE426" s="213">
        <f t="shared" si="42"/>
        <v>3000</v>
      </c>
      <c r="AF426" s="213">
        <f t="shared" si="43"/>
        <v>4000</v>
      </c>
      <c r="AG426" s="214">
        <f t="shared" si="44"/>
        <v>4000</v>
      </c>
      <c r="AH426" s="474">
        <f t="shared" si="45"/>
        <v>1060</v>
      </c>
      <c r="AI426" s="474">
        <f t="shared" si="46"/>
        <v>540</v>
      </c>
      <c r="AJ426" s="213">
        <f t="shared" si="47"/>
        <v>360</v>
      </c>
      <c r="AK426" s="213">
        <f t="shared" si="48"/>
        <v>200</v>
      </c>
      <c r="AL426" s="198"/>
      <c r="AM426" s="195">
        <v>80</v>
      </c>
      <c r="AN426" s="197" t="s">
        <v>6090</v>
      </c>
      <c r="AO426" s="197" t="s">
        <v>6194</v>
      </c>
    </row>
    <row r="427" spans="1:41" x14ac:dyDescent="0.15">
      <c r="A427" s="174">
        <v>424</v>
      </c>
      <c r="B427" s="176" t="s">
        <v>663</v>
      </c>
      <c r="C427" s="213">
        <v>57</v>
      </c>
      <c r="D427" s="219">
        <v>4</v>
      </c>
      <c r="E427" s="212" t="s">
        <v>6244</v>
      </c>
      <c r="F427" s="202">
        <v>0</v>
      </c>
      <c r="G427" s="200">
        <v>0</v>
      </c>
      <c r="H427" s="216">
        <v>0</v>
      </c>
      <c r="I427" s="208">
        <v>-100</v>
      </c>
      <c r="J427" s="210">
        <v>-50</v>
      </c>
      <c r="K427" s="204">
        <v>100</v>
      </c>
      <c r="L427" s="206">
        <v>0</v>
      </c>
      <c r="M427" s="193" t="s">
        <v>583</v>
      </c>
      <c r="N427" s="189">
        <v>6</v>
      </c>
      <c r="O427" s="193" t="s">
        <v>583</v>
      </c>
      <c r="P427" s="189">
        <v>5</v>
      </c>
      <c r="Q427" s="193" t="s">
        <v>662</v>
      </c>
      <c r="R427" s="189">
        <v>2</v>
      </c>
      <c r="S427" s="194" t="s">
        <v>662</v>
      </c>
      <c r="T427" s="191">
        <v>2</v>
      </c>
      <c r="U427" s="198"/>
      <c r="V427" s="213">
        <v>150</v>
      </c>
      <c r="W427" s="213">
        <v>700</v>
      </c>
      <c r="X427" s="213">
        <v>550</v>
      </c>
      <c r="Y427" s="214">
        <v>150</v>
      </c>
      <c r="Z427" s="213">
        <v>500</v>
      </c>
      <c r="AA427" s="213">
        <v>240</v>
      </c>
      <c r="AB427" s="213">
        <v>80</v>
      </c>
      <c r="AC427" s="213">
        <v>80</v>
      </c>
      <c r="AD427" s="198"/>
      <c r="AE427" s="213">
        <f t="shared" si="42"/>
        <v>3500</v>
      </c>
      <c r="AF427" s="213">
        <f t="shared" si="43"/>
        <v>2750</v>
      </c>
      <c r="AG427" s="214">
        <f t="shared" si="44"/>
        <v>2400</v>
      </c>
      <c r="AH427" s="474">
        <f t="shared" si="45"/>
        <v>842</v>
      </c>
      <c r="AI427" s="474">
        <f t="shared" si="46"/>
        <v>582</v>
      </c>
      <c r="AJ427" s="213">
        <f t="shared" si="47"/>
        <v>320</v>
      </c>
      <c r="AK427" s="213">
        <f t="shared" si="48"/>
        <v>320</v>
      </c>
      <c r="AL427" s="198"/>
      <c r="AM427" s="195">
        <v>80</v>
      </c>
      <c r="AN427" s="197" t="s">
        <v>6087</v>
      </c>
      <c r="AO427" s="197" t="s">
        <v>620</v>
      </c>
    </row>
    <row r="428" spans="1:41" x14ac:dyDescent="0.15">
      <c r="A428" s="174">
        <v>425</v>
      </c>
      <c r="B428" s="176" t="s">
        <v>661</v>
      </c>
      <c r="C428" s="213">
        <v>62</v>
      </c>
      <c r="D428" s="219">
        <v>6</v>
      </c>
      <c r="E428" s="212" t="s">
        <v>6242</v>
      </c>
      <c r="F428" s="202">
        <v>0</v>
      </c>
      <c r="G428" s="200">
        <v>0</v>
      </c>
      <c r="H428" s="216">
        <v>0</v>
      </c>
      <c r="I428" s="208">
        <v>-50</v>
      </c>
      <c r="J428" s="210">
        <v>-100</v>
      </c>
      <c r="K428" s="204">
        <v>100</v>
      </c>
      <c r="L428" s="206">
        <v>0</v>
      </c>
      <c r="M428" s="193" t="s">
        <v>583</v>
      </c>
      <c r="N428" s="189">
        <v>15</v>
      </c>
      <c r="O428" s="193" t="s">
        <v>583</v>
      </c>
      <c r="P428" s="189">
        <v>10</v>
      </c>
      <c r="Q428" s="193" t="s">
        <v>660</v>
      </c>
      <c r="R428" s="189">
        <v>2</v>
      </c>
      <c r="S428" s="194" t="s">
        <v>660</v>
      </c>
      <c r="T428" s="191">
        <v>2</v>
      </c>
      <c r="U428" s="198"/>
      <c r="V428" s="213">
        <v>350</v>
      </c>
      <c r="W428" s="213">
        <v>800</v>
      </c>
      <c r="X428" s="213">
        <v>800</v>
      </c>
      <c r="Y428" s="214">
        <v>460</v>
      </c>
      <c r="Z428" s="213">
        <v>700</v>
      </c>
      <c r="AA428" s="213">
        <v>200</v>
      </c>
      <c r="AB428" s="213">
        <v>80</v>
      </c>
      <c r="AC428" s="213">
        <v>45</v>
      </c>
      <c r="AD428" s="198"/>
      <c r="AE428" s="213">
        <f t="shared" si="42"/>
        <v>4000</v>
      </c>
      <c r="AF428" s="213">
        <f t="shared" si="43"/>
        <v>4000</v>
      </c>
      <c r="AG428" s="214">
        <f t="shared" si="44"/>
        <v>7360</v>
      </c>
      <c r="AH428" s="474">
        <f t="shared" si="45"/>
        <v>1072</v>
      </c>
      <c r="AI428" s="474">
        <f t="shared" si="46"/>
        <v>572</v>
      </c>
      <c r="AJ428" s="213">
        <f t="shared" si="47"/>
        <v>320</v>
      </c>
      <c r="AK428" s="213">
        <f t="shared" si="48"/>
        <v>180</v>
      </c>
      <c r="AL428" s="198"/>
      <c r="AM428" s="195">
        <v>80</v>
      </c>
      <c r="AN428" s="197" t="s">
        <v>6090</v>
      </c>
      <c r="AO428" s="197" t="s">
        <v>6194</v>
      </c>
    </row>
    <row r="429" spans="1:41" x14ac:dyDescent="0.15">
      <c r="A429" s="174">
        <v>426</v>
      </c>
      <c r="B429" s="176" t="s">
        <v>5755</v>
      </c>
      <c r="C429" s="213">
        <v>58</v>
      </c>
      <c r="D429" s="219">
        <v>6</v>
      </c>
      <c r="E429" s="212" t="s">
        <v>6242</v>
      </c>
      <c r="F429" s="202">
        <v>-200</v>
      </c>
      <c r="G429" s="200">
        <v>0</v>
      </c>
      <c r="H429" s="216">
        <v>100</v>
      </c>
      <c r="I429" s="208">
        <v>100</v>
      </c>
      <c r="J429" s="210">
        <v>0</v>
      </c>
      <c r="K429" s="204">
        <v>100</v>
      </c>
      <c r="L429" s="206">
        <v>0</v>
      </c>
      <c r="M429" s="193" t="s">
        <v>629</v>
      </c>
      <c r="N429" s="189">
        <v>25</v>
      </c>
      <c r="O429" s="193" t="s">
        <v>658</v>
      </c>
      <c r="P429" s="189">
        <v>3</v>
      </c>
      <c r="Q429" s="193" t="s">
        <v>657</v>
      </c>
      <c r="R429" s="189">
        <v>2</v>
      </c>
      <c r="S429" s="194" t="s">
        <v>629</v>
      </c>
      <c r="T429" s="191">
        <v>25</v>
      </c>
      <c r="U429" s="198"/>
      <c r="V429" s="213">
        <v>300</v>
      </c>
      <c r="W429" s="213">
        <v>300</v>
      </c>
      <c r="X429" s="213">
        <v>300</v>
      </c>
      <c r="Y429" s="214">
        <v>700</v>
      </c>
      <c r="Z429" s="213">
        <v>300</v>
      </c>
      <c r="AA429" s="213">
        <v>200</v>
      </c>
      <c r="AB429" s="213">
        <v>80</v>
      </c>
      <c r="AC429" s="213">
        <v>60</v>
      </c>
      <c r="AD429" s="198"/>
      <c r="AE429" s="213">
        <f t="shared" si="42"/>
        <v>1500</v>
      </c>
      <c r="AF429" s="213">
        <f t="shared" si="43"/>
        <v>1500</v>
      </c>
      <c r="AG429" s="214">
        <f t="shared" si="44"/>
        <v>11200</v>
      </c>
      <c r="AH429" s="474">
        <f t="shared" si="45"/>
        <v>648</v>
      </c>
      <c r="AI429" s="474">
        <f t="shared" si="46"/>
        <v>548</v>
      </c>
      <c r="AJ429" s="213">
        <f t="shared" si="47"/>
        <v>320</v>
      </c>
      <c r="AK429" s="213">
        <f t="shared" si="48"/>
        <v>240</v>
      </c>
      <c r="AL429" s="198"/>
      <c r="AM429" s="195">
        <v>80</v>
      </c>
      <c r="AN429" s="197" t="s">
        <v>6093</v>
      </c>
      <c r="AO429" s="197" t="s">
        <v>6194</v>
      </c>
    </row>
    <row r="430" spans="1:41" x14ac:dyDescent="0.15">
      <c r="A430" s="174">
        <v>427</v>
      </c>
      <c r="B430" s="176" t="s">
        <v>5756</v>
      </c>
      <c r="C430" s="213">
        <v>60</v>
      </c>
      <c r="D430" s="219">
        <v>6</v>
      </c>
      <c r="E430" s="212" t="s">
        <v>6242</v>
      </c>
      <c r="F430" s="202">
        <v>-200</v>
      </c>
      <c r="G430" s="200">
        <v>0</v>
      </c>
      <c r="H430" s="216">
        <v>100</v>
      </c>
      <c r="I430" s="208">
        <v>100</v>
      </c>
      <c r="J430" s="210">
        <v>0</v>
      </c>
      <c r="K430" s="204">
        <v>100</v>
      </c>
      <c r="L430" s="206">
        <v>0</v>
      </c>
      <c r="M430" s="193" t="s">
        <v>629</v>
      </c>
      <c r="N430" s="189">
        <v>25</v>
      </c>
      <c r="O430" s="193" t="s">
        <v>658</v>
      </c>
      <c r="P430" s="189">
        <v>3</v>
      </c>
      <c r="Q430" s="193" t="s">
        <v>94</v>
      </c>
      <c r="R430" s="189">
        <v>2</v>
      </c>
      <c r="S430" s="194"/>
      <c r="T430" s="191"/>
      <c r="U430" s="198"/>
      <c r="V430" s="213">
        <v>300</v>
      </c>
      <c r="W430" s="213">
        <v>600</v>
      </c>
      <c r="X430" s="213">
        <v>600</v>
      </c>
      <c r="Y430" s="214">
        <v>700</v>
      </c>
      <c r="Z430" s="213">
        <v>600</v>
      </c>
      <c r="AA430" s="213">
        <v>200</v>
      </c>
      <c r="AB430" s="213">
        <v>80</v>
      </c>
      <c r="AC430" s="213">
        <v>60</v>
      </c>
      <c r="AD430" s="198"/>
      <c r="AE430" s="213">
        <f t="shared" si="42"/>
        <v>3000</v>
      </c>
      <c r="AF430" s="213">
        <f t="shared" si="43"/>
        <v>3000</v>
      </c>
      <c r="AG430" s="214">
        <f t="shared" si="44"/>
        <v>11200</v>
      </c>
      <c r="AH430" s="474">
        <f t="shared" si="45"/>
        <v>960</v>
      </c>
      <c r="AI430" s="474">
        <f t="shared" si="46"/>
        <v>560</v>
      </c>
      <c r="AJ430" s="213">
        <f t="shared" si="47"/>
        <v>320</v>
      </c>
      <c r="AK430" s="213">
        <f t="shared" si="48"/>
        <v>240</v>
      </c>
      <c r="AL430" s="198"/>
      <c r="AM430" s="195">
        <v>80</v>
      </c>
    </row>
    <row r="431" spans="1:41" x14ac:dyDescent="0.15">
      <c r="A431" s="174">
        <v>428</v>
      </c>
      <c r="B431" s="176" t="s">
        <v>5757</v>
      </c>
      <c r="C431" s="213">
        <v>62</v>
      </c>
      <c r="D431" s="219">
        <v>6</v>
      </c>
      <c r="E431" s="212" t="s">
        <v>6242</v>
      </c>
      <c r="F431" s="202">
        <v>-200</v>
      </c>
      <c r="G431" s="200">
        <v>0</v>
      </c>
      <c r="H431" s="216">
        <v>100</v>
      </c>
      <c r="I431" s="208">
        <v>100</v>
      </c>
      <c r="J431" s="210">
        <v>0</v>
      </c>
      <c r="K431" s="204">
        <v>100</v>
      </c>
      <c r="L431" s="206">
        <v>0</v>
      </c>
      <c r="M431" s="193" t="s">
        <v>629</v>
      </c>
      <c r="N431" s="189">
        <v>25</v>
      </c>
      <c r="O431" s="193" t="s">
        <v>660</v>
      </c>
      <c r="P431" s="189">
        <v>3</v>
      </c>
      <c r="Q431" s="193" t="s">
        <v>1033</v>
      </c>
      <c r="R431" s="189">
        <v>2</v>
      </c>
      <c r="S431" s="194"/>
      <c r="T431" s="191"/>
      <c r="U431" s="198"/>
      <c r="V431" s="213">
        <v>300</v>
      </c>
      <c r="W431" s="213">
        <v>1200</v>
      </c>
      <c r="X431" s="213">
        <v>1200</v>
      </c>
      <c r="Y431" s="214">
        <v>700</v>
      </c>
      <c r="Z431" s="213">
        <v>900</v>
      </c>
      <c r="AA431" s="213">
        <v>200</v>
      </c>
      <c r="AB431" s="213">
        <v>80</v>
      </c>
      <c r="AC431" s="213">
        <v>60</v>
      </c>
      <c r="AD431" s="198"/>
      <c r="AE431" s="213">
        <f t="shared" si="42"/>
        <v>6000</v>
      </c>
      <c r="AF431" s="213">
        <f t="shared" si="43"/>
        <v>6000</v>
      </c>
      <c r="AG431" s="214">
        <f t="shared" si="44"/>
        <v>11200</v>
      </c>
      <c r="AH431" s="474">
        <f t="shared" si="45"/>
        <v>1272</v>
      </c>
      <c r="AI431" s="474">
        <f t="shared" si="46"/>
        <v>572</v>
      </c>
      <c r="AJ431" s="213">
        <f t="shared" si="47"/>
        <v>320</v>
      </c>
      <c r="AK431" s="213">
        <f t="shared" si="48"/>
        <v>240</v>
      </c>
      <c r="AL431" s="198"/>
      <c r="AM431" s="195">
        <v>80</v>
      </c>
    </row>
    <row r="432" spans="1:41" x14ac:dyDescent="0.15">
      <c r="A432" s="174">
        <v>429</v>
      </c>
      <c r="B432" s="176" t="s">
        <v>5758</v>
      </c>
      <c r="C432" s="213">
        <v>58</v>
      </c>
      <c r="D432" s="219">
        <v>6</v>
      </c>
      <c r="E432" s="212" t="s">
        <v>6242</v>
      </c>
      <c r="F432" s="202">
        <v>0</v>
      </c>
      <c r="G432" s="200">
        <v>0</v>
      </c>
      <c r="H432" s="216">
        <v>0</v>
      </c>
      <c r="I432" s="208">
        <v>-50</v>
      </c>
      <c r="J432" s="210">
        <v>0</v>
      </c>
      <c r="K432" s="204">
        <v>100</v>
      </c>
      <c r="L432" s="206">
        <v>0</v>
      </c>
      <c r="M432" s="193" t="s">
        <v>583</v>
      </c>
      <c r="N432" s="189">
        <v>8</v>
      </c>
      <c r="O432" s="193" t="s">
        <v>583</v>
      </c>
      <c r="P432" s="189">
        <v>6</v>
      </c>
      <c r="Q432" s="193" t="s">
        <v>583</v>
      </c>
      <c r="R432" s="189">
        <v>5</v>
      </c>
      <c r="S432" s="194" t="s">
        <v>583</v>
      </c>
      <c r="T432" s="191">
        <v>5</v>
      </c>
      <c r="U432" s="198"/>
      <c r="V432" s="213">
        <v>400</v>
      </c>
      <c r="W432" s="213">
        <v>250</v>
      </c>
      <c r="X432" s="213">
        <v>2000</v>
      </c>
      <c r="Y432" s="214">
        <v>500</v>
      </c>
      <c r="Z432" s="213">
        <v>500</v>
      </c>
      <c r="AA432" s="213">
        <v>240</v>
      </c>
      <c r="AB432" s="213">
        <v>70</v>
      </c>
      <c r="AC432" s="213">
        <v>90</v>
      </c>
      <c r="AD432" s="198"/>
      <c r="AE432" s="213">
        <f t="shared" si="42"/>
        <v>1250</v>
      </c>
      <c r="AF432" s="213">
        <f t="shared" si="43"/>
        <v>10000</v>
      </c>
      <c r="AG432" s="214">
        <f t="shared" si="44"/>
        <v>8000</v>
      </c>
      <c r="AH432" s="474">
        <f t="shared" si="45"/>
        <v>848</v>
      </c>
      <c r="AI432" s="474">
        <f t="shared" si="46"/>
        <v>588</v>
      </c>
      <c r="AJ432" s="213">
        <f t="shared" si="47"/>
        <v>280</v>
      </c>
      <c r="AK432" s="213">
        <f t="shared" si="48"/>
        <v>360</v>
      </c>
      <c r="AL432" s="198"/>
      <c r="AM432" s="195">
        <v>80</v>
      </c>
      <c r="AN432" s="197" t="s">
        <v>6093</v>
      </c>
      <c r="AO432" s="197" t="s">
        <v>6194</v>
      </c>
    </row>
    <row r="433" spans="1:41" x14ac:dyDescent="0.15">
      <c r="A433" s="174">
        <v>430</v>
      </c>
      <c r="B433" s="176" t="s">
        <v>5759</v>
      </c>
      <c r="C433" s="213">
        <v>58</v>
      </c>
      <c r="D433" s="219">
        <v>6</v>
      </c>
      <c r="E433" s="212" t="s">
        <v>6242</v>
      </c>
      <c r="F433" s="202">
        <v>0</v>
      </c>
      <c r="G433" s="200">
        <v>0</v>
      </c>
      <c r="H433" s="216">
        <v>0</v>
      </c>
      <c r="I433" s="208">
        <v>-50</v>
      </c>
      <c r="J433" s="210">
        <v>0</v>
      </c>
      <c r="K433" s="204">
        <v>100</v>
      </c>
      <c r="L433" s="206">
        <v>0</v>
      </c>
      <c r="M433" s="193" t="s">
        <v>583</v>
      </c>
      <c r="N433" s="189">
        <v>8</v>
      </c>
      <c r="O433" s="193" t="s">
        <v>583</v>
      </c>
      <c r="P433" s="189">
        <v>6</v>
      </c>
      <c r="Q433" s="193" t="s">
        <v>583</v>
      </c>
      <c r="R433" s="189">
        <v>5</v>
      </c>
      <c r="S433" s="194" t="s">
        <v>583</v>
      </c>
      <c r="T433" s="191">
        <v>5</v>
      </c>
      <c r="U433" s="198"/>
      <c r="V433" s="213">
        <v>400</v>
      </c>
      <c r="W433" s="213">
        <v>250</v>
      </c>
      <c r="X433" s="213">
        <v>3000</v>
      </c>
      <c r="Y433" s="214">
        <v>500</v>
      </c>
      <c r="Z433" s="213">
        <v>500</v>
      </c>
      <c r="AA433" s="213">
        <v>240</v>
      </c>
      <c r="AB433" s="213">
        <v>70</v>
      </c>
      <c r="AC433" s="213">
        <v>90</v>
      </c>
      <c r="AD433" s="198"/>
      <c r="AE433" s="213">
        <f t="shared" si="42"/>
        <v>1250</v>
      </c>
      <c r="AF433" s="213">
        <f t="shared" si="43"/>
        <v>15000</v>
      </c>
      <c r="AG433" s="214">
        <f t="shared" si="44"/>
        <v>8000</v>
      </c>
      <c r="AH433" s="474">
        <f t="shared" si="45"/>
        <v>848</v>
      </c>
      <c r="AI433" s="474">
        <f t="shared" si="46"/>
        <v>588</v>
      </c>
      <c r="AJ433" s="213">
        <f t="shared" si="47"/>
        <v>280</v>
      </c>
      <c r="AK433" s="213">
        <f t="shared" si="48"/>
        <v>360</v>
      </c>
      <c r="AL433" s="198"/>
      <c r="AM433" s="195">
        <v>80</v>
      </c>
    </row>
    <row r="434" spans="1:41" x14ac:dyDescent="0.15">
      <c r="A434" s="174">
        <v>431</v>
      </c>
      <c r="B434" s="176" t="s">
        <v>655</v>
      </c>
      <c r="C434" s="213">
        <v>58</v>
      </c>
      <c r="D434" s="219">
        <v>4</v>
      </c>
      <c r="E434" s="212" t="s">
        <v>6244</v>
      </c>
      <c r="F434" s="202">
        <v>0</v>
      </c>
      <c r="G434" s="200">
        <v>100</v>
      </c>
      <c r="H434" s="216">
        <v>100</v>
      </c>
      <c r="I434" s="208">
        <v>100</v>
      </c>
      <c r="J434" s="210">
        <v>100</v>
      </c>
      <c r="K434" s="204">
        <v>100</v>
      </c>
      <c r="L434" s="206">
        <v>100</v>
      </c>
      <c r="M434" s="193" t="s">
        <v>199</v>
      </c>
      <c r="N434" s="189">
        <v>20</v>
      </c>
      <c r="O434" s="193" t="s">
        <v>5521</v>
      </c>
      <c r="P434" s="189">
        <v>10</v>
      </c>
      <c r="Q434" s="193" t="s">
        <v>603</v>
      </c>
      <c r="R434" s="189">
        <v>7</v>
      </c>
      <c r="S434" s="194" t="s">
        <v>603</v>
      </c>
      <c r="T434" s="191">
        <v>7</v>
      </c>
      <c r="U434" s="198"/>
      <c r="V434" s="213">
        <v>300</v>
      </c>
      <c r="W434" s="213">
        <v>888</v>
      </c>
      <c r="X434" s="213">
        <v>888</v>
      </c>
      <c r="Y434" s="214">
        <v>800</v>
      </c>
      <c r="Z434" s="213">
        <v>250</v>
      </c>
      <c r="AA434" s="213">
        <v>255</v>
      </c>
      <c r="AB434" s="213">
        <v>80</v>
      </c>
      <c r="AC434" s="213">
        <v>80</v>
      </c>
      <c r="AD434" s="198"/>
      <c r="AE434" s="213">
        <f t="shared" si="42"/>
        <v>4440</v>
      </c>
      <c r="AF434" s="213">
        <f t="shared" si="43"/>
        <v>4440</v>
      </c>
      <c r="AG434" s="214">
        <f t="shared" si="44"/>
        <v>12800</v>
      </c>
      <c r="AH434" s="474">
        <f t="shared" si="45"/>
        <v>598</v>
      </c>
      <c r="AI434" s="474">
        <f t="shared" si="46"/>
        <v>603</v>
      </c>
      <c r="AJ434" s="213">
        <f t="shared" si="47"/>
        <v>320</v>
      </c>
      <c r="AK434" s="213">
        <f t="shared" si="48"/>
        <v>320</v>
      </c>
      <c r="AL434" s="198"/>
      <c r="AM434" s="195">
        <v>80</v>
      </c>
      <c r="AN434" s="197" t="s">
        <v>6093</v>
      </c>
    </row>
    <row r="435" spans="1:41" x14ac:dyDescent="0.15">
      <c r="A435" s="174">
        <v>432</v>
      </c>
      <c r="B435" s="176" t="s">
        <v>653</v>
      </c>
      <c r="C435" s="213">
        <v>65</v>
      </c>
      <c r="D435" s="219">
        <v>4</v>
      </c>
      <c r="E435" s="212" t="s">
        <v>6244</v>
      </c>
      <c r="F435" s="202">
        <v>0</v>
      </c>
      <c r="G435" s="200">
        <v>100</v>
      </c>
      <c r="H435" s="216">
        <v>100</v>
      </c>
      <c r="I435" s="208">
        <v>100</v>
      </c>
      <c r="J435" s="210">
        <v>100</v>
      </c>
      <c r="K435" s="204">
        <v>100</v>
      </c>
      <c r="L435" s="206">
        <v>100</v>
      </c>
      <c r="M435" s="193" t="s">
        <v>652</v>
      </c>
      <c r="N435" s="189">
        <v>20</v>
      </c>
      <c r="O435" s="193" t="s">
        <v>651</v>
      </c>
      <c r="P435" s="189">
        <v>8</v>
      </c>
      <c r="Q435" s="193" t="s">
        <v>650</v>
      </c>
      <c r="R435" s="189">
        <v>3</v>
      </c>
      <c r="S435" s="194" t="s">
        <v>348</v>
      </c>
      <c r="T435" s="191">
        <v>5</v>
      </c>
      <c r="U435" s="198"/>
      <c r="V435" s="213">
        <v>500</v>
      </c>
      <c r="W435" s="213">
        <v>2664</v>
      </c>
      <c r="X435" s="213">
        <v>2664</v>
      </c>
      <c r="Y435" s="214">
        <v>6000</v>
      </c>
      <c r="Z435" s="213">
        <v>500</v>
      </c>
      <c r="AA435" s="213">
        <v>255</v>
      </c>
      <c r="AB435" s="213">
        <v>99</v>
      </c>
      <c r="AC435" s="213">
        <v>99</v>
      </c>
      <c r="AD435" s="198"/>
      <c r="AE435" s="213">
        <f t="shared" si="42"/>
        <v>13320</v>
      </c>
      <c r="AF435" s="213">
        <f t="shared" si="43"/>
        <v>13320</v>
      </c>
      <c r="AG435" s="214">
        <f t="shared" si="44"/>
        <v>96000</v>
      </c>
      <c r="AH435" s="474">
        <f t="shared" si="45"/>
        <v>890</v>
      </c>
      <c r="AI435" s="474">
        <f t="shared" si="46"/>
        <v>645</v>
      </c>
      <c r="AJ435" s="213">
        <f t="shared" si="47"/>
        <v>396</v>
      </c>
      <c r="AK435" s="213">
        <f t="shared" si="48"/>
        <v>396</v>
      </c>
      <c r="AL435" s="198"/>
      <c r="AM435" s="195">
        <v>80</v>
      </c>
      <c r="AO435" s="197" t="s">
        <v>6198</v>
      </c>
    </row>
    <row r="436" spans="1:41" x14ac:dyDescent="0.15">
      <c r="A436" s="174">
        <v>433</v>
      </c>
      <c r="B436" s="176" t="s">
        <v>5760</v>
      </c>
      <c r="C436" s="213">
        <v>77</v>
      </c>
      <c r="D436" s="219">
        <v>5</v>
      </c>
      <c r="E436" s="212" t="s">
        <v>6245</v>
      </c>
      <c r="F436" s="202">
        <v>0</v>
      </c>
      <c r="G436" s="200">
        <v>100</v>
      </c>
      <c r="H436" s="216">
        <v>150</v>
      </c>
      <c r="I436" s="208">
        <v>50</v>
      </c>
      <c r="J436" s="210">
        <v>50</v>
      </c>
      <c r="K436" s="204">
        <v>100</v>
      </c>
      <c r="L436" s="206">
        <v>100</v>
      </c>
      <c r="M436" s="193" t="s">
        <v>596</v>
      </c>
      <c r="N436" s="189">
        <v>50</v>
      </c>
      <c r="O436" s="193" t="s">
        <v>595</v>
      </c>
      <c r="P436" s="189">
        <v>25</v>
      </c>
      <c r="Q436" s="193" t="s">
        <v>201</v>
      </c>
      <c r="R436" s="189">
        <v>10</v>
      </c>
      <c r="S436" s="194" t="s">
        <v>201</v>
      </c>
      <c r="T436" s="191">
        <v>10</v>
      </c>
      <c r="U436" s="198"/>
      <c r="V436" s="213">
        <v>800</v>
      </c>
      <c r="W436" s="213">
        <v>10000</v>
      </c>
      <c r="X436" s="213">
        <v>5000</v>
      </c>
      <c r="Y436" s="214">
        <v>65000</v>
      </c>
      <c r="Z436" s="213">
        <v>800</v>
      </c>
      <c r="AA436" s="213">
        <v>200</v>
      </c>
      <c r="AB436" s="213">
        <v>120</v>
      </c>
      <c r="AC436" s="213">
        <v>90</v>
      </c>
      <c r="AD436" s="198"/>
      <c r="AE436" s="213">
        <f t="shared" si="42"/>
        <v>50000</v>
      </c>
      <c r="AF436" s="213">
        <f t="shared" si="43"/>
        <v>25000</v>
      </c>
      <c r="AG436" s="214">
        <f t="shared" si="44"/>
        <v>1040000</v>
      </c>
      <c r="AH436" s="474">
        <f t="shared" si="45"/>
        <v>1262</v>
      </c>
      <c r="AI436" s="474">
        <f t="shared" si="46"/>
        <v>662</v>
      </c>
      <c r="AJ436" s="213">
        <f t="shared" si="47"/>
        <v>480</v>
      </c>
      <c r="AK436" s="213">
        <f t="shared" si="48"/>
        <v>360</v>
      </c>
      <c r="AL436" s="198"/>
      <c r="AM436" s="195">
        <v>100</v>
      </c>
      <c r="AN436" s="197" t="s">
        <v>6091</v>
      </c>
      <c r="AO436" s="197" t="s">
        <v>6195</v>
      </c>
    </row>
    <row r="437" spans="1:41" x14ac:dyDescent="0.15">
      <c r="A437" s="174">
        <v>434</v>
      </c>
      <c r="B437" s="176" t="s">
        <v>649</v>
      </c>
      <c r="C437" s="213">
        <v>63</v>
      </c>
      <c r="D437" s="219">
        <v>7</v>
      </c>
      <c r="E437" s="212" t="s">
        <v>1329</v>
      </c>
      <c r="F437" s="202">
        <v>0</v>
      </c>
      <c r="G437" s="200">
        <v>-50</v>
      </c>
      <c r="H437" s="216">
        <v>0</v>
      </c>
      <c r="I437" s="208">
        <v>-100</v>
      </c>
      <c r="J437" s="210">
        <v>0</v>
      </c>
      <c r="K437" s="204">
        <v>100</v>
      </c>
      <c r="L437" s="206">
        <v>0</v>
      </c>
      <c r="M437" s="193" t="s">
        <v>199</v>
      </c>
      <c r="N437" s="189">
        <v>10</v>
      </c>
      <c r="O437" s="193" t="s">
        <v>648</v>
      </c>
      <c r="P437" s="189">
        <v>8</v>
      </c>
      <c r="Q437" s="193" t="s">
        <v>5761</v>
      </c>
      <c r="R437" s="189">
        <v>5</v>
      </c>
      <c r="S437" s="194" t="s">
        <v>5761</v>
      </c>
      <c r="T437" s="191">
        <v>10</v>
      </c>
      <c r="U437" s="198"/>
      <c r="V437" s="213">
        <v>200</v>
      </c>
      <c r="W437" s="213">
        <v>1200</v>
      </c>
      <c r="X437" s="213">
        <v>1000</v>
      </c>
      <c r="Y437" s="214">
        <v>1000</v>
      </c>
      <c r="Z437" s="213">
        <v>600</v>
      </c>
      <c r="AA437" s="213">
        <v>180</v>
      </c>
      <c r="AB437" s="213">
        <v>80</v>
      </c>
      <c r="AC437" s="213">
        <v>45</v>
      </c>
      <c r="AD437" s="198"/>
      <c r="AE437" s="213">
        <f t="shared" si="42"/>
        <v>6000</v>
      </c>
      <c r="AF437" s="213">
        <f t="shared" si="43"/>
        <v>5000</v>
      </c>
      <c r="AG437" s="214">
        <f t="shared" si="44"/>
        <v>16000</v>
      </c>
      <c r="AH437" s="474">
        <f t="shared" si="45"/>
        <v>978</v>
      </c>
      <c r="AI437" s="474">
        <f t="shared" si="46"/>
        <v>558</v>
      </c>
      <c r="AJ437" s="213">
        <f t="shared" si="47"/>
        <v>320</v>
      </c>
      <c r="AK437" s="213">
        <f t="shared" si="48"/>
        <v>180</v>
      </c>
      <c r="AL437" s="198"/>
      <c r="AM437" s="195">
        <v>80</v>
      </c>
      <c r="AN437" s="197" t="s">
        <v>6087</v>
      </c>
      <c r="AO437" s="197" t="s">
        <v>620</v>
      </c>
    </row>
    <row r="438" spans="1:41" x14ac:dyDescent="0.15">
      <c r="A438" s="174">
        <v>435</v>
      </c>
      <c r="B438" s="176" t="s">
        <v>646</v>
      </c>
      <c r="C438" s="213">
        <v>57</v>
      </c>
      <c r="D438" s="219">
        <v>6</v>
      </c>
      <c r="E438" s="212" t="s">
        <v>6242</v>
      </c>
      <c r="F438" s="202">
        <v>0</v>
      </c>
      <c r="G438" s="200">
        <v>0</v>
      </c>
      <c r="H438" s="216">
        <v>175</v>
      </c>
      <c r="I438" s="208">
        <v>-100</v>
      </c>
      <c r="J438" s="210">
        <v>0</v>
      </c>
      <c r="K438" s="204">
        <v>100</v>
      </c>
      <c r="L438" s="206">
        <v>0</v>
      </c>
      <c r="M438" s="193" t="s">
        <v>583</v>
      </c>
      <c r="N438" s="189">
        <v>15</v>
      </c>
      <c r="O438" s="193" t="s">
        <v>583</v>
      </c>
      <c r="P438" s="189">
        <v>10</v>
      </c>
      <c r="Q438" s="193" t="s">
        <v>645</v>
      </c>
      <c r="R438" s="189">
        <v>3</v>
      </c>
      <c r="S438" s="194" t="s">
        <v>645</v>
      </c>
      <c r="T438" s="191">
        <v>3</v>
      </c>
      <c r="U438" s="198"/>
      <c r="V438" s="213">
        <v>300</v>
      </c>
      <c r="W438" s="213">
        <v>550</v>
      </c>
      <c r="X438" s="213">
        <v>700</v>
      </c>
      <c r="Y438" s="214">
        <v>666</v>
      </c>
      <c r="Z438" s="213">
        <v>500</v>
      </c>
      <c r="AA438" s="213">
        <v>180</v>
      </c>
      <c r="AB438" s="213">
        <v>60</v>
      </c>
      <c r="AC438" s="213">
        <v>50</v>
      </c>
      <c r="AD438" s="198"/>
      <c r="AE438" s="213">
        <f t="shared" si="42"/>
        <v>2750</v>
      </c>
      <c r="AF438" s="213">
        <f t="shared" si="43"/>
        <v>3500</v>
      </c>
      <c r="AG438" s="214">
        <f t="shared" si="44"/>
        <v>10656</v>
      </c>
      <c r="AH438" s="474">
        <f t="shared" si="45"/>
        <v>842</v>
      </c>
      <c r="AI438" s="474">
        <f t="shared" si="46"/>
        <v>522</v>
      </c>
      <c r="AJ438" s="213">
        <f t="shared" si="47"/>
        <v>240</v>
      </c>
      <c r="AK438" s="213">
        <f t="shared" si="48"/>
        <v>200</v>
      </c>
      <c r="AL438" s="198"/>
      <c r="AM438" s="195">
        <v>80</v>
      </c>
      <c r="AN438" s="197" t="s">
        <v>6087</v>
      </c>
      <c r="AO438" s="197" t="s">
        <v>620</v>
      </c>
    </row>
    <row r="439" spans="1:41" x14ac:dyDescent="0.15">
      <c r="A439" s="174">
        <v>436</v>
      </c>
      <c r="B439" s="176" t="s">
        <v>644</v>
      </c>
      <c r="C439" s="213">
        <v>64</v>
      </c>
      <c r="D439" s="219">
        <v>5</v>
      </c>
      <c r="E439" s="212" t="s">
        <v>6245</v>
      </c>
      <c r="F439" s="202">
        <v>0</v>
      </c>
      <c r="G439" s="200">
        <v>0</v>
      </c>
      <c r="H439" s="216">
        <v>250</v>
      </c>
      <c r="I439" s="208">
        <v>-100</v>
      </c>
      <c r="J439" s="210">
        <v>0</v>
      </c>
      <c r="K439" s="204">
        <v>100</v>
      </c>
      <c r="L439" s="206">
        <v>0</v>
      </c>
      <c r="M439" s="193" t="s">
        <v>5498</v>
      </c>
      <c r="N439" s="189">
        <v>40</v>
      </c>
      <c r="O439" s="193" t="s">
        <v>643</v>
      </c>
      <c r="P439" s="189">
        <v>10</v>
      </c>
      <c r="Q439" s="193" t="s">
        <v>642</v>
      </c>
      <c r="R439" s="189">
        <v>5</v>
      </c>
      <c r="S439" s="194" t="s">
        <v>642</v>
      </c>
      <c r="T439" s="191">
        <v>5</v>
      </c>
      <c r="U439" s="198"/>
      <c r="V439" s="213">
        <v>600</v>
      </c>
      <c r="W439" s="213">
        <v>4444</v>
      </c>
      <c r="X439" s="213">
        <v>4444</v>
      </c>
      <c r="Y439" s="214">
        <v>3800</v>
      </c>
      <c r="Z439" s="213">
        <v>600</v>
      </c>
      <c r="AA439" s="213">
        <v>180</v>
      </c>
      <c r="AB439" s="213">
        <v>85</v>
      </c>
      <c r="AC439" s="213">
        <v>5</v>
      </c>
      <c r="AD439" s="198"/>
      <c r="AE439" s="213">
        <f t="shared" si="42"/>
        <v>22220</v>
      </c>
      <c r="AF439" s="213">
        <f t="shared" si="43"/>
        <v>22220</v>
      </c>
      <c r="AG439" s="214">
        <f t="shared" si="44"/>
        <v>60800</v>
      </c>
      <c r="AH439" s="474">
        <f t="shared" si="45"/>
        <v>984</v>
      </c>
      <c r="AI439" s="474">
        <f t="shared" si="46"/>
        <v>564</v>
      </c>
      <c r="AJ439" s="213">
        <f t="shared" si="47"/>
        <v>340</v>
      </c>
      <c r="AK439" s="213">
        <f t="shared" si="48"/>
        <v>20</v>
      </c>
      <c r="AL439" s="198"/>
      <c r="AM439" s="195">
        <v>0</v>
      </c>
      <c r="AN439" s="197" t="s">
        <v>6093</v>
      </c>
      <c r="AO439" s="197" t="s">
        <v>6194</v>
      </c>
    </row>
    <row r="440" spans="1:41" x14ac:dyDescent="0.15">
      <c r="A440" s="174">
        <v>437</v>
      </c>
      <c r="B440" s="176" t="s">
        <v>5762</v>
      </c>
      <c r="C440" s="213">
        <v>58</v>
      </c>
      <c r="D440" s="219">
        <v>4</v>
      </c>
      <c r="E440" s="212" t="s">
        <v>6244</v>
      </c>
      <c r="F440" s="202">
        <v>0</v>
      </c>
      <c r="G440" s="200">
        <v>0</v>
      </c>
      <c r="H440" s="216">
        <v>250</v>
      </c>
      <c r="I440" s="208">
        <v>-100</v>
      </c>
      <c r="J440" s="210">
        <v>0</v>
      </c>
      <c r="K440" s="204">
        <v>100</v>
      </c>
      <c r="L440" s="206">
        <v>0</v>
      </c>
      <c r="M440" s="193" t="s">
        <v>199</v>
      </c>
      <c r="N440" s="189">
        <v>25</v>
      </c>
      <c r="O440" s="193" t="s">
        <v>629</v>
      </c>
      <c r="P440" s="189">
        <v>25</v>
      </c>
      <c r="Q440" s="193" t="s">
        <v>392</v>
      </c>
      <c r="R440" s="189">
        <v>7</v>
      </c>
      <c r="S440" s="194" t="s">
        <v>392</v>
      </c>
      <c r="T440" s="191">
        <v>7</v>
      </c>
      <c r="U440" s="198"/>
      <c r="V440" s="213">
        <v>300</v>
      </c>
      <c r="W440" s="213">
        <v>777</v>
      </c>
      <c r="X440" s="213">
        <v>444</v>
      </c>
      <c r="Y440" s="214">
        <v>120</v>
      </c>
      <c r="Z440" s="213">
        <v>300</v>
      </c>
      <c r="AA440" s="213">
        <v>90</v>
      </c>
      <c r="AB440" s="213">
        <v>50</v>
      </c>
      <c r="AC440" s="213">
        <v>90</v>
      </c>
      <c r="AD440" s="198"/>
      <c r="AE440" s="213">
        <f t="shared" si="42"/>
        <v>3885</v>
      </c>
      <c r="AF440" s="213">
        <f t="shared" si="43"/>
        <v>2220</v>
      </c>
      <c r="AG440" s="214">
        <f t="shared" si="44"/>
        <v>1920</v>
      </c>
      <c r="AH440" s="474">
        <f t="shared" si="45"/>
        <v>648</v>
      </c>
      <c r="AI440" s="474">
        <f t="shared" si="46"/>
        <v>438</v>
      </c>
      <c r="AJ440" s="213">
        <f t="shared" si="47"/>
        <v>200</v>
      </c>
      <c r="AK440" s="213">
        <f t="shared" si="48"/>
        <v>360</v>
      </c>
      <c r="AL440" s="198"/>
      <c r="AM440" s="195">
        <v>80</v>
      </c>
      <c r="AN440" s="197" t="s">
        <v>6087</v>
      </c>
      <c r="AO440" s="197" t="s">
        <v>620</v>
      </c>
    </row>
    <row r="441" spans="1:41" x14ac:dyDescent="0.15">
      <c r="A441" s="174">
        <v>438</v>
      </c>
      <c r="B441" s="176" t="s">
        <v>5763</v>
      </c>
      <c r="C441" s="213">
        <v>58</v>
      </c>
      <c r="D441" s="219">
        <v>4</v>
      </c>
      <c r="E441" s="212" t="s">
        <v>6244</v>
      </c>
      <c r="F441" s="202">
        <v>0</v>
      </c>
      <c r="G441" s="200">
        <v>0</v>
      </c>
      <c r="H441" s="216">
        <v>250</v>
      </c>
      <c r="I441" s="208">
        <v>-100</v>
      </c>
      <c r="J441" s="210">
        <v>0</v>
      </c>
      <c r="K441" s="204">
        <v>100</v>
      </c>
      <c r="L441" s="206">
        <v>0</v>
      </c>
      <c r="M441" s="193" t="s">
        <v>199</v>
      </c>
      <c r="N441" s="189">
        <v>25</v>
      </c>
      <c r="O441" s="193" t="s">
        <v>629</v>
      </c>
      <c r="P441" s="189">
        <v>25</v>
      </c>
      <c r="Q441" s="193" t="s">
        <v>392</v>
      </c>
      <c r="R441" s="189">
        <v>7</v>
      </c>
      <c r="S441" s="194"/>
      <c r="T441" s="191"/>
      <c r="U441" s="198"/>
      <c r="V441" s="213">
        <v>2000</v>
      </c>
      <c r="W441" s="213">
        <v>777</v>
      </c>
      <c r="X441" s="213">
        <v>4444</v>
      </c>
      <c r="Y441" s="214">
        <v>120</v>
      </c>
      <c r="Z441" s="213">
        <v>300</v>
      </c>
      <c r="AA441" s="213">
        <v>90</v>
      </c>
      <c r="AB441" s="213">
        <v>50</v>
      </c>
      <c r="AC441" s="213">
        <v>90</v>
      </c>
      <c r="AD441" s="198"/>
      <c r="AE441" s="213">
        <f t="shared" si="42"/>
        <v>3885</v>
      </c>
      <c r="AF441" s="213">
        <f t="shared" si="43"/>
        <v>22220</v>
      </c>
      <c r="AG441" s="214">
        <f t="shared" si="44"/>
        <v>1920</v>
      </c>
      <c r="AH441" s="474">
        <f t="shared" si="45"/>
        <v>648</v>
      </c>
      <c r="AI441" s="474">
        <f t="shared" si="46"/>
        <v>438</v>
      </c>
      <c r="AJ441" s="213">
        <f t="shared" si="47"/>
        <v>200</v>
      </c>
      <c r="AK441" s="213">
        <f t="shared" si="48"/>
        <v>360</v>
      </c>
      <c r="AL441" s="198"/>
      <c r="AM441" s="195">
        <v>80</v>
      </c>
    </row>
    <row r="442" spans="1:41" x14ac:dyDescent="0.15">
      <c r="A442" s="174">
        <v>439</v>
      </c>
      <c r="B442" s="176" t="s">
        <v>5764</v>
      </c>
      <c r="C442" s="213">
        <v>57</v>
      </c>
      <c r="D442" s="219">
        <v>4</v>
      </c>
      <c r="E442" s="212" t="s">
        <v>6244</v>
      </c>
      <c r="F442" s="202">
        <v>0</v>
      </c>
      <c r="G442" s="200">
        <v>0</v>
      </c>
      <c r="H442" s="216">
        <v>0</v>
      </c>
      <c r="I442" s="208">
        <v>0</v>
      </c>
      <c r="J442" s="210">
        <v>0</v>
      </c>
      <c r="K442" s="204">
        <v>100</v>
      </c>
      <c r="L442" s="206">
        <v>0</v>
      </c>
      <c r="M442" s="193" t="s">
        <v>199</v>
      </c>
      <c r="N442" s="189">
        <v>25</v>
      </c>
      <c r="O442" s="193" t="s">
        <v>596</v>
      </c>
      <c r="P442" s="189">
        <v>15</v>
      </c>
      <c r="Q442" s="193" t="s">
        <v>595</v>
      </c>
      <c r="R442" s="189">
        <v>10</v>
      </c>
      <c r="S442" s="194" t="s">
        <v>201</v>
      </c>
      <c r="T442" s="191">
        <v>5</v>
      </c>
      <c r="U442" s="198"/>
      <c r="V442" s="213">
        <v>250</v>
      </c>
      <c r="W442" s="213">
        <v>300</v>
      </c>
      <c r="X442" s="213">
        <v>800</v>
      </c>
      <c r="Y442" s="214">
        <v>250</v>
      </c>
      <c r="Z442" s="213">
        <v>540</v>
      </c>
      <c r="AA442" s="213">
        <v>100</v>
      </c>
      <c r="AB442" s="213">
        <v>70</v>
      </c>
      <c r="AC442" s="213">
        <v>70</v>
      </c>
      <c r="AD442" s="198"/>
      <c r="AE442" s="213">
        <f t="shared" si="42"/>
        <v>1500</v>
      </c>
      <c r="AF442" s="213">
        <f t="shared" si="43"/>
        <v>4000</v>
      </c>
      <c r="AG442" s="214">
        <f t="shared" si="44"/>
        <v>4000</v>
      </c>
      <c r="AH442" s="474">
        <f t="shared" si="45"/>
        <v>882</v>
      </c>
      <c r="AI442" s="474">
        <f t="shared" si="46"/>
        <v>442</v>
      </c>
      <c r="AJ442" s="213">
        <f t="shared" si="47"/>
        <v>280</v>
      </c>
      <c r="AK442" s="213">
        <f t="shared" si="48"/>
        <v>280</v>
      </c>
      <c r="AL442" s="198"/>
      <c r="AM442" s="195">
        <v>80</v>
      </c>
      <c r="AN442" s="197" t="s">
        <v>627</v>
      </c>
      <c r="AO442" s="197" t="s">
        <v>6191</v>
      </c>
    </row>
    <row r="443" spans="1:41" x14ac:dyDescent="0.15">
      <c r="A443" s="174">
        <v>440</v>
      </c>
      <c r="B443" s="176" t="s">
        <v>640</v>
      </c>
      <c r="C443" s="213">
        <v>56</v>
      </c>
      <c r="D443" s="219">
        <v>4</v>
      </c>
      <c r="E443" s="212" t="s">
        <v>6244</v>
      </c>
      <c r="F443" s="202">
        <v>0</v>
      </c>
      <c r="G443" s="200">
        <v>100</v>
      </c>
      <c r="H443" s="216">
        <v>100</v>
      </c>
      <c r="I443" s="208">
        <v>-100</v>
      </c>
      <c r="J443" s="210">
        <v>100</v>
      </c>
      <c r="K443" s="204">
        <v>100</v>
      </c>
      <c r="L443" s="206">
        <v>100</v>
      </c>
      <c r="M443" s="193" t="s">
        <v>199</v>
      </c>
      <c r="N443" s="189">
        <v>25</v>
      </c>
      <c r="O443" s="193" t="s">
        <v>596</v>
      </c>
      <c r="P443" s="189">
        <v>20</v>
      </c>
      <c r="Q443" s="193" t="s">
        <v>626</v>
      </c>
      <c r="R443" s="189">
        <v>10</v>
      </c>
      <c r="S443" s="194" t="s">
        <v>603</v>
      </c>
      <c r="T443" s="191">
        <v>15</v>
      </c>
      <c r="U443" s="198"/>
      <c r="V443" s="213">
        <v>200</v>
      </c>
      <c r="W443" s="213">
        <v>400</v>
      </c>
      <c r="X443" s="213">
        <v>800</v>
      </c>
      <c r="Y443" s="214">
        <v>50</v>
      </c>
      <c r="Z443" s="213">
        <v>0</v>
      </c>
      <c r="AA443" s="213">
        <v>240</v>
      </c>
      <c r="AB443" s="213">
        <v>50</v>
      </c>
      <c r="AC443" s="213">
        <v>90</v>
      </c>
      <c r="AD443" s="198"/>
      <c r="AE443" s="213">
        <f t="shared" si="42"/>
        <v>2000</v>
      </c>
      <c r="AF443" s="213">
        <f t="shared" si="43"/>
        <v>4000</v>
      </c>
      <c r="AG443" s="214">
        <f t="shared" si="44"/>
        <v>800</v>
      </c>
      <c r="AH443" s="474">
        <f t="shared" si="45"/>
        <v>336</v>
      </c>
      <c r="AI443" s="474">
        <f t="shared" si="46"/>
        <v>576</v>
      </c>
      <c r="AJ443" s="213">
        <f t="shared" si="47"/>
        <v>200</v>
      </c>
      <c r="AK443" s="213">
        <f t="shared" si="48"/>
        <v>360</v>
      </c>
      <c r="AL443" s="198"/>
      <c r="AM443" s="195">
        <v>80</v>
      </c>
      <c r="AN443" s="197" t="s">
        <v>627</v>
      </c>
      <c r="AO443" s="197" t="s">
        <v>6191</v>
      </c>
    </row>
    <row r="444" spans="1:41" x14ac:dyDescent="0.15">
      <c r="A444" s="174">
        <v>441</v>
      </c>
      <c r="B444" s="176" t="s">
        <v>5765</v>
      </c>
      <c r="C444" s="213">
        <v>56</v>
      </c>
      <c r="D444" s="219">
        <v>0</v>
      </c>
      <c r="E444" s="212" t="s">
        <v>6238</v>
      </c>
      <c r="F444" s="202">
        <v>0</v>
      </c>
      <c r="G444" s="200">
        <v>-50</v>
      </c>
      <c r="H444" s="216">
        <v>0</v>
      </c>
      <c r="I444" s="208">
        <v>0</v>
      </c>
      <c r="J444" s="210">
        <v>0</v>
      </c>
      <c r="K444" s="204">
        <v>-50</v>
      </c>
      <c r="L444" s="206">
        <v>20</v>
      </c>
      <c r="M444" s="193" t="s">
        <v>629</v>
      </c>
      <c r="N444" s="189">
        <v>25</v>
      </c>
      <c r="O444" s="193" t="s">
        <v>637</v>
      </c>
      <c r="P444" s="189">
        <v>3</v>
      </c>
      <c r="Q444" s="193" t="s">
        <v>638</v>
      </c>
      <c r="R444" s="189">
        <v>3</v>
      </c>
      <c r="S444" s="194" t="s">
        <v>637</v>
      </c>
      <c r="T444" s="191">
        <v>3</v>
      </c>
      <c r="U444" s="198"/>
      <c r="V444" s="213">
        <v>65</v>
      </c>
      <c r="W444" s="213">
        <v>429</v>
      </c>
      <c r="X444" s="213">
        <v>429</v>
      </c>
      <c r="Y444" s="214">
        <v>300</v>
      </c>
      <c r="Z444" s="213">
        <v>440</v>
      </c>
      <c r="AA444" s="213">
        <v>180</v>
      </c>
      <c r="AB444" s="213">
        <v>65</v>
      </c>
      <c r="AC444" s="213">
        <v>85</v>
      </c>
      <c r="AD444" s="198"/>
      <c r="AE444" s="213">
        <f t="shared" si="42"/>
        <v>2145</v>
      </c>
      <c r="AF444" s="213">
        <f t="shared" si="43"/>
        <v>2145</v>
      </c>
      <c r="AG444" s="214">
        <f t="shared" si="44"/>
        <v>4800</v>
      </c>
      <c r="AH444" s="474">
        <f t="shared" si="45"/>
        <v>776</v>
      </c>
      <c r="AI444" s="474">
        <f t="shared" si="46"/>
        <v>516</v>
      </c>
      <c r="AJ444" s="213">
        <f t="shared" si="47"/>
        <v>260</v>
      </c>
      <c r="AK444" s="213">
        <f t="shared" si="48"/>
        <v>340</v>
      </c>
      <c r="AL444" s="198"/>
      <c r="AM444" s="195">
        <v>80</v>
      </c>
      <c r="AN444" s="197" t="s">
        <v>627</v>
      </c>
      <c r="AO444" s="197" t="s">
        <v>6191</v>
      </c>
    </row>
    <row r="445" spans="1:41" x14ac:dyDescent="0.15">
      <c r="A445" s="174">
        <v>442</v>
      </c>
      <c r="B445" s="176" t="s">
        <v>5766</v>
      </c>
      <c r="C445" s="213">
        <v>56</v>
      </c>
      <c r="D445" s="219">
        <v>0</v>
      </c>
      <c r="E445" s="212" t="s">
        <v>6238</v>
      </c>
      <c r="F445" s="202">
        <v>0</v>
      </c>
      <c r="G445" s="200">
        <v>-50</v>
      </c>
      <c r="H445" s="216">
        <v>0</v>
      </c>
      <c r="I445" s="208">
        <v>0</v>
      </c>
      <c r="J445" s="210">
        <v>0</v>
      </c>
      <c r="K445" s="204">
        <v>-50</v>
      </c>
      <c r="L445" s="206">
        <v>20</v>
      </c>
      <c r="M445" s="193" t="s">
        <v>629</v>
      </c>
      <c r="N445" s="189">
        <v>25</v>
      </c>
      <c r="O445" s="193" t="s">
        <v>2402</v>
      </c>
      <c r="P445" s="189">
        <v>3</v>
      </c>
      <c r="Q445" s="193" t="s">
        <v>5767</v>
      </c>
      <c r="R445" s="189">
        <v>3</v>
      </c>
      <c r="S445" s="194" t="s">
        <v>2402</v>
      </c>
      <c r="T445" s="191">
        <v>3</v>
      </c>
      <c r="U445" s="198"/>
      <c r="V445" s="213">
        <v>65</v>
      </c>
      <c r="W445" s="213">
        <v>429</v>
      </c>
      <c r="X445" s="213">
        <v>429</v>
      </c>
      <c r="Y445" s="214">
        <v>300</v>
      </c>
      <c r="Z445" s="213">
        <v>440</v>
      </c>
      <c r="AA445" s="213">
        <v>180</v>
      </c>
      <c r="AB445" s="213">
        <v>65</v>
      </c>
      <c r="AC445" s="213">
        <v>85</v>
      </c>
      <c r="AD445" s="198"/>
      <c r="AE445" s="213">
        <f t="shared" si="42"/>
        <v>2145</v>
      </c>
      <c r="AF445" s="213">
        <f t="shared" si="43"/>
        <v>2145</v>
      </c>
      <c r="AG445" s="214">
        <f t="shared" si="44"/>
        <v>4800</v>
      </c>
      <c r="AH445" s="474">
        <f t="shared" si="45"/>
        <v>776</v>
      </c>
      <c r="AI445" s="474">
        <f t="shared" si="46"/>
        <v>516</v>
      </c>
      <c r="AJ445" s="213">
        <f t="shared" si="47"/>
        <v>260</v>
      </c>
      <c r="AK445" s="213">
        <f t="shared" si="48"/>
        <v>340</v>
      </c>
      <c r="AL445" s="198"/>
      <c r="AM445" s="195">
        <v>80</v>
      </c>
    </row>
    <row r="446" spans="1:41" x14ac:dyDescent="0.15">
      <c r="A446" s="174">
        <v>443</v>
      </c>
      <c r="B446" s="176" t="s">
        <v>5768</v>
      </c>
      <c r="C446" s="213">
        <v>56</v>
      </c>
      <c r="D446" s="219">
        <v>0</v>
      </c>
      <c r="E446" s="212" t="s">
        <v>6238</v>
      </c>
      <c r="F446" s="202">
        <v>0</v>
      </c>
      <c r="G446" s="200">
        <v>-50</v>
      </c>
      <c r="H446" s="216">
        <v>0</v>
      </c>
      <c r="I446" s="208">
        <v>0</v>
      </c>
      <c r="J446" s="210">
        <v>0</v>
      </c>
      <c r="K446" s="204">
        <v>-50</v>
      </c>
      <c r="L446" s="206">
        <v>20</v>
      </c>
      <c r="M446" s="193" t="s">
        <v>629</v>
      </c>
      <c r="N446" s="189">
        <v>25</v>
      </c>
      <c r="O446" s="193" t="s">
        <v>2162</v>
      </c>
      <c r="P446" s="189">
        <v>3</v>
      </c>
      <c r="Q446" s="193" t="s">
        <v>1356</v>
      </c>
      <c r="R446" s="189">
        <v>3</v>
      </c>
      <c r="S446" s="194" t="s">
        <v>2162</v>
      </c>
      <c r="T446" s="191">
        <v>3</v>
      </c>
      <c r="U446" s="198"/>
      <c r="V446" s="213">
        <v>65</v>
      </c>
      <c r="W446" s="213">
        <v>429</v>
      </c>
      <c r="X446" s="213">
        <v>429</v>
      </c>
      <c r="Y446" s="214">
        <v>300</v>
      </c>
      <c r="Z446" s="213">
        <v>440</v>
      </c>
      <c r="AA446" s="213">
        <v>180</v>
      </c>
      <c r="AB446" s="213">
        <v>65</v>
      </c>
      <c r="AC446" s="213">
        <v>85</v>
      </c>
      <c r="AD446" s="198"/>
      <c r="AE446" s="213">
        <f t="shared" si="42"/>
        <v>2145</v>
      </c>
      <c r="AF446" s="213">
        <f t="shared" si="43"/>
        <v>2145</v>
      </c>
      <c r="AG446" s="214">
        <f t="shared" si="44"/>
        <v>4800</v>
      </c>
      <c r="AH446" s="474">
        <f t="shared" si="45"/>
        <v>776</v>
      </c>
      <c r="AI446" s="474">
        <f t="shared" si="46"/>
        <v>516</v>
      </c>
      <c r="AJ446" s="213">
        <f t="shared" si="47"/>
        <v>260</v>
      </c>
      <c r="AK446" s="213">
        <f t="shared" si="48"/>
        <v>340</v>
      </c>
      <c r="AL446" s="198"/>
      <c r="AM446" s="195">
        <v>80</v>
      </c>
    </row>
    <row r="447" spans="1:41" x14ac:dyDescent="0.15">
      <c r="A447" s="174">
        <v>444</v>
      </c>
      <c r="B447" s="176" t="s">
        <v>636</v>
      </c>
      <c r="C447" s="213">
        <v>65</v>
      </c>
      <c r="D447" s="219">
        <v>2</v>
      </c>
      <c r="E447" s="212" t="s">
        <v>6239</v>
      </c>
      <c r="F447" s="202">
        <v>0</v>
      </c>
      <c r="G447" s="200">
        <v>0</v>
      </c>
      <c r="H447" s="216">
        <v>0</v>
      </c>
      <c r="I447" s="208">
        <v>-20</v>
      </c>
      <c r="J447" s="210">
        <v>0</v>
      </c>
      <c r="K447" s="204">
        <v>20</v>
      </c>
      <c r="L447" s="206">
        <v>0</v>
      </c>
      <c r="M447" s="193" t="s">
        <v>199</v>
      </c>
      <c r="N447" s="189">
        <v>25</v>
      </c>
      <c r="O447" s="193" t="s">
        <v>635</v>
      </c>
      <c r="P447" s="189">
        <v>20</v>
      </c>
      <c r="Q447" s="193" t="s">
        <v>634</v>
      </c>
      <c r="R447" s="189">
        <v>15</v>
      </c>
      <c r="S447" s="194" t="s">
        <v>634</v>
      </c>
      <c r="T447" s="191">
        <v>15</v>
      </c>
      <c r="U447" s="198"/>
      <c r="V447" s="213">
        <v>300</v>
      </c>
      <c r="W447" s="213">
        <v>2000</v>
      </c>
      <c r="X447" s="213">
        <v>900</v>
      </c>
      <c r="Y447" s="214">
        <v>2400</v>
      </c>
      <c r="Z447" s="213">
        <v>450</v>
      </c>
      <c r="AA447" s="213">
        <v>50</v>
      </c>
      <c r="AB447" s="213">
        <v>95</v>
      </c>
      <c r="AC447" s="213">
        <v>80</v>
      </c>
      <c r="AD447" s="198"/>
      <c r="AE447" s="213">
        <f t="shared" si="42"/>
        <v>10000</v>
      </c>
      <c r="AF447" s="213">
        <f t="shared" si="43"/>
        <v>4500</v>
      </c>
      <c r="AG447" s="214">
        <f t="shared" si="44"/>
        <v>38400</v>
      </c>
      <c r="AH447" s="474">
        <f t="shared" si="45"/>
        <v>840</v>
      </c>
      <c r="AI447" s="474">
        <f t="shared" si="46"/>
        <v>440</v>
      </c>
      <c r="AJ447" s="213">
        <f t="shared" si="47"/>
        <v>380</v>
      </c>
      <c r="AK447" s="213">
        <f t="shared" si="48"/>
        <v>320</v>
      </c>
      <c r="AL447" s="198"/>
      <c r="AM447" s="195">
        <v>80</v>
      </c>
      <c r="AN447" s="197" t="s">
        <v>627</v>
      </c>
      <c r="AO447" s="197" t="s">
        <v>6191</v>
      </c>
    </row>
    <row r="448" spans="1:41" x14ac:dyDescent="0.15">
      <c r="A448" s="174">
        <v>445</v>
      </c>
      <c r="B448" s="176" t="s">
        <v>633</v>
      </c>
      <c r="C448" s="213">
        <v>56</v>
      </c>
      <c r="D448" s="219">
        <v>4</v>
      </c>
      <c r="E448" s="212" t="s">
        <v>6244</v>
      </c>
      <c r="F448" s="202">
        <v>0</v>
      </c>
      <c r="G448" s="200">
        <v>0</v>
      </c>
      <c r="H448" s="216">
        <v>150</v>
      </c>
      <c r="I448" s="208">
        <v>-100</v>
      </c>
      <c r="J448" s="210">
        <v>-20</v>
      </c>
      <c r="K448" s="204">
        <v>100</v>
      </c>
      <c r="L448" s="206">
        <v>-25</v>
      </c>
      <c r="M448" s="193" t="s">
        <v>199</v>
      </c>
      <c r="N448" s="189">
        <v>25</v>
      </c>
      <c r="O448" s="193" t="s">
        <v>199</v>
      </c>
      <c r="P448" s="189">
        <v>25</v>
      </c>
      <c r="Q448" s="193" t="s">
        <v>199</v>
      </c>
      <c r="R448" s="189">
        <v>25</v>
      </c>
      <c r="S448" s="194" t="s">
        <v>199</v>
      </c>
      <c r="T448" s="191">
        <v>25</v>
      </c>
      <c r="U448" s="198"/>
      <c r="V448" s="213">
        <v>100</v>
      </c>
      <c r="W448" s="213">
        <v>444</v>
      </c>
      <c r="X448" s="213">
        <v>444</v>
      </c>
      <c r="Y448" s="214">
        <v>200</v>
      </c>
      <c r="Z448" s="213">
        <v>400</v>
      </c>
      <c r="AA448" s="213">
        <v>200</v>
      </c>
      <c r="AB448" s="213">
        <v>80</v>
      </c>
      <c r="AC448" s="213">
        <v>95</v>
      </c>
      <c r="AD448" s="198"/>
      <c r="AE448" s="213">
        <f t="shared" si="42"/>
        <v>2220</v>
      </c>
      <c r="AF448" s="213">
        <f t="shared" si="43"/>
        <v>2220</v>
      </c>
      <c r="AG448" s="214">
        <f t="shared" si="44"/>
        <v>3200</v>
      </c>
      <c r="AH448" s="474">
        <f t="shared" si="45"/>
        <v>736</v>
      </c>
      <c r="AI448" s="474">
        <f t="shared" si="46"/>
        <v>536</v>
      </c>
      <c r="AJ448" s="213">
        <f t="shared" si="47"/>
        <v>320</v>
      </c>
      <c r="AK448" s="213">
        <f t="shared" si="48"/>
        <v>380</v>
      </c>
      <c r="AL448" s="198"/>
      <c r="AM448" s="195">
        <v>80</v>
      </c>
      <c r="AN448" s="197" t="s">
        <v>632</v>
      </c>
    </row>
    <row r="449" spans="1:41" x14ac:dyDescent="0.15">
      <c r="A449" s="174">
        <v>446</v>
      </c>
      <c r="B449" s="176" t="s">
        <v>631</v>
      </c>
      <c r="C449" s="213">
        <v>62</v>
      </c>
      <c r="D449" s="219">
        <v>4</v>
      </c>
      <c r="E449" s="212" t="s">
        <v>6244</v>
      </c>
      <c r="F449" s="202">
        <v>0</v>
      </c>
      <c r="G449" s="200">
        <v>0</v>
      </c>
      <c r="H449" s="216">
        <v>0</v>
      </c>
      <c r="I449" s="208">
        <v>-100</v>
      </c>
      <c r="J449" s="210">
        <v>-50</v>
      </c>
      <c r="K449" s="204">
        <v>100</v>
      </c>
      <c r="L449" s="206">
        <v>0</v>
      </c>
      <c r="M449" s="193" t="s">
        <v>199</v>
      </c>
      <c r="N449" s="189">
        <v>25</v>
      </c>
      <c r="O449" s="193" t="s">
        <v>596</v>
      </c>
      <c r="P449" s="189">
        <v>10</v>
      </c>
      <c r="Q449" s="193" t="s">
        <v>603</v>
      </c>
      <c r="R449" s="189">
        <v>10</v>
      </c>
      <c r="S449" s="194" t="s">
        <v>199</v>
      </c>
      <c r="T449" s="191">
        <v>50</v>
      </c>
      <c r="U449" s="198"/>
      <c r="V449" s="213">
        <v>300</v>
      </c>
      <c r="W449" s="213">
        <v>794</v>
      </c>
      <c r="X449" s="213">
        <v>298</v>
      </c>
      <c r="Y449" s="214">
        <v>150</v>
      </c>
      <c r="Z449" s="213">
        <v>500</v>
      </c>
      <c r="AA449" s="213">
        <v>180</v>
      </c>
      <c r="AB449" s="213">
        <v>75</v>
      </c>
      <c r="AC449" s="213">
        <v>0</v>
      </c>
      <c r="AD449" s="198"/>
      <c r="AE449" s="213">
        <f t="shared" si="42"/>
        <v>3970</v>
      </c>
      <c r="AF449" s="213">
        <f t="shared" si="43"/>
        <v>1490</v>
      </c>
      <c r="AG449" s="214">
        <f t="shared" si="44"/>
        <v>2400</v>
      </c>
      <c r="AH449" s="474">
        <f t="shared" si="45"/>
        <v>872</v>
      </c>
      <c r="AI449" s="474">
        <f t="shared" si="46"/>
        <v>552</v>
      </c>
      <c r="AJ449" s="213">
        <f t="shared" si="47"/>
        <v>300</v>
      </c>
      <c r="AK449" s="213">
        <f t="shared" si="48"/>
        <v>0</v>
      </c>
      <c r="AL449" s="198"/>
      <c r="AM449" s="195">
        <v>100</v>
      </c>
      <c r="AN449" s="197" t="s">
        <v>627</v>
      </c>
      <c r="AO449" s="197" t="s">
        <v>6191</v>
      </c>
    </row>
    <row r="450" spans="1:41" x14ac:dyDescent="0.15">
      <c r="A450" s="174">
        <v>447</v>
      </c>
      <c r="B450" s="176" t="s">
        <v>630</v>
      </c>
      <c r="C450" s="213">
        <v>62</v>
      </c>
      <c r="D450" s="219">
        <v>4</v>
      </c>
      <c r="E450" s="212" t="s">
        <v>6244</v>
      </c>
      <c r="F450" s="202">
        <v>20</v>
      </c>
      <c r="G450" s="200">
        <v>0</v>
      </c>
      <c r="H450" s="216">
        <v>250</v>
      </c>
      <c r="I450" s="208">
        <v>-100</v>
      </c>
      <c r="J450" s="210">
        <v>0</v>
      </c>
      <c r="K450" s="204">
        <v>100</v>
      </c>
      <c r="L450" s="206">
        <v>0</v>
      </c>
      <c r="M450" s="193" t="s">
        <v>199</v>
      </c>
      <c r="N450" s="189">
        <v>25</v>
      </c>
      <c r="O450" s="193" t="s">
        <v>629</v>
      </c>
      <c r="P450" s="189">
        <v>25</v>
      </c>
      <c r="Q450" s="193" t="s">
        <v>603</v>
      </c>
      <c r="R450" s="189">
        <v>20</v>
      </c>
      <c r="S450" s="194" t="s">
        <v>348</v>
      </c>
      <c r="T450" s="191">
        <v>2</v>
      </c>
      <c r="U450" s="198"/>
      <c r="V450" s="213">
        <v>300</v>
      </c>
      <c r="W450" s="213">
        <v>794</v>
      </c>
      <c r="X450" s="213">
        <v>298</v>
      </c>
      <c r="Y450" s="214">
        <v>150</v>
      </c>
      <c r="Z450" s="213">
        <v>500</v>
      </c>
      <c r="AA450" s="213">
        <v>180</v>
      </c>
      <c r="AB450" s="213">
        <v>75</v>
      </c>
      <c r="AC450" s="213">
        <v>0</v>
      </c>
      <c r="AD450" s="198"/>
      <c r="AE450" s="213">
        <f t="shared" si="42"/>
        <v>3970</v>
      </c>
      <c r="AF450" s="213">
        <f t="shared" si="43"/>
        <v>1490</v>
      </c>
      <c r="AG450" s="214">
        <f t="shared" si="44"/>
        <v>2400</v>
      </c>
      <c r="AH450" s="474">
        <f t="shared" si="45"/>
        <v>872</v>
      </c>
      <c r="AI450" s="474">
        <f t="shared" si="46"/>
        <v>552</v>
      </c>
      <c r="AJ450" s="213">
        <f t="shared" si="47"/>
        <v>300</v>
      </c>
      <c r="AK450" s="213">
        <f t="shared" si="48"/>
        <v>0</v>
      </c>
      <c r="AL450" s="198"/>
      <c r="AM450" s="195">
        <v>100</v>
      </c>
      <c r="AN450" s="197" t="s">
        <v>627</v>
      </c>
      <c r="AO450" s="197" t="s">
        <v>6191</v>
      </c>
    </row>
    <row r="451" spans="1:41" x14ac:dyDescent="0.15">
      <c r="A451" s="174">
        <v>448</v>
      </c>
      <c r="B451" s="176" t="s">
        <v>628</v>
      </c>
      <c r="C451" s="213">
        <v>62</v>
      </c>
      <c r="D451" s="219">
        <v>4</v>
      </c>
      <c r="E451" s="212" t="s">
        <v>6244</v>
      </c>
      <c r="F451" s="202">
        <v>0</v>
      </c>
      <c r="G451" s="200">
        <v>0</v>
      </c>
      <c r="H451" s="216">
        <v>0</v>
      </c>
      <c r="I451" s="208">
        <v>-150</v>
      </c>
      <c r="J451" s="210">
        <v>0</v>
      </c>
      <c r="K451" s="204">
        <v>100</v>
      </c>
      <c r="L451" s="206">
        <v>0</v>
      </c>
      <c r="M451" s="193" t="s">
        <v>199</v>
      </c>
      <c r="N451" s="189">
        <v>20</v>
      </c>
      <c r="O451" s="193" t="s">
        <v>626</v>
      </c>
      <c r="P451" s="189">
        <v>15</v>
      </c>
      <c r="Q451" s="193" t="s">
        <v>596</v>
      </c>
      <c r="R451" s="189">
        <v>10</v>
      </c>
      <c r="S451" s="194" t="s">
        <v>595</v>
      </c>
      <c r="T451" s="191">
        <v>10</v>
      </c>
      <c r="U451" s="198"/>
      <c r="V451" s="213">
        <v>300</v>
      </c>
      <c r="W451" s="213">
        <v>794</v>
      </c>
      <c r="X451" s="213">
        <v>298</v>
      </c>
      <c r="Y451" s="214">
        <v>150</v>
      </c>
      <c r="Z451" s="213">
        <v>500</v>
      </c>
      <c r="AA451" s="213">
        <v>180</v>
      </c>
      <c r="AB451" s="213">
        <v>75</v>
      </c>
      <c r="AC451" s="213">
        <v>0</v>
      </c>
      <c r="AD451" s="198"/>
      <c r="AE451" s="213">
        <f t="shared" ref="AE451:AE498" si="49">W451*经验率</f>
        <v>3970</v>
      </c>
      <c r="AF451" s="213">
        <f t="shared" ref="AF451:AF498" si="50">X451*金钱率</f>
        <v>1490</v>
      </c>
      <c r="AG451" s="214">
        <f t="shared" ref="AG451:AG498" si="51">Y451*HP率</f>
        <v>2400</v>
      </c>
      <c r="AH451" s="474">
        <f t="shared" ref="AH451:AH498" si="52">C451*攻击率+Z451</f>
        <v>872</v>
      </c>
      <c r="AI451" s="474">
        <f t="shared" ref="AI451:AI498" si="53">C451*速度率+AA451</f>
        <v>552</v>
      </c>
      <c r="AJ451" s="213">
        <f t="shared" ref="AJ451:AJ498" si="54">AB451*命中率</f>
        <v>300</v>
      </c>
      <c r="AK451" s="213">
        <f t="shared" ref="AK451:AK498" si="55">AC451*回避率</f>
        <v>0</v>
      </c>
      <c r="AL451" s="198"/>
      <c r="AM451" s="195">
        <v>100</v>
      </c>
      <c r="AN451" s="197" t="s">
        <v>627</v>
      </c>
      <c r="AO451" s="197" t="s">
        <v>6191</v>
      </c>
    </row>
    <row r="452" spans="1:41" x14ac:dyDescent="0.15">
      <c r="A452" s="174">
        <v>449</v>
      </c>
      <c r="B452" s="176" t="s">
        <v>625</v>
      </c>
      <c r="C452" s="213">
        <v>66</v>
      </c>
      <c r="D452" s="219">
        <v>6</v>
      </c>
      <c r="E452" s="212" t="s">
        <v>6242</v>
      </c>
      <c r="F452" s="202">
        <v>0</v>
      </c>
      <c r="G452" s="200">
        <v>0</v>
      </c>
      <c r="H452" s="216">
        <v>150</v>
      </c>
      <c r="I452" s="208">
        <v>-50</v>
      </c>
      <c r="J452" s="210">
        <v>0</v>
      </c>
      <c r="K452" s="204">
        <v>100</v>
      </c>
      <c r="L452" s="206">
        <v>0</v>
      </c>
      <c r="M452" s="193" t="s">
        <v>624</v>
      </c>
      <c r="N452" s="189">
        <v>8</v>
      </c>
      <c r="O452" s="193" t="s">
        <v>35</v>
      </c>
      <c r="P452" s="189">
        <v>4</v>
      </c>
      <c r="Q452" s="193" t="s">
        <v>623</v>
      </c>
      <c r="R452" s="189">
        <v>2</v>
      </c>
      <c r="S452" s="194" t="s">
        <v>622</v>
      </c>
      <c r="T452" s="191">
        <v>3</v>
      </c>
      <c r="U452" s="198"/>
      <c r="V452" s="213">
        <v>200</v>
      </c>
      <c r="W452" s="213">
        <v>2108</v>
      </c>
      <c r="X452" s="213">
        <v>1108</v>
      </c>
      <c r="Y452" s="214">
        <v>1200</v>
      </c>
      <c r="Z452" s="213">
        <v>550</v>
      </c>
      <c r="AA452" s="213">
        <v>220</v>
      </c>
      <c r="AB452" s="213">
        <v>90</v>
      </c>
      <c r="AC452" s="213">
        <v>45</v>
      </c>
      <c r="AD452" s="198"/>
      <c r="AE452" s="213">
        <f t="shared" si="49"/>
        <v>10540</v>
      </c>
      <c r="AF452" s="213">
        <f t="shared" si="50"/>
        <v>5540</v>
      </c>
      <c r="AG452" s="214">
        <f t="shared" si="51"/>
        <v>19200</v>
      </c>
      <c r="AH452" s="474">
        <f t="shared" si="52"/>
        <v>946</v>
      </c>
      <c r="AI452" s="474">
        <f t="shared" si="53"/>
        <v>616</v>
      </c>
      <c r="AJ452" s="213">
        <f t="shared" si="54"/>
        <v>360</v>
      </c>
      <c r="AK452" s="213">
        <f t="shared" si="55"/>
        <v>180</v>
      </c>
      <c r="AL452" s="198"/>
      <c r="AM452" s="195">
        <v>80</v>
      </c>
      <c r="AN452" s="197" t="s">
        <v>620</v>
      </c>
      <c r="AO452" s="197" t="s">
        <v>6197</v>
      </c>
    </row>
    <row r="453" spans="1:41" x14ac:dyDescent="0.15">
      <c r="A453" s="174">
        <v>450</v>
      </c>
      <c r="B453" s="176" t="s">
        <v>621</v>
      </c>
      <c r="C453" s="213">
        <v>66</v>
      </c>
      <c r="D453" s="219">
        <v>12</v>
      </c>
      <c r="E453" s="212" t="s">
        <v>6248</v>
      </c>
      <c r="F453" s="202">
        <v>25</v>
      </c>
      <c r="G453" s="200">
        <v>100</v>
      </c>
      <c r="H453" s="216">
        <v>100</v>
      </c>
      <c r="I453" s="208">
        <v>100</v>
      </c>
      <c r="J453" s="210">
        <v>100</v>
      </c>
      <c r="K453" s="204">
        <v>0</v>
      </c>
      <c r="L453" s="206">
        <v>100</v>
      </c>
      <c r="M453" s="193" t="s">
        <v>603</v>
      </c>
      <c r="N453" s="189">
        <v>20</v>
      </c>
      <c r="O453" s="193" t="s">
        <v>603</v>
      </c>
      <c r="P453" s="189">
        <v>10</v>
      </c>
      <c r="Q453" s="193" t="s">
        <v>378</v>
      </c>
      <c r="R453" s="189">
        <v>3</v>
      </c>
      <c r="S453" s="194" t="s">
        <v>378</v>
      </c>
      <c r="T453" s="191">
        <v>7</v>
      </c>
      <c r="U453" s="198"/>
      <c r="V453" s="213">
        <v>600</v>
      </c>
      <c r="W453" s="213">
        <v>2222</v>
      </c>
      <c r="X453" s="213">
        <v>1111</v>
      </c>
      <c r="Y453" s="214">
        <v>2400</v>
      </c>
      <c r="Z453" s="213">
        <v>600</v>
      </c>
      <c r="AA453" s="213">
        <v>255</v>
      </c>
      <c r="AB453" s="213">
        <v>85</v>
      </c>
      <c r="AC453" s="213">
        <v>85</v>
      </c>
      <c r="AD453" s="198"/>
      <c r="AE453" s="213">
        <f t="shared" si="49"/>
        <v>11110</v>
      </c>
      <c r="AF453" s="213">
        <f t="shared" si="50"/>
        <v>5555</v>
      </c>
      <c r="AG453" s="214">
        <f t="shared" si="51"/>
        <v>38400</v>
      </c>
      <c r="AH453" s="474">
        <f t="shared" si="52"/>
        <v>996</v>
      </c>
      <c r="AI453" s="474">
        <f t="shared" si="53"/>
        <v>651</v>
      </c>
      <c r="AJ453" s="213">
        <f t="shared" si="54"/>
        <v>340</v>
      </c>
      <c r="AK453" s="213">
        <f t="shared" si="55"/>
        <v>340</v>
      </c>
      <c r="AL453" s="198"/>
      <c r="AM453" s="195">
        <v>100</v>
      </c>
      <c r="AN453" s="197" t="s">
        <v>620</v>
      </c>
      <c r="AO453" s="197" t="s">
        <v>6197</v>
      </c>
    </row>
    <row r="454" spans="1:41" x14ac:dyDescent="0.15">
      <c r="A454" s="174">
        <v>451</v>
      </c>
      <c r="B454" s="176" t="s">
        <v>619</v>
      </c>
      <c r="C454" s="213">
        <v>60</v>
      </c>
      <c r="D454" s="219">
        <v>2</v>
      </c>
      <c r="E454" s="212" t="s">
        <v>6239</v>
      </c>
      <c r="F454" s="202">
        <v>95</v>
      </c>
      <c r="G454" s="200">
        <v>-50</v>
      </c>
      <c r="H454" s="216">
        <v>175</v>
      </c>
      <c r="I454" s="208">
        <v>100</v>
      </c>
      <c r="J454" s="210">
        <v>0</v>
      </c>
      <c r="K454" s="204">
        <v>0</v>
      </c>
      <c r="L454" s="206">
        <v>75</v>
      </c>
      <c r="M454" s="193" t="s">
        <v>5520</v>
      </c>
      <c r="N454" s="189">
        <v>25</v>
      </c>
      <c r="O454" s="193" t="s">
        <v>378</v>
      </c>
      <c r="P454" s="189">
        <v>4</v>
      </c>
      <c r="Q454" s="193"/>
      <c r="R454" s="189"/>
      <c r="S454" s="194" t="s">
        <v>378</v>
      </c>
      <c r="T454" s="191">
        <v>7</v>
      </c>
      <c r="U454" s="198"/>
      <c r="V454" s="213">
        <v>300</v>
      </c>
      <c r="W454" s="213">
        <v>250</v>
      </c>
      <c r="X454" s="213">
        <v>250</v>
      </c>
      <c r="Y454" s="214">
        <v>600</v>
      </c>
      <c r="Z454" s="213">
        <v>350</v>
      </c>
      <c r="AA454" s="213">
        <v>100</v>
      </c>
      <c r="AB454" s="213">
        <v>80</v>
      </c>
      <c r="AC454" s="213">
        <v>30</v>
      </c>
      <c r="AD454" s="198"/>
      <c r="AE454" s="213">
        <f t="shared" si="49"/>
        <v>1250</v>
      </c>
      <c r="AF454" s="213">
        <f t="shared" si="50"/>
        <v>1250</v>
      </c>
      <c r="AG454" s="214">
        <f t="shared" si="51"/>
        <v>9600</v>
      </c>
      <c r="AH454" s="474">
        <f t="shared" si="52"/>
        <v>710</v>
      </c>
      <c r="AI454" s="474">
        <f t="shared" si="53"/>
        <v>460</v>
      </c>
      <c r="AJ454" s="213">
        <f t="shared" si="54"/>
        <v>320</v>
      </c>
      <c r="AK454" s="213">
        <f t="shared" si="55"/>
        <v>120</v>
      </c>
      <c r="AL454" s="198"/>
      <c r="AM454" s="195">
        <v>80</v>
      </c>
      <c r="AN454" s="197" t="s">
        <v>6094</v>
      </c>
      <c r="AO454" s="197" t="s">
        <v>6200</v>
      </c>
    </row>
    <row r="455" spans="1:41" x14ac:dyDescent="0.15">
      <c r="A455" s="174">
        <v>452</v>
      </c>
      <c r="B455" s="176" t="s">
        <v>5769</v>
      </c>
      <c r="C455" s="213">
        <v>60</v>
      </c>
      <c r="D455" s="219">
        <v>12</v>
      </c>
      <c r="E455" s="212" t="s">
        <v>6248</v>
      </c>
      <c r="F455" s="202">
        <v>0</v>
      </c>
      <c r="G455" s="200">
        <v>100</v>
      </c>
      <c r="H455" s="216">
        <v>100</v>
      </c>
      <c r="I455" s="208">
        <v>100</v>
      </c>
      <c r="J455" s="210">
        <v>100</v>
      </c>
      <c r="K455" s="204">
        <v>100</v>
      </c>
      <c r="L455" s="206">
        <v>-50</v>
      </c>
      <c r="M455" s="193" t="s">
        <v>603</v>
      </c>
      <c r="N455" s="189">
        <v>10</v>
      </c>
      <c r="O455" s="193" t="s">
        <v>603</v>
      </c>
      <c r="P455" s="189">
        <v>10</v>
      </c>
      <c r="Q455" s="193" t="s">
        <v>603</v>
      </c>
      <c r="R455" s="189">
        <v>10</v>
      </c>
      <c r="S455" s="194" t="s">
        <v>348</v>
      </c>
      <c r="T455" s="191">
        <v>3</v>
      </c>
      <c r="U455" s="198"/>
      <c r="V455" s="213">
        <v>260</v>
      </c>
      <c r="W455" s="213">
        <v>2000</v>
      </c>
      <c r="X455" s="213">
        <v>1000</v>
      </c>
      <c r="Y455" s="214">
        <v>4000</v>
      </c>
      <c r="Z455" s="213">
        <v>300</v>
      </c>
      <c r="AA455" s="213">
        <v>180</v>
      </c>
      <c r="AB455" s="213">
        <v>50</v>
      </c>
      <c r="AC455" s="213">
        <v>50</v>
      </c>
      <c r="AD455" s="198"/>
      <c r="AE455" s="213">
        <f t="shared" si="49"/>
        <v>10000</v>
      </c>
      <c r="AF455" s="213">
        <f t="shared" si="50"/>
        <v>5000</v>
      </c>
      <c r="AG455" s="214">
        <f t="shared" si="51"/>
        <v>64000</v>
      </c>
      <c r="AH455" s="474">
        <f t="shared" si="52"/>
        <v>660</v>
      </c>
      <c r="AI455" s="474">
        <f t="shared" si="53"/>
        <v>540</v>
      </c>
      <c r="AJ455" s="213">
        <f t="shared" si="54"/>
        <v>200</v>
      </c>
      <c r="AK455" s="213">
        <f t="shared" si="55"/>
        <v>200</v>
      </c>
      <c r="AL455" s="198"/>
      <c r="AM455" s="195">
        <v>80</v>
      </c>
      <c r="AN455" s="197" t="s">
        <v>6094</v>
      </c>
      <c r="AO455" s="197" t="s">
        <v>6200</v>
      </c>
    </row>
    <row r="456" spans="1:41" x14ac:dyDescent="0.15">
      <c r="A456" s="174">
        <v>453</v>
      </c>
      <c r="B456" s="176" t="s">
        <v>5770</v>
      </c>
      <c r="C456" s="213">
        <v>60</v>
      </c>
      <c r="D456" s="219">
        <v>12</v>
      </c>
      <c r="E456" s="212" t="s">
        <v>6248</v>
      </c>
      <c r="F456" s="202">
        <v>0</v>
      </c>
      <c r="G456" s="200">
        <v>100</v>
      </c>
      <c r="H456" s="216">
        <v>100</v>
      </c>
      <c r="I456" s="208">
        <v>100</v>
      </c>
      <c r="J456" s="210">
        <v>100</v>
      </c>
      <c r="K456" s="204">
        <v>100</v>
      </c>
      <c r="L456" s="206">
        <v>-50</v>
      </c>
      <c r="M456" s="193" t="s">
        <v>603</v>
      </c>
      <c r="N456" s="189">
        <v>10</v>
      </c>
      <c r="O456" s="193" t="s">
        <v>603</v>
      </c>
      <c r="P456" s="189">
        <v>10</v>
      </c>
      <c r="Q456" s="193" t="s">
        <v>603</v>
      </c>
      <c r="R456" s="189">
        <v>10</v>
      </c>
      <c r="S456" s="194"/>
      <c r="T456" s="191"/>
      <c r="U456" s="198"/>
      <c r="V456" s="213">
        <v>260</v>
      </c>
      <c r="W456" s="213">
        <v>2000</v>
      </c>
      <c r="X456" s="213">
        <v>1000</v>
      </c>
      <c r="Y456" s="214">
        <v>4000</v>
      </c>
      <c r="Z456" s="213">
        <v>300</v>
      </c>
      <c r="AA456" s="213">
        <v>180</v>
      </c>
      <c r="AB456" s="213">
        <v>50</v>
      </c>
      <c r="AC456" s="213">
        <v>50</v>
      </c>
      <c r="AD456" s="198"/>
      <c r="AE456" s="213">
        <f t="shared" si="49"/>
        <v>10000</v>
      </c>
      <c r="AF456" s="213">
        <f t="shared" si="50"/>
        <v>5000</v>
      </c>
      <c r="AG456" s="214">
        <f t="shared" si="51"/>
        <v>64000</v>
      </c>
      <c r="AH456" s="474">
        <f t="shared" si="52"/>
        <v>660</v>
      </c>
      <c r="AI456" s="474">
        <f t="shared" si="53"/>
        <v>540</v>
      </c>
      <c r="AJ456" s="213">
        <f t="shared" si="54"/>
        <v>200</v>
      </c>
      <c r="AK456" s="213">
        <f t="shared" si="55"/>
        <v>200</v>
      </c>
      <c r="AL456" s="198"/>
      <c r="AM456" s="195">
        <v>80</v>
      </c>
    </row>
    <row r="457" spans="1:41" x14ac:dyDescent="0.15">
      <c r="A457" s="174">
        <v>454</v>
      </c>
      <c r="B457" s="176" t="s">
        <v>5771</v>
      </c>
      <c r="C457" s="213">
        <v>68</v>
      </c>
      <c r="D457" s="219">
        <v>12</v>
      </c>
      <c r="E457" s="212" t="s">
        <v>6248</v>
      </c>
      <c r="F457" s="202">
        <v>0</v>
      </c>
      <c r="G457" s="200">
        <v>100</v>
      </c>
      <c r="H457" s="216">
        <v>100</v>
      </c>
      <c r="I457" s="208">
        <v>100</v>
      </c>
      <c r="J457" s="210">
        <v>100</v>
      </c>
      <c r="K457" s="204">
        <v>100</v>
      </c>
      <c r="L457" s="206">
        <v>-50</v>
      </c>
      <c r="M457" s="193" t="s">
        <v>603</v>
      </c>
      <c r="N457" s="189">
        <v>10</v>
      </c>
      <c r="O457" s="193" t="s">
        <v>603</v>
      </c>
      <c r="P457" s="189">
        <v>10</v>
      </c>
      <c r="Q457" s="193" t="s">
        <v>603</v>
      </c>
      <c r="R457" s="189">
        <v>10</v>
      </c>
      <c r="S457" s="194"/>
      <c r="T457" s="191"/>
      <c r="U457" s="198"/>
      <c r="V457" s="213">
        <v>150</v>
      </c>
      <c r="W457" s="213">
        <v>1500</v>
      </c>
      <c r="X457" s="213">
        <v>2500</v>
      </c>
      <c r="Y457" s="214">
        <v>3000</v>
      </c>
      <c r="Z457" s="213">
        <v>450</v>
      </c>
      <c r="AA457" s="213">
        <v>120</v>
      </c>
      <c r="AB457" s="213">
        <v>70</v>
      </c>
      <c r="AC457" s="213">
        <v>25</v>
      </c>
      <c r="AD457" s="198"/>
      <c r="AE457" s="213">
        <f t="shared" si="49"/>
        <v>7500</v>
      </c>
      <c r="AF457" s="213">
        <f t="shared" si="50"/>
        <v>12500</v>
      </c>
      <c r="AG457" s="214">
        <f t="shared" si="51"/>
        <v>48000</v>
      </c>
      <c r="AH457" s="474">
        <f t="shared" si="52"/>
        <v>858</v>
      </c>
      <c r="AI457" s="474">
        <f t="shared" si="53"/>
        <v>528</v>
      </c>
      <c r="AJ457" s="213">
        <f t="shared" si="54"/>
        <v>280</v>
      </c>
      <c r="AK457" s="213">
        <f t="shared" si="55"/>
        <v>100</v>
      </c>
      <c r="AL457" s="198"/>
      <c r="AM457" s="195">
        <v>80</v>
      </c>
    </row>
    <row r="458" spans="1:41" x14ac:dyDescent="0.15">
      <c r="A458" s="174">
        <v>455</v>
      </c>
      <c r="B458" s="176" t="s">
        <v>5772</v>
      </c>
      <c r="C458" s="213">
        <v>67</v>
      </c>
      <c r="D458" s="219">
        <v>12</v>
      </c>
      <c r="E458" s="212" t="s">
        <v>6248</v>
      </c>
      <c r="F458" s="202">
        <v>0</v>
      </c>
      <c r="G458" s="200">
        <v>100</v>
      </c>
      <c r="H458" s="216">
        <v>100</v>
      </c>
      <c r="I458" s="208">
        <v>100</v>
      </c>
      <c r="J458" s="210">
        <v>100</v>
      </c>
      <c r="K458" s="204">
        <v>100</v>
      </c>
      <c r="L458" s="206">
        <v>-50</v>
      </c>
      <c r="M458" s="193" t="s">
        <v>603</v>
      </c>
      <c r="N458" s="189">
        <v>10</v>
      </c>
      <c r="O458" s="193" t="s">
        <v>603</v>
      </c>
      <c r="P458" s="189">
        <v>10</v>
      </c>
      <c r="Q458" s="193" t="s">
        <v>603</v>
      </c>
      <c r="R458" s="189">
        <v>10</v>
      </c>
      <c r="S458" s="194"/>
      <c r="T458" s="191"/>
      <c r="U458" s="198"/>
      <c r="V458" s="213">
        <v>200</v>
      </c>
      <c r="W458" s="213">
        <v>2500</v>
      </c>
      <c r="X458" s="213">
        <v>1500</v>
      </c>
      <c r="Y458" s="214">
        <v>1200</v>
      </c>
      <c r="Z458" s="213">
        <v>550</v>
      </c>
      <c r="AA458" s="213">
        <v>200</v>
      </c>
      <c r="AB458" s="213">
        <v>65</v>
      </c>
      <c r="AC458" s="213">
        <v>65</v>
      </c>
      <c r="AD458" s="198"/>
      <c r="AE458" s="213">
        <f t="shared" si="49"/>
        <v>12500</v>
      </c>
      <c r="AF458" s="213">
        <f t="shared" si="50"/>
        <v>7500</v>
      </c>
      <c r="AG458" s="214">
        <f t="shared" si="51"/>
        <v>19200</v>
      </c>
      <c r="AH458" s="474">
        <f t="shared" si="52"/>
        <v>952</v>
      </c>
      <c r="AI458" s="474">
        <f t="shared" si="53"/>
        <v>602</v>
      </c>
      <c r="AJ458" s="213">
        <f t="shared" si="54"/>
        <v>260</v>
      </c>
      <c r="AK458" s="213">
        <f t="shared" si="55"/>
        <v>260</v>
      </c>
      <c r="AL458" s="198"/>
      <c r="AM458" s="195">
        <v>80</v>
      </c>
    </row>
    <row r="459" spans="1:41" x14ac:dyDescent="0.15">
      <c r="A459" s="174">
        <v>456</v>
      </c>
      <c r="B459" s="176" t="s">
        <v>5773</v>
      </c>
      <c r="C459" s="213">
        <v>62</v>
      </c>
      <c r="D459" s="219">
        <v>12</v>
      </c>
      <c r="E459" s="212" t="s">
        <v>6248</v>
      </c>
      <c r="F459" s="202">
        <v>0</v>
      </c>
      <c r="G459" s="200">
        <v>100</v>
      </c>
      <c r="H459" s="216">
        <v>100</v>
      </c>
      <c r="I459" s="208">
        <v>100</v>
      </c>
      <c r="J459" s="210">
        <v>100</v>
      </c>
      <c r="K459" s="204">
        <v>100</v>
      </c>
      <c r="L459" s="206">
        <v>-50</v>
      </c>
      <c r="M459" s="193" t="s">
        <v>603</v>
      </c>
      <c r="N459" s="189">
        <v>10</v>
      </c>
      <c r="O459" s="193" t="s">
        <v>603</v>
      </c>
      <c r="P459" s="189">
        <v>10</v>
      </c>
      <c r="Q459" s="193" t="s">
        <v>603</v>
      </c>
      <c r="R459" s="189">
        <v>10</v>
      </c>
      <c r="S459" s="194"/>
      <c r="T459" s="191"/>
      <c r="U459" s="198"/>
      <c r="V459" s="213">
        <v>300</v>
      </c>
      <c r="W459" s="213">
        <v>1000</v>
      </c>
      <c r="X459" s="213">
        <v>800</v>
      </c>
      <c r="Y459" s="214">
        <v>800</v>
      </c>
      <c r="Z459" s="213">
        <v>300</v>
      </c>
      <c r="AA459" s="213">
        <v>200</v>
      </c>
      <c r="AB459" s="213">
        <v>50</v>
      </c>
      <c r="AC459" s="213">
        <v>70</v>
      </c>
      <c r="AD459" s="198"/>
      <c r="AE459" s="213">
        <f t="shared" si="49"/>
        <v>5000</v>
      </c>
      <c r="AF459" s="213">
        <f t="shared" si="50"/>
        <v>4000</v>
      </c>
      <c r="AG459" s="214">
        <f t="shared" si="51"/>
        <v>12800</v>
      </c>
      <c r="AH459" s="474">
        <f t="shared" si="52"/>
        <v>672</v>
      </c>
      <c r="AI459" s="474">
        <f t="shared" si="53"/>
        <v>572</v>
      </c>
      <c r="AJ459" s="213">
        <f t="shared" si="54"/>
        <v>200</v>
      </c>
      <c r="AK459" s="213">
        <f t="shared" si="55"/>
        <v>280</v>
      </c>
      <c r="AL459" s="198"/>
      <c r="AM459" s="195">
        <v>80</v>
      </c>
    </row>
    <row r="460" spans="1:41" x14ac:dyDescent="0.15">
      <c r="A460" s="174">
        <v>457</v>
      </c>
      <c r="B460" s="176" t="s">
        <v>5774</v>
      </c>
      <c r="C460" s="213">
        <v>64</v>
      </c>
      <c r="D460" s="219">
        <v>12</v>
      </c>
      <c r="E460" s="212" t="s">
        <v>6248</v>
      </c>
      <c r="F460" s="202">
        <v>0</v>
      </c>
      <c r="G460" s="200">
        <v>100</v>
      </c>
      <c r="H460" s="216">
        <v>100</v>
      </c>
      <c r="I460" s="208">
        <v>100</v>
      </c>
      <c r="J460" s="210">
        <v>100</v>
      </c>
      <c r="K460" s="204">
        <v>100</v>
      </c>
      <c r="L460" s="206">
        <v>-50</v>
      </c>
      <c r="M460" s="193" t="s">
        <v>603</v>
      </c>
      <c r="N460" s="189">
        <v>10</v>
      </c>
      <c r="O460" s="193" t="s">
        <v>603</v>
      </c>
      <c r="P460" s="189">
        <v>10</v>
      </c>
      <c r="Q460" s="193" t="s">
        <v>603</v>
      </c>
      <c r="R460" s="189">
        <v>10</v>
      </c>
      <c r="S460" s="194"/>
      <c r="T460" s="191"/>
      <c r="U460" s="198"/>
      <c r="V460" s="213">
        <v>280</v>
      </c>
      <c r="W460" s="213">
        <v>1000</v>
      </c>
      <c r="X460" s="213">
        <v>2000</v>
      </c>
      <c r="Y460" s="214">
        <v>1200</v>
      </c>
      <c r="Z460" s="213">
        <v>400</v>
      </c>
      <c r="AA460" s="213">
        <v>180</v>
      </c>
      <c r="AB460" s="213">
        <v>50</v>
      </c>
      <c r="AC460" s="213">
        <v>70</v>
      </c>
      <c r="AD460" s="198"/>
      <c r="AE460" s="213">
        <f t="shared" si="49"/>
        <v>5000</v>
      </c>
      <c r="AF460" s="213">
        <f t="shared" si="50"/>
        <v>10000</v>
      </c>
      <c r="AG460" s="214">
        <f t="shared" si="51"/>
        <v>19200</v>
      </c>
      <c r="AH460" s="474">
        <f t="shared" si="52"/>
        <v>784</v>
      </c>
      <c r="AI460" s="474">
        <f t="shared" si="53"/>
        <v>564</v>
      </c>
      <c r="AJ460" s="213">
        <f t="shared" si="54"/>
        <v>200</v>
      </c>
      <c r="AK460" s="213">
        <f t="shared" si="55"/>
        <v>280</v>
      </c>
      <c r="AL460" s="198"/>
      <c r="AM460" s="195">
        <v>80</v>
      </c>
    </row>
    <row r="461" spans="1:41" x14ac:dyDescent="0.15">
      <c r="A461" s="174">
        <v>458</v>
      </c>
      <c r="B461" s="176" t="s">
        <v>5775</v>
      </c>
      <c r="C461" s="213">
        <v>65</v>
      </c>
      <c r="D461" s="219">
        <v>12</v>
      </c>
      <c r="E461" s="212" t="s">
        <v>6248</v>
      </c>
      <c r="F461" s="202">
        <v>0</v>
      </c>
      <c r="G461" s="200">
        <v>100</v>
      </c>
      <c r="H461" s="216">
        <v>100</v>
      </c>
      <c r="I461" s="208">
        <v>100</v>
      </c>
      <c r="J461" s="210">
        <v>100</v>
      </c>
      <c r="K461" s="204">
        <v>100</v>
      </c>
      <c r="L461" s="206">
        <v>-50</v>
      </c>
      <c r="M461" s="193" t="s">
        <v>603</v>
      </c>
      <c r="N461" s="189">
        <v>10</v>
      </c>
      <c r="O461" s="193" t="s">
        <v>603</v>
      </c>
      <c r="P461" s="189">
        <v>10</v>
      </c>
      <c r="Q461" s="193" t="s">
        <v>603</v>
      </c>
      <c r="R461" s="189">
        <v>10</v>
      </c>
      <c r="S461" s="194"/>
      <c r="T461" s="191"/>
      <c r="U461" s="198"/>
      <c r="V461" s="213">
        <v>220</v>
      </c>
      <c r="W461" s="213">
        <v>2000</v>
      </c>
      <c r="X461" s="213">
        <v>2000</v>
      </c>
      <c r="Y461" s="214">
        <v>1400</v>
      </c>
      <c r="Z461" s="213">
        <v>450</v>
      </c>
      <c r="AA461" s="213">
        <v>180</v>
      </c>
      <c r="AB461" s="213">
        <v>50</v>
      </c>
      <c r="AC461" s="213">
        <v>70</v>
      </c>
      <c r="AD461" s="198"/>
      <c r="AE461" s="213">
        <f t="shared" si="49"/>
        <v>10000</v>
      </c>
      <c r="AF461" s="213">
        <f t="shared" si="50"/>
        <v>10000</v>
      </c>
      <c r="AG461" s="214">
        <f t="shared" si="51"/>
        <v>22400</v>
      </c>
      <c r="AH461" s="474">
        <f t="shared" si="52"/>
        <v>840</v>
      </c>
      <c r="AI461" s="474">
        <f t="shared" si="53"/>
        <v>570</v>
      </c>
      <c r="AJ461" s="213">
        <f t="shared" si="54"/>
        <v>200</v>
      </c>
      <c r="AK461" s="213">
        <f t="shared" si="55"/>
        <v>280</v>
      </c>
      <c r="AL461" s="198"/>
      <c r="AM461" s="195">
        <v>80</v>
      </c>
    </row>
    <row r="462" spans="1:41" customFormat="1" x14ac:dyDescent="0.15">
      <c r="A462" s="472">
        <v>459</v>
      </c>
      <c r="B462" s="473" t="s">
        <v>617</v>
      </c>
      <c r="C462" s="474">
        <v>70</v>
      </c>
      <c r="D462" s="475">
        <v>4</v>
      </c>
      <c r="E462" s="476" t="s">
        <v>6244</v>
      </c>
      <c r="F462" s="477">
        <v>0</v>
      </c>
      <c r="G462" s="478">
        <v>0</v>
      </c>
      <c r="H462" s="479">
        <v>0</v>
      </c>
      <c r="I462" s="480">
        <v>-150</v>
      </c>
      <c r="J462" s="481">
        <v>0</v>
      </c>
      <c r="K462" s="482">
        <v>100</v>
      </c>
      <c r="L462" s="483">
        <v>0</v>
      </c>
      <c r="M462" s="484"/>
      <c r="N462" s="485"/>
      <c r="O462" s="484"/>
      <c r="P462" s="485"/>
      <c r="Q462" s="484"/>
      <c r="R462" s="485"/>
      <c r="S462" s="486"/>
      <c r="T462" s="487"/>
      <c r="U462" s="198"/>
      <c r="V462" s="474">
        <v>400</v>
      </c>
      <c r="W462" s="474">
        <v>5000</v>
      </c>
      <c r="X462" s="474">
        <v>3000</v>
      </c>
      <c r="Y462" s="488">
        <v>30000</v>
      </c>
      <c r="Z462" s="474">
        <v>800</v>
      </c>
      <c r="AA462" s="474">
        <v>200</v>
      </c>
      <c r="AB462" s="474">
        <v>120</v>
      </c>
      <c r="AC462" s="474">
        <v>0</v>
      </c>
      <c r="AD462" s="198"/>
      <c r="AE462" s="474">
        <f t="shared" si="49"/>
        <v>25000</v>
      </c>
      <c r="AF462" s="474">
        <f t="shared" si="50"/>
        <v>15000</v>
      </c>
      <c r="AG462" s="488">
        <f t="shared" si="51"/>
        <v>480000</v>
      </c>
      <c r="AH462" s="474">
        <f t="shared" si="52"/>
        <v>1220</v>
      </c>
      <c r="AI462" s="474">
        <f t="shared" si="53"/>
        <v>620</v>
      </c>
      <c r="AJ462" s="474">
        <f t="shared" si="54"/>
        <v>480</v>
      </c>
      <c r="AK462" s="474">
        <f t="shared" si="55"/>
        <v>0</v>
      </c>
      <c r="AL462" s="198"/>
      <c r="AM462" s="498">
        <v>100</v>
      </c>
      <c r="AN462" s="499"/>
      <c r="AO462" s="499" t="s">
        <v>6201</v>
      </c>
    </row>
    <row r="463" spans="1:41" customFormat="1" x14ac:dyDescent="0.15">
      <c r="A463" s="174">
        <v>460</v>
      </c>
      <c r="B463" s="176" t="s">
        <v>616</v>
      </c>
      <c r="C463" s="213">
        <v>63</v>
      </c>
      <c r="D463" s="219">
        <v>4</v>
      </c>
      <c r="E463" s="212" t="s">
        <v>6244</v>
      </c>
      <c r="F463" s="202">
        <v>0</v>
      </c>
      <c r="G463" s="200">
        <v>0</v>
      </c>
      <c r="H463" s="216">
        <v>-100</v>
      </c>
      <c r="I463" s="208">
        <v>-100</v>
      </c>
      <c r="J463" s="210">
        <v>0</v>
      </c>
      <c r="K463" s="204">
        <v>100</v>
      </c>
      <c r="L463" s="206">
        <v>0</v>
      </c>
      <c r="M463" s="193"/>
      <c r="N463" s="189"/>
      <c r="O463" s="193"/>
      <c r="P463" s="189"/>
      <c r="Q463" s="193"/>
      <c r="R463" s="189"/>
      <c r="S463" s="194"/>
      <c r="T463" s="191"/>
      <c r="U463" s="198"/>
      <c r="V463" s="213">
        <v>350</v>
      </c>
      <c r="W463" s="213">
        <v>1500</v>
      </c>
      <c r="X463" s="213">
        <v>1500</v>
      </c>
      <c r="Y463" s="214">
        <v>450</v>
      </c>
      <c r="Z463" s="213">
        <v>500</v>
      </c>
      <c r="AA463" s="213">
        <v>200</v>
      </c>
      <c r="AB463" s="213">
        <v>85</v>
      </c>
      <c r="AC463" s="213">
        <v>50</v>
      </c>
      <c r="AD463" s="198"/>
      <c r="AE463" s="213">
        <f t="shared" si="49"/>
        <v>7500</v>
      </c>
      <c r="AF463" s="213">
        <f t="shared" si="50"/>
        <v>7500</v>
      </c>
      <c r="AG463" s="214">
        <f t="shared" si="51"/>
        <v>7200</v>
      </c>
      <c r="AH463" s="474">
        <f t="shared" si="52"/>
        <v>878</v>
      </c>
      <c r="AI463" s="474">
        <f t="shared" si="53"/>
        <v>578</v>
      </c>
      <c r="AJ463" s="213">
        <f t="shared" si="54"/>
        <v>340</v>
      </c>
      <c r="AK463" s="213">
        <f t="shared" si="55"/>
        <v>200</v>
      </c>
      <c r="AL463" s="198"/>
      <c r="AM463" s="498">
        <v>80</v>
      </c>
      <c r="AN463" s="499"/>
      <c r="AO463" s="499" t="s">
        <v>6202</v>
      </c>
    </row>
    <row r="464" spans="1:41" customFormat="1" x14ac:dyDescent="0.15">
      <c r="A464" s="174">
        <v>461</v>
      </c>
      <c r="B464" s="176" t="s">
        <v>615</v>
      </c>
      <c r="C464" s="213">
        <v>64</v>
      </c>
      <c r="D464" s="219">
        <v>4</v>
      </c>
      <c r="E464" s="212" t="s">
        <v>6244</v>
      </c>
      <c r="F464" s="202">
        <v>0</v>
      </c>
      <c r="G464" s="200">
        <v>0</v>
      </c>
      <c r="H464" s="216">
        <v>250</v>
      </c>
      <c r="I464" s="208">
        <v>-100</v>
      </c>
      <c r="J464" s="210">
        <v>0</v>
      </c>
      <c r="K464" s="204">
        <v>100</v>
      </c>
      <c r="L464" s="206">
        <v>0</v>
      </c>
      <c r="M464" s="193"/>
      <c r="N464" s="189"/>
      <c r="O464" s="193"/>
      <c r="P464" s="189"/>
      <c r="Q464" s="193"/>
      <c r="R464" s="189"/>
      <c r="S464" s="194"/>
      <c r="T464" s="191"/>
      <c r="U464" s="198"/>
      <c r="V464" s="213">
        <v>350</v>
      </c>
      <c r="W464" s="213">
        <v>1800</v>
      </c>
      <c r="X464" s="213">
        <v>1400</v>
      </c>
      <c r="Y464" s="214">
        <v>250</v>
      </c>
      <c r="Z464" s="213">
        <v>500</v>
      </c>
      <c r="AA464" s="213">
        <v>200</v>
      </c>
      <c r="AB464" s="213">
        <v>75</v>
      </c>
      <c r="AC464" s="213">
        <v>0</v>
      </c>
      <c r="AD464" s="198"/>
      <c r="AE464" s="213">
        <f t="shared" si="49"/>
        <v>9000</v>
      </c>
      <c r="AF464" s="213">
        <f t="shared" si="50"/>
        <v>7000</v>
      </c>
      <c r="AG464" s="214">
        <f t="shared" si="51"/>
        <v>4000</v>
      </c>
      <c r="AH464" s="474">
        <f t="shared" si="52"/>
        <v>884</v>
      </c>
      <c r="AI464" s="474">
        <f t="shared" si="53"/>
        <v>584</v>
      </c>
      <c r="AJ464" s="213">
        <f t="shared" si="54"/>
        <v>300</v>
      </c>
      <c r="AK464" s="213">
        <f t="shared" si="55"/>
        <v>0</v>
      </c>
      <c r="AL464" s="198"/>
      <c r="AM464" s="498">
        <v>100</v>
      </c>
      <c r="AN464" s="499"/>
      <c r="AO464" s="499"/>
    </row>
    <row r="465" spans="1:41" customFormat="1" x14ac:dyDescent="0.15">
      <c r="A465" s="174">
        <v>462</v>
      </c>
      <c r="B465" s="176" t="s">
        <v>614</v>
      </c>
      <c r="C465" s="213">
        <v>65</v>
      </c>
      <c r="D465" s="219">
        <v>4</v>
      </c>
      <c r="E465" s="212" t="s">
        <v>6244</v>
      </c>
      <c r="F465" s="202">
        <v>0</v>
      </c>
      <c r="G465" s="200">
        <v>0</v>
      </c>
      <c r="H465" s="216">
        <v>250</v>
      </c>
      <c r="I465" s="208">
        <v>-100</v>
      </c>
      <c r="J465" s="210">
        <v>0</v>
      </c>
      <c r="K465" s="204">
        <v>100</v>
      </c>
      <c r="L465" s="206">
        <v>0</v>
      </c>
      <c r="M465" s="193"/>
      <c r="N465" s="189"/>
      <c r="O465" s="193"/>
      <c r="P465" s="189"/>
      <c r="Q465" s="193"/>
      <c r="R465" s="189"/>
      <c r="S465" s="194"/>
      <c r="T465" s="191"/>
      <c r="U465" s="198"/>
      <c r="V465" s="213">
        <v>350</v>
      </c>
      <c r="W465" s="213">
        <v>2000</v>
      </c>
      <c r="X465" s="213">
        <v>1600</v>
      </c>
      <c r="Y465" s="214">
        <v>300</v>
      </c>
      <c r="Z465" s="213">
        <v>500</v>
      </c>
      <c r="AA465" s="213">
        <v>200</v>
      </c>
      <c r="AB465" s="213">
        <v>80</v>
      </c>
      <c r="AC465" s="213">
        <v>0</v>
      </c>
      <c r="AD465" s="198"/>
      <c r="AE465" s="213">
        <f t="shared" si="49"/>
        <v>10000</v>
      </c>
      <c r="AF465" s="213">
        <f t="shared" si="50"/>
        <v>8000</v>
      </c>
      <c r="AG465" s="214">
        <f t="shared" si="51"/>
        <v>4800</v>
      </c>
      <c r="AH465" s="474">
        <f t="shared" si="52"/>
        <v>890</v>
      </c>
      <c r="AI465" s="474">
        <f t="shared" si="53"/>
        <v>590</v>
      </c>
      <c r="AJ465" s="213">
        <f t="shared" si="54"/>
        <v>320</v>
      </c>
      <c r="AK465" s="213">
        <f t="shared" si="55"/>
        <v>0</v>
      </c>
      <c r="AL465" s="198"/>
      <c r="AM465" s="498">
        <v>100</v>
      </c>
      <c r="AN465" s="499"/>
      <c r="AO465" s="499"/>
    </row>
    <row r="466" spans="1:41" customFormat="1" x14ac:dyDescent="0.15">
      <c r="A466" s="174">
        <v>463</v>
      </c>
      <c r="B466" s="176" t="s">
        <v>5776</v>
      </c>
      <c r="C466" s="213">
        <v>65</v>
      </c>
      <c r="D466" s="219">
        <v>4</v>
      </c>
      <c r="E466" s="212" t="s">
        <v>6244</v>
      </c>
      <c r="F466" s="202">
        <v>0</v>
      </c>
      <c r="G466" s="200">
        <v>0</v>
      </c>
      <c r="H466" s="216">
        <v>250</v>
      </c>
      <c r="I466" s="208">
        <v>-100</v>
      </c>
      <c r="J466" s="210">
        <v>0</v>
      </c>
      <c r="K466" s="204">
        <v>100</v>
      </c>
      <c r="L466" s="206">
        <v>0</v>
      </c>
      <c r="M466" s="193"/>
      <c r="N466" s="189"/>
      <c r="O466" s="193"/>
      <c r="P466" s="189"/>
      <c r="Q466" s="193"/>
      <c r="R466" s="189"/>
      <c r="S466" s="194"/>
      <c r="T466" s="191"/>
      <c r="U466" s="198"/>
      <c r="V466" s="213">
        <v>350</v>
      </c>
      <c r="W466" s="213">
        <v>2000</v>
      </c>
      <c r="X466" s="213">
        <v>1600</v>
      </c>
      <c r="Y466" s="214">
        <v>300</v>
      </c>
      <c r="Z466" s="213">
        <v>500</v>
      </c>
      <c r="AA466" s="213">
        <v>200</v>
      </c>
      <c r="AB466" s="213">
        <v>80</v>
      </c>
      <c r="AC466" s="213">
        <v>0</v>
      </c>
      <c r="AD466" s="198"/>
      <c r="AE466" s="213">
        <f t="shared" si="49"/>
        <v>10000</v>
      </c>
      <c r="AF466" s="213">
        <f t="shared" si="50"/>
        <v>8000</v>
      </c>
      <c r="AG466" s="214">
        <f t="shared" si="51"/>
        <v>4800</v>
      </c>
      <c r="AH466" s="474">
        <f t="shared" si="52"/>
        <v>890</v>
      </c>
      <c r="AI466" s="474">
        <f t="shared" si="53"/>
        <v>590</v>
      </c>
      <c r="AJ466" s="213">
        <f t="shared" si="54"/>
        <v>320</v>
      </c>
      <c r="AK466" s="213">
        <f t="shared" si="55"/>
        <v>0</v>
      </c>
      <c r="AL466" s="198"/>
      <c r="AM466" s="498">
        <v>100</v>
      </c>
      <c r="AN466" s="499"/>
      <c r="AO466" s="499"/>
    </row>
    <row r="467" spans="1:41" customFormat="1" x14ac:dyDescent="0.15">
      <c r="A467" s="174">
        <v>464</v>
      </c>
      <c r="B467" s="176" t="s">
        <v>5777</v>
      </c>
      <c r="C467" s="213">
        <v>65</v>
      </c>
      <c r="D467" s="219">
        <v>4</v>
      </c>
      <c r="E467" s="212" t="s">
        <v>6244</v>
      </c>
      <c r="F467" s="202">
        <v>0</v>
      </c>
      <c r="G467" s="200">
        <v>0</v>
      </c>
      <c r="H467" s="216">
        <v>250</v>
      </c>
      <c r="I467" s="208">
        <v>-100</v>
      </c>
      <c r="J467" s="210">
        <v>0</v>
      </c>
      <c r="K467" s="204">
        <v>100</v>
      </c>
      <c r="L467" s="206">
        <v>0</v>
      </c>
      <c r="M467" s="193"/>
      <c r="N467" s="189"/>
      <c r="O467" s="193"/>
      <c r="P467" s="189"/>
      <c r="Q467" s="193"/>
      <c r="R467" s="189"/>
      <c r="S467" s="194"/>
      <c r="T467" s="191"/>
      <c r="U467" s="198"/>
      <c r="V467" s="213">
        <v>350</v>
      </c>
      <c r="W467" s="213">
        <v>2000</v>
      </c>
      <c r="X467" s="213">
        <v>1600</v>
      </c>
      <c r="Y467" s="214">
        <v>300</v>
      </c>
      <c r="Z467" s="213">
        <v>500</v>
      </c>
      <c r="AA467" s="213">
        <v>200</v>
      </c>
      <c r="AB467" s="213">
        <v>80</v>
      </c>
      <c r="AC467" s="213">
        <v>0</v>
      </c>
      <c r="AD467" s="198"/>
      <c r="AE467" s="213">
        <f t="shared" si="49"/>
        <v>10000</v>
      </c>
      <c r="AF467" s="213">
        <f t="shared" si="50"/>
        <v>8000</v>
      </c>
      <c r="AG467" s="214">
        <f t="shared" si="51"/>
        <v>4800</v>
      </c>
      <c r="AH467" s="474">
        <f t="shared" si="52"/>
        <v>890</v>
      </c>
      <c r="AI467" s="474">
        <f t="shared" si="53"/>
        <v>590</v>
      </c>
      <c r="AJ467" s="213">
        <f t="shared" si="54"/>
        <v>320</v>
      </c>
      <c r="AK467" s="213">
        <f t="shared" si="55"/>
        <v>0</v>
      </c>
      <c r="AL467" s="198"/>
      <c r="AM467" s="498">
        <v>100</v>
      </c>
      <c r="AN467" s="499"/>
      <c r="AO467" s="499"/>
    </row>
    <row r="468" spans="1:41" customFormat="1" x14ac:dyDescent="0.15">
      <c r="A468" s="174">
        <v>465</v>
      </c>
      <c r="B468" s="176" t="s">
        <v>613</v>
      </c>
      <c r="C468" s="213">
        <v>68</v>
      </c>
      <c r="D468" s="219">
        <v>4</v>
      </c>
      <c r="E468" s="212" t="s">
        <v>6244</v>
      </c>
      <c r="F468" s="202">
        <v>0</v>
      </c>
      <c r="G468" s="200">
        <v>-100</v>
      </c>
      <c r="H468" s="216">
        <v>0</v>
      </c>
      <c r="I468" s="208">
        <v>-100</v>
      </c>
      <c r="J468" s="210">
        <v>0</v>
      </c>
      <c r="K468" s="204">
        <v>100</v>
      </c>
      <c r="L468" s="206">
        <v>0</v>
      </c>
      <c r="M468" s="193"/>
      <c r="N468" s="189"/>
      <c r="O468" s="193"/>
      <c r="P468" s="189"/>
      <c r="Q468" s="193"/>
      <c r="R468" s="189"/>
      <c r="S468" s="194"/>
      <c r="T468" s="191"/>
      <c r="U468" s="198"/>
      <c r="V468" s="213">
        <v>550</v>
      </c>
      <c r="W468" s="213">
        <v>5000</v>
      </c>
      <c r="X468" s="213">
        <v>5000</v>
      </c>
      <c r="Y468" s="214">
        <v>720</v>
      </c>
      <c r="Z468" s="213">
        <v>650</v>
      </c>
      <c r="AA468" s="213">
        <v>200</v>
      </c>
      <c r="AB468" s="213">
        <v>90</v>
      </c>
      <c r="AC468" s="213">
        <v>80</v>
      </c>
      <c r="AD468" s="198"/>
      <c r="AE468" s="213">
        <f t="shared" si="49"/>
        <v>25000</v>
      </c>
      <c r="AF468" s="213">
        <f t="shared" si="50"/>
        <v>25000</v>
      </c>
      <c r="AG468" s="214">
        <f t="shared" si="51"/>
        <v>11520</v>
      </c>
      <c r="AH468" s="474">
        <f t="shared" si="52"/>
        <v>1058</v>
      </c>
      <c r="AI468" s="474">
        <f t="shared" si="53"/>
        <v>608</v>
      </c>
      <c r="AJ468" s="213">
        <f t="shared" si="54"/>
        <v>360</v>
      </c>
      <c r="AK468" s="213">
        <f t="shared" si="55"/>
        <v>320</v>
      </c>
      <c r="AL468" s="198"/>
      <c r="AM468" s="498">
        <v>80</v>
      </c>
      <c r="AN468" s="499"/>
      <c r="AO468" s="499"/>
    </row>
    <row r="469" spans="1:41" customFormat="1" x14ac:dyDescent="0.15">
      <c r="A469" s="174">
        <v>466</v>
      </c>
      <c r="B469" s="176" t="s">
        <v>5778</v>
      </c>
      <c r="C469" s="213">
        <v>69</v>
      </c>
      <c r="D469" s="219">
        <v>4</v>
      </c>
      <c r="E469" s="212" t="s">
        <v>6244</v>
      </c>
      <c r="F469" s="202">
        <v>0</v>
      </c>
      <c r="G469" s="200">
        <v>-100</v>
      </c>
      <c r="H469" s="216">
        <v>250</v>
      </c>
      <c r="I469" s="208">
        <v>-100</v>
      </c>
      <c r="J469" s="210">
        <v>0</v>
      </c>
      <c r="K469" s="204">
        <v>100</v>
      </c>
      <c r="L469" s="206">
        <v>0</v>
      </c>
      <c r="M469" s="193"/>
      <c r="N469" s="189"/>
      <c r="O469" s="193"/>
      <c r="P469" s="189"/>
      <c r="Q469" s="193"/>
      <c r="R469" s="189"/>
      <c r="S469" s="194"/>
      <c r="T469" s="191"/>
      <c r="U469" s="198"/>
      <c r="V469" s="213">
        <v>150</v>
      </c>
      <c r="W469" s="213">
        <v>6000</v>
      </c>
      <c r="X469" s="213">
        <v>6000</v>
      </c>
      <c r="Y469" s="214">
        <v>300</v>
      </c>
      <c r="Z469" s="213">
        <v>700</v>
      </c>
      <c r="AA469" s="213">
        <v>200</v>
      </c>
      <c r="AB469" s="213">
        <v>90</v>
      </c>
      <c r="AC469" s="213">
        <v>25</v>
      </c>
      <c r="AD469" s="198"/>
      <c r="AE469" s="213">
        <f t="shared" si="49"/>
        <v>30000</v>
      </c>
      <c r="AF469" s="213">
        <f t="shared" si="50"/>
        <v>30000</v>
      </c>
      <c r="AG469" s="214">
        <f t="shared" si="51"/>
        <v>4800</v>
      </c>
      <c r="AH469" s="474">
        <f t="shared" si="52"/>
        <v>1114</v>
      </c>
      <c r="AI469" s="474">
        <f t="shared" si="53"/>
        <v>614</v>
      </c>
      <c r="AJ469" s="213">
        <f t="shared" si="54"/>
        <v>360</v>
      </c>
      <c r="AK469" s="213">
        <f t="shared" si="55"/>
        <v>100</v>
      </c>
      <c r="AL469" s="198"/>
      <c r="AM469" s="498">
        <v>80</v>
      </c>
      <c r="AN469" s="499"/>
      <c r="AO469" s="499"/>
    </row>
    <row r="470" spans="1:41" customFormat="1" x14ac:dyDescent="0.15">
      <c r="A470" s="174">
        <v>467</v>
      </c>
      <c r="B470" s="176" t="s">
        <v>612</v>
      </c>
      <c r="C470" s="213">
        <v>70</v>
      </c>
      <c r="D470" s="219">
        <v>4</v>
      </c>
      <c r="E470" s="212" t="s">
        <v>6244</v>
      </c>
      <c r="F470" s="202">
        <v>0</v>
      </c>
      <c r="G470" s="200">
        <v>0</v>
      </c>
      <c r="H470" s="216">
        <v>-100</v>
      </c>
      <c r="I470" s="208">
        <v>100</v>
      </c>
      <c r="J470" s="210">
        <v>0</v>
      </c>
      <c r="K470" s="204">
        <v>100</v>
      </c>
      <c r="L470" s="206">
        <v>0</v>
      </c>
      <c r="M470" s="193"/>
      <c r="N470" s="189"/>
      <c r="O470" s="193"/>
      <c r="P470" s="189"/>
      <c r="Q470" s="193"/>
      <c r="R470" s="189"/>
      <c r="S470" s="194"/>
      <c r="T470" s="191"/>
      <c r="U470" s="198"/>
      <c r="V470" s="213">
        <v>200</v>
      </c>
      <c r="W470" s="213">
        <v>7000</v>
      </c>
      <c r="X470" s="213">
        <v>7000</v>
      </c>
      <c r="Y470" s="214">
        <v>1440</v>
      </c>
      <c r="Z470" s="213">
        <v>800</v>
      </c>
      <c r="AA470" s="213">
        <v>200</v>
      </c>
      <c r="AB470" s="213">
        <v>80</v>
      </c>
      <c r="AC470" s="213">
        <v>50</v>
      </c>
      <c r="AD470" s="198"/>
      <c r="AE470" s="213">
        <f t="shared" si="49"/>
        <v>35000</v>
      </c>
      <c r="AF470" s="213">
        <f t="shared" si="50"/>
        <v>35000</v>
      </c>
      <c r="AG470" s="214">
        <f t="shared" si="51"/>
        <v>23040</v>
      </c>
      <c r="AH470" s="474">
        <f t="shared" si="52"/>
        <v>1220</v>
      </c>
      <c r="AI470" s="474">
        <f t="shared" si="53"/>
        <v>620</v>
      </c>
      <c r="AJ470" s="213">
        <f t="shared" si="54"/>
        <v>320</v>
      </c>
      <c r="AK470" s="213">
        <f t="shared" si="55"/>
        <v>200</v>
      </c>
      <c r="AL470" s="198"/>
      <c r="AM470" s="498">
        <v>80</v>
      </c>
      <c r="AN470" s="499"/>
      <c r="AO470" s="499"/>
    </row>
    <row r="471" spans="1:41" customFormat="1" x14ac:dyDescent="0.15">
      <c r="A471" s="174">
        <v>472</v>
      </c>
      <c r="B471" s="176" t="s">
        <v>605</v>
      </c>
      <c r="C471" s="213">
        <v>80</v>
      </c>
      <c r="D471" s="219">
        <v>0</v>
      </c>
      <c r="E471" s="212" t="s">
        <v>6238</v>
      </c>
      <c r="F471" s="202">
        <v>0</v>
      </c>
      <c r="G471" s="200">
        <v>-100</v>
      </c>
      <c r="H471" s="216">
        <v>0</v>
      </c>
      <c r="I471" s="208">
        <v>-50</v>
      </c>
      <c r="J471" s="210">
        <v>0</v>
      </c>
      <c r="K471" s="204">
        <v>-20</v>
      </c>
      <c r="L471" s="206">
        <v>100</v>
      </c>
      <c r="M471" s="193"/>
      <c r="N471" s="189"/>
      <c r="O471" s="193"/>
      <c r="P471" s="189"/>
      <c r="Q471" s="193"/>
      <c r="R471" s="189"/>
      <c r="S471" s="194"/>
      <c r="T471" s="191"/>
      <c r="U471" s="198"/>
      <c r="V471" s="213">
        <v>100</v>
      </c>
      <c r="W471" s="213">
        <v>1500</v>
      </c>
      <c r="X471" s="213">
        <v>2500</v>
      </c>
      <c r="Y471" s="214">
        <v>78000</v>
      </c>
      <c r="Z471" s="213">
        <v>1200</v>
      </c>
      <c r="AA471" s="213">
        <v>160</v>
      </c>
      <c r="AB471" s="213">
        <v>80</v>
      </c>
      <c r="AC471" s="213">
        <v>5</v>
      </c>
      <c r="AD471" s="198"/>
      <c r="AE471" s="213">
        <f t="shared" si="49"/>
        <v>7500</v>
      </c>
      <c r="AF471" s="213">
        <f t="shared" si="50"/>
        <v>12500</v>
      </c>
      <c r="AG471" s="214">
        <f t="shared" si="51"/>
        <v>1248000</v>
      </c>
      <c r="AH471" s="474">
        <f t="shared" si="52"/>
        <v>1680</v>
      </c>
      <c r="AI471" s="474">
        <f t="shared" si="53"/>
        <v>640</v>
      </c>
      <c r="AJ471" s="213">
        <f t="shared" si="54"/>
        <v>320</v>
      </c>
      <c r="AK471" s="213">
        <f t="shared" si="55"/>
        <v>20</v>
      </c>
      <c r="AL471" s="198"/>
      <c r="AM471" s="498">
        <v>80</v>
      </c>
      <c r="AN471" s="499"/>
      <c r="AO471" s="499"/>
    </row>
    <row r="472" spans="1:41" customFormat="1" x14ac:dyDescent="0.15">
      <c r="A472" s="174">
        <v>473</v>
      </c>
      <c r="B472" s="176" t="s">
        <v>5779</v>
      </c>
      <c r="C472" s="213">
        <v>72</v>
      </c>
      <c r="D472" s="219">
        <v>2</v>
      </c>
      <c r="E472" s="212" t="s">
        <v>6239</v>
      </c>
      <c r="F472" s="202">
        <v>95</v>
      </c>
      <c r="G472" s="200">
        <v>-50</v>
      </c>
      <c r="H472" s="216">
        <v>175</v>
      </c>
      <c r="I472" s="208">
        <v>100</v>
      </c>
      <c r="J472" s="210">
        <v>0</v>
      </c>
      <c r="K472" s="204">
        <v>0</v>
      </c>
      <c r="L472" s="206">
        <v>75</v>
      </c>
      <c r="M472" s="193" t="s">
        <v>5520</v>
      </c>
      <c r="N472" s="189">
        <v>25</v>
      </c>
      <c r="O472" s="193" t="s">
        <v>378</v>
      </c>
      <c r="P472" s="189">
        <v>3</v>
      </c>
      <c r="Q472" s="193"/>
      <c r="R472" s="189"/>
      <c r="S472" s="194" t="s">
        <v>378</v>
      </c>
      <c r="T472" s="191">
        <v>7</v>
      </c>
      <c r="U472" s="198"/>
      <c r="V472" s="213">
        <v>330</v>
      </c>
      <c r="W472" s="213">
        <v>375</v>
      </c>
      <c r="X472" s="213">
        <v>375</v>
      </c>
      <c r="Y472" s="214">
        <v>3000</v>
      </c>
      <c r="Z472" s="213">
        <v>450</v>
      </c>
      <c r="AA472" s="213">
        <v>120</v>
      </c>
      <c r="AB472" s="213">
        <v>90</v>
      </c>
      <c r="AC472" s="213">
        <v>40</v>
      </c>
      <c r="AD472" s="198"/>
      <c r="AE472" s="213">
        <f t="shared" si="49"/>
        <v>1875</v>
      </c>
      <c r="AF472" s="213">
        <f t="shared" si="50"/>
        <v>1875</v>
      </c>
      <c r="AG472" s="214">
        <f t="shared" si="51"/>
        <v>48000</v>
      </c>
      <c r="AH472" s="474">
        <f t="shared" si="52"/>
        <v>882</v>
      </c>
      <c r="AI472" s="474">
        <f t="shared" si="53"/>
        <v>552</v>
      </c>
      <c r="AJ472" s="213">
        <f t="shared" si="54"/>
        <v>360</v>
      </c>
      <c r="AK472" s="213">
        <f t="shared" si="55"/>
        <v>160</v>
      </c>
      <c r="AL472" s="198"/>
      <c r="AM472" s="498">
        <v>80</v>
      </c>
      <c r="AN472" s="499" t="s">
        <v>597</v>
      </c>
      <c r="AO472" s="499" t="s">
        <v>6119</v>
      </c>
    </row>
    <row r="473" spans="1:41" customFormat="1" x14ac:dyDescent="0.15">
      <c r="A473" s="174">
        <v>474</v>
      </c>
      <c r="B473" s="176" t="s">
        <v>5780</v>
      </c>
      <c r="C473" s="213">
        <v>77</v>
      </c>
      <c r="D473" s="219">
        <v>12</v>
      </c>
      <c r="E473" s="212" t="s">
        <v>6248</v>
      </c>
      <c r="F473" s="202">
        <v>0</v>
      </c>
      <c r="G473" s="200">
        <v>100</v>
      </c>
      <c r="H473" s="216">
        <v>100</v>
      </c>
      <c r="I473" s="208">
        <v>100</v>
      </c>
      <c r="J473" s="210">
        <v>100</v>
      </c>
      <c r="K473" s="204">
        <v>100</v>
      </c>
      <c r="L473" s="206">
        <v>-50</v>
      </c>
      <c r="M473" s="193" t="s">
        <v>603</v>
      </c>
      <c r="N473" s="189">
        <v>10</v>
      </c>
      <c r="O473" s="193" t="s">
        <v>603</v>
      </c>
      <c r="P473" s="189">
        <v>10</v>
      </c>
      <c r="Q473" s="193" t="s">
        <v>603</v>
      </c>
      <c r="R473" s="189">
        <v>10</v>
      </c>
      <c r="S473" s="194" t="s">
        <v>348</v>
      </c>
      <c r="T473" s="191">
        <v>3</v>
      </c>
      <c r="U473" s="198"/>
      <c r="V473" s="213">
        <v>260</v>
      </c>
      <c r="W473" s="213">
        <v>2500</v>
      </c>
      <c r="X473" s="213">
        <v>1500</v>
      </c>
      <c r="Y473" s="214">
        <v>8000</v>
      </c>
      <c r="Z473" s="213">
        <v>500</v>
      </c>
      <c r="AA473" s="213">
        <v>220</v>
      </c>
      <c r="AB473" s="213">
        <v>60</v>
      </c>
      <c r="AC473" s="213">
        <v>60</v>
      </c>
      <c r="AD473" s="198"/>
      <c r="AE473" s="213">
        <f t="shared" si="49"/>
        <v>12500</v>
      </c>
      <c r="AF473" s="213">
        <f t="shared" si="50"/>
        <v>7500</v>
      </c>
      <c r="AG473" s="214">
        <f t="shared" si="51"/>
        <v>128000</v>
      </c>
      <c r="AH473" s="474">
        <f t="shared" si="52"/>
        <v>962</v>
      </c>
      <c r="AI473" s="474">
        <f t="shared" si="53"/>
        <v>682</v>
      </c>
      <c r="AJ473" s="213">
        <f t="shared" si="54"/>
        <v>240</v>
      </c>
      <c r="AK473" s="213">
        <f t="shared" si="55"/>
        <v>240</v>
      </c>
      <c r="AL473" s="198"/>
      <c r="AM473" s="498">
        <v>80</v>
      </c>
      <c r="AN473" s="499" t="s">
        <v>597</v>
      </c>
      <c r="AO473" s="499" t="s">
        <v>6119</v>
      </c>
    </row>
    <row r="474" spans="1:41" customFormat="1" x14ac:dyDescent="0.15">
      <c r="A474" s="174">
        <v>475</v>
      </c>
      <c r="B474" s="176" t="s">
        <v>5781</v>
      </c>
      <c r="C474" s="213">
        <v>77</v>
      </c>
      <c r="D474" s="219">
        <v>12</v>
      </c>
      <c r="E474" s="212" t="s">
        <v>6248</v>
      </c>
      <c r="F474" s="202">
        <v>0</v>
      </c>
      <c r="G474" s="200">
        <v>100</v>
      </c>
      <c r="H474" s="216">
        <v>100</v>
      </c>
      <c r="I474" s="208">
        <v>100</v>
      </c>
      <c r="J474" s="210">
        <v>100</v>
      </c>
      <c r="K474" s="204">
        <v>100</v>
      </c>
      <c r="L474" s="206">
        <v>-50</v>
      </c>
      <c r="M474" s="193" t="s">
        <v>603</v>
      </c>
      <c r="N474" s="189">
        <v>10</v>
      </c>
      <c r="O474" s="193" t="s">
        <v>603</v>
      </c>
      <c r="P474" s="189">
        <v>10</v>
      </c>
      <c r="Q474" s="193" t="s">
        <v>603</v>
      </c>
      <c r="R474" s="189">
        <v>10</v>
      </c>
      <c r="S474" s="194"/>
      <c r="T474" s="191"/>
      <c r="U474" s="198"/>
      <c r="V474" s="213">
        <v>260</v>
      </c>
      <c r="W474" s="213">
        <v>2500</v>
      </c>
      <c r="X474" s="213">
        <v>1500</v>
      </c>
      <c r="Y474" s="214">
        <v>8000</v>
      </c>
      <c r="Z474" s="213">
        <v>500</v>
      </c>
      <c r="AA474" s="213">
        <v>220</v>
      </c>
      <c r="AB474" s="213">
        <v>60</v>
      </c>
      <c r="AC474" s="213">
        <v>60</v>
      </c>
      <c r="AD474" s="198"/>
      <c r="AE474" s="213">
        <f t="shared" si="49"/>
        <v>12500</v>
      </c>
      <c r="AF474" s="213">
        <f t="shared" si="50"/>
        <v>7500</v>
      </c>
      <c r="AG474" s="214">
        <f t="shared" si="51"/>
        <v>128000</v>
      </c>
      <c r="AH474" s="474">
        <f t="shared" si="52"/>
        <v>962</v>
      </c>
      <c r="AI474" s="474">
        <f t="shared" si="53"/>
        <v>682</v>
      </c>
      <c r="AJ474" s="213">
        <f t="shared" si="54"/>
        <v>240</v>
      </c>
      <c r="AK474" s="213">
        <f t="shared" si="55"/>
        <v>240</v>
      </c>
      <c r="AL474" s="198"/>
      <c r="AM474" s="498">
        <v>80</v>
      </c>
      <c r="AN474" s="499"/>
      <c r="AO474" s="499"/>
    </row>
    <row r="475" spans="1:41" customFormat="1" x14ac:dyDescent="0.15">
      <c r="A475" s="174">
        <v>476</v>
      </c>
      <c r="B475" s="176" t="s">
        <v>5782</v>
      </c>
      <c r="C475" s="213">
        <v>85</v>
      </c>
      <c r="D475" s="219">
        <v>12</v>
      </c>
      <c r="E475" s="212" t="s">
        <v>6248</v>
      </c>
      <c r="F475" s="202">
        <v>0</v>
      </c>
      <c r="G475" s="200">
        <v>100</v>
      </c>
      <c r="H475" s="216">
        <v>100</v>
      </c>
      <c r="I475" s="208">
        <v>100</v>
      </c>
      <c r="J475" s="210">
        <v>100</v>
      </c>
      <c r="K475" s="204">
        <v>100</v>
      </c>
      <c r="L475" s="206">
        <v>-50</v>
      </c>
      <c r="M475" s="193" t="s">
        <v>603</v>
      </c>
      <c r="N475" s="189">
        <v>10</v>
      </c>
      <c r="O475" s="193" t="s">
        <v>603</v>
      </c>
      <c r="P475" s="189">
        <v>10</v>
      </c>
      <c r="Q475" s="193" t="s">
        <v>603</v>
      </c>
      <c r="R475" s="189">
        <v>10</v>
      </c>
      <c r="S475" s="194"/>
      <c r="T475" s="191"/>
      <c r="U475" s="198"/>
      <c r="V475" s="213">
        <v>150</v>
      </c>
      <c r="W475" s="213">
        <v>2000</v>
      </c>
      <c r="X475" s="213">
        <v>3000</v>
      </c>
      <c r="Y475" s="214">
        <v>6000</v>
      </c>
      <c r="Z475" s="213">
        <v>650</v>
      </c>
      <c r="AA475" s="213">
        <v>120</v>
      </c>
      <c r="AB475" s="213">
        <v>80</v>
      </c>
      <c r="AC475" s="213">
        <v>35</v>
      </c>
      <c r="AD475" s="198"/>
      <c r="AE475" s="213">
        <f t="shared" si="49"/>
        <v>10000</v>
      </c>
      <c r="AF475" s="213">
        <f t="shared" si="50"/>
        <v>15000</v>
      </c>
      <c r="AG475" s="214">
        <f t="shared" si="51"/>
        <v>96000</v>
      </c>
      <c r="AH475" s="474">
        <f t="shared" si="52"/>
        <v>1160</v>
      </c>
      <c r="AI475" s="474">
        <f t="shared" si="53"/>
        <v>630</v>
      </c>
      <c r="AJ475" s="213">
        <f t="shared" si="54"/>
        <v>320</v>
      </c>
      <c r="AK475" s="213">
        <f t="shared" si="55"/>
        <v>140</v>
      </c>
      <c r="AL475" s="198"/>
      <c r="AM475" s="498">
        <v>80</v>
      </c>
      <c r="AN475" s="499"/>
      <c r="AO475" s="499"/>
    </row>
    <row r="476" spans="1:41" customFormat="1" x14ac:dyDescent="0.15">
      <c r="A476" s="174">
        <v>477</v>
      </c>
      <c r="B476" s="176" t="s">
        <v>5783</v>
      </c>
      <c r="C476" s="213">
        <v>84</v>
      </c>
      <c r="D476" s="219">
        <v>12</v>
      </c>
      <c r="E476" s="212" t="s">
        <v>6248</v>
      </c>
      <c r="F476" s="202">
        <v>0</v>
      </c>
      <c r="G476" s="200">
        <v>100</v>
      </c>
      <c r="H476" s="216">
        <v>100</v>
      </c>
      <c r="I476" s="208">
        <v>100</v>
      </c>
      <c r="J476" s="210">
        <v>100</v>
      </c>
      <c r="K476" s="204">
        <v>100</v>
      </c>
      <c r="L476" s="206">
        <v>-50</v>
      </c>
      <c r="M476" s="193" t="s">
        <v>603</v>
      </c>
      <c r="N476" s="189">
        <v>10</v>
      </c>
      <c r="O476" s="193" t="s">
        <v>603</v>
      </c>
      <c r="P476" s="189">
        <v>10</v>
      </c>
      <c r="Q476" s="193" t="s">
        <v>603</v>
      </c>
      <c r="R476" s="189">
        <v>10</v>
      </c>
      <c r="S476" s="194"/>
      <c r="T476" s="191"/>
      <c r="U476" s="198"/>
      <c r="V476" s="213">
        <v>200</v>
      </c>
      <c r="W476" s="213">
        <v>3000</v>
      </c>
      <c r="X476" s="213">
        <v>2000</v>
      </c>
      <c r="Y476" s="214">
        <v>2400</v>
      </c>
      <c r="Z476" s="213">
        <v>750</v>
      </c>
      <c r="AA476" s="213">
        <v>200</v>
      </c>
      <c r="AB476" s="213">
        <v>75</v>
      </c>
      <c r="AC476" s="213">
        <v>75</v>
      </c>
      <c r="AD476" s="198"/>
      <c r="AE476" s="213">
        <f t="shared" si="49"/>
        <v>15000</v>
      </c>
      <c r="AF476" s="213">
        <f t="shared" si="50"/>
        <v>10000</v>
      </c>
      <c r="AG476" s="214">
        <f t="shared" si="51"/>
        <v>38400</v>
      </c>
      <c r="AH476" s="474">
        <f t="shared" si="52"/>
        <v>1254</v>
      </c>
      <c r="AI476" s="474">
        <f t="shared" si="53"/>
        <v>704</v>
      </c>
      <c r="AJ476" s="213">
        <f t="shared" si="54"/>
        <v>300</v>
      </c>
      <c r="AK476" s="213">
        <f t="shared" si="55"/>
        <v>300</v>
      </c>
      <c r="AL476" s="198"/>
      <c r="AM476" s="498">
        <v>80</v>
      </c>
      <c r="AN476" s="499"/>
      <c r="AO476" s="499"/>
    </row>
    <row r="477" spans="1:41" customFormat="1" x14ac:dyDescent="0.15">
      <c r="A477" s="174">
        <v>478</v>
      </c>
      <c r="B477" s="176" t="s">
        <v>5784</v>
      </c>
      <c r="C477" s="213">
        <v>79</v>
      </c>
      <c r="D477" s="219">
        <v>12</v>
      </c>
      <c r="E477" s="212" t="s">
        <v>6248</v>
      </c>
      <c r="F477" s="202">
        <v>0</v>
      </c>
      <c r="G477" s="200">
        <v>100</v>
      </c>
      <c r="H477" s="216">
        <v>100</v>
      </c>
      <c r="I477" s="208">
        <v>100</v>
      </c>
      <c r="J477" s="210">
        <v>100</v>
      </c>
      <c r="K477" s="204">
        <v>100</v>
      </c>
      <c r="L477" s="206">
        <v>-50</v>
      </c>
      <c r="M477" s="193" t="s">
        <v>603</v>
      </c>
      <c r="N477" s="189">
        <v>10</v>
      </c>
      <c r="O477" s="193" t="s">
        <v>603</v>
      </c>
      <c r="P477" s="189">
        <v>10</v>
      </c>
      <c r="Q477" s="193" t="s">
        <v>603</v>
      </c>
      <c r="R477" s="189">
        <v>10</v>
      </c>
      <c r="S477" s="194"/>
      <c r="T477" s="191"/>
      <c r="U477" s="198"/>
      <c r="V477" s="213">
        <v>300</v>
      </c>
      <c r="W477" s="213">
        <v>1500</v>
      </c>
      <c r="X477" s="213">
        <v>1300</v>
      </c>
      <c r="Y477" s="214">
        <v>1600</v>
      </c>
      <c r="Z477" s="213">
        <v>500</v>
      </c>
      <c r="AA477" s="213">
        <v>200</v>
      </c>
      <c r="AB477" s="213">
        <v>60</v>
      </c>
      <c r="AC477" s="213">
        <v>80</v>
      </c>
      <c r="AD477" s="198"/>
      <c r="AE477" s="213">
        <f t="shared" si="49"/>
        <v>7500</v>
      </c>
      <c r="AF477" s="213">
        <f t="shared" si="50"/>
        <v>6500</v>
      </c>
      <c r="AG477" s="214">
        <f t="shared" si="51"/>
        <v>25600</v>
      </c>
      <c r="AH477" s="474">
        <f t="shared" si="52"/>
        <v>974</v>
      </c>
      <c r="AI477" s="474">
        <f t="shared" si="53"/>
        <v>674</v>
      </c>
      <c r="AJ477" s="213">
        <f t="shared" si="54"/>
        <v>240</v>
      </c>
      <c r="AK477" s="213">
        <f t="shared" si="55"/>
        <v>320</v>
      </c>
      <c r="AL477" s="198"/>
      <c r="AM477" s="498">
        <v>80</v>
      </c>
      <c r="AN477" s="499"/>
      <c r="AO477" s="499"/>
    </row>
    <row r="478" spans="1:41" customFormat="1" x14ac:dyDescent="0.15">
      <c r="A478" s="174">
        <v>479</v>
      </c>
      <c r="B478" s="176" t="s">
        <v>5785</v>
      </c>
      <c r="C478" s="213">
        <v>81</v>
      </c>
      <c r="D478" s="219">
        <v>12</v>
      </c>
      <c r="E478" s="212" t="s">
        <v>6248</v>
      </c>
      <c r="F478" s="202">
        <v>0</v>
      </c>
      <c r="G478" s="200">
        <v>100</v>
      </c>
      <c r="H478" s="216">
        <v>100</v>
      </c>
      <c r="I478" s="208">
        <v>100</v>
      </c>
      <c r="J478" s="210">
        <v>100</v>
      </c>
      <c r="K478" s="204">
        <v>100</v>
      </c>
      <c r="L478" s="206">
        <v>-50</v>
      </c>
      <c r="M478" s="193" t="s">
        <v>603</v>
      </c>
      <c r="N478" s="189">
        <v>10</v>
      </c>
      <c r="O478" s="193" t="s">
        <v>603</v>
      </c>
      <c r="P478" s="189">
        <v>10</v>
      </c>
      <c r="Q478" s="193" t="s">
        <v>603</v>
      </c>
      <c r="R478" s="189">
        <v>10</v>
      </c>
      <c r="S478" s="194"/>
      <c r="T478" s="191"/>
      <c r="U478" s="198"/>
      <c r="V478" s="213">
        <v>280</v>
      </c>
      <c r="W478" s="213">
        <v>1500</v>
      </c>
      <c r="X478" s="213">
        <v>2500</v>
      </c>
      <c r="Y478" s="214">
        <v>2400</v>
      </c>
      <c r="Z478" s="213">
        <v>600</v>
      </c>
      <c r="AA478" s="213">
        <v>180</v>
      </c>
      <c r="AB478" s="213">
        <v>60</v>
      </c>
      <c r="AC478" s="213">
        <v>80</v>
      </c>
      <c r="AD478" s="198"/>
      <c r="AE478" s="213">
        <f t="shared" si="49"/>
        <v>7500</v>
      </c>
      <c r="AF478" s="213">
        <f t="shared" si="50"/>
        <v>12500</v>
      </c>
      <c r="AG478" s="214">
        <f t="shared" si="51"/>
        <v>38400</v>
      </c>
      <c r="AH478" s="474">
        <f t="shared" si="52"/>
        <v>1086</v>
      </c>
      <c r="AI478" s="474">
        <f t="shared" si="53"/>
        <v>666</v>
      </c>
      <c r="AJ478" s="213">
        <f t="shared" si="54"/>
        <v>240</v>
      </c>
      <c r="AK478" s="213">
        <f t="shared" si="55"/>
        <v>320</v>
      </c>
      <c r="AL478" s="198"/>
      <c r="AM478" s="498">
        <v>80</v>
      </c>
      <c r="AN478" s="499"/>
      <c r="AO478" s="499"/>
    </row>
    <row r="479" spans="1:41" customFormat="1" x14ac:dyDescent="0.15">
      <c r="A479" s="174">
        <v>480</v>
      </c>
      <c r="B479" s="176" t="s">
        <v>5786</v>
      </c>
      <c r="C479" s="213">
        <v>82</v>
      </c>
      <c r="D479" s="219">
        <v>12</v>
      </c>
      <c r="E479" s="212" t="s">
        <v>6248</v>
      </c>
      <c r="F479" s="202">
        <v>0</v>
      </c>
      <c r="G479" s="200">
        <v>100</v>
      </c>
      <c r="H479" s="216">
        <v>100</v>
      </c>
      <c r="I479" s="208">
        <v>100</v>
      </c>
      <c r="J479" s="210">
        <v>100</v>
      </c>
      <c r="K479" s="204">
        <v>100</v>
      </c>
      <c r="L479" s="206">
        <v>-50</v>
      </c>
      <c r="M479" s="193" t="s">
        <v>603</v>
      </c>
      <c r="N479" s="189">
        <v>10</v>
      </c>
      <c r="O479" s="193" t="s">
        <v>603</v>
      </c>
      <c r="P479" s="189">
        <v>10</v>
      </c>
      <c r="Q479" s="193" t="s">
        <v>603</v>
      </c>
      <c r="R479" s="189">
        <v>10</v>
      </c>
      <c r="S479" s="194"/>
      <c r="T479" s="191"/>
      <c r="U479" s="198"/>
      <c r="V479" s="213">
        <v>220</v>
      </c>
      <c r="W479" s="213">
        <v>2500</v>
      </c>
      <c r="X479" s="213">
        <v>2500</v>
      </c>
      <c r="Y479" s="214">
        <v>2800</v>
      </c>
      <c r="Z479" s="213">
        <v>650</v>
      </c>
      <c r="AA479" s="213">
        <v>180</v>
      </c>
      <c r="AB479" s="213">
        <v>60</v>
      </c>
      <c r="AC479" s="213">
        <v>80</v>
      </c>
      <c r="AD479" s="198"/>
      <c r="AE479" s="213">
        <f t="shared" si="49"/>
        <v>12500</v>
      </c>
      <c r="AF479" s="213">
        <f t="shared" si="50"/>
        <v>12500</v>
      </c>
      <c r="AG479" s="214">
        <f t="shared" si="51"/>
        <v>44800</v>
      </c>
      <c r="AH479" s="474">
        <f t="shared" si="52"/>
        <v>1142</v>
      </c>
      <c r="AI479" s="474">
        <f t="shared" si="53"/>
        <v>672</v>
      </c>
      <c r="AJ479" s="213">
        <f t="shared" si="54"/>
        <v>240</v>
      </c>
      <c r="AK479" s="213">
        <f t="shared" si="55"/>
        <v>320</v>
      </c>
      <c r="AL479" s="198"/>
      <c r="AM479" s="498">
        <v>80</v>
      </c>
      <c r="AN479" s="499"/>
      <c r="AO479" s="499"/>
    </row>
    <row r="480" spans="1:41" customFormat="1" x14ac:dyDescent="0.15">
      <c r="A480" s="174">
        <v>481</v>
      </c>
      <c r="B480" s="176" t="s">
        <v>602</v>
      </c>
      <c r="C480" s="213">
        <v>74</v>
      </c>
      <c r="D480" s="219">
        <v>0</v>
      </c>
      <c r="E480" s="212" t="s">
        <v>6238</v>
      </c>
      <c r="F480" s="202">
        <v>25</v>
      </c>
      <c r="G480" s="200">
        <v>-100</v>
      </c>
      <c r="H480" s="216">
        <v>0</v>
      </c>
      <c r="I480" s="208">
        <v>0</v>
      </c>
      <c r="J480" s="210">
        <v>0</v>
      </c>
      <c r="K480" s="204">
        <v>0</v>
      </c>
      <c r="L480" s="206">
        <v>0</v>
      </c>
      <c r="M480" s="193" t="s">
        <v>599</v>
      </c>
      <c r="N480" s="189">
        <v>30</v>
      </c>
      <c r="O480" s="193" t="s">
        <v>601</v>
      </c>
      <c r="P480" s="189">
        <v>15</v>
      </c>
      <c r="Q480" s="193" t="s">
        <v>378</v>
      </c>
      <c r="R480" s="189">
        <v>3</v>
      </c>
      <c r="S480" s="194" t="s">
        <v>378</v>
      </c>
      <c r="T480" s="191">
        <v>7</v>
      </c>
      <c r="U480" s="198"/>
      <c r="V480" s="213">
        <v>10</v>
      </c>
      <c r="W480" s="213">
        <v>2222</v>
      </c>
      <c r="X480" s="213">
        <v>2222</v>
      </c>
      <c r="Y480" s="214">
        <v>2400</v>
      </c>
      <c r="Z480" s="213">
        <v>500</v>
      </c>
      <c r="AA480" s="213">
        <v>50</v>
      </c>
      <c r="AB480" s="213">
        <v>85</v>
      </c>
      <c r="AC480" s="213">
        <v>85</v>
      </c>
      <c r="AD480" s="198"/>
      <c r="AE480" s="213">
        <f t="shared" si="49"/>
        <v>11110</v>
      </c>
      <c r="AF480" s="213">
        <f t="shared" si="50"/>
        <v>11110</v>
      </c>
      <c r="AG480" s="214">
        <f t="shared" si="51"/>
        <v>38400</v>
      </c>
      <c r="AH480" s="474">
        <f t="shared" si="52"/>
        <v>944</v>
      </c>
      <c r="AI480" s="474">
        <f t="shared" si="53"/>
        <v>494</v>
      </c>
      <c r="AJ480" s="213">
        <f t="shared" si="54"/>
        <v>340</v>
      </c>
      <c r="AK480" s="213">
        <f t="shared" si="55"/>
        <v>340</v>
      </c>
      <c r="AL480" s="198"/>
      <c r="AM480" s="498">
        <v>75</v>
      </c>
      <c r="AN480" s="499" t="s">
        <v>597</v>
      </c>
      <c r="AO480" s="499" t="s">
        <v>6119</v>
      </c>
    </row>
    <row r="481" spans="1:41" customFormat="1" x14ac:dyDescent="0.15">
      <c r="A481" s="174">
        <v>482</v>
      </c>
      <c r="B481" s="176" t="s">
        <v>5787</v>
      </c>
      <c r="C481" s="213">
        <v>68</v>
      </c>
      <c r="D481" s="219">
        <v>0</v>
      </c>
      <c r="E481" s="212" t="s">
        <v>6238</v>
      </c>
      <c r="F481" s="202">
        <v>0</v>
      </c>
      <c r="G481" s="200">
        <v>-100</v>
      </c>
      <c r="H481" s="216">
        <v>0</v>
      </c>
      <c r="I481" s="208">
        <v>0</v>
      </c>
      <c r="J481" s="210">
        <v>0</v>
      </c>
      <c r="K481" s="204">
        <v>80</v>
      </c>
      <c r="L481" s="206">
        <v>0</v>
      </c>
      <c r="M481" s="193" t="s">
        <v>599</v>
      </c>
      <c r="N481" s="189">
        <v>20</v>
      </c>
      <c r="O481" s="193" t="s">
        <v>599</v>
      </c>
      <c r="P481" s="189">
        <v>20</v>
      </c>
      <c r="Q481" s="193" t="s">
        <v>599</v>
      </c>
      <c r="R481" s="189">
        <v>20</v>
      </c>
      <c r="S481" s="194"/>
      <c r="T481" s="191"/>
      <c r="U481" s="198"/>
      <c r="V481" s="213">
        <v>250</v>
      </c>
      <c r="W481" s="213">
        <v>931</v>
      </c>
      <c r="X481" s="213">
        <v>931</v>
      </c>
      <c r="Y481" s="214">
        <v>4000</v>
      </c>
      <c r="Z481" s="213">
        <v>800</v>
      </c>
      <c r="AA481" s="213">
        <v>150</v>
      </c>
      <c r="AB481" s="213">
        <v>60</v>
      </c>
      <c r="AC481" s="213">
        <v>25</v>
      </c>
      <c r="AD481" s="198"/>
      <c r="AE481" s="213">
        <f t="shared" si="49"/>
        <v>4655</v>
      </c>
      <c r="AF481" s="213">
        <f t="shared" si="50"/>
        <v>4655</v>
      </c>
      <c r="AG481" s="214">
        <f t="shared" si="51"/>
        <v>64000</v>
      </c>
      <c r="AH481" s="474">
        <f t="shared" si="52"/>
        <v>1208</v>
      </c>
      <c r="AI481" s="474">
        <f t="shared" si="53"/>
        <v>558</v>
      </c>
      <c r="AJ481" s="213">
        <f t="shared" si="54"/>
        <v>240</v>
      </c>
      <c r="AK481" s="213">
        <f t="shared" si="55"/>
        <v>100</v>
      </c>
      <c r="AL481" s="198"/>
      <c r="AM481" s="498">
        <v>0</v>
      </c>
      <c r="AN481" s="499" t="s">
        <v>597</v>
      </c>
      <c r="AO481" s="499" t="s">
        <v>6119</v>
      </c>
    </row>
    <row r="482" spans="1:41" customFormat="1" x14ac:dyDescent="0.15">
      <c r="A482" s="174">
        <v>483</v>
      </c>
      <c r="B482" s="176" t="s">
        <v>600</v>
      </c>
      <c r="C482" s="213">
        <v>75</v>
      </c>
      <c r="D482" s="219">
        <v>0</v>
      </c>
      <c r="E482" s="212" t="s">
        <v>6238</v>
      </c>
      <c r="F482" s="202">
        <v>0</v>
      </c>
      <c r="G482" s="200">
        <v>-100</v>
      </c>
      <c r="H482" s="216">
        <v>0</v>
      </c>
      <c r="I482" s="208">
        <v>0</v>
      </c>
      <c r="J482" s="210">
        <v>0</v>
      </c>
      <c r="K482" s="204">
        <v>-50</v>
      </c>
      <c r="L482" s="206">
        <v>0</v>
      </c>
      <c r="M482" s="193" t="s">
        <v>599</v>
      </c>
      <c r="N482" s="189">
        <v>20</v>
      </c>
      <c r="O482" s="193" t="s">
        <v>599</v>
      </c>
      <c r="P482" s="189">
        <v>20</v>
      </c>
      <c r="Q482" s="193" t="s">
        <v>599</v>
      </c>
      <c r="R482" s="189">
        <v>20</v>
      </c>
      <c r="S482" s="194" t="s">
        <v>599</v>
      </c>
      <c r="T482" s="191">
        <v>20</v>
      </c>
      <c r="U482" s="198"/>
      <c r="V482" s="213">
        <v>150</v>
      </c>
      <c r="W482" s="213">
        <v>120</v>
      </c>
      <c r="X482" s="213">
        <v>120</v>
      </c>
      <c r="Y482" s="214">
        <v>4000</v>
      </c>
      <c r="Z482" s="213">
        <v>600</v>
      </c>
      <c r="AA482" s="213">
        <v>180</v>
      </c>
      <c r="AB482" s="213">
        <v>80</v>
      </c>
      <c r="AC482" s="213">
        <v>40</v>
      </c>
      <c r="AD482" s="198"/>
      <c r="AE482" s="213">
        <f t="shared" si="49"/>
        <v>600</v>
      </c>
      <c r="AF482" s="213">
        <f t="shared" si="50"/>
        <v>600</v>
      </c>
      <c r="AG482" s="214">
        <f t="shared" si="51"/>
        <v>64000</v>
      </c>
      <c r="AH482" s="474">
        <f t="shared" si="52"/>
        <v>1050</v>
      </c>
      <c r="AI482" s="474">
        <f t="shared" si="53"/>
        <v>630</v>
      </c>
      <c r="AJ482" s="213">
        <f t="shared" si="54"/>
        <v>320</v>
      </c>
      <c r="AK482" s="213">
        <f t="shared" si="55"/>
        <v>160</v>
      </c>
      <c r="AL482" s="198"/>
      <c r="AM482" s="498">
        <v>80</v>
      </c>
      <c r="AN482" s="499" t="s">
        <v>597</v>
      </c>
      <c r="AO482" s="499" t="s">
        <v>6119</v>
      </c>
    </row>
    <row r="483" spans="1:41" customFormat="1" x14ac:dyDescent="0.15">
      <c r="A483" s="174">
        <v>484</v>
      </c>
      <c r="B483" s="176" t="s">
        <v>598</v>
      </c>
      <c r="C483" s="213">
        <v>73</v>
      </c>
      <c r="D483" s="219">
        <v>4</v>
      </c>
      <c r="E483" s="212" t="s">
        <v>6244</v>
      </c>
      <c r="F483" s="202">
        <v>0</v>
      </c>
      <c r="G483" s="200">
        <v>0</v>
      </c>
      <c r="H483" s="216">
        <v>0</v>
      </c>
      <c r="I483" s="208">
        <v>-50</v>
      </c>
      <c r="J483" s="210">
        <v>0</v>
      </c>
      <c r="K483" s="204">
        <v>100</v>
      </c>
      <c r="L483" s="206">
        <v>0</v>
      </c>
      <c r="M483" s="193" t="s">
        <v>199</v>
      </c>
      <c r="N483" s="189">
        <v>30</v>
      </c>
      <c r="O483" s="193" t="s">
        <v>596</v>
      </c>
      <c r="P483" s="189">
        <v>25</v>
      </c>
      <c r="Q483" s="193" t="s">
        <v>595</v>
      </c>
      <c r="R483" s="189">
        <v>12</v>
      </c>
      <c r="S483" s="194" t="s">
        <v>201</v>
      </c>
      <c r="T483" s="191">
        <v>5</v>
      </c>
      <c r="U483" s="198"/>
      <c r="V483" s="213">
        <v>150</v>
      </c>
      <c r="W483" s="213">
        <v>4500</v>
      </c>
      <c r="X483" s="213">
        <v>4500</v>
      </c>
      <c r="Y483" s="214">
        <v>1600</v>
      </c>
      <c r="Z483" s="213">
        <v>600</v>
      </c>
      <c r="AA483" s="213">
        <v>200</v>
      </c>
      <c r="AB483" s="213">
        <v>70</v>
      </c>
      <c r="AC483" s="213">
        <v>90</v>
      </c>
      <c r="AD483" s="198"/>
      <c r="AE483" s="213">
        <f t="shared" si="49"/>
        <v>22500</v>
      </c>
      <c r="AF483" s="213">
        <f t="shared" si="50"/>
        <v>22500</v>
      </c>
      <c r="AG483" s="214">
        <f t="shared" si="51"/>
        <v>25600</v>
      </c>
      <c r="AH483" s="474">
        <f t="shared" si="52"/>
        <v>1038</v>
      </c>
      <c r="AI483" s="474">
        <f t="shared" si="53"/>
        <v>638</v>
      </c>
      <c r="AJ483" s="213">
        <f t="shared" si="54"/>
        <v>280</v>
      </c>
      <c r="AK483" s="213">
        <f t="shared" si="55"/>
        <v>360</v>
      </c>
      <c r="AL483" s="198"/>
      <c r="AM483" s="498">
        <v>80</v>
      </c>
      <c r="AN483" s="499" t="s">
        <v>597</v>
      </c>
      <c r="AO483" s="499" t="s">
        <v>6119</v>
      </c>
    </row>
    <row r="484" spans="1:41" customFormat="1" x14ac:dyDescent="0.15">
      <c r="A484" s="174">
        <v>485</v>
      </c>
      <c r="B484" s="176" t="s">
        <v>5788</v>
      </c>
      <c r="C484" s="213">
        <v>70</v>
      </c>
      <c r="D484" s="219">
        <v>0</v>
      </c>
      <c r="E484" s="212" t="s">
        <v>6238</v>
      </c>
      <c r="F484" s="202">
        <v>0</v>
      </c>
      <c r="G484" s="200">
        <v>-20</v>
      </c>
      <c r="H484" s="216">
        <v>0</v>
      </c>
      <c r="I484" s="208">
        <v>0</v>
      </c>
      <c r="J484" s="210">
        <v>0</v>
      </c>
      <c r="K484" s="204">
        <v>30</v>
      </c>
      <c r="L484" s="206">
        <v>0</v>
      </c>
      <c r="M484" s="193" t="s">
        <v>5789</v>
      </c>
      <c r="N484" s="189">
        <v>20</v>
      </c>
      <c r="O484" s="193" t="s">
        <v>392</v>
      </c>
      <c r="P484" s="189">
        <v>5</v>
      </c>
      <c r="Q484" s="193"/>
      <c r="R484" s="189"/>
      <c r="S484" s="194"/>
      <c r="T484" s="191"/>
      <c r="U484" s="198"/>
      <c r="V484" s="213">
        <v>300</v>
      </c>
      <c r="W484" s="213">
        <v>420</v>
      </c>
      <c r="X484" s="213">
        <v>420</v>
      </c>
      <c r="Y484" s="214">
        <v>1250</v>
      </c>
      <c r="Z484" s="213">
        <v>520</v>
      </c>
      <c r="AA484" s="213">
        <v>160</v>
      </c>
      <c r="AB484" s="213">
        <v>70</v>
      </c>
      <c r="AC484" s="213">
        <v>70</v>
      </c>
      <c r="AD484" s="198"/>
      <c r="AE484" s="213">
        <f t="shared" si="49"/>
        <v>2100</v>
      </c>
      <c r="AF484" s="213">
        <f t="shared" si="50"/>
        <v>2100</v>
      </c>
      <c r="AG484" s="214">
        <f t="shared" si="51"/>
        <v>20000</v>
      </c>
      <c r="AH484" s="474">
        <f t="shared" si="52"/>
        <v>940</v>
      </c>
      <c r="AI484" s="474">
        <f t="shared" si="53"/>
        <v>580</v>
      </c>
      <c r="AJ484" s="213">
        <f t="shared" si="54"/>
        <v>280</v>
      </c>
      <c r="AK484" s="213">
        <f t="shared" si="55"/>
        <v>280</v>
      </c>
      <c r="AL484" s="198"/>
      <c r="AM484" s="498">
        <v>80</v>
      </c>
      <c r="AN484" s="499"/>
      <c r="AO484" s="499"/>
    </row>
    <row r="485" spans="1:41" customFormat="1" x14ac:dyDescent="0.15">
      <c r="A485" s="174">
        <v>489</v>
      </c>
      <c r="B485" s="176" t="s">
        <v>591</v>
      </c>
      <c r="C485" s="213">
        <v>8</v>
      </c>
      <c r="D485" s="219">
        <v>4</v>
      </c>
      <c r="E485" s="212" t="s">
        <v>6244</v>
      </c>
      <c r="F485" s="202">
        <v>0</v>
      </c>
      <c r="G485" s="200">
        <v>0</v>
      </c>
      <c r="H485" s="216">
        <v>0</v>
      </c>
      <c r="I485" s="208">
        <v>-100</v>
      </c>
      <c r="J485" s="210">
        <v>-50</v>
      </c>
      <c r="K485" s="204">
        <v>100</v>
      </c>
      <c r="L485" s="206">
        <v>0</v>
      </c>
      <c r="M485" s="193"/>
      <c r="N485" s="189"/>
      <c r="O485" s="193"/>
      <c r="P485" s="189"/>
      <c r="Q485" s="193"/>
      <c r="R485" s="189"/>
      <c r="S485" s="194"/>
      <c r="T485" s="191"/>
      <c r="U485" s="198"/>
      <c r="V485" s="213">
        <v>120</v>
      </c>
      <c r="W485" s="213">
        <v>250</v>
      </c>
      <c r="X485" s="213">
        <v>0</v>
      </c>
      <c r="Y485" s="214">
        <v>100</v>
      </c>
      <c r="Z485" s="213">
        <v>160</v>
      </c>
      <c r="AA485" s="213">
        <v>50</v>
      </c>
      <c r="AB485" s="213">
        <v>20</v>
      </c>
      <c r="AC485" s="213">
        <v>10</v>
      </c>
      <c r="AD485" s="198"/>
      <c r="AE485" s="213">
        <f t="shared" si="49"/>
        <v>1250</v>
      </c>
      <c r="AF485" s="213">
        <f t="shared" si="50"/>
        <v>0</v>
      </c>
      <c r="AG485" s="214">
        <f t="shared" si="51"/>
        <v>1600</v>
      </c>
      <c r="AH485" s="474">
        <f t="shared" si="52"/>
        <v>208</v>
      </c>
      <c r="AI485" s="474">
        <f t="shared" si="53"/>
        <v>98</v>
      </c>
      <c r="AJ485" s="213">
        <f t="shared" si="54"/>
        <v>80</v>
      </c>
      <c r="AK485" s="213">
        <f t="shared" si="55"/>
        <v>40</v>
      </c>
      <c r="AL485" s="198"/>
      <c r="AM485" s="498">
        <v>0</v>
      </c>
      <c r="AN485" s="499"/>
      <c r="AO485" s="499"/>
    </row>
    <row r="486" spans="1:41" customFormat="1" x14ac:dyDescent="0.15">
      <c r="A486" s="174">
        <v>502</v>
      </c>
      <c r="B486" s="176" t="s">
        <v>696</v>
      </c>
      <c r="C486" s="213">
        <v>35</v>
      </c>
      <c r="D486" s="219">
        <v>4</v>
      </c>
      <c r="E486" s="212" t="s">
        <v>6244</v>
      </c>
      <c r="F486" s="202">
        <v>0</v>
      </c>
      <c r="G486" s="200">
        <v>0</v>
      </c>
      <c r="H486" s="216">
        <v>0</v>
      </c>
      <c r="I486" s="208">
        <v>-100</v>
      </c>
      <c r="J486" s="210">
        <v>-50</v>
      </c>
      <c r="K486" s="204">
        <v>100</v>
      </c>
      <c r="L486" s="206">
        <v>0</v>
      </c>
      <c r="M486" s="193" t="s">
        <v>583</v>
      </c>
      <c r="N486" s="189">
        <v>80</v>
      </c>
      <c r="O486" s="193"/>
      <c r="P486" s="189"/>
      <c r="Q486" s="193"/>
      <c r="R486" s="189"/>
      <c r="S486" s="194"/>
      <c r="T486" s="191"/>
      <c r="U486" s="198"/>
      <c r="V486" s="213">
        <v>80</v>
      </c>
      <c r="W486" s="213">
        <v>250</v>
      </c>
      <c r="X486" s="213">
        <v>100</v>
      </c>
      <c r="Y486" s="214">
        <v>765</v>
      </c>
      <c r="Z486" s="213">
        <v>400</v>
      </c>
      <c r="AA486" s="213">
        <v>135</v>
      </c>
      <c r="AB486" s="213">
        <v>50</v>
      </c>
      <c r="AC486" s="213">
        <v>45</v>
      </c>
      <c r="AD486" s="198"/>
      <c r="AE486" s="213">
        <f t="shared" si="49"/>
        <v>1250</v>
      </c>
      <c r="AF486" s="213">
        <f t="shared" si="50"/>
        <v>500</v>
      </c>
      <c r="AG486" s="214">
        <f t="shared" si="51"/>
        <v>12240</v>
      </c>
      <c r="AH486" s="474">
        <f t="shared" si="52"/>
        <v>610</v>
      </c>
      <c r="AI486" s="474">
        <f t="shared" si="53"/>
        <v>345</v>
      </c>
      <c r="AJ486" s="213">
        <f t="shared" si="54"/>
        <v>200</v>
      </c>
      <c r="AK486" s="213">
        <f t="shared" si="55"/>
        <v>180</v>
      </c>
      <c r="AL486" s="198"/>
      <c r="AM486" s="498">
        <v>80</v>
      </c>
      <c r="AN486" s="499"/>
      <c r="AO486" s="499"/>
    </row>
    <row r="487" spans="1:41" customFormat="1" x14ac:dyDescent="0.15">
      <c r="A487" s="174">
        <v>503</v>
      </c>
      <c r="B487" s="176" t="s">
        <v>587</v>
      </c>
      <c r="C487" s="213">
        <v>40</v>
      </c>
      <c r="D487" s="219">
        <v>6</v>
      </c>
      <c r="E487" s="212" t="s">
        <v>6242</v>
      </c>
      <c r="F487" s="202">
        <v>0</v>
      </c>
      <c r="G487" s="200">
        <v>0</v>
      </c>
      <c r="H487" s="216">
        <v>0</v>
      </c>
      <c r="I487" s="208">
        <v>-100</v>
      </c>
      <c r="J487" s="210">
        <v>0</v>
      </c>
      <c r="K487" s="204">
        <v>100</v>
      </c>
      <c r="L487" s="206">
        <v>0</v>
      </c>
      <c r="M487" s="193" t="s">
        <v>583</v>
      </c>
      <c r="N487" s="189">
        <v>80</v>
      </c>
      <c r="O487" s="193" t="s">
        <v>583</v>
      </c>
      <c r="P487" s="189">
        <v>60</v>
      </c>
      <c r="Q487" s="193" t="s">
        <v>583</v>
      </c>
      <c r="R487" s="189">
        <v>40</v>
      </c>
      <c r="S487" s="194"/>
      <c r="T487" s="191"/>
      <c r="U487" s="198"/>
      <c r="V487" s="213">
        <v>200</v>
      </c>
      <c r="W487" s="213">
        <v>500</v>
      </c>
      <c r="X487" s="213">
        <v>200</v>
      </c>
      <c r="Y487" s="214">
        <v>2040</v>
      </c>
      <c r="Z487" s="213">
        <v>700</v>
      </c>
      <c r="AA487" s="213">
        <v>100</v>
      </c>
      <c r="AB487" s="213">
        <v>70</v>
      </c>
      <c r="AC487" s="213">
        <v>50</v>
      </c>
      <c r="AD487" s="198"/>
      <c r="AE487" s="213">
        <f t="shared" si="49"/>
        <v>2500</v>
      </c>
      <c r="AF487" s="213">
        <f t="shared" si="50"/>
        <v>1000</v>
      </c>
      <c r="AG487" s="214">
        <f t="shared" si="51"/>
        <v>32640</v>
      </c>
      <c r="AH487" s="474">
        <f t="shared" si="52"/>
        <v>940</v>
      </c>
      <c r="AI487" s="474">
        <f t="shared" si="53"/>
        <v>340</v>
      </c>
      <c r="AJ487" s="213">
        <f t="shared" si="54"/>
        <v>280</v>
      </c>
      <c r="AK487" s="213">
        <f t="shared" si="55"/>
        <v>200</v>
      </c>
      <c r="AL487" s="198"/>
      <c r="AM487" s="498">
        <v>80</v>
      </c>
      <c r="AN487" s="499"/>
      <c r="AO487" s="499"/>
    </row>
    <row r="488" spans="1:41" customFormat="1" x14ac:dyDescent="0.15">
      <c r="A488" s="174">
        <v>504</v>
      </c>
      <c r="B488" s="176" t="s">
        <v>5793</v>
      </c>
      <c r="C488" s="213">
        <v>65</v>
      </c>
      <c r="D488" s="219">
        <v>6</v>
      </c>
      <c r="E488" s="212" t="s">
        <v>6242</v>
      </c>
      <c r="F488" s="202">
        <v>0</v>
      </c>
      <c r="G488" s="200">
        <v>0</v>
      </c>
      <c r="H488" s="216">
        <v>0</v>
      </c>
      <c r="I488" s="208">
        <v>-100</v>
      </c>
      <c r="J488" s="210">
        <v>0</v>
      </c>
      <c r="K488" s="204">
        <v>100</v>
      </c>
      <c r="L488" s="206">
        <v>0</v>
      </c>
      <c r="M488" s="193"/>
      <c r="N488" s="189"/>
      <c r="O488" s="193"/>
      <c r="P488" s="189"/>
      <c r="Q488" s="193"/>
      <c r="R488" s="189"/>
      <c r="S488" s="194"/>
      <c r="T488" s="191"/>
      <c r="U488" s="198"/>
      <c r="V488" s="213">
        <v>300</v>
      </c>
      <c r="W488" s="213">
        <v>1500</v>
      </c>
      <c r="X488" s="213">
        <v>1500</v>
      </c>
      <c r="Y488" s="214">
        <v>3200</v>
      </c>
      <c r="Z488" s="213">
        <v>850</v>
      </c>
      <c r="AA488" s="213">
        <v>180</v>
      </c>
      <c r="AB488" s="213">
        <v>90</v>
      </c>
      <c r="AC488" s="213">
        <v>70</v>
      </c>
      <c r="AD488" s="198"/>
      <c r="AE488" s="213">
        <f t="shared" si="49"/>
        <v>7500</v>
      </c>
      <c r="AF488" s="213">
        <f t="shared" si="50"/>
        <v>7500</v>
      </c>
      <c r="AG488" s="214">
        <f t="shared" si="51"/>
        <v>51200</v>
      </c>
      <c r="AH488" s="474">
        <f t="shared" si="52"/>
        <v>1240</v>
      </c>
      <c r="AI488" s="474">
        <f t="shared" si="53"/>
        <v>570</v>
      </c>
      <c r="AJ488" s="213">
        <f t="shared" si="54"/>
        <v>360</v>
      </c>
      <c r="AK488" s="213">
        <f t="shared" si="55"/>
        <v>280</v>
      </c>
      <c r="AL488" s="198"/>
      <c r="AM488" s="498">
        <v>80</v>
      </c>
      <c r="AN488" s="499"/>
      <c r="AO488" s="499"/>
    </row>
    <row r="489" spans="1:41" customFormat="1" x14ac:dyDescent="0.15">
      <c r="A489" s="174">
        <v>505</v>
      </c>
      <c r="B489" s="176" t="s">
        <v>586</v>
      </c>
      <c r="C489" s="213">
        <v>40</v>
      </c>
      <c r="D489" s="219">
        <v>6</v>
      </c>
      <c r="E489" s="212" t="s">
        <v>6242</v>
      </c>
      <c r="F489" s="202">
        <v>0</v>
      </c>
      <c r="G489" s="200">
        <v>0</v>
      </c>
      <c r="H489" s="216">
        <v>0</v>
      </c>
      <c r="I489" s="208">
        <v>-100</v>
      </c>
      <c r="J489" s="210">
        <v>0</v>
      </c>
      <c r="K489" s="204">
        <v>100</v>
      </c>
      <c r="L489" s="206">
        <v>0</v>
      </c>
      <c r="M489" s="193" t="s">
        <v>583</v>
      </c>
      <c r="N489" s="189">
        <v>80</v>
      </c>
      <c r="O489" s="193" t="s">
        <v>583</v>
      </c>
      <c r="P489" s="189">
        <v>60</v>
      </c>
      <c r="Q489" s="193" t="s">
        <v>583</v>
      </c>
      <c r="R489" s="189">
        <v>40</v>
      </c>
      <c r="S489" s="194"/>
      <c r="T489" s="191"/>
      <c r="U489" s="198"/>
      <c r="V489" s="213">
        <v>200</v>
      </c>
      <c r="W489" s="213">
        <v>500</v>
      </c>
      <c r="X489" s="213">
        <v>200</v>
      </c>
      <c r="Y489" s="214">
        <v>2040</v>
      </c>
      <c r="Z489" s="213">
        <v>650</v>
      </c>
      <c r="AA489" s="213">
        <v>100</v>
      </c>
      <c r="AB489" s="213">
        <v>50</v>
      </c>
      <c r="AC489" s="213">
        <v>50</v>
      </c>
      <c r="AD489" s="198"/>
      <c r="AE489" s="213">
        <f t="shared" si="49"/>
        <v>2500</v>
      </c>
      <c r="AF489" s="213">
        <f t="shared" si="50"/>
        <v>1000</v>
      </c>
      <c r="AG489" s="214">
        <f t="shared" si="51"/>
        <v>32640</v>
      </c>
      <c r="AH489" s="474">
        <f t="shared" si="52"/>
        <v>890</v>
      </c>
      <c r="AI489" s="474">
        <f t="shared" si="53"/>
        <v>340</v>
      </c>
      <c r="AJ489" s="213">
        <f t="shared" si="54"/>
        <v>200</v>
      </c>
      <c r="AK489" s="213">
        <f t="shared" si="55"/>
        <v>200</v>
      </c>
      <c r="AL489" s="198"/>
      <c r="AM489" s="498">
        <v>80</v>
      </c>
      <c r="AN489" s="499"/>
      <c r="AO489" s="499"/>
    </row>
    <row r="490" spans="1:41" customFormat="1" x14ac:dyDescent="0.15">
      <c r="A490" s="174">
        <v>513</v>
      </c>
      <c r="B490" s="176" t="s">
        <v>570</v>
      </c>
      <c r="C490" s="213">
        <v>27</v>
      </c>
      <c r="D490" s="219">
        <v>1</v>
      </c>
      <c r="E490" s="212" t="s">
        <v>6243</v>
      </c>
      <c r="F490" s="202">
        <v>0</v>
      </c>
      <c r="G490" s="200">
        <v>-50</v>
      </c>
      <c r="H490" s="216">
        <v>0</v>
      </c>
      <c r="I490" s="208">
        <v>0</v>
      </c>
      <c r="J490" s="210">
        <v>0</v>
      </c>
      <c r="K490" s="204">
        <v>80</v>
      </c>
      <c r="L490" s="206">
        <v>0</v>
      </c>
      <c r="M490" s="193" t="s">
        <v>580</v>
      </c>
      <c r="N490" s="189">
        <v>100</v>
      </c>
      <c r="O490" s="193"/>
      <c r="P490" s="189"/>
      <c r="Q490" s="193"/>
      <c r="R490" s="189"/>
      <c r="S490" s="194"/>
      <c r="T490" s="191"/>
      <c r="U490" s="198"/>
      <c r="V490" s="213">
        <v>100</v>
      </c>
      <c r="W490" s="213">
        <v>250</v>
      </c>
      <c r="X490" s="213">
        <v>250</v>
      </c>
      <c r="Y490" s="214">
        <v>1500</v>
      </c>
      <c r="Z490" s="213">
        <v>220</v>
      </c>
      <c r="AA490" s="213">
        <v>80</v>
      </c>
      <c r="AB490" s="213">
        <v>20</v>
      </c>
      <c r="AC490" s="213">
        <v>20</v>
      </c>
      <c r="AD490" s="198"/>
      <c r="AE490" s="213">
        <f t="shared" si="49"/>
        <v>1250</v>
      </c>
      <c r="AF490" s="213">
        <f t="shared" si="50"/>
        <v>1250</v>
      </c>
      <c r="AG490" s="214">
        <f t="shared" si="51"/>
        <v>24000</v>
      </c>
      <c r="AH490" s="474">
        <f t="shared" si="52"/>
        <v>382</v>
      </c>
      <c r="AI490" s="474">
        <f t="shared" si="53"/>
        <v>242</v>
      </c>
      <c r="AJ490" s="213">
        <f t="shared" si="54"/>
        <v>80</v>
      </c>
      <c r="AK490" s="213">
        <f t="shared" si="55"/>
        <v>80</v>
      </c>
      <c r="AL490" s="198"/>
      <c r="AM490" s="498">
        <v>100</v>
      </c>
      <c r="AN490" s="499"/>
      <c r="AO490" s="499"/>
    </row>
    <row r="491" spans="1:41" customFormat="1" x14ac:dyDescent="0.15">
      <c r="A491" s="174">
        <v>514</v>
      </c>
      <c r="B491" s="176" t="s">
        <v>570</v>
      </c>
      <c r="C491" s="213">
        <v>27</v>
      </c>
      <c r="D491" s="219">
        <v>1</v>
      </c>
      <c r="E491" s="212" t="s">
        <v>6243</v>
      </c>
      <c r="F491" s="202">
        <v>0</v>
      </c>
      <c r="G491" s="200">
        <v>-50</v>
      </c>
      <c r="H491" s="216">
        <v>0</v>
      </c>
      <c r="I491" s="208">
        <v>0</v>
      </c>
      <c r="J491" s="210">
        <v>0</v>
      </c>
      <c r="K491" s="204">
        <v>80</v>
      </c>
      <c r="L491" s="206">
        <v>0</v>
      </c>
      <c r="M491" s="193" t="s">
        <v>579</v>
      </c>
      <c r="N491" s="189">
        <v>100</v>
      </c>
      <c r="O491" s="193"/>
      <c r="P491" s="189"/>
      <c r="Q491" s="193"/>
      <c r="R491" s="189"/>
      <c r="S491" s="194"/>
      <c r="T491" s="191"/>
      <c r="U491" s="198"/>
      <c r="V491" s="213">
        <v>100</v>
      </c>
      <c r="W491" s="213">
        <v>250</v>
      </c>
      <c r="X491" s="213">
        <v>250</v>
      </c>
      <c r="Y491" s="214">
        <v>1500</v>
      </c>
      <c r="Z491" s="213">
        <v>220</v>
      </c>
      <c r="AA491" s="213">
        <v>80</v>
      </c>
      <c r="AB491" s="213">
        <v>20</v>
      </c>
      <c r="AC491" s="213">
        <v>20</v>
      </c>
      <c r="AD491" s="198"/>
      <c r="AE491" s="213">
        <f t="shared" si="49"/>
        <v>1250</v>
      </c>
      <c r="AF491" s="213">
        <f t="shared" si="50"/>
        <v>1250</v>
      </c>
      <c r="AG491" s="214">
        <f t="shared" si="51"/>
        <v>24000</v>
      </c>
      <c r="AH491" s="474">
        <f t="shared" si="52"/>
        <v>382</v>
      </c>
      <c r="AI491" s="474">
        <f t="shared" si="53"/>
        <v>242</v>
      </c>
      <c r="AJ491" s="213">
        <f t="shared" si="54"/>
        <v>80</v>
      </c>
      <c r="AK491" s="213">
        <f t="shared" si="55"/>
        <v>80</v>
      </c>
      <c r="AL491" s="198"/>
      <c r="AM491" s="498">
        <v>100</v>
      </c>
      <c r="AN491" s="499"/>
      <c r="AO491" s="499"/>
    </row>
    <row r="492" spans="1:41" customFormat="1" x14ac:dyDescent="0.15">
      <c r="A492" s="174">
        <v>515</v>
      </c>
      <c r="B492" s="176" t="s">
        <v>570</v>
      </c>
      <c r="C492" s="213">
        <v>27</v>
      </c>
      <c r="D492" s="219">
        <v>1</v>
      </c>
      <c r="E492" s="212" t="s">
        <v>6243</v>
      </c>
      <c r="F492" s="202">
        <v>0</v>
      </c>
      <c r="G492" s="200">
        <v>-50</v>
      </c>
      <c r="H492" s="216">
        <v>0</v>
      </c>
      <c r="I492" s="208">
        <v>0</v>
      </c>
      <c r="J492" s="210">
        <v>0</v>
      </c>
      <c r="K492" s="204">
        <v>80</v>
      </c>
      <c r="L492" s="206">
        <v>0</v>
      </c>
      <c r="M492" s="193" t="s">
        <v>5483</v>
      </c>
      <c r="N492" s="189">
        <v>100</v>
      </c>
      <c r="O492" s="193"/>
      <c r="P492" s="189"/>
      <c r="Q492" s="193"/>
      <c r="R492" s="189"/>
      <c r="S492" s="194"/>
      <c r="T492" s="191"/>
      <c r="U492" s="198"/>
      <c r="V492" s="213">
        <v>100</v>
      </c>
      <c r="W492" s="213">
        <v>250</v>
      </c>
      <c r="X492" s="213">
        <v>250</v>
      </c>
      <c r="Y492" s="214">
        <v>1500</v>
      </c>
      <c r="Z492" s="213">
        <v>220</v>
      </c>
      <c r="AA492" s="213">
        <v>80</v>
      </c>
      <c r="AB492" s="213">
        <v>20</v>
      </c>
      <c r="AC492" s="213">
        <v>20</v>
      </c>
      <c r="AD492" s="198"/>
      <c r="AE492" s="213">
        <f t="shared" si="49"/>
        <v>1250</v>
      </c>
      <c r="AF492" s="213">
        <f t="shared" si="50"/>
        <v>1250</v>
      </c>
      <c r="AG492" s="214">
        <f t="shared" si="51"/>
        <v>24000</v>
      </c>
      <c r="AH492" s="474">
        <f t="shared" si="52"/>
        <v>382</v>
      </c>
      <c r="AI492" s="474">
        <f t="shared" si="53"/>
        <v>242</v>
      </c>
      <c r="AJ492" s="213">
        <f t="shared" si="54"/>
        <v>80</v>
      </c>
      <c r="AK492" s="213">
        <f t="shared" si="55"/>
        <v>80</v>
      </c>
      <c r="AL492" s="198"/>
      <c r="AM492" s="498">
        <v>100</v>
      </c>
      <c r="AN492" s="499"/>
      <c r="AO492" s="499"/>
    </row>
    <row r="493" spans="1:41" customFormat="1" x14ac:dyDescent="0.15">
      <c r="A493" s="174">
        <v>516</v>
      </c>
      <c r="B493" s="176" t="s">
        <v>570</v>
      </c>
      <c r="C493" s="213">
        <v>27</v>
      </c>
      <c r="D493" s="219">
        <v>1</v>
      </c>
      <c r="E493" s="212" t="s">
        <v>6243</v>
      </c>
      <c r="F493" s="202">
        <v>0</v>
      </c>
      <c r="G493" s="200">
        <v>-50</v>
      </c>
      <c r="H493" s="216">
        <v>0</v>
      </c>
      <c r="I493" s="208">
        <v>0</v>
      </c>
      <c r="J493" s="210">
        <v>0</v>
      </c>
      <c r="K493" s="204">
        <v>80</v>
      </c>
      <c r="L493" s="206">
        <v>0</v>
      </c>
      <c r="M493" s="193" t="s">
        <v>577</v>
      </c>
      <c r="N493" s="189">
        <v>100</v>
      </c>
      <c r="O493" s="193"/>
      <c r="P493" s="189"/>
      <c r="Q493" s="193"/>
      <c r="R493" s="189"/>
      <c r="S493" s="194"/>
      <c r="T493" s="191"/>
      <c r="U493" s="198"/>
      <c r="V493" s="213">
        <v>100</v>
      </c>
      <c r="W493" s="213">
        <v>250</v>
      </c>
      <c r="X493" s="213">
        <v>250</v>
      </c>
      <c r="Y493" s="214">
        <v>1500</v>
      </c>
      <c r="Z493" s="213">
        <v>220</v>
      </c>
      <c r="AA493" s="213">
        <v>80</v>
      </c>
      <c r="AB493" s="213">
        <v>20</v>
      </c>
      <c r="AC493" s="213">
        <v>20</v>
      </c>
      <c r="AD493" s="198"/>
      <c r="AE493" s="213">
        <f t="shared" si="49"/>
        <v>1250</v>
      </c>
      <c r="AF493" s="213">
        <f t="shared" si="50"/>
        <v>1250</v>
      </c>
      <c r="AG493" s="214">
        <f t="shared" si="51"/>
        <v>24000</v>
      </c>
      <c r="AH493" s="474">
        <f t="shared" si="52"/>
        <v>382</v>
      </c>
      <c r="AI493" s="474">
        <f t="shared" si="53"/>
        <v>242</v>
      </c>
      <c r="AJ493" s="213">
        <f t="shared" si="54"/>
        <v>80</v>
      </c>
      <c r="AK493" s="213">
        <f t="shared" si="55"/>
        <v>80</v>
      </c>
      <c r="AL493" s="198"/>
      <c r="AM493" s="498">
        <v>100</v>
      </c>
      <c r="AN493" s="499"/>
      <c r="AO493" s="499"/>
    </row>
    <row r="494" spans="1:41" customFormat="1" x14ac:dyDescent="0.15">
      <c r="A494" s="174">
        <v>517</v>
      </c>
      <c r="B494" s="176" t="s">
        <v>570</v>
      </c>
      <c r="C494" s="213">
        <v>27</v>
      </c>
      <c r="D494" s="219">
        <v>1</v>
      </c>
      <c r="E494" s="212" t="s">
        <v>6243</v>
      </c>
      <c r="F494" s="202">
        <v>0</v>
      </c>
      <c r="G494" s="200">
        <v>-50</v>
      </c>
      <c r="H494" s="216">
        <v>0</v>
      </c>
      <c r="I494" s="208">
        <v>0</v>
      </c>
      <c r="J494" s="210">
        <v>0</v>
      </c>
      <c r="K494" s="204">
        <v>80</v>
      </c>
      <c r="L494" s="206">
        <v>0</v>
      </c>
      <c r="M494" s="193" t="s">
        <v>5523</v>
      </c>
      <c r="N494" s="189">
        <v>100</v>
      </c>
      <c r="O494" s="193"/>
      <c r="P494" s="189"/>
      <c r="Q494" s="193"/>
      <c r="R494" s="189"/>
      <c r="S494" s="194"/>
      <c r="T494" s="191"/>
      <c r="U494" s="198"/>
      <c r="V494" s="213">
        <v>100</v>
      </c>
      <c r="W494" s="213">
        <v>250</v>
      </c>
      <c r="X494" s="213">
        <v>250</v>
      </c>
      <c r="Y494" s="214">
        <v>1500</v>
      </c>
      <c r="Z494" s="213">
        <v>220</v>
      </c>
      <c r="AA494" s="213">
        <v>80</v>
      </c>
      <c r="AB494" s="213">
        <v>20</v>
      </c>
      <c r="AC494" s="213">
        <v>20</v>
      </c>
      <c r="AD494" s="198"/>
      <c r="AE494" s="213">
        <f t="shared" si="49"/>
        <v>1250</v>
      </c>
      <c r="AF494" s="213">
        <f t="shared" si="50"/>
        <v>1250</v>
      </c>
      <c r="AG494" s="214">
        <f t="shared" si="51"/>
        <v>24000</v>
      </c>
      <c r="AH494" s="474">
        <f t="shared" si="52"/>
        <v>382</v>
      </c>
      <c r="AI494" s="474">
        <f t="shared" si="53"/>
        <v>242</v>
      </c>
      <c r="AJ494" s="213">
        <f t="shared" si="54"/>
        <v>80</v>
      </c>
      <c r="AK494" s="213">
        <f t="shared" si="55"/>
        <v>80</v>
      </c>
      <c r="AL494" s="198"/>
      <c r="AM494" s="498">
        <v>100</v>
      </c>
      <c r="AN494" s="499"/>
      <c r="AO494" s="499"/>
    </row>
    <row r="495" spans="1:41" customFormat="1" x14ac:dyDescent="0.15">
      <c r="A495" s="174">
        <v>518</v>
      </c>
      <c r="B495" s="176" t="s">
        <v>570</v>
      </c>
      <c r="C495" s="213">
        <v>27</v>
      </c>
      <c r="D495" s="219">
        <v>1</v>
      </c>
      <c r="E495" s="212" t="s">
        <v>6243</v>
      </c>
      <c r="F495" s="202">
        <v>0</v>
      </c>
      <c r="G495" s="200">
        <v>-50</v>
      </c>
      <c r="H495" s="216">
        <v>0</v>
      </c>
      <c r="I495" s="208">
        <v>0</v>
      </c>
      <c r="J495" s="210">
        <v>0</v>
      </c>
      <c r="K495" s="204">
        <v>80</v>
      </c>
      <c r="L495" s="206">
        <v>0</v>
      </c>
      <c r="M495" s="193" t="s">
        <v>5710</v>
      </c>
      <c r="N495" s="189">
        <v>100</v>
      </c>
      <c r="O495" s="193"/>
      <c r="P495" s="189"/>
      <c r="Q495" s="193"/>
      <c r="R495" s="189"/>
      <c r="S495" s="194"/>
      <c r="T495" s="191"/>
      <c r="U495" s="198"/>
      <c r="V495" s="213">
        <v>100</v>
      </c>
      <c r="W495" s="213">
        <v>250</v>
      </c>
      <c r="X495" s="213">
        <v>250</v>
      </c>
      <c r="Y495" s="214">
        <v>1500</v>
      </c>
      <c r="Z495" s="213">
        <v>220</v>
      </c>
      <c r="AA495" s="213">
        <v>80</v>
      </c>
      <c r="AB495" s="213">
        <v>20</v>
      </c>
      <c r="AC495" s="213">
        <v>20</v>
      </c>
      <c r="AD495" s="198"/>
      <c r="AE495" s="213">
        <f t="shared" si="49"/>
        <v>1250</v>
      </c>
      <c r="AF495" s="213">
        <f t="shared" si="50"/>
        <v>1250</v>
      </c>
      <c r="AG495" s="214">
        <f t="shared" si="51"/>
        <v>24000</v>
      </c>
      <c r="AH495" s="474">
        <f t="shared" si="52"/>
        <v>382</v>
      </c>
      <c r="AI495" s="474">
        <f t="shared" si="53"/>
        <v>242</v>
      </c>
      <c r="AJ495" s="213">
        <f t="shared" si="54"/>
        <v>80</v>
      </c>
      <c r="AK495" s="213">
        <f t="shared" si="55"/>
        <v>80</v>
      </c>
      <c r="AL495" s="198"/>
      <c r="AM495" s="498">
        <v>100</v>
      </c>
      <c r="AN495" s="499"/>
      <c r="AO495" s="499"/>
    </row>
    <row r="496" spans="1:41" customFormat="1" x14ac:dyDescent="0.15">
      <c r="A496" s="174">
        <v>519</v>
      </c>
      <c r="B496" s="176" t="s">
        <v>570</v>
      </c>
      <c r="C496" s="213">
        <v>27</v>
      </c>
      <c r="D496" s="219">
        <v>1</v>
      </c>
      <c r="E496" s="212" t="s">
        <v>6243</v>
      </c>
      <c r="F496" s="202">
        <v>0</v>
      </c>
      <c r="G496" s="200">
        <v>-50</v>
      </c>
      <c r="H496" s="216">
        <v>0</v>
      </c>
      <c r="I496" s="208">
        <v>0</v>
      </c>
      <c r="J496" s="210">
        <v>0</v>
      </c>
      <c r="K496" s="204">
        <v>80</v>
      </c>
      <c r="L496" s="206">
        <v>0</v>
      </c>
      <c r="M496" s="193" t="s">
        <v>573</v>
      </c>
      <c r="N496" s="189">
        <v>100</v>
      </c>
      <c r="O496" s="193"/>
      <c r="P496" s="189"/>
      <c r="Q496" s="193"/>
      <c r="R496" s="189"/>
      <c r="S496" s="194"/>
      <c r="T496" s="191"/>
      <c r="U496" s="198"/>
      <c r="V496" s="213">
        <v>100</v>
      </c>
      <c r="W496" s="213">
        <v>250</v>
      </c>
      <c r="X496" s="213">
        <v>250</v>
      </c>
      <c r="Y496" s="214">
        <v>1500</v>
      </c>
      <c r="Z496" s="213">
        <v>220</v>
      </c>
      <c r="AA496" s="213">
        <v>80</v>
      </c>
      <c r="AB496" s="213">
        <v>20</v>
      </c>
      <c r="AC496" s="213">
        <v>20</v>
      </c>
      <c r="AD496" s="198"/>
      <c r="AE496" s="213">
        <f t="shared" si="49"/>
        <v>1250</v>
      </c>
      <c r="AF496" s="213">
        <f t="shared" si="50"/>
        <v>1250</v>
      </c>
      <c r="AG496" s="214">
        <f t="shared" si="51"/>
        <v>24000</v>
      </c>
      <c r="AH496" s="474">
        <f t="shared" si="52"/>
        <v>382</v>
      </c>
      <c r="AI496" s="474">
        <f t="shared" si="53"/>
        <v>242</v>
      </c>
      <c r="AJ496" s="213">
        <f t="shared" si="54"/>
        <v>80</v>
      </c>
      <c r="AK496" s="213">
        <f t="shared" si="55"/>
        <v>80</v>
      </c>
      <c r="AL496" s="198"/>
      <c r="AM496" s="498">
        <v>100</v>
      </c>
      <c r="AN496" s="499"/>
      <c r="AO496" s="499"/>
    </row>
    <row r="497" spans="1:41" customFormat="1" x14ac:dyDescent="0.15">
      <c r="A497" s="174">
        <v>520</v>
      </c>
      <c r="B497" s="176" t="s">
        <v>570</v>
      </c>
      <c r="C497" s="213">
        <v>27</v>
      </c>
      <c r="D497" s="219">
        <v>1</v>
      </c>
      <c r="E497" s="212" t="s">
        <v>6243</v>
      </c>
      <c r="F497" s="202">
        <v>0</v>
      </c>
      <c r="G497" s="200">
        <v>-50</v>
      </c>
      <c r="H497" s="216">
        <v>0</v>
      </c>
      <c r="I497" s="208">
        <v>0</v>
      </c>
      <c r="J497" s="210">
        <v>0</v>
      </c>
      <c r="K497" s="204">
        <v>80</v>
      </c>
      <c r="L497" s="206">
        <v>0</v>
      </c>
      <c r="M497" s="193" t="s">
        <v>572</v>
      </c>
      <c r="N497" s="189">
        <v>100</v>
      </c>
      <c r="O497" s="193"/>
      <c r="P497" s="189"/>
      <c r="Q497" s="193"/>
      <c r="R497" s="189"/>
      <c r="S497" s="194"/>
      <c r="T497" s="191"/>
      <c r="U497" s="198"/>
      <c r="V497" s="213">
        <v>100</v>
      </c>
      <c r="W497" s="213">
        <v>250</v>
      </c>
      <c r="X497" s="213">
        <v>250</v>
      </c>
      <c r="Y497" s="214">
        <v>1500</v>
      </c>
      <c r="Z497" s="213">
        <v>220</v>
      </c>
      <c r="AA497" s="213">
        <v>80</v>
      </c>
      <c r="AB497" s="213">
        <v>20</v>
      </c>
      <c r="AC497" s="213">
        <v>20</v>
      </c>
      <c r="AD497" s="198"/>
      <c r="AE497" s="213">
        <f t="shared" si="49"/>
        <v>1250</v>
      </c>
      <c r="AF497" s="213">
        <f t="shared" si="50"/>
        <v>1250</v>
      </c>
      <c r="AG497" s="214">
        <f t="shared" si="51"/>
        <v>24000</v>
      </c>
      <c r="AH497" s="474">
        <f t="shared" si="52"/>
        <v>382</v>
      </c>
      <c r="AI497" s="474">
        <f t="shared" si="53"/>
        <v>242</v>
      </c>
      <c r="AJ497" s="213">
        <f t="shared" si="54"/>
        <v>80</v>
      </c>
      <c r="AK497" s="213">
        <f t="shared" si="55"/>
        <v>80</v>
      </c>
      <c r="AL497" s="198"/>
      <c r="AM497" s="498">
        <v>100</v>
      </c>
      <c r="AN497" s="499"/>
      <c r="AO497" s="499"/>
    </row>
    <row r="498" spans="1:41" customFormat="1" x14ac:dyDescent="0.15">
      <c r="A498" s="174">
        <v>521</v>
      </c>
      <c r="B498" s="176" t="s">
        <v>570</v>
      </c>
      <c r="C498" s="213">
        <v>27</v>
      </c>
      <c r="D498" s="219">
        <v>1</v>
      </c>
      <c r="E498" s="212" t="s">
        <v>6243</v>
      </c>
      <c r="F498" s="202">
        <v>0</v>
      </c>
      <c r="G498" s="200">
        <v>-50</v>
      </c>
      <c r="H498" s="216">
        <v>0</v>
      </c>
      <c r="I498" s="208">
        <v>0</v>
      </c>
      <c r="J498" s="210">
        <v>0</v>
      </c>
      <c r="K498" s="204">
        <v>80</v>
      </c>
      <c r="L498" s="206">
        <v>0</v>
      </c>
      <c r="M498" s="193" t="s">
        <v>651</v>
      </c>
      <c r="N498" s="189">
        <v>100</v>
      </c>
      <c r="O498" s="193"/>
      <c r="P498" s="189"/>
      <c r="Q498" s="193"/>
      <c r="R498" s="189"/>
      <c r="S498" s="194"/>
      <c r="T498" s="191"/>
      <c r="U498" s="198"/>
      <c r="V498" s="213">
        <v>100</v>
      </c>
      <c r="W498" s="213">
        <v>250</v>
      </c>
      <c r="X498" s="213">
        <v>250</v>
      </c>
      <c r="Y498" s="214">
        <v>1500</v>
      </c>
      <c r="Z498" s="213">
        <v>220</v>
      </c>
      <c r="AA498" s="213">
        <v>80</v>
      </c>
      <c r="AB498" s="213">
        <v>20</v>
      </c>
      <c r="AC498" s="213">
        <v>20</v>
      </c>
      <c r="AD498" s="198"/>
      <c r="AE498" s="213">
        <f t="shared" si="49"/>
        <v>1250</v>
      </c>
      <c r="AF498" s="213">
        <f t="shared" si="50"/>
        <v>1250</v>
      </c>
      <c r="AG498" s="214">
        <f t="shared" si="51"/>
        <v>24000</v>
      </c>
      <c r="AH498" s="474">
        <f t="shared" si="52"/>
        <v>382</v>
      </c>
      <c r="AI498" s="474">
        <f t="shared" si="53"/>
        <v>242</v>
      </c>
      <c r="AJ498" s="213">
        <f t="shared" si="54"/>
        <v>80</v>
      </c>
      <c r="AK498" s="213">
        <f t="shared" si="55"/>
        <v>80</v>
      </c>
      <c r="AL498" s="198"/>
      <c r="AM498" s="498">
        <v>100</v>
      </c>
      <c r="AN498" s="499"/>
      <c r="AO498" s="499"/>
    </row>
  </sheetData>
  <autoFilter ref="A2:AO2" xr:uid="{A627A4B6-014A-4F6F-978A-06546B449FDF}"/>
  <mergeCells count="4">
    <mergeCell ref="V1:Z1"/>
    <mergeCell ref="D1:E1"/>
    <mergeCell ref="F1:L1"/>
    <mergeCell ref="M1:T1"/>
  </mergeCells>
  <phoneticPr fontId="1" type="noConversion"/>
  <conditionalFormatting sqref="W788:W1048576 W3:W461 V1">
    <cfRule type="dataBar" priority="257">
      <dataBar>
        <cfvo type="min"/>
        <cfvo type="max"/>
        <color theme="0" tint="-0.34998626667073579"/>
      </dataBar>
      <extLst>
        <ext xmlns:x14="http://schemas.microsoft.com/office/spreadsheetml/2009/9/main" uri="{B025F937-C7B1-47D3-B67F-A62EFF666E3E}">
          <x14:id>{8254D681-7A71-4C87-80FC-DDC17C15A433}</x14:id>
        </ext>
      </extLst>
    </cfRule>
  </conditionalFormatting>
  <conditionalFormatting sqref="X788:X1048576 X3:X461">
    <cfRule type="dataBar" priority="256">
      <dataBar>
        <cfvo type="min"/>
        <cfvo type="max"/>
        <color theme="0" tint="-0.34998626667073579"/>
      </dataBar>
      <extLst>
        <ext xmlns:x14="http://schemas.microsoft.com/office/spreadsheetml/2009/9/main" uri="{B025F937-C7B1-47D3-B67F-A62EFF666E3E}">
          <x14:id>{8D026193-FCB1-4B25-AFE7-B06C55449050}</x14:id>
        </ext>
      </extLst>
    </cfRule>
  </conditionalFormatting>
  <conditionalFormatting sqref="AM788:AM1048576 AM1 AM3:AM461">
    <cfRule type="iconSet" priority="238">
      <iconSet iconSet="5Quarters">
        <cfvo type="percent" val="0"/>
        <cfvo type="percent" val="20"/>
        <cfvo type="percent" val="40"/>
        <cfvo type="percent" val="60"/>
        <cfvo type="percent" val="80"/>
      </iconSet>
    </cfRule>
  </conditionalFormatting>
  <conditionalFormatting sqref="Y788:Y1048576 Y3:Y461">
    <cfRule type="dataBar" priority="253">
      <dataBar>
        <cfvo type="min"/>
        <cfvo type="max"/>
        <color theme="5"/>
      </dataBar>
      <extLst>
        <ext xmlns:x14="http://schemas.microsoft.com/office/spreadsheetml/2009/9/main" uri="{B025F937-C7B1-47D3-B67F-A62EFF666E3E}">
          <x14:id>{70AE1A79-115F-418A-8488-205A79ECDFF2}</x14:id>
        </ext>
      </extLst>
    </cfRule>
  </conditionalFormatting>
  <conditionalFormatting sqref="Z788:Z1048576 Z3:Z461">
    <cfRule type="dataBar" priority="252">
      <dataBar>
        <cfvo type="min"/>
        <cfvo type="max"/>
        <color rgb="FFFF0000"/>
      </dataBar>
      <extLst>
        <ext xmlns:x14="http://schemas.microsoft.com/office/spreadsheetml/2009/9/main" uri="{B025F937-C7B1-47D3-B67F-A62EFF666E3E}">
          <x14:id>{0B081B58-23A1-4C46-A1FE-49561CA79528}</x14:id>
        </ext>
      </extLst>
    </cfRule>
  </conditionalFormatting>
  <conditionalFormatting sqref="V788:V1048576 V3:V461">
    <cfRule type="dataBar" priority="251">
      <dataBar>
        <cfvo type="min"/>
        <cfvo type="max"/>
        <color rgb="FF0070C0"/>
      </dataBar>
      <extLst>
        <ext xmlns:x14="http://schemas.microsoft.com/office/spreadsheetml/2009/9/main" uri="{B025F937-C7B1-47D3-B67F-A62EFF666E3E}">
          <x14:id>{88E78018-01FB-438A-A4F4-F02E571632D3}</x14:id>
        </ext>
      </extLst>
    </cfRule>
  </conditionalFormatting>
  <conditionalFormatting sqref="AA788:AA1048576 AA3:AA461">
    <cfRule type="dataBar" priority="250">
      <dataBar>
        <cfvo type="min"/>
        <cfvo type="max"/>
        <color rgb="FFFFC000"/>
      </dataBar>
      <extLst>
        <ext xmlns:x14="http://schemas.microsoft.com/office/spreadsheetml/2009/9/main" uri="{B025F937-C7B1-47D3-B67F-A62EFF666E3E}">
          <x14:id>{4CB44FDE-56CA-4661-8738-3616C264A5C7}</x14:id>
        </ext>
      </extLst>
    </cfRule>
  </conditionalFormatting>
  <conditionalFormatting sqref="G788:G1048576 G3:G461">
    <cfRule type="dataBar" priority="239">
      <dataBar>
        <cfvo type="min"/>
        <cfvo type="max"/>
        <color theme="1" tint="0.249977111117893"/>
      </dataBar>
      <extLst>
        <ext xmlns:x14="http://schemas.microsoft.com/office/spreadsheetml/2009/9/main" uri="{B025F937-C7B1-47D3-B67F-A62EFF666E3E}">
          <x14:id>{A8365CF0-1A93-4F63-BC78-0EE7BCBEE3E0}</x14:id>
        </ext>
      </extLst>
    </cfRule>
  </conditionalFormatting>
  <conditionalFormatting sqref="AL788:AL1048576 L3:L461 AL1 AL3:AL461 L788:L1048576">
    <cfRule type="dataBar" priority="248">
      <dataBar>
        <cfvo type="min"/>
        <cfvo type="max"/>
        <color theme="1" tint="0.249977111117893"/>
      </dataBar>
      <extLst>
        <ext xmlns:x14="http://schemas.microsoft.com/office/spreadsheetml/2009/9/main" uri="{B025F937-C7B1-47D3-B67F-A62EFF666E3E}">
          <x14:id>{B8EAD7CA-2B55-4090-A6C8-628AF6BC5240}</x14:id>
        </ext>
      </extLst>
    </cfRule>
  </conditionalFormatting>
  <conditionalFormatting sqref="K788:K1048576 K3:K461">
    <cfRule type="dataBar" priority="247">
      <dataBar>
        <cfvo type="min"/>
        <cfvo type="max"/>
        <color theme="1" tint="0.249977111117893"/>
      </dataBar>
      <extLst>
        <ext xmlns:x14="http://schemas.microsoft.com/office/spreadsheetml/2009/9/main" uri="{B025F937-C7B1-47D3-B67F-A62EFF666E3E}">
          <x14:id>{62CE68A3-C2B8-4103-AF2E-A868A0EC2BED}</x14:id>
        </ext>
      </extLst>
    </cfRule>
  </conditionalFormatting>
  <conditionalFormatting sqref="J788:J1048576 J3:J461">
    <cfRule type="dataBar" priority="246">
      <dataBar>
        <cfvo type="min"/>
        <cfvo type="max"/>
        <color theme="1" tint="0.249977111117893"/>
      </dataBar>
      <extLst>
        <ext xmlns:x14="http://schemas.microsoft.com/office/spreadsheetml/2009/9/main" uri="{B025F937-C7B1-47D3-B67F-A62EFF666E3E}">
          <x14:id>{13F6BF2C-2A36-428C-9AC0-975461F2E092}</x14:id>
        </ext>
      </extLst>
    </cfRule>
  </conditionalFormatting>
  <conditionalFormatting sqref="I788:I1048576 I3:I461">
    <cfRule type="dataBar" priority="245">
      <dataBar>
        <cfvo type="min"/>
        <cfvo type="max"/>
        <color theme="1" tint="0.249977111117893"/>
      </dataBar>
      <extLst>
        <ext xmlns:x14="http://schemas.microsoft.com/office/spreadsheetml/2009/9/main" uri="{B025F937-C7B1-47D3-B67F-A62EFF666E3E}">
          <x14:id>{178738A2-DB64-49F9-B42D-FBC1DBC33BA0}</x14:id>
        </ext>
      </extLst>
    </cfRule>
  </conditionalFormatting>
  <conditionalFormatting sqref="H788:H1048576 H3:H461">
    <cfRule type="dataBar" priority="244">
      <dataBar>
        <cfvo type="min"/>
        <cfvo type="max"/>
        <color theme="1" tint="0.249977111117893"/>
      </dataBar>
      <extLst>
        <ext xmlns:x14="http://schemas.microsoft.com/office/spreadsheetml/2009/9/main" uri="{B025F937-C7B1-47D3-B67F-A62EFF666E3E}">
          <x14:id>{854BC305-6D96-4F7E-B7FA-CD9BC6D6DB77}</x14:id>
        </ext>
      </extLst>
    </cfRule>
  </conditionalFormatting>
  <conditionalFormatting sqref="AB788:AB1048576 AB3:AB461">
    <cfRule type="iconSet" priority="242">
      <iconSet iconSet="5Rating">
        <cfvo type="percent" val="0"/>
        <cfvo type="percent" val="20"/>
        <cfvo type="percent" val="40"/>
        <cfvo type="percent" val="60"/>
        <cfvo type="percent" val="80"/>
      </iconSet>
    </cfRule>
  </conditionalFormatting>
  <conditionalFormatting sqref="AC788:AC1048576 AC3:AC461">
    <cfRule type="iconSet" priority="241">
      <iconSet iconSet="5Rating">
        <cfvo type="percent" val="0"/>
        <cfvo type="percent" val="20"/>
        <cfvo type="percent" val="40"/>
        <cfvo type="percent" val="60"/>
        <cfvo type="percent" val="80"/>
      </iconSet>
    </cfRule>
  </conditionalFormatting>
  <conditionalFormatting sqref="F788:F1048576 F3:F461 F1">
    <cfRule type="dataBar" priority="240">
      <dataBar>
        <cfvo type="min"/>
        <cfvo type="max"/>
        <color theme="1" tint="0.249977111117893"/>
      </dataBar>
      <extLst>
        <ext xmlns:x14="http://schemas.microsoft.com/office/spreadsheetml/2009/9/main" uri="{B025F937-C7B1-47D3-B67F-A62EFF666E3E}">
          <x14:id>{15BC3CFC-80D9-463E-A772-34B50AAF9A5F}</x14:id>
        </ext>
      </extLst>
    </cfRule>
  </conditionalFormatting>
  <conditionalFormatting sqref="W2">
    <cfRule type="dataBar" priority="237">
      <dataBar>
        <cfvo type="min"/>
        <cfvo type="max"/>
        <color theme="0" tint="-0.34998626667073579"/>
      </dataBar>
      <extLst>
        <ext xmlns:x14="http://schemas.microsoft.com/office/spreadsheetml/2009/9/main" uri="{B025F937-C7B1-47D3-B67F-A62EFF666E3E}">
          <x14:id>{03022CF0-ACDB-44D4-8657-5F277B7BD4B4}</x14:id>
        </ext>
      </extLst>
    </cfRule>
  </conditionalFormatting>
  <conditionalFormatting sqref="X2">
    <cfRule type="dataBar" priority="236">
      <dataBar>
        <cfvo type="min"/>
        <cfvo type="max"/>
        <color theme="0" tint="-0.34998626667073579"/>
      </dataBar>
      <extLst>
        <ext xmlns:x14="http://schemas.microsoft.com/office/spreadsheetml/2009/9/main" uri="{B025F937-C7B1-47D3-B67F-A62EFF666E3E}">
          <x14:id>{9DF70BEF-5D0A-44BE-922A-64264B20828B}</x14:id>
        </ext>
      </extLst>
    </cfRule>
  </conditionalFormatting>
  <conditionalFormatting sqref="AM2">
    <cfRule type="iconSet" priority="222">
      <iconSet iconSet="5Quarters">
        <cfvo type="percent" val="0"/>
        <cfvo type="percent" val="20"/>
        <cfvo type="percent" val="40"/>
        <cfvo type="percent" val="60"/>
        <cfvo type="percent" val="80"/>
      </iconSet>
    </cfRule>
  </conditionalFormatting>
  <conditionalFormatting sqref="Y2">
    <cfRule type="dataBar" priority="235">
      <dataBar>
        <cfvo type="min"/>
        <cfvo type="max"/>
        <color theme="5"/>
      </dataBar>
      <extLst>
        <ext xmlns:x14="http://schemas.microsoft.com/office/spreadsheetml/2009/9/main" uri="{B025F937-C7B1-47D3-B67F-A62EFF666E3E}">
          <x14:id>{55859897-BF8F-4C5C-9A0E-0D1F0B1932B9}</x14:id>
        </ext>
      </extLst>
    </cfRule>
  </conditionalFormatting>
  <conditionalFormatting sqref="Z2">
    <cfRule type="dataBar" priority="234">
      <dataBar>
        <cfvo type="min"/>
        <cfvo type="max"/>
        <color rgb="FFFF0000"/>
      </dataBar>
      <extLst>
        <ext xmlns:x14="http://schemas.microsoft.com/office/spreadsheetml/2009/9/main" uri="{B025F937-C7B1-47D3-B67F-A62EFF666E3E}">
          <x14:id>{60DBFA52-1817-432F-A351-663722DDCE3F}</x14:id>
        </ext>
      </extLst>
    </cfRule>
  </conditionalFormatting>
  <conditionalFormatting sqref="V2">
    <cfRule type="dataBar" priority="233">
      <dataBar>
        <cfvo type="min"/>
        <cfvo type="max"/>
        <color rgb="FF0070C0"/>
      </dataBar>
      <extLst>
        <ext xmlns:x14="http://schemas.microsoft.com/office/spreadsheetml/2009/9/main" uri="{B025F937-C7B1-47D3-B67F-A62EFF666E3E}">
          <x14:id>{7B1CBB25-E1D0-4035-8E8A-FEEB4D455C01}</x14:id>
        </ext>
      </extLst>
    </cfRule>
  </conditionalFormatting>
  <conditionalFormatting sqref="AA2">
    <cfRule type="dataBar" priority="232">
      <dataBar>
        <cfvo type="min"/>
        <cfvo type="max"/>
        <color rgb="FFFFC000"/>
      </dataBar>
      <extLst>
        <ext xmlns:x14="http://schemas.microsoft.com/office/spreadsheetml/2009/9/main" uri="{B025F937-C7B1-47D3-B67F-A62EFF666E3E}">
          <x14:id>{994D421B-B926-4C5F-BF0D-C81ECDCD93F6}</x14:id>
        </ext>
      </extLst>
    </cfRule>
  </conditionalFormatting>
  <conditionalFormatting sqref="G2">
    <cfRule type="dataBar" priority="223">
      <dataBar>
        <cfvo type="min"/>
        <cfvo type="max"/>
        <color theme="1" tint="0.249977111117893"/>
      </dataBar>
      <extLst>
        <ext xmlns:x14="http://schemas.microsoft.com/office/spreadsheetml/2009/9/main" uri="{B025F937-C7B1-47D3-B67F-A62EFF666E3E}">
          <x14:id>{BFCED78D-46FC-45B8-9EAE-59BF510E83B0}</x14:id>
        </ext>
      </extLst>
    </cfRule>
  </conditionalFormatting>
  <conditionalFormatting sqref="L2 AL2">
    <cfRule type="dataBar" priority="231">
      <dataBar>
        <cfvo type="min"/>
        <cfvo type="max"/>
        <color theme="1" tint="0.249977111117893"/>
      </dataBar>
      <extLst>
        <ext xmlns:x14="http://schemas.microsoft.com/office/spreadsheetml/2009/9/main" uri="{B025F937-C7B1-47D3-B67F-A62EFF666E3E}">
          <x14:id>{C97B9448-9FA7-4139-A097-B9157CC018AD}</x14:id>
        </ext>
      </extLst>
    </cfRule>
  </conditionalFormatting>
  <conditionalFormatting sqref="K2">
    <cfRule type="dataBar" priority="230">
      <dataBar>
        <cfvo type="min"/>
        <cfvo type="max"/>
        <color theme="1" tint="0.249977111117893"/>
      </dataBar>
      <extLst>
        <ext xmlns:x14="http://schemas.microsoft.com/office/spreadsheetml/2009/9/main" uri="{B025F937-C7B1-47D3-B67F-A62EFF666E3E}">
          <x14:id>{6FD55033-36C3-4026-B631-37B1832A45C9}</x14:id>
        </ext>
      </extLst>
    </cfRule>
  </conditionalFormatting>
  <conditionalFormatting sqref="J2">
    <cfRule type="dataBar" priority="229">
      <dataBar>
        <cfvo type="min"/>
        <cfvo type="max"/>
        <color theme="1" tint="0.249977111117893"/>
      </dataBar>
      <extLst>
        <ext xmlns:x14="http://schemas.microsoft.com/office/spreadsheetml/2009/9/main" uri="{B025F937-C7B1-47D3-B67F-A62EFF666E3E}">
          <x14:id>{D5E1E78F-CA48-436B-ADCB-933BBD8BB40B}</x14:id>
        </ext>
      </extLst>
    </cfRule>
  </conditionalFormatting>
  <conditionalFormatting sqref="I2">
    <cfRule type="dataBar" priority="228">
      <dataBar>
        <cfvo type="min"/>
        <cfvo type="max"/>
        <color theme="1" tint="0.249977111117893"/>
      </dataBar>
      <extLst>
        <ext xmlns:x14="http://schemas.microsoft.com/office/spreadsheetml/2009/9/main" uri="{B025F937-C7B1-47D3-B67F-A62EFF666E3E}">
          <x14:id>{1F923000-966F-4266-B879-E057F1851CF0}</x14:id>
        </ext>
      </extLst>
    </cfRule>
  </conditionalFormatting>
  <conditionalFormatting sqref="H2">
    <cfRule type="dataBar" priority="227">
      <dataBar>
        <cfvo type="min"/>
        <cfvo type="max"/>
        <color theme="1" tint="0.249977111117893"/>
      </dataBar>
      <extLst>
        <ext xmlns:x14="http://schemas.microsoft.com/office/spreadsheetml/2009/9/main" uri="{B025F937-C7B1-47D3-B67F-A62EFF666E3E}">
          <x14:id>{76EC2DA6-55B4-4DE4-9FA0-2624E9BBD9E0}</x14:id>
        </ext>
      </extLst>
    </cfRule>
  </conditionalFormatting>
  <conditionalFormatting sqref="AB2">
    <cfRule type="iconSet" priority="226">
      <iconSet iconSet="5Rating">
        <cfvo type="percent" val="0"/>
        <cfvo type="percent" val="20"/>
        <cfvo type="percent" val="40"/>
        <cfvo type="percent" val="60"/>
        <cfvo type="percent" val="80"/>
      </iconSet>
    </cfRule>
  </conditionalFormatting>
  <conditionalFormatting sqref="AC2">
    <cfRule type="iconSet" priority="225">
      <iconSet iconSet="5Rating">
        <cfvo type="percent" val="0"/>
        <cfvo type="percent" val="20"/>
        <cfvo type="percent" val="40"/>
        <cfvo type="percent" val="60"/>
        <cfvo type="percent" val="80"/>
      </iconSet>
    </cfRule>
  </conditionalFormatting>
  <conditionalFormatting sqref="F2">
    <cfRule type="dataBar" priority="224">
      <dataBar>
        <cfvo type="min"/>
        <cfvo type="max"/>
        <color theme="1" tint="0.249977111117893"/>
      </dataBar>
      <extLst>
        <ext xmlns:x14="http://schemas.microsoft.com/office/spreadsheetml/2009/9/main" uri="{B025F937-C7B1-47D3-B67F-A62EFF666E3E}">
          <x14:id>{15FFD423-73AF-4596-9E3F-012BF8386847}</x14:id>
        </ext>
      </extLst>
    </cfRule>
  </conditionalFormatting>
  <conditionalFormatting sqref="E1:E461 E788:E1048576">
    <cfRule type="containsText" dxfId="62" priority="215" operator="containsText" text="UMA">
      <formula>NOT(ISERROR(SEARCH("UMA",E1)))</formula>
    </cfRule>
    <cfRule type="containsText" dxfId="61" priority="216" operator="containsText" text="摩托">
      <formula>NOT(ISERROR(SEARCH("摩托",E1)))</formula>
    </cfRule>
    <cfRule type="containsText" dxfId="60" priority="217" operator="containsText" text="战车">
      <formula>NOT(ISERROR(SEARCH("战车",E1)))</formula>
    </cfRule>
    <cfRule type="containsText" dxfId="59" priority="218" operator="containsText" text="机械">
      <formula>NOT(ISERROR(SEARCH("机械",E1)))</formula>
    </cfRule>
    <cfRule type="containsText" dxfId="58" priority="219" operator="containsText" text="植物">
      <formula>NOT(ISERROR(SEARCH("植物",E1)))</formula>
    </cfRule>
    <cfRule type="containsText" dxfId="57" priority="220" operator="containsText" text="昆虫">
      <formula>NOT(ISERROR(SEARCH("昆虫",E1)))</formula>
    </cfRule>
    <cfRule type="containsText" dxfId="56" priority="221" operator="containsText" text="生物">
      <formula>NOT(ISERROR(SEARCH("生物",E1)))</formula>
    </cfRule>
  </conditionalFormatting>
  <conditionalFormatting sqref="U788:U1048576 U3:U461 U1">
    <cfRule type="dataBar" priority="214">
      <dataBar>
        <cfvo type="min"/>
        <cfvo type="max"/>
        <color theme="1" tint="0.249977111117893"/>
      </dataBar>
      <extLst>
        <ext xmlns:x14="http://schemas.microsoft.com/office/spreadsheetml/2009/9/main" uri="{B025F937-C7B1-47D3-B67F-A62EFF666E3E}">
          <x14:id>{3540B30E-53C8-440C-8CB2-792534058C9B}</x14:id>
        </ext>
      </extLst>
    </cfRule>
  </conditionalFormatting>
  <conditionalFormatting sqref="U2">
    <cfRule type="dataBar" priority="213">
      <dataBar>
        <cfvo type="min"/>
        <cfvo type="max"/>
        <color theme="1" tint="0.249977111117893"/>
      </dataBar>
      <extLst>
        <ext xmlns:x14="http://schemas.microsoft.com/office/spreadsheetml/2009/9/main" uri="{B025F937-C7B1-47D3-B67F-A62EFF666E3E}">
          <x14:id>{CA25F6F9-2095-45B1-B2E2-C5D2701DAEC5}</x14:id>
        </ext>
      </extLst>
    </cfRule>
  </conditionalFormatting>
  <conditionalFormatting sqref="AE788:AE1048576 AE3:AE461">
    <cfRule type="dataBar" priority="210">
      <dataBar>
        <cfvo type="min"/>
        <cfvo type="max"/>
        <color theme="0" tint="-0.34998626667073579"/>
      </dataBar>
      <extLst>
        <ext xmlns:x14="http://schemas.microsoft.com/office/spreadsheetml/2009/9/main" uri="{B025F937-C7B1-47D3-B67F-A62EFF666E3E}">
          <x14:id>{8C76FE35-900E-464F-AE48-2C0B88EAA96D}</x14:id>
        </ext>
      </extLst>
    </cfRule>
  </conditionalFormatting>
  <conditionalFormatting sqref="AF788:AF1048576 AF3:AF461">
    <cfRule type="dataBar" priority="209">
      <dataBar>
        <cfvo type="min"/>
        <cfvo type="max"/>
        <color theme="0" tint="-0.34998626667073579"/>
      </dataBar>
      <extLst>
        <ext xmlns:x14="http://schemas.microsoft.com/office/spreadsheetml/2009/9/main" uri="{B025F937-C7B1-47D3-B67F-A62EFF666E3E}">
          <x14:id>{D0D459C7-1294-4C02-A5C4-88A13AB0E224}</x14:id>
        </ext>
      </extLst>
    </cfRule>
  </conditionalFormatting>
  <conditionalFormatting sqref="AG788:AG1048576 AG3:AG461">
    <cfRule type="dataBar" priority="208">
      <dataBar>
        <cfvo type="min"/>
        <cfvo type="max"/>
        <color theme="5"/>
      </dataBar>
      <extLst>
        <ext xmlns:x14="http://schemas.microsoft.com/office/spreadsheetml/2009/9/main" uri="{B025F937-C7B1-47D3-B67F-A62EFF666E3E}">
          <x14:id>{D8173C42-6244-4ECD-99CE-600F08C0600A}</x14:id>
        </ext>
      </extLst>
    </cfRule>
  </conditionalFormatting>
  <conditionalFormatting sqref="AH788:AH1048576 AH3:AH498">
    <cfRule type="dataBar" priority="207">
      <dataBar>
        <cfvo type="min"/>
        <cfvo type="max"/>
        <color rgb="FFFF0000"/>
      </dataBar>
      <extLst>
        <ext xmlns:x14="http://schemas.microsoft.com/office/spreadsheetml/2009/9/main" uri="{B025F937-C7B1-47D3-B67F-A62EFF666E3E}">
          <x14:id>{7F6045F0-9B3F-4E43-BA89-1D6F56E97B1A}</x14:id>
        </ext>
      </extLst>
    </cfRule>
  </conditionalFormatting>
  <conditionalFormatting sqref="AI788:AI1048576 AI3:AI498">
    <cfRule type="dataBar" priority="206">
      <dataBar>
        <cfvo type="min"/>
        <cfvo type="max"/>
        <color rgb="FFFFC000"/>
      </dataBar>
      <extLst>
        <ext xmlns:x14="http://schemas.microsoft.com/office/spreadsheetml/2009/9/main" uri="{B025F937-C7B1-47D3-B67F-A62EFF666E3E}">
          <x14:id>{BFCF1D6C-2779-4CBE-B9ED-FF70AF30E1A6}</x14:id>
        </ext>
      </extLst>
    </cfRule>
  </conditionalFormatting>
  <conditionalFormatting sqref="AJ788:AJ1048576 AJ3:AJ461">
    <cfRule type="iconSet" priority="205">
      <iconSet iconSet="5Rating">
        <cfvo type="percent" val="0"/>
        <cfvo type="percent" val="20"/>
        <cfvo type="percent" val="40"/>
        <cfvo type="percent" val="60"/>
        <cfvo type="percent" val="80"/>
      </iconSet>
    </cfRule>
  </conditionalFormatting>
  <conditionalFormatting sqref="AK788:AK1048576 AK3:AK461">
    <cfRule type="iconSet" priority="204">
      <iconSet iconSet="5Rating">
        <cfvo type="percent" val="0"/>
        <cfvo type="percent" val="20"/>
        <cfvo type="percent" val="40"/>
        <cfvo type="percent" val="60"/>
        <cfvo type="percent" val="80"/>
      </iconSet>
    </cfRule>
  </conditionalFormatting>
  <conditionalFormatting sqref="AE2">
    <cfRule type="dataBar" priority="203">
      <dataBar>
        <cfvo type="min"/>
        <cfvo type="max"/>
        <color theme="0" tint="-0.34998626667073579"/>
      </dataBar>
      <extLst>
        <ext xmlns:x14="http://schemas.microsoft.com/office/spreadsheetml/2009/9/main" uri="{B025F937-C7B1-47D3-B67F-A62EFF666E3E}">
          <x14:id>{008B4F05-BD2E-45F7-8BDE-CEA4AF8A5547}</x14:id>
        </ext>
      </extLst>
    </cfRule>
  </conditionalFormatting>
  <conditionalFormatting sqref="AF2">
    <cfRule type="dataBar" priority="202">
      <dataBar>
        <cfvo type="min"/>
        <cfvo type="max"/>
        <color theme="0" tint="-0.34998626667073579"/>
      </dataBar>
      <extLst>
        <ext xmlns:x14="http://schemas.microsoft.com/office/spreadsheetml/2009/9/main" uri="{B025F937-C7B1-47D3-B67F-A62EFF666E3E}">
          <x14:id>{D8A3CB2E-8587-461C-8FF3-7E0F1727C5F8}</x14:id>
        </ext>
      </extLst>
    </cfRule>
  </conditionalFormatting>
  <conditionalFormatting sqref="AG2">
    <cfRule type="dataBar" priority="201">
      <dataBar>
        <cfvo type="min"/>
        <cfvo type="max"/>
        <color theme="5"/>
      </dataBar>
      <extLst>
        <ext xmlns:x14="http://schemas.microsoft.com/office/spreadsheetml/2009/9/main" uri="{B025F937-C7B1-47D3-B67F-A62EFF666E3E}">
          <x14:id>{DDAA8918-4B37-4A60-AA24-C939789834AD}</x14:id>
        </ext>
      </extLst>
    </cfRule>
  </conditionalFormatting>
  <conditionalFormatting sqref="AH2">
    <cfRule type="dataBar" priority="200">
      <dataBar>
        <cfvo type="min"/>
        <cfvo type="max"/>
        <color rgb="FFFF0000"/>
      </dataBar>
      <extLst>
        <ext xmlns:x14="http://schemas.microsoft.com/office/spreadsheetml/2009/9/main" uri="{B025F937-C7B1-47D3-B67F-A62EFF666E3E}">
          <x14:id>{0A69BA96-938B-49D0-B064-28CF8F6F085A}</x14:id>
        </ext>
      </extLst>
    </cfRule>
  </conditionalFormatting>
  <conditionalFormatting sqref="AI2">
    <cfRule type="dataBar" priority="199">
      <dataBar>
        <cfvo type="min"/>
        <cfvo type="max"/>
        <color rgb="FFFFC000"/>
      </dataBar>
      <extLst>
        <ext xmlns:x14="http://schemas.microsoft.com/office/spreadsheetml/2009/9/main" uri="{B025F937-C7B1-47D3-B67F-A62EFF666E3E}">
          <x14:id>{B660862C-6E8E-4B9A-A6E9-63777D1C4969}</x14:id>
        </ext>
      </extLst>
    </cfRule>
  </conditionalFormatting>
  <conditionalFormatting sqref="AJ2">
    <cfRule type="iconSet" priority="198">
      <iconSet iconSet="5Rating">
        <cfvo type="percent" val="0"/>
        <cfvo type="percent" val="20"/>
        <cfvo type="percent" val="40"/>
        <cfvo type="percent" val="60"/>
        <cfvo type="percent" val="80"/>
      </iconSet>
    </cfRule>
  </conditionalFormatting>
  <conditionalFormatting sqref="AK2">
    <cfRule type="iconSet" priority="197">
      <iconSet iconSet="5Rating">
        <cfvo type="percent" val="0"/>
        <cfvo type="percent" val="20"/>
        <cfvo type="percent" val="40"/>
        <cfvo type="percent" val="60"/>
        <cfvo type="percent" val="80"/>
      </iconSet>
    </cfRule>
  </conditionalFormatting>
  <conditionalFormatting sqref="AD788:AD1048576 AD3:AD461 AD1">
    <cfRule type="dataBar" priority="194">
      <dataBar>
        <cfvo type="min"/>
        <cfvo type="max"/>
        <color theme="1" tint="0.249977111117893"/>
      </dataBar>
      <extLst>
        <ext xmlns:x14="http://schemas.microsoft.com/office/spreadsheetml/2009/9/main" uri="{B025F937-C7B1-47D3-B67F-A62EFF666E3E}">
          <x14:id>{540DA70B-09C1-4554-938C-BDD3C2749F1A}</x14:id>
        </ext>
      </extLst>
    </cfRule>
  </conditionalFormatting>
  <conditionalFormatting sqref="AD2">
    <cfRule type="dataBar" priority="193">
      <dataBar>
        <cfvo type="min"/>
        <cfvo type="max"/>
        <color theme="1" tint="0.249977111117893"/>
      </dataBar>
      <extLst>
        <ext xmlns:x14="http://schemas.microsoft.com/office/spreadsheetml/2009/9/main" uri="{B025F937-C7B1-47D3-B67F-A62EFF666E3E}">
          <x14:id>{8C39175A-3EE9-4E9D-84E7-3841F569D13D}</x14:id>
        </ext>
      </extLst>
    </cfRule>
  </conditionalFormatting>
  <conditionalFormatting sqref="W462:W470">
    <cfRule type="dataBar" priority="192">
      <dataBar>
        <cfvo type="min"/>
        <cfvo type="max"/>
        <color theme="0" tint="-0.34998626667073579"/>
      </dataBar>
      <extLst>
        <ext xmlns:x14="http://schemas.microsoft.com/office/spreadsheetml/2009/9/main" uri="{B025F937-C7B1-47D3-B67F-A62EFF666E3E}">
          <x14:id>{5A9F6E3F-A52B-4426-8C23-88ACF74AA5C2}</x14:id>
        </ext>
      </extLst>
    </cfRule>
  </conditionalFormatting>
  <conditionalFormatting sqref="X462:X470">
    <cfRule type="dataBar" priority="191">
      <dataBar>
        <cfvo type="min"/>
        <cfvo type="max"/>
        <color theme="0" tint="-0.34998626667073579"/>
      </dataBar>
      <extLst>
        <ext xmlns:x14="http://schemas.microsoft.com/office/spreadsheetml/2009/9/main" uri="{B025F937-C7B1-47D3-B67F-A62EFF666E3E}">
          <x14:id>{B440BA61-6987-4E65-8B17-155A5D107425}</x14:id>
        </ext>
      </extLst>
    </cfRule>
  </conditionalFormatting>
  <conditionalFormatting sqref="AM462:AM470">
    <cfRule type="iconSet" priority="177">
      <iconSet iconSet="5Quarters">
        <cfvo type="percent" val="0"/>
        <cfvo type="percent" val="20"/>
        <cfvo type="percent" val="40"/>
        <cfvo type="percent" val="60"/>
        <cfvo type="percent" val="80"/>
      </iconSet>
    </cfRule>
  </conditionalFormatting>
  <conditionalFormatting sqref="Y462:Y470">
    <cfRule type="dataBar" priority="190">
      <dataBar>
        <cfvo type="min"/>
        <cfvo type="max"/>
        <color theme="5"/>
      </dataBar>
      <extLst>
        <ext xmlns:x14="http://schemas.microsoft.com/office/spreadsheetml/2009/9/main" uri="{B025F937-C7B1-47D3-B67F-A62EFF666E3E}">
          <x14:id>{EC75BADE-C28C-42B8-818A-D2A2E1C1D782}</x14:id>
        </ext>
      </extLst>
    </cfRule>
  </conditionalFormatting>
  <conditionalFormatting sqref="Z462:Z470">
    <cfRule type="dataBar" priority="189">
      <dataBar>
        <cfvo type="min"/>
        <cfvo type="max"/>
        <color rgb="FFFF0000"/>
      </dataBar>
      <extLst>
        <ext xmlns:x14="http://schemas.microsoft.com/office/spreadsheetml/2009/9/main" uri="{B025F937-C7B1-47D3-B67F-A62EFF666E3E}">
          <x14:id>{C5164781-D8D1-4659-A478-EEBB05A293D3}</x14:id>
        </ext>
      </extLst>
    </cfRule>
  </conditionalFormatting>
  <conditionalFormatting sqref="V462:V470">
    <cfRule type="dataBar" priority="188">
      <dataBar>
        <cfvo type="min"/>
        <cfvo type="max"/>
        <color rgb="FF0070C0"/>
      </dataBar>
      <extLst>
        <ext xmlns:x14="http://schemas.microsoft.com/office/spreadsheetml/2009/9/main" uri="{B025F937-C7B1-47D3-B67F-A62EFF666E3E}">
          <x14:id>{3A53F269-AAFB-4434-B5E6-FF1ACEB3C543}</x14:id>
        </ext>
      </extLst>
    </cfRule>
  </conditionalFormatting>
  <conditionalFormatting sqref="AA462:AA470">
    <cfRule type="dataBar" priority="187">
      <dataBar>
        <cfvo type="min"/>
        <cfvo type="max"/>
        <color rgb="FFFFC000"/>
      </dataBar>
      <extLst>
        <ext xmlns:x14="http://schemas.microsoft.com/office/spreadsheetml/2009/9/main" uri="{B025F937-C7B1-47D3-B67F-A62EFF666E3E}">
          <x14:id>{431053F5-33C4-4F06-AE3D-9EBBEE07E6AD}</x14:id>
        </ext>
      </extLst>
    </cfRule>
  </conditionalFormatting>
  <conditionalFormatting sqref="G462:G470">
    <cfRule type="dataBar" priority="178">
      <dataBar>
        <cfvo type="min"/>
        <cfvo type="max"/>
        <color theme="1" tint="0.249977111117893"/>
      </dataBar>
      <extLst>
        <ext xmlns:x14="http://schemas.microsoft.com/office/spreadsheetml/2009/9/main" uri="{B025F937-C7B1-47D3-B67F-A62EFF666E3E}">
          <x14:id>{338D272B-7582-43AE-9E2B-A84764224F9C}</x14:id>
        </ext>
      </extLst>
    </cfRule>
  </conditionalFormatting>
  <conditionalFormatting sqref="L462:L470 AL462:AL470">
    <cfRule type="dataBar" priority="186">
      <dataBar>
        <cfvo type="min"/>
        <cfvo type="max"/>
        <color theme="1" tint="0.249977111117893"/>
      </dataBar>
      <extLst>
        <ext xmlns:x14="http://schemas.microsoft.com/office/spreadsheetml/2009/9/main" uri="{B025F937-C7B1-47D3-B67F-A62EFF666E3E}">
          <x14:id>{4FE20CF2-F0C6-4EF1-9B3B-EFD7E210841D}</x14:id>
        </ext>
      </extLst>
    </cfRule>
  </conditionalFormatting>
  <conditionalFormatting sqref="K462:K470">
    <cfRule type="dataBar" priority="185">
      <dataBar>
        <cfvo type="min"/>
        <cfvo type="max"/>
        <color theme="1" tint="0.249977111117893"/>
      </dataBar>
      <extLst>
        <ext xmlns:x14="http://schemas.microsoft.com/office/spreadsheetml/2009/9/main" uri="{B025F937-C7B1-47D3-B67F-A62EFF666E3E}">
          <x14:id>{1652F8D3-6355-42BF-B224-09EB8B7D0F2C}</x14:id>
        </ext>
      </extLst>
    </cfRule>
  </conditionalFormatting>
  <conditionalFormatting sqref="J462:J470">
    <cfRule type="dataBar" priority="184">
      <dataBar>
        <cfvo type="min"/>
        <cfvo type="max"/>
        <color theme="1" tint="0.249977111117893"/>
      </dataBar>
      <extLst>
        <ext xmlns:x14="http://schemas.microsoft.com/office/spreadsheetml/2009/9/main" uri="{B025F937-C7B1-47D3-B67F-A62EFF666E3E}">
          <x14:id>{3DC18E8C-E36B-4C2E-97C2-E3ECE168D911}</x14:id>
        </ext>
      </extLst>
    </cfRule>
  </conditionalFormatting>
  <conditionalFormatting sqref="I462:I470">
    <cfRule type="dataBar" priority="183">
      <dataBar>
        <cfvo type="min"/>
        <cfvo type="max"/>
        <color theme="1" tint="0.249977111117893"/>
      </dataBar>
      <extLst>
        <ext xmlns:x14="http://schemas.microsoft.com/office/spreadsheetml/2009/9/main" uri="{B025F937-C7B1-47D3-B67F-A62EFF666E3E}">
          <x14:id>{D9124C2E-8522-4D14-AC11-01CCC0B23028}</x14:id>
        </ext>
      </extLst>
    </cfRule>
  </conditionalFormatting>
  <conditionalFormatting sqref="H462:H470">
    <cfRule type="dataBar" priority="182">
      <dataBar>
        <cfvo type="min"/>
        <cfvo type="max"/>
        <color theme="1" tint="0.249977111117893"/>
      </dataBar>
      <extLst>
        <ext xmlns:x14="http://schemas.microsoft.com/office/spreadsheetml/2009/9/main" uri="{B025F937-C7B1-47D3-B67F-A62EFF666E3E}">
          <x14:id>{974C805B-45D9-4F94-B980-BE9D8D263AB4}</x14:id>
        </ext>
      </extLst>
    </cfRule>
  </conditionalFormatting>
  <conditionalFormatting sqref="AB462:AB470">
    <cfRule type="iconSet" priority="181">
      <iconSet iconSet="5Rating">
        <cfvo type="percent" val="0"/>
        <cfvo type="percent" val="20"/>
        <cfvo type="percent" val="40"/>
        <cfvo type="percent" val="60"/>
        <cfvo type="percent" val="80"/>
      </iconSet>
    </cfRule>
  </conditionalFormatting>
  <conditionalFormatting sqref="AC462:AC470">
    <cfRule type="iconSet" priority="180">
      <iconSet iconSet="5Rating">
        <cfvo type="percent" val="0"/>
        <cfvo type="percent" val="20"/>
        <cfvo type="percent" val="40"/>
        <cfvo type="percent" val="60"/>
        <cfvo type="percent" val="80"/>
      </iconSet>
    </cfRule>
  </conditionalFormatting>
  <conditionalFormatting sqref="F462:F470">
    <cfRule type="dataBar" priority="179">
      <dataBar>
        <cfvo type="min"/>
        <cfvo type="max"/>
        <color theme="1" tint="0.249977111117893"/>
      </dataBar>
      <extLst>
        <ext xmlns:x14="http://schemas.microsoft.com/office/spreadsheetml/2009/9/main" uri="{B025F937-C7B1-47D3-B67F-A62EFF666E3E}">
          <x14:id>{259D4219-86AA-4A5A-B802-1D4E8CF9F436}</x14:id>
        </ext>
      </extLst>
    </cfRule>
  </conditionalFormatting>
  <conditionalFormatting sqref="U462:U470">
    <cfRule type="dataBar" priority="169">
      <dataBar>
        <cfvo type="min"/>
        <cfvo type="max"/>
        <color theme="1" tint="0.249977111117893"/>
      </dataBar>
      <extLst>
        <ext xmlns:x14="http://schemas.microsoft.com/office/spreadsheetml/2009/9/main" uri="{B025F937-C7B1-47D3-B67F-A62EFF666E3E}">
          <x14:id>{24FD992B-633B-4D56-B12C-9A5DA378D372}</x14:id>
        </ext>
      </extLst>
    </cfRule>
  </conditionalFormatting>
  <conditionalFormatting sqref="AE462:AE470">
    <cfRule type="dataBar" priority="168">
      <dataBar>
        <cfvo type="min"/>
        <cfvo type="max"/>
        <color theme="0" tint="-0.34998626667073579"/>
      </dataBar>
      <extLst>
        <ext xmlns:x14="http://schemas.microsoft.com/office/spreadsheetml/2009/9/main" uri="{B025F937-C7B1-47D3-B67F-A62EFF666E3E}">
          <x14:id>{207FCACE-7524-4397-B156-5E2290103C3D}</x14:id>
        </ext>
      </extLst>
    </cfRule>
  </conditionalFormatting>
  <conditionalFormatting sqref="AF462:AF470">
    <cfRule type="dataBar" priority="167">
      <dataBar>
        <cfvo type="min"/>
        <cfvo type="max"/>
        <color theme="0" tint="-0.34998626667073579"/>
      </dataBar>
      <extLst>
        <ext xmlns:x14="http://schemas.microsoft.com/office/spreadsheetml/2009/9/main" uri="{B025F937-C7B1-47D3-B67F-A62EFF666E3E}">
          <x14:id>{26C31318-C2DB-42BB-8ECF-04FEEB43E599}</x14:id>
        </ext>
      </extLst>
    </cfRule>
  </conditionalFormatting>
  <conditionalFormatting sqref="AG462:AG470">
    <cfRule type="dataBar" priority="166">
      <dataBar>
        <cfvo type="min"/>
        <cfvo type="max"/>
        <color theme="5"/>
      </dataBar>
      <extLst>
        <ext xmlns:x14="http://schemas.microsoft.com/office/spreadsheetml/2009/9/main" uri="{B025F937-C7B1-47D3-B67F-A62EFF666E3E}">
          <x14:id>{6CA7005B-DD6C-453D-8838-FB3CAABB4610}</x14:id>
        </ext>
      </extLst>
    </cfRule>
  </conditionalFormatting>
  <conditionalFormatting sqref="AJ462:AJ470">
    <cfRule type="iconSet" priority="163">
      <iconSet iconSet="5Rating">
        <cfvo type="percent" val="0"/>
        <cfvo type="percent" val="20"/>
        <cfvo type="percent" val="40"/>
        <cfvo type="percent" val="60"/>
        <cfvo type="percent" val="80"/>
      </iconSet>
    </cfRule>
  </conditionalFormatting>
  <conditionalFormatting sqref="AK462:AK470">
    <cfRule type="iconSet" priority="162">
      <iconSet iconSet="5Rating">
        <cfvo type="percent" val="0"/>
        <cfvo type="percent" val="20"/>
        <cfvo type="percent" val="40"/>
        <cfvo type="percent" val="60"/>
        <cfvo type="percent" val="80"/>
      </iconSet>
    </cfRule>
  </conditionalFormatting>
  <conditionalFormatting sqref="AD462:AD470">
    <cfRule type="dataBar" priority="161">
      <dataBar>
        <cfvo type="min"/>
        <cfvo type="max"/>
        <color theme="1" tint="0.249977111117893"/>
      </dataBar>
      <extLst>
        <ext xmlns:x14="http://schemas.microsoft.com/office/spreadsheetml/2009/9/main" uri="{B025F937-C7B1-47D3-B67F-A62EFF666E3E}">
          <x14:id>{631FBA49-7761-418E-A542-43982B44ADBD}</x14:id>
        </ext>
      </extLst>
    </cfRule>
  </conditionalFormatting>
  <conditionalFormatting sqref="W471:W483">
    <cfRule type="dataBar" priority="160">
      <dataBar>
        <cfvo type="min"/>
        <cfvo type="max"/>
        <color theme="0" tint="-0.34998626667073579"/>
      </dataBar>
      <extLst>
        <ext xmlns:x14="http://schemas.microsoft.com/office/spreadsheetml/2009/9/main" uri="{B025F937-C7B1-47D3-B67F-A62EFF666E3E}">
          <x14:id>{C048F277-FC69-442C-B11B-4ADA2F50FC20}</x14:id>
        </ext>
      </extLst>
    </cfRule>
  </conditionalFormatting>
  <conditionalFormatting sqref="X471:X483">
    <cfRule type="dataBar" priority="159">
      <dataBar>
        <cfvo type="min"/>
        <cfvo type="max"/>
        <color theme="0" tint="-0.34998626667073579"/>
      </dataBar>
      <extLst>
        <ext xmlns:x14="http://schemas.microsoft.com/office/spreadsheetml/2009/9/main" uri="{B025F937-C7B1-47D3-B67F-A62EFF666E3E}">
          <x14:id>{BF9A7269-14C1-4117-84D9-686A447E51C4}</x14:id>
        </ext>
      </extLst>
    </cfRule>
  </conditionalFormatting>
  <conditionalFormatting sqref="AM471:AM483">
    <cfRule type="iconSet" priority="145">
      <iconSet iconSet="5Quarters">
        <cfvo type="percent" val="0"/>
        <cfvo type="percent" val="20"/>
        <cfvo type="percent" val="40"/>
        <cfvo type="percent" val="60"/>
        <cfvo type="percent" val="80"/>
      </iconSet>
    </cfRule>
  </conditionalFormatting>
  <conditionalFormatting sqref="Y471:Y483">
    <cfRule type="dataBar" priority="158">
      <dataBar>
        <cfvo type="min"/>
        <cfvo type="max"/>
        <color theme="5"/>
      </dataBar>
      <extLst>
        <ext xmlns:x14="http://schemas.microsoft.com/office/spreadsheetml/2009/9/main" uri="{B025F937-C7B1-47D3-B67F-A62EFF666E3E}">
          <x14:id>{C4543FF0-8829-4979-83B7-EBB8492880E8}</x14:id>
        </ext>
      </extLst>
    </cfRule>
  </conditionalFormatting>
  <conditionalFormatting sqref="Z471:Z483">
    <cfRule type="dataBar" priority="157">
      <dataBar>
        <cfvo type="min"/>
        <cfvo type="max"/>
        <color rgb="FFFF0000"/>
      </dataBar>
      <extLst>
        <ext xmlns:x14="http://schemas.microsoft.com/office/spreadsheetml/2009/9/main" uri="{B025F937-C7B1-47D3-B67F-A62EFF666E3E}">
          <x14:id>{E1FAFBF0-7798-4FFD-A79C-356273E39706}</x14:id>
        </ext>
      </extLst>
    </cfRule>
  </conditionalFormatting>
  <conditionalFormatting sqref="V471:V483">
    <cfRule type="dataBar" priority="156">
      <dataBar>
        <cfvo type="min"/>
        <cfvo type="max"/>
        <color rgb="FF0070C0"/>
      </dataBar>
      <extLst>
        <ext xmlns:x14="http://schemas.microsoft.com/office/spreadsheetml/2009/9/main" uri="{B025F937-C7B1-47D3-B67F-A62EFF666E3E}">
          <x14:id>{E8DB0D6F-2DB2-465F-B918-C5191D139428}</x14:id>
        </ext>
      </extLst>
    </cfRule>
  </conditionalFormatting>
  <conditionalFormatting sqref="AA471:AA483">
    <cfRule type="dataBar" priority="155">
      <dataBar>
        <cfvo type="min"/>
        <cfvo type="max"/>
        <color rgb="FFFFC000"/>
      </dataBar>
      <extLst>
        <ext xmlns:x14="http://schemas.microsoft.com/office/spreadsheetml/2009/9/main" uri="{B025F937-C7B1-47D3-B67F-A62EFF666E3E}">
          <x14:id>{86BDBBE8-7B9B-48AA-997A-CACCA84EABFE}</x14:id>
        </ext>
      </extLst>
    </cfRule>
  </conditionalFormatting>
  <conditionalFormatting sqref="G471:G483">
    <cfRule type="dataBar" priority="146">
      <dataBar>
        <cfvo type="min"/>
        <cfvo type="max"/>
        <color theme="1" tint="0.249977111117893"/>
      </dataBar>
      <extLst>
        <ext xmlns:x14="http://schemas.microsoft.com/office/spreadsheetml/2009/9/main" uri="{B025F937-C7B1-47D3-B67F-A62EFF666E3E}">
          <x14:id>{557BB8D7-EF41-4E26-999F-38A344ACE7C8}</x14:id>
        </ext>
      </extLst>
    </cfRule>
  </conditionalFormatting>
  <conditionalFormatting sqref="L471:L483 AL471:AL483">
    <cfRule type="dataBar" priority="154">
      <dataBar>
        <cfvo type="min"/>
        <cfvo type="max"/>
        <color theme="1" tint="0.249977111117893"/>
      </dataBar>
      <extLst>
        <ext xmlns:x14="http://schemas.microsoft.com/office/spreadsheetml/2009/9/main" uri="{B025F937-C7B1-47D3-B67F-A62EFF666E3E}">
          <x14:id>{5FF3B09C-D588-4A36-98CA-BA5E36B434BE}</x14:id>
        </ext>
      </extLst>
    </cfRule>
  </conditionalFormatting>
  <conditionalFormatting sqref="K471:K483">
    <cfRule type="dataBar" priority="153">
      <dataBar>
        <cfvo type="min"/>
        <cfvo type="max"/>
        <color theme="1" tint="0.249977111117893"/>
      </dataBar>
      <extLst>
        <ext xmlns:x14="http://schemas.microsoft.com/office/spreadsheetml/2009/9/main" uri="{B025F937-C7B1-47D3-B67F-A62EFF666E3E}">
          <x14:id>{5E3C5B20-C68C-475E-B0D2-5A4D03EA22FA}</x14:id>
        </ext>
      </extLst>
    </cfRule>
  </conditionalFormatting>
  <conditionalFormatting sqref="J471:J483">
    <cfRule type="dataBar" priority="152">
      <dataBar>
        <cfvo type="min"/>
        <cfvo type="max"/>
        <color theme="1" tint="0.249977111117893"/>
      </dataBar>
      <extLst>
        <ext xmlns:x14="http://schemas.microsoft.com/office/spreadsheetml/2009/9/main" uri="{B025F937-C7B1-47D3-B67F-A62EFF666E3E}">
          <x14:id>{98A2922D-34EC-402D-8A3C-C5F6FB027D33}</x14:id>
        </ext>
      </extLst>
    </cfRule>
  </conditionalFormatting>
  <conditionalFormatting sqref="I471:I483">
    <cfRule type="dataBar" priority="151">
      <dataBar>
        <cfvo type="min"/>
        <cfvo type="max"/>
        <color theme="1" tint="0.249977111117893"/>
      </dataBar>
      <extLst>
        <ext xmlns:x14="http://schemas.microsoft.com/office/spreadsheetml/2009/9/main" uri="{B025F937-C7B1-47D3-B67F-A62EFF666E3E}">
          <x14:id>{1369CA5A-73E6-4696-9E14-FF7444545C75}</x14:id>
        </ext>
      </extLst>
    </cfRule>
  </conditionalFormatting>
  <conditionalFormatting sqref="H471:H483">
    <cfRule type="dataBar" priority="150">
      <dataBar>
        <cfvo type="min"/>
        <cfvo type="max"/>
        <color theme="1" tint="0.249977111117893"/>
      </dataBar>
      <extLst>
        <ext xmlns:x14="http://schemas.microsoft.com/office/spreadsheetml/2009/9/main" uri="{B025F937-C7B1-47D3-B67F-A62EFF666E3E}">
          <x14:id>{980CF569-2DF5-4248-A933-5C990B09EE4B}</x14:id>
        </ext>
      </extLst>
    </cfRule>
  </conditionalFormatting>
  <conditionalFormatting sqref="AB471:AB483">
    <cfRule type="iconSet" priority="149">
      <iconSet iconSet="5Rating">
        <cfvo type="percent" val="0"/>
        <cfvo type="percent" val="20"/>
        <cfvo type="percent" val="40"/>
        <cfvo type="percent" val="60"/>
        <cfvo type="percent" val="80"/>
      </iconSet>
    </cfRule>
  </conditionalFormatting>
  <conditionalFormatting sqref="AC471:AC483">
    <cfRule type="iconSet" priority="148">
      <iconSet iconSet="5Rating">
        <cfvo type="percent" val="0"/>
        <cfvo type="percent" val="20"/>
        <cfvo type="percent" val="40"/>
        <cfvo type="percent" val="60"/>
        <cfvo type="percent" val="80"/>
      </iconSet>
    </cfRule>
  </conditionalFormatting>
  <conditionalFormatting sqref="F471:F483">
    <cfRule type="dataBar" priority="147">
      <dataBar>
        <cfvo type="min"/>
        <cfvo type="max"/>
        <color theme="1" tint="0.249977111117893"/>
      </dataBar>
      <extLst>
        <ext xmlns:x14="http://schemas.microsoft.com/office/spreadsheetml/2009/9/main" uri="{B025F937-C7B1-47D3-B67F-A62EFF666E3E}">
          <x14:id>{B5BD7A3B-A515-4465-8016-C660F3919F40}</x14:id>
        </ext>
      </extLst>
    </cfRule>
  </conditionalFormatting>
  <conditionalFormatting sqref="U471:U483">
    <cfRule type="dataBar" priority="137">
      <dataBar>
        <cfvo type="min"/>
        <cfvo type="max"/>
        <color theme="1" tint="0.249977111117893"/>
      </dataBar>
      <extLst>
        <ext xmlns:x14="http://schemas.microsoft.com/office/spreadsheetml/2009/9/main" uri="{B025F937-C7B1-47D3-B67F-A62EFF666E3E}">
          <x14:id>{78C3CB6B-0240-4BA3-B1CF-42BCD6F4AB09}</x14:id>
        </ext>
      </extLst>
    </cfRule>
  </conditionalFormatting>
  <conditionalFormatting sqref="AE471:AE483">
    <cfRule type="dataBar" priority="136">
      <dataBar>
        <cfvo type="min"/>
        <cfvo type="max"/>
        <color theme="0" tint="-0.34998626667073579"/>
      </dataBar>
      <extLst>
        <ext xmlns:x14="http://schemas.microsoft.com/office/spreadsheetml/2009/9/main" uri="{B025F937-C7B1-47D3-B67F-A62EFF666E3E}">
          <x14:id>{C1BA039A-EF3B-457C-8418-304710ADFC76}</x14:id>
        </ext>
      </extLst>
    </cfRule>
  </conditionalFormatting>
  <conditionalFormatting sqref="AF471:AF483">
    <cfRule type="dataBar" priority="135">
      <dataBar>
        <cfvo type="min"/>
        <cfvo type="max"/>
        <color theme="0" tint="-0.34998626667073579"/>
      </dataBar>
      <extLst>
        <ext xmlns:x14="http://schemas.microsoft.com/office/spreadsheetml/2009/9/main" uri="{B025F937-C7B1-47D3-B67F-A62EFF666E3E}">
          <x14:id>{8FD04FB7-5EC8-4A13-9CB7-F383DB683B06}</x14:id>
        </ext>
      </extLst>
    </cfRule>
  </conditionalFormatting>
  <conditionalFormatting sqref="AG471:AG483">
    <cfRule type="dataBar" priority="134">
      <dataBar>
        <cfvo type="min"/>
        <cfvo type="max"/>
        <color theme="5"/>
      </dataBar>
      <extLst>
        <ext xmlns:x14="http://schemas.microsoft.com/office/spreadsheetml/2009/9/main" uri="{B025F937-C7B1-47D3-B67F-A62EFF666E3E}">
          <x14:id>{50931EAF-BED0-4AEE-BAE2-CB73AD2E4C0A}</x14:id>
        </ext>
      </extLst>
    </cfRule>
  </conditionalFormatting>
  <conditionalFormatting sqref="AJ471:AJ483">
    <cfRule type="iconSet" priority="131">
      <iconSet iconSet="5Rating">
        <cfvo type="percent" val="0"/>
        <cfvo type="percent" val="20"/>
        <cfvo type="percent" val="40"/>
        <cfvo type="percent" val="60"/>
        <cfvo type="percent" val="80"/>
      </iconSet>
    </cfRule>
  </conditionalFormatting>
  <conditionalFormatting sqref="AK471:AK483">
    <cfRule type="iconSet" priority="130">
      <iconSet iconSet="5Rating">
        <cfvo type="percent" val="0"/>
        <cfvo type="percent" val="20"/>
        <cfvo type="percent" val="40"/>
        <cfvo type="percent" val="60"/>
        <cfvo type="percent" val="80"/>
      </iconSet>
    </cfRule>
  </conditionalFormatting>
  <conditionalFormatting sqref="AD471:AD483">
    <cfRule type="dataBar" priority="129">
      <dataBar>
        <cfvo type="min"/>
        <cfvo type="max"/>
        <color theme="1" tint="0.249977111117893"/>
      </dataBar>
      <extLst>
        <ext xmlns:x14="http://schemas.microsoft.com/office/spreadsheetml/2009/9/main" uri="{B025F937-C7B1-47D3-B67F-A62EFF666E3E}">
          <x14:id>{D2964230-F1A1-4EDC-9B5C-4D4AD3168657}</x14:id>
        </ext>
      </extLst>
    </cfRule>
  </conditionalFormatting>
  <conditionalFormatting sqref="W484">
    <cfRule type="dataBar" priority="128">
      <dataBar>
        <cfvo type="min"/>
        <cfvo type="max"/>
        <color theme="0" tint="-0.34998626667073579"/>
      </dataBar>
      <extLst>
        <ext xmlns:x14="http://schemas.microsoft.com/office/spreadsheetml/2009/9/main" uri="{B025F937-C7B1-47D3-B67F-A62EFF666E3E}">
          <x14:id>{76D9BFCE-8732-4981-8ABE-F33F5BFE3697}</x14:id>
        </ext>
      </extLst>
    </cfRule>
  </conditionalFormatting>
  <conditionalFormatting sqref="X484">
    <cfRule type="dataBar" priority="127">
      <dataBar>
        <cfvo type="min"/>
        <cfvo type="max"/>
        <color theme="0" tint="-0.34998626667073579"/>
      </dataBar>
      <extLst>
        <ext xmlns:x14="http://schemas.microsoft.com/office/spreadsheetml/2009/9/main" uri="{B025F937-C7B1-47D3-B67F-A62EFF666E3E}">
          <x14:id>{81897337-C0DF-4E0B-A259-0A383A541298}</x14:id>
        </ext>
      </extLst>
    </cfRule>
  </conditionalFormatting>
  <conditionalFormatting sqref="AM484">
    <cfRule type="iconSet" priority="113">
      <iconSet iconSet="5Quarters">
        <cfvo type="percent" val="0"/>
        <cfvo type="percent" val="20"/>
        <cfvo type="percent" val="40"/>
        <cfvo type="percent" val="60"/>
        <cfvo type="percent" val="80"/>
      </iconSet>
    </cfRule>
  </conditionalFormatting>
  <conditionalFormatting sqref="Y484">
    <cfRule type="dataBar" priority="126">
      <dataBar>
        <cfvo type="min"/>
        <cfvo type="max"/>
        <color theme="5"/>
      </dataBar>
      <extLst>
        <ext xmlns:x14="http://schemas.microsoft.com/office/spreadsheetml/2009/9/main" uri="{B025F937-C7B1-47D3-B67F-A62EFF666E3E}">
          <x14:id>{43F55005-BB71-4E48-9441-D5FC8B8C0EEE}</x14:id>
        </ext>
      </extLst>
    </cfRule>
  </conditionalFormatting>
  <conditionalFormatting sqref="Z484">
    <cfRule type="dataBar" priority="125">
      <dataBar>
        <cfvo type="min"/>
        <cfvo type="max"/>
        <color rgb="FFFF0000"/>
      </dataBar>
      <extLst>
        <ext xmlns:x14="http://schemas.microsoft.com/office/spreadsheetml/2009/9/main" uri="{B025F937-C7B1-47D3-B67F-A62EFF666E3E}">
          <x14:id>{F5AECA62-C7AF-4583-9048-5D6E7C52550A}</x14:id>
        </ext>
      </extLst>
    </cfRule>
  </conditionalFormatting>
  <conditionalFormatting sqref="V484">
    <cfRule type="dataBar" priority="124">
      <dataBar>
        <cfvo type="min"/>
        <cfvo type="max"/>
        <color rgb="FF0070C0"/>
      </dataBar>
      <extLst>
        <ext xmlns:x14="http://schemas.microsoft.com/office/spreadsheetml/2009/9/main" uri="{B025F937-C7B1-47D3-B67F-A62EFF666E3E}">
          <x14:id>{538D5341-A04B-4C69-BE07-A71B956ECA88}</x14:id>
        </ext>
      </extLst>
    </cfRule>
  </conditionalFormatting>
  <conditionalFormatting sqref="AA484">
    <cfRule type="dataBar" priority="123">
      <dataBar>
        <cfvo type="min"/>
        <cfvo type="max"/>
        <color rgb="FFFFC000"/>
      </dataBar>
      <extLst>
        <ext xmlns:x14="http://schemas.microsoft.com/office/spreadsheetml/2009/9/main" uri="{B025F937-C7B1-47D3-B67F-A62EFF666E3E}">
          <x14:id>{7B252B5D-4F64-469C-9F3B-2B0B25B36FFD}</x14:id>
        </ext>
      </extLst>
    </cfRule>
  </conditionalFormatting>
  <conditionalFormatting sqref="G484">
    <cfRule type="dataBar" priority="114">
      <dataBar>
        <cfvo type="min"/>
        <cfvo type="max"/>
        <color theme="1" tint="0.249977111117893"/>
      </dataBar>
      <extLst>
        <ext xmlns:x14="http://schemas.microsoft.com/office/spreadsheetml/2009/9/main" uri="{B025F937-C7B1-47D3-B67F-A62EFF666E3E}">
          <x14:id>{836C0934-340E-4F19-BCD9-499AC58B8D58}</x14:id>
        </ext>
      </extLst>
    </cfRule>
  </conditionalFormatting>
  <conditionalFormatting sqref="L484 AL484">
    <cfRule type="dataBar" priority="122">
      <dataBar>
        <cfvo type="min"/>
        <cfvo type="max"/>
        <color theme="1" tint="0.249977111117893"/>
      </dataBar>
      <extLst>
        <ext xmlns:x14="http://schemas.microsoft.com/office/spreadsheetml/2009/9/main" uri="{B025F937-C7B1-47D3-B67F-A62EFF666E3E}">
          <x14:id>{D3150A7E-AFBF-49D9-8E78-BDB0A48D5D58}</x14:id>
        </ext>
      </extLst>
    </cfRule>
  </conditionalFormatting>
  <conditionalFormatting sqref="K484">
    <cfRule type="dataBar" priority="121">
      <dataBar>
        <cfvo type="min"/>
        <cfvo type="max"/>
        <color theme="1" tint="0.249977111117893"/>
      </dataBar>
      <extLst>
        <ext xmlns:x14="http://schemas.microsoft.com/office/spreadsheetml/2009/9/main" uri="{B025F937-C7B1-47D3-B67F-A62EFF666E3E}">
          <x14:id>{8C3908DC-C68E-4C50-9760-77B0F7FF54D8}</x14:id>
        </ext>
      </extLst>
    </cfRule>
  </conditionalFormatting>
  <conditionalFormatting sqref="J484">
    <cfRule type="dataBar" priority="120">
      <dataBar>
        <cfvo type="min"/>
        <cfvo type="max"/>
        <color theme="1" tint="0.249977111117893"/>
      </dataBar>
      <extLst>
        <ext xmlns:x14="http://schemas.microsoft.com/office/spreadsheetml/2009/9/main" uri="{B025F937-C7B1-47D3-B67F-A62EFF666E3E}">
          <x14:id>{6A921605-2F5A-4AE3-B19E-8A376A39598E}</x14:id>
        </ext>
      </extLst>
    </cfRule>
  </conditionalFormatting>
  <conditionalFormatting sqref="I484">
    <cfRule type="dataBar" priority="119">
      <dataBar>
        <cfvo type="min"/>
        <cfvo type="max"/>
        <color theme="1" tint="0.249977111117893"/>
      </dataBar>
      <extLst>
        <ext xmlns:x14="http://schemas.microsoft.com/office/spreadsheetml/2009/9/main" uri="{B025F937-C7B1-47D3-B67F-A62EFF666E3E}">
          <x14:id>{4A620EB7-E818-4775-A786-967378322926}</x14:id>
        </ext>
      </extLst>
    </cfRule>
  </conditionalFormatting>
  <conditionalFormatting sqref="H484">
    <cfRule type="dataBar" priority="118">
      <dataBar>
        <cfvo type="min"/>
        <cfvo type="max"/>
        <color theme="1" tint="0.249977111117893"/>
      </dataBar>
      <extLst>
        <ext xmlns:x14="http://schemas.microsoft.com/office/spreadsheetml/2009/9/main" uri="{B025F937-C7B1-47D3-B67F-A62EFF666E3E}">
          <x14:id>{80A04A54-93A7-4C6A-8C63-03C44A177986}</x14:id>
        </ext>
      </extLst>
    </cfRule>
  </conditionalFormatting>
  <conditionalFormatting sqref="AB484">
    <cfRule type="iconSet" priority="117">
      <iconSet iconSet="5Rating">
        <cfvo type="percent" val="0"/>
        <cfvo type="percent" val="20"/>
        <cfvo type="percent" val="40"/>
        <cfvo type="percent" val="60"/>
        <cfvo type="percent" val="80"/>
      </iconSet>
    </cfRule>
  </conditionalFormatting>
  <conditionalFormatting sqref="AC484">
    <cfRule type="iconSet" priority="116">
      <iconSet iconSet="5Rating">
        <cfvo type="percent" val="0"/>
        <cfvo type="percent" val="20"/>
        <cfvo type="percent" val="40"/>
        <cfvo type="percent" val="60"/>
        <cfvo type="percent" val="80"/>
      </iconSet>
    </cfRule>
  </conditionalFormatting>
  <conditionalFormatting sqref="F484">
    <cfRule type="dataBar" priority="115">
      <dataBar>
        <cfvo type="min"/>
        <cfvo type="max"/>
        <color theme="1" tint="0.249977111117893"/>
      </dataBar>
      <extLst>
        <ext xmlns:x14="http://schemas.microsoft.com/office/spreadsheetml/2009/9/main" uri="{B025F937-C7B1-47D3-B67F-A62EFF666E3E}">
          <x14:id>{F9CBE02F-41F0-4D7B-8DE9-955ACC4734A9}</x14:id>
        </ext>
      </extLst>
    </cfRule>
  </conditionalFormatting>
  <conditionalFormatting sqref="U484">
    <cfRule type="dataBar" priority="105">
      <dataBar>
        <cfvo type="min"/>
        <cfvo type="max"/>
        <color theme="1" tint="0.249977111117893"/>
      </dataBar>
      <extLst>
        <ext xmlns:x14="http://schemas.microsoft.com/office/spreadsheetml/2009/9/main" uri="{B025F937-C7B1-47D3-B67F-A62EFF666E3E}">
          <x14:id>{2462EEA6-4964-4B28-BAB2-DAA17F211CED}</x14:id>
        </ext>
      </extLst>
    </cfRule>
  </conditionalFormatting>
  <conditionalFormatting sqref="AE484">
    <cfRule type="dataBar" priority="104">
      <dataBar>
        <cfvo type="min"/>
        <cfvo type="max"/>
        <color theme="0" tint="-0.34998626667073579"/>
      </dataBar>
      <extLst>
        <ext xmlns:x14="http://schemas.microsoft.com/office/spreadsheetml/2009/9/main" uri="{B025F937-C7B1-47D3-B67F-A62EFF666E3E}">
          <x14:id>{2F75B021-76CB-4875-B104-490784E7A9D7}</x14:id>
        </ext>
      </extLst>
    </cfRule>
  </conditionalFormatting>
  <conditionalFormatting sqref="AF484">
    <cfRule type="dataBar" priority="103">
      <dataBar>
        <cfvo type="min"/>
        <cfvo type="max"/>
        <color theme="0" tint="-0.34998626667073579"/>
      </dataBar>
      <extLst>
        <ext xmlns:x14="http://schemas.microsoft.com/office/spreadsheetml/2009/9/main" uri="{B025F937-C7B1-47D3-B67F-A62EFF666E3E}">
          <x14:id>{08E774A4-B1E8-426A-ACA5-41BD662E0C4D}</x14:id>
        </ext>
      </extLst>
    </cfRule>
  </conditionalFormatting>
  <conditionalFormatting sqref="AG484">
    <cfRule type="dataBar" priority="102">
      <dataBar>
        <cfvo type="min"/>
        <cfvo type="max"/>
        <color theme="5"/>
      </dataBar>
      <extLst>
        <ext xmlns:x14="http://schemas.microsoft.com/office/spreadsheetml/2009/9/main" uri="{B025F937-C7B1-47D3-B67F-A62EFF666E3E}">
          <x14:id>{A1A01724-DD55-4F72-8823-ABC6749FE366}</x14:id>
        </ext>
      </extLst>
    </cfRule>
  </conditionalFormatting>
  <conditionalFormatting sqref="AJ484">
    <cfRule type="iconSet" priority="99">
      <iconSet iconSet="5Rating">
        <cfvo type="percent" val="0"/>
        <cfvo type="percent" val="20"/>
        <cfvo type="percent" val="40"/>
        <cfvo type="percent" val="60"/>
        <cfvo type="percent" val="80"/>
      </iconSet>
    </cfRule>
  </conditionalFormatting>
  <conditionalFormatting sqref="AK484">
    <cfRule type="iconSet" priority="98">
      <iconSet iconSet="5Rating">
        <cfvo type="percent" val="0"/>
        <cfvo type="percent" val="20"/>
        <cfvo type="percent" val="40"/>
        <cfvo type="percent" val="60"/>
        <cfvo type="percent" val="80"/>
      </iconSet>
    </cfRule>
  </conditionalFormatting>
  <conditionalFormatting sqref="AD484">
    <cfRule type="dataBar" priority="97">
      <dataBar>
        <cfvo type="min"/>
        <cfvo type="max"/>
        <color theme="1" tint="0.249977111117893"/>
      </dataBar>
      <extLst>
        <ext xmlns:x14="http://schemas.microsoft.com/office/spreadsheetml/2009/9/main" uri="{B025F937-C7B1-47D3-B67F-A62EFF666E3E}">
          <x14:id>{BB06BCA1-0676-4DC5-9A58-2C5321CC469D}</x14:id>
        </ext>
      </extLst>
    </cfRule>
  </conditionalFormatting>
  <conditionalFormatting sqref="W485">
    <cfRule type="dataBar" priority="96">
      <dataBar>
        <cfvo type="min"/>
        <cfvo type="max"/>
        <color theme="0" tint="-0.34998626667073579"/>
      </dataBar>
      <extLst>
        <ext xmlns:x14="http://schemas.microsoft.com/office/spreadsheetml/2009/9/main" uri="{B025F937-C7B1-47D3-B67F-A62EFF666E3E}">
          <x14:id>{FA95BB5F-6B67-47A2-821F-5ED813C094A7}</x14:id>
        </ext>
      </extLst>
    </cfRule>
  </conditionalFormatting>
  <conditionalFormatting sqref="X485">
    <cfRule type="dataBar" priority="95">
      <dataBar>
        <cfvo type="min"/>
        <cfvo type="max"/>
        <color theme="0" tint="-0.34998626667073579"/>
      </dataBar>
      <extLst>
        <ext xmlns:x14="http://schemas.microsoft.com/office/spreadsheetml/2009/9/main" uri="{B025F937-C7B1-47D3-B67F-A62EFF666E3E}">
          <x14:id>{A121C9CF-2FFE-492F-9B91-4C8A6DCAE121}</x14:id>
        </ext>
      </extLst>
    </cfRule>
  </conditionalFormatting>
  <conditionalFormatting sqref="AM485">
    <cfRule type="iconSet" priority="81">
      <iconSet iconSet="5Quarters">
        <cfvo type="percent" val="0"/>
        <cfvo type="percent" val="20"/>
        <cfvo type="percent" val="40"/>
        <cfvo type="percent" val="60"/>
        <cfvo type="percent" val="80"/>
      </iconSet>
    </cfRule>
  </conditionalFormatting>
  <conditionalFormatting sqref="Y485">
    <cfRule type="dataBar" priority="94">
      <dataBar>
        <cfvo type="min"/>
        <cfvo type="max"/>
        <color theme="5"/>
      </dataBar>
      <extLst>
        <ext xmlns:x14="http://schemas.microsoft.com/office/spreadsheetml/2009/9/main" uri="{B025F937-C7B1-47D3-B67F-A62EFF666E3E}">
          <x14:id>{9B555AFC-5583-4D14-B502-F48420E6AAFF}</x14:id>
        </ext>
      </extLst>
    </cfRule>
  </conditionalFormatting>
  <conditionalFormatting sqref="Z485">
    <cfRule type="dataBar" priority="93">
      <dataBar>
        <cfvo type="min"/>
        <cfvo type="max"/>
        <color rgb="FFFF0000"/>
      </dataBar>
      <extLst>
        <ext xmlns:x14="http://schemas.microsoft.com/office/spreadsheetml/2009/9/main" uri="{B025F937-C7B1-47D3-B67F-A62EFF666E3E}">
          <x14:id>{A0CA36B9-45A8-4749-905E-08CBE5D91280}</x14:id>
        </ext>
      </extLst>
    </cfRule>
  </conditionalFormatting>
  <conditionalFormatting sqref="V485">
    <cfRule type="dataBar" priority="92">
      <dataBar>
        <cfvo type="min"/>
        <cfvo type="max"/>
        <color rgb="FF0070C0"/>
      </dataBar>
      <extLst>
        <ext xmlns:x14="http://schemas.microsoft.com/office/spreadsheetml/2009/9/main" uri="{B025F937-C7B1-47D3-B67F-A62EFF666E3E}">
          <x14:id>{BEB0CFDC-1563-4735-8285-AFFA5BE1E539}</x14:id>
        </ext>
      </extLst>
    </cfRule>
  </conditionalFormatting>
  <conditionalFormatting sqref="AA485">
    <cfRule type="dataBar" priority="91">
      <dataBar>
        <cfvo type="min"/>
        <cfvo type="max"/>
        <color rgb="FFFFC000"/>
      </dataBar>
      <extLst>
        <ext xmlns:x14="http://schemas.microsoft.com/office/spreadsheetml/2009/9/main" uri="{B025F937-C7B1-47D3-B67F-A62EFF666E3E}">
          <x14:id>{9743BD72-4BB6-435F-B2C8-E1B8948C8BE2}</x14:id>
        </ext>
      </extLst>
    </cfRule>
  </conditionalFormatting>
  <conditionalFormatting sqref="G485">
    <cfRule type="dataBar" priority="82">
      <dataBar>
        <cfvo type="min"/>
        <cfvo type="max"/>
        <color theme="1" tint="0.249977111117893"/>
      </dataBar>
      <extLst>
        <ext xmlns:x14="http://schemas.microsoft.com/office/spreadsheetml/2009/9/main" uri="{B025F937-C7B1-47D3-B67F-A62EFF666E3E}">
          <x14:id>{D3036501-EE00-491D-A2B9-3F6C4F9AD2EE}</x14:id>
        </ext>
      </extLst>
    </cfRule>
  </conditionalFormatting>
  <conditionalFormatting sqref="L485 AL485">
    <cfRule type="dataBar" priority="90">
      <dataBar>
        <cfvo type="min"/>
        <cfvo type="max"/>
        <color theme="1" tint="0.249977111117893"/>
      </dataBar>
      <extLst>
        <ext xmlns:x14="http://schemas.microsoft.com/office/spreadsheetml/2009/9/main" uri="{B025F937-C7B1-47D3-B67F-A62EFF666E3E}">
          <x14:id>{5E340923-A53C-4231-97C8-C2DAC0CFE3E2}</x14:id>
        </ext>
      </extLst>
    </cfRule>
  </conditionalFormatting>
  <conditionalFormatting sqref="K485">
    <cfRule type="dataBar" priority="89">
      <dataBar>
        <cfvo type="min"/>
        <cfvo type="max"/>
        <color theme="1" tint="0.249977111117893"/>
      </dataBar>
      <extLst>
        <ext xmlns:x14="http://schemas.microsoft.com/office/spreadsheetml/2009/9/main" uri="{B025F937-C7B1-47D3-B67F-A62EFF666E3E}">
          <x14:id>{3210A3D0-1F92-4227-8686-5372CDF165EC}</x14:id>
        </ext>
      </extLst>
    </cfRule>
  </conditionalFormatting>
  <conditionalFormatting sqref="J485">
    <cfRule type="dataBar" priority="88">
      <dataBar>
        <cfvo type="min"/>
        <cfvo type="max"/>
        <color theme="1" tint="0.249977111117893"/>
      </dataBar>
      <extLst>
        <ext xmlns:x14="http://schemas.microsoft.com/office/spreadsheetml/2009/9/main" uri="{B025F937-C7B1-47D3-B67F-A62EFF666E3E}">
          <x14:id>{FADDA347-BA7D-4650-B47D-0AB3F8AC9A90}</x14:id>
        </ext>
      </extLst>
    </cfRule>
  </conditionalFormatting>
  <conditionalFormatting sqref="I485">
    <cfRule type="dataBar" priority="87">
      <dataBar>
        <cfvo type="min"/>
        <cfvo type="max"/>
        <color theme="1" tint="0.249977111117893"/>
      </dataBar>
      <extLst>
        <ext xmlns:x14="http://schemas.microsoft.com/office/spreadsheetml/2009/9/main" uri="{B025F937-C7B1-47D3-B67F-A62EFF666E3E}">
          <x14:id>{5C15AE26-2BD7-461D-8D77-35304D2ED118}</x14:id>
        </ext>
      </extLst>
    </cfRule>
  </conditionalFormatting>
  <conditionalFormatting sqref="H485">
    <cfRule type="dataBar" priority="86">
      <dataBar>
        <cfvo type="min"/>
        <cfvo type="max"/>
        <color theme="1" tint="0.249977111117893"/>
      </dataBar>
      <extLst>
        <ext xmlns:x14="http://schemas.microsoft.com/office/spreadsheetml/2009/9/main" uri="{B025F937-C7B1-47D3-B67F-A62EFF666E3E}">
          <x14:id>{1DCEE9EB-DE10-40FC-B2B7-DD61E87E0FC1}</x14:id>
        </ext>
      </extLst>
    </cfRule>
  </conditionalFormatting>
  <conditionalFormatting sqref="AB485">
    <cfRule type="iconSet" priority="85">
      <iconSet iconSet="5Rating">
        <cfvo type="percent" val="0"/>
        <cfvo type="percent" val="20"/>
        <cfvo type="percent" val="40"/>
        <cfvo type="percent" val="60"/>
        <cfvo type="percent" val="80"/>
      </iconSet>
    </cfRule>
  </conditionalFormatting>
  <conditionalFormatting sqref="AC485">
    <cfRule type="iconSet" priority="84">
      <iconSet iconSet="5Rating">
        <cfvo type="percent" val="0"/>
        <cfvo type="percent" val="20"/>
        <cfvo type="percent" val="40"/>
        <cfvo type="percent" val="60"/>
        <cfvo type="percent" val="80"/>
      </iconSet>
    </cfRule>
  </conditionalFormatting>
  <conditionalFormatting sqref="F485">
    <cfRule type="dataBar" priority="83">
      <dataBar>
        <cfvo type="min"/>
        <cfvo type="max"/>
        <color theme="1" tint="0.249977111117893"/>
      </dataBar>
      <extLst>
        <ext xmlns:x14="http://schemas.microsoft.com/office/spreadsheetml/2009/9/main" uri="{B025F937-C7B1-47D3-B67F-A62EFF666E3E}">
          <x14:id>{A3368D8D-1E51-47AF-A8AB-8FA0D056599B}</x14:id>
        </ext>
      </extLst>
    </cfRule>
  </conditionalFormatting>
  <conditionalFormatting sqref="E485">
    <cfRule type="containsText" dxfId="55" priority="74" operator="containsText" text="UMA">
      <formula>NOT(ISERROR(SEARCH("UMA",E485)))</formula>
    </cfRule>
    <cfRule type="containsText" dxfId="54" priority="75" operator="containsText" text="摩托">
      <formula>NOT(ISERROR(SEARCH("摩托",E485)))</formula>
    </cfRule>
    <cfRule type="containsText" dxfId="53" priority="76" operator="containsText" text="战车">
      <formula>NOT(ISERROR(SEARCH("战车",E485)))</formula>
    </cfRule>
    <cfRule type="containsText" dxfId="52" priority="77" operator="containsText" text="机械">
      <formula>NOT(ISERROR(SEARCH("机械",E485)))</formula>
    </cfRule>
    <cfRule type="containsText" dxfId="51" priority="78" operator="containsText" text="植物">
      <formula>NOT(ISERROR(SEARCH("植物",E485)))</formula>
    </cfRule>
    <cfRule type="containsText" dxfId="50" priority="79" operator="containsText" text="昆虫">
      <formula>NOT(ISERROR(SEARCH("昆虫",E485)))</formula>
    </cfRule>
    <cfRule type="containsText" dxfId="49" priority="80" operator="containsText" text="生物">
      <formula>NOT(ISERROR(SEARCH("生物",E485)))</formula>
    </cfRule>
  </conditionalFormatting>
  <conditionalFormatting sqref="U485">
    <cfRule type="dataBar" priority="73">
      <dataBar>
        <cfvo type="min"/>
        <cfvo type="max"/>
        <color theme="1" tint="0.249977111117893"/>
      </dataBar>
      <extLst>
        <ext xmlns:x14="http://schemas.microsoft.com/office/spreadsheetml/2009/9/main" uri="{B025F937-C7B1-47D3-B67F-A62EFF666E3E}">
          <x14:id>{9BA4178C-392E-4830-B13E-75CDD62AD7EB}</x14:id>
        </ext>
      </extLst>
    </cfRule>
  </conditionalFormatting>
  <conditionalFormatting sqref="AE485">
    <cfRule type="dataBar" priority="72">
      <dataBar>
        <cfvo type="min"/>
        <cfvo type="max"/>
        <color theme="0" tint="-0.34998626667073579"/>
      </dataBar>
      <extLst>
        <ext xmlns:x14="http://schemas.microsoft.com/office/spreadsheetml/2009/9/main" uri="{B025F937-C7B1-47D3-B67F-A62EFF666E3E}">
          <x14:id>{CA7BEFE3-99AD-4371-B205-A6F2BDA4A28A}</x14:id>
        </ext>
      </extLst>
    </cfRule>
  </conditionalFormatting>
  <conditionalFormatting sqref="AF485">
    <cfRule type="dataBar" priority="71">
      <dataBar>
        <cfvo type="min"/>
        <cfvo type="max"/>
        <color theme="0" tint="-0.34998626667073579"/>
      </dataBar>
      <extLst>
        <ext xmlns:x14="http://schemas.microsoft.com/office/spreadsheetml/2009/9/main" uri="{B025F937-C7B1-47D3-B67F-A62EFF666E3E}">
          <x14:id>{A3FB26F8-22BB-4208-AE7D-1ADC660B5EA6}</x14:id>
        </ext>
      </extLst>
    </cfRule>
  </conditionalFormatting>
  <conditionalFormatting sqref="AG485">
    <cfRule type="dataBar" priority="70">
      <dataBar>
        <cfvo type="min"/>
        <cfvo type="max"/>
        <color theme="5"/>
      </dataBar>
      <extLst>
        <ext xmlns:x14="http://schemas.microsoft.com/office/spreadsheetml/2009/9/main" uri="{B025F937-C7B1-47D3-B67F-A62EFF666E3E}">
          <x14:id>{FC4B2A1F-292B-451B-A38E-9F7A02B9BBF4}</x14:id>
        </ext>
      </extLst>
    </cfRule>
  </conditionalFormatting>
  <conditionalFormatting sqref="AJ485">
    <cfRule type="iconSet" priority="67">
      <iconSet iconSet="5Rating">
        <cfvo type="percent" val="0"/>
        <cfvo type="percent" val="20"/>
        <cfvo type="percent" val="40"/>
        <cfvo type="percent" val="60"/>
        <cfvo type="percent" val="80"/>
      </iconSet>
    </cfRule>
  </conditionalFormatting>
  <conditionalFormatting sqref="AK485">
    <cfRule type="iconSet" priority="66">
      <iconSet iconSet="5Rating">
        <cfvo type="percent" val="0"/>
        <cfvo type="percent" val="20"/>
        <cfvo type="percent" val="40"/>
        <cfvo type="percent" val="60"/>
        <cfvo type="percent" val="80"/>
      </iconSet>
    </cfRule>
  </conditionalFormatting>
  <conditionalFormatting sqref="AD485">
    <cfRule type="dataBar" priority="65">
      <dataBar>
        <cfvo type="min"/>
        <cfvo type="max"/>
        <color theme="1" tint="0.249977111117893"/>
      </dataBar>
      <extLst>
        <ext xmlns:x14="http://schemas.microsoft.com/office/spreadsheetml/2009/9/main" uri="{B025F937-C7B1-47D3-B67F-A62EFF666E3E}">
          <x14:id>{ECDF9567-2E8E-4F66-A870-7C9F0BB764A3}</x14:id>
        </ext>
      </extLst>
    </cfRule>
  </conditionalFormatting>
  <conditionalFormatting sqref="W486:W489">
    <cfRule type="dataBar" priority="64">
      <dataBar>
        <cfvo type="min"/>
        <cfvo type="max"/>
        <color theme="0" tint="-0.34998626667073579"/>
      </dataBar>
      <extLst>
        <ext xmlns:x14="http://schemas.microsoft.com/office/spreadsheetml/2009/9/main" uri="{B025F937-C7B1-47D3-B67F-A62EFF666E3E}">
          <x14:id>{44B3AFA4-7C80-46CC-8F11-53C54B87A26E}</x14:id>
        </ext>
      </extLst>
    </cfRule>
  </conditionalFormatting>
  <conditionalFormatting sqref="X486:X489">
    <cfRule type="dataBar" priority="63">
      <dataBar>
        <cfvo type="min"/>
        <cfvo type="max"/>
        <color theme="0" tint="-0.34998626667073579"/>
      </dataBar>
      <extLst>
        <ext xmlns:x14="http://schemas.microsoft.com/office/spreadsheetml/2009/9/main" uri="{B025F937-C7B1-47D3-B67F-A62EFF666E3E}">
          <x14:id>{DBC1AF88-E356-498E-816F-C52F2A4E04B5}</x14:id>
        </ext>
      </extLst>
    </cfRule>
  </conditionalFormatting>
  <conditionalFormatting sqref="AM486:AM489">
    <cfRule type="iconSet" priority="49">
      <iconSet iconSet="5Quarters">
        <cfvo type="percent" val="0"/>
        <cfvo type="percent" val="20"/>
        <cfvo type="percent" val="40"/>
        <cfvo type="percent" val="60"/>
        <cfvo type="percent" val="80"/>
      </iconSet>
    </cfRule>
  </conditionalFormatting>
  <conditionalFormatting sqref="Y486:Y489">
    <cfRule type="dataBar" priority="62">
      <dataBar>
        <cfvo type="min"/>
        <cfvo type="max"/>
        <color theme="5"/>
      </dataBar>
      <extLst>
        <ext xmlns:x14="http://schemas.microsoft.com/office/spreadsheetml/2009/9/main" uri="{B025F937-C7B1-47D3-B67F-A62EFF666E3E}">
          <x14:id>{41034B5D-2D97-4EC4-8066-69E0BE7DE385}</x14:id>
        </ext>
      </extLst>
    </cfRule>
  </conditionalFormatting>
  <conditionalFormatting sqref="Z486:Z489">
    <cfRule type="dataBar" priority="61">
      <dataBar>
        <cfvo type="min"/>
        <cfvo type="max"/>
        <color rgb="FFFF0000"/>
      </dataBar>
      <extLst>
        <ext xmlns:x14="http://schemas.microsoft.com/office/spreadsheetml/2009/9/main" uri="{B025F937-C7B1-47D3-B67F-A62EFF666E3E}">
          <x14:id>{E4020470-E889-4535-AB30-41A33FC2BD29}</x14:id>
        </ext>
      </extLst>
    </cfRule>
  </conditionalFormatting>
  <conditionalFormatting sqref="V486:V489">
    <cfRule type="dataBar" priority="60">
      <dataBar>
        <cfvo type="min"/>
        <cfvo type="max"/>
        <color rgb="FF0070C0"/>
      </dataBar>
      <extLst>
        <ext xmlns:x14="http://schemas.microsoft.com/office/spreadsheetml/2009/9/main" uri="{B025F937-C7B1-47D3-B67F-A62EFF666E3E}">
          <x14:id>{C2A01FC8-1839-4723-8979-BF47AC1EDA9D}</x14:id>
        </ext>
      </extLst>
    </cfRule>
  </conditionalFormatting>
  <conditionalFormatting sqref="AA486:AA489">
    <cfRule type="dataBar" priority="59">
      <dataBar>
        <cfvo type="min"/>
        <cfvo type="max"/>
        <color rgb="FFFFC000"/>
      </dataBar>
      <extLst>
        <ext xmlns:x14="http://schemas.microsoft.com/office/spreadsheetml/2009/9/main" uri="{B025F937-C7B1-47D3-B67F-A62EFF666E3E}">
          <x14:id>{E5737478-6875-4930-8A86-C58401A74445}</x14:id>
        </ext>
      </extLst>
    </cfRule>
  </conditionalFormatting>
  <conditionalFormatting sqref="G486:G489">
    <cfRule type="dataBar" priority="50">
      <dataBar>
        <cfvo type="min"/>
        <cfvo type="max"/>
        <color theme="1" tint="0.249977111117893"/>
      </dataBar>
      <extLst>
        <ext xmlns:x14="http://schemas.microsoft.com/office/spreadsheetml/2009/9/main" uri="{B025F937-C7B1-47D3-B67F-A62EFF666E3E}">
          <x14:id>{C767A1FE-DF89-4E5E-88F2-85B10C961980}</x14:id>
        </ext>
      </extLst>
    </cfRule>
  </conditionalFormatting>
  <conditionalFormatting sqref="AL486:AL489 L486:L489">
    <cfRule type="dataBar" priority="58">
      <dataBar>
        <cfvo type="min"/>
        <cfvo type="max"/>
        <color theme="1" tint="0.249977111117893"/>
      </dataBar>
      <extLst>
        <ext xmlns:x14="http://schemas.microsoft.com/office/spreadsheetml/2009/9/main" uri="{B025F937-C7B1-47D3-B67F-A62EFF666E3E}">
          <x14:id>{392CDF8B-21F9-4393-A395-862C80B061CD}</x14:id>
        </ext>
      </extLst>
    </cfRule>
  </conditionalFormatting>
  <conditionalFormatting sqref="K486:K489">
    <cfRule type="dataBar" priority="57">
      <dataBar>
        <cfvo type="min"/>
        <cfvo type="max"/>
        <color theme="1" tint="0.249977111117893"/>
      </dataBar>
      <extLst>
        <ext xmlns:x14="http://schemas.microsoft.com/office/spreadsheetml/2009/9/main" uri="{B025F937-C7B1-47D3-B67F-A62EFF666E3E}">
          <x14:id>{85F2EF58-D386-4F8F-80EE-20A999990103}</x14:id>
        </ext>
      </extLst>
    </cfRule>
  </conditionalFormatting>
  <conditionalFormatting sqref="J486:J489">
    <cfRule type="dataBar" priority="56">
      <dataBar>
        <cfvo type="min"/>
        <cfvo type="max"/>
        <color theme="1" tint="0.249977111117893"/>
      </dataBar>
      <extLst>
        <ext xmlns:x14="http://schemas.microsoft.com/office/spreadsheetml/2009/9/main" uri="{B025F937-C7B1-47D3-B67F-A62EFF666E3E}">
          <x14:id>{5082F7D3-E25A-4494-80CB-5DB53845CD82}</x14:id>
        </ext>
      </extLst>
    </cfRule>
  </conditionalFormatting>
  <conditionalFormatting sqref="I486:I489">
    <cfRule type="dataBar" priority="55">
      <dataBar>
        <cfvo type="min"/>
        <cfvo type="max"/>
        <color theme="1" tint="0.249977111117893"/>
      </dataBar>
      <extLst>
        <ext xmlns:x14="http://schemas.microsoft.com/office/spreadsheetml/2009/9/main" uri="{B025F937-C7B1-47D3-B67F-A62EFF666E3E}">
          <x14:id>{EB5E634F-59DD-475F-ABE1-A35A0E4FC81F}</x14:id>
        </ext>
      </extLst>
    </cfRule>
  </conditionalFormatting>
  <conditionalFormatting sqref="H486:H489">
    <cfRule type="dataBar" priority="54">
      <dataBar>
        <cfvo type="min"/>
        <cfvo type="max"/>
        <color theme="1" tint="0.249977111117893"/>
      </dataBar>
      <extLst>
        <ext xmlns:x14="http://schemas.microsoft.com/office/spreadsheetml/2009/9/main" uri="{B025F937-C7B1-47D3-B67F-A62EFF666E3E}">
          <x14:id>{BBA30112-022B-45DB-BA62-9DFAB82BD606}</x14:id>
        </ext>
      </extLst>
    </cfRule>
  </conditionalFormatting>
  <conditionalFormatting sqref="AB486:AB489">
    <cfRule type="iconSet" priority="53">
      <iconSet iconSet="5Rating">
        <cfvo type="percent" val="0"/>
        <cfvo type="percent" val="20"/>
        <cfvo type="percent" val="40"/>
        <cfvo type="percent" val="60"/>
        <cfvo type="percent" val="80"/>
      </iconSet>
    </cfRule>
  </conditionalFormatting>
  <conditionalFormatting sqref="AC486:AC489">
    <cfRule type="iconSet" priority="52">
      <iconSet iconSet="5Rating">
        <cfvo type="percent" val="0"/>
        <cfvo type="percent" val="20"/>
        <cfvo type="percent" val="40"/>
        <cfvo type="percent" val="60"/>
        <cfvo type="percent" val="80"/>
      </iconSet>
    </cfRule>
  </conditionalFormatting>
  <conditionalFormatting sqref="F486:F489">
    <cfRule type="dataBar" priority="51">
      <dataBar>
        <cfvo type="min"/>
        <cfvo type="max"/>
        <color theme="1" tint="0.249977111117893"/>
      </dataBar>
      <extLst>
        <ext xmlns:x14="http://schemas.microsoft.com/office/spreadsheetml/2009/9/main" uri="{B025F937-C7B1-47D3-B67F-A62EFF666E3E}">
          <x14:id>{834D4EAD-D937-47D4-AE5D-55A78655FAC6}</x14:id>
        </ext>
      </extLst>
    </cfRule>
  </conditionalFormatting>
  <conditionalFormatting sqref="E486:E489">
    <cfRule type="containsText" dxfId="48" priority="42" operator="containsText" text="UMA">
      <formula>NOT(ISERROR(SEARCH("UMA",E486)))</formula>
    </cfRule>
    <cfRule type="containsText" dxfId="47" priority="43" operator="containsText" text="摩托">
      <formula>NOT(ISERROR(SEARCH("摩托",E486)))</formula>
    </cfRule>
    <cfRule type="containsText" dxfId="46" priority="44" operator="containsText" text="战车">
      <formula>NOT(ISERROR(SEARCH("战车",E486)))</formula>
    </cfRule>
    <cfRule type="containsText" dxfId="45" priority="45" operator="containsText" text="机械">
      <formula>NOT(ISERROR(SEARCH("机械",E486)))</formula>
    </cfRule>
    <cfRule type="containsText" dxfId="44" priority="46" operator="containsText" text="植物">
      <formula>NOT(ISERROR(SEARCH("植物",E486)))</formula>
    </cfRule>
    <cfRule type="containsText" dxfId="43" priority="47" operator="containsText" text="昆虫">
      <formula>NOT(ISERROR(SEARCH("昆虫",E486)))</formula>
    </cfRule>
    <cfRule type="containsText" dxfId="42" priority="48" operator="containsText" text="生物">
      <formula>NOT(ISERROR(SEARCH("生物",E486)))</formula>
    </cfRule>
  </conditionalFormatting>
  <conditionalFormatting sqref="U486:U489">
    <cfRule type="dataBar" priority="41">
      <dataBar>
        <cfvo type="min"/>
        <cfvo type="max"/>
        <color theme="1" tint="0.249977111117893"/>
      </dataBar>
      <extLst>
        <ext xmlns:x14="http://schemas.microsoft.com/office/spreadsheetml/2009/9/main" uri="{B025F937-C7B1-47D3-B67F-A62EFF666E3E}">
          <x14:id>{CB6AA828-1A72-4F49-9993-42079036D452}</x14:id>
        </ext>
      </extLst>
    </cfRule>
  </conditionalFormatting>
  <conditionalFormatting sqref="AE486:AE489">
    <cfRule type="dataBar" priority="40">
      <dataBar>
        <cfvo type="min"/>
        <cfvo type="max"/>
        <color theme="0" tint="-0.34998626667073579"/>
      </dataBar>
      <extLst>
        <ext xmlns:x14="http://schemas.microsoft.com/office/spreadsheetml/2009/9/main" uri="{B025F937-C7B1-47D3-B67F-A62EFF666E3E}">
          <x14:id>{5168B58A-7206-419C-80B3-1C754EFAEAE7}</x14:id>
        </ext>
      </extLst>
    </cfRule>
  </conditionalFormatting>
  <conditionalFormatting sqref="AF486:AF489">
    <cfRule type="dataBar" priority="39">
      <dataBar>
        <cfvo type="min"/>
        <cfvo type="max"/>
        <color theme="0" tint="-0.34998626667073579"/>
      </dataBar>
      <extLst>
        <ext xmlns:x14="http://schemas.microsoft.com/office/spreadsheetml/2009/9/main" uri="{B025F937-C7B1-47D3-B67F-A62EFF666E3E}">
          <x14:id>{D011D90D-9D78-4D74-95FF-B3083E507FB2}</x14:id>
        </ext>
      </extLst>
    </cfRule>
  </conditionalFormatting>
  <conditionalFormatting sqref="AG486:AG489">
    <cfRule type="dataBar" priority="38">
      <dataBar>
        <cfvo type="min"/>
        <cfvo type="max"/>
        <color theme="5"/>
      </dataBar>
      <extLst>
        <ext xmlns:x14="http://schemas.microsoft.com/office/spreadsheetml/2009/9/main" uri="{B025F937-C7B1-47D3-B67F-A62EFF666E3E}">
          <x14:id>{CEAA4893-29B0-45F4-A428-BDDD0C79B553}</x14:id>
        </ext>
      </extLst>
    </cfRule>
  </conditionalFormatting>
  <conditionalFormatting sqref="AJ486:AJ489">
    <cfRule type="iconSet" priority="35">
      <iconSet iconSet="5Rating">
        <cfvo type="percent" val="0"/>
        <cfvo type="percent" val="20"/>
        <cfvo type="percent" val="40"/>
        <cfvo type="percent" val="60"/>
        <cfvo type="percent" val="80"/>
      </iconSet>
    </cfRule>
  </conditionalFormatting>
  <conditionalFormatting sqref="AK486:AK489">
    <cfRule type="iconSet" priority="34">
      <iconSet iconSet="5Rating">
        <cfvo type="percent" val="0"/>
        <cfvo type="percent" val="20"/>
        <cfvo type="percent" val="40"/>
        <cfvo type="percent" val="60"/>
        <cfvo type="percent" val="80"/>
      </iconSet>
    </cfRule>
  </conditionalFormatting>
  <conditionalFormatting sqref="AD486:AD489">
    <cfRule type="dataBar" priority="33">
      <dataBar>
        <cfvo type="min"/>
        <cfvo type="max"/>
        <color theme="1" tint="0.249977111117893"/>
      </dataBar>
      <extLst>
        <ext xmlns:x14="http://schemas.microsoft.com/office/spreadsheetml/2009/9/main" uri="{B025F937-C7B1-47D3-B67F-A62EFF666E3E}">
          <x14:id>{666156DC-E6FA-4FA2-A25D-19CD85434226}</x14:id>
        </ext>
      </extLst>
    </cfRule>
  </conditionalFormatting>
  <conditionalFormatting sqref="W490:W498">
    <cfRule type="dataBar" priority="32">
      <dataBar>
        <cfvo type="min"/>
        <cfvo type="max"/>
        <color theme="0" tint="-0.34998626667073579"/>
      </dataBar>
      <extLst>
        <ext xmlns:x14="http://schemas.microsoft.com/office/spreadsheetml/2009/9/main" uri="{B025F937-C7B1-47D3-B67F-A62EFF666E3E}">
          <x14:id>{32BA3BF4-18FC-4340-900D-645EBA0B596B}</x14:id>
        </ext>
      </extLst>
    </cfRule>
  </conditionalFormatting>
  <conditionalFormatting sqref="X490:X498">
    <cfRule type="dataBar" priority="31">
      <dataBar>
        <cfvo type="min"/>
        <cfvo type="max"/>
        <color theme="0" tint="-0.34998626667073579"/>
      </dataBar>
      <extLst>
        <ext xmlns:x14="http://schemas.microsoft.com/office/spreadsheetml/2009/9/main" uri="{B025F937-C7B1-47D3-B67F-A62EFF666E3E}">
          <x14:id>{4C049AF2-B6B8-46A4-AD1E-FA57CA0C6571}</x14:id>
        </ext>
      </extLst>
    </cfRule>
  </conditionalFormatting>
  <conditionalFormatting sqref="AM490:AM498">
    <cfRule type="iconSet" priority="17">
      <iconSet iconSet="5Quarters">
        <cfvo type="percent" val="0"/>
        <cfvo type="percent" val="20"/>
        <cfvo type="percent" val="40"/>
        <cfvo type="percent" val="60"/>
        <cfvo type="percent" val="80"/>
      </iconSet>
    </cfRule>
  </conditionalFormatting>
  <conditionalFormatting sqref="Y490:Y498">
    <cfRule type="dataBar" priority="30">
      <dataBar>
        <cfvo type="min"/>
        <cfvo type="max"/>
        <color theme="5"/>
      </dataBar>
      <extLst>
        <ext xmlns:x14="http://schemas.microsoft.com/office/spreadsheetml/2009/9/main" uri="{B025F937-C7B1-47D3-B67F-A62EFF666E3E}">
          <x14:id>{8E67487C-FDDF-49B0-86B5-1EA27D7D4278}</x14:id>
        </ext>
      </extLst>
    </cfRule>
  </conditionalFormatting>
  <conditionalFormatting sqref="Z490:Z498">
    <cfRule type="dataBar" priority="29">
      <dataBar>
        <cfvo type="min"/>
        <cfvo type="max"/>
        <color rgb="FFFF0000"/>
      </dataBar>
      <extLst>
        <ext xmlns:x14="http://schemas.microsoft.com/office/spreadsheetml/2009/9/main" uri="{B025F937-C7B1-47D3-B67F-A62EFF666E3E}">
          <x14:id>{039650BC-E4BC-4C23-84F2-26034DF123C8}</x14:id>
        </ext>
      </extLst>
    </cfRule>
  </conditionalFormatting>
  <conditionalFormatting sqref="V490:V498">
    <cfRule type="dataBar" priority="28">
      <dataBar>
        <cfvo type="min"/>
        <cfvo type="max"/>
        <color rgb="FF0070C0"/>
      </dataBar>
      <extLst>
        <ext xmlns:x14="http://schemas.microsoft.com/office/spreadsheetml/2009/9/main" uri="{B025F937-C7B1-47D3-B67F-A62EFF666E3E}">
          <x14:id>{7C9ACBCF-9E57-4113-A649-FCEF409E00C2}</x14:id>
        </ext>
      </extLst>
    </cfRule>
  </conditionalFormatting>
  <conditionalFormatting sqref="AA490:AA498">
    <cfRule type="dataBar" priority="27">
      <dataBar>
        <cfvo type="min"/>
        <cfvo type="max"/>
        <color rgb="FFFFC000"/>
      </dataBar>
      <extLst>
        <ext xmlns:x14="http://schemas.microsoft.com/office/spreadsheetml/2009/9/main" uri="{B025F937-C7B1-47D3-B67F-A62EFF666E3E}">
          <x14:id>{C07C2D10-3725-4C89-A915-B77571970B49}</x14:id>
        </ext>
      </extLst>
    </cfRule>
  </conditionalFormatting>
  <conditionalFormatting sqref="G490:G498">
    <cfRule type="dataBar" priority="18">
      <dataBar>
        <cfvo type="min"/>
        <cfvo type="max"/>
        <color theme="1" tint="0.249977111117893"/>
      </dataBar>
      <extLst>
        <ext xmlns:x14="http://schemas.microsoft.com/office/spreadsheetml/2009/9/main" uri="{B025F937-C7B1-47D3-B67F-A62EFF666E3E}">
          <x14:id>{ECB014AB-0EFD-4EB3-AF24-B1D0BEA0726B}</x14:id>
        </ext>
      </extLst>
    </cfRule>
  </conditionalFormatting>
  <conditionalFormatting sqref="L490:L498 AL490:AL498">
    <cfRule type="dataBar" priority="26">
      <dataBar>
        <cfvo type="min"/>
        <cfvo type="max"/>
        <color theme="1" tint="0.249977111117893"/>
      </dataBar>
      <extLst>
        <ext xmlns:x14="http://schemas.microsoft.com/office/spreadsheetml/2009/9/main" uri="{B025F937-C7B1-47D3-B67F-A62EFF666E3E}">
          <x14:id>{E6CB80C9-8623-445E-87EF-CF008466D0C0}</x14:id>
        </ext>
      </extLst>
    </cfRule>
  </conditionalFormatting>
  <conditionalFormatting sqref="K490:K498">
    <cfRule type="dataBar" priority="25">
      <dataBar>
        <cfvo type="min"/>
        <cfvo type="max"/>
        <color theme="1" tint="0.249977111117893"/>
      </dataBar>
      <extLst>
        <ext xmlns:x14="http://schemas.microsoft.com/office/spreadsheetml/2009/9/main" uri="{B025F937-C7B1-47D3-B67F-A62EFF666E3E}">
          <x14:id>{3CF53B78-AC48-4874-AE4D-E3260584392C}</x14:id>
        </ext>
      </extLst>
    </cfRule>
  </conditionalFormatting>
  <conditionalFormatting sqref="J490:J498">
    <cfRule type="dataBar" priority="24">
      <dataBar>
        <cfvo type="min"/>
        <cfvo type="max"/>
        <color theme="1" tint="0.249977111117893"/>
      </dataBar>
      <extLst>
        <ext xmlns:x14="http://schemas.microsoft.com/office/spreadsheetml/2009/9/main" uri="{B025F937-C7B1-47D3-B67F-A62EFF666E3E}">
          <x14:id>{B7CE80F4-2AB3-4CD0-9FB6-C62E55911D4E}</x14:id>
        </ext>
      </extLst>
    </cfRule>
  </conditionalFormatting>
  <conditionalFormatting sqref="I490:I498">
    <cfRule type="dataBar" priority="23">
      <dataBar>
        <cfvo type="min"/>
        <cfvo type="max"/>
        <color theme="1" tint="0.249977111117893"/>
      </dataBar>
      <extLst>
        <ext xmlns:x14="http://schemas.microsoft.com/office/spreadsheetml/2009/9/main" uri="{B025F937-C7B1-47D3-B67F-A62EFF666E3E}">
          <x14:id>{01DCBCEB-7334-4BE4-B338-7EFA5BB4BE27}</x14:id>
        </ext>
      </extLst>
    </cfRule>
  </conditionalFormatting>
  <conditionalFormatting sqref="H490:H498">
    <cfRule type="dataBar" priority="22">
      <dataBar>
        <cfvo type="min"/>
        <cfvo type="max"/>
        <color theme="1" tint="0.249977111117893"/>
      </dataBar>
      <extLst>
        <ext xmlns:x14="http://schemas.microsoft.com/office/spreadsheetml/2009/9/main" uri="{B025F937-C7B1-47D3-B67F-A62EFF666E3E}">
          <x14:id>{DE6BB99A-8063-4547-B502-01F030F61C9B}</x14:id>
        </ext>
      </extLst>
    </cfRule>
  </conditionalFormatting>
  <conditionalFormatting sqref="AB490:AB498">
    <cfRule type="iconSet" priority="21">
      <iconSet iconSet="5Rating">
        <cfvo type="percent" val="0"/>
        <cfvo type="percent" val="20"/>
        <cfvo type="percent" val="40"/>
        <cfvo type="percent" val="60"/>
        <cfvo type="percent" val="80"/>
      </iconSet>
    </cfRule>
  </conditionalFormatting>
  <conditionalFormatting sqref="AC490:AC498">
    <cfRule type="iconSet" priority="20">
      <iconSet iconSet="5Rating">
        <cfvo type="percent" val="0"/>
        <cfvo type="percent" val="20"/>
        <cfvo type="percent" val="40"/>
        <cfvo type="percent" val="60"/>
        <cfvo type="percent" val="80"/>
      </iconSet>
    </cfRule>
  </conditionalFormatting>
  <conditionalFormatting sqref="F490:F498">
    <cfRule type="dataBar" priority="19">
      <dataBar>
        <cfvo type="min"/>
        <cfvo type="max"/>
        <color theme="1" tint="0.249977111117893"/>
      </dataBar>
      <extLst>
        <ext xmlns:x14="http://schemas.microsoft.com/office/spreadsheetml/2009/9/main" uri="{B025F937-C7B1-47D3-B67F-A62EFF666E3E}">
          <x14:id>{152DF660-D9A0-44EB-BDDA-C30EF9FDC086}</x14:id>
        </ext>
      </extLst>
    </cfRule>
  </conditionalFormatting>
  <conditionalFormatting sqref="E490:E498">
    <cfRule type="containsText" dxfId="41" priority="10" operator="containsText" text="UMA">
      <formula>NOT(ISERROR(SEARCH("UMA",E490)))</formula>
    </cfRule>
    <cfRule type="containsText" dxfId="40" priority="11" operator="containsText" text="摩托">
      <formula>NOT(ISERROR(SEARCH("摩托",E490)))</formula>
    </cfRule>
    <cfRule type="containsText" dxfId="39" priority="12" operator="containsText" text="战车">
      <formula>NOT(ISERROR(SEARCH("战车",E490)))</formula>
    </cfRule>
    <cfRule type="containsText" dxfId="38" priority="13" operator="containsText" text="机械">
      <formula>NOT(ISERROR(SEARCH("机械",E490)))</formula>
    </cfRule>
    <cfRule type="containsText" dxfId="37" priority="14" operator="containsText" text="植物">
      <formula>NOT(ISERROR(SEARCH("植物",E490)))</formula>
    </cfRule>
    <cfRule type="containsText" dxfId="36" priority="15" operator="containsText" text="昆虫">
      <formula>NOT(ISERROR(SEARCH("昆虫",E490)))</formula>
    </cfRule>
    <cfRule type="containsText" dxfId="35" priority="16" operator="containsText" text="生物">
      <formula>NOT(ISERROR(SEARCH("生物",E490)))</formula>
    </cfRule>
  </conditionalFormatting>
  <conditionalFormatting sqref="U490:U498">
    <cfRule type="dataBar" priority="9">
      <dataBar>
        <cfvo type="min"/>
        <cfvo type="max"/>
        <color theme="1" tint="0.249977111117893"/>
      </dataBar>
      <extLst>
        <ext xmlns:x14="http://schemas.microsoft.com/office/spreadsheetml/2009/9/main" uri="{B025F937-C7B1-47D3-B67F-A62EFF666E3E}">
          <x14:id>{2DED83FF-B16D-48D5-8662-DEEC8F94F427}</x14:id>
        </ext>
      </extLst>
    </cfRule>
  </conditionalFormatting>
  <conditionalFormatting sqref="AE490:AE498">
    <cfRule type="dataBar" priority="8">
      <dataBar>
        <cfvo type="min"/>
        <cfvo type="max"/>
        <color theme="0" tint="-0.34998626667073579"/>
      </dataBar>
      <extLst>
        <ext xmlns:x14="http://schemas.microsoft.com/office/spreadsheetml/2009/9/main" uri="{B025F937-C7B1-47D3-B67F-A62EFF666E3E}">
          <x14:id>{4563A974-826B-4886-AC20-75E0B55DEC42}</x14:id>
        </ext>
      </extLst>
    </cfRule>
  </conditionalFormatting>
  <conditionalFormatting sqref="AF490:AF498">
    <cfRule type="dataBar" priority="7">
      <dataBar>
        <cfvo type="min"/>
        <cfvo type="max"/>
        <color theme="0" tint="-0.34998626667073579"/>
      </dataBar>
      <extLst>
        <ext xmlns:x14="http://schemas.microsoft.com/office/spreadsheetml/2009/9/main" uri="{B025F937-C7B1-47D3-B67F-A62EFF666E3E}">
          <x14:id>{C798C73C-2AF2-4597-AF08-A116C611A021}</x14:id>
        </ext>
      </extLst>
    </cfRule>
  </conditionalFormatting>
  <conditionalFormatting sqref="AG490:AG498">
    <cfRule type="dataBar" priority="6">
      <dataBar>
        <cfvo type="min"/>
        <cfvo type="max"/>
        <color theme="5"/>
      </dataBar>
      <extLst>
        <ext xmlns:x14="http://schemas.microsoft.com/office/spreadsheetml/2009/9/main" uri="{B025F937-C7B1-47D3-B67F-A62EFF666E3E}">
          <x14:id>{A947A78E-1E29-41DF-8094-CED64B1A1D13}</x14:id>
        </ext>
      </extLst>
    </cfRule>
  </conditionalFormatting>
  <conditionalFormatting sqref="AJ490:AJ498">
    <cfRule type="iconSet" priority="3">
      <iconSet iconSet="5Rating">
        <cfvo type="percent" val="0"/>
        <cfvo type="percent" val="20"/>
        <cfvo type="percent" val="40"/>
        <cfvo type="percent" val="60"/>
        <cfvo type="percent" val="80"/>
      </iconSet>
    </cfRule>
  </conditionalFormatting>
  <conditionalFormatting sqref="AK490:AK498">
    <cfRule type="iconSet" priority="2">
      <iconSet iconSet="5Rating">
        <cfvo type="percent" val="0"/>
        <cfvo type="percent" val="20"/>
        <cfvo type="percent" val="40"/>
        <cfvo type="percent" val="60"/>
        <cfvo type="percent" val="80"/>
      </iconSet>
    </cfRule>
  </conditionalFormatting>
  <conditionalFormatting sqref="AD490:AD498">
    <cfRule type="dataBar" priority="1">
      <dataBar>
        <cfvo type="min"/>
        <cfvo type="max"/>
        <color theme="1" tint="0.249977111117893"/>
      </dataBar>
      <extLst>
        <ext xmlns:x14="http://schemas.microsoft.com/office/spreadsheetml/2009/9/main" uri="{B025F937-C7B1-47D3-B67F-A62EFF666E3E}">
          <x14:id>{5BB70A2F-2F0C-43A7-822C-70A0EDEDB191}</x14:id>
        </ext>
      </extLst>
    </cfRule>
  </conditionalFormatting>
  <dataValidations count="1">
    <dataValidation type="list" allowBlank="1" showInputMessage="1" showErrorMessage="1" sqref="AC1" xr:uid="{00000000-0002-0000-2200-000000000000}">
      <formula1>"1,2,3,10"</formula1>
    </dataValidation>
  </dataValidations>
  <pageMargins left="0.7" right="0.7" top="0.75" bottom="0.75" header="0.3" footer="0.3"/>
  <pageSetup paperSize="9" orientation="portrait" r:id="rId1"/>
  <ignoredErrors>
    <ignoredError sqref="AG1 AF3" formula="1"/>
  </ignoredErrors>
  <extLst>
    <ext xmlns:x14="http://schemas.microsoft.com/office/spreadsheetml/2009/9/main" uri="{78C0D931-6437-407d-A8EE-F0AAD7539E65}">
      <x14:conditionalFormattings>
        <x14:conditionalFormatting xmlns:xm="http://schemas.microsoft.com/office/excel/2006/main">
          <x14:cfRule type="dataBar" id="{8254D681-7A71-4C87-80FC-DDC17C15A433}">
            <x14:dataBar minLength="0" maxLength="100" gradient="0">
              <x14:cfvo type="autoMin"/>
              <x14:cfvo type="autoMax"/>
              <x14:negativeFillColor rgb="FFFF0000"/>
              <x14:axisColor rgb="FF000000"/>
            </x14:dataBar>
          </x14:cfRule>
          <xm:sqref>W788:W1048576 W3:W461 V1</xm:sqref>
        </x14:conditionalFormatting>
        <x14:conditionalFormatting xmlns:xm="http://schemas.microsoft.com/office/excel/2006/main">
          <x14:cfRule type="dataBar" id="{8D026193-FCB1-4B25-AFE7-B06C55449050}">
            <x14:dataBar minLength="0" maxLength="100" gradient="0">
              <x14:cfvo type="autoMin"/>
              <x14:cfvo type="autoMax"/>
              <x14:negativeFillColor rgb="FFFF0000"/>
              <x14:axisColor rgb="FF000000"/>
            </x14:dataBar>
          </x14:cfRule>
          <xm:sqref>X788:X1048576 X3:X461</xm:sqref>
        </x14:conditionalFormatting>
        <x14:conditionalFormatting xmlns:xm="http://schemas.microsoft.com/office/excel/2006/main">
          <x14:cfRule type="dataBar" id="{70AE1A79-115F-418A-8488-205A79ECDFF2}">
            <x14:dataBar minLength="0" maxLength="100" gradient="0">
              <x14:cfvo type="autoMin"/>
              <x14:cfvo type="autoMax"/>
              <x14:negativeFillColor rgb="FFFF0000"/>
              <x14:axisColor rgb="FF000000"/>
            </x14:dataBar>
          </x14:cfRule>
          <xm:sqref>Y788:Y1048576 Y3:Y461</xm:sqref>
        </x14:conditionalFormatting>
        <x14:conditionalFormatting xmlns:xm="http://schemas.microsoft.com/office/excel/2006/main">
          <x14:cfRule type="dataBar" id="{0B081B58-23A1-4C46-A1FE-49561CA79528}">
            <x14:dataBar minLength="0" maxLength="100" gradient="0">
              <x14:cfvo type="autoMin"/>
              <x14:cfvo type="autoMax"/>
              <x14:negativeFillColor rgb="FFFF0000"/>
              <x14:axisColor rgb="FF000000"/>
            </x14:dataBar>
          </x14:cfRule>
          <xm:sqref>Z788:Z1048576 Z3:Z461</xm:sqref>
        </x14:conditionalFormatting>
        <x14:conditionalFormatting xmlns:xm="http://schemas.microsoft.com/office/excel/2006/main">
          <x14:cfRule type="dataBar" id="{88E78018-01FB-438A-A4F4-F02E571632D3}">
            <x14:dataBar minLength="0" maxLength="100" gradient="0">
              <x14:cfvo type="autoMin"/>
              <x14:cfvo type="autoMax"/>
              <x14:negativeFillColor rgb="FFFF0000"/>
              <x14:axisColor rgb="FF000000"/>
            </x14:dataBar>
          </x14:cfRule>
          <xm:sqref>V788:V1048576 V3:V461</xm:sqref>
        </x14:conditionalFormatting>
        <x14:conditionalFormatting xmlns:xm="http://schemas.microsoft.com/office/excel/2006/main">
          <x14:cfRule type="dataBar" id="{4CB44FDE-56CA-4661-8738-3616C264A5C7}">
            <x14:dataBar minLength="0" maxLength="100" gradient="0">
              <x14:cfvo type="autoMin"/>
              <x14:cfvo type="autoMax"/>
              <x14:negativeFillColor rgb="FFFF0000"/>
              <x14:axisColor rgb="FF000000"/>
            </x14:dataBar>
          </x14:cfRule>
          <xm:sqref>AA788:AA1048576 AA3:AA461</xm:sqref>
        </x14:conditionalFormatting>
        <x14:conditionalFormatting xmlns:xm="http://schemas.microsoft.com/office/excel/2006/main">
          <x14:cfRule type="dataBar" id="{A8365CF0-1A93-4F63-BC78-0EE7BCBEE3E0}">
            <x14:dataBar minLength="0" maxLength="100" gradient="0" negativeBarColorSameAsPositive="1">
              <x14:cfvo type="autoMin"/>
              <x14:cfvo type="autoMax"/>
              <x14:axisColor rgb="FF000000"/>
            </x14:dataBar>
          </x14:cfRule>
          <xm:sqref>G788:G1048576 G3:G461</xm:sqref>
        </x14:conditionalFormatting>
        <x14:conditionalFormatting xmlns:xm="http://schemas.microsoft.com/office/excel/2006/main">
          <x14:cfRule type="dataBar" id="{B8EAD7CA-2B55-4090-A6C8-628AF6BC5240}">
            <x14:dataBar minLength="0" maxLength="100" gradient="0" negativeBarColorSameAsPositive="1">
              <x14:cfvo type="autoMin"/>
              <x14:cfvo type="autoMax"/>
              <x14:axisColor rgb="FF000000"/>
            </x14:dataBar>
          </x14:cfRule>
          <xm:sqref>AL788:AL1048576 L3:L461 AL1 AL3:AL461 L788:L1048576</xm:sqref>
        </x14:conditionalFormatting>
        <x14:conditionalFormatting xmlns:xm="http://schemas.microsoft.com/office/excel/2006/main">
          <x14:cfRule type="dataBar" id="{62CE68A3-C2B8-4103-AF2E-A868A0EC2BED}">
            <x14:dataBar minLength="0" maxLength="100" gradient="0" negativeBarColorSameAsPositive="1">
              <x14:cfvo type="autoMin"/>
              <x14:cfvo type="autoMax"/>
              <x14:axisColor rgb="FF000000"/>
            </x14:dataBar>
          </x14:cfRule>
          <xm:sqref>K788:K1048576 K3:K461</xm:sqref>
        </x14:conditionalFormatting>
        <x14:conditionalFormatting xmlns:xm="http://schemas.microsoft.com/office/excel/2006/main">
          <x14:cfRule type="dataBar" id="{13F6BF2C-2A36-428C-9AC0-975461F2E092}">
            <x14:dataBar minLength="0" maxLength="100" gradient="0" negativeBarColorSameAsPositive="1">
              <x14:cfvo type="autoMin"/>
              <x14:cfvo type="autoMax"/>
              <x14:axisColor rgb="FF000000"/>
            </x14:dataBar>
          </x14:cfRule>
          <xm:sqref>J788:J1048576 J3:J461</xm:sqref>
        </x14:conditionalFormatting>
        <x14:conditionalFormatting xmlns:xm="http://schemas.microsoft.com/office/excel/2006/main">
          <x14:cfRule type="dataBar" id="{178738A2-DB64-49F9-B42D-FBC1DBC33BA0}">
            <x14:dataBar minLength="0" maxLength="100" gradient="0" negativeBarColorSameAsPositive="1">
              <x14:cfvo type="autoMin"/>
              <x14:cfvo type="autoMax"/>
              <x14:axisColor rgb="FF000000"/>
            </x14:dataBar>
          </x14:cfRule>
          <xm:sqref>I788:I1048576 I3:I461</xm:sqref>
        </x14:conditionalFormatting>
        <x14:conditionalFormatting xmlns:xm="http://schemas.microsoft.com/office/excel/2006/main">
          <x14:cfRule type="dataBar" id="{854BC305-6D96-4F7E-B7FA-CD9BC6D6DB77}">
            <x14:dataBar minLength="0" maxLength="100" gradient="0" negativeBarColorSameAsPositive="1">
              <x14:cfvo type="autoMin"/>
              <x14:cfvo type="autoMax"/>
              <x14:axisColor rgb="FF000000"/>
            </x14:dataBar>
          </x14:cfRule>
          <xm:sqref>H788:H1048576 H3:H461</xm:sqref>
        </x14:conditionalFormatting>
        <x14:conditionalFormatting xmlns:xm="http://schemas.microsoft.com/office/excel/2006/main">
          <x14:cfRule type="dataBar" id="{15BC3CFC-80D9-463E-A772-34B50AAF9A5F}">
            <x14:dataBar minLength="0" maxLength="100" gradient="0" negativeBarColorSameAsPositive="1">
              <x14:cfvo type="autoMin"/>
              <x14:cfvo type="autoMax"/>
              <x14:axisColor rgb="FF000000"/>
            </x14:dataBar>
          </x14:cfRule>
          <xm:sqref>F788:F1048576 F3:F461 F1</xm:sqref>
        </x14:conditionalFormatting>
        <x14:conditionalFormatting xmlns:xm="http://schemas.microsoft.com/office/excel/2006/main">
          <x14:cfRule type="dataBar" id="{03022CF0-ACDB-44D4-8657-5F277B7BD4B4}">
            <x14:dataBar minLength="0" maxLength="100" gradient="0">
              <x14:cfvo type="autoMin"/>
              <x14:cfvo type="autoMax"/>
              <x14:negativeFillColor rgb="FFFF0000"/>
              <x14:axisColor rgb="FF000000"/>
            </x14:dataBar>
          </x14:cfRule>
          <xm:sqref>W2</xm:sqref>
        </x14:conditionalFormatting>
        <x14:conditionalFormatting xmlns:xm="http://schemas.microsoft.com/office/excel/2006/main">
          <x14:cfRule type="dataBar" id="{9DF70BEF-5D0A-44BE-922A-64264B20828B}">
            <x14:dataBar minLength="0" maxLength="100" gradient="0">
              <x14:cfvo type="autoMin"/>
              <x14:cfvo type="autoMax"/>
              <x14:negativeFillColor rgb="FFFF0000"/>
              <x14:axisColor rgb="FF000000"/>
            </x14:dataBar>
          </x14:cfRule>
          <xm:sqref>X2</xm:sqref>
        </x14:conditionalFormatting>
        <x14:conditionalFormatting xmlns:xm="http://schemas.microsoft.com/office/excel/2006/main">
          <x14:cfRule type="dataBar" id="{55859897-BF8F-4C5C-9A0E-0D1F0B1932B9}">
            <x14:dataBar minLength="0" maxLength="100" gradient="0">
              <x14:cfvo type="autoMin"/>
              <x14:cfvo type="autoMax"/>
              <x14:negativeFillColor rgb="FFFF0000"/>
              <x14:axisColor rgb="FF000000"/>
            </x14:dataBar>
          </x14:cfRule>
          <xm:sqref>Y2</xm:sqref>
        </x14:conditionalFormatting>
        <x14:conditionalFormatting xmlns:xm="http://schemas.microsoft.com/office/excel/2006/main">
          <x14:cfRule type="dataBar" id="{60DBFA52-1817-432F-A351-663722DDCE3F}">
            <x14:dataBar minLength="0" maxLength="100" gradient="0">
              <x14:cfvo type="autoMin"/>
              <x14:cfvo type="autoMax"/>
              <x14:negativeFillColor rgb="FFFF0000"/>
              <x14:axisColor rgb="FF000000"/>
            </x14:dataBar>
          </x14:cfRule>
          <xm:sqref>Z2</xm:sqref>
        </x14:conditionalFormatting>
        <x14:conditionalFormatting xmlns:xm="http://schemas.microsoft.com/office/excel/2006/main">
          <x14:cfRule type="dataBar" id="{7B1CBB25-E1D0-4035-8E8A-FEEB4D455C01}">
            <x14:dataBar minLength="0" maxLength="100" gradient="0">
              <x14:cfvo type="autoMin"/>
              <x14:cfvo type="autoMax"/>
              <x14:negativeFillColor rgb="FFFF0000"/>
              <x14:axisColor rgb="FF000000"/>
            </x14:dataBar>
          </x14:cfRule>
          <xm:sqref>V2</xm:sqref>
        </x14:conditionalFormatting>
        <x14:conditionalFormatting xmlns:xm="http://schemas.microsoft.com/office/excel/2006/main">
          <x14:cfRule type="dataBar" id="{994D421B-B926-4C5F-BF0D-C81ECDCD93F6}">
            <x14:dataBar minLength="0" maxLength="100" gradient="0">
              <x14:cfvo type="autoMin"/>
              <x14:cfvo type="autoMax"/>
              <x14:negativeFillColor rgb="FFFF0000"/>
              <x14:axisColor rgb="FF000000"/>
            </x14:dataBar>
          </x14:cfRule>
          <xm:sqref>AA2</xm:sqref>
        </x14:conditionalFormatting>
        <x14:conditionalFormatting xmlns:xm="http://schemas.microsoft.com/office/excel/2006/main">
          <x14:cfRule type="dataBar" id="{BFCED78D-46FC-45B8-9EAE-59BF510E83B0}">
            <x14:dataBar minLength="0" maxLength="100" gradient="0" negativeBarColorSameAsPositive="1">
              <x14:cfvo type="autoMin"/>
              <x14:cfvo type="autoMax"/>
              <x14:axisColor rgb="FF000000"/>
            </x14:dataBar>
          </x14:cfRule>
          <xm:sqref>G2</xm:sqref>
        </x14:conditionalFormatting>
        <x14:conditionalFormatting xmlns:xm="http://schemas.microsoft.com/office/excel/2006/main">
          <x14:cfRule type="dataBar" id="{C97B9448-9FA7-4139-A097-B9157CC018AD}">
            <x14:dataBar minLength="0" maxLength="100" gradient="0" negativeBarColorSameAsPositive="1">
              <x14:cfvo type="autoMin"/>
              <x14:cfvo type="autoMax"/>
              <x14:axisColor rgb="FF000000"/>
            </x14:dataBar>
          </x14:cfRule>
          <xm:sqref>L2 AL2</xm:sqref>
        </x14:conditionalFormatting>
        <x14:conditionalFormatting xmlns:xm="http://schemas.microsoft.com/office/excel/2006/main">
          <x14:cfRule type="dataBar" id="{6FD55033-36C3-4026-B631-37B1832A45C9}">
            <x14:dataBar minLength="0" maxLength="100" gradient="0" negativeBarColorSameAsPositive="1">
              <x14:cfvo type="autoMin"/>
              <x14:cfvo type="autoMax"/>
              <x14:axisColor rgb="FF000000"/>
            </x14:dataBar>
          </x14:cfRule>
          <xm:sqref>K2</xm:sqref>
        </x14:conditionalFormatting>
        <x14:conditionalFormatting xmlns:xm="http://schemas.microsoft.com/office/excel/2006/main">
          <x14:cfRule type="dataBar" id="{D5E1E78F-CA48-436B-ADCB-933BBD8BB40B}">
            <x14:dataBar minLength="0" maxLength="100" gradient="0" negativeBarColorSameAsPositive="1">
              <x14:cfvo type="autoMin"/>
              <x14:cfvo type="autoMax"/>
              <x14:axisColor rgb="FF000000"/>
            </x14:dataBar>
          </x14:cfRule>
          <xm:sqref>J2</xm:sqref>
        </x14:conditionalFormatting>
        <x14:conditionalFormatting xmlns:xm="http://schemas.microsoft.com/office/excel/2006/main">
          <x14:cfRule type="dataBar" id="{1F923000-966F-4266-B879-E057F1851CF0}">
            <x14:dataBar minLength="0" maxLength="100" gradient="0" negativeBarColorSameAsPositive="1">
              <x14:cfvo type="autoMin"/>
              <x14:cfvo type="autoMax"/>
              <x14:axisColor rgb="FF000000"/>
            </x14:dataBar>
          </x14:cfRule>
          <xm:sqref>I2</xm:sqref>
        </x14:conditionalFormatting>
        <x14:conditionalFormatting xmlns:xm="http://schemas.microsoft.com/office/excel/2006/main">
          <x14:cfRule type="dataBar" id="{76EC2DA6-55B4-4DE4-9FA0-2624E9BBD9E0}">
            <x14:dataBar minLength="0" maxLength="100" gradient="0" negativeBarColorSameAsPositive="1">
              <x14:cfvo type="autoMin"/>
              <x14:cfvo type="autoMax"/>
              <x14:axisColor rgb="FF000000"/>
            </x14:dataBar>
          </x14:cfRule>
          <xm:sqref>H2</xm:sqref>
        </x14:conditionalFormatting>
        <x14:conditionalFormatting xmlns:xm="http://schemas.microsoft.com/office/excel/2006/main">
          <x14:cfRule type="dataBar" id="{15FFD423-73AF-4596-9E3F-012BF8386847}">
            <x14:dataBar minLength="0" maxLength="100" gradient="0" negativeBarColorSameAsPositive="1">
              <x14:cfvo type="autoMin"/>
              <x14:cfvo type="autoMax"/>
              <x14:axisColor rgb="FF000000"/>
            </x14:dataBar>
          </x14:cfRule>
          <xm:sqref>F2</xm:sqref>
        </x14:conditionalFormatting>
        <x14:conditionalFormatting xmlns:xm="http://schemas.microsoft.com/office/excel/2006/main">
          <x14:cfRule type="dataBar" id="{3540B30E-53C8-440C-8CB2-792534058C9B}">
            <x14:dataBar minLength="0" maxLength="100" gradient="0" negativeBarColorSameAsPositive="1">
              <x14:cfvo type="autoMin"/>
              <x14:cfvo type="autoMax"/>
              <x14:axisColor rgb="FF000000"/>
            </x14:dataBar>
          </x14:cfRule>
          <xm:sqref>U788:U1048576 U3:U461 U1</xm:sqref>
        </x14:conditionalFormatting>
        <x14:conditionalFormatting xmlns:xm="http://schemas.microsoft.com/office/excel/2006/main">
          <x14:cfRule type="dataBar" id="{CA25F6F9-2095-45B1-B2E2-C5D2701DAEC5}">
            <x14:dataBar minLength="0" maxLength="100" gradient="0" negativeBarColorSameAsPositive="1">
              <x14:cfvo type="autoMin"/>
              <x14:cfvo type="autoMax"/>
              <x14:axisColor rgb="FF000000"/>
            </x14:dataBar>
          </x14:cfRule>
          <xm:sqref>U2</xm:sqref>
        </x14:conditionalFormatting>
        <x14:conditionalFormatting xmlns:xm="http://schemas.microsoft.com/office/excel/2006/main">
          <x14:cfRule type="dataBar" id="{8C76FE35-900E-464F-AE48-2C0B88EAA96D}">
            <x14:dataBar minLength="0" maxLength="100" gradient="0">
              <x14:cfvo type="autoMin"/>
              <x14:cfvo type="autoMax"/>
              <x14:negativeFillColor rgb="FFFF0000"/>
              <x14:axisColor rgb="FF000000"/>
            </x14:dataBar>
          </x14:cfRule>
          <xm:sqref>AE788:AE1048576 AE3:AE461</xm:sqref>
        </x14:conditionalFormatting>
        <x14:conditionalFormatting xmlns:xm="http://schemas.microsoft.com/office/excel/2006/main">
          <x14:cfRule type="dataBar" id="{D0D459C7-1294-4C02-A5C4-88A13AB0E224}">
            <x14:dataBar minLength="0" maxLength="100" gradient="0">
              <x14:cfvo type="autoMin"/>
              <x14:cfvo type="autoMax"/>
              <x14:negativeFillColor rgb="FFFF0000"/>
              <x14:axisColor rgb="FF000000"/>
            </x14:dataBar>
          </x14:cfRule>
          <xm:sqref>AF788:AF1048576 AF3:AF461</xm:sqref>
        </x14:conditionalFormatting>
        <x14:conditionalFormatting xmlns:xm="http://schemas.microsoft.com/office/excel/2006/main">
          <x14:cfRule type="dataBar" id="{D8173C42-6244-4ECD-99CE-600F08C0600A}">
            <x14:dataBar minLength="0" maxLength="100" gradient="0">
              <x14:cfvo type="autoMin"/>
              <x14:cfvo type="autoMax"/>
              <x14:negativeFillColor rgb="FFFF0000"/>
              <x14:axisColor rgb="FF000000"/>
            </x14:dataBar>
          </x14:cfRule>
          <xm:sqref>AG788:AG1048576 AG3:AG461</xm:sqref>
        </x14:conditionalFormatting>
        <x14:conditionalFormatting xmlns:xm="http://schemas.microsoft.com/office/excel/2006/main">
          <x14:cfRule type="dataBar" id="{7F6045F0-9B3F-4E43-BA89-1D6F56E97B1A}">
            <x14:dataBar minLength="0" maxLength="100" gradient="0">
              <x14:cfvo type="autoMin"/>
              <x14:cfvo type="autoMax"/>
              <x14:negativeFillColor rgb="FFFF0000"/>
              <x14:axisColor rgb="FF000000"/>
            </x14:dataBar>
          </x14:cfRule>
          <xm:sqref>AH788:AH1048576 AH3:AH498</xm:sqref>
        </x14:conditionalFormatting>
        <x14:conditionalFormatting xmlns:xm="http://schemas.microsoft.com/office/excel/2006/main">
          <x14:cfRule type="dataBar" id="{BFCF1D6C-2779-4CBE-B9ED-FF70AF30E1A6}">
            <x14:dataBar minLength="0" maxLength="100" gradient="0">
              <x14:cfvo type="autoMin"/>
              <x14:cfvo type="autoMax"/>
              <x14:negativeFillColor rgb="FFFF0000"/>
              <x14:axisColor rgb="FF000000"/>
            </x14:dataBar>
          </x14:cfRule>
          <xm:sqref>AI788:AI1048576 AI3:AI498</xm:sqref>
        </x14:conditionalFormatting>
        <x14:conditionalFormatting xmlns:xm="http://schemas.microsoft.com/office/excel/2006/main">
          <x14:cfRule type="dataBar" id="{008B4F05-BD2E-45F7-8BDE-CEA4AF8A5547}">
            <x14:dataBar minLength="0" maxLength="100" gradient="0">
              <x14:cfvo type="autoMin"/>
              <x14:cfvo type="autoMax"/>
              <x14:negativeFillColor rgb="FFFF0000"/>
              <x14:axisColor rgb="FF000000"/>
            </x14:dataBar>
          </x14:cfRule>
          <xm:sqref>AE2</xm:sqref>
        </x14:conditionalFormatting>
        <x14:conditionalFormatting xmlns:xm="http://schemas.microsoft.com/office/excel/2006/main">
          <x14:cfRule type="dataBar" id="{D8A3CB2E-8587-461C-8FF3-7E0F1727C5F8}">
            <x14:dataBar minLength="0" maxLength="100" gradient="0">
              <x14:cfvo type="autoMin"/>
              <x14:cfvo type="autoMax"/>
              <x14:negativeFillColor rgb="FFFF0000"/>
              <x14:axisColor rgb="FF000000"/>
            </x14:dataBar>
          </x14:cfRule>
          <xm:sqref>AF2</xm:sqref>
        </x14:conditionalFormatting>
        <x14:conditionalFormatting xmlns:xm="http://schemas.microsoft.com/office/excel/2006/main">
          <x14:cfRule type="dataBar" id="{DDAA8918-4B37-4A60-AA24-C939789834AD}">
            <x14:dataBar minLength="0" maxLength="100" gradient="0">
              <x14:cfvo type="autoMin"/>
              <x14:cfvo type="autoMax"/>
              <x14:negativeFillColor rgb="FFFF0000"/>
              <x14:axisColor rgb="FF000000"/>
            </x14:dataBar>
          </x14:cfRule>
          <xm:sqref>AG2</xm:sqref>
        </x14:conditionalFormatting>
        <x14:conditionalFormatting xmlns:xm="http://schemas.microsoft.com/office/excel/2006/main">
          <x14:cfRule type="dataBar" id="{0A69BA96-938B-49D0-B064-28CF8F6F085A}">
            <x14:dataBar minLength="0" maxLength="100" gradient="0">
              <x14:cfvo type="autoMin"/>
              <x14:cfvo type="autoMax"/>
              <x14:negativeFillColor rgb="FFFF0000"/>
              <x14:axisColor rgb="FF000000"/>
            </x14:dataBar>
          </x14:cfRule>
          <xm:sqref>AH2</xm:sqref>
        </x14:conditionalFormatting>
        <x14:conditionalFormatting xmlns:xm="http://schemas.microsoft.com/office/excel/2006/main">
          <x14:cfRule type="dataBar" id="{B660862C-6E8E-4B9A-A6E9-63777D1C4969}">
            <x14:dataBar minLength="0" maxLength="100" gradient="0">
              <x14:cfvo type="autoMin"/>
              <x14:cfvo type="autoMax"/>
              <x14:negativeFillColor rgb="FFFF0000"/>
              <x14:axisColor rgb="FF000000"/>
            </x14:dataBar>
          </x14:cfRule>
          <xm:sqref>AI2</xm:sqref>
        </x14:conditionalFormatting>
        <x14:conditionalFormatting xmlns:xm="http://schemas.microsoft.com/office/excel/2006/main">
          <x14:cfRule type="dataBar" id="{540DA70B-09C1-4554-938C-BDD3C2749F1A}">
            <x14:dataBar minLength="0" maxLength="100" gradient="0" negativeBarColorSameAsPositive="1">
              <x14:cfvo type="autoMin"/>
              <x14:cfvo type="autoMax"/>
              <x14:axisColor rgb="FF000000"/>
            </x14:dataBar>
          </x14:cfRule>
          <xm:sqref>AD788:AD1048576 AD3:AD461 AD1</xm:sqref>
        </x14:conditionalFormatting>
        <x14:conditionalFormatting xmlns:xm="http://schemas.microsoft.com/office/excel/2006/main">
          <x14:cfRule type="dataBar" id="{8C39175A-3EE9-4E9D-84E7-3841F569D13D}">
            <x14:dataBar minLength="0" maxLength="100" gradient="0" negativeBarColorSameAsPositive="1">
              <x14:cfvo type="autoMin"/>
              <x14:cfvo type="autoMax"/>
              <x14:axisColor rgb="FF000000"/>
            </x14:dataBar>
          </x14:cfRule>
          <xm:sqref>AD2</xm:sqref>
        </x14:conditionalFormatting>
        <x14:conditionalFormatting xmlns:xm="http://schemas.microsoft.com/office/excel/2006/main">
          <x14:cfRule type="dataBar" id="{5A9F6E3F-A52B-4426-8C23-88ACF74AA5C2}">
            <x14:dataBar minLength="0" maxLength="100" gradient="0">
              <x14:cfvo type="autoMin"/>
              <x14:cfvo type="autoMax"/>
              <x14:negativeFillColor rgb="FFFF0000"/>
              <x14:axisColor rgb="FF000000"/>
            </x14:dataBar>
          </x14:cfRule>
          <xm:sqref>W462:W470</xm:sqref>
        </x14:conditionalFormatting>
        <x14:conditionalFormatting xmlns:xm="http://schemas.microsoft.com/office/excel/2006/main">
          <x14:cfRule type="dataBar" id="{B440BA61-6987-4E65-8B17-155A5D107425}">
            <x14:dataBar minLength="0" maxLength="100" gradient="0">
              <x14:cfvo type="autoMin"/>
              <x14:cfvo type="autoMax"/>
              <x14:negativeFillColor rgb="FFFF0000"/>
              <x14:axisColor rgb="FF000000"/>
            </x14:dataBar>
          </x14:cfRule>
          <xm:sqref>X462:X470</xm:sqref>
        </x14:conditionalFormatting>
        <x14:conditionalFormatting xmlns:xm="http://schemas.microsoft.com/office/excel/2006/main">
          <x14:cfRule type="dataBar" id="{EC75BADE-C28C-42B8-818A-D2A2E1C1D782}">
            <x14:dataBar minLength="0" maxLength="100" gradient="0">
              <x14:cfvo type="autoMin"/>
              <x14:cfvo type="autoMax"/>
              <x14:negativeFillColor rgb="FFFF0000"/>
              <x14:axisColor rgb="FF000000"/>
            </x14:dataBar>
          </x14:cfRule>
          <xm:sqref>Y462:Y470</xm:sqref>
        </x14:conditionalFormatting>
        <x14:conditionalFormatting xmlns:xm="http://schemas.microsoft.com/office/excel/2006/main">
          <x14:cfRule type="dataBar" id="{C5164781-D8D1-4659-A478-EEBB05A293D3}">
            <x14:dataBar minLength="0" maxLength="100" gradient="0">
              <x14:cfvo type="autoMin"/>
              <x14:cfvo type="autoMax"/>
              <x14:negativeFillColor rgb="FFFF0000"/>
              <x14:axisColor rgb="FF000000"/>
            </x14:dataBar>
          </x14:cfRule>
          <xm:sqref>Z462:Z470</xm:sqref>
        </x14:conditionalFormatting>
        <x14:conditionalFormatting xmlns:xm="http://schemas.microsoft.com/office/excel/2006/main">
          <x14:cfRule type="dataBar" id="{3A53F269-AAFB-4434-B5E6-FF1ACEB3C543}">
            <x14:dataBar minLength="0" maxLength="100" gradient="0">
              <x14:cfvo type="autoMin"/>
              <x14:cfvo type="autoMax"/>
              <x14:negativeFillColor rgb="FFFF0000"/>
              <x14:axisColor rgb="FF000000"/>
            </x14:dataBar>
          </x14:cfRule>
          <xm:sqref>V462:V470</xm:sqref>
        </x14:conditionalFormatting>
        <x14:conditionalFormatting xmlns:xm="http://schemas.microsoft.com/office/excel/2006/main">
          <x14:cfRule type="dataBar" id="{431053F5-33C4-4F06-AE3D-9EBBEE07E6AD}">
            <x14:dataBar minLength="0" maxLength="100" gradient="0">
              <x14:cfvo type="autoMin"/>
              <x14:cfvo type="autoMax"/>
              <x14:negativeFillColor rgb="FFFF0000"/>
              <x14:axisColor rgb="FF000000"/>
            </x14:dataBar>
          </x14:cfRule>
          <xm:sqref>AA462:AA470</xm:sqref>
        </x14:conditionalFormatting>
        <x14:conditionalFormatting xmlns:xm="http://schemas.microsoft.com/office/excel/2006/main">
          <x14:cfRule type="dataBar" id="{338D272B-7582-43AE-9E2B-A84764224F9C}">
            <x14:dataBar minLength="0" maxLength="100" gradient="0" negativeBarColorSameAsPositive="1">
              <x14:cfvo type="autoMin"/>
              <x14:cfvo type="autoMax"/>
              <x14:axisColor rgb="FF000000"/>
            </x14:dataBar>
          </x14:cfRule>
          <xm:sqref>G462:G470</xm:sqref>
        </x14:conditionalFormatting>
        <x14:conditionalFormatting xmlns:xm="http://schemas.microsoft.com/office/excel/2006/main">
          <x14:cfRule type="dataBar" id="{4FE20CF2-F0C6-4EF1-9B3B-EFD7E210841D}">
            <x14:dataBar minLength="0" maxLength="100" gradient="0" negativeBarColorSameAsPositive="1">
              <x14:cfvo type="autoMin"/>
              <x14:cfvo type="autoMax"/>
              <x14:axisColor rgb="FF000000"/>
            </x14:dataBar>
          </x14:cfRule>
          <xm:sqref>L462:L470 AL462:AL470</xm:sqref>
        </x14:conditionalFormatting>
        <x14:conditionalFormatting xmlns:xm="http://schemas.microsoft.com/office/excel/2006/main">
          <x14:cfRule type="dataBar" id="{1652F8D3-6355-42BF-B224-09EB8B7D0F2C}">
            <x14:dataBar minLength="0" maxLength="100" gradient="0" negativeBarColorSameAsPositive="1">
              <x14:cfvo type="autoMin"/>
              <x14:cfvo type="autoMax"/>
              <x14:axisColor rgb="FF000000"/>
            </x14:dataBar>
          </x14:cfRule>
          <xm:sqref>K462:K470</xm:sqref>
        </x14:conditionalFormatting>
        <x14:conditionalFormatting xmlns:xm="http://schemas.microsoft.com/office/excel/2006/main">
          <x14:cfRule type="dataBar" id="{3DC18E8C-E36B-4C2E-97C2-E3ECE168D911}">
            <x14:dataBar minLength="0" maxLength="100" gradient="0" negativeBarColorSameAsPositive="1">
              <x14:cfvo type="autoMin"/>
              <x14:cfvo type="autoMax"/>
              <x14:axisColor rgb="FF000000"/>
            </x14:dataBar>
          </x14:cfRule>
          <xm:sqref>J462:J470</xm:sqref>
        </x14:conditionalFormatting>
        <x14:conditionalFormatting xmlns:xm="http://schemas.microsoft.com/office/excel/2006/main">
          <x14:cfRule type="dataBar" id="{D9124C2E-8522-4D14-AC11-01CCC0B23028}">
            <x14:dataBar minLength="0" maxLength="100" gradient="0" negativeBarColorSameAsPositive="1">
              <x14:cfvo type="autoMin"/>
              <x14:cfvo type="autoMax"/>
              <x14:axisColor rgb="FF000000"/>
            </x14:dataBar>
          </x14:cfRule>
          <xm:sqref>I462:I470</xm:sqref>
        </x14:conditionalFormatting>
        <x14:conditionalFormatting xmlns:xm="http://schemas.microsoft.com/office/excel/2006/main">
          <x14:cfRule type="dataBar" id="{974C805B-45D9-4F94-B980-BE9D8D263AB4}">
            <x14:dataBar minLength="0" maxLength="100" gradient="0" negativeBarColorSameAsPositive="1">
              <x14:cfvo type="autoMin"/>
              <x14:cfvo type="autoMax"/>
              <x14:axisColor rgb="FF000000"/>
            </x14:dataBar>
          </x14:cfRule>
          <xm:sqref>H462:H470</xm:sqref>
        </x14:conditionalFormatting>
        <x14:conditionalFormatting xmlns:xm="http://schemas.microsoft.com/office/excel/2006/main">
          <x14:cfRule type="dataBar" id="{259D4219-86AA-4A5A-B802-1D4E8CF9F436}">
            <x14:dataBar minLength="0" maxLength="100" gradient="0" negativeBarColorSameAsPositive="1">
              <x14:cfvo type="autoMin"/>
              <x14:cfvo type="autoMax"/>
              <x14:axisColor rgb="FF000000"/>
            </x14:dataBar>
          </x14:cfRule>
          <xm:sqref>F462:F470</xm:sqref>
        </x14:conditionalFormatting>
        <x14:conditionalFormatting xmlns:xm="http://schemas.microsoft.com/office/excel/2006/main">
          <x14:cfRule type="dataBar" id="{24FD992B-633B-4D56-B12C-9A5DA378D372}">
            <x14:dataBar minLength="0" maxLength="100" gradient="0" negativeBarColorSameAsPositive="1">
              <x14:cfvo type="autoMin"/>
              <x14:cfvo type="autoMax"/>
              <x14:axisColor rgb="FF000000"/>
            </x14:dataBar>
          </x14:cfRule>
          <xm:sqref>U462:U470</xm:sqref>
        </x14:conditionalFormatting>
        <x14:conditionalFormatting xmlns:xm="http://schemas.microsoft.com/office/excel/2006/main">
          <x14:cfRule type="dataBar" id="{207FCACE-7524-4397-B156-5E2290103C3D}">
            <x14:dataBar minLength="0" maxLength="100" gradient="0">
              <x14:cfvo type="autoMin"/>
              <x14:cfvo type="autoMax"/>
              <x14:negativeFillColor rgb="FFFF0000"/>
              <x14:axisColor rgb="FF000000"/>
            </x14:dataBar>
          </x14:cfRule>
          <xm:sqref>AE462:AE470</xm:sqref>
        </x14:conditionalFormatting>
        <x14:conditionalFormatting xmlns:xm="http://schemas.microsoft.com/office/excel/2006/main">
          <x14:cfRule type="dataBar" id="{26C31318-C2DB-42BB-8ECF-04FEEB43E599}">
            <x14:dataBar minLength="0" maxLength="100" gradient="0">
              <x14:cfvo type="autoMin"/>
              <x14:cfvo type="autoMax"/>
              <x14:negativeFillColor rgb="FFFF0000"/>
              <x14:axisColor rgb="FF000000"/>
            </x14:dataBar>
          </x14:cfRule>
          <xm:sqref>AF462:AF470</xm:sqref>
        </x14:conditionalFormatting>
        <x14:conditionalFormatting xmlns:xm="http://schemas.microsoft.com/office/excel/2006/main">
          <x14:cfRule type="dataBar" id="{6CA7005B-DD6C-453D-8838-FB3CAABB4610}">
            <x14:dataBar minLength="0" maxLength="100" gradient="0">
              <x14:cfvo type="autoMin"/>
              <x14:cfvo type="autoMax"/>
              <x14:negativeFillColor rgb="FFFF0000"/>
              <x14:axisColor rgb="FF000000"/>
            </x14:dataBar>
          </x14:cfRule>
          <xm:sqref>AG462:AG470</xm:sqref>
        </x14:conditionalFormatting>
        <x14:conditionalFormatting xmlns:xm="http://schemas.microsoft.com/office/excel/2006/main">
          <x14:cfRule type="dataBar" id="{631FBA49-7761-418E-A542-43982B44ADBD}">
            <x14:dataBar minLength="0" maxLength="100" gradient="0" negativeBarColorSameAsPositive="1">
              <x14:cfvo type="autoMin"/>
              <x14:cfvo type="autoMax"/>
              <x14:axisColor rgb="FF000000"/>
            </x14:dataBar>
          </x14:cfRule>
          <xm:sqref>AD462:AD470</xm:sqref>
        </x14:conditionalFormatting>
        <x14:conditionalFormatting xmlns:xm="http://schemas.microsoft.com/office/excel/2006/main">
          <x14:cfRule type="dataBar" id="{C048F277-FC69-442C-B11B-4ADA2F50FC20}">
            <x14:dataBar minLength="0" maxLength="100" gradient="0">
              <x14:cfvo type="autoMin"/>
              <x14:cfvo type="autoMax"/>
              <x14:negativeFillColor rgb="FFFF0000"/>
              <x14:axisColor rgb="FF000000"/>
            </x14:dataBar>
          </x14:cfRule>
          <xm:sqref>W471:W483</xm:sqref>
        </x14:conditionalFormatting>
        <x14:conditionalFormatting xmlns:xm="http://schemas.microsoft.com/office/excel/2006/main">
          <x14:cfRule type="dataBar" id="{BF9A7269-14C1-4117-84D9-686A447E51C4}">
            <x14:dataBar minLength="0" maxLength="100" gradient="0">
              <x14:cfvo type="autoMin"/>
              <x14:cfvo type="autoMax"/>
              <x14:negativeFillColor rgb="FFFF0000"/>
              <x14:axisColor rgb="FF000000"/>
            </x14:dataBar>
          </x14:cfRule>
          <xm:sqref>X471:X483</xm:sqref>
        </x14:conditionalFormatting>
        <x14:conditionalFormatting xmlns:xm="http://schemas.microsoft.com/office/excel/2006/main">
          <x14:cfRule type="dataBar" id="{C4543FF0-8829-4979-83B7-EBB8492880E8}">
            <x14:dataBar minLength="0" maxLength="100" gradient="0">
              <x14:cfvo type="autoMin"/>
              <x14:cfvo type="autoMax"/>
              <x14:negativeFillColor rgb="FFFF0000"/>
              <x14:axisColor rgb="FF000000"/>
            </x14:dataBar>
          </x14:cfRule>
          <xm:sqref>Y471:Y483</xm:sqref>
        </x14:conditionalFormatting>
        <x14:conditionalFormatting xmlns:xm="http://schemas.microsoft.com/office/excel/2006/main">
          <x14:cfRule type="dataBar" id="{E1FAFBF0-7798-4FFD-A79C-356273E39706}">
            <x14:dataBar minLength="0" maxLength="100" gradient="0">
              <x14:cfvo type="autoMin"/>
              <x14:cfvo type="autoMax"/>
              <x14:negativeFillColor rgb="FFFF0000"/>
              <x14:axisColor rgb="FF000000"/>
            </x14:dataBar>
          </x14:cfRule>
          <xm:sqref>Z471:Z483</xm:sqref>
        </x14:conditionalFormatting>
        <x14:conditionalFormatting xmlns:xm="http://schemas.microsoft.com/office/excel/2006/main">
          <x14:cfRule type="dataBar" id="{E8DB0D6F-2DB2-465F-B918-C5191D139428}">
            <x14:dataBar minLength="0" maxLength="100" gradient="0">
              <x14:cfvo type="autoMin"/>
              <x14:cfvo type="autoMax"/>
              <x14:negativeFillColor rgb="FFFF0000"/>
              <x14:axisColor rgb="FF000000"/>
            </x14:dataBar>
          </x14:cfRule>
          <xm:sqref>V471:V483</xm:sqref>
        </x14:conditionalFormatting>
        <x14:conditionalFormatting xmlns:xm="http://schemas.microsoft.com/office/excel/2006/main">
          <x14:cfRule type="dataBar" id="{86BDBBE8-7B9B-48AA-997A-CACCA84EABFE}">
            <x14:dataBar minLength="0" maxLength="100" gradient="0">
              <x14:cfvo type="autoMin"/>
              <x14:cfvo type="autoMax"/>
              <x14:negativeFillColor rgb="FFFF0000"/>
              <x14:axisColor rgb="FF000000"/>
            </x14:dataBar>
          </x14:cfRule>
          <xm:sqref>AA471:AA483</xm:sqref>
        </x14:conditionalFormatting>
        <x14:conditionalFormatting xmlns:xm="http://schemas.microsoft.com/office/excel/2006/main">
          <x14:cfRule type="dataBar" id="{557BB8D7-EF41-4E26-999F-38A344ACE7C8}">
            <x14:dataBar minLength="0" maxLength="100" gradient="0" negativeBarColorSameAsPositive="1">
              <x14:cfvo type="autoMin"/>
              <x14:cfvo type="autoMax"/>
              <x14:axisColor rgb="FF000000"/>
            </x14:dataBar>
          </x14:cfRule>
          <xm:sqref>G471:G483</xm:sqref>
        </x14:conditionalFormatting>
        <x14:conditionalFormatting xmlns:xm="http://schemas.microsoft.com/office/excel/2006/main">
          <x14:cfRule type="dataBar" id="{5FF3B09C-D588-4A36-98CA-BA5E36B434BE}">
            <x14:dataBar minLength="0" maxLength="100" gradient="0" negativeBarColorSameAsPositive="1">
              <x14:cfvo type="autoMin"/>
              <x14:cfvo type="autoMax"/>
              <x14:axisColor rgb="FF000000"/>
            </x14:dataBar>
          </x14:cfRule>
          <xm:sqref>L471:L483 AL471:AL483</xm:sqref>
        </x14:conditionalFormatting>
        <x14:conditionalFormatting xmlns:xm="http://schemas.microsoft.com/office/excel/2006/main">
          <x14:cfRule type="dataBar" id="{5E3C5B20-C68C-475E-B0D2-5A4D03EA22FA}">
            <x14:dataBar minLength="0" maxLength="100" gradient="0" negativeBarColorSameAsPositive="1">
              <x14:cfvo type="autoMin"/>
              <x14:cfvo type="autoMax"/>
              <x14:axisColor rgb="FF000000"/>
            </x14:dataBar>
          </x14:cfRule>
          <xm:sqref>K471:K483</xm:sqref>
        </x14:conditionalFormatting>
        <x14:conditionalFormatting xmlns:xm="http://schemas.microsoft.com/office/excel/2006/main">
          <x14:cfRule type="dataBar" id="{98A2922D-34EC-402D-8A3C-C5F6FB027D33}">
            <x14:dataBar minLength="0" maxLength="100" gradient="0" negativeBarColorSameAsPositive="1">
              <x14:cfvo type="autoMin"/>
              <x14:cfvo type="autoMax"/>
              <x14:axisColor rgb="FF000000"/>
            </x14:dataBar>
          </x14:cfRule>
          <xm:sqref>J471:J483</xm:sqref>
        </x14:conditionalFormatting>
        <x14:conditionalFormatting xmlns:xm="http://schemas.microsoft.com/office/excel/2006/main">
          <x14:cfRule type="dataBar" id="{1369CA5A-73E6-4696-9E14-FF7444545C75}">
            <x14:dataBar minLength="0" maxLength="100" gradient="0" negativeBarColorSameAsPositive="1">
              <x14:cfvo type="autoMin"/>
              <x14:cfvo type="autoMax"/>
              <x14:axisColor rgb="FF000000"/>
            </x14:dataBar>
          </x14:cfRule>
          <xm:sqref>I471:I483</xm:sqref>
        </x14:conditionalFormatting>
        <x14:conditionalFormatting xmlns:xm="http://schemas.microsoft.com/office/excel/2006/main">
          <x14:cfRule type="dataBar" id="{980CF569-2DF5-4248-A933-5C990B09EE4B}">
            <x14:dataBar minLength="0" maxLength="100" gradient="0" negativeBarColorSameAsPositive="1">
              <x14:cfvo type="autoMin"/>
              <x14:cfvo type="autoMax"/>
              <x14:axisColor rgb="FF000000"/>
            </x14:dataBar>
          </x14:cfRule>
          <xm:sqref>H471:H483</xm:sqref>
        </x14:conditionalFormatting>
        <x14:conditionalFormatting xmlns:xm="http://schemas.microsoft.com/office/excel/2006/main">
          <x14:cfRule type="dataBar" id="{B5BD7A3B-A515-4465-8016-C660F3919F40}">
            <x14:dataBar minLength="0" maxLength="100" gradient="0" negativeBarColorSameAsPositive="1">
              <x14:cfvo type="autoMin"/>
              <x14:cfvo type="autoMax"/>
              <x14:axisColor rgb="FF000000"/>
            </x14:dataBar>
          </x14:cfRule>
          <xm:sqref>F471:F483</xm:sqref>
        </x14:conditionalFormatting>
        <x14:conditionalFormatting xmlns:xm="http://schemas.microsoft.com/office/excel/2006/main">
          <x14:cfRule type="dataBar" id="{78C3CB6B-0240-4BA3-B1CF-42BCD6F4AB09}">
            <x14:dataBar minLength="0" maxLength="100" gradient="0" negativeBarColorSameAsPositive="1">
              <x14:cfvo type="autoMin"/>
              <x14:cfvo type="autoMax"/>
              <x14:axisColor rgb="FF000000"/>
            </x14:dataBar>
          </x14:cfRule>
          <xm:sqref>U471:U483</xm:sqref>
        </x14:conditionalFormatting>
        <x14:conditionalFormatting xmlns:xm="http://schemas.microsoft.com/office/excel/2006/main">
          <x14:cfRule type="dataBar" id="{C1BA039A-EF3B-457C-8418-304710ADFC76}">
            <x14:dataBar minLength="0" maxLength="100" gradient="0">
              <x14:cfvo type="autoMin"/>
              <x14:cfvo type="autoMax"/>
              <x14:negativeFillColor rgb="FFFF0000"/>
              <x14:axisColor rgb="FF000000"/>
            </x14:dataBar>
          </x14:cfRule>
          <xm:sqref>AE471:AE483</xm:sqref>
        </x14:conditionalFormatting>
        <x14:conditionalFormatting xmlns:xm="http://schemas.microsoft.com/office/excel/2006/main">
          <x14:cfRule type="dataBar" id="{8FD04FB7-5EC8-4A13-9CB7-F383DB683B06}">
            <x14:dataBar minLength="0" maxLength="100" gradient="0">
              <x14:cfvo type="autoMin"/>
              <x14:cfvo type="autoMax"/>
              <x14:negativeFillColor rgb="FFFF0000"/>
              <x14:axisColor rgb="FF000000"/>
            </x14:dataBar>
          </x14:cfRule>
          <xm:sqref>AF471:AF483</xm:sqref>
        </x14:conditionalFormatting>
        <x14:conditionalFormatting xmlns:xm="http://schemas.microsoft.com/office/excel/2006/main">
          <x14:cfRule type="dataBar" id="{50931EAF-BED0-4AEE-BAE2-CB73AD2E4C0A}">
            <x14:dataBar minLength="0" maxLength="100" gradient="0">
              <x14:cfvo type="autoMin"/>
              <x14:cfvo type="autoMax"/>
              <x14:negativeFillColor rgb="FFFF0000"/>
              <x14:axisColor rgb="FF000000"/>
            </x14:dataBar>
          </x14:cfRule>
          <xm:sqref>AG471:AG483</xm:sqref>
        </x14:conditionalFormatting>
        <x14:conditionalFormatting xmlns:xm="http://schemas.microsoft.com/office/excel/2006/main">
          <x14:cfRule type="dataBar" id="{D2964230-F1A1-4EDC-9B5C-4D4AD3168657}">
            <x14:dataBar minLength="0" maxLength="100" gradient="0" negativeBarColorSameAsPositive="1">
              <x14:cfvo type="autoMin"/>
              <x14:cfvo type="autoMax"/>
              <x14:axisColor rgb="FF000000"/>
            </x14:dataBar>
          </x14:cfRule>
          <xm:sqref>AD471:AD483</xm:sqref>
        </x14:conditionalFormatting>
        <x14:conditionalFormatting xmlns:xm="http://schemas.microsoft.com/office/excel/2006/main">
          <x14:cfRule type="dataBar" id="{76D9BFCE-8732-4981-8ABE-F33F5BFE3697}">
            <x14:dataBar minLength="0" maxLength="100" gradient="0">
              <x14:cfvo type="autoMin"/>
              <x14:cfvo type="autoMax"/>
              <x14:negativeFillColor rgb="FFFF0000"/>
              <x14:axisColor rgb="FF000000"/>
            </x14:dataBar>
          </x14:cfRule>
          <xm:sqref>W484</xm:sqref>
        </x14:conditionalFormatting>
        <x14:conditionalFormatting xmlns:xm="http://schemas.microsoft.com/office/excel/2006/main">
          <x14:cfRule type="dataBar" id="{81897337-C0DF-4E0B-A259-0A383A541298}">
            <x14:dataBar minLength="0" maxLength="100" gradient="0">
              <x14:cfvo type="autoMin"/>
              <x14:cfvo type="autoMax"/>
              <x14:negativeFillColor rgb="FFFF0000"/>
              <x14:axisColor rgb="FF000000"/>
            </x14:dataBar>
          </x14:cfRule>
          <xm:sqref>X484</xm:sqref>
        </x14:conditionalFormatting>
        <x14:conditionalFormatting xmlns:xm="http://schemas.microsoft.com/office/excel/2006/main">
          <x14:cfRule type="dataBar" id="{43F55005-BB71-4E48-9441-D5FC8B8C0EEE}">
            <x14:dataBar minLength="0" maxLength="100" gradient="0">
              <x14:cfvo type="autoMin"/>
              <x14:cfvo type="autoMax"/>
              <x14:negativeFillColor rgb="FFFF0000"/>
              <x14:axisColor rgb="FF000000"/>
            </x14:dataBar>
          </x14:cfRule>
          <xm:sqref>Y484</xm:sqref>
        </x14:conditionalFormatting>
        <x14:conditionalFormatting xmlns:xm="http://schemas.microsoft.com/office/excel/2006/main">
          <x14:cfRule type="dataBar" id="{F5AECA62-C7AF-4583-9048-5D6E7C52550A}">
            <x14:dataBar minLength="0" maxLength="100" gradient="0">
              <x14:cfvo type="autoMin"/>
              <x14:cfvo type="autoMax"/>
              <x14:negativeFillColor rgb="FFFF0000"/>
              <x14:axisColor rgb="FF000000"/>
            </x14:dataBar>
          </x14:cfRule>
          <xm:sqref>Z484</xm:sqref>
        </x14:conditionalFormatting>
        <x14:conditionalFormatting xmlns:xm="http://schemas.microsoft.com/office/excel/2006/main">
          <x14:cfRule type="dataBar" id="{538D5341-A04B-4C69-BE07-A71B956ECA88}">
            <x14:dataBar minLength="0" maxLength="100" gradient="0">
              <x14:cfvo type="autoMin"/>
              <x14:cfvo type="autoMax"/>
              <x14:negativeFillColor rgb="FFFF0000"/>
              <x14:axisColor rgb="FF000000"/>
            </x14:dataBar>
          </x14:cfRule>
          <xm:sqref>V484</xm:sqref>
        </x14:conditionalFormatting>
        <x14:conditionalFormatting xmlns:xm="http://schemas.microsoft.com/office/excel/2006/main">
          <x14:cfRule type="dataBar" id="{7B252B5D-4F64-469C-9F3B-2B0B25B36FFD}">
            <x14:dataBar minLength="0" maxLength="100" gradient="0">
              <x14:cfvo type="autoMin"/>
              <x14:cfvo type="autoMax"/>
              <x14:negativeFillColor rgb="FFFF0000"/>
              <x14:axisColor rgb="FF000000"/>
            </x14:dataBar>
          </x14:cfRule>
          <xm:sqref>AA484</xm:sqref>
        </x14:conditionalFormatting>
        <x14:conditionalFormatting xmlns:xm="http://schemas.microsoft.com/office/excel/2006/main">
          <x14:cfRule type="dataBar" id="{836C0934-340E-4F19-BCD9-499AC58B8D58}">
            <x14:dataBar minLength="0" maxLength="100" gradient="0" negativeBarColorSameAsPositive="1">
              <x14:cfvo type="autoMin"/>
              <x14:cfvo type="autoMax"/>
              <x14:axisColor rgb="FF000000"/>
            </x14:dataBar>
          </x14:cfRule>
          <xm:sqref>G484</xm:sqref>
        </x14:conditionalFormatting>
        <x14:conditionalFormatting xmlns:xm="http://schemas.microsoft.com/office/excel/2006/main">
          <x14:cfRule type="dataBar" id="{D3150A7E-AFBF-49D9-8E78-BDB0A48D5D58}">
            <x14:dataBar minLength="0" maxLength="100" gradient="0" negativeBarColorSameAsPositive="1">
              <x14:cfvo type="autoMin"/>
              <x14:cfvo type="autoMax"/>
              <x14:axisColor rgb="FF000000"/>
            </x14:dataBar>
          </x14:cfRule>
          <xm:sqref>L484 AL484</xm:sqref>
        </x14:conditionalFormatting>
        <x14:conditionalFormatting xmlns:xm="http://schemas.microsoft.com/office/excel/2006/main">
          <x14:cfRule type="dataBar" id="{8C3908DC-C68E-4C50-9760-77B0F7FF54D8}">
            <x14:dataBar minLength="0" maxLength="100" gradient="0" negativeBarColorSameAsPositive="1">
              <x14:cfvo type="autoMin"/>
              <x14:cfvo type="autoMax"/>
              <x14:axisColor rgb="FF000000"/>
            </x14:dataBar>
          </x14:cfRule>
          <xm:sqref>K484</xm:sqref>
        </x14:conditionalFormatting>
        <x14:conditionalFormatting xmlns:xm="http://schemas.microsoft.com/office/excel/2006/main">
          <x14:cfRule type="dataBar" id="{6A921605-2F5A-4AE3-B19E-8A376A39598E}">
            <x14:dataBar minLength="0" maxLength="100" gradient="0" negativeBarColorSameAsPositive="1">
              <x14:cfvo type="autoMin"/>
              <x14:cfvo type="autoMax"/>
              <x14:axisColor rgb="FF000000"/>
            </x14:dataBar>
          </x14:cfRule>
          <xm:sqref>J484</xm:sqref>
        </x14:conditionalFormatting>
        <x14:conditionalFormatting xmlns:xm="http://schemas.microsoft.com/office/excel/2006/main">
          <x14:cfRule type="dataBar" id="{4A620EB7-E818-4775-A786-967378322926}">
            <x14:dataBar minLength="0" maxLength="100" gradient="0" negativeBarColorSameAsPositive="1">
              <x14:cfvo type="autoMin"/>
              <x14:cfvo type="autoMax"/>
              <x14:axisColor rgb="FF000000"/>
            </x14:dataBar>
          </x14:cfRule>
          <xm:sqref>I484</xm:sqref>
        </x14:conditionalFormatting>
        <x14:conditionalFormatting xmlns:xm="http://schemas.microsoft.com/office/excel/2006/main">
          <x14:cfRule type="dataBar" id="{80A04A54-93A7-4C6A-8C63-03C44A177986}">
            <x14:dataBar minLength="0" maxLength="100" gradient="0" negativeBarColorSameAsPositive="1">
              <x14:cfvo type="autoMin"/>
              <x14:cfvo type="autoMax"/>
              <x14:axisColor rgb="FF000000"/>
            </x14:dataBar>
          </x14:cfRule>
          <xm:sqref>H484</xm:sqref>
        </x14:conditionalFormatting>
        <x14:conditionalFormatting xmlns:xm="http://schemas.microsoft.com/office/excel/2006/main">
          <x14:cfRule type="dataBar" id="{F9CBE02F-41F0-4D7B-8DE9-955ACC4734A9}">
            <x14:dataBar minLength="0" maxLength="100" gradient="0" negativeBarColorSameAsPositive="1">
              <x14:cfvo type="autoMin"/>
              <x14:cfvo type="autoMax"/>
              <x14:axisColor rgb="FF000000"/>
            </x14:dataBar>
          </x14:cfRule>
          <xm:sqref>F484</xm:sqref>
        </x14:conditionalFormatting>
        <x14:conditionalFormatting xmlns:xm="http://schemas.microsoft.com/office/excel/2006/main">
          <x14:cfRule type="dataBar" id="{2462EEA6-4964-4B28-BAB2-DAA17F211CED}">
            <x14:dataBar minLength="0" maxLength="100" gradient="0" negativeBarColorSameAsPositive="1">
              <x14:cfvo type="autoMin"/>
              <x14:cfvo type="autoMax"/>
              <x14:axisColor rgb="FF000000"/>
            </x14:dataBar>
          </x14:cfRule>
          <xm:sqref>U484</xm:sqref>
        </x14:conditionalFormatting>
        <x14:conditionalFormatting xmlns:xm="http://schemas.microsoft.com/office/excel/2006/main">
          <x14:cfRule type="dataBar" id="{2F75B021-76CB-4875-B104-490784E7A9D7}">
            <x14:dataBar minLength="0" maxLength="100" gradient="0">
              <x14:cfvo type="autoMin"/>
              <x14:cfvo type="autoMax"/>
              <x14:negativeFillColor rgb="FFFF0000"/>
              <x14:axisColor rgb="FF000000"/>
            </x14:dataBar>
          </x14:cfRule>
          <xm:sqref>AE484</xm:sqref>
        </x14:conditionalFormatting>
        <x14:conditionalFormatting xmlns:xm="http://schemas.microsoft.com/office/excel/2006/main">
          <x14:cfRule type="dataBar" id="{08E774A4-B1E8-426A-ACA5-41BD662E0C4D}">
            <x14:dataBar minLength="0" maxLength="100" gradient="0">
              <x14:cfvo type="autoMin"/>
              <x14:cfvo type="autoMax"/>
              <x14:negativeFillColor rgb="FFFF0000"/>
              <x14:axisColor rgb="FF000000"/>
            </x14:dataBar>
          </x14:cfRule>
          <xm:sqref>AF484</xm:sqref>
        </x14:conditionalFormatting>
        <x14:conditionalFormatting xmlns:xm="http://schemas.microsoft.com/office/excel/2006/main">
          <x14:cfRule type="dataBar" id="{A1A01724-DD55-4F72-8823-ABC6749FE366}">
            <x14:dataBar minLength="0" maxLength="100" gradient="0">
              <x14:cfvo type="autoMin"/>
              <x14:cfvo type="autoMax"/>
              <x14:negativeFillColor rgb="FFFF0000"/>
              <x14:axisColor rgb="FF000000"/>
            </x14:dataBar>
          </x14:cfRule>
          <xm:sqref>AG484</xm:sqref>
        </x14:conditionalFormatting>
        <x14:conditionalFormatting xmlns:xm="http://schemas.microsoft.com/office/excel/2006/main">
          <x14:cfRule type="dataBar" id="{BB06BCA1-0676-4DC5-9A58-2C5321CC469D}">
            <x14:dataBar minLength="0" maxLength="100" gradient="0" negativeBarColorSameAsPositive="1">
              <x14:cfvo type="autoMin"/>
              <x14:cfvo type="autoMax"/>
              <x14:axisColor rgb="FF000000"/>
            </x14:dataBar>
          </x14:cfRule>
          <xm:sqref>AD484</xm:sqref>
        </x14:conditionalFormatting>
        <x14:conditionalFormatting xmlns:xm="http://schemas.microsoft.com/office/excel/2006/main">
          <x14:cfRule type="dataBar" id="{FA95BB5F-6B67-47A2-821F-5ED813C094A7}">
            <x14:dataBar minLength="0" maxLength="100" gradient="0">
              <x14:cfvo type="autoMin"/>
              <x14:cfvo type="autoMax"/>
              <x14:negativeFillColor rgb="FFFF0000"/>
              <x14:axisColor rgb="FF000000"/>
            </x14:dataBar>
          </x14:cfRule>
          <xm:sqref>W485</xm:sqref>
        </x14:conditionalFormatting>
        <x14:conditionalFormatting xmlns:xm="http://schemas.microsoft.com/office/excel/2006/main">
          <x14:cfRule type="dataBar" id="{A121C9CF-2FFE-492F-9B91-4C8A6DCAE121}">
            <x14:dataBar minLength="0" maxLength="100" gradient="0">
              <x14:cfvo type="autoMin"/>
              <x14:cfvo type="autoMax"/>
              <x14:negativeFillColor rgb="FFFF0000"/>
              <x14:axisColor rgb="FF000000"/>
            </x14:dataBar>
          </x14:cfRule>
          <xm:sqref>X485</xm:sqref>
        </x14:conditionalFormatting>
        <x14:conditionalFormatting xmlns:xm="http://schemas.microsoft.com/office/excel/2006/main">
          <x14:cfRule type="dataBar" id="{9B555AFC-5583-4D14-B502-F48420E6AAFF}">
            <x14:dataBar minLength="0" maxLength="100" gradient="0">
              <x14:cfvo type="autoMin"/>
              <x14:cfvo type="autoMax"/>
              <x14:negativeFillColor rgb="FFFF0000"/>
              <x14:axisColor rgb="FF000000"/>
            </x14:dataBar>
          </x14:cfRule>
          <xm:sqref>Y485</xm:sqref>
        </x14:conditionalFormatting>
        <x14:conditionalFormatting xmlns:xm="http://schemas.microsoft.com/office/excel/2006/main">
          <x14:cfRule type="dataBar" id="{A0CA36B9-45A8-4749-905E-08CBE5D91280}">
            <x14:dataBar minLength="0" maxLength="100" gradient="0">
              <x14:cfvo type="autoMin"/>
              <x14:cfvo type="autoMax"/>
              <x14:negativeFillColor rgb="FFFF0000"/>
              <x14:axisColor rgb="FF000000"/>
            </x14:dataBar>
          </x14:cfRule>
          <xm:sqref>Z485</xm:sqref>
        </x14:conditionalFormatting>
        <x14:conditionalFormatting xmlns:xm="http://schemas.microsoft.com/office/excel/2006/main">
          <x14:cfRule type="dataBar" id="{BEB0CFDC-1563-4735-8285-AFFA5BE1E539}">
            <x14:dataBar minLength="0" maxLength="100" gradient="0">
              <x14:cfvo type="autoMin"/>
              <x14:cfvo type="autoMax"/>
              <x14:negativeFillColor rgb="FFFF0000"/>
              <x14:axisColor rgb="FF000000"/>
            </x14:dataBar>
          </x14:cfRule>
          <xm:sqref>V485</xm:sqref>
        </x14:conditionalFormatting>
        <x14:conditionalFormatting xmlns:xm="http://schemas.microsoft.com/office/excel/2006/main">
          <x14:cfRule type="dataBar" id="{9743BD72-4BB6-435F-B2C8-E1B8948C8BE2}">
            <x14:dataBar minLength="0" maxLength="100" gradient="0">
              <x14:cfvo type="autoMin"/>
              <x14:cfvo type="autoMax"/>
              <x14:negativeFillColor rgb="FFFF0000"/>
              <x14:axisColor rgb="FF000000"/>
            </x14:dataBar>
          </x14:cfRule>
          <xm:sqref>AA485</xm:sqref>
        </x14:conditionalFormatting>
        <x14:conditionalFormatting xmlns:xm="http://schemas.microsoft.com/office/excel/2006/main">
          <x14:cfRule type="dataBar" id="{D3036501-EE00-491D-A2B9-3F6C4F9AD2EE}">
            <x14:dataBar minLength="0" maxLength="100" gradient="0" negativeBarColorSameAsPositive="1">
              <x14:cfvo type="autoMin"/>
              <x14:cfvo type="autoMax"/>
              <x14:axisColor rgb="FF000000"/>
            </x14:dataBar>
          </x14:cfRule>
          <xm:sqref>G485</xm:sqref>
        </x14:conditionalFormatting>
        <x14:conditionalFormatting xmlns:xm="http://schemas.microsoft.com/office/excel/2006/main">
          <x14:cfRule type="dataBar" id="{5E340923-A53C-4231-97C8-C2DAC0CFE3E2}">
            <x14:dataBar minLength="0" maxLength="100" gradient="0" negativeBarColorSameAsPositive="1">
              <x14:cfvo type="autoMin"/>
              <x14:cfvo type="autoMax"/>
              <x14:axisColor rgb="FF000000"/>
            </x14:dataBar>
          </x14:cfRule>
          <xm:sqref>L485 AL485</xm:sqref>
        </x14:conditionalFormatting>
        <x14:conditionalFormatting xmlns:xm="http://schemas.microsoft.com/office/excel/2006/main">
          <x14:cfRule type="dataBar" id="{3210A3D0-1F92-4227-8686-5372CDF165EC}">
            <x14:dataBar minLength="0" maxLength="100" gradient="0" negativeBarColorSameAsPositive="1">
              <x14:cfvo type="autoMin"/>
              <x14:cfvo type="autoMax"/>
              <x14:axisColor rgb="FF000000"/>
            </x14:dataBar>
          </x14:cfRule>
          <xm:sqref>K485</xm:sqref>
        </x14:conditionalFormatting>
        <x14:conditionalFormatting xmlns:xm="http://schemas.microsoft.com/office/excel/2006/main">
          <x14:cfRule type="dataBar" id="{FADDA347-BA7D-4650-B47D-0AB3F8AC9A90}">
            <x14:dataBar minLength="0" maxLength="100" gradient="0" negativeBarColorSameAsPositive="1">
              <x14:cfvo type="autoMin"/>
              <x14:cfvo type="autoMax"/>
              <x14:axisColor rgb="FF000000"/>
            </x14:dataBar>
          </x14:cfRule>
          <xm:sqref>J485</xm:sqref>
        </x14:conditionalFormatting>
        <x14:conditionalFormatting xmlns:xm="http://schemas.microsoft.com/office/excel/2006/main">
          <x14:cfRule type="dataBar" id="{5C15AE26-2BD7-461D-8D77-35304D2ED118}">
            <x14:dataBar minLength="0" maxLength="100" gradient="0" negativeBarColorSameAsPositive="1">
              <x14:cfvo type="autoMin"/>
              <x14:cfvo type="autoMax"/>
              <x14:axisColor rgb="FF000000"/>
            </x14:dataBar>
          </x14:cfRule>
          <xm:sqref>I485</xm:sqref>
        </x14:conditionalFormatting>
        <x14:conditionalFormatting xmlns:xm="http://schemas.microsoft.com/office/excel/2006/main">
          <x14:cfRule type="dataBar" id="{1DCEE9EB-DE10-40FC-B2B7-DD61E87E0FC1}">
            <x14:dataBar minLength="0" maxLength="100" gradient="0" negativeBarColorSameAsPositive="1">
              <x14:cfvo type="autoMin"/>
              <x14:cfvo type="autoMax"/>
              <x14:axisColor rgb="FF000000"/>
            </x14:dataBar>
          </x14:cfRule>
          <xm:sqref>H485</xm:sqref>
        </x14:conditionalFormatting>
        <x14:conditionalFormatting xmlns:xm="http://schemas.microsoft.com/office/excel/2006/main">
          <x14:cfRule type="dataBar" id="{A3368D8D-1E51-47AF-A8AB-8FA0D056599B}">
            <x14:dataBar minLength="0" maxLength="100" gradient="0" negativeBarColorSameAsPositive="1">
              <x14:cfvo type="autoMin"/>
              <x14:cfvo type="autoMax"/>
              <x14:axisColor rgb="FF000000"/>
            </x14:dataBar>
          </x14:cfRule>
          <xm:sqref>F485</xm:sqref>
        </x14:conditionalFormatting>
        <x14:conditionalFormatting xmlns:xm="http://schemas.microsoft.com/office/excel/2006/main">
          <x14:cfRule type="dataBar" id="{9BA4178C-392E-4830-B13E-75CDD62AD7EB}">
            <x14:dataBar minLength="0" maxLength="100" gradient="0" negativeBarColorSameAsPositive="1">
              <x14:cfvo type="autoMin"/>
              <x14:cfvo type="autoMax"/>
              <x14:axisColor rgb="FF000000"/>
            </x14:dataBar>
          </x14:cfRule>
          <xm:sqref>U485</xm:sqref>
        </x14:conditionalFormatting>
        <x14:conditionalFormatting xmlns:xm="http://schemas.microsoft.com/office/excel/2006/main">
          <x14:cfRule type="dataBar" id="{CA7BEFE3-99AD-4371-B205-A6F2BDA4A28A}">
            <x14:dataBar minLength="0" maxLength="100" gradient="0">
              <x14:cfvo type="autoMin"/>
              <x14:cfvo type="autoMax"/>
              <x14:negativeFillColor rgb="FFFF0000"/>
              <x14:axisColor rgb="FF000000"/>
            </x14:dataBar>
          </x14:cfRule>
          <xm:sqref>AE485</xm:sqref>
        </x14:conditionalFormatting>
        <x14:conditionalFormatting xmlns:xm="http://schemas.microsoft.com/office/excel/2006/main">
          <x14:cfRule type="dataBar" id="{A3FB26F8-22BB-4208-AE7D-1ADC660B5EA6}">
            <x14:dataBar minLength="0" maxLength="100" gradient="0">
              <x14:cfvo type="autoMin"/>
              <x14:cfvo type="autoMax"/>
              <x14:negativeFillColor rgb="FFFF0000"/>
              <x14:axisColor rgb="FF000000"/>
            </x14:dataBar>
          </x14:cfRule>
          <xm:sqref>AF485</xm:sqref>
        </x14:conditionalFormatting>
        <x14:conditionalFormatting xmlns:xm="http://schemas.microsoft.com/office/excel/2006/main">
          <x14:cfRule type="dataBar" id="{FC4B2A1F-292B-451B-A38E-9F7A02B9BBF4}">
            <x14:dataBar minLength="0" maxLength="100" gradient="0">
              <x14:cfvo type="autoMin"/>
              <x14:cfvo type="autoMax"/>
              <x14:negativeFillColor rgb="FFFF0000"/>
              <x14:axisColor rgb="FF000000"/>
            </x14:dataBar>
          </x14:cfRule>
          <xm:sqref>AG485</xm:sqref>
        </x14:conditionalFormatting>
        <x14:conditionalFormatting xmlns:xm="http://schemas.microsoft.com/office/excel/2006/main">
          <x14:cfRule type="dataBar" id="{ECDF9567-2E8E-4F66-A870-7C9F0BB764A3}">
            <x14:dataBar minLength="0" maxLength="100" gradient="0" negativeBarColorSameAsPositive="1">
              <x14:cfvo type="autoMin"/>
              <x14:cfvo type="autoMax"/>
              <x14:axisColor rgb="FF000000"/>
            </x14:dataBar>
          </x14:cfRule>
          <xm:sqref>AD485</xm:sqref>
        </x14:conditionalFormatting>
        <x14:conditionalFormatting xmlns:xm="http://schemas.microsoft.com/office/excel/2006/main">
          <x14:cfRule type="dataBar" id="{44B3AFA4-7C80-46CC-8F11-53C54B87A26E}">
            <x14:dataBar minLength="0" maxLength="100" gradient="0">
              <x14:cfvo type="autoMin"/>
              <x14:cfvo type="autoMax"/>
              <x14:negativeFillColor rgb="FFFF0000"/>
              <x14:axisColor rgb="FF000000"/>
            </x14:dataBar>
          </x14:cfRule>
          <xm:sqref>W486:W489</xm:sqref>
        </x14:conditionalFormatting>
        <x14:conditionalFormatting xmlns:xm="http://schemas.microsoft.com/office/excel/2006/main">
          <x14:cfRule type="dataBar" id="{DBC1AF88-E356-498E-816F-C52F2A4E04B5}">
            <x14:dataBar minLength="0" maxLength="100" gradient="0">
              <x14:cfvo type="autoMin"/>
              <x14:cfvo type="autoMax"/>
              <x14:negativeFillColor rgb="FFFF0000"/>
              <x14:axisColor rgb="FF000000"/>
            </x14:dataBar>
          </x14:cfRule>
          <xm:sqref>X486:X489</xm:sqref>
        </x14:conditionalFormatting>
        <x14:conditionalFormatting xmlns:xm="http://schemas.microsoft.com/office/excel/2006/main">
          <x14:cfRule type="dataBar" id="{41034B5D-2D97-4EC4-8066-69E0BE7DE385}">
            <x14:dataBar minLength="0" maxLength="100" gradient="0">
              <x14:cfvo type="autoMin"/>
              <x14:cfvo type="autoMax"/>
              <x14:negativeFillColor rgb="FFFF0000"/>
              <x14:axisColor rgb="FF000000"/>
            </x14:dataBar>
          </x14:cfRule>
          <xm:sqref>Y486:Y489</xm:sqref>
        </x14:conditionalFormatting>
        <x14:conditionalFormatting xmlns:xm="http://schemas.microsoft.com/office/excel/2006/main">
          <x14:cfRule type="dataBar" id="{E4020470-E889-4535-AB30-41A33FC2BD29}">
            <x14:dataBar minLength="0" maxLength="100" gradient="0">
              <x14:cfvo type="autoMin"/>
              <x14:cfvo type="autoMax"/>
              <x14:negativeFillColor rgb="FFFF0000"/>
              <x14:axisColor rgb="FF000000"/>
            </x14:dataBar>
          </x14:cfRule>
          <xm:sqref>Z486:Z489</xm:sqref>
        </x14:conditionalFormatting>
        <x14:conditionalFormatting xmlns:xm="http://schemas.microsoft.com/office/excel/2006/main">
          <x14:cfRule type="dataBar" id="{C2A01FC8-1839-4723-8979-BF47AC1EDA9D}">
            <x14:dataBar minLength="0" maxLength="100" gradient="0">
              <x14:cfvo type="autoMin"/>
              <x14:cfvo type="autoMax"/>
              <x14:negativeFillColor rgb="FFFF0000"/>
              <x14:axisColor rgb="FF000000"/>
            </x14:dataBar>
          </x14:cfRule>
          <xm:sqref>V486:V489</xm:sqref>
        </x14:conditionalFormatting>
        <x14:conditionalFormatting xmlns:xm="http://schemas.microsoft.com/office/excel/2006/main">
          <x14:cfRule type="dataBar" id="{E5737478-6875-4930-8A86-C58401A74445}">
            <x14:dataBar minLength="0" maxLength="100" gradient="0">
              <x14:cfvo type="autoMin"/>
              <x14:cfvo type="autoMax"/>
              <x14:negativeFillColor rgb="FFFF0000"/>
              <x14:axisColor rgb="FF000000"/>
            </x14:dataBar>
          </x14:cfRule>
          <xm:sqref>AA486:AA489</xm:sqref>
        </x14:conditionalFormatting>
        <x14:conditionalFormatting xmlns:xm="http://schemas.microsoft.com/office/excel/2006/main">
          <x14:cfRule type="dataBar" id="{C767A1FE-DF89-4E5E-88F2-85B10C961980}">
            <x14:dataBar minLength="0" maxLength="100" gradient="0" negativeBarColorSameAsPositive="1">
              <x14:cfvo type="autoMin"/>
              <x14:cfvo type="autoMax"/>
              <x14:axisColor rgb="FF000000"/>
            </x14:dataBar>
          </x14:cfRule>
          <xm:sqref>G486:G489</xm:sqref>
        </x14:conditionalFormatting>
        <x14:conditionalFormatting xmlns:xm="http://schemas.microsoft.com/office/excel/2006/main">
          <x14:cfRule type="dataBar" id="{392CDF8B-21F9-4393-A395-862C80B061CD}">
            <x14:dataBar minLength="0" maxLength="100" gradient="0" negativeBarColorSameAsPositive="1">
              <x14:cfvo type="autoMin"/>
              <x14:cfvo type="autoMax"/>
              <x14:axisColor rgb="FF000000"/>
            </x14:dataBar>
          </x14:cfRule>
          <xm:sqref>AL486:AL489 L486:L489</xm:sqref>
        </x14:conditionalFormatting>
        <x14:conditionalFormatting xmlns:xm="http://schemas.microsoft.com/office/excel/2006/main">
          <x14:cfRule type="dataBar" id="{85F2EF58-D386-4F8F-80EE-20A999990103}">
            <x14:dataBar minLength="0" maxLength="100" gradient="0" negativeBarColorSameAsPositive="1">
              <x14:cfvo type="autoMin"/>
              <x14:cfvo type="autoMax"/>
              <x14:axisColor rgb="FF000000"/>
            </x14:dataBar>
          </x14:cfRule>
          <xm:sqref>K486:K489</xm:sqref>
        </x14:conditionalFormatting>
        <x14:conditionalFormatting xmlns:xm="http://schemas.microsoft.com/office/excel/2006/main">
          <x14:cfRule type="dataBar" id="{5082F7D3-E25A-4494-80CB-5DB53845CD82}">
            <x14:dataBar minLength="0" maxLength="100" gradient="0" negativeBarColorSameAsPositive="1">
              <x14:cfvo type="autoMin"/>
              <x14:cfvo type="autoMax"/>
              <x14:axisColor rgb="FF000000"/>
            </x14:dataBar>
          </x14:cfRule>
          <xm:sqref>J486:J489</xm:sqref>
        </x14:conditionalFormatting>
        <x14:conditionalFormatting xmlns:xm="http://schemas.microsoft.com/office/excel/2006/main">
          <x14:cfRule type="dataBar" id="{EB5E634F-59DD-475F-ABE1-A35A0E4FC81F}">
            <x14:dataBar minLength="0" maxLength="100" gradient="0" negativeBarColorSameAsPositive="1">
              <x14:cfvo type="autoMin"/>
              <x14:cfvo type="autoMax"/>
              <x14:axisColor rgb="FF000000"/>
            </x14:dataBar>
          </x14:cfRule>
          <xm:sqref>I486:I489</xm:sqref>
        </x14:conditionalFormatting>
        <x14:conditionalFormatting xmlns:xm="http://schemas.microsoft.com/office/excel/2006/main">
          <x14:cfRule type="dataBar" id="{BBA30112-022B-45DB-BA62-9DFAB82BD606}">
            <x14:dataBar minLength="0" maxLength="100" gradient="0" negativeBarColorSameAsPositive="1">
              <x14:cfvo type="autoMin"/>
              <x14:cfvo type="autoMax"/>
              <x14:axisColor rgb="FF000000"/>
            </x14:dataBar>
          </x14:cfRule>
          <xm:sqref>H486:H489</xm:sqref>
        </x14:conditionalFormatting>
        <x14:conditionalFormatting xmlns:xm="http://schemas.microsoft.com/office/excel/2006/main">
          <x14:cfRule type="dataBar" id="{834D4EAD-D937-47D4-AE5D-55A78655FAC6}">
            <x14:dataBar minLength="0" maxLength="100" gradient="0" negativeBarColorSameAsPositive="1">
              <x14:cfvo type="autoMin"/>
              <x14:cfvo type="autoMax"/>
              <x14:axisColor rgb="FF000000"/>
            </x14:dataBar>
          </x14:cfRule>
          <xm:sqref>F486:F489</xm:sqref>
        </x14:conditionalFormatting>
        <x14:conditionalFormatting xmlns:xm="http://schemas.microsoft.com/office/excel/2006/main">
          <x14:cfRule type="dataBar" id="{CB6AA828-1A72-4F49-9993-42079036D452}">
            <x14:dataBar minLength="0" maxLength="100" gradient="0" negativeBarColorSameAsPositive="1">
              <x14:cfvo type="autoMin"/>
              <x14:cfvo type="autoMax"/>
              <x14:axisColor rgb="FF000000"/>
            </x14:dataBar>
          </x14:cfRule>
          <xm:sqref>U486:U489</xm:sqref>
        </x14:conditionalFormatting>
        <x14:conditionalFormatting xmlns:xm="http://schemas.microsoft.com/office/excel/2006/main">
          <x14:cfRule type="dataBar" id="{5168B58A-7206-419C-80B3-1C754EFAEAE7}">
            <x14:dataBar minLength="0" maxLength="100" gradient="0">
              <x14:cfvo type="autoMin"/>
              <x14:cfvo type="autoMax"/>
              <x14:negativeFillColor rgb="FFFF0000"/>
              <x14:axisColor rgb="FF000000"/>
            </x14:dataBar>
          </x14:cfRule>
          <xm:sqref>AE486:AE489</xm:sqref>
        </x14:conditionalFormatting>
        <x14:conditionalFormatting xmlns:xm="http://schemas.microsoft.com/office/excel/2006/main">
          <x14:cfRule type="dataBar" id="{D011D90D-9D78-4D74-95FF-B3083E507FB2}">
            <x14:dataBar minLength="0" maxLength="100" gradient="0">
              <x14:cfvo type="autoMin"/>
              <x14:cfvo type="autoMax"/>
              <x14:negativeFillColor rgb="FFFF0000"/>
              <x14:axisColor rgb="FF000000"/>
            </x14:dataBar>
          </x14:cfRule>
          <xm:sqref>AF486:AF489</xm:sqref>
        </x14:conditionalFormatting>
        <x14:conditionalFormatting xmlns:xm="http://schemas.microsoft.com/office/excel/2006/main">
          <x14:cfRule type="dataBar" id="{CEAA4893-29B0-45F4-A428-BDDD0C79B553}">
            <x14:dataBar minLength="0" maxLength="100" gradient="0">
              <x14:cfvo type="autoMin"/>
              <x14:cfvo type="autoMax"/>
              <x14:negativeFillColor rgb="FFFF0000"/>
              <x14:axisColor rgb="FF000000"/>
            </x14:dataBar>
          </x14:cfRule>
          <xm:sqref>AG486:AG489</xm:sqref>
        </x14:conditionalFormatting>
        <x14:conditionalFormatting xmlns:xm="http://schemas.microsoft.com/office/excel/2006/main">
          <x14:cfRule type="dataBar" id="{666156DC-E6FA-4FA2-A25D-19CD85434226}">
            <x14:dataBar minLength="0" maxLength="100" gradient="0" negativeBarColorSameAsPositive="1">
              <x14:cfvo type="autoMin"/>
              <x14:cfvo type="autoMax"/>
              <x14:axisColor rgb="FF000000"/>
            </x14:dataBar>
          </x14:cfRule>
          <xm:sqref>AD486:AD489</xm:sqref>
        </x14:conditionalFormatting>
        <x14:conditionalFormatting xmlns:xm="http://schemas.microsoft.com/office/excel/2006/main">
          <x14:cfRule type="dataBar" id="{32BA3BF4-18FC-4340-900D-645EBA0B596B}">
            <x14:dataBar minLength="0" maxLength="100" gradient="0">
              <x14:cfvo type="autoMin"/>
              <x14:cfvo type="autoMax"/>
              <x14:negativeFillColor rgb="FFFF0000"/>
              <x14:axisColor rgb="FF000000"/>
            </x14:dataBar>
          </x14:cfRule>
          <xm:sqref>W490:W498</xm:sqref>
        </x14:conditionalFormatting>
        <x14:conditionalFormatting xmlns:xm="http://schemas.microsoft.com/office/excel/2006/main">
          <x14:cfRule type="dataBar" id="{4C049AF2-B6B8-46A4-AD1E-FA57CA0C6571}">
            <x14:dataBar minLength="0" maxLength="100" gradient="0">
              <x14:cfvo type="autoMin"/>
              <x14:cfvo type="autoMax"/>
              <x14:negativeFillColor rgb="FFFF0000"/>
              <x14:axisColor rgb="FF000000"/>
            </x14:dataBar>
          </x14:cfRule>
          <xm:sqref>X490:X498</xm:sqref>
        </x14:conditionalFormatting>
        <x14:conditionalFormatting xmlns:xm="http://schemas.microsoft.com/office/excel/2006/main">
          <x14:cfRule type="dataBar" id="{8E67487C-FDDF-49B0-86B5-1EA27D7D4278}">
            <x14:dataBar minLength="0" maxLength="100" gradient="0">
              <x14:cfvo type="autoMin"/>
              <x14:cfvo type="autoMax"/>
              <x14:negativeFillColor rgb="FFFF0000"/>
              <x14:axisColor rgb="FF000000"/>
            </x14:dataBar>
          </x14:cfRule>
          <xm:sqref>Y490:Y498</xm:sqref>
        </x14:conditionalFormatting>
        <x14:conditionalFormatting xmlns:xm="http://schemas.microsoft.com/office/excel/2006/main">
          <x14:cfRule type="dataBar" id="{039650BC-E4BC-4C23-84F2-26034DF123C8}">
            <x14:dataBar minLength="0" maxLength="100" gradient="0">
              <x14:cfvo type="autoMin"/>
              <x14:cfvo type="autoMax"/>
              <x14:negativeFillColor rgb="FFFF0000"/>
              <x14:axisColor rgb="FF000000"/>
            </x14:dataBar>
          </x14:cfRule>
          <xm:sqref>Z490:Z498</xm:sqref>
        </x14:conditionalFormatting>
        <x14:conditionalFormatting xmlns:xm="http://schemas.microsoft.com/office/excel/2006/main">
          <x14:cfRule type="dataBar" id="{7C9ACBCF-9E57-4113-A649-FCEF409E00C2}">
            <x14:dataBar minLength="0" maxLength="100" gradient="0">
              <x14:cfvo type="autoMin"/>
              <x14:cfvo type="autoMax"/>
              <x14:negativeFillColor rgb="FFFF0000"/>
              <x14:axisColor rgb="FF000000"/>
            </x14:dataBar>
          </x14:cfRule>
          <xm:sqref>V490:V498</xm:sqref>
        </x14:conditionalFormatting>
        <x14:conditionalFormatting xmlns:xm="http://schemas.microsoft.com/office/excel/2006/main">
          <x14:cfRule type="dataBar" id="{C07C2D10-3725-4C89-A915-B77571970B49}">
            <x14:dataBar minLength="0" maxLength="100" gradient="0">
              <x14:cfvo type="autoMin"/>
              <x14:cfvo type="autoMax"/>
              <x14:negativeFillColor rgb="FFFF0000"/>
              <x14:axisColor rgb="FF000000"/>
            </x14:dataBar>
          </x14:cfRule>
          <xm:sqref>AA490:AA498</xm:sqref>
        </x14:conditionalFormatting>
        <x14:conditionalFormatting xmlns:xm="http://schemas.microsoft.com/office/excel/2006/main">
          <x14:cfRule type="dataBar" id="{ECB014AB-0EFD-4EB3-AF24-B1D0BEA0726B}">
            <x14:dataBar minLength="0" maxLength="100" gradient="0" negativeBarColorSameAsPositive="1">
              <x14:cfvo type="autoMin"/>
              <x14:cfvo type="autoMax"/>
              <x14:axisColor rgb="FF000000"/>
            </x14:dataBar>
          </x14:cfRule>
          <xm:sqref>G490:G498</xm:sqref>
        </x14:conditionalFormatting>
        <x14:conditionalFormatting xmlns:xm="http://schemas.microsoft.com/office/excel/2006/main">
          <x14:cfRule type="dataBar" id="{E6CB80C9-8623-445E-87EF-CF008466D0C0}">
            <x14:dataBar minLength="0" maxLength="100" gradient="0" negativeBarColorSameAsPositive="1">
              <x14:cfvo type="autoMin"/>
              <x14:cfvo type="autoMax"/>
              <x14:axisColor rgb="FF000000"/>
            </x14:dataBar>
          </x14:cfRule>
          <xm:sqref>L490:L498 AL490:AL498</xm:sqref>
        </x14:conditionalFormatting>
        <x14:conditionalFormatting xmlns:xm="http://schemas.microsoft.com/office/excel/2006/main">
          <x14:cfRule type="dataBar" id="{3CF53B78-AC48-4874-AE4D-E3260584392C}">
            <x14:dataBar minLength="0" maxLength="100" gradient="0" negativeBarColorSameAsPositive="1">
              <x14:cfvo type="autoMin"/>
              <x14:cfvo type="autoMax"/>
              <x14:axisColor rgb="FF000000"/>
            </x14:dataBar>
          </x14:cfRule>
          <xm:sqref>K490:K498</xm:sqref>
        </x14:conditionalFormatting>
        <x14:conditionalFormatting xmlns:xm="http://schemas.microsoft.com/office/excel/2006/main">
          <x14:cfRule type="dataBar" id="{B7CE80F4-2AB3-4CD0-9FB6-C62E55911D4E}">
            <x14:dataBar minLength="0" maxLength="100" gradient="0" negativeBarColorSameAsPositive="1">
              <x14:cfvo type="autoMin"/>
              <x14:cfvo type="autoMax"/>
              <x14:axisColor rgb="FF000000"/>
            </x14:dataBar>
          </x14:cfRule>
          <xm:sqref>J490:J498</xm:sqref>
        </x14:conditionalFormatting>
        <x14:conditionalFormatting xmlns:xm="http://schemas.microsoft.com/office/excel/2006/main">
          <x14:cfRule type="dataBar" id="{01DCBCEB-7334-4BE4-B338-7EFA5BB4BE27}">
            <x14:dataBar minLength="0" maxLength="100" gradient="0" negativeBarColorSameAsPositive="1">
              <x14:cfvo type="autoMin"/>
              <x14:cfvo type="autoMax"/>
              <x14:axisColor rgb="FF000000"/>
            </x14:dataBar>
          </x14:cfRule>
          <xm:sqref>I490:I498</xm:sqref>
        </x14:conditionalFormatting>
        <x14:conditionalFormatting xmlns:xm="http://schemas.microsoft.com/office/excel/2006/main">
          <x14:cfRule type="dataBar" id="{DE6BB99A-8063-4547-B502-01F030F61C9B}">
            <x14:dataBar minLength="0" maxLength="100" gradient="0" negativeBarColorSameAsPositive="1">
              <x14:cfvo type="autoMin"/>
              <x14:cfvo type="autoMax"/>
              <x14:axisColor rgb="FF000000"/>
            </x14:dataBar>
          </x14:cfRule>
          <xm:sqref>H490:H498</xm:sqref>
        </x14:conditionalFormatting>
        <x14:conditionalFormatting xmlns:xm="http://schemas.microsoft.com/office/excel/2006/main">
          <x14:cfRule type="dataBar" id="{152DF660-D9A0-44EB-BDDA-C30EF9FDC086}">
            <x14:dataBar minLength="0" maxLength="100" gradient="0" negativeBarColorSameAsPositive="1">
              <x14:cfvo type="autoMin"/>
              <x14:cfvo type="autoMax"/>
              <x14:axisColor rgb="FF000000"/>
            </x14:dataBar>
          </x14:cfRule>
          <xm:sqref>F490:F498</xm:sqref>
        </x14:conditionalFormatting>
        <x14:conditionalFormatting xmlns:xm="http://schemas.microsoft.com/office/excel/2006/main">
          <x14:cfRule type="dataBar" id="{2DED83FF-B16D-48D5-8662-DEEC8F94F427}">
            <x14:dataBar minLength="0" maxLength="100" gradient="0" negativeBarColorSameAsPositive="1">
              <x14:cfvo type="autoMin"/>
              <x14:cfvo type="autoMax"/>
              <x14:axisColor rgb="FF000000"/>
            </x14:dataBar>
          </x14:cfRule>
          <xm:sqref>U490:U498</xm:sqref>
        </x14:conditionalFormatting>
        <x14:conditionalFormatting xmlns:xm="http://schemas.microsoft.com/office/excel/2006/main">
          <x14:cfRule type="dataBar" id="{4563A974-826B-4886-AC20-75E0B55DEC42}">
            <x14:dataBar minLength="0" maxLength="100" gradient="0">
              <x14:cfvo type="autoMin"/>
              <x14:cfvo type="autoMax"/>
              <x14:negativeFillColor rgb="FFFF0000"/>
              <x14:axisColor rgb="FF000000"/>
            </x14:dataBar>
          </x14:cfRule>
          <xm:sqref>AE490:AE498</xm:sqref>
        </x14:conditionalFormatting>
        <x14:conditionalFormatting xmlns:xm="http://schemas.microsoft.com/office/excel/2006/main">
          <x14:cfRule type="dataBar" id="{C798C73C-2AF2-4597-AF08-A116C611A021}">
            <x14:dataBar minLength="0" maxLength="100" gradient="0">
              <x14:cfvo type="autoMin"/>
              <x14:cfvo type="autoMax"/>
              <x14:negativeFillColor rgb="FFFF0000"/>
              <x14:axisColor rgb="FF000000"/>
            </x14:dataBar>
          </x14:cfRule>
          <xm:sqref>AF490:AF498</xm:sqref>
        </x14:conditionalFormatting>
        <x14:conditionalFormatting xmlns:xm="http://schemas.microsoft.com/office/excel/2006/main">
          <x14:cfRule type="dataBar" id="{A947A78E-1E29-41DF-8094-CED64B1A1D13}">
            <x14:dataBar minLength="0" maxLength="100" gradient="0">
              <x14:cfvo type="autoMin"/>
              <x14:cfvo type="autoMax"/>
              <x14:negativeFillColor rgb="FFFF0000"/>
              <x14:axisColor rgb="FF000000"/>
            </x14:dataBar>
          </x14:cfRule>
          <xm:sqref>AG490:AG498</xm:sqref>
        </x14:conditionalFormatting>
        <x14:conditionalFormatting xmlns:xm="http://schemas.microsoft.com/office/excel/2006/main">
          <x14:cfRule type="dataBar" id="{5BB70A2F-2F0C-43A7-822C-70A0EDEDB191}">
            <x14:dataBar minLength="0" maxLength="100" gradient="0" negativeBarColorSameAsPositive="1">
              <x14:cfvo type="autoMin"/>
              <x14:cfvo type="autoMax"/>
              <x14:axisColor rgb="FF000000"/>
            </x14:dataBar>
          </x14:cfRule>
          <xm:sqref>AD490:AD498</xm:sqref>
        </x14:conditionalFormatting>
        <x14:conditionalFormatting xmlns:xm="http://schemas.microsoft.com/office/excel/2006/main">
          <x14:cfRule type="containsText" priority="170" operator="containsText" text="UMA" id="{5B5C075D-B4E6-4DC2-99A2-EBAE2BEDE25A}">
            <xm:f>NOT(ISERROR(SEARCH("UMA",'独立&amp;BOSS&amp;赏金首'!E425)))</xm:f>
            <x14:dxf>
              <font>
                <color rgb="FF990099"/>
              </font>
            </x14:dxf>
          </x14:cfRule>
          <x14:cfRule type="containsText" priority="171" operator="containsText" text="摩托" id="{A28267A6-14D3-4A96-A21E-2969CFD87538}">
            <xm:f>NOT(ISERROR(SEARCH("摩托",'独立&amp;BOSS&amp;赏金首'!E425)))</xm:f>
            <x14:dxf>
              <font>
                <color theme="4"/>
              </font>
            </x14:dxf>
          </x14:cfRule>
          <x14:cfRule type="containsText" priority="172" operator="containsText" text="战车" id="{B3368C5E-0CB2-47FF-B610-83194F2791D0}">
            <xm:f>NOT(ISERROR(SEARCH("战车",'独立&amp;BOSS&amp;赏金首'!E425)))</xm:f>
            <x14:dxf>
              <font>
                <color theme="8"/>
              </font>
            </x14:dxf>
          </x14:cfRule>
          <x14:cfRule type="containsText" priority="173" operator="containsText" text="机械" id="{6D5BF54D-840D-47F7-9B9E-00EDDD7CB321}">
            <xm:f>NOT(ISERROR(SEARCH("机械",'独立&amp;BOSS&amp;赏金首'!E425)))</xm:f>
            <x14:dxf>
              <font>
                <color rgb="FF00B0F0"/>
              </font>
            </x14:dxf>
          </x14:cfRule>
          <x14:cfRule type="containsText" priority="174" operator="containsText" text="植物" id="{5A025A84-B922-4D04-8DF9-EF3D96CD77E8}">
            <xm:f>NOT(ISERROR(SEARCH("植物",'独立&amp;BOSS&amp;赏金首'!E425)))</xm:f>
            <x14:dxf>
              <font>
                <color rgb="FF00B050"/>
              </font>
            </x14:dxf>
          </x14:cfRule>
          <x14:cfRule type="containsText" priority="175" operator="containsText" text="昆虫" id="{DDCF5CA1-24DD-4579-AA09-DC514F19656B}">
            <xm:f>NOT(ISERROR(SEARCH("昆虫",'独立&amp;BOSS&amp;赏金首'!E425)))</xm:f>
            <x14:dxf>
              <font>
                <color rgb="FFFFC000"/>
              </font>
            </x14:dxf>
          </x14:cfRule>
          <x14:cfRule type="containsText" priority="176" operator="containsText" text="生物" id="{3CF4A10D-38AC-4AD1-B4F3-2526A98493BD}">
            <xm:f>NOT(ISERROR(SEARCH("生物",'独立&amp;BOSS&amp;赏金首'!E425)))</xm:f>
            <x14:dxf>
              <font>
                <color rgb="FFFF0000"/>
              </font>
            </x14:dxf>
          </x14:cfRule>
          <xm:sqref>E462:E470</xm:sqref>
        </x14:conditionalFormatting>
        <x14:conditionalFormatting xmlns:xm="http://schemas.microsoft.com/office/excel/2006/main">
          <x14:cfRule type="containsText" priority="138" operator="containsText" text="UMA" id="{6924B5C1-D7F6-4153-BF2A-1C53BB89913D}">
            <xm:f>NOT(ISERROR(SEARCH("UMA",'独立&amp;BOSS&amp;赏金首'!E443)))</xm:f>
            <x14:dxf>
              <font>
                <color rgb="FF990099"/>
              </font>
            </x14:dxf>
          </x14:cfRule>
          <x14:cfRule type="containsText" priority="139" operator="containsText" text="摩托" id="{A283D4B5-B9C2-4F8B-8556-3952AD03CABB}">
            <xm:f>NOT(ISERROR(SEARCH("摩托",'独立&amp;BOSS&amp;赏金首'!E443)))</xm:f>
            <x14:dxf>
              <font>
                <color theme="4"/>
              </font>
            </x14:dxf>
          </x14:cfRule>
          <x14:cfRule type="containsText" priority="140" operator="containsText" text="战车" id="{E6A42CD9-A78E-4DE5-B071-D2BF70CB76FD}">
            <xm:f>NOT(ISERROR(SEARCH("战车",'独立&amp;BOSS&amp;赏金首'!E443)))</xm:f>
            <x14:dxf>
              <font>
                <color theme="8"/>
              </font>
            </x14:dxf>
          </x14:cfRule>
          <x14:cfRule type="containsText" priority="141" operator="containsText" text="机械" id="{EB73D563-59B1-4C27-8EC0-63C6F990F1BA}">
            <xm:f>NOT(ISERROR(SEARCH("机械",'独立&amp;BOSS&amp;赏金首'!E443)))</xm:f>
            <x14:dxf>
              <font>
                <color rgb="FF00B0F0"/>
              </font>
            </x14:dxf>
          </x14:cfRule>
          <x14:cfRule type="containsText" priority="142" operator="containsText" text="植物" id="{2005AA4B-8F77-4869-8E46-72CFDFB4C832}">
            <xm:f>NOT(ISERROR(SEARCH("植物",'独立&amp;BOSS&amp;赏金首'!E443)))</xm:f>
            <x14:dxf>
              <font>
                <color rgb="FF00B050"/>
              </font>
            </x14:dxf>
          </x14:cfRule>
          <x14:cfRule type="containsText" priority="143" operator="containsText" text="昆虫" id="{510DEF1A-D29B-44C2-9108-CFC69C4BCCA7}">
            <xm:f>NOT(ISERROR(SEARCH("昆虫",'独立&amp;BOSS&amp;赏金首'!E443)))</xm:f>
            <x14:dxf>
              <font>
                <color rgb="FFFFC000"/>
              </font>
            </x14:dxf>
          </x14:cfRule>
          <x14:cfRule type="containsText" priority="144" operator="containsText" text="生物" id="{CC38F27E-48C3-44BB-9373-24E7AAB99B1F}">
            <xm:f>NOT(ISERROR(SEARCH("生物",'独立&amp;BOSS&amp;赏金首'!E443)))</xm:f>
            <x14:dxf>
              <font>
                <color rgb="FFFF0000"/>
              </font>
            </x14:dxf>
          </x14:cfRule>
          <xm:sqref>E471:E483</xm:sqref>
        </x14:conditionalFormatting>
        <x14:conditionalFormatting xmlns:xm="http://schemas.microsoft.com/office/excel/2006/main">
          <x14:cfRule type="containsText" priority="106" operator="containsText" text="UMA" id="{E30E5BD9-DEBE-468F-B9C7-645C895DF726}">
            <xm:f>NOT(ISERROR(SEARCH("UMA",'独立&amp;BOSS&amp;赏金首'!E469)))</xm:f>
            <x14:dxf>
              <font>
                <color rgb="FF990099"/>
              </font>
            </x14:dxf>
          </x14:cfRule>
          <x14:cfRule type="containsText" priority="107" operator="containsText" text="摩托" id="{07D2624B-1C4B-4DF2-B366-F59B26605ABE}">
            <xm:f>NOT(ISERROR(SEARCH("摩托",'独立&amp;BOSS&amp;赏金首'!E469)))</xm:f>
            <x14:dxf>
              <font>
                <color theme="4"/>
              </font>
            </x14:dxf>
          </x14:cfRule>
          <x14:cfRule type="containsText" priority="108" operator="containsText" text="战车" id="{876484BC-812E-4737-8E2A-DB5B8DC695EA}">
            <xm:f>NOT(ISERROR(SEARCH("战车",'独立&amp;BOSS&amp;赏金首'!E469)))</xm:f>
            <x14:dxf>
              <font>
                <color theme="8"/>
              </font>
            </x14:dxf>
          </x14:cfRule>
          <x14:cfRule type="containsText" priority="109" operator="containsText" text="机械" id="{3965C352-9A6B-4BA4-8677-21D8C40B8694}">
            <xm:f>NOT(ISERROR(SEARCH("机械",'独立&amp;BOSS&amp;赏金首'!E469)))</xm:f>
            <x14:dxf>
              <font>
                <color rgb="FF00B0F0"/>
              </font>
            </x14:dxf>
          </x14:cfRule>
          <x14:cfRule type="containsText" priority="110" operator="containsText" text="植物" id="{609F68DD-0330-484F-B4CD-930C002C93B3}">
            <xm:f>NOT(ISERROR(SEARCH("植物",'独立&amp;BOSS&amp;赏金首'!E469)))</xm:f>
            <x14:dxf>
              <font>
                <color rgb="FF00B050"/>
              </font>
            </x14:dxf>
          </x14:cfRule>
          <x14:cfRule type="containsText" priority="111" operator="containsText" text="昆虫" id="{67077E55-2858-4618-9027-C699D27F7CDB}">
            <xm:f>NOT(ISERROR(SEARCH("昆虫",'独立&amp;BOSS&amp;赏金首'!E469)))</xm:f>
            <x14:dxf>
              <font>
                <color rgb="FFFFC000"/>
              </font>
            </x14:dxf>
          </x14:cfRule>
          <x14:cfRule type="containsText" priority="112" operator="containsText" text="生物" id="{82F81ABB-820B-4D66-AF3B-BB70C3CA8963}">
            <xm:f>NOT(ISERROR(SEARCH("生物",'独立&amp;BOSS&amp;赏金首'!E469)))</xm:f>
            <x14:dxf>
              <font>
                <color rgb="FFFF0000"/>
              </font>
            </x14:dxf>
          </x14:cfRule>
          <xm:sqref>E484</xm:sqref>
        </x14:conditionalFormatting>
      </x14:conditionalFormatting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tabColor rgb="FFC00000"/>
  </sheetPr>
  <dimension ref="A1:AO268"/>
  <sheetViews>
    <sheetView workbookViewId="0">
      <pane xSplit="3" ySplit="2" topLeftCell="D197" activePane="bottomRight" state="frozen"/>
      <selection pane="topRight" activeCell="D1" sqref="D1"/>
      <selection pane="bottomLeft" activeCell="A3" sqref="A3"/>
      <selection pane="bottomRight" activeCell="AB268" sqref="AB268"/>
    </sheetView>
  </sheetViews>
  <sheetFormatPr defaultColWidth="28.1640625" defaultRowHeight="11.25" x14ac:dyDescent="0.15"/>
  <cols>
    <col min="1" max="1" width="8.6640625" bestFit="1" customWidth="1"/>
    <col min="2" max="2" width="27" bestFit="1" customWidth="1"/>
    <col min="3" max="3" width="6.6640625" bestFit="1" customWidth="1"/>
    <col min="4" max="4" width="5.5" bestFit="1" customWidth="1"/>
    <col min="5" max="5" width="12.1640625" bestFit="1" customWidth="1"/>
    <col min="6" max="12" width="6.5" bestFit="1" customWidth="1"/>
    <col min="13" max="13" width="16.83203125" bestFit="1" customWidth="1"/>
    <col min="14" max="14" width="5.5" bestFit="1" customWidth="1"/>
    <col min="15" max="15" width="16.83203125" bestFit="1" customWidth="1"/>
    <col min="16" max="16" width="5.5" bestFit="1" customWidth="1"/>
    <col min="17" max="17" width="16.83203125" bestFit="1" customWidth="1"/>
    <col min="18" max="18" width="5.5" bestFit="1" customWidth="1"/>
    <col min="19" max="19" width="13" bestFit="1" customWidth="1"/>
    <col min="20" max="20" width="5.5" bestFit="1" customWidth="1"/>
    <col min="21" max="21" width="3.33203125" customWidth="1"/>
    <col min="22" max="24" width="8.6640625" bestFit="1" customWidth="1"/>
    <col min="25" max="25" width="8" bestFit="1" customWidth="1"/>
    <col min="26" max="29" width="8.6640625" bestFit="1" customWidth="1"/>
    <col min="30" max="30" width="3.33203125" customWidth="1"/>
    <col min="31" max="32" width="8.6640625" bestFit="1" customWidth="1"/>
    <col min="33" max="33" width="10" bestFit="1" customWidth="1"/>
    <col min="34" max="37" width="8.6640625" bestFit="1" customWidth="1"/>
    <col min="38" max="38" width="3.33203125" customWidth="1"/>
    <col min="39" max="39" width="15.5" bestFit="1" customWidth="1"/>
    <col min="40" max="40" width="19.33203125" bestFit="1" customWidth="1"/>
    <col min="41" max="41" width="9.83203125" bestFit="1" customWidth="1"/>
  </cols>
  <sheetData>
    <row r="1" spans="1:41" x14ac:dyDescent="0.15">
      <c r="A1" s="501"/>
      <c r="B1" s="501"/>
      <c r="C1" s="496"/>
      <c r="D1" s="955" t="s">
        <v>6250</v>
      </c>
      <c r="E1" s="955"/>
      <c r="F1" s="955" t="s">
        <v>9737</v>
      </c>
      <c r="G1" s="955"/>
      <c r="H1" s="955"/>
      <c r="I1" s="955"/>
      <c r="J1" s="955"/>
      <c r="K1" s="955"/>
      <c r="L1" s="955"/>
      <c r="M1" s="956" t="s">
        <v>9738</v>
      </c>
      <c r="N1" s="956"/>
      <c r="O1" s="956"/>
      <c r="P1" s="956"/>
      <c r="Q1" s="956"/>
      <c r="R1" s="956"/>
      <c r="S1" s="956"/>
      <c r="T1" s="956"/>
      <c r="U1" s="502"/>
      <c r="V1" s="955" t="s">
        <v>9740</v>
      </c>
      <c r="W1" s="955"/>
      <c r="X1" s="955"/>
      <c r="Y1" s="955"/>
      <c r="Z1" s="955"/>
      <c r="AA1" s="503"/>
      <c r="AB1" s="503" t="s">
        <v>9739</v>
      </c>
      <c r="AC1" s="504">
        <v>10</v>
      </c>
      <c r="AD1" s="502"/>
      <c r="AE1" s="501">
        <f>IF(难度=1,1,0) + IF(难度=2,1.5,0) + IF(难度=3,2.5,0) + IF(难度=10,5,0)</f>
        <v>5</v>
      </c>
      <c r="AF1" s="501">
        <f>IF(难度=1,1,0) + IF(难度=2,1.5,0) + IF(难度=3,2.5,0) + IF(难度=10,5,0)</f>
        <v>5</v>
      </c>
      <c r="AG1" s="501">
        <f>IF(难度=1,1,0) + IF(难度=2,4,0) + IF(难度=3,8,0) + IF(难度=10,16,0)</f>
        <v>16</v>
      </c>
      <c r="AH1" s="501">
        <f>IF(难度=1,1,0) + IF(难度=2,2,0) + IF(难度=3,4,0) + IF(难度=10,6,0)</f>
        <v>6</v>
      </c>
      <c r="AI1" s="501">
        <f>IF(难度=1,1,0) + IF(难度=2,2.5,0) + IF(难度=3,4,0) + IF(难度=10,6,0)</f>
        <v>6</v>
      </c>
      <c r="AJ1" s="501">
        <f>IF(难度=1,1,0) + IF(难度=2,2,0) + IF(难度=3,3,0) + IF(难度=10,4,0)</f>
        <v>4</v>
      </c>
      <c r="AK1" s="501">
        <f>IF(难度=1,1,0) + IF(难度=2,2,0) + IF(难度=3,3,0) + IF(难度=10,4,0)</f>
        <v>4</v>
      </c>
      <c r="AL1" s="500"/>
      <c r="AM1" s="496"/>
      <c r="AN1" s="497"/>
      <c r="AO1" s="497"/>
    </row>
    <row r="2" spans="1:41" s="299" customFormat="1" x14ac:dyDescent="0.15">
      <c r="A2" s="496" t="s">
        <v>5449</v>
      </c>
      <c r="B2" s="496" t="s">
        <v>6207</v>
      </c>
      <c r="C2" s="496" t="s">
        <v>5450</v>
      </c>
      <c r="D2" s="496" t="s">
        <v>6251</v>
      </c>
      <c r="E2" s="496" t="s">
        <v>4534</v>
      </c>
      <c r="F2" s="496" t="s">
        <v>6022</v>
      </c>
      <c r="G2" s="496" t="s">
        <v>6210</v>
      </c>
      <c r="H2" s="496" t="s">
        <v>6019</v>
      </c>
      <c r="I2" s="496" t="s">
        <v>6020</v>
      </c>
      <c r="J2" s="496" t="s">
        <v>6021</v>
      </c>
      <c r="K2" s="496" t="s">
        <v>6211</v>
      </c>
      <c r="L2" s="496" t="s">
        <v>6212</v>
      </c>
      <c r="M2" s="497" t="s">
        <v>5458</v>
      </c>
      <c r="N2" s="497" t="s">
        <v>10257</v>
      </c>
      <c r="O2" s="497" t="s">
        <v>5459</v>
      </c>
      <c r="P2" s="497" t="s">
        <v>10257</v>
      </c>
      <c r="Q2" s="497" t="s">
        <v>5460</v>
      </c>
      <c r="R2" s="497" t="s">
        <v>10257</v>
      </c>
      <c r="S2" s="497" t="s">
        <v>5461</v>
      </c>
      <c r="T2" s="497" t="s">
        <v>10257</v>
      </c>
      <c r="U2" s="502"/>
      <c r="V2" s="496" t="s">
        <v>5453</v>
      </c>
      <c r="W2" s="496" t="s">
        <v>5455</v>
      </c>
      <c r="X2" s="496" t="s">
        <v>5456</v>
      </c>
      <c r="Y2" s="496" t="s">
        <v>5451</v>
      </c>
      <c r="Z2" s="496" t="s">
        <v>5452</v>
      </c>
      <c r="AA2" s="496" t="s">
        <v>5454</v>
      </c>
      <c r="AB2" s="496" t="s">
        <v>2888</v>
      </c>
      <c r="AC2" s="496" t="s">
        <v>2887</v>
      </c>
      <c r="AD2" s="502"/>
      <c r="AE2" s="496" t="s">
        <v>5455</v>
      </c>
      <c r="AF2" s="496" t="s">
        <v>5456</v>
      </c>
      <c r="AG2" s="496" t="s">
        <v>5451</v>
      </c>
      <c r="AH2" s="496" t="s">
        <v>5452</v>
      </c>
      <c r="AI2" s="496" t="s">
        <v>5454</v>
      </c>
      <c r="AJ2" s="496" t="s">
        <v>2888</v>
      </c>
      <c r="AK2" s="496" t="s">
        <v>2887</v>
      </c>
      <c r="AL2" s="500"/>
      <c r="AM2" s="496" t="s">
        <v>5457</v>
      </c>
      <c r="AN2" s="497" t="s">
        <v>6209</v>
      </c>
      <c r="AO2" s="497" t="s">
        <v>6208</v>
      </c>
    </row>
    <row r="3" spans="1:41" x14ac:dyDescent="0.15">
      <c r="A3" s="174">
        <v>468</v>
      </c>
      <c r="B3" s="176" t="s">
        <v>611</v>
      </c>
      <c r="C3" s="213">
        <v>60</v>
      </c>
      <c r="D3" s="219">
        <v>0</v>
      </c>
      <c r="E3" s="212" t="s">
        <v>6238</v>
      </c>
      <c r="F3" s="202">
        <v>0</v>
      </c>
      <c r="G3" s="200">
        <v>-20</v>
      </c>
      <c r="H3" s="216">
        <v>0</v>
      </c>
      <c r="I3" s="208">
        <v>30</v>
      </c>
      <c r="J3" s="210">
        <v>30</v>
      </c>
      <c r="K3" s="204">
        <v>80</v>
      </c>
      <c r="L3" s="206">
        <v>-50</v>
      </c>
      <c r="M3" s="193"/>
      <c r="N3" s="189"/>
      <c r="O3" s="193"/>
      <c r="P3" s="189"/>
      <c r="Q3" s="193"/>
      <c r="R3" s="189"/>
      <c r="S3" s="194"/>
      <c r="T3" s="191"/>
      <c r="U3" s="198"/>
      <c r="V3" s="213">
        <v>200</v>
      </c>
      <c r="W3" s="213">
        <v>0</v>
      </c>
      <c r="X3" s="213">
        <v>0</v>
      </c>
      <c r="Y3" s="214">
        <v>42000</v>
      </c>
      <c r="Z3" s="213">
        <v>680</v>
      </c>
      <c r="AA3" s="213">
        <v>220</v>
      </c>
      <c r="AB3" s="213">
        <v>60</v>
      </c>
      <c r="AC3" s="213">
        <v>60</v>
      </c>
      <c r="AD3" s="198"/>
      <c r="AE3" s="213">
        <f t="shared" ref="AE3:AE66" si="0">W3*经验率</f>
        <v>0</v>
      </c>
      <c r="AF3" s="213">
        <f t="shared" ref="AF3:AF66" si="1">X3*金钱率</f>
        <v>0</v>
      </c>
      <c r="AG3" s="214">
        <f t="shared" ref="AG3:AG66" si="2">Y3*HP率</f>
        <v>672000</v>
      </c>
      <c r="AH3" s="213">
        <f t="shared" ref="AH3:AH66" si="3">C3*攻击率+Z3</f>
        <v>1040</v>
      </c>
      <c r="AI3" s="213">
        <f t="shared" ref="AI3:AI66" si="4">C3*速度率+AA3</f>
        <v>580</v>
      </c>
      <c r="AJ3" s="213">
        <f t="shared" ref="AJ3:AJ66" si="5">AB3*命中率</f>
        <v>240</v>
      </c>
      <c r="AK3" s="213">
        <f t="shared" ref="AK3:AK66" si="6">AC3*回避率</f>
        <v>240</v>
      </c>
      <c r="AL3" s="198"/>
      <c r="AM3" s="498">
        <v>80</v>
      </c>
      <c r="AN3" s="499"/>
      <c r="AO3" s="499"/>
    </row>
    <row r="4" spans="1:41" x14ac:dyDescent="0.15">
      <c r="A4" s="174">
        <v>469</v>
      </c>
      <c r="B4" s="176" t="s">
        <v>611</v>
      </c>
      <c r="C4" s="213">
        <v>73</v>
      </c>
      <c r="D4" s="219">
        <v>0</v>
      </c>
      <c r="E4" s="212" t="s">
        <v>6238</v>
      </c>
      <c r="F4" s="202">
        <v>0</v>
      </c>
      <c r="G4" s="200">
        <v>-20</v>
      </c>
      <c r="H4" s="216">
        <v>0</v>
      </c>
      <c r="I4" s="208">
        <v>30</v>
      </c>
      <c r="J4" s="210">
        <v>30</v>
      </c>
      <c r="K4" s="204">
        <v>80</v>
      </c>
      <c r="L4" s="206">
        <v>-50</v>
      </c>
      <c r="M4" s="193" t="s">
        <v>610</v>
      </c>
      <c r="N4" s="189">
        <v>100</v>
      </c>
      <c r="O4" s="193" t="s">
        <v>609</v>
      </c>
      <c r="P4" s="189">
        <v>90</v>
      </c>
      <c r="Q4" s="193" t="s">
        <v>608</v>
      </c>
      <c r="R4" s="189">
        <v>75</v>
      </c>
      <c r="S4" s="194"/>
      <c r="T4" s="191"/>
      <c r="U4" s="198"/>
      <c r="V4" s="213">
        <v>100</v>
      </c>
      <c r="W4" s="213">
        <v>48000</v>
      </c>
      <c r="X4" s="213">
        <v>0</v>
      </c>
      <c r="Y4" s="214">
        <v>42000</v>
      </c>
      <c r="Z4" s="213">
        <v>850</v>
      </c>
      <c r="AA4" s="213">
        <v>220</v>
      </c>
      <c r="AB4" s="213">
        <v>75</v>
      </c>
      <c r="AC4" s="213">
        <v>5</v>
      </c>
      <c r="AD4" s="198"/>
      <c r="AE4" s="213">
        <f t="shared" si="0"/>
        <v>240000</v>
      </c>
      <c r="AF4" s="213">
        <f t="shared" si="1"/>
        <v>0</v>
      </c>
      <c r="AG4" s="214">
        <f t="shared" si="2"/>
        <v>672000</v>
      </c>
      <c r="AH4" s="213">
        <f t="shared" si="3"/>
        <v>1288</v>
      </c>
      <c r="AI4" s="213">
        <f t="shared" si="4"/>
        <v>658</v>
      </c>
      <c r="AJ4" s="213">
        <f t="shared" si="5"/>
        <v>300</v>
      </c>
      <c r="AK4" s="213">
        <f t="shared" si="6"/>
        <v>20</v>
      </c>
      <c r="AL4" s="198"/>
      <c r="AM4" s="498">
        <v>80</v>
      </c>
      <c r="AN4" s="499"/>
      <c r="AO4" s="499"/>
    </row>
    <row r="5" spans="1:41" x14ac:dyDescent="0.15">
      <c r="A5" s="174">
        <v>470</v>
      </c>
      <c r="B5" s="176" t="s">
        <v>607</v>
      </c>
      <c r="C5" s="213">
        <v>75</v>
      </c>
      <c r="D5" s="219">
        <v>0</v>
      </c>
      <c r="E5" s="212" t="s">
        <v>6238</v>
      </c>
      <c r="F5" s="202">
        <v>0</v>
      </c>
      <c r="G5" s="200">
        <v>0</v>
      </c>
      <c r="H5" s="216">
        <v>0</v>
      </c>
      <c r="I5" s="208">
        <v>0</v>
      </c>
      <c r="J5" s="210">
        <v>0</v>
      </c>
      <c r="K5" s="204">
        <v>-100</v>
      </c>
      <c r="L5" s="206">
        <v>-100</v>
      </c>
      <c r="M5" s="193"/>
      <c r="N5" s="189"/>
      <c r="O5" s="193"/>
      <c r="P5" s="189"/>
      <c r="Q5" s="193"/>
      <c r="R5" s="189"/>
      <c r="S5" s="194"/>
      <c r="T5" s="191"/>
      <c r="U5" s="198"/>
      <c r="V5" s="213">
        <v>500</v>
      </c>
      <c r="W5" s="213">
        <v>50000</v>
      </c>
      <c r="X5" s="213">
        <v>0</v>
      </c>
      <c r="Y5" s="214">
        <v>60000</v>
      </c>
      <c r="Z5" s="213">
        <v>1200</v>
      </c>
      <c r="AA5" s="213">
        <v>180</v>
      </c>
      <c r="AB5" s="213">
        <v>100</v>
      </c>
      <c r="AC5" s="213">
        <v>50</v>
      </c>
      <c r="AD5" s="198"/>
      <c r="AE5" s="213">
        <f t="shared" si="0"/>
        <v>250000</v>
      </c>
      <c r="AF5" s="213">
        <f t="shared" si="1"/>
        <v>0</v>
      </c>
      <c r="AG5" s="214">
        <f t="shared" si="2"/>
        <v>960000</v>
      </c>
      <c r="AH5" s="213">
        <f t="shared" si="3"/>
        <v>1650</v>
      </c>
      <c r="AI5" s="213">
        <f t="shared" si="4"/>
        <v>630</v>
      </c>
      <c r="AJ5" s="213">
        <f t="shared" si="5"/>
        <v>400</v>
      </c>
      <c r="AK5" s="213">
        <f t="shared" si="6"/>
        <v>200</v>
      </c>
      <c r="AL5" s="198"/>
      <c r="AM5" s="498">
        <v>80</v>
      </c>
      <c r="AN5" s="499"/>
      <c r="AO5" s="499"/>
    </row>
    <row r="6" spans="1:41" x14ac:dyDescent="0.15">
      <c r="A6" s="174">
        <v>471</v>
      </c>
      <c r="B6" s="176" t="s">
        <v>606</v>
      </c>
      <c r="C6" s="213">
        <v>78</v>
      </c>
      <c r="D6" s="219">
        <v>4</v>
      </c>
      <c r="E6" s="212" t="s">
        <v>6244</v>
      </c>
      <c r="F6" s="202">
        <v>0</v>
      </c>
      <c r="G6" s="200">
        <v>0</v>
      </c>
      <c r="H6" s="216">
        <v>0</v>
      </c>
      <c r="I6" s="208">
        <v>-100</v>
      </c>
      <c r="J6" s="210">
        <v>-50</v>
      </c>
      <c r="K6" s="204">
        <v>100</v>
      </c>
      <c r="L6" s="206">
        <v>0</v>
      </c>
      <c r="M6" s="193"/>
      <c r="N6" s="189"/>
      <c r="O6" s="193"/>
      <c r="P6" s="189"/>
      <c r="Q6" s="193"/>
      <c r="R6" s="189"/>
      <c r="S6" s="194"/>
      <c r="T6" s="191"/>
      <c r="U6" s="198"/>
      <c r="V6" s="213">
        <v>80</v>
      </c>
      <c r="W6" s="213">
        <v>55000</v>
      </c>
      <c r="X6" s="213">
        <v>8000</v>
      </c>
      <c r="Y6" s="214">
        <v>22500</v>
      </c>
      <c r="Z6" s="213">
        <v>1080</v>
      </c>
      <c r="AA6" s="213">
        <v>200</v>
      </c>
      <c r="AB6" s="213">
        <v>85</v>
      </c>
      <c r="AC6" s="213">
        <v>65</v>
      </c>
      <c r="AD6" s="198"/>
      <c r="AE6" s="213">
        <f t="shared" si="0"/>
        <v>275000</v>
      </c>
      <c r="AF6" s="213">
        <f t="shared" si="1"/>
        <v>40000</v>
      </c>
      <c r="AG6" s="214">
        <f t="shared" si="2"/>
        <v>360000</v>
      </c>
      <c r="AH6" s="213">
        <f t="shared" si="3"/>
        <v>1548</v>
      </c>
      <c r="AI6" s="213">
        <f t="shared" si="4"/>
        <v>668</v>
      </c>
      <c r="AJ6" s="213">
        <f t="shared" si="5"/>
        <v>340</v>
      </c>
      <c r="AK6" s="213">
        <f t="shared" si="6"/>
        <v>260</v>
      </c>
      <c r="AL6" s="198"/>
      <c r="AM6" s="498">
        <v>80</v>
      </c>
      <c r="AN6" s="499"/>
      <c r="AO6" s="499"/>
    </row>
    <row r="7" spans="1:41" x14ac:dyDescent="0.15">
      <c r="A7" s="174">
        <v>486</v>
      </c>
      <c r="B7" s="176" t="s">
        <v>594</v>
      </c>
      <c r="C7" s="213">
        <v>7</v>
      </c>
      <c r="D7" s="219">
        <v>1</v>
      </c>
      <c r="E7" s="212" t="s">
        <v>6243</v>
      </c>
      <c r="F7" s="202">
        <v>0</v>
      </c>
      <c r="G7" s="200">
        <v>0</v>
      </c>
      <c r="H7" s="216">
        <v>0</v>
      </c>
      <c r="I7" s="208">
        <v>0</v>
      </c>
      <c r="J7" s="210">
        <v>0</v>
      </c>
      <c r="K7" s="204">
        <v>-20</v>
      </c>
      <c r="L7" s="206">
        <v>0</v>
      </c>
      <c r="M7" s="193"/>
      <c r="N7" s="189"/>
      <c r="O7" s="193"/>
      <c r="P7" s="189"/>
      <c r="Q7" s="193"/>
      <c r="R7" s="189"/>
      <c r="S7" s="194"/>
      <c r="T7" s="191"/>
      <c r="U7" s="198"/>
      <c r="V7" s="213">
        <v>120</v>
      </c>
      <c r="W7" s="213">
        <v>100</v>
      </c>
      <c r="X7" s="213">
        <v>0</v>
      </c>
      <c r="Y7" s="214">
        <v>300</v>
      </c>
      <c r="Z7" s="213">
        <v>140</v>
      </c>
      <c r="AA7" s="213">
        <v>50</v>
      </c>
      <c r="AB7" s="213">
        <v>20</v>
      </c>
      <c r="AC7" s="213">
        <v>10</v>
      </c>
      <c r="AD7" s="198"/>
      <c r="AE7" s="213">
        <f t="shared" si="0"/>
        <v>500</v>
      </c>
      <c r="AF7" s="213">
        <f t="shared" si="1"/>
        <v>0</v>
      </c>
      <c r="AG7" s="214">
        <f t="shared" si="2"/>
        <v>4800</v>
      </c>
      <c r="AH7" s="213">
        <f t="shared" si="3"/>
        <v>182</v>
      </c>
      <c r="AI7" s="213">
        <f t="shared" si="4"/>
        <v>92</v>
      </c>
      <c r="AJ7" s="213">
        <f t="shared" si="5"/>
        <v>80</v>
      </c>
      <c r="AK7" s="213">
        <f t="shared" si="6"/>
        <v>40</v>
      </c>
      <c r="AL7" s="198"/>
      <c r="AM7" s="498">
        <v>0</v>
      </c>
      <c r="AN7" s="499"/>
      <c r="AO7" s="499"/>
    </row>
    <row r="8" spans="1:41" x14ac:dyDescent="0.15">
      <c r="A8" s="174">
        <v>487</v>
      </c>
      <c r="B8" s="176" t="s">
        <v>593</v>
      </c>
      <c r="C8" s="213">
        <v>7</v>
      </c>
      <c r="D8" s="219">
        <v>1</v>
      </c>
      <c r="E8" s="212" t="s">
        <v>6243</v>
      </c>
      <c r="F8" s="202">
        <v>0</v>
      </c>
      <c r="G8" s="200">
        <v>0</v>
      </c>
      <c r="H8" s="216">
        <v>0</v>
      </c>
      <c r="I8" s="208">
        <v>0</v>
      </c>
      <c r="J8" s="210">
        <v>0</v>
      </c>
      <c r="K8" s="204">
        <v>-20</v>
      </c>
      <c r="L8" s="206">
        <v>0</v>
      </c>
      <c r="M8" s="193"/>
      <c r="N8" s="189"/>
      <c r="O8" s="193"/>
      <c r="P8" s="189"/>
      <c r="Q8" s="193"/>
      <c r="R8" s="189"/>
      <c r="S8" s="194"/>
      <c r="T8" s="191"/>
      <c r="U8" s="198"/>
      <c r="V8" s="213">
        <v>120</v>
      </c>
      <c r="W8" s="213">
        <v>100</v>
      </c>
      <c r="X8" s="213">
        <v>0</v>
      </c>
      <c r="Y8" s="214">
        <v>300</v>
      </c>
      <c r="Z8" s="213">
        <v>140</v>
      </c>
      <c r="AA8" s="213">
        <v>50</v>
      </c>
      <c r="AB8" s="213">
        <v>20</v>
      </c>
      <c r="AC8" s="213">
        <v>10</v>
      </c>
      <c r="AD8" s="198"/>
      <c r="AE8" s="213">
        <f t="shared" si="0"/>
        <v>500</v>
      </c>
      <c r="AF8" s="213">
        <f t="shared" si="1"/>
        <v>0</v>
      </c>
      <c r="AG8" s="214">
        <f t="shared" si="2"/>
        <v>4800</v>
      </c>
      <c r="AH8" s="213">
        <f t="shared" si="3"/>
        <v>182</v>
      </c>
      <c r="AI8" s="213">
        <f t="shared" si="4"/>
        <v>92</v>
      </c>
      <c r="AJ8" s="213">
        <f t="shared" si="5"/>
        <v>80</v>
      </c>
      <c r="AK8" s="213">
        <f t="shared" si="6"/>
        <v>40</v>
      </c>
      <c r="AL8" s="198"/>
      <c r="AM8" s="498">
        <v>0</v>
      </c>
      <c r="AN8" s="499"/>
      <c r="AO8" s="499"/>
    </row>
    <row r="9" spans="1:41" x14ac:dyDescent="0.15">
      <c r="A9" s="174">
        <v>488</v>
      </c>
      <c r="B9" s="176" t="s">
        <v>592</v>
      </c>
      <c r="C9" s="213">
        <v>7</v>
      </c>
      <c r="D9" s="219">
        <v>1</v>
      </c>
      <c r="E9" s="212" t="s">
        <v>6243</v>
      </c>
      <c r="F9" s="202">
        <v>0</v>
      </c>
      <c r="G9" s="200">
        <v>0</v>
      </c>
      <c r="H9" s="216">
        <v>0</v>
      </c>
      <c r="I9" s="208">
        <v>0</v>
      </c>
      <c r="J9" s="210">
        <v>0</v>
      </c>
      <c r="K9" s="204">
        <v>-20</v>
      </c>
      <c r="L9" s="206">
        <v>0</v>
      </c>
      <c r="M9" s="193"/>
      <c r="N9" s="189"/>
      <c r="O9" s="193"/>
      <c r="P9" s="189"/>
      <c r="Q9" s="193"/>
      <c r="R9" s="189"/>
      <c r="S9" s="194"/>
      <c r="T9" s="191"/>
      <c r="U9" s="198"/>
      <c r="V9" s="213">
        <v>120</v>
      </c>
      <c r="W9" s="213">
        <v>100</v>
      </c>
      <c r="X9" s="213">
        <v>0</v>
      </c>
      <c r="Y9" s="214">
        <v>300</v>
      </c>
      <c r="Z9" s="213">
        <v>140</v>
      </c>
      <c r="AA9" s="213">
        <v>50</v>
      </c>
      <c r="AB9" s="213">
        <v>20</v>
      </c>
      <c r="AC9" s="213">
        <v>10</v>
      </c>
      <c r="AD9" s="198"/>
      <c r="AE9" s="213">
        <f t="shared" si="0"/>
        <v>500</v>
      </c>
      <c r="AF9" s="213">
        <f t="shared" si="1"/>
        <v>0</v>
      </c>
      <c r="AG9" s="214">
        <f t="shared" si="2"/>
        <v>4800</v>
      </c>
      <c r="AH9" s="213">
        <f t="shared" si="3"/>
        <v>182</v>
      </c>
      <c r="AI9" s="213">
        <f t="shared" si="4"/>
        <v>92</v>
      </c>
      <c r="AJ9" s="213">
        <f t="shared" si="5"/>
        <v>80</v>
      </c>
      <c r="AK9" s="213">
        <f t="shared" si="6"/>
        <v>40</v>
      </c>
      <c r="AL9" s="198"/>
      <c r="AM9" s="498">
        <v>0</v>
      </c>
      <c r="AN9" s="499"/>
      <c r="AO9" s="499"/>
    </row>
    <row r="10" spans="1:41" x14ac:dyDescent="0.15">
      <c r="A10" s="174">
        <v>490</v>
      </c>
      <c r="B10" s="176" t="s">
        <v>590</v>
      </c>
      <c r="C10" s="213">
        <v>9</v>
      </c>
      <c r="D10" s="219">
        <v>1</v>
      </c>
      <c r="E10" s="212" t="s">
        <v>6243</v>
      </c>
      <c r="F10" s="202">
        <v>0</v>
      </c>
      <c r="G10" s="200">
        <v>0</v>
      </c>
      <c r="H10" s="216">
        <v>0</v>
      </c>
      <c r="I10" s="208">
        <v>0</v>
      </c>
      <c r="J10" s="210">
        <v>0</v>
      </c>
      <c r="K10" s="204">
        <v>-20</v>
      </c>
      <c r="L10" s="206">
        <v>0</v>
      </c>
      <c r="M10" s="193"/>
      <c r="N10" s="189"/>
      <c r="O10" s="193"/>
      <c r="P10" s="189"/>
      <c r="Q10" s="193"/>
      <c r="R10" s="189"/>
      <c r="S10" s="194"/>
      <c r="T10" s="191"/>
      <c r="U10" s="198"/>
      <c r="V10" s="213">
        <v>100</v>
      </c>
      <c r="W10" s="213">
        <v>300</v>
      </c>
      <c r="X10" s="213">
        <v>0</v>
      </c>
      <c r="Y10" s="214">
        <v>2700</v>
      </c>
      <c r="Z10" s="213">
        <v>180</v>
      </c>
      <c r="AA10" s="213">
        <v>50</v>
      </c>
      <c r="AB10" s="213">
        <v>24</v>
      </c>
      <c r="AC10" s="213">
        <v>10</v>
      </c>
      <c r="AD10" s="198"/>
      <c r="AE10" s="213">
        <f t="shared" si="0"/>
        <v>1500</v>
      </c>
      <c r="AF10" s="213">
        <f t="shared" si="1"/>
        <v>0</v>
      </c>
      <c r="AG10" s="214">
        <f t="shared" si="2"/>
        <v>43200</v>
      </c>
      <c r="AH10" s="213">
        <f t="shared" si="3"/>
        <v>234</v>
      </c>
      <c r="AI10" s="213">
        <f t="shared" si="4"/>
        <v>104</v>
      </c>
      <c r="AJ10" s="213">
        <f t="shared" si="5"/>
        <v>96</v>
      </c>
      <c r="AK10" s="213">
        <f t="shared" si="6"/>
        <v>40</v>
      </c>
      <c r="AL10" s="198"/>
      <c r="AM10" s="498">
        <v>0</v>
      </c>
      <c r="AN10" s="499"/>
      <c r="AO10" s="499"/>
    </row>
    <row r="11" spans="1:41" x14ac:dyDescent="0.15">
      <c r="A11" s="174">
        <v>491</v>
      </c>
      <c r="B11" s="176" t="s">
        <v>5790</v>
      </c>
      <c r="C11" s="213">
        <v>18</v>
      </c>
      <c r="D11" s="219">
        <v>4</v>
      </c>
      <c r="E11" s="212" t="s">
        <v>6244</v>
      </c>
      <c r="F11" s="202">
        <v>0</v>
      </c>
      <c r="G11" s="200">
        <v>0</v>
      </c>
      <c r="H11" s="216">
        <v>0</v>
      </c>
      <c r="I11" s="208">
        <v>-100</v>
      </c>
      <c r="J11" s="210">
        <v>0</v>
      </c>
      <c r="K11" s="204">
        <v>100</v>
      </c>
      <c r="L11" s="206">
        <v>0</v>
      </c>
      <c r="M11" s="193"/>
      <c r="N11" s="189"/>
      <c r="O11" s="193"/>
      <c r="P11" s="189"/>
      <c r="Q11" s="193"/>
      <c r="R11" s="189"/>
      <c r="S11" s="194"/>
      <c r="T11" s="191"/>
      <c r="U11" s="198"/>
      <c r="V11" s="213">
        <v>120</v>
      </c>
      <c r="W11" s="213">
        <v>500</v>
      </c>
      <c r="X11" s="213">
        <v>0</v>
      </c>
      <c r="Y11" s="214">
        <v>750</v>
      </c>
      <c r="Z11" s="213">
        <v>300</v>
      </c>
      <c r="AA11" s="213">
        <v>80</v>
      </c>
      <c r="AB11" s="213">
        <v>26</v>
      </c>
      <c r="AC11" s="213">
        <v>18</v>
      </c>
      <c r="AD11" s="198"/>
      <c r="AE11" s="213">
        <f t="shared" si="0"/>
        <v>2500</v>
      </c>
      <c r="AF11" s="213">
        <f t="shared" si="1"/>
        <v>0</v>
      </c>
      <c r="AG11" s="214">
        <f t="shared" si="2"/>
        <v>12000</v>
      </c>
      <c r="AH11" s="213">
        <f t="shared" si="3"/>
        <v>408</v>
      </c>
      <c r="AI11" s="213">
        <f t="shared" si="4"/>
        <v>188</v>
      </c>
      <c r="AJ11" s="213">
        <f t="shared" si="5"/>
        <v>104</v>
      </c>
      <c r="AK11" s="213">
        <f t="shared" si="6"/>
        <v>72</v>
      </c>
      <c r="AL11" s="198"/>
      <c r="AM11" s="498">
        <v>0</v>
      </c>
      <c r="AN11" s="499"/>
      <c r="AO11" s="499"/>
    </row>
    <row r="12" spans="1:41" x14ac:dyDescent="0.15">
      <c r="A12" s="174">
        <v>492</v>
      </c>
      <c r="B12" s="176" t="s">
        <v>5462</v>
      </c>
      <c r="C12" s="213">
        <v>20</v>
      </c>
      <c r="D12" s="219">
        <v>12</v>
      </c>
      <c r="E12" s="212" t="s">
        <v>6248</v>
      </c>
      <c r="F12" s="202">
        <v>0</v>
      </c>
      <c r="G12" s="200">
        <v>100</v>
      </c>
      <c r="H12" s="216">
        <v>0</v>
      </c>
      <c r="I12" s="208">
        <v>100</v>
      </c>
      <c r="J12" s="210">
        <v>-50</v>
      </c>
      <c r="K12" s="204">
        <v>100</v>
      </c>
      <c r="L12" s="206">
        <v>100</v>
      </c>
      <c r="M12" s="193"/>
      <c r="N12" s="189"/>
      <c r="O12" s="193"/>
      <c r="P12" s="189"/>
      <c r="Q12" s="193"/>
      <c r="R12" s="189"/>
      <c r="S12" s="194"/>
      <c r="T12" s="191"/>
      <c r="U12" s="198"/>
      <c r="V12" s="213">
        <v>400</v>
      </c>
      <c r="W12" s="213">
        <v>500</v>
      </c>
      <c r="X12" s="213">
        <v>0</v>
      </c>
      <c r="Y12" s="214">
        <v>100</v>
      </c>
      <c r="Z12" s="213">
        <v>0</v>
      </c>
      <c r="AA12" s="213">
        <v>0</v>
      </c>
      <c r="AB12" s="213">
        <v>0</v>
      </c>
      <c r="AC12" s="213">
        <v>0</v>
      </c>
      <c r="AD12" s="198"/>
      <c r="AE12" s="213">
        <f t="shared" si="0"/>
        <v>2500</v>
      </c>
      <c r="AF12" s="213">
        <f t="shared" si="1"/>
        <v>0</v>
      </c>
      <c r="AG12" s="214">
        <f t="shared" si="2"/>
        <v>1600</v>
      </c>
      <c r="AH12" s="213">
        <f t="shared" si="3"/>
        <v>120</v>
      </c>
      <c r="AI12" s="213">
        <f t="shared" si="4"/>
        <v>120</v>
      </c>
      <c r="AJ12" s="213">
        <f t="shared" si="5"/>
        <v>0</v>
      </c>
      <c r="AK12" s="213">
        <f t="shared" si="6"/>
        <v>0</v>
      </c>
      <c r="AL12" s="198"/>
      <c r="AM12" s="498">
        <v>100</v>
      </c>
      <c r="AN12" s="499"/>
      <c r="AO12" s="499"/>
    </row>
    <row r="13" spans="1:41" x14ac:dyDescent="0.15">
      <c r="A13" s="174">
        <v>493</v>
      </c>
      <c r="B13" s="176" t="s">
        <v>5462</v>
      </c>
      <c r="C13" s="213">
        <v>1</v>
      </c>
      <c r="D13" s="219">
        <v>1</v>
      </c>
      <c r="E13" s="212" t="s">
        <v>6243</v>
      </c>
      <c r="F13" s="202">
        <v>0</v>
      </c>
      <c r="G13" s="200">
        <v>0</v>
      </c>
      <c r="H13" s="216">
        <v>0</v>
      </c>
      <c r="I13" s="208">
        <v>0</v>
      </c>
      <c r="J13" s="210">
        <v>0</v>
      </c>
      <c r="K13" s="204">
        <v>-20</v>
      </c>
      <c r="L13" s="206">
        <v>0</v>
      </c>
      <c r="M13" s="193"/>
      <c r="N13" s="189"/>
      <c r="O13" s="193"/>
      <c r="P13" s="189"/>
      <c r="Q13" s="193"/>
      <c r="R13" s="189"/>
      <c r="S13" s="194"/>
      <c r="T13" s="191"/>
      <c r="U13" s="198"/>
      <c r="V13" s="213">
        <v>300</v>
      </c>
      <c r="W13" s="213">
        <v>0</v>
      </c>
      <c r="X13" s="213">
        <v>0</v>
      </c>
      <c r="Y13" s="214">
        <v>250</v>
      </c>
      <c r="Z13" s="213">
        <v>0</v>
      </c>
      <c r="AA13" s="213">
        <v>120</v>
      </c>
      <c r="AB13" s="213">
        <v>0</v>
      </c>
      <c r="AC13" s="213">
        <v>0</v>
      </c>
      <c r="AD13" s="198"/>
      <c r="AE13" s="213">
        <f t="shared" si="0"/>
        <v>0</v>
      </c>
      <c r="AF13" s="213">
        <f t="shared" si="1"/>
        <v>0</v>
      </c>
      <c r="AG13" s="214">
        <f t="shared" si="2"/>
        <v>4000</v>
      </c>
      <c r="AH13" s="213">
        <f t="shared" si="3"/>
        <v>6</v>
      </c>
      <c r="AI13" s="213">
        <f t="shared" si="4"/>
        <v>126</v>
      </c>
      <c r="AJ13" s="213">
        <f t="shared" si="5"/>
        <v>0</v>
      </c>
      <c r="AK13" s="213">
        <f t="shared" si="6"/>
        <v>0</v>
      </c>
      <c r="AL13" s="198"/>
      <c r="AM13" s="498">
        <v>100</v>
      </c>
      <c r="AN13" s="499"/>
      <c r="AO13" s="499"/>
    </row>
    <row r="14" spans="1:41" x14ac:dyDescent="0.15">
      <c r="A14" s="174">
        <v>494</v>
      </c>
      <c r="B14" s="176" t="s">
        <v>5462</v>
      </c>
      <c r="C14" s="213">
        <v>20</v>
      </c>
      <c r="D14" s="219">
        <v>1</v>
      </c>
      <c r="E14" s="212" t="s">
        <v>6243</v>
      </c>
      <c r="F14" s="202">
        <v>0</v>
      </c>
      <c r="G14" s="200">
        <v>0</v>
      </c>
      <c r="H14" s="216">
        <v>0</v>
      </c>
      <c r="I14" s="208">
        <v>0</v>
      </c>
      <c r="J14" s="210">
        <v>0</v>
      </c>
      <c r="K14" s="204">
        <v>-20</v>
      </c>
      <c r="L14" s="206">
        <v>0</v>
      </c>
      <c r="M14" s="193"/>
      <c r="N14" s="189"/>
      <c r="O14" s="193"/>
      <c r="P14" s="189"/>
      <c r="Q14" s="193"/>
      <c r="R14" s="189"/>
      <c r="S14" s="194"/>
      <c r="T14" s="191"/>
      <c r="U14" s="198"/>
      <c r="V14" s="213">
        <v>150</v>
      </c>
      <c r="W14" s="213">
        <v>550</v>
      </c>
      <c r="X14" s="213">
        <v>0</v>
      </c>
      <c r="Y14" s="214">
        <v>1500</v>
      </c>
      <c r="Z14" s="213">
        <v>180</v>
      </c>
      <c r="AA14" s="213">
        <v>100</v>
      </c>
      <c r="AB14" s="213">
        <v>30</v>
      </c>
      <c r="AC14" s="213">
        <v>30</v>
      </c>
      <c r="AD14" s="198"/>
      <c r="AE14" s="213">
        <f t="shared" si="0"/>
        <v>2750</v>
      </c>
      <c r="AF14" s="213">
        <f t="shared" si="1"/>
        <v>0</v>
      </c>
      <c r="AG14" s="214">
        <f t="shared" si="2"/>
        <v>24000</v>
      </c>
      <c r="AH14" s="213">
        <f t="shared" si="3"/>
        <v>300</v>
      </c>
      <c r="AI14" s="213">
        <f t="shared" si="4"/>
        <v>220</v>
      </c>
      <c r="AJ14" s="213">
        <f t="shared" si="5"/>
        <v>120</v>
      </c>
      <c r="AK14" s="213">
        <f t="shared" si="6"/>
        <v>120</v>
      </c>
      <c r="AL14" s="198"/>
      <c r="AM14" s="498">
        <v>100</v>
      </c>
      <c r="AN14" s="499"/>
      <c r="AO14" s="499"/>
    </row>
    <row r="15" spans="1:41" x14ac:dyDescent="0.15">
      <c r="A15" s="174">
        <v>495</v>
      </c>
      <c r="B15" s="176" t="s">
        <v>5462</v>
      </c>
      <c r="C15" s="213">
        <v>18</v>
      </c>
      <c r="D15" s="219">
        <v>1</v>
      </c>
      <c r="E15" s="212" t="s">
        <v>6243</v>
      </c>
      <c r="F15" s="202">
        <v>0</v>
      </c>
      <c r="G15" s="200">
        <v>0</v>
      </c>
      <c r="H15" s="216">
        <v>0</v>
      </c>
      <c r="I15" s="208">
        <v>0</v>
      </c>
      <c r="J15" s="210">
        <v>0</v>
      </c>
      <c r="K15" s="204">
        <v>-20</v>
      </c>
      <c r="L15" s="206">
        <v>0</v>
      </c>
      <c r="M15" s="193"/>
      <c r="N15" s="189"/>
      <c r="O15" s="193"/>
      <c r="P15" s="189"/>
      <c r="Q15" s="193"/>
      <c r="R15" s="189"/>
      <c r="S15" s="194"/>
      <c r="T15" s="191"/>
      <c r="U15" s="198"/>
      <c r="V15" s="213">
        <v>140</v>
      </c>
      <c r="W15" s="213">
        <v>450</v>
      </c>
      <c r="X15" s="213">
        <v>0</v>
      </c>
      <c r="Y15" s="214">
        <v>1350</v>
      </c>
      <c r="Z15" s="213">
        <v>170</v>
      </c>
      <c r="AA15" s="213">
        <v>90</v>
      </c>
      <c r="AB15" s="213">
        <v>28</v>
      </c>
      <c r="AC15" s="213">
        <v>28</v>
      </c>
      <c r="AD15" s="198"/>
      <c r="AE15" s="213">
        <f t="shared" si="0"/>
        <v>2250</v>
      </c>
      <c r="AF15" s="213">
        <f t="shared" si="1"/>
        <v>0</v>
      </c>
      <c r="AG15" s="214">
        <f t="shared" si="2"/>
        <v>21600</v>
      </c>
      <c r="AH15" s="213">
        <f t="shared" si="3"/>
        <v>278</v>
      </c>
      <c r="AI15" s="213">
        <f t="shared" si="4"/>
        <v>198</v>
      </c>
      <c r="AJ15" s="213">
        <f t="shared" si="5"/>
        <v>112</v>
      </c>
      <c r="AK15" s="213">
        <f t="shared" si="6"/>
        <v>112</v>
      </c>
      <c r="AL15" s="198"/>
      <c r="AM15" s="498">
        <v>100</v>
      </c>
      <c r="AN15" s="499"/>
      <c r="AO15" s="499"/>
    </row>
    <row r="16" spans="1:41" x14ac:dyDescent="0.15">
      <c r="A16" s="174">
        <v>496</v>
      </c>
      <c r="B16" s="176" t="s">
        <v>5462</v>
      </c>
      <c r="C16" s="213">
        <v>10</v>
      </c>
      <c r="D16" s="219">
        <v>1</v>
      </c>
      <c r="E16" s="212" t="s">
        <v>6243</v>
      </c>
      <c r="F16" s="202">
        <v>0</v>
      </c>
      <c r="G16" s="200">
        <v>0</v>
      </c>
      <c r="H16" s="216">
        <v>0</v>
      </c>
      <c r="I16" s="208">
        <v>0</v>
      </c>
      <c r="J16" s="210">
        <v>0</v>
      </c>
      <c r="K16" s="204">
        <v>-20</v>
      </c>
      <c r="L16" s="206">
        <v>0</v>
      </c>
      <c r="M16" s="193"/>
      <c r="N16" s="189"/>
      <c r="O16" s="193"/>
      <c r="P16" s="189"/>
      <c r="Q16" s="193"/>
      <c r="R16" s="189"/>
      <c r="S16" s="194"/>
      <c r="T16" s="191"/>
      <c r="U16" s="198"/>
      <c r="V16" s="213">
        <v>100</v>
      </c>
      <c r="W16" s="213">
        <v>500</v>
      </c>
      <c r="X16" s="213">
        <v>0</v>
      </c>
      <c r="Y16" s="214">
        <v>4500</v>
      </c>
      <c r="Z16" s="213">
        <v>350</v>
      </c>
      <c r="AA16" s="213">
        <v>120</v>
      </c>
      <c r="AB16" s="213">
        <v>30</v>
      </c>
      <c r="AC16" s="213">
        <v>30</v>
      </c>
      <c r="AD16" s="198"/>
      <c r="AE16" s="213">
        <f t="shared" si="0"/>
        <v>2500</v>
      </c>
      <c r="AF16" s="213">
        <f t="shared" si="1"/>
        <v>0</v>
      </c>
      <c r="AG16" s="214">
        <f t="shared" si="2"/>
        <v>72000</v>
      </c>
      <c r="AH16" s="213">
        <f t="shared" si="3"/>
        <v>410</v>
      </c>
      <c r="AI16" s="213">
        <f t="shared" si="4"/>
        <v>180</v>
      </c>
      <c r="AJ16" s="213">
        <f t="shared" si="5"/>
        <v>120</v>
      </c>
      <c r="AK16" s="213">
        <f t="shared" si="6"/>
        <v>120</v>
      </c>
      <c r="AL16" s="198"/>
      <c r="AM16" s="498">
        <v>80</v>
      </c>
      <c r="AN16" s="499"/>
      <c r="AO16" s="499"/>
    </row>
    <row r="17" spans="1:41" x14ac:dyDescent="0.15">
      <c r="A17" s="174">
        <v>497</v>
      </c>
      <c r="B17" s="176" t="s">
        <v>5791</v>
      </c>
      <c r="C17" s="213">
        <v>33</v>
      </c>
      <c r="D17" s="219">
        <v>6</v>
      </c>
      <c r="E17" s="212" t="s">
        <v>6242</v>
      </c>
      <c r="F17" s="202">
        <v>0</v>
      </c>
      <c r="G17" s="200">
        <v>0</v>
      </c>
      <c r="H17" s="216">
        <v>0</v>
      </c>
      <c r="I17" s="208">
        <v>-50</v>
      </c>
      <c r="J17" s="210">
        <v>0</v>
      </c>
      <c r="K17" s="204">
        <v>100</v>
      </c>
      <c r="L17" s="206">
        <v>0</v>
      </c>
      <c r="M17" s="193"/>
      <c r="N17" s="189"/>
      <c r="O17" s="193"/>
      <c r="P17" s="189"/>
      <c r="Q17" s="193"/>
      <c r="R17" s="189"/>
      <c r="S17" s="194"/>
      <c r="T17" s="191"/>
      <c r="U17" s="198"/>
      <c r="V17" s="213">
        <v>80</v>
      </c>
      <c r="W17" s="213">
        <v>999</v>
      </c>
      <c r="X17" s="213">
        <v>999</v>
      </c>
      <c r="Y17" s="214">
        <v>1300</v>
      </c>
      <c r="Z17" s="213">
        <v>400</v>
      </c>
      <c r="AA17" s="213">
        <v>120</v>
      </c>
      <c r="AB17" s="213">
        <v>40</v>
      </c>
      <c r="AC17" s="213">
        <v>30</v>
      </c>
      <c r="AD17" s="198"/>
      <c r="AE17" s="213">
        <f t="shared" si="0"/>
        <v>4995</v>
      </c>
      <c r="AF17" s="213">
        <f t="shared" si="1"/>
        <v>4995</v>
      </c>
      <c r="AG17" s="214">
        <f t="shared" si="2"/>
        <v>20800</v>
      </c>
      <c r="AH17" s="213">
        <f t="shared" si="3"/>
        <v>598</v>
      </c>
      <c r="AI17" s="213">
        <f t="shared" si="4"/>
        <v>318</v>
      </c>
      <c r="AJ17" s="213">
        <f t="shared" si="5"/>
        <v>160</v>
      </c>
      <c r="AK17" s="213">
        <f t="shared" si="6"/>
        <v>120</v>
      </c>
      <c r="AL17" s="198"/>
      <c r="AM17" s="498">
        <v>80</v>
      </c>
      <c r="AN17" s="499"/>
      <c r="AO17" s="499"/>
    </row>
    <row r="18" spans="1:41" x14ac:dyDescent="0.15">
      <c r="A18" s="174">
        <v>498</v>
      </c>
      <c r="B18" s="176" t="s">
        <v>5792</v>
      </c>
      <c r="C18" s="213">
        <v>35</v>
      </c>
      <c r="D18" s="219">
        <v>6</v>
      </c>
      <c r="E18" s="212" t="s">
        <v>6242</v>
      </c>
      <c r="F18" s="202">
        <v>0</v>
      </c>
      <c r="G18" s="200">
        <v>0</v>
      </c>
      <c r="H18" s="216">
        <v>0</v>
      </c>
      <c r="I18" s="208">
        <v>-100</v>
      </c>
      <c r="J18" s="210">
        <v>0</v>
      </c>
      <c r="K18" s="204">
        <v>100</v>
      </c>
      <c r="L18" s="206">
        <v>0</v>
      </c>
      <c r="M18" s="193"/>
      <c r="N18" s="189"/>
      <c r="O18" s="193"/>
      <c r="P18" s="189"/>
      <c r="Q18" s="193"/>
      <c r="R18" s="189"/>
      <c r="S18" s="194"/>
      <c r="T18" s="191"/>
      <c r="U18" s="198"/>
      <c r="V18" s="213">
        <v>200</v>
      </c>
      <c r="W18" s="213">
        <v>1500</v>
      </c>
      <c r="X18" s="213">
        <v>1500</v>
      </c>
      <c r="Y18" s="214">
        <v>3500</v>
      </c>
      <c r="Z18" s="213">
        <v>650</v>
      </c>
      <c r="AA18" s="213">
        <v>150</v>
      </c>
      <c r="AB18" s="213">
        <v>50</v>
      </c>
      <c r="AC18" s="213">
        <v>50</v>
      </c>
      <c r="AD18" s="198"/>
      <c r="AE18" s="213">
        <f t="shared" si="0"/>
        <v>7500</v>
      </c>
      <c r="AF18" s="213">
        <f t="shared" si="1"/>
        <v>7500</v>
      </c>
      <c r="AG18" s="214">
        <f t="shared" si="2"/>
        <v>56000</v>
      </c>
      <c r="AH18" s="213">
        <f t="shared" si="3"/>
        <v>860</v>
      </c>
      <c r="AI18" s="213">
        <f t="shared" si="4"/>
        <v>360</v>
      </c>
      <c r="AJ18" s="213">
        <f t="shared" si="5"/>
        <v>200</v>
      </c>
      <c r="AK18" s="213">
        <f t="shared" si="6"/>
        <v>200</v>
      </c>
      <c r="AL18" s="198"/>
      <c r="AM18" s="498">
        <v>80</v>
      </c>
      <c r="AN18" s="499"/>
      <c r="AO18" s="499"/>
    </row>
    <row r="19" spans="1:41" x14ac:dyDescent="0.15">
      <c r="A19" s="174">
        <v>499</v>
      </c>
      <c r="B19" s="176" t="s">
        <v>589</v>
      </c>
      <c r="C19" s="213">
        <v>45</v>
      </c>
      <c r="D19" s="219">
        <v>6</v>
      </c>
      <c r="E19" s="212" t="s">
        <v>6242</v>
      </c>
      <c r="F19" s="202">
        <v>0</v>
      </c>
      <c r="G19" s="200">
        <v>0</v>
      </c>
      <c r="H19" s="216">
        <v>0</v>
      </c>
      <c r="I19" s="208">
        <v>-100</v>
      </c>
      <c r="J19" s="210">
        <v>0</v>
      </c>
      <c r="K19" s="204">
        <v>100</v>
      </c>
      <c r="L19" s="206">
        <v>0</v>
      </c>
      <c r="M19" s="193"/>
      <c r="N19" s="189"/>
      <c r="O19" s="193"/>
      <c r="P19" s="189"/>
      <c r="Q19" s="193"/>
      <c r="R19" s="189"/>
      <c r="S19" s="194"/>
      <c r="T19" s="191"/>
      <c r="U19" s="198"/>
      <c r="V19" s="213">
        <v>300</v>
      </c>
      <c r="W19" s="213">
        <v>1500</v>
      </c>
      <c r="X19" s="213">
        <v>1500</v>
      </c>
      <c r="Y19" s="214">
        <v>4800</v>
      </c>
      <c r="Z19" s="213">
        <v>800</v>
      </c>
      <c r="AA19" s="213">
        <v>180</v>
      </c>
      <c r="AB19" s="213">
        <v>75</v>
      </c>
      <c r="AC19" s="213">
        <v>75</v>
      </c>
      <c r="AD19" s="198"/>
      <c r="AE19" s="213">
        <f t="shared" si="0"/>
        <v>7500</v>
      </c>
      <c r="AF19" s="213">
        <f t="shared" si="1"/>
        <v>7500</v>
      </c>
      <c r="AG19" s="214">
        <f t="shared" si="2"/>
        <v>76800</v>
      </c>
      <c r="AH19" s="213">
        <f t="shared" si="3"/>
        <v>1070</v>
      </c>
      <c r="AI19" s="213">
        <f t="shared" si="4"/>
        <v>450</v>
      </c>
      <c r="AJ19" s="213">
        <f t="shared" si="5"/>
        <v>300</v>
      </c>
      <c r="AK19" s="213">
        <f t="shared" si="6"/>
        <v>300</v>
      </c>
      <c r="AL19" s="198"/>
      <c r="AM19" s="498">
        <v>80</v>
      </c>
      <c r="AN19" s="499"/>
      <c r="AO19" s="499"/>
    </row>
    <row r="20" spans="1:41" x14ac:dyDescent="0.15">
      <c r="A20" s="174">
        <v>500</v>
      </c>
      <c r="B20" s="176" t="s">
        <v>588</v>
      </c>
      <c r="C20" s="213">
        <v>55</v>
      </c>
      <c r="D20" s="219">
        <v>0</v>
      </c>
      <c r="E20" s="212" t="s">
        <v>6238</v>
      </c>
      <c r="F20" s="202">
        <v>0</v>
      </c>
      <c r="G20" s="200">
        <v>0</v>
      </c>
      <c r="H20" s="216">
        <v>0</v>
      </c>
      <c r="I20" s="208">
        <v>0</v>
      </c>
      <c r="J20" s="210">
        <v>0</v>
      </c>
      <c r="K20" s="204">
        <v>-20</v>
      </c>
      <c r="L20" s="206">
        <v>0</v>
      </c>
      <c r="M20" s="193"/>
      <c r="N20" s="189"/>
      <c r="O20" s="193"/>
      <c r="P20" s="189"/>
      <c r="Q20" s="193"/>
      <c r="R20" s="189"/>
      <c r="S20" s="194"/>
      <c r="T20" s="191"/>
      <c r="U20" s="198"/>
      <c r="V20" s="213">
        <v>400</v>
      </c>
      <c r="W20" s="213">
        <v>28000</v>
      </c>
      <c r="X20" s="213">
        <v>22000</v>
      </c>
      <c r="Y20" s="214">
        <v>10000</v>
      </c>
      <c r="Z20" s="213">
        <v>900</v>
      </c>
      <c r="AA20" s="213">
        <v>240</v>
      </c>
      <c r="AB20" s="213">
        <v>85</v>
      </c>
      <c r="AC20" s="213">
        <v>85</v>
      </c>
      <c r="AD20" s="198"/>
      <c r="AE20" s="213">
        <f t="shared" si="0"/>
        <v>140000</v>
      </c>
      <c r="AF20" s="213">
        <f t="shared" si="1"/>
        <v>110000</v>
      </c>
      <c r="AG20" s="214">
        <f t="shared" si="2"/>
        <v>160000</v>
      </c>
      <c r="AH20" s="213">
        <f t="shared" si="3"/>
        <v>1230</v>
      </c>
      <c r="AI20" s="213">
        <f t="shared" si="4"/>
        <v>570</v>
      </c>
      <c r="AJ20" s="213">
        <f t="shared" si="5"/>
        <v>340</v>
      </c>
      <c r="AK20" s="213">
        <f t="shared" si="6"/>
        <v>340</v>
      </c>
      <c r="AL20" s="198"/>
      <c r="AM20" s="498">
        <v>70</v>
      </c>
      <c r="AN20" s="499"/>
      <c r="AO20" s="499"/>
    </row>
    <row r="21" spans="1:41" x14ac:dyDescent="0.15">
      <c r="A21" s="174">
        <v>501</v>
      </c>
      <c r="B21" s="176" t="s">
        <v>5462</v>
      </c>
      <c r="C21" s="213">
        <v>6</v>
      </c>
      <c r="D21" s="219">
        <v>1</v>
      </c>
      <c r="E21" s="212" t="s">
        <v>6243</v>
      </c>
      <c r="F21" s="202">
        <v>0</v>
      </c>
      <c r="G21" s="200">
        <v>0</v>
      </c>
      <c r="H21" s="216">
        <v>0</v>
      </c>
      <c r="I21" s="208">
        <v>0</v>
      </c>
      <c r="J21" s="210">
        <v>0</v>
      </c>
      <c r="K21" s="204">
        <v>-20</v>
      </c>
      <c r="L21" s="206">
        <v>0</v>
      </c>
      <c r="M21" s="193"/>
      <c r="N21" s="189"/>
      <c r="O21" s="193"/>
      <c r="P21" s="189"/>
      <c r="Q21" s="193"/>
      <c r="R21" s="189"/>
      <c r="S21" s="194"/>
      <c r="T21" s="191"/>
      <c r="U21" s="198"/>
      <c r="V21" s="213">
        <v>30</v>
      </c>
      <c r="W21" s="213">
        <v>10</v>
      </c>
      <c r="X21" s="213">
        <v>0</v>
      </c>
      <c r="Y21" s="214">
        <v>120</v>
      </c>
      <c r="Z21" s="213">
        <v>40</v>
      </c>
      <c r="AA21" s="213">
        <v>20</v>
      </c>
      <c r="AB21" s="213">
        <v>5</v>
      </c>
      <c r="AC21" s="213">
        <v>5</v>
      </c>
      <c r="AD21" s="198"/>
      <c r="AE21" s="213">
        <f t="shared" si="0"/>
        <v>50</v>
      </c>
      <c r="AF21" s="213">
        <f t="shared" si="1"/>
        <v>0</v>
      </c>
      <c r="AG21" s="214">
        <f t="shared" si="2"/>
        <v>1920</v>
      </c>
      <c r="AH21" s="213">
        <f t="shared" si="3"/>
        <v>76</v>
      </c>
      <c r="AI21" s="213">
        <f t="shared" si="4"/>
        <v>56</v>
      </c>
      <c r="AJ21" s="213">
        <f t="shared" si="5"/>
        <v>20</v>
      </c>
      <c r="AK21" s="213">
        <f t="shared" si="6"/>
        <v>20</v>
      </c>
      <c r="AL21" s="198"/>
      <c r="AM21" s="498">
        <v>80</v>
      </c>
      <c r="AN21" s="499"/>
      <c r="AO21" s="499"/>
    </row>
    <row r="22" spans="1:41" x14ac:dyDescent="0.15">
      <c r="A22" s="174">
        <v>506</v>
      </c>
      <c r="B22" s="176" t="s">
        <v>585</v>
      </c>
      <c r="C22" s="213">
        <v>44</v>
      </c>
      <c r="D22" s="219">
        <v>6</v>
      </c>
      <c r="E22" s="212" t="s">
        <v>6242</v>
      </c>
      <c r="F22" s="202">
        <v>0</v>
      </c>
      <c r="G22" s="200">
        <v>0</v>
      </c>
      <c r="H22" s="216">
        <v>0</v>
      </c>
      <c r="I22" s="208">
        <v>-50</v>
      </c>
      <c r="J22" s="210">
        <v>0</v>
      </c>
      <c r="K22" s="204">
        <v>100</v>
      </c>
      <c r="L22" s="206">
        <v>0</v>
      </c>
      <c r="M22" s="193" t="s">
        <v>583</v>
      </c>
      <c r="N22" s="189">
        <v>80</v>
      </c>
      <c r="O22" s="193" t="s">
        <v>583</v>
      </c>
      <c r="P22" s="189">
        <v>60</v>
      </c>
      <c r="Q22" s="193" t="s">
        <v>583</v>
      </c>
      <c r="R22" s="189">
        <v>40</v>
      </c>
      <c r="S22" s="194"/>
      <c r="T22" s="191"/>
      <c r="U22" s="198"/>
      <c r="V22" s="213">
        <v>240</v>
      </c>
      <c r="W22" s="213">
        <v>1000</v>
      </c>
      <c r="X22" s="213">
        <v>300</v>
      </c>
      <c r="Y22" s="214">
        <v>3825</v>
      </c>
      <c r="Z22" s="213">
        <v>700</v>
      </c>
      <c r="AA22" s="213">
        <v>120</v>
      </c>
      <c r="AB22" s="213">
        <v>50</v>
      </c>
      <c r="AC22" s="213">
        <v>50</v>
      </c>
      <c r="AD22" s="198"/>
      <c r="AE22" s="213">
        <f t="shared" si="0"/>
        <v>5000</v>
      </c>
      <c r="AF22" s="213">
        <f t="shared" si="1"/>
        <v>1500</v>
      </c>
      <c r="AG22" s="214">
        <f t="shared" si="2"/>
        <v>61200</v>
      </c>
      <c r="AH22" s="213">
        <f t="shared" si="3"/>
        <v>964</v>
      </c>
      <c r="AI22" s="213">
        <f t="shared" si="4"/>
        <v>384</v>
      </c>
      <c r="AJ22" s="213">
        <f t="shared" si="5"/>
        <v>200</v>
      </c>
      <c r="AK22" s="213">
        <f t="shared" si="6"/>
        <v>200</v>
      </c>
      <c r="AL22" s="198"/>
      <c r="AM22" s="498">
        <v>80</v>
      </c>
      <c r="AN22" s="499"/>
      <c r="AO22" s="499"/>
    </row>
    <row r="23" spans="1:41" x14ac:dyDescent="0.15">
      <c r="A23" s="174">
        <v>507</v>
      </c>
      <c r="B23" s="176" t="s">
        <v>585</v>
      </c>
      <c r="C23" s="213">
        <v>44</v>
      </c>
      <c r="D23" s="219">
        <v>5</v>
      </c>
      <c r="E23" s="212" t="s">
        <v>6245</v>
      </c>
      <c r="F23" s="202">
        <v>0</v>
      </c>
      <c r="G23" s="200">
        <v>0</v>
      </c>
      <c r="H23" s="216">
        <v>0</v>
      </c>
      <c r="I23" s="208">
        <v>-100</v>
      </c>
      <c r="J23" s="210">
        <v>-50</v>
      </c>
      <c r="K23" s="204">
        <v>100</v>
      </c>
      <c r="L23" s="206">
        <v>0</v>
      </c>
      <c r="M23" s="193" t="s">
        <v>583</v>
      </c>
      <c r="N23" s="189">
        <v>90</v>
      </c>
      <c r="O23" s="193"/>
      <c r="P23" s="189"/>
      <c r="Q23" s="193"/>
      <c r="R23" s="189"/>
      <c r="S23" s="194"/>
      <c r="T23" s="191"/>
      <c r="U23" s="198"/>
      <c r="V23" s="213">
        <v>80</v>
      </c>
      <c r="W23" s="213">
        <v>800</v>
      </c>
      <c r="X23" s="213">
        <v>800</v>
      </c>
      <c r="Y23" s="214">
        <v>2295</v>
      </c>
      <c r="Z23" s="213">
        <v>600</v>
      </c>
      <c r="AA23" s="213">
        <v>135</v>
      </c>
      <c r="AB23" s="213">
        <v>75</v>
      </c>
      <c r="AC23" s="213">
        <v>75</v>
      </c>
      <c r="AD23" s="198"/>
      <c r="AE23" s="213">
        <f t="shared" si="0"/>
        <v>4000</v>
      </c>
      <c r="AF23" s="213">
        <f t="shared" si="1"/>
        <v>4000</v>
      </c>
      <c r="AG23" s="214">
        <f t="shared" si="2"/>
        <v>36720</v>
      </c>
      <c r="AH23" s="213">
        <f t="shared" si="3"/>
        <v>864</v>
      </c>
      <c r="AI23" s="213">
        <f t="shared" si="4"/>
        <v>399</v>
      </c>
      <c r="AJ23" s="213">
        <f t="shared" si="5"/>
        <v>300</v>
      </c>
      <c r="AK23" s="213">
        <f t="shared" si="6"/>
        <v>300</v>
      </c>
      <c r="AL23" s="198"/>
      <c r="AM23" s="498">
        <v>80</v>
      </c>
      <c r="AN23" s="499"/>
      <c r="AO23" s="499"/>
    </row>
    <row r="24" spans="1:41" x14ac:dyDescent="0.15">
      <c r="A24" s="174">
        <v>508</v>
      </c>
      <c r="B24" s="176" t="s">
        <v>582</v>
      </c>
      <c r="C24" s="213">
        <v>28</v>
      </c>
      <c r="D24" s="219">
        <v>0</v>
      </c>
      <c r="E24" s="212" t="s">
        <v>6238</v>
      </c>
      <c r="F24" s="202">
        <v>0</v>
      </c>
      <c r="G24" s="200">
        <v>-100</v>
      </c>
      <c r="H24" s="216">
        <v>0</v>
      </c>
      <c r="I24" s="208">
        <v>0</v>
      </c>
      <c r="J24" s="210">
        <v>-50</v>
      </c>
      <c r="K24" s="204">
        <v>-20</v>
      </c>
      <c r="L24" s="206">
        <v>0</v>
      </c>
      <c r="M24" s="193"/>
      <c r="N24" s="189"/>
      <c r="O24" s="193"/>
      <c r="P24" s="189"/>
      <c r="Q24" s="193"/>
      <c r="R24" s="189"/>
      <c r="S24" s="194"/>
      <c r="T24" s="191"/>
      <c r="U24" s="198"/>
      <c r="V24" s="213">
        <v>135</v>
      </c>
      <c r="W24" s="213">
        <v>800</v>
      </c>
      <c r="X24" s="213">
        <v>200</v>
      </c>
      <c r="Y24" s="214">
        <v>2400</v>
      </c>
      <c r="Z24" s="213">
        <v>300</v>
      </c>
      <c r="AA24" s="213">
        <v>120</v>
      </c>
      <c r="AB24" s="213">
        <v>45</v>
      </c>
      <c r="AC24" s="213">
        <v>45</v>
      </c>
      <c r="AD24" s="198"/>
      <c r="AE24" s="213">
        <f t="shared" si="0"/>
        <v>4000</v>
      </c>
      <c r="AF24" s="213">
        <f t="shared" si="1"/>
        <v>1000</v>
      </c>
      <c r="AG24" s="214">
        <f t="shared" si="2"/>
        <v>38400</v>
      </c>
      <c r="AH24" s="213">
        <f t="shared" si="3"/>
        <v>468</v>
      </c>
      <c r="AI24" s="213">
        <f t="shared" si="4"/>
        <v>288</v>
      </c>
      <c r="AJ24" s="213">
        <f t="shared" si="5"/>
        <v>180</v>
      </c>
      <c r="AK24" s="213">
        <f t="shared" si="6"/>
        <v>180</v>
      </c>
      <c r="AL24" s="198"/>
      <c r="AM24" s="498">
        <v>80</v>
      </c>
      <c r="AN24" s="499"/>
      <c r="AO24" s="499"/>
    </row>
    <row r="25" spans="1:41" x14ac:dyDescent="0.15">
      <c r="A25" s="174">
        <v>509</v>
      </c>
      <c r="B25" s="176" t="s">
        <v>5794</v>
      </c>
      <c r="C25" s="213">
        <v>20</v>
      </c>
      <c r="D25" s="219">
        <v>0</v>
      </c>
      <c r="E25" s="212" t="s">
        <v>6238</v>
      </c>
      <c r="F25" s="202">
        <v>0</v>
      </c>
      <c r="G25" s="200">
        <v>-50</v>
      </c>
      <c r="H25" s="216">
        <v>0</v>
      </c>
      <c r="I25" s="208">
        <v>0</v>
      </c>
      <c r="J25" s="210">
        <v>0</v>
      </c>
      <c r="K25" s="204">
        <v>-20</v>
      </c>
      <c r="L25" s="206">
        <v>0</v>
      </c>
      <c r="M25" s="193"/>
      <c r="N25" s="189"/>
      <c r="O25" s="193"/>
      <c r="P25" s="189"/>
      <c r="Q25" s="193"/>
      <c r="R25" s="189"/>
      <c r="S25" s="194"/>
      <c r="T25" s="191"/>
      <c r="U25" s="198"/>
      <c r="V25" s="213">
        <v>80</v>
      </c>
      <c r="W25" s="213">
        <v>2500</v>
      </c>
      <c r="X25" s="213">
        <v>1000</v>
      </c>
      <c r="Y25" s="214">
        <v>3500</v>
      </c>
      <c r="Z25" s="213">
        <v>200</v>
      </c>
      <c r="AA25" s="213">
        <v>80</v>
      </c>
      <c r="AB25" s="213">
        <v>30</v>
      </c>
      <c r="AC25" s="213">
        <v>30</v>
      </c>
      <c r="AD25" s="198"/>
      <c r="AE25" s="213">
        <f t="shared" si="0"/>
        <v>12500</v>
      </c>
      <c r="AF25" s="213">
        <f t="shared" si="1"/>
        <v>5000</v>
      </c>
      <c r="AG25" s="214">
        <f t="shared" si="2"/>
        <v>56000</v>
      </c>
      <c r="AH25" s="213">
        <f t="shared" si="3"/>
        <v>320</v>
      </c>
      <c r="AI25" s="213">
        <f t="shared" si="4"/>
        <v>200</v>
      </c>
      <c r="AJ25" s="213">
        <f t="shared" si="5"/>
        <v>120</v>
      </c>
      <c r="AK25" s="213">
        <f t="shared" si="6"/>
        <v>120</v>
      </c>
      <c r="AL25" s="198"/>
      <c r="AM25" s="498">
        <v>80</v>
      </c>
      <c r="AN25" s="499"/>
      <c r="AO25" s="499"/>
    </row>
    <row r="26" spans="1:41" x14ac:dyDescent="0.15">
      <c r="A26" s="174">
        <v>510</v>
      </c>
      <c r="B26" s="176" t="s">
        <v>5795</v>
      </c>
      <c r="C26" s="213">
        <v>40</v>
      </c>
      <c r="D26" s="219">
        <v>0</v>
      </c>
      <c r="E26" s="212" t="s">
        <v>6238</v>
      </c>
      <c r="F26" s="202">
        <v>0</v>
      </c>
      <c r="G26" s="200">
        <v>-50</v>
      </c>
      <c r="H26" s="216">
        <v>0</v>
      </c>
      <c r="I26" s="208">
        <v>0</v>
      </c>
      <c r="J26" s="210">
        <v>0</v>
      </c>
      <c r="K26" s="204">
        <v>-20</v>
      </c>
      <c r="L26" s="206">
        <v>0</v>
      </c>
      <c r="M26" s="193"/>
      <c r="N26" s="189"/>
      <c r="O26" s="193"/>
      <c r="P26" s="189"/>
      <c r="Q26" s="193"/>
      <c r="R26" s="189"/>
      <c r="S26" s="194"/>
      <c r="T26" s="191"/>
      <c r="U26" s="198"/>
      <c r="V26" s="213">
        <v>200</v>
      </c>
      <c r="W26" s="213">
        <v>10000</v>
      </c>
      <c r="X26" s="213">
        <v>5000</v>
      </c>
      <c r="Y26" s="214">
        <v>4500</v>
      </c>
      <c r="Z26" s="213">
        <v>230</v>
      </c>
      <c r="AA26" s="213">
        <v>120</v>
      </c>
      <c r="AB26" s="213">
        <v>60</v>
      </c>
      <c r="AC26" s="213">
        <v>60</v>
      </c>
      <c r="AD26" s="198"/>
      <c r="AE26" s="213">
        <f t="shared" si="0"/>
        <v>50000</v>
      </c>
      <c r="AF26" s="213">
        <f t="shared" si="1"/>
        <v>25000</v>
      </c>
      <c r="AG26" s="214">
        <f t="shared" si="2"/>
        <v>72000</v>
      </c>
      <c r="AH26" s="213">
        <f t="shared" si="3"/>
        <v>470</v>
      </c>
      <c r="AI26" s="213">
        <f t="shared" si="4"/>
        <v>360</v>
      </c>
      <c r="AJ26" s="213">
        <f t="shared" si="5"/>
        <v>240</v>
      </c>
      <c r="AK26" s="213">
        <f t="shared" si="6"/>
        <v>240</v>
      </c>
      <c r="AL26" s="198"/>
      <c r="AM26" s="498">
        <v>80</v>
      </c>
      <c r="AN26" s="499"/>
      <c r="AO26" s="499"/>
    </row>
    <row r="27" spans="1:41" x14ac:dyDescent="0.15">
      <c r="A27" s="174">
        <v>511</v>
      </c>
      <c r="B27" s="176" t="s">
        <v>5796</v>
      </c>
      <c r="C27" s="213">
        <v>60</v>
      </c>
      <c r="D27" s="219">
        <v>0</v>
      </c>
      <c r="E27" s="212" t="s">
        <v>6238</v>
      </c>
      <c r="F27" s="202">
        <v>0</v>
      </c>
      <c r="G27" s="200">
        <v>-50</v>
      </c>
      <c r="H27" s="216">
        <v>0</v>
      </c>
      <c r="I27" s="208">
        <v>0</v>
      </c>
      <c r="J27" s="210">
        <v>0</v>
      </c>
      <c r="K27" s="204">
        <v>-20</v>
      </c>
      <c r="L27" s="206">
        <v>0</v>
      </c>
      <c r="M27" s="193"/>
      <c r="N27" s="189"/>
      <c r="O27" s="193"/>
      <c r="P27" s="189"/>
      <c r="Q27" s="193"/>
      <c r="R27" s="189"/>
      <c r="S27" s="194"/>
      <c r="T27" s="191"/>
      <c r="U27" s="198"/>
      <c r="V27" s="213">
        <v>500</v>
      </c>
      <c r="W27" s="213">
        <v>30000</v>
      </c>
      <c r="X27" s="213">
        <v>15000</v>
      </c>
      <c r="Y27" s="214">
        <v>6000</v>
      </c>
      <c r="Z27" s="213">
        <v>350</v>
      </c>
      <c r="AA27" s="213">
        <v>220</v>
      </c>
      <c r="AB27" s="213">
        <v>90</v>
      </c>
      <c r="AC27" s="213">
        <v>90</v>
      </c>
      <c r="AD27" s="198"/>
      <c r="AE27" s="213">
        <f t="shared" si="0"/>
        <v>150000</v>
      </c>
      <c r="AF27" s="213">
        <f t="shared" si="1"/>
        <v>75000</v>
      </c>
      <c r="AG27" s="214">
        <f t="shared" si="2"/>
        <v>96000</v>
      </c>
      <c r="AH27" s="213">
        <f t="shared" si="3"/>
        <v>710</v>
      </c>
      <c r="AI27" s="213">
        <f t="shared" si="4"/>
        <v>580</v>
      </c>
      <c r="AJ27" s="213">
        <f t="shared" si="5"/>
        <v>360</v>
      </c>
      <c r="AK27" s="213">
        <f t="shared" si="6"/>
        <v>360</v>
      </c>
      <c r="AL27" s="198"/>
      <c r="AM27" s="498">
        <v>80</v>
      </c>
      <c r="AN27" s="499"/>
      <c r="AO27" s="499"/>
    </row>
    <row r="28" spans="1:41" x14ac:dyDescent="0.15">
      <c r="A28" s="174">
        <v>512</v>
      </c>
      <c r="B28" s="176" t="s">
        <v>5797</v>
      </c>
      <c r="C28" s="213">
        <v>80</v>
      </c>
      <c r="D28" s="219">
        <v>0</v>
      </c>
      <c r="E28" s="212" t="s">
        <v>6238</v>
      </c>
      <c r="F28" s="202">
        <v>0</v>
      </c>
      <c r="G28" s="200">
        <v>-50</v>
      </c>
      <c r="H28" s="216">
        <v>0</v>
      </c>
      <c r="I28" s="208">
        <v>0</v>
      </c>
      <c r="J28" s="210">
        <v>0</v>
      </c>
      <c r="K28" s="204">
        <v>-20</v>
      </c>
      <c r="L28" s="206">
        <v>0</v>
      </c>
      <c r="M28" s="193"/>
      <c r="N28" s="189"/>
      <c r="O28" s="193"/>
      <c r="P28" s="189"/>
      <c r="Q28" s="193"/>
      <c r="R28" s="189"/>
      <c r="S28" s="194"/>
      <c r="T28" s="191"/>
      <c r="U28" s="198"/>
      <c r="V28" s="213">
        <v>600</v>
      </c>
      <c r="W28" s="213">
        <v>50000</v>
      </c>
      <c r="X28" s="213">
        <v>30000</v>
      </c>
      <c r="Y28" s="214">
        <v>8000</v>
      </c>
      <c r="Z28" s="213">
        <v>400</v>
      </c>
      <c r="AA28" s="213">
        <v>255</v>
      </c>
      <c r="AB28" s="213">
        <v>99</v>
      </c>
      <c r="AC28" s="213">
        <v>99</v>
      </c>
      <c r="AD28" s="198"/>
      <c r="AE28" s="213">
        <f t="shared" si="0"/>
        <v>250000</v>
      </c>
      <c r="AF28" s="213">
        <f t="shared" si="1"/>
        <v>150000</v>
      </c>
      <c r="AG28" s="214">
        <f t="shared" si="2"/>
        <v>128000</v>
      </c>
      <c r="AH28" s="213">
        <f t="shared" si="3"/>
        <v>880</v>
      </c>
      <c r="AI28" s="213">
        <f t="shared" si="4"/>
        <v>735</v>
      </c>
      <c r="AJ28" s="213">
        <f t="shared" si="5"/>
        <v>396</v>
      </c>
      <c r="AK28" s="213">
        <f t="shared" si="6"/>
        <v>396</v>
      </c>
      <c r="AL28" s="198"/>
      <c r="AM28" s="498">
        <v>80</v>
      </c>
      <c r="AN28" s="499"/>
      <c r="AO28" s="499"/>
    </row>
    <row r="29" spans="1:41" x14ac:dyDescent="0.15">
      <c r="A29" s="174">
        <v>522</v>
      </c>
      <c r="B29" s="176" t="s">
        <v>569</v>
      </c>
      <c r="C29" s="213">
        <v>28</v>
      </c>
      <c r="D29" s="219">
        <v>1</v>
      </c>
      <c r="E29" s="212" t="s">
        <v>6243</v>
      </c>
      <c r="F29" s="202">
        <v>0</v>
      </c>
      <c r="G29" s="200">
        <v>0</v>
      </c>
      <c r="H29" s="216">
        <v>0</v>
      </c>
      <c r="I29" s="208">
        <v>0</v>
      </c>
      <c r="J29" s="210">
        <v>0</v>
      </c>
      <c r="K29" s="204">
        <v>-20</v>
      </c>
      <c r="L29" s="206">
        <v>0</v>
      </c>
      <c r="M29" s="193" t="s">
        <v>5502</v>
      </c>
      <c r="N29" s="189">
        <v>100</v>
      </c>
      <c r="O29" s="193"/>
      <c r="P29" s="189"/>
      <c r="Q29" s="193"/>
      <c r="R29" s="189"/>
      <c r="S29" s="194"/>
      <c r="T29" s="191"/>
      <c r="U29" s="198"/>
      <c r="V29" s="213">
        <v>100</v>
      </c>
      <c r="W29" s="213">
        <v>3000</v>
      </c>
      <c r="X29" s="213">
        <v>0</v>
      </c>
      <c r="Y29" s="214">
        <v>2000</v>
      </c>
      <c r="Z29" s="213">
        <v>240</v>
      </c>
      <c r="AA29" s="213">
        <v>120</v>
      </c>
      <c r="AB29" s="213">
        <v>61</v>
      </c>
      <c r="AC29" s="213">
        <v>32</v>
      </c>
      <c r="AD29" s="198"/>
      <c r="AE29" s="213">
        <f t="shared" si="0"/>
        <v>15000</v>
      </c>
      <c r="AF29" s="213">
        <f t="shared" si="1"/>
        <v>0</v>
      </c>
      <c r="AG29" s="214">
        <f t="shared" si="2"/>
        <v>32000</v>
      </c>
      <c r="AH29" s="213">
        <f t="shared" si="3"/>
        <v>408</v>
      </c>
      <c r="AI29" s="213">
        <f t="shared" si="4"/>
        <v>288</v>
      </c>
      <c r="AJ29" s="213">
        <f t="shared" si="5"/>
        <v>244</v>
      </c>
      <c r="AK29" s="213">
        <f t="shared" si="6"/>
        <v>128</v>
      </c>
      <c r="AL29" s="198"/>
      <c r="AM29" s="498">
        <v>80</v>
      </c>
      <c r="AN29" s="499"/>
      <c r="AO29" s="499"/>
    </row>
    <row r="30" spans="1:41" x14ac:dyDescent="0.15">
      <c r="A30" s="174">
        <v>523</v>
      </c>
      <c r="B30" s="176" t="s">
        <v>566</v>
      </c>
      <c r="C30" s="213">
        <v>42</v>
      </c>
      <c r="D30" s="219">
        <v>1</v>
      </c>
      <c r="E30" s="212" t="s">
        <v>6243</v>
      </c>
      <c r="F30" s="202">
        <v>0</v>
      </c>
      <c r="G30" s="200">
        <v>0</v>
      </c>
      <c r="H30" s="216">
        <v>0</v>
      </c>
      <c r="I30" s="208">
        <v>0</v>
      </c>
      <c r="J30" s="210">
        <v>0</v>
      </c>
      <c r="K30" s="204">
        <v>-20</v>
      </c>
      <c r="L30" s="206">
        <v>0</v>
      </c>
      <c r="M30" s="193" t="s">
        <v>565</v>
      </c>
      <c r="N30" s="189">
        <v>100</v>
      </c>
      <c r="O30" s="193"/>
      <c r="P30" s="189"/>
      <c r="Q30" s="193"/>
      <c r="R30" s="189"/>
      <c r="S30" s="194"/>
      <c r="T30" s="191"/>
      <c r="U30" s="198"/>
      <c r="V30" s="213">
        <v>180</v>
      </c>
      <c r="W30" s="213">
        <v>20000</v>
      </c>
      <c r="X30" s="213">
        <v>0</v>
      </c>
      <c r="Y30" s="214">
        <v>6000</v>
      </c>
      <c r="Z30" s="213">
        <v>300</v>
      </c>
      <c r="AA30" s="213">
        <v>130</v>
      </c>
      <c r="AB30" s="213">
        <v>75</v>
      </c>
      <c r="AC30" s="213">
        <v>50</v>
      </c>
      <c r="AD30" s="198"/>
      <c r="AE30" s="213">
        <f t="shared" si="0"/>
        <v>100000</v>
      </c>
      <c r="AF30" s="213">
        <f t="shared" si="1"/>
        <v>0</v>
      </c>
      <c r="AG30" s="214">
        <f t="shared" si="2"/>
        <v>96000</v>
      </c>
      <c r="AH30" s="213">
        <f t="shared" si="3"/>
        <v>552</v>
      </c>
      <c r="AI30" s="213">
        <f t="shared" si="4"/>
        <v>382</v>
      </c>
      <c r="AJ30" s="213">
        <f t="shared" si="5"/>
        <v>300</v>
      </c>
      <c r="AK30" s="213">
        <f t="shared" si="6"/>
        <v>200</v>
      </c>
      <c r="AL30" s="198"/>
      <c r="AM30" s="498">
        <v>80</v>
      </c>
      <c r="AN30" s="499"/>
      <c r="AO30" s="499"/>
    </row>
    <row r="31" spans="1:41" x14ac:dyDescent="0.15">
      <c r="A31" s="174">
        <v>524</v>
      </c>
      <c r="B31" s="176" t="s">
        <v>564</v>
      </c>
      <c r="C31" s="213">
        <v>32</v>
      </c>
      <c r="D31" s="219">
        <v>1</v>
      </c>
      <c r="E31" s="212" t="s">
        <v>6243</v>
      </c>
      <c r="F31" s="202">
        <v>0</v>
      </c>
      <c r="G31" s="200">
        <v>0</v>
      </c>
      <c r="H31" s="216">
        <v>0</v>
      </c>
      <c r="I31" s="208">
        <v>0</v>
      </c>
      <c r="J31" s="210">
        <v>0</v>
      </c>
      <c r="K31" s="204">
        <v>-20</v>
      </c>
      <c r="L31" s="206">
        <v>0</v>
      </c>
      <c r="M31" s="193"/>
      <c r="N31" s="189"/>
      <c r="O31" s="193"/>
      <c r="P31" s="189"/>
      <c r="Q31" s="193"/>
      <c r="R31" s="189"/>
      <c r="S31" s="194"/>
      <c r="T31" s="191"/>
      <c r="U31" s="198"/>
      <c r="V31" s="213">
        <v>120</v>
      </c>
      <c r="W31" s="213">
        <v>762</v>
      </c>
      <c r="X31" s="213">
        <v>0</v>
      </c>
      <c r="Y31" s="214">
        <v>1000</v>
      </c>
      <c r="Z31" s="213">
        <v>240</v>
      </c>
      <c r="AA31" s="213">
        <v>100</v>
      </c>
      <c r="AB31" s="213">
        <v>35</v>
      </c>
      <c r="AC31" s="213">
        <v>35</v>
      </c>
      <c r="AD31" s="198"/>
      <c r="AE31" s="213">
        <f t="shared" si="0"/>
        <v>3810</v>
      </c>
      <c r="AF31" s="213">
        <f t="shared" si="1"/>
        <v>0</v>
      </c>
      <c r="AG31" s="214">
        <f t="shared" si="2"/>
        <v>16000</v>
      </c>
      <c r="AH31" s="213">
        <f t="shared" si="3"/>
        <v>432</v>
      </c>
      <c r="AI31" s="213">
        <f t="shared" si="4"/>
        <v>292</v>
      </c>
      <c r="AJ31" s="213">
        <f t="shared" si="5"/>
        <v>140</v>
      </c>
      <c r="AK31" s="213">
        <f t="shared" si="6"/>
        <v>140</v>
      </c>
      <c r="AL31" s="198"/>
      <c r="AM31" s="498">
        <v>80</v>
      </c>
      <c r="AN31" s="499"/>
      <c r="AO31" s="499"/>
    </row>
    <row r="32" spans="1:41" x14ac:dyDescent="0.15">
      <c r="A32" s="174">
        <v>525</v>
      </c>
      <c r="B32" s="176" t="s">
        <v>563</v>
      </c>
      <c r="C32" s="213">
        <v>38</v>
      </c>
      <c r="D32" s="219">
        <v>1</v>
      </c>
      <c r="E32" s="212" t="s">
        <v>6243</v>
      </c>
      <c r="F32" s="202">
        <v>0</v>
      </c>
      <c r="G32" s="200">
        <v>0</v>
      </c>
      <c r="H32" s="216">
        <v>0</v>
      </c>
      <c r="I32" s="208">
        <v>0</v>
      </c>
      <c r="J32" s="210">
        <v>0</v>
      </c>
      <c r="K32" s="204">
        <v>-20</v>
      </c>
      <c r="L32" s="206">
        <v>0</v>
      </c>
      <c r="M32" s="193"/>
      <c r="N32" s="189"/>
      <c r="O32" s="193"/>
      <c r="P32" s="189"/>
      <c r="Q32" s="193"/>
      <c r="R32" s="189"/>
      <c r="S32" s="194"/>
      <c r="T32" s="191"/>
      <c r="U32" s="198"/>
      <c r="V32" s="213">
        <v>200</v>
      </c>
      <c r="W32" s="213">
        <v>2000</v>
      </c>
      <c r="X32" s="213">
        <v>0</v>
      </c>
      <c r="Y32" s="214">
        <v>2500</v>
      </c>
      <c r="Z32" s="213">
        <v>215</v>
      </c>
      <c r="AA32" s="213">
        <v>130</v>
      </c>
      <c r="AB32" s="213">
        <v>50</v>
      </c>
      <c r="AC32" s="213">
        <v>50</v>
      </c>
      <c r="AD32" s="198"/>
      <c r="AE32" s="213">
        <f t="shared" si="0"/>
        <v>10000</v>
      </c>
      <c r="AF32" s="213">
        <f t="shared" si="1"/>
        <v>0</v>
      </c>
      <c r="AG32" s="214">
        <f t="shared" si="2"/>
        <v>40000</v>
      </c>
      <c r="AH32" s="213">
        <f t="shared" si="3"/>
        <v>443</v>
      </c>
      <c r="AI32" s="213">
        <f t="shared" si="4"/>
        <v>358</v>
      </c>
      <c r="AJ32" s="213">
        <f t="shared" si="5"/>
        <v>200</v>
      </c>
      <c r="AK32" s="213">
        <f t="shared" si="6"/>
        <v>200</v>
      </c>
      <c r="AL32" s="198"/>
      <c r="AM32" s="498">
        <v>100</v>
      </c>
      <c r="AN32" s="499"/>
      <c r="AO32" s="499"/>
    </row>
    <row r="33" spans="1:41" x14ac:dyDescent="0.15">
      <c r="A33" s="174">
        <v>526</v>
      </c>
      <c r="B33" s="176" t="s">
        <v>5462</v>
      </c>
      <c r="C33" s="213">
        <v>28</v>
      </c>
      <c r="D33" s="219">
        <v>1</v>
      </c>
      <c r="E33" s="212" t="s">
        <v>6243</v>
      </c>
      <c r="F33" s="202">
        <v>0</v>
      </c>
      <c r="G33" s="200">
        <v>0</v>
      </c>
      <c r="H33" s="216">
        <v>0</v>
      </c>
      <c r="I33" s="208">
        <v>0</v>
      </c>
      <c r="J33" s="210">
        <v>0</v>
      </c>
      <c r="K33" s="204">
        <v>-20</v>
      </c>
      <c r="L33" s="206">
        <v>0</v>
      </c>
      <c r="M33" s="193"/>
      <c r="N33" s="189"/>
      <c r="O33" s="193"/>
      <c r="P33" s="189"/>
      <c r="Q33" s="193"/>
      <c r="R33" s="189"/>
      <c r="S33" s="194"/>
      <c r="T33" s="191"/>
      <c r="U33" s="198"/>
      <c r="V33" s="213">
        <v>100</v>
      </c>
      <c r="W33" s="213">
        <v>750</v>
      </c>
      <c r="X33" s="213">
        <v>0</v>
      </c>
      <c r="Y33" s="214">
        <v>1500</v>
      </c>
      <c r="Z33" s="213">
        <v>200</v>
      </c>
      <c r="AA33" s="213">
        <v>100</v>
      </c>
      <c r="AB33" s="213">
        <v>40</v>
      </c>
      <c r="AC33" s="213">
        <v>40</v>
      </c>
      <c r="AD33" s="198"/>
      <c r="AE33" s="213">
        <f t="shared" si="0"/>
        <v>3750</v>
      </c>
      <c r="AF33" s="213">
        <f t="shared" si="1"/>
        <v>0</v>
      </c>
      <c r="AG33" s="214">
        <f t="shared" si="2"/>
        <v>24000</v>
      </c>
      <c r="AH33" s="213">
        <f t="shared" si="3"/>
        <v>368</v>
      </c>
      <c r="AI33" s="213">
        <f t="shared" si="4"/>
        <v>268</v>
      </c>
      <c r="AJ33" s="213">
        <f t="shared" si="5"/>
        <v>160</v>
      </c>
      <c r="AK33" s="213">
        <f t="shared" si="6"/>
        <v>160</v>
      </c>
      <c r="AL33" s="198"/>
      <c r="AM33" s="498">
        <v>100</v>
      </c>
      <c r="AN33" s="499"/>
      <c r="AO33" s="499"/>
    </row>
    <row r="34" spans="1:41" x14ac:dyDescent="0.15">
      <c r="A34" s="174">
        <v>527</v>
      </c>
      <c r="B34" s="176" t="s">
        <v>5462</v>
      </c>
      <c r="C34" s="213">
        <v>28</v>
      </c>
      <c r="D34" s="219">
        <v>1</v>
      </c>
      <c r="E34" s="212" t="s">
        <v>6243</v>
      </c>
      <c r="F34" s="202">
        <v>0</v>
      </c>
      <c r="G34" s="200">
        <v>0</v>
      </c>
      <c r="H34" s="216">
        <v>0</v>
      </c>
      <c r="I34" s="208">
        <v>0</v>
      </c>
      <c r="J34" s="210">
        <v>0</v>
      </c>
      <c r="K34" s="204">
        <v>-20</v>
      </c>
      <c r="L34" s="206">
        <v>0</v>
      </c>
      <c r="M34" s="193"/>
      <c r="N34" s="189"/>
      <c r="O34" s="193"/>
      <c r="P34" s="189"/>
      <c r="Q34" s="193"/>
      <c r="R34" s="189"/>
      <c r="S34" s="194"/>
      <c r="T34" s="191"/>
      <c r="U34" s="198"/>
      <c r="V34" s="213">
        <v>120</v>
      </c>
      <c r="W34" s="213">
        <v>750</v>
      </c>
      <c r="X34" s="213">
        <v>0</v>
      </c>
      <c r="Y34" s="214">
        <v>1200</v>
      </c>
      <c r="Z34" s="213">
        <v>180</v>
      </c>
      <c r="AA34" s="213">
        <v>100</v>
      </c>
      <c r="AB34" s="213">
        <v>45</v>
      </c>
      <c r="AC34" s="213">
        <v>40</v>
      </c>
      <c r="AD34" s="198"/>
      <c r="AE34" s="213">
        <f t="shared" si="0"/>
        <v>3750</v>
      </c>
      <c r="AF34" s="213">
        <f t="shared" si="1"/>
        <v>0</v>
      </c>
      <c r="AG34" s="214">
        <f t="shared" si="2"/>
        <v>19200</v>
      </c>
      <c r="AH34" s="213">
        <f t="shared" si="3"/>
        <v>348</v>
      </c>
      <c r="AI34" s="213">
        <f t="shared" si="4"/>
        <v>268</v>
      </c>
      <c r="AJ34" s="213">
        <f t="shared" si="5"/>
        <v>180</v>
      </c>
      <c r="AK34" s="213">
        <f t="shared" si="6"/>
        <v>160</v>
      </c>
      <c r="AL34" s="198"/>
      <c r="AM34" s="498">
        <v>100</v>
      </c>
      <c r="AN34" s="499"/>
      <c r="AO34" s="499"/>
    </row>
    <row r="35" spans="1:41" x14ac:dyDescent="0.15">
      <c r="A35" s="174">
        <v>528</v>
      </c>
      <c r="B35" s="176" t="s">
        <v>5462</v>
      </c>
      <c r="C35" s="213">
        <v>28</v>
      </c>
      <c r="D35" s="219">
        <v>1</v>
      </c>
      <c r="E35" s="212" t="s">
        <v>6243</v>
      </c>
      <c r="F35" s="202">
        <v>0</v>
      </c>
      <c r="G35" s="200">
        <v>0</v>
      </c>
      <c r="H35" s="216">
        <v>0</v>
      </c>
      <c r="I35" s="208">
        <v>0</v>
      </c>
      <c r="J35" s="210">
        <v>0</v>
      </c>
      <c r="K35" s="204">
        <v>-20</v>
      </c>
      <c r="L35" s="206">
        <v>0</v>
      </c>
      <c r="M35" s="193"/>
      <c r="N35" s="189"/>
      <c r="O35" s="193"/>
      <c r="P35" s="189"/>
      <c r="Q35" s="193"/>
      <c r="R35" s="189"/>
      <c r="S35" s="194"/>
      <c r="T35" s="191"/>
      <c r="U35" s="198"/>
      <c r="V35" s="213">
        <v>100</v>
      </c>
      <c r="W35" s="213">
        <v>200</v>
      </c>
      <c r="X35" s="213">
        <v>0</v>
      </c>
      <c r="Y35" s="214">
        <v>450</v>
      </c>
      <c r="Z35" s="213">
        <v>160</v>
      </c>
      <c r="AA35" s="213">
        <v>80</v>
      </c>
      <c r="AB35" s="213">
        <v>20</v>
      </c>
      <c r="AC35" s="213">
        <v>20</v>
      </c>
      <c r="AD35" s="198"/>
      <c r="AE35" s="213">
        <f t="shared" si="0"/>
        <v>1000</v>
      </c>
      <c r="AF35" s="213">
        <f t="shared" si="1"/>
        <v>0</v>
      </c>
      <c r="AG35" s="214">
        <f t="shared" si="2"/>
        <v>7200</v>
      </c>
      <c r="AH35" s="213">
        <f t="shared" si="3"/>
        <v>328</v>
      </c>
      <c r="AI35" s="213">
        <f t="shared" si="4"/>
        <v>248</v>
      </c>
      <c r="AJ35" s="213">
        <f t="shared" si="5"/>
        <v>80</v>
      </c>
      <c r="AK35" s="213">
        <f t="shared" si="6"/>
        <v>80</v>
      </c>
      <c r="AL35" s="198"/>
      <c r="AM35" s="498">
        <v>100</v>
      </c>
      <c r="AN35" s="499"/>
      <c r="AO35" s="499"/>
    </row>
    <row r="36" spans="1:41" x14ac:dyDescent="0.15">
      <c r="A36" s="174">
        <v>529</v>
      </c>
      <c r="B36" s="176" t="s">
        <v>5462</v>
      </c>
      <c r="C36" s="213">
        <v>28</v>
      </c>
      <c r="D36" s="219">
        <v>1</v>
      </c>
      <c r="E36" s="212" t="s">
        <v>6243</v>
      </c>
      <c r="F36" s="202">
        <v>0</v>
      </c>
      <c r="G36" s="200">
        <v>0</v>
      </c>
      <c r="H36" s="216">
        <v>0</v>
      </c>
      <c r="I36" s="208">
        <v>0</v>
      </c>
      <c r="J36" s="210">
        <v>0</v>
      </c>
      <c r="K36" s="204">
        <v>-20</v>
      </c>
      <c r="L36" s="206">
        <v>0</v>
      </c>
      <c r="M36" s="193"/>
      <c r="N36" s="189"/>
      <c r="O36" s="193"/>
      <c r="P36" s="189"/>
      <c r="Q36" s="193"/>
      <c r="R36" s="189"/>
      <c r="S36" s="194"/>
      <c r="T36" s="191"/>
      <c r="U36" s="198"/>
      <c r="V36" s="213">
        <v>100</v>
      </c>
      <c r="W36" s="213">
        <v>200</v>
      </c>
      <c r="X36" s="213">
        <v>0</v>
      </c>
      <c r="Y36" s="214">
        <v>450</v>
      </c>
      <c r="Z36" s="213">
        <v>160</v>
      </c>
      <c r="AA36" s="213">
        <v>80</v>
      </c>
      <c r="AB36" s="213">
        <v>20</v>
      </c>
      <c r="AC36" s="213">
        <v>20</v>
      </c>
      <c r="AD36" s="198"/>
      <c r="AE36" s="213">
        <f t="shared" si="0"/>
        <v>1000</v>
      </c>
      <c r="AF36" s="213">
        <f t="shared" si="1"/>
        <v>0</v>
      </c>
      <c r="AG36" s="214">
        <f t="shared" si="2"/>
        <v>7200</v>
      </c>
      <c r="AH36" s="213">
        <f t="shared" si="3"/>
        <v>328</v>
      </c>
      <c r="AI36" s="213">
        <f t="shared" si="4"/>
        <v>248</v>
      </c>
      <c r="AJ36" s="213">
        <f t="shared" si="5"/>
        <v>80</v>
      </c>
      <c r="AK36" s="213">
        <f t="shared" si="6"/>
        <v>80</v>
      </c>
      <c r="AL36" s="198"/>
      <c r="AM36" s="498">
        <v>100</v>
      </c>
      <c r="AN36" s="499"/>
      <c r="AO36" s="499"/>
    </row>
    <row r="37" spans="1:41" x14ac:dyDescent="0.15">
      <c r="A37" s="174">
        <v>530</v>
      </c>
      <c r="B37" s="176" t="s">
        <v>562</v>
      </c>
      <c r="C37" s="213">
        <v>36</v>
      </c>
      <c r="D37" s="219">
        <v>7</v>
      </c>
      <c r="E37" s="212" t="s">
        <v>1329</v>
      </c>
      <c r="F37" s="202">
        <v>0</v>
      </c>
      <c r="G37" s="200">
        <v>0</v>
      </c>
      <c r="H37" s="216">
        <v>0</v>
      </c>
      <c r="I37" s="208">
        <v>0</v>
      </c>
      <c r="J37" s="210">
        <v>0</v>
      </c>
      <c r="K37" s="204">
        <v>0</v>
      </c>
      <c r="L37" s="206">
        <v>0</v>
      </c>
      <c r="M37" s="193"/>
      <c r="N37" s="189"/>
      <c r="O37" s="193"/>
      <c r="P37" s="189"/>
      <c r="Q37" s="193"/>
      <c r="R37" s="189"/>
      <c r="S37" s="194"/>
      <c r="T37" s="191"/>
      <c r="U37" s="198"/>
      <c r="V37" s="213">
        <v>300</v>
      </c>
      <c r="W37" s="213">
        <v>18000</v>
      </c>
      <c r="X37" s="213">
        <v>0</v>
      </c>
      <c r="Y37" s="214">
        <v>5000</v>
      </c>
      <c r="Z37" s="213">
        <v>1000</v>
      </c>
      <c r="AA37" s="213">
        <v>120</v>
      </c>
      <c r="AB37" s="213">
        <v>100</v>
      </c>
      <c r="AC37" s="213">
        <v>50</v>
      </c>
      <c r="AD37" s="198"/>
      <c r="AE37" s="213">
        <f t="shared" si="0"/>
        <v>90000</v>
      </c>
      <c r="AF37" s="213">
        <f t="shared" si="1"/>
        <v>0</v>
      </c>
      <c r="AG37" s="214">
        <f t="shared" si="2"/>
        <v>80000</v>
      </c>
      <c r="AH37" s="213">
        <f t="shared" si="3"/>
        <v>1216</v>
      </c>
      <c r="AI37" s="213">
        <f t="shared" si="4"/>
        <v>336</v>
      </c>
      <c r="AJ37" s="213">
        <f t="shared" si="5"/>
        <v>400</v>
      </c>
      <c r="AK37" s="213">
        <f t="shared" si="6"/>
        <v>200</v>
      </c>
      <c r="AL37" s="198"/>
      <c r="AM37" s="498">
        <v>100</v>
      </c>
      <c r="AN37" s="499"/>
      <c r="AO37" s="499"/>
    </row>
    <row r="38" spans="1:41" x14ac:dyDescent="0.15">
      <c r="A38" s="174">
        <v>531</v>
      </c>
      <c r="B38" s="176" t="s">
        <v>561</v>
      </c>
      <c r="C38" s="213">
        <v>45</v>
      </c>
      <c r="D38" s="219">
        <v>1</v>
      </c>
      <c r="E38" s="212" t="s">
        <v>6243</v>
      </c>
      <c r="F38" s="202">
        <v>0</v>
      </c>
      <c r="G38" s="200">
        <v>-50</v>
      </c>
      <c r="H38" s="216">
        <v>0</v>
      </c>
      <c r="I38" s="208">
        <v>0</v>
      </c>
      <c r="J38" s="210">
        <v>0</v>
      </c>
      <c r="K38" s="204">
        <v>80</v>
      </c>
      <c r="L38" s="206">
        <v>0</v>
      </c>
      <c r="M38" s="193"/>
      <c r="N38" s="189"/>
      <c r="O38" s="193"/>
      <c r="P38" s="189"/>
      <c r="Q38" s="193"/>
      <c r="R38" s="189"/>
      <c r="S38" s="194"/>
      <c r="T38" s="191"/>
      <c r="U38" s="198"/>
      <c r="V38" s="213">
        <v>200</v>
      </c>
      <c r="W38" s="213">
        <v>0</v>
      </c>
      <c r="X38" s="213">
        <v>0</v>
      </c>
      <c r="Y38" s="214">
        <v>4000</v>
      </c>
      <c r="Z38" s="213">
        <v>400</v>
      </c>
      <c r="AA38" s="213">
        <v>120</v>
      </c>
      <c r="AB38" s="213">
        <v>40</v>
      </c>
      <c r="AC38" s="213">
        <v>40</v>
      </c>
      <c r="AD38" s="198"/>
      <c r="AE38" s="213">
        <f t="shared" si="0"/>
        <v>0</v>
      </c>
      <c r="AF38" s="213">
        <f t="shared" si="1"/>
        <v>0</v>
      </c>
      <c r="AG38" s="214">
        <f t="shared" si="2"/>
        <v>64000</v>
      </c>
      <c r="AH38" s="213">
        <f t="shared" si="3"/>
        <v>670</v>
      </c>
      <c r="AI38" s="213">
        <f t="shared" si="4"/>
        <v>390</v>
      </c>
      <c r="AJ38" s="213">
        <f t="shared" si="5"/>
        <v>160</v>
      </c>
      <c r="AK38" s="213">
        <f t="shared" si="6"/>
        <v>160</v>
      </c>
      <c r="AL38" s="198"/>
      <c r="AM38" s="498">
        <v>100</v>
      </c>
      <c r="AN38" s="499"/>
      <c r="AO38" s="499"/>
    </row>
    <row r="39" spans="1:41" x14ac:dyDescent="0.15">
      <c r="A39" s="174">
        <v>532</v>
      </c>
      <c r="B39" s="176" t="s">
        <v>5462</v>
      </c>
      <c r="C39" s="213">
        <v>50</v>
      </c>
      <c r="D39" s="219">
        <v>4</v>
      </c>
      <c r="E39" s="212" t="s">
        <v>6244</v>
      </c>
      <c r="F39" s="202">
        <v>0</v>
      </c>
      <c r="G39" s="200">
        <v>0</v>
      </c>
      <c r="H39" s="216">
        <v>0</v>
      </c>
      <c r="I39" s="208">
        <v>-50</v>
      </c>
      <c r="J39" s="210">
        <v>0</v>
      </c>
      <c r="K39" s="204">
        <v>100</v>
      </c>
      <c r="L39" s="206">
        <v>0</v>
      </c>
      <c r="M39" s="193"/>
      <c r="N39" s="189"/>
      <c r="O39" s="193"/>
      <c r="P39" s="189"/>
      <c r="Q39" s="193"/>
      <c r="R39" s="189"/>
      <c r="S39" s="194"/>
      <c r="T39" s="191"/>
      <c r="U39" s="198"/>
      <c r="V39" s="213">
        <v>300</v>
      </c>
      <c r="W39" s="213">
        <v>0</v>
      </c>
      <c r="X39" s="213">
        <v>0</v>
      </c>
      <c r="Y39" s="214">
        <v>350</v>
      </c>
      <c r="Z39" s="213">
        <v>400</v>
      </c>
      <c r="AA39" s="213">
        <v>180</v>
      </c>
      <c r="AB39" s="213">
        <v>60</v>
      </c>
      <c r="AC39" s="213">
        <v>60</v>
      </c>
      <c r="AD39" s="198"/>
      <c r="AE39" s="213">
        <f t="shared" si="0"/>
        <v>0</v>
      </c>
      <c r="AF39" s="213">
        <f t="shared" si="1"/>
        <v>0</v>
      </c>
      <c r="AG39" s="214">
        <f t="shared" si="2"/>
        <v>5600</v>
      </c>
      <c r="AH39" s="213">
        <f t="shared" si="3"/>
        <v>700</v>
      </c>
      <c r="AI39" s="213">
        <f t="shared" si="4"/>
        <v>480</v>
      </c>
      <c r="AJ39" s="213">
        <f t="shared" si="5"/>
        <v>240</v>
      </c>
      <c r="AK39" s="213">
        <f t="shared" si="6"/>
        <v>240</v>
      </c>
      <c r="AL39" s="198"/>
      <c r="AM39" s="498">
        <v>100</v>
      </c>
      <c r="AN39" s="499"/>
      <c r="AO39" s="499"/>
    </row>
    <row r="40" spans="1:41" x14ac:dyDescent="0.15">
      <c r="A40" s="174">
        <v>533</v>
      </c>
      <c r="B40" s="176" t="s">
        <v>5462</v>
      </c>
      <c r="C40" s="213">
        <v>50</v>
      </c>
      <c r="D40" s="219">
        <v>4</v>
      </c>
      <c r="E40" s="212" t="s">
        <v>6244</v>
      </c>
      <c r="F40" s="202">
        <v>0</v>
      </c>
      <c r="G40" s="200">
        <v>0</v>
      </c>
      <c r="H40" s="216">
        <v>0</v>
      </c>
      <c r="I40" s="208">
        <v>-50</v>
      </c>
      <c r="J40" s="210">
        <v>0</v>
      </c>
      <c r="K40" s="204">
        <v>100</v>
      </c>
      <c r="L40" s="206">
        <v>0</v>
      </c>
      <c r="M40" s="193"/>
      <c r="N40" s="189"/>
      <c r="O40" s="193"/>
      <c r="P40" s="189"/>
      <c r="Q40" s="193"/>
      <c r="R40" s="189"/>
      <c r="S40" s="194"/>
      <c r="T40" s="191"/>
      <c r="U40" s="198"/>
      <c r="V40" s="213">
        <v>300</v>
      </c>
      <c r="W40" s="213">
        <v>0</v>
      </c>
      <c r="X40" s="213">
        <v>0</v>
      </c>
      <c r="Y40" s="214">
        <v>350</v>
      </c>
      <c r="Z40" s="213">
        <v>400</v>
      </c>
      <c r="AA40" s="213">
        <v>180</v>
      </c>
      <c r="AB40" s="213">
        <v>60</v>
      </c>
      <c r="AC40" s="213">
        <v>60</v>
      </c>
      <c r="AD40" s="198"/>
      <c r="AE40" s="213">
        <f t="shared" si="0"/>
        <v>0</v>
      </c>
      <c r="AF40" s="213">
        <f t="shared" si="1"/>
        <v>0</v>
      </c>
      <c r="AG40" s="214">
        <f t="shared" si="2"/>
        <v>5600</v>
      </c>
      <c r="AH40" s="213">
        <f t="shared" si="3"/>
        <v>700</v>
      </c>
      <c r="AI40" s="213">
        <f t="shared" si="4"/>
        <v>480</v>
      </c>
      <c r="AJ40" s="213">
        <f t="shared" si="5"/>
        <v>240</v>
      </c>
      <c r="AK40" s="213">
        <f t="shared" si="6"/>
        <v>240</v>
      </c>
      <c r="AL40" s="198"/>
      <c r="AM40" s="498">
        <v>100</v>
      </c>
      <c r="AN40" s="499"/>
      <c r="AO40" s="499"/>
    </row>
    <row r="41" spans="1:41" x14ac:dyDescent="0.15">
      <c r="A41" s="174">
        <v>534</v>
      </c>
      <c r="B41" s="176" t="s">
        <v>5462</v>
      </c>
      <c r="C41" s="213">
        <v>50</v>
      </c>
      <c r="D41" s="219">
        <v>4</v>
      </c>
      <c r="E41" s="212" t="s">
        <v>6244</v>
      </c>
      <c r="F41" s="202">
        <v>0</v>
      </c>
      <c r="G41" s="200">
        <v>0</v>
      </c>
      <c r="H41" s="216">
        <v>0</v>
      </c>
      <c r="I41" s="208">
        <v>-50</v>
      </c>
      <c r="J41" s="210">
        <v>0</v>
      </c>
      <c r="K41" s="204">
        <v>100</v>
      </c>
      <c r="L41" s="206">
        <v>0</v>
      </c>
      <c r="M41" s="193"/>
      <c r="N41" s="189"/>
      <c r="O41" s="193"/>
      <c r="P41" s="189"/>
      <c r="Q41" s="193"/>
      <c r="R41" s="189"/>
      <c r="S41" s="194"/>
      <c r="T41" s="191"/>
      <c r="U41" s="198"/>
      <c r="V41" s="213">
        <v>300</v>
      </c>
      <c r="W41" s="213">
        <v>0</v>
      </c>
      <c r="X41" s="213">
        <v>0</v>
      </c>
      <c r="Y41" s="214">
        <v>350</v>
      </c>
      <c r="Z41" s="213">
        <v>400</v>
      </c>
      <c r="AA41" s="213">
        <v>180</v>
      </c>
      <c r="AB41" s="213">
        <v>60</v>
      </c>
      <c r="AC41" s="213">
        <v>60</v>
      </c>
      <c r="AD41" s="198"/>
      <c r="AE41" s="213">
        <f t="shared" si="0"/>
        <v>0</v>
      </c>
      <c r="AF41" s="213">
        <f t="shared" si="1"/>
        <v>0</v>
      </c>
      <c r="AG41" s="214">
        <f t="shared" si="2"/>
        <v>5600</v>
      </c>
      <c r="AH41" s="213">
        <f t="shared" si="3"/>
        <v>700</v>
      </c>
      <c r="AI41" s="213">
        <f t="shared" si="4"/>
        <v>480</v>
      </c>
      <c r="AJ41" s="213">
        <f t="shared" si="5"/>
        <v>240</v>
      </c>
      <c r="AK41" s="213">
        <f t="shared" si="6"/>
        <v>240</v>
      </c>
      <c r="AL41" s="198"/>
      <c r="AM41" s="498">
        <v>100</v>
      </c>
      <c r="AN41" s="499"/>
      <c r="AO41" s="499"/>
    </row>
    <row r="42" spans="1:41" x14ac:dyDescent="0.15">
      <c r="A42" s="174">
        <v>535</v>
      </c>
      <c r="B42" s="176" t="s">
        <v>5462</v>
      </c>
      <c r="C42" s="213">
        <v>50</v>
      </c>
      <c r="D42" s="219">
        <v>4</v>
      </c>
      <c r="E42" s="212" t="s">
        <v>6244</v>
      </c>
      <c r="F42" s="202">
        <v>0</v>
      </c>
      <c r="G42" s="200">
        <v>0</v>
      </c>
      <c r="H42" s="216">
        <v>0</v>
      </c>
      <c r="I42" s="208">
        <v>-50</v>
      </c>
      <c r="J42" s="210">
        <v>0</v>
      </c>
      <c r="K42" s="204">
        <v>100</v>
      </c>
      <c r="L42" s="206">
        <v>0</v>
      </c>
      <c r="M42" s="193"/>
      <c r="N42" s="189"/>
      <c r="O42" s="193"/>
      <c r="P42" s="189"/>
      <c r="Q42" s="193"/>
      <c r="R42" s="189"/>
      <c r="S42" s="194"/>
      <c r="T42" s="191"/>
      <c r="U42" s="198"/>
      <c r="V42" s="213">
        <v>300</v>
      </c>
      <c r="W42" s="213">
        <v>0</v>
      </c>
      <c r="X42" s="213">
        <v>0</v>
      </c>
      <c r="Y42" s="214">
        <v>350</v>
      </c>
      <c r="Z42" s="213">
        <v>400</v>
      </c>
      <c r="AA42" s="213">
        <v>180</v>
      </c>
      <c r="AB42" s="213">
        <v>60</v>
      </c>
      <c r="AC42" s="213">
        <v>60</v>
      </c>
      <c r="AD42" s="198"/>
      <c r="AE42" s="213">
        <f t="shared" si="0"/>
        <v>0</v>
      </c>
      <c r="AF42" s="213">
        <f t="shared" si="1"/>
        <v>0</v>
      </c>
      <c r="AG42" s="214">
        <f t="shared" si="2"/>
        <v>5600</v>
      </c>
      <c r="AH42" s="213">
        <f t="shared" si="3"/>
        <v>700</v>
      </c>
      <c r="AI42" s="213">
        <f t="shared" si="4"/>
        <v>480</v>
      </c>
      <c r="AJ42" s="213">
        <f t="shared" si="5"/>
        <v>240</v>
      </c>
      <c r="AK42" s="213">
        <f t="shared" si="6"/>
        <v>240</v>
      </c>
      <c r="AL42" s="198"/>
      <c r="AM42" s="498">
        <v>100</v>
      </c>
      <c r="AN42" s="499"/>
      <c r="AO42" s="499"/>
    </row>
    <row r="43" spans="1:41" x14ac:dyDescent="0.15">
      <c r="A43" s="174">
        <v>536</v>
      </c>
      <c r="B43" s="176" t="s">
        <v>5462</v>
      </c>
      <c r="C43" s="213">
        <v>50</v>
      </c>
      <c r="D43" s="219">
        <v>4</v>
      </c>
      <c r="E43" s="212" t="s">
        <v>6244</v>
      </c>
      <c r="F43" s="202">
        <v>0</v>
      </c>
      <c r="G43" s="200">
        <v>0</v>
      </c>
      <c r="H43" s="216">
        <v>0</v>
      </c>
      <c r="I43" s="208">
        <v>-50</v>
      </c>
      <c r="J43" s="210">
        <v>0</v>
      </c>
      <c r="K43" s="204">
        <v>100</v>
      </c>
      <c r="L43" s="206">
        <v>0</v>
      </c>
      <c r="M43" s="193"/>
      <c r="N43" s="189"/>
      <c r="O43" s="193"/>
      <c r="P43" s="189"/>
      <c r="Q43" s="193"/>
      <c r="R43" s="189"/>
      <c r="S43" s="194"/>
      <c r="T43" s="191"/>
      <c r="U43" s="198"/>
      <c r="V43" s="213">
        <v>300</v>
      </c>
      <c r="W43" s="213">
        <v>0</v>
      </c>
      <c r="X43" s="213">
        <v>0</v>
      </c>
      <c r="Y43" s="214">
        <v>350</v>
      </c>
      <c r="Z43" s="213">
        <v>400</v>
      </c>
      <c r="AA43" s="213">
        <v>180</v>
      </c>
      <c r="AB43" s="213">
        <v>60</v>
      </c>
      <c r="AC43" s="213">
        <v>60</v>
      </c>
      <c r="AD43" s="198"/>
      <c r="AE43" s="213">
        <f t="shared" si="0"/>
        <v>0</v>
      </c>
      <c r="AF43" s="213">
        <f t="shared" si="1"/>
        <v>0</v>
      </c>
      <c r="AG43" s="214">
        <f t="shared" si="2"/>
        <v>5600</v>
      </c>
      <c r="AH43" s="213">
        <f t="shared" si="3"/>
        <v>700</v>
      </c>
      <c r="AI43" s="213">
        <f t="shared" si="4"/>
        <v>480</v>
      </c>
      <c r="AJ43" s="213">
        <f t="shared" si="5"/>
        <v>240</v>
      </c>
      <c r="AK43" s="213">
        <f t="shared" si="6"/>
        <v>240</v>
      </c>
      <c r="AL43" s="198"/>
      <c r="AM43" s="498">
        <v>100</v>
      </c>
      <c r="AN43" s="499"/>
      <c r="AO43" s="499"/>
    </row>
    <row r="44" spans="1:41" x14ac:dyDescent="0.15">
      <c r="A44" s="174">
        <v>537</v>
      </c>
      <c r="B44" s="176" t="s">
        <v>5462</v>
      </c>
      <c r="C44" s="213">
        <v>50</v>
      </c>
      <c r="D44" s="219">
        <v>4</v>
      </c>
      <c r="E44" s="212" t="s">
        <v>6244</v>
      </c>
      <c r="F44" s="202">
        <v>0</v>
      </c>
      <c r="G44" s="200">
        <v>0</v>
      </c>
      <c r="H44" s="216">
        <v>0</v>
      </c>
      <c r="I44" s="208">
        <v>-50</v>
      </c>
      <c r="J44" s="210">
        <v>0</v>
      </c>
      <c r="K44" s="204">
        <v>100</v>
      </c>
      <c r="L44" s="206">
        <v>0</v>
      </c>
      <c r="M44" s="193"/>
      <c r="N44" s="189"/>
      <c r="O44" s="193"/>
      <c r="P44" s="189"/>
      <c r="Q44" s="193"/>
      <c r="R44" s="189"/>
      <c r="S44" s="194"/>
      <c r="T44" s="191"/>
      <c r="U44" s="198"/>
      <c r="V44" s="213">
        <v>300</v>
      </c>
      <c r="W44" s="213">
        <v>0</v>
      </c>
      <c r="X44" s="213">
        <v>0</v>
      </c>
      <c r="Y44" s="214">
        <v>350</v>
      </c>
      <c r="Z44" s="213">
        <v>400</v>
      </c>
      <c r="AA44" s="213">
        <v>180</v>
      </c>
      <c r="AB44" s="213">
        <v>60</v>
      </c>
      <c r="AC44" s="213">
        <v>60</v>
      </c>
      <c r="AD44" s="198"/>
      <c r="AE44" s="213">
        <f t="shared" si="0"/>
        <v>0</v>
      </c>
      <c r="AF44" s="213">
        <f t="shared" si="1"/>
        <v>0</v>
      </c>
      <c r="AG44" s="214">
        <f t="shared" si="2"/>
        <v>5600</v>
      </c>
      <c r="AH44" s="213">
        <f t="shared" si="3"/>
        <v>700</v>
      </c>
      <c r="AI44" s="213">
        <f t="shared" si="4"/>
        <v>480</v>
      </c>
      <c r="AJ44" s="213">
        <f t="shared" si="5"/>
        <v>240</v>
      </c>
      <c r="AK44" s="213">
        <f t="shared" si="6"/>
        <v>240</v>
      </c>
      <c r="AL44" s="198"/>
      <c r="AM44" s="498">
        <v>100</v>
      </c>
      <c r="AN44" s="499"/>
      <c r="AO44" s="499"/>
    </row>
    <row r="45" spans="1:41" x14ac:dyDescent="0.15">
      <c r="A45" s="174">
        <v>538</v>
      </c>
      <c r="B45" s="176" t="s">
        <v>5462</v>
      </c>
      <c r="C45" s="213">
        <v>50</v>
      </c>
      <c r="D45" s="219">
        <v>4</v>
      </c>
      <c r="E45" s="212" t="s">
        <v>6244</v>
      </c>
      <c r="F45" s="202">
        <v>0</v>
      </c>
      <c r="G45" s="200">
        <v>0</v>
      </c>
      <c r="H45" s="216">
        <v>0</v>
      </c>
      <c r="I45" s="208">
        <v>-50</v>
      </c>
      <c r="J45" s="210">
        <v>0</v>
      </c>
      <c r="K45" s="204">
        <v>100</v>
      </c>
      <c r="L45" s="206">
        <v>0</v>
      </c>
      <c r="M45" s="193"/>
      <c r="N45" s="189"/>
      <c r="O45" s="193"/>
      <c r="P45" s="189"/>
      <c r="Q45" s="193"/>
      <c r="R45" s="189"/>
      <c r="S45" s="194"/>
      <c r="T45" s="191"/>
      <c r="U45" s="198"/>
      <c r="V45" s="213">
        <v>300</v>
      </c>
      <c r="W45" s="213">
        <v>0</v>
      </c>
      <c r="X45" s="213">
        <v>0</v>
      </c>
      <c r="Y45" s="214">
        <v>350</v>
      </c>
      <c r="Z45" s="213">
        <v>400</v>
      </c>
      <c r="AA45" s="213">
        <v>180</v>
      </c>
      <c r="AB45" s="213">
        <v>60</v>
      </c>
      <c r="AC45" s="213">
        <v>60</v>
      </c>
      <c r="AD45" s="198"/>
      <c r="AE45" s="213">
        <f t="shared" si="0"/>
        <v>0</v>
      </c>
      <c r="AF45" s="213">
        <f t="shared" si="1"/>
        <v>0</v>
      </c>
      <c r="AG45" s="214">
        <f t="shared" si="2"/>
        <v>5600</v>
      </c>
      <c r="AH45" s="213">
        <f t="shared" si="3"/>
        <v>700</v>
      </c>
      <c r="AI45" s="213">
        <f t="shared" si="4"/>
        <v>480</v>
      </c>
      <c r="AJ45" s="213">
        <f t="shared" si="5"/>
        <v>240</v>
      </c>
      <c r="AK45" s="213">
        <f t="shared" si="6"/>
        <v>240</v>
      </c>
      <c r="AL45" s="198"/>
      <c r="AM45" s="498">
        <v>100</v>
      </c>
      <c r="AN45" s="499"/>
      <c r="AO45" s="499"/>
    </row>
    <row r="46" spans="1:41" x14ac:dyDescent="0.15">
      <c r="A46" s="174">
        <v>539</v>
      </c>
      <c r="B46" s="176" t="s">
        <v>5462</v>
      </c>
      <c r="C46" s="213">
        <v>50</v>
      </c>
      <c r="D46" s="219">
        <v>4</v>
      </c>
      <c r="E46" s="212" t="s">
        <v>6244</v>
      </c>
      <c r="F46" s="202">
        <v>0</v>
      </c>
      <c r="G46" s="200">
        <v>0</v>
      </c>
      <c r="H46" s="216">
        <v>0</v>
      </c>
      <c r="I46" s="208">
        <v>-50</v>
      </c>
      <c r="J46" s="210">
        <v>0</v>
      </c>
      <c r="K46" s="204">
        <v>100</v>
      </c>
      <c r="L46" s="206">
        <v>0</v>
      </c>
      <c r="M46" s="193"/>
      <c r="N46" s="189"/>
      <c r="O46" s="193"/>
      <c r="P46" s="189"/>
      <c r="Q46" s="193"/>
      <c r="R46" s="189"/>
      <c r="S46" s="194"/>
      <c r="T46" s="191"/>
      <c r="U46" s="198"/>
      <c r="V46" s="213">
        <v>300</v>
      </c>
      <c r="W46" s="213">
        <v>0</v>
      </c>
      <c r="X46" s="213">
        <v>0</v>
      </c>
      <c r="Y46" s="214">
        <v>350</v>
      </c>
      <c r="Z46" s="213">
        <v>400</v>
      </c>
      <c r="AA46" s="213">
        <v>180</v>
      </c>
      <c r="AB46" s="213">
        <v>60</v>
      </c>
      <c r="AC46" s="213">
        <v>60</v>
      </c>
      <c r="AD46" s="198"/>
      <c r="AE46" s="213">
        <f t="shared" si="0"/>
        <v>0</v>
      </c>
      <c r="AF46" s="213">
        <f t="shared" si="1"/>
        <v>0</v>
      </c>
      <c r="AG46" s="214">
        <f t="shared" si="2"/>
        <v>5600</v>
      </c>
      <c r="AH46" s="213">
        <f t="shared" si="3"/>
        <v>700</v>
      </c>
      <c r="AI46" s="213">
        <f t="shared" si="4"/>
        <v>480</v>
      </c>
      <c r="AJ46" s="213">
        <f t="shared" si="5"/>
        <v>240</v>
      </c>
      <c r="AK46" s="213">
        <f t="shared" si="6"/>
        <v>240</v>
      </c>
      <c r="AL46" s="198"/>
      <c r="AM46" s="498">
        <v>100</v>
      </c>
      <c r="AN46" s="499"/>
      <c r="AO46" s="499"/>
    </row>
    <row r="47" spans="1:41" x14ac:dyDescent="0.15">
      <c r="A47" s="174">
        <v>540</v>
      </c>
      <c r="B47" s="176" t="s">
        <v>5462</v>
      </c>
      <c r="C47" s="213">
        <v>50</v>
      </c>
      <c r="D47" s="219">
        <v>4</v>
      </c>
      <c r="E47" s="212" t="s">
        <v>6244</v>
      </c>
      <c r="F47" s="202">
        <v>0</v>
      </c>
      <c r="G47" s="200">
        <v>0</v>
      </c>
      <c r="H47" s="216">
        <v>0</v>
      </c>
      <c r="I47" s="208">
        <v>-50</v>
      </c>
      <c r="J47" s="210">
        <v>0</v>
      </c>
      <c r="K47" s="204">
        <v>100</v>
      </c>
      <c r="L47" s="206">
        <v>0</v>
      </c>
      <c r="M47" s="193"/>
      <c r="N47" s="189"/>
      <c r="O47" s="193"/>
      <c r="P47" s="189"/>
      <c r="Q47" s="193"/>
      <c r="R47" s="189"/>
      <c r="S47" s="194"/>
      <c r="T47" s="191"/>
      <c r="U47" s="198"/>
      <c r="V47" s="213">
        <v>300</v>
      </c>
      <c r="W47" s="213">
        <v>0</v>
      </c>
      <c r="X47" s="213">
        <v>0</v>
      </c>
      <c r="Y47" s="214">
        <v>350</v>
      </c>
      <c r="Z47" s="213">
        <v>400</v>
      </c>
      <c r="AA47" s="213">
        <v>180</v>
      </c>
      <c r="AB47" s="213">
        <v>60</v>
      </c>
      <c r="AC47" s="213">
        <v>60</v>
      </c>
      <c r="AD47" s="198"/>
      <c r="AE47" s="213">
        <f t="shared" si="0"/>
        <v>0</v>
      </c>
      <c r="AF47" s="213">
        <f t="shared" si="1"/>
        <v>0</v>
      </c>
      <c r="AG47" s="214">
        <f t="shared" si="2"/>
        <v>5600</v>
      </c>
      <c r="AH47" s="213">
        <f t="shared" si="3"/>
        <v>700</v>
      </c>
      <c r="AI47" s="213">
        <f t="shared" si="4"/>
        <v>480</v>
      </c>
      <c r="AJ47" s="213">
        <f t="shared" si="5"/>
        <v>240</v>
      </c>
      <c r="AK47" s="213">
        <f t="shared" si="6"/>
        <v>240</v>
      </c>
      <c r="AL47" s="198"/>
      <c r="AM47" s="498">
        <v>100</v>
      </c>
      <c r="AN47" s="499"/>
      <c r="AO47" s="499"/>
    </row>
    <row r="48" spans="1:41" x14ac:dyDescent="0.15">
      <c r="A48" s="174">
        <v>541</v>
      </c>
      <c r="B48" s="176" t="s">
        <v>5462</v>
      </c>
      <c r="C48" s="213">
        <v>50</v>
      </c>
      <c r="D48" s="219">
        <v>4</v>
      </c>
      <c r="E48" s="212" t="s">
        <v>6244</v>
      </c>
      <c r="F48" s="202">
        <v>0</v>
      </c>
      <c r="G48" s="200">
        <v>0</v>
      </c>
      <c r="H48" s="216">
        <v>0</v>
      </c>
      <c r="I48" s="208">
        <v>-50</v>
      </c>
      <c r="J48" s="210">
        <v>0</v>
      </c>
      <c r="K48" s="204">
        <v>100</v>
      </c>
      <c r="L48" s="206">
        <v>0</v>
      </c>
      <c r="M48" s="193"/>
      <c r="N48" s="189"/>
      <c r="O48" s="193"/>
      <c r="P48" s="189"/>
      <c r="Q48" s="193"/>
      <c r="R48" s="189"/>
      <c r="S48" s="194"/>
      <c r="T48" s="191"/>
      <c r="U48" s="198"/>
      <c r="V48" s="213">
        <v>300</v>
      </c>
      <c r="W48" s="213">
        <v>0</v>
      </c>
      <c r="X48" s="213">
        <v>0</v>
      </c>
      <c r="Y48" s="214">
        <v>350</v>
      </c>
      <c r="Z48" s="213">
        <v>400</v>
      </c>
      <c r="AA48" s="213">
        <v>180</v>
      </c>
      <c r="AB48" s="213">
        <v>60</v>
      </c>
      <c r="AC48" s="213">
        <v>60</v>
      </c>
      <c r="AD48" s="198"/>
      <c r="AE48" s="213">
        <f t="shared" si="0"/>
        <v>0</v>
      </c>
      <c r="AF48" s="213">
        <f t="shared" si="1"/>
        <v>0</v>
      </c>
      <c r="AG48" s="214">
        <f t="shared" si="2"/>
        <v>5600</v>
      </c>
      <c r="AH48" s="213">
        <f t="shared" si="3"/>
        <v>700</v>
      </c>
      <c r="AI48" s="213">
        <f t="shared" si="4"/>
        <v>480</v>
      </c>
      <c r="AJ48" s="213">
        <f t="shared" si="5"/>
        <v>240</v>
      </c>
      <c r="AK48" s="213">
        <f t="shared" si="6"/>
        <v>240</v>
      </c>
      <c r="AL48" s="198"/>
      <c r="AM48" s="498">
        <v>100</v>
      </c>
      <c r="AN48" s="499"/>
      <c r="AO48" s="499"/>
    </row>
    <row r="49" spans="1:41" x14ac:dyDescent="0.15">
      <c r="A49" s="174">
        <v>542</v>
      </c>
      <c r="B49" s="176" t="s">
        <v>5462</v>
      </c>
      <c r="C49" s="213">
        <v>50</v>
      </c>
      <c r="D49" s="219">
        <v>4</v>
      </c>
      <c r="E49" s="212" t="s">
        <v>6244</v>
      </c>
      <c r="F49" s="202">
        <v>0</v>
      </c>
      <c r="G49" s="200">
        <v>0</v>
      </c>
      <c r="H49" s="216">
        <v>0</v>
      </c>
      <c r="I49" s="208">
        <v>-50</v>
      </c>
      <c r="J49" s="210">
        <v>0</v>
      </c>
      <c r="K49" s="204">
        <v>100</v>
      </c>
      <c r="L49" s="206">
        <v>0</v>
      </c>
      <c r="M49" s="193"/>
      <c r="N49" s="189"/>
      <c r="O49" s="193"/>
      <c r="P49" s="189"/>
      <c r="Q49" s="193"/>
      <c r="R49" s="189"/>
      <c r="S49" s="194"/>
      <c r="T49" s="191"/>
      <c r="U49" s="198"/>
      <c r="V49" s="213">
        <v>300</v>
      </c>
      <c r="W49" s="213">
        <v>0</v>
      </c>
      <c r="X49" s="213">
        <v>0</v>
      </c>
      <c r="Y49" s="214">
        <v>350</v>
      </c>
      <c r="Z49" s="213">
        <v>400</v>
      </c>
      <c r="AA49" s="213">
        <v>180</v>
      </c>
      <c r="AB49" s="213">
        <v>60</v>
      </c>
      <c r="AC49" s="213">
        <v>60</v>
      </c>
      <c r="AD49" s="198"/>
      <c r="AE49" s="213">
        <f t="shared" si="0"/>
        <v>0</v>
      </c>
      <c r="AF49" s="213">
        <f t="shared" si="1"/>
        <v>0</v>
      </c>
      <c r="AG49" s="214">
        <f t="shared" si="2"/>
        <v>5600</v>
      </c>
      <c r="AH49" s="213">
        <f t="shared" si="3"/>
        <v>700</v>
      </c>
      <c r="AI49" s="213">
        <f t="shared" si="4"/>
        <v>480</v>
      </c>
      <c r="AJ49" s="213">
        <f t="shared" si="5"/>
        <v>240</v>
      </c>
      <c r="AK49" s="213">
        <f t="shared" si="6"/>
        <v>240</v>
      </c>
      <c r="AL49" s="198"/>
      <c r="AM49" s="498">
        <v>100</v>
      </c>
      <c r="AN49" s="499"/>
      <c r="AO49" s="499"/>
    </row>
    <row r="50" spans="1:41" x14ac:dyDescent="0.15">
      <c r="A50" s="174">
        <v>543</v>
      </c>
      <c r="B50" s="176" t="s">
        <v>5462</v>
      </c>
      <c r="C50" s="213">
        <v>50</v>
      </c>
      <c r="D50" s="219">
        <v>4</v>
      </c>
      <c r="E50" s="212" t="s">
        <v>6244</v>
      </c>
      <c r="F50" s="202">
        <v>0</v>
      </c>
      <c r="G50" s="200">
        <v>0</v>
      </c>
      <c r="H50" s="216">
        <v>0</v>
      </c>
      <c r="I50" s="208">
        <v>-50</v>
      </c>
      <c r="J50" s="210">
        <v>0</v>
      </c>
      <c r="K50" s="204">
        <v>100</v>
      </c>
      <c r="L50" s="206">
        <v>0</v>
      </c>
      <c r="M50" s="193"/>
      <c r="N50" s="189"/>
      <c r="O50" s="193"/>
      <c r="P50" s="189"/>
      <c r="Q50" s="193"/>
      <c r="R50" s="189"/>
      <c r="S50" s="194"/>
      <c r="T50" s="191"/>
      <c r="U50" s="198"/>
      <c r="V50" s="213">
        <v>300</v>
      </c>
      <c r="W50" s="213">
        <v>0</v>
      </c>
      <c r="X50" s="213">
        <v>0</v>
      </c>
      <c r="Y50" s="214">
        <v>350</v>
      </c>
      <c r="Z50" s="213">
        <v>400</v>
      </c>
      <c r="AA50" s="213">
        <v>180</v>
      </c>
      <c r="AB50" s="213">
        <v>60</v>
      </c>
      <c r="AC50" s="213">
        <v>60</v>
      </c>
      <c r="AD50" s="198"/>
      <c r="AE50" s="213">
        <f t="shared" si="0"/>
        <v>0</v>
      </c>
      <c r="AF50" s="213">
        <f t="shared" si="1"/>
        <v>0</v>
      </c>
      <c r="AG50" s="214">
        <f t="shared" si="2"/>
        <v>5600</v>
      </c>
      <c r="AH50" s="213">
        <f t="shared" si="3"/>
        <v>700</v>
      </c>
      <c r="AI50" s="213">
        <f t="shared" si="4"/>
        <v>480</v>
      </c>
      <c r="AJ50" s="213">
        <f t="shared" si="5"/>
        <v>240</v>
      </c>
      <c r="AK50" s="213">
        <f t="shared" si="6"/>
        <v>240</v>
      </c>
      <c r="AL50" s="198"/>
      <c r="AM50" s="498">
        <v>100</v>
      </c>
      <c r="AN50" s="499"/>
      <c r="AO50" s="499"/>
    </row>
    <row r="51" spans="1:41" x14ac:dyDescent="0.15">
      <c r="A51" s="174">
        <v>544</v>
      </c>
      <c r="B51" s="176" t="s">
        <v>5462</v>
      </c>
      <c r="C51" s="213">
        <v>50</v>
      </c>
      <c r="D51" s="219">
        <v>4</v>
      </c>
      <c r="E51" s="212" t="s">
        <v>6244</v>
      </c>
      <c r="F51" s="202">
        <v>0</v>
      </c>
      <c r="G51" s="200">
        <v>0</v>
      </c>
      <c r="H51" s="216">
        <v>0</v>
      </c>
      <c r="I51" s="208">
        <v>-50</v>
      </c>
      <c r="J51" s="210">
        <v>0</v>
      </c>
      <c r="K51" s="204">
        <v>100</v>
      </c>
      <c r="L51" s="206">
        <v>0</v>
      </c>
      <c r="M51" s="193"/>
      <c r="N51" s="189"/>
      <c r="O51" s="193"/>
      <c r="P51" s="189"/>
      <c r="Q51" s="193"/>
      <c r="R51" s="189"/>
      <c r="S51" s="194"/>
      <c r="T51" s="191"/>
      <c r="U51" s="198"/>
      <c r="V51" s="213">
        <v>300</v>
      </c>
      <c r="W51" s="213">
        <v>0</v>
      </c>
      <c r="X51" s="213">
        <v>0</v>
      </c>
      <c r="Y51" s="214">
        <v>350</v>
      </c>
      <c r="Z51" s="213">
        <v>400</v>
      </c>
      <c r="AA51" s="213">
        <v>180</v>
      </c>
      <c r="AB51" s="213">
        <v>60</v>
      </c>
      <c r="AC51" s="213">
        <v>60</v>
      </c>
      <c r="AD51" s="198"/>
      <c r="AE51" s="213">
        <f t="shared" si="0"/>
        <v>0</v>
      </c>
      <c r="AF51" s="213">
        <f t="shared" si="1"/>
        <v>0</v>
      </c>
      <c r="AG51" s="214">
        <f t="shared" si="2"/>
        <v>5600</v>
      </c>
      <c r="AH51" s="213">
        <f t="shared" si="3"/>
        <v>700</v>
      </c>
      <c r="AI51" s="213">
        <f t="shared" si="4"/>
        <v>480</v>
      </c>
      <c r="AJ51" s="213">
        <f t="shared" si="5"/>
        <v>240</v>
      </c>
      <c r="AK51" s="213">
        <f t="shared" si="6"/>
        <v>240</v>
      </c>
      <c r="AL51" s="198"/>
      <c r="AM51" s="498">
        <v>100</v>
      </c>
      <c r="AN51" s="499"/>
      <c r="AO51" s="499"/>
    </row>
    <row r="52" spans="1:41" x14ac:dyDescent="0.15">
      <c r="A52" s="174">
        <v>545</v>
      </c>
      <c r="B52" s="176" t="s">
        <v>5462</v>
      </c>
      <c r="C52" s="213">
        <v>50</v>
      </c>
      <c r="D52" s="219">
        <v>4</v>
      </c>
      <c r="E52" s="212" t="s">
        <v>6244</v>
      </c>
      <c r="F52" s="202">
        <v>0</v>
      </c>
      <c r="G52" s="200">
        <v>0</v>
      </c>
      <c r="H52" s="216">
        <v>0</v>
      </c>
      <c r="I52" s="208">
        <v>-50</v>
      </c>
      <c r="J52" s="210">
        <v>0</v>
      </c>
      <c r="K52" s="204">
        <v>100</v>
      </c>
      <c r="L52" s="206">
        <v>0</v>
      </c>
      <c r="M52" s="193"/>
      <c r="N52" s="189"/>
      <c r="O52" s="193"/>
      <c r="P52" s="189"/>
      <c r="Q52" s="193"/>
      <c r="R52" s="189"/>
      <c r="S52" s="194"/>
      <c r="T52" s="191"/>
      <c r="U52" s="198"/>
      <c r="V52" s="213">
        <v>300</v>
      </c>
      <c r="W52" s="213">
        <v>0</v>
      </c>
      <c r="X52" s="213">
        <v>0</v>
      </c>
      <c r="Y52" s="214">
        <v>350</v>
      </c>
      <c r="Z52" s="213">
        <v>400</v>
      </c>
      <c r="AA52" s="213">
        <v>180</v>
      </c>
      <c r="AB52" s="213">
        <v>60</v>
      </c>
      <c r="AC52" s="213">
        <v>60</v>
      </c>
      <c r="AD52" s="198"/>
      <c r="AE52" s="213">
        <f t="shared" si="0"/>
        <v>0</v>
      </c>
      <c r="AF52" s="213">
        <f t="shared" si="1"/>
        <v>0</v>
      </c>
      <c r="AG52" s="214">
        <f t="shared" si="2"/>
        <v>5600</v>
      </c>
      <c r="AH52" s="213">
        <f t="shared" si="3"/>
        <v>700</v>
      </c>
      <c r="AI52" s="213">
        <f t="shared" si="4"/>
        <v>480</v>
      </c>
      <c r="AJ52" s="213">
        <f t="shared" si="5"/>
        <v>240</v>
      </c>
      <c r="AK52" s="213">
        <f t="shared" si="6"/>
        <v>240</v>
      </c>
      <c r="AL52" s="198"/>
      <c r="AM52" s="498">
        <v>100</v>
      </c>
      <c r="AN52" s="499"/>
      <c r="AO52" s="499"/>
    </row>
    <row r="53" spans="1:41" x14ac:dyDescent="0.15">
      <c r="A53" s="174">
        <v>546</v>
      </c>
      <c r="B53" s="176" t="s">
        <v>5462</v>
      </c>
      <c r="C53" s="213">
        <v>18</v>
      </c>
      <c r="D53" s="219">
        <v>5</v>
      </c>
      <c r="E53" s="212" t="s">
        <v>6245</v>
      </c>
      <c r="F53" s="202">
        <v>0</v>
      </c>
      <c r="G53" s="200">
        <v>100</v>
      </c>
      <c r="H53" s="216">
        <v>100</v>
      </c>
      <c r="I53" s="208">
        <v>100</v>
      </c>
      <c r="J53" s="210">
        <v>100</v>
      </c>
      <c r="K53" s="204">
        <v>100</v>
      </c>
      <c r="L53" s="206">
        <v>100</v>
      </c>
      <c r="M53" s="193"/>
      <c r="N53" s="189"/>
      <c r="O53" s="193"/>
      <c r="P53" s="189"/>
      <c r="Q53" s="193"/>
      <c r="R53" s="189"/>
      <c r="S53" s="194"/>
      <c r="T53" s="191"/>
      <c r="U53" s="198"/>
      <c r="V53" s="213">
        <v>300</v>
      </c>
      <c r="W53" s="213">
        <v>0</v>
      </c>
      <c r="X53" s="213">
        <v>0</v>
      </c>
      <c r="Y53" s="214">
        <v>600</v>
      </c>
      <c r="Z53" s="213">
        <v>400</v>
      </c>
      <c r="AA53" s="213">
        <v>180</v>
      </c>
      <c r="AB53" s="213">
        <v>60</v>
      </c>
      <c r="AC53" s="213">
        <v>60</v>
      </c>
      <c r="AD53" s="198"/>
      <c r="AE53" s="213">
        <f t="shared" si="0"/>
        <v>0</v>
      </c>
      <c r="AF53" s="213">
        <f t="shared" si="1"/>
        <v>0</v>
      </c>
      <c r="AG53" s="214">
        <f t="shared" si="2"/>
        <v>9600</v>
      </c>
      <c r="AH53" s="213">
        <f t="shared" si="3"/>
        <v>508</v>
      </c>
      <c r="AI53" s="213">
        <f t="shared" si="4"/>
        <v>288</v>
      </c>
      <c r="AJ53" s="213">
        <f t="shared" si="5"/>
        <v>240</v>
      </c>
      <c r="AK53" s="213">
        <f t="shared" si="6"/>
        <v>240</v>
      </c>
      <c r="AL53" s="198"/>
      <c r="AM53" s="498">
        <v>100</v>
      </c>
      <c r="AN53" s="499"/>
      <c r="AO53" s="499"/>
    </row>
    <row r="54" spans="1:41" x14ac:dyDescent="0.15">
      <c r="A54" s="174">
        <v>547</v>
      </c>
      <c r="B54" s="176" t="s">
        <v>5462</v>
      </c>
      <c r="C54" s="213">
        <v>58</v>
      </c>
      <c r="D54" s="219">
        <v>5</v>
      </c>
      <c r="E54" s="212" t="s">
        <v>6245</v>
      </c>
      <c r="F54" s="202">
        <v>0</v>
      </c>
      <c r="G54" s="200">
        <v>100</v>
      </c>
      <c r="H54" s="216">
        <v>100</v>
      </c>
      <c r="I54" s="208">
        <v>100</v>
      </c>
      <c r="J54" s="210">
        <v>100</v>
      </c>
      <c r="K54" s="204">
        <v>100</v>
      </c>
      <c r="L54" s="206">
        <v>100</v>
      </c>
      <c r="M54" s="193"/>
      <c r="N54" s="189"/>
      <c r="O54" s="193"/>
      <c r="P54" s="189"/>
      <c r="Q54" s="193"/>
      <c r="R54" s="189"/>
      <c r="S54" s="194"/>
      <c r="T54" s="191"/>
      <c r="U54" s="198"/>
      <c r="V54" s="213">
        <v>300</v>
      </c>
      <c r="W54" s="213">
        <v>0</v>
      </c>
      <c r="X54" s="213">
        <v>0</v>
      </c>
      <c r="Y54" s="214">
        <v>1200</v>
      </c>
      <c r="Z54" s="213">
        <v>450</v>
      </c>
      <c r="AA54" s="213">
        <v>255</v>
      </c>
      <c r="AB54" s="213">
        <v>80</v>
      </c>
      <c r="AC54" s="213">
        <v>80</v>
      </c>
      <c r="AD54" s="198"/>
      <c r="AE54" s="213">
        <f t="shared" si="0"/>
        <v>0</v>
      </c>
      <c r="AF54" s="213">
        <f t="shared" si="1"/>
        <v>0</v>
      </c>
      <c r="AG54" s="214">
        <f t="shared" si="2"/>
        <v>19200</v>
      </c>
      <c r="AH54" s="213">
        <f t="shared" si="3"/>
        <v>798</v>
      </c>
      <c r="AI54" s="213">
        <f t="shared" si="4"/>
        <v>603</v>
      </c>
      <c r="AJ54" s="213">
        <f t="shared" si="5"/>
        <v>320</v>
      </c>
      <c r="AK54" s="213">
        <f t="shared" si="6"/>
        <v>320</v>
      </c>
      <c r="AL54" s="198"/>
      <c r="AM54" s="498">
        <v>80</v>
      </c>
      <c r="AN54" s="499"/>
      <c r="AO54" s="499"/>
    </row>
    <row r="55" spans="1:41" x14ac:dyDescent="0.15">
      <c r="A55" s="174">
        <v>548</v>
      </c>
      <c r="B55" s="176" t="s">
        <v>560</v>
      </c>
      <c r="C55" s="213">
        <v>74</v>
      </c>
      <c r="D55" s="219">
        <v>5</v>
      </c>
      <c r="E55" s="212" t="s">
        <v>6245</v>
      </c>
      <c r="F55" s="202">
        <v>0</v>
      </c>
      <c r="G55" s="200">
        <v>100</v>
      </c>
      <c r="H55" s="216">
        <v>100</v>
      </c>
      <c r="I55" s="208">
        <v>100</v>
      </c>
      <c r="J55" s="210">
        <v>100</v>
      </c>
      <c r="K55" s="204">
        <v>100</v>
      </c>
      <c r="L55" s="206">
        <v>100</v>
      </c>
      <c r="M55" s="193"/>
      <c r="N55" s="189"/>
      <c r="O55" s="193"/>
      <c r="P55" s="189"/>
      <c r="Q55" s="193"/>
      <c r="R55" s="189"/>
      <c r="S55" s="194"/>
      <c r="T55" s="191"/>
      <c r="U55" s="198"/>
      <c r="V55" s="213">
        <v>300</v>
      </c>
      <c r="W55" s="213">
        <v>0</v>
      </c>
      <c r="X55" s="213">
        <v>0</v>
      </c>
      <c r="Y55" s="214">
        <v>2400</v>
      </c>
      <c r="Z55" s="213">
        <v>500</v>
      </c>
      <c r="AA55" s="213">
        <v>50</v>
      </c>
      <c r="AB55" s="213">
        <v>85</v>
      </c>
      <c r="AC55" s="213">
        <v>85</v>
      </c>
      <c r="AD55" s="198"/>
      <c r="AE55" s="213">
        <f t="shared" si="0"/>
        <v>0</v>
      </c>
      <c r="AF55" s="213">
        <f t="shared" si="1"/>
        <v>0</v>
      </c>
      <c r="AG55" s="214">
        <f t="shared" si="2"/>
        <v>38400</v>
      </c>
      <c r="AH55" s="213">
        <f t="shared" si="3"/>
        <v>944</v>
      </c>
      <c r="AI55" s="213">
        <f t="shared" si="4"/>
        <v>494</v>
      </c>
      <c r="AJ55" s="213">
        <f t="shared" si="5"/>
        <v>340</v>
      </c>
      <c r="AK55" s="213">
        <f t="shared" si="6"/>
        <v>340</v>
      </c>
      <c r="AL55" s="198"/>
      <c r="AM55" s="498">
        <v>75</v>
      </c>
      <c r="AN55" s="499"/>
      <c r="AO55" s="499"/>
    </row>
    <row r="56" spans="1:41" x14ac:dyDescent="0.15">
      <c r="A56" s="174">
        <v>549</v>
      </c>
      <c r="B56" s="176" t="s">
        <v>5462</v>
      </c>
      <c r="C56" s="213">
        <v>18</v>
      </c>
      <c r="D56" s="219">
        <v>5</v>
      </c>
      <c r="E56" s="212" t="s">
        <v>6245</v>
      </c>
      <c r="F56" s="202">
        <v>0</v>
      </c>
      <c r="G56" s="200">
        <v>100</v>
      </c>
      <c r="H56" s="216">
        <v>100</v>
      </c>
      <c r="I56" s="208">
        <v>100</v>
      </c>
      <c r="J56" s="210">
        <v>100</v>
      </c>
      <c r="K56" s="204">
        <v>100</v>
      </c>
      <c r="L56" s="206">
        <v>100</v>
      </c>
      <c r="M56" s="193"/>
      <c r="N56" s="189"/>
      <c r="O56" s="193"/>
      <c r="P56" s="189"/>
      <c r="Q56" s="193"/>
      <c r="R56" s="189"/>
      <c r="S56" s="194"/>
      <c r="T56" s="191"/>
      <c r="U56" s="198"/>
      <c r="V56" s="213">
        <v>300</v>
      </c>
      <c r="W56" s="213">
        <v>0</v>
      </c>
      <c r="X56" s="213">
        <v>0</v>
      </c>
      <c r="Y56" s="214">
        <v>600</v>
      </c>
      <c r="Z56" s="213">
        <v>400</v>
      </c>
      <c r="AA56" s="213">
        <v>180</v>
      </c>
      <c r="AB56" s="213">
        <v>60</v>
      </c>
      <c r="AC56" s="213">
        <v>60</v>
      </c>
      <c r="AD56" s="198"/>
      <c r="AE56" s="213">
        <f t="shared" si="0"/>
        <v>0</v>
      </c>
      <c r="AF56" s="213">
        <f t="shared" si="1"/>
        <v>0</v>
      </c>
      <c r="AG56" s="214">
        <f t="shared" si="2"/>
        <v>9600</v>
      </c>
      <c r="AH56" s="213">
        <f t="shared" si="3"/>
        <v>508</v>
      </c>
      <c r="AI56" s="213">
        <f t="shared" si="4"/>
        <v>288</v>
      </c>
      <c r="AJ56" s="213">
        <f t="shared" si="5"/>
        <v>240</v>
      </c>
      <c r="AK56" s="213">
        <f t="shared" si="6"/>
        <v>240</v>
      </c>
      <c r="AL56" s="198"/>
      <c r="AM56" s="498">
        <v>100</v>
      </c>
      <c r="AN56" s="499"/>
      <c r="AO56" s="499"/>
    </row>
    <row r="57" spans="1:41" x14ac:dyDescent="0.15">
      <c r="A57" s="174">
        <v>550</v>
      </c>
      <c r="B57" s="176" t="s">
        <v>559</v>
      </c>
      <c r="C57" s="213">
        <v>50</v>
      </c>
      <c r="D57" s="219">
        <v>4</v>
      </c>
      <c r="E57" s="212" t="s">
        <v>6244</v>
      </c>
      <c r="F57" s="202">
        <v>0</v>
      </c>
      <c r="G57" s="200">
        <v>0</v>
      </c>
      <c r="H57" s="216">
        <v>0</v>
      </c>
      <c r="I57" s="208">
        <v>-50</v>
      </c>
      <c r="J57" s="210">
        <v>0</v>
      </c>
      <c r="K57" s="204">
        <v>100</v>
      </c>
      <c r="L57" s="206">
        <v>0</v>
      </c>
      <c r="M57" s="193" t="s">
        <v>5798</v>
      </c>
      <c r="N57" s="189">
        <v>100</v>
      </c>
      <c r="O57" s="193"/>
      <c r="P57" s="189"/>
      <c r="Q57" s="193"/>
      <c r="R57" s="189"/>
      <c r="S57" s="194"/>
      <c r="T57" s="191"/>
      <c r="U57" s="198"/>
      <c r="V57" s="213">
        <v>300</v>
      </c>
      <c r="W57" s="213">
        <v>888</v>
      </c>
      <c r="X57" s="213">
        <v>888</v>
      </c>
      <c r="Y57" s="214">
        <v>700</v>
      </c>
      <c r="Z57" s="213">
        <v>0</v>
      </c>
      <c r="AA57" s="213">
        <v>240</v>
      </c>
      <c r="AB57" s="213">
        <v>0</v>
      </c>
      <c r="AC57" s="213">
        <v>60</v>
      </c>
      <c r="AD57" s="198"/>
      <c r="AE57" s="213">
        <f t="shared" si="0"/>
        <v>4440</v>
      </c>
      <c r="AF57" s="213">
        <f t="shared" si="1"/>
        <v>4440</v>
      </c>
      <c r="AG57" s="214">
        <f t="shared" si="2"/>
        <v>11200</v>
      </c>
      <c r="AH57" s="213">
        <f t="shared" si="3"/>
        <v>300</v>
      </c>
      <c r="AI57" s="213">
        <f t="shared" si="4"/>
        <v>540</v>
      </c>
      <c r="AJ57" s="213">
        <f t="shared" si="5"/>
        <v>0</v>
      </c>
      <c r="AK57" s="213">
        <f t="shared" si="6"/>
        <v>240</v>
      </c>
      <c r="AL57" s="198"/>
      <c r="AM57" s="498">
        <v>100</v>
      </c>
      <c r="AN57" s="499"/>
      <c r="AO57" s="499"/>
    </row>
    <row r="58" spans="1:41" x14ac:dyDescent="0.15">
      <c r="A58" s="174">
        <v>551</v>
      </c>
      <c r="B58" s="176" t="s">
        <v>5799</v>
      </c>
      <c r="C58" s="213">
        <v>99</v>
      </c>
      <c r="D58" s="219">
        <v>5</v>
      </c>
      <c r="E58" s="212" t="s">
        <v>6245</v>
      </c>
      <c r="F58" s="202">
        <v>0</v>
      </c>
      <c r="G58" s="200">
        <v>0</v>
      </c>
      <c r="H58" s="216">
        <v>0</v>
      </c>
      <c r="I58" s="208">
        <v>-50</v>
      </c>
      <c r="J58" s="210">
        <v>0</v>
      </c>
      <c r="K58" s="204">
        <v>100</v>
      </c>
      <c r="L58" s="206">
        <v>0</v>
      </c>
      <c r="M58" s="193"/>
      <c r="N58" s="189"/>
      <c r="O58" s="193"/>
      <c r="P58" s="189"/>
      <c r="Q58" s="193"/>
      <c r="R58" s="189"/>
      <c r="S58" s="194"/>
      <c r="T58" s="191"/>
      <c r="U58" s="198"/>
      <c r="V58" s="213">
        <v>300</v>
      </c>
      <c r="W58" s="213">
        <v>25000</v>
      </c>
      <c r="X58" s="213">
        <v>18000</v>
      </c>
      <c r="Y58" s="214">
        <v>60000</v>
      </c>
      <c r="Z58" s="213">
        <v>3500</v>
      </c>
      <c r="AA58" s="213">
        <v>40</v>
      </c>
      <c r="AB58" s="213">
        <v>99</v>
      </c>
      <c r="AC58" s="213">
        <v>60</v>
      </c>
      <c r="AD58" s="198"/>
      <c r="AE58" s="213">
        <f t="shared" si="0"/>
        <v>125000</v>
      </c>
      <c r="AF58" s="213">
        <f t="shared" si="1"/>
        <v>90000</v>
      </c>
      <c r="AG58" s="214">
        <f t="shared" si="2"/>
        <v>960000</v>
      </c>
      <c r="AH58" s="213">
        <f t="shared" si="3"/>
        <v>4094</v>
      </c>
      <c r="AI58" s="213">
        <f t="shared" si="4"/>
        <v>634</v>
      </c>
      <c r="AJ58" s="213">
        <f t="shared" si="5"/>
        <v>396</v>
      </c>
      <c r="AK58" s="213">
        <f t="shared" si="6"/>
        <v>240</v>
      </c>
      <c r="AL58" s="198"/>
      <c r="AM58" s="498">
        <v>100</v>
      </c>
      <c r="AN58" s="499"/>
      <c r="AO58" s="499"/>
    </row>
    <row r="59" spans="1:41" x14ac:dyDescent="0.15">
      <c r="A59" s="174">
        <v>552</v>
      </c>
      <c r="B59" s="176" t="s">
        <v>5800</v>
      </c>
      <c r="C59" s="213">
        <v>70</v>
      </c>
      <c r="D59" s="219">
        <v>4</v>
      </c>
      <c r="E59" s="212" t="s">
        <v>6244</v>
      </c>
      <c r="F59" s="202">
        <v>0</v>
      </c>
      <c r="G59" s="200">
        <v>0</v>
      </c>
      <c r="H59" s="216">
        <v>0</v>
      </c>
      <c r="I59" s="208">
        <v>-50</v>
      </c>
      <c r="J59" s="210">
        <v>0</v>
      </c>
      <c r="K59" s="204">
        <v>100</v>
      </c>
      <c r="L59" s="206">
        <v>0</v>
      </c>
      <c r="M59" s="193"/>
      <c r="N59" s="189"/>
      <c r="O59" s="193"/>
      <c r="P59" s="189"/>
      <c r="Q59" s="193"/>
      <c r="R59" s="189"/>
      <c r="S59" s="194"/>
      <c r="T59" s="191"/>
      <c r="U59" s="198"/>
      <c r="V59" s="213">
        <v>300</v>
      </c>
      <c r="W59" s="213">
        <v>10000</v>
      </c>
      <c r="X59" s="213">
        <v>6000</v>
      </c>
      <c r="Y59" s="214">
        <v>1000</v>
      </c>
      <c r="Z59" s="213">
        <v>700</v>
      </c>
      <c r="AA59" s="213">
        <v>40</v>
      </c>
      <c r="AB59" s="213">
        <v>80</v>
      </c>
      <c r="AC59" s="213">
        <v>60</v>
      </c>
      <c r="AD59" s="198"/>
      <c r="AE59" s="213">
        <f t="shared" si="0"/>
        <v>50000</v>
      </c>
      <c r="AF59" s="213">
        <f t="shared" si="1"/>
        <v>30000</v>
      </c>
      <c r="AG59" s="214">
        <f t="shared" si="2"/>
        <v>16000</v>
      </c>
      <c r="AH59" s="213">
        <f t="shared" si="3"/>
        <v>1120</v>
      </c>
      <c r="AI59" s="213">
        <f t="shared" si="4"/>
        <v>460</v>
      </c>
      <c r="AJ59" s="213">
        <f t="shared" si="5"/>
        <v>320</v>
      </c>
      <c r="AK59" s="213">
        <f t="shared" si="6"/>
        <v>240</v>
      </c>
      <c r="AL59" s="198"/>
      <c r="AM59" s="498">
        <v>100</v>
      </c>
      <c r="AN59" s="499"/>
      <c r="AO59" s="499"/>
    </row>
    <row r="60" spans="1:41" x14ac:dyDescent="0.15">
      <c r="A60" s="174">
        <v>553</v>
      </c>
      <c r="B60" s="176" t="s">
        <v>5462</v>
      </c>
      <c r="C60" s="213">
        <v>55</v>
      </c>
      <c r="D60" s="219">
        <v>12</v>
      </c>
      <c r="E60" s="212" t="s">
        <v>6248</v>
      </c>
      <c r="F60" s="202">
        <v>80</v>
      </c>
      <c r="G60" s="200">
        <v>100</v>
      </c>
      <c r="H60" s="216">
        <v>100</v>
      </c>
      <c r="I60" s="208">
        <v>100</v>
      </c>
      <c r="J60" s="210">
        <v>100</v>
      </c>
      <c r="K60" s="204">
        <v>0</v>
      </c>
      <c r="L60" s="206">
        <v>100</v>
      </c>
      <c r="M60" s="193"/>
      <c r="N60" s="189"/>
      <c r="O60" s="193"/>
      <c r="P60" s="189"/>
      <c r="Q60" s="193"/>
      <c r="R60" s="189"/>
      <c r="S60" s="194"/>
      <c r="T60" s="191"/>
      <c r="U60" s="198"/>
      <c r="V60" s="213">
        <v>600</v>
      </c>
      <c r="W60" s="213">
        <v>2000</v>
      </c>
      <c r="X60" s="213">
        <v>0</v>
      </c>
      <c r="Y60" s="214">
        <v>1000</v>
      </c>
      <c r="Z60" s="213">
        <v>600</v>
      </c>
      <c r="AA60" s="213">
        <v>200</v>
      </c>
      <c r="AB60" s="213">
        <v>75</v>
      </c>
      <c r="AC60" s="213">
        <v>75</v>
      </c>
      <c r="AD60" s="198"/>
      <c r="AE60" s="213">
        <f t="shared" si="0"/>
        <v>10000</v>
      </c>
      <c r="AF60" s="213">
        <f t="shared" si="1"/>
        <v>0</v>
      </c>
      <c r="AG60" s="214">
        <f t="shared" si="2"/>
        <v>16000</v>
      </c>
      <c r="AH60" s="213">
        <f t="shared" si="3"/>
        <v>930</v>
      </c>
      <c r="AI60" s="213">
        <f t="shared" si="4"/>
        <v>530</v>
      </c>
      <c r="AJ60" s="213">
        <f t="shared" si="5"/>
        <v>300</v>
      </c>
      <c r="AK60" s="213">
        <f t="shared" si="6"/>
        <v>300</v>
      </c>
      <c r="AL60" s="198"/>
      <c r="AM60" s="498">
        <v>100</v>
      </c>
      <c r="AN60" s="499"/>
      <c r="AO60" s="499"/>
    </row>
    <row r="61" spans="1:41" x14ac:dyDescent="0.15">
      <c r="A61" s="174">
        <v>554</v>
      </c>
      <c r="B61" s="176" t="s">
        <v>5462</v>
      </c>
      <c r="C61" s="213">
        <v>55</v>
      </c>
      <c r="D61" s="219">
        <v>12</v>
      </c>
      <c r="E61" s="212" t="s">
        <v>6248</v>
      </c>
      <c r="F61" s="202">
        <v>80</v>
      </c>
      <c r="G61" s="200">
        <v>100</v>
      </c>
      <c r="H61" s="216">
        <v>100</v>
      </c>
      <c r="I61" s="208">
        <v>100</v>
      </c>
      <c r="J61" s="210">
        <v>100</v>
      </c>
      <c r="K61" s="204">
        <v>0</v>
      </c>
      <c r="L61" s="206">
        <v>100</v>
      </c>
      <c r="M61" s="193"/>
      <c r="N61" s="189"/>
      <c r="O61" s="193"/>
      <c r="P61" s="189"/>
      <c r="Q61" s="193"/>
      <c r="R61" s="189"/>
      <c r="S61" s="194"/>
      <c r="T61" s="191"/>
      <c r="U61" s="198"/>
      <c r="V61" s="213">
        <v>600</v>
      </c>
      <c r="W61" s="213">
        <v>2000</v>
      </c>
      <c r="X61" s="213">
        <v>0</v>
      </c>
      <c r="Y61" s="214">
        <v>1000</v>
      </c>
      <c r="Z61" s="213">
        <v>600</v>
      </c>
      <c r="AA61" s="213">
        <v>200</v>
      </c>
      <c r="AB61" s="213">
        <v>75</v>
      </c>
      <c r="AC61" s="213">
        <v>75</v>
      </c>
      <c r="AD61" s="198"/>
      <c r="AE61" s="213">
        <f t="shared" si="0"/>
        <v>10000</v>
      </c>
      <c r="AF61" s="213">
        <f t="shared" si="1"/>
        <v>0</v>
      </c>
      <c r="AG61" s="214">
        <f t="shared" si="2"/>
        <v>16000</v>
      </c>
      <c r="AH61" s="213">
        <f t="shared" si="3"/>
        <v>930</v>
      </c>
      <c r="AI61" s="213">
        <f t="shared" si="4"/>
        <v>530</v>
      </c>
      <c r="AJ61" s="213">
        <f t="shared" si="5"/>
        <v>300</v>
      </c>
      <c r="AK61" s="213">
        <f t="shared" si="6"/>
        <v>300</v>
      </c>
      <c r="AL61" s="198"/>
      <c r="AM61" s="498">
        <v>100</v>
      </c>
      <c r="AN61" s="499"/>
      <c r="AO61" s="499"/>
    </row>
    <row r="62" spans="1:41" x14ac:dyDescent="0.15">
      <c r="A62" s="174">
        <v>555</v>
      </c>
      <c r="B62" s="176" t="s">
        <v>5462</v>
      </c>
      <c r="C62" s="213">
        <v>55</v>
      </c>
      <c r="D62" s="219">
        <v>1</v>
      </c>
      <c r="E62" s="212" t="s">
        <v>6243</v>
      </c>
      <c r="F62" s="202">
        <v>0</v>
      </c>
      <c r="G62" s="200">
        <v>0</v>
      </c>
      <c r="H62" s="216">
        <v>0</v>
      </c>
      <c r="I62" s="208">
        <v>0</v>
      </c>
      <c r="J62" s="210">
        <v>0</v>
      </c>
      <c r="K62" s="204">
        <v>-20</v>
      </c>
      <c r="L62" s="206">
        <v>0</v>
      </c>
      <c r="M62" s="193"/>
      <c r="N62" s="189"/>
      <c r="O62" s="193"/>
      <c r="P62" s="189"/>
      <c r="Q62" s="193"/>
      <c r="R62" s="189"/>
      <c r="S62" s="194"/>
      <c r="T62" s="191"/>
      <c r="U62" s="198"/>
      <c r="V62" s="213">
        <v>500</v>
      </c>
      <c r="W62" s="213">
        <v>2000</v>
      </c>
      <c r="X62" s="213">
        <v>0</v>
      </c>
      <c r="Y62" s="214">
        <v>4800</v>
      </c>
      <c r="Z62" s="213">
        <v>550</v>
      </c>
      <c r="AA62" s="213">
        <v>200</v>
      </c>
      <c r="AB62" s="213">
        <v>75</v>
      </c>
      <c r="AC62" s="213">
        <v>75</v>
      </c>
      <c r="AD62" s="198"/>
      <c r="AE62" s="213">
        <f t="shared" si="0"/>
        <v>10000</v>
      </c>
      <c r="AF62" s="213">
        <f t="shared" si="1"/>
        <v>0</v>
      </c>
      <c r="AG62" s="214">
        <f t="shared" si="2"/>
        <v>76800</v>
      </c>
      <c r="AH62" s="213">
        <f t="shared" si="3"/>
        <v>880</v>
      </c>
      <c r="AI62" s="213">
        <f t="shared" si="4"/>
        <v>530</v>
      </c>
      <c r="AJ62" s="213">
        <f t="shared" si="5"/>
        <v>300</v>
      </c>
      <c r="AK62" s="213">
        <f t="shared" si="6"/>
        <v>300</v>
      </c>
      <c r="AL62" s="198"/>
      <c r="AM62" s="498">
        <v>100</v>
      </c>
      <c r="AN62" s="499"/>
      <c r="AO62" s="499"/>
    </row>
    <row r="63" spans="1:41" x14ac:dyDescent="0.15">
      <c r="A63" s="174">
        <v>556</v>
      </c>
      <c r="B63" s="176" t="s">
        <v>5801</v>
      </c>
      <c r="C63" s="213">
        <v>5</v>
      </c>
      <c r="D63" s="219">
        <v>1</v>
      </c>
      <c r="E63" s="212" t="s">
        <v>6243</v>
      </c>
      <c r="F63" s="202">
        <v>0</v>
      </c>
      <c r="G63" s="200">
        <v>0</v>
      </c>
      <c r="H63" s="216">
        <v>0</v>
      </c>
      <c r="I63" s="208">
        <v>0</v>
      </c>
      <c r="J63" s="210">
        <v>0</v>
      </c>
      <c r="K63" s="204">
        <v>-20</v>
      </c>
      <c r="L63" s="206">
        <v>0</v>
      </c>
      <c r="M63" s="193"/>
      <c r="N63" s="189"/>
      <c r="O63" s="193"/>
      <c r="P63" s="189"/>
      <c r="Q63" s="193"/>
      <c r="R63" s="189"/>
      <c r="S63" s="194"/>
      <c r="T63" s="191"/>
      <c r="U63" s="198"/>
      <c r="V63" s="213">
        <v>44</v>
      </c>
      <c r="W63" s="213">
        <v>50</v>
      </c>
      <c r="X63" s="213">
        <v>0</v>
      </c>
      <c r="Y63" s="214">
        <v>310</v>
      </c>
      <c r="Z63" s="213">
        <v>70</v>
      </c>
      <c r="AA63" s="213">
        <v>30</v>
      </c>
      <c r="AB63" s="213">
        <v>7</v>
      </c>
      <c r="AC63" s="213">
        <v>7</v>
      </c>
      <c r="AD63" s="198"/>
      <c r="AE63" s="213">
        <f t="shared" si="0"/>
        <v>250</v>
      </c>
      <c r="AF63" s="213">
        <f t="shared" si="1"/>
        <v>0</v>
      </c>
      <c r="AG63" s="214">
        <f t="shared" si="2"/>
        <v>4960</v>
      </c>
      <c r="AH63" s="213">
        <f t="shared" si="3"/>
        <v>100</v>
      </c>
      <c r="AI63" s="213">
        <f t="shared" si="4"/>
        <v>60</v>
      </c>
      <c r="AJ63" s="213">
        <f t="shared" si="5"/>
        <v>28</v>
      </c>
      <c r="AK63" s="213">
        <f t="shared" si="6"/>
        <v>28</v>
      </c>
      <c r="AL63" s="198"/>
      <c r="AM63" s="498">
        <v>100</v>
      </c>
      <c r="AN63" s="499"/>
      <c r="AO63" s="499"/>
    </row>
    <row r="64" spans="1:41" x14ac:dyDescent="0.15">
      <c r="A64" s="174">
        <v>557</v>
      </c>
      <c r="B64" s="176" t="s">
        <v>5802</v>
      </c>
      <c r="C64" s="213">
        <v>10</v>
      </c>
      <c r="D64" s="219">
        <v>1</v>
      </c>
      <c r="E64" s="212" t="s">
        <v>6243</v>
      </c>
      <c r="F64" s="202">
        <v>0</v>
      </c>
      <c r="G64" s="200">
        <v>0</v>
      </c>
      <c r="H64" s="216">
        <v>0</v>
      </c>
      <c r="I64" s="208">
        <v>0</v>
      </c>
      <c r="J64" s="210">
        <v>0</v>
      </c>
      <c r="K64" s="204">
        <v>-20</v>
      </c>
      <c r="L64" s="206">
        <v>0</v>
      </c>
      <c r="M64" s="193"/>
      <c r="N64" s="189"/>
      <c r="O64" s="193"/>
      <c r="P64" s="189"/>
      <c r="Q64" s="193"/>
      <c r="R64" s="189"/>
      <c r="S64" s="194"/>
      <c r="T64" s="191"/>
      <c r="U64" s="198"/>
      <c r="V64" s="213">
        <v>88</v>
      </c>
      <c r="W64" s="213">
        <v>100</v>
      </c>
      <c r="X64" s="213">
        <v>0</v>
      </c>
      <c r="Y64" s="214">
        <v>560</v>
      </c>
      <c r="Z64" s="213">
        <v>83</v>
      </c>
      <c r="AA64" s="213">
        <v>52</v>
      </c>
      <c r="AB64" s="213">
        <v>14</v>
      </c>
      <c r="AC64" s="213">
        <v>14</v>
      </c>
      <c r="AD64" s="198"/>
      <c r="AE64" s="213">
        <f t="shared" si="0"/>
        <v>500</v>
      </c>
      <c r="AF64" s="213">
        <f t="shared" si="1"/>
        <v>0</v>
      </c>
      <c r="AG64" s="214">
        <f t="shared" si="2"/>
        <v>8960</v>
      </c>
      <c r="AH64" s="213">
        <f t="shared" si="3"/>
        <v>143</v>
      </c>
      <c r="AI64" s="213">
        <f t="shared" si="4"/>
        <v>112</v>
      </c>
      <c r="AJ64" s="213">
        <f t="shared" si="5"/>
        <v>56</v>
      </c>
      <c r="AK64" s="213">
        <f t="shared" si="6"/>
        <v>56</v>
      </c>
      <c r="AL64" s="198"/>
      <c r="AM64" s="498">
        <v>100</v>
      </c>
      <c r="AN64" s="499"/>
      <c r="AO64" s="499"/>
    </row>
    <row r="65" spans="1:41" x14ac:dyDescent="0.15">
      <c r="A65" s="174">
        <v>558</v>
      </c>
      <c r="B65" s="176" t="s">
        <v>5803</v>
      </c>
      <c r="C65" s="213">
        <v>20</v>
      </c>
      <c r="D65" s="219">
        <v>1</v>
      </c>
      <c r="E65" s="212" t="s">
        <v>6243</v>
      </c>
      <c r="F65" s="202">
        <v>0</v>
      </c>
      <c r="G65" s="200">
        <v>0</v>
      </c>
      <c r="H65" s="216">
        <v>0</v>
      </c>
      <c r="I65" s="208">
        <v>0</v>
      </c>
      <c r="J65" s="210">
        <v>0</v>
      </c>
      <c r="K65" s="204">
        <v>-20</v>
      </c>
      <c r="L65" s="206">
        <v>0</v>
      </c>
      <c r="M65" s="193"/>
      <c r="N65" s="189"/>
      <c r="O65" s="193"/>
      <c r="P65" s="189"/>
      <c r="Q65" s="193"/>
      <c r="R65" s="189"/>
      <c r="S65" s="194"/>
      <c r="T65" s="191"/>
      <c r="U65" s="198"/>
      <c r="V65" s="213">
        <v>154</v>
      </c>
      <c r="W65" s="213">
        <v>200</v>
      </c>
      <c r="X65" s="213">
        <v>0</v>
      </c>
      <c r="Y65" s="214">
        <v>1060</v>
      </c>
      <c r="Z65" s="213">
        <v>134</v>
      </c>
      <c r="AA65" s="213">
        <v>97</v>
      </c>
      <c r="AB65" s="213">
        <v>28</v>
      </c>
      <c r="AC65" s="213">
        <v>28</v>
      </c>
      <c r="AD65" s="198"/>
      <c r="AE65" s="213">
        <f t="shared" si="0"/>
        <v>1000</v>
      </c>
      <c r="AF65" s="213">
        <f t="shared" si="1"/>
        <v>0</v>
      </c>
      <c r="AG65" s="214">
        <f t="shared" si="2"/>
        <v>16960</v>
      </c>
      <c r="AH65" s="213">
        <f t="shared" si="3"/>
        <v>254</v>
      </c>
      <c r="AI65" s="213">
        <f t="shared" si="4"/>
        <v>217</v>
      </c>
      <c r="AJ65" s="213">
        <f t="shared" si="5"/>
        <v>112</v>
      </c>
      <c r="AK65" s="213">
        <f t="shared" si="6"/>
        <v>112</v>
      </c>
      <c r="AL65" s="198"/>
      <c r="AM65" s="498">
        <v>100</v>
      </c>
      <c r="AN65" s="499"/>
      <c r="AO65" s="499"/>
    </row>
    <row r="66" spans="1:41" x14ac:dyDescent="0.15">
      <c r="A66" s="174">
        <v>559</v>
      </c>
      <c r="B66" s="176" t="s">
        <v>5804</v>
      </c>
      <c r="C66" s="213">
        <v>25</v>
      </c>
      <c r="D66" s="219">
        <v>1</v>
      </c>
      <c r="E66" s="212" t="s">
        <v>6243</v>
      </c>
      <c r="F66" s="202">
        <v>0</v>
      </c>
      <c r="G66" s="200">
        <v>0</v>
      </c>
      <c r="H66" s="216">
        <v>0</v>
      </c>
      <c r="I66" s="208">
        <v>0</v>
      </c>
      <c r="J66" s="210">
        <v>0</v>
      </c>
      <c r="K66" s="204">
        <v>-20</v>
      </c>
      <c r="L66" s="206">
        <v>0</v>
      </c>
      <c r="M66" s="193"/>
      <c r="N66" s="189"/>
      <c r="O66" s="193"/>
      <c r="P66" s="189"/>
      <c r="Q66" s="193"/>
      <c r="R66" s="189"/>
      <c r="S66" s="194"/>
      <c r="T66" s="191"/>
      <c r="U66" s="198"/>
      <c r="V66" s="213">
        <v>175</v>
      </c>
      <c r="W66" s="213">
        <v>250</v>
      </c>
      <c r="X66" s="213">
        <v>0</v>
      </c>
      <c r="Y66" s="214">
        <v>1310</v>
      </c>
      <c r="Z66" s="213">
        <v>172</v>
      </c>
      <c r="AA66" s="213">
        <v>119</v>
      </c>
      <c r="AB66" s="213">
        <v>35</v>
      </c>
      <c r="AC66" s="213">
        <v>35</v>
      </c>
      <c r="AD66" s="198"/>
      <c r="AE66" s="213">
        <f t="shared" si="0"/>
        <v>1250</v>
      </c>
      <c r="AF66" s="213">
        <f t="shared" si="1"/>
        <v>0</v>
      </c>
      <c r="AG66" s="214">
        <f t="shared" si="2"/>
        <v>20960</v>
      </c>
      <c r="AH66" s="213">
        <f t="shared" si="3"/>
        <v>322</v>
      </c>
      <c r="AI66" s="213">
        <f t="shared" si="4"/>
        <v>269</v>
      </c>
      <c r="AJ66" s="213">
        <f t="shared" si="5"/>
        <v>140</v>
      </c>
      <c r="AK66" s="213">
        <f t="shared" si="6"/>
        <v>140</v>
      </c>
      <c r="AL66" s="198"/>
      <c r="AM66" s="498">
        <v>100</v>
      </c>
      <c r="AN66" s="499"/>
      <c r="AO66" s="499"/>
    </row>
    <row r="67" spans="1:41" x14ac:dyDescent="0.15">
      <c r="A67" s="174">
        <v>560</v>
      </c>
      <c r="B67" s="176" t="s">
        <v>5805</v>
      </c>
      <c r="C67" s="213">
        <v>35</v>
      </c>
      <c r="D67" s="219">
        <v>1</v>
      </c>
      <c r="E67" s="212" t="s">
        <v>6243</v>
      </c>
      <c r="F67" s="202">
        <v>0</v>
      </c>
      <c r="G67" s="200">
        <v>0</v>
      </c>
      <c r="H67" s="216">
        <v>0</v>
      </c>
      <c r="I67" s="208">
        <v>0</v>
      </c>
      <c r="J67" s="210">
        <v>0</v>
      </c>
      <c r="K67" s="204">
        <v>-20</v>
      </c>
      <c r="L67" s="206">
        <v>0</v>
      </c>
      <c r="M67" s="193"/>
      <c r="N67" s="189"/>
      <c r="O67" s="193"/>
      <c r="P67" s="189"/>
      <c r="Q67" s="193"/>
      <c r="R67" s="189"/>
      <c r="S67" s="194"/>
      <c r="T67" s="191"/>
      <c r="U67" s="198"/>
      <c r="V67" s="213">
        <v>211</v>
      </c>
      <c r="W67" s="213">
        <v>350</v>
      </c>
      <c r="X67" s="213">
        <v>0</v>
      </c>
      <c r="Y67" s="214">
        <v>1810</v>
      </c>
      <c r="Z67" s="213">
        <v>213</v>
      </c>
      <c r="AA67" s="213">
        <v>164</v>
      </c>
      <c r="AB67" s="213">
        <v>49</v>
      </c>
      <c r="AC67" s="213">
        <v>49</v>
      </c>
      <c r="AD67" s="198"/>
      <c r="AE67" s="213">
        <f t="shared" ref="AE67:AE130" si="7">W67*经验率</f>
        <v>1750</v>
      </c>
      <c r="AF67" s="213">
        <f t="shared" ref="AF67:AF130" si="8">X67*金钱率</f>
        <v>0</v>
      </c>
      <c r="AG67" s="214">
        <f t="shared" ref="AG67:AG130" si="9">Y67*HP率</f>
        <v>28960</v>
      </c>
      <c r="AH67" s="213">
        <f t="shared" ref="AH67:AH130" si="10">C67*攻击率+Z67</f>
        <v>423</v>
      </c>
      <c r="AI67" s="213">
        <f t="shared" ref="AI67:AI130" si="11">C67*速度率+AA67</f>
        <v>374</v>
      </c>
      <c r="AJ67" s="213">
        <f t="shared" ref="AJ67:AJ130" si="12">AB67*命中率</f>
        <v>196</v>
      </c>
      <c r="AK67" s="213">
        <f t="shared" ref="AK67:AK130" si="13">AC67*回避率</f>
        <v>196</v>
      </c>
      <c r="AL67" s="198"/>
      <c r="AM67" s="498">
        <v>100</v>
      </c>
      <c r="AN67" s="499"/>
      <c r="AO67" s="499"/>
    </row>
    <row r="68" spans="1:41" x14ac:dyDescent="0.15">
      <c r="A68" s="174">
        <v>561</v>
      </c>
      <c r="B68" s="176" t="s">
        <v>5806</v>
      </c>
      <c r="C68" s="213">
        <v>45</v>
      </c>
      <c r="D68" s="219">
        <v>1</v>
      </c>
      <c r="E68" s="212" t="s">
        <v>6243</v>
      </c>
      <c r="F68" s="202">
        <v>0</v>
      </c>
      <c r="G68" s="200">
        <v>0</v>
      </c>
      <c r="H68" s="216">
        <v>0</v>
      </c>
      <c r="I68" s="208">
        <v>0</v>
      </c>
      <c r="J68" s="210">
        <v>0</v>
      </c>
      <c r="K68" s="204">
        <v>-20</v>
      </c>
      <c r="L68" s="206">
        <v>0</v>
      </c>
      <c r="M68" s="193"/>
      <c r="N68" s="189"/>
      <c r="O68" s="193"/>
      <c r="P68" s="189"/>
      <c r="Q68" s="193"/>
      <c r="R68" s="189"/>
      <c r="S68" s="194"/>
      <c r="T68" s="191"/>
      <c r="U68" s="198"/>
      <c r="V68" s="213">
        <v>295</v>
      </c>
      <c r="W68" s="213">
        <v>450</v>
      </c>
      <c r="X68" s="213">
        <v>0</v>
      </c>
      <c r="Y68" s="214">
        <v>2310</v>
      </c>
      <c r="Z68" s="213">
        <v>288</v>
      </c>
      <c r="AA68" s="213">
        <v>209</v>
      </c>
      <c r="AB68" s="213">
        <v>63</v>
      </c>
      <c r="AC68" s="213">
        <v>63</v>
      </c>
      <c r="AD68" s="198"/>
      <c r="AE68" s="213">
        <f t="shared" si="7"/>
        <v>2250</v>
      </c>
      <c r="AF68" s="213">
        <f t="shared" si="8"/>
        <v>0</v>
      </c>
      <c r="AG68" s="214">
        <f t="shared" si="9"/>
        <v>36960</v>
      </c>
      <c r="AH68" s="213">
        <f t="shared" si="10"/>
        <v>558</v>
      </c>
      <c r="AI68" s="213">
        <f t="shared" si="11"/>
        <v>479</v>
      </c>
      <c r="AJ68" s="213">
        <f t="shared" si="12"/>
        <v>252</v>
      </c>
      <c r="AK68" s="213">
        <f t="shared" si="13"/>
        <v>252</v>
      </c>
      <c r="AL68" s="198"/>
      <c r="AM68" s="498">
        <v>100</v>
      </c>
      <c r="AN68" s="499"/>
      <c r="AO68" s="499"/>
    </row>
    <row r="69" spans="1:41" x14ac:dyDescent="0.15">
      <c r="A69" s="174">
        <v>562</v>
      </c>
      <c r="B69" s="176" t="s">
        <v>5807</v>
      </c>
      <c r="C69" s="213">
        <v>65</v>
      </c>
      <c r="D69" s="219">
        <v>1</v>
      </c>
      <c r="E69" s="212" t="s">
        <v>6243</v>
      </c>
      <c r="F69" s="202">
        <v>0</v>
      </c>
      <c r="G69" s="200">
        <v>0</v>
      </c>
      <c r="H69" s="216">
        <v>0</v>
      </c>
      <c r="I69" s="208">
        <v>0</v>
      </c>
      <c r="J69" s="210">
        <v>0</v>
      </c>
      <c r="K69" s="204">
        <v>-20</v>
      </c>
      <c r="L69" s="206">
        <v>0</v>
      </c>
      <c r="M69" s="193"/>
      <c r="N69" s="189"/>
      <c r="O69" s="193"/>
      <c r="P69" s="189"/>
      <c r="Q69" s="193"/>
      <c r="R69" s="189"/>
      <c r="S69" s="194"/>
      <c r="T69" s="191"/>
      <c r="U69" s="198"/>
      <c r="V69" s="213">
        <v>366</v>
      </c>
      <c r="W69" s="213">
        <v>650</v>
      </c>
      <c r="X69" s="213">
        <v>0</v>
      </c>
      <c r="Y69" s="214">
        <v>3310</v>
      </c>
      <c r="Z69" s="213">
        <v>345</v>
      </c>
      <c r="AA69" s="213">
        <v>298</v>
      </c>
      <c r="AB69" s="213">
        <v>92</v>
      </c>
      <c r="AC69" s="213">
        <v>92</v>
      </c>
      <c r="AD69" s="198"/>
      <c r="AE69" s="213">
        <f t="shared" si="7"/>
        <v>3250</v>
      </c>
      <c r="AF69" s="213">
        <f t="shared" si="8"/>
        <v>0</v>
      </c>
      <c r="AG69" s="214">
        <f t="shared" si="9"/>
        <v>52960</v>
      </c>
      <c r="AH69" s="213">
        <f t="shared" si="10"/>
        <v>735</v>
      </c>
      <c r="AI69" s="213">
        <f t="shared" si="11"/>
        <v>688</v>
      </c>
      <c r="AJ69" s="213">
        <f t="shared" si="12"/>
        <v>368</v>
      </c>
      <c r="AK69" s="213">
        <f t="shared" si="13"/>
        <v>368</v>
      </c>
      <c r="AL69" s="198"/>
      <c r="AM69" s="498">
        <v>100</v>
      </c>
      <c r="AN69" s="499"/>
      <c r="AO69" s="499"/>
    </row>
    <row r="70" spans="1:41" x14ac:dyDescent="0.15">
      <c r="A70" s="174">
        <v>563</v>
      </c>
      <c r="B70" s="176" t="s">
        <v>5808</v>
      </c>
      <c r="C70" s="213">
        <v>70</v>
      </c>
      <c r="D70" s="219">
        <v>1</v>
      </c>
      <c r="E70" s="212" t="s">
        <v>6243</v>
      </c>
      <c r="F70" s="202">
        <v>0</v>
      </c>
      <c r="G70" s="200">
        <v>0</v>
      </c>
      <c r="H70" s="216">
        <v>0</v>
      </c>
      <c r="I70" s="208">
        <v>0</v>
      </c>
      <c r="J70" s="210">
        <v>0</v>
      </c>
      <c r="K70" s="204">
        <v>-20</v>
      </c>
      <c r="L70" s="206">
        <v>0</v>
      </c>
      <c r="M70" s="193"/>
      <c r="N70" s="189"/>
      <c r="O70" s="193"/>
      <c r="P70" s="189"/>
      <c r="Q70" s="193"/>
      <c r="R70" s="189"/>
      <c r="S70" s="194"/>
      <c r="T70" s="191"/>
      <c r="U70" s="198"/>
      <c r="V70" s="213">
        <v>388</v>
      </c>
      <c r="W70" s="213">
        <v>700</v>
      </c>
      <c r="X70" s="213">
        <v>0</v>
      </c>
      <c r="Y70" s="214">
        <v>3560</v>
      </c>
      <c r="Z70" s="213">
        <v>378</v>
      </c>
      <c r="AA70" s="213">
        <v>321</v>
      </c>
      <c r="AB70" s="213">
        <v>99</v>
      </c>
      <c r="AC70" s="213">
        <v>99</v>
      </c>
      <c r="AD70" s="198"/>
      <c r="AE70" s="213">
        <f t="shared" si="7"/>
        <v>3500</v>
      </c>
      <c r="AF70" s="213">
        <f t="shared" si="8"/>
        <v>0</v>
      </c>
      <c r="AG70" s="214">
        <f t="shared" si="9"/>
        <v>56960</v>
      </c>
      <c r="AH70" s="213">
        <f t="shared" si="10"/>
        <v>798</v>
      </c>
      <c r="AI70" s="213">
        <f t="shared" si="11"/>
        <v>741</v>
      </c>
      <c r="AJ70" s="213">
        <f t="shared" si="12"/>
        <v>396</v>
      </c>
      <c r="AK70" s="213">
        <f t="shared" si="13"/>
        <v>396</v>
      </c>
      <c r="AL70" s="198"/>
      <c r="AM70" s="498">
        <v>100</v>
      </c>
      <c r="AN70" s="499"/>
      <c r="AO70" s="499"/>
    </row>
    <row r="71" spans="1:41" x14ac:dyDescent="0.15">
      <c r="A71" s="174">
        <v>564</v>
      </c>
      <c r="B71" s="176" t="s">
        <v>5809</v>
      </c>
      <c r="C71" s="213">
        <v>75</v>
      </c>
      <c r="D71" s="219">
        <v>1</v>
      </c>
      <c r="E71" s="212" t="s">
        <v>6243</v>
      </c>
      <c r="F71" s="202">
        <v>0</v>
      </c>
      <c r="G71" s="200">
        <v>0</v>
      </c>
      <c r="H71" s="216">
        <v>0</v>
      </c>
      <c r="I71" s="208">
        <v>0</v>
      </c>
      <c r="J71" s="210">
        <v>0</v>
      </c>
      <c r="K71" s="204">
        <v>-20</v>
      </c>
      <c r="L71" s="206">
        <v>0</v>
      </c>
      <c r="M71" s="193"/>
      <c r="N71" s="189"/>
      <c r="O71" s="193"/>
      <c r="P71" s="189"/>
      <c r="Q71" s="193"/>
      <c r="R71" s="189"/>
      <c r="S71" s="194"/>
      <c r="T71" s="191"/>
      <c r="U71" s="198"/>
      <c r="V71" s="213">
        <v>419</v>
      </c>
      <c r="W71" s="213">
        <v>750</v>
      </c>
      <c r="X71" s="213">
        <v>0</v>
      </c>
      <c r="Y71" s="214">
        <v>3810</v>
      </c>
      <c r="Z71" s="213">
        <v>401</v>
      </c>
      <c r="AA71" s="213">
        <v>343</v>
      </c>
      <c r="AB71" s="213">
        <v>106</v>
      </c>
      <c r="AC71" s="213">
        <v>106</v>
      </c>
      <c r="AD71" s="198"/>
      <c r="AE71" s="213">
        <f t="shared" si="7"/>
        <v>3750</v>
      </c>
      <c r="AF71" s="213">
        <f t="shared" si="8"/>
        <v>0</v>
      </c>
      <c r="AG71" s="214">
        <f t="shared" si="9"/>
        <v>60960</v>
      </c>
      <c r="AH71" s="213">
        <f t="shared" si="10"/>
        <v>851</v>
      </c>
      <c r="AI71" s="213">
        <f t="shared" si="11"/>
        <v>793</v>
      </c>
      <c r="AJ71" s="213">
        <f t="shared" si="12"/>
        <v>424</v>
      </c>
      <c r="AK71" s="213">
        <f t="shared" si="13"/>
        <v>424</v>
      </c>
      <c r="AL71" s="198"/>
      <c r="AM71" s="498">
        <v>100</v>
      </c>
      <c r="AN71" s="499"/>
      <c r="AO71" s="499"/>
    </row>
    <row r="72" spans="1:41" x14ac:dyDescent="0.15">
      <c r="A72" s="174">
        <v>565</v>
      </c>
      <c r="B72" s="176" t="s">
        <v>5810</v>
      </c>
      <c r="C72" s="213">
        <v>85</v>
      </c>
      <c r="D72" s="219">
        <v>1</v>
      </c>
      <c r="E72" s="212" t="s">
        <v>6243</v>
      </c>
      <c r="F72" s="202">
        <v>0</v>
      </c>
      <c r="G72" s="200">
        <v>0</v>
      </c>
      <c r="H72" s="216">
        <v>0</v>
      </c>
      <c r="I72" s="208">
        <v>0</v>
      </c>
      <c r="J72" s="210">
        <v>0</v>
      </c>
      <c r="K72" s="204">
        <v>-20</v>
      </c>
      <c r="L72" s="206">
        <v>0</v>
      </c>
      <c r="M72" s="193"/>
      <c r="N72" s="189"/>
      <c r="O72" s="193"/>
      <c r="P72" s="189"/>
      <c r="Q72" s="193"/>
      <c r="R72" s="189"/>
      <c r="S72" s="194"/>
      <c r="T72" s="191"/>
      <c r="U72" s="198"/>
      <c r="V72" s="213">
        <v>484</v>
      </c>
      <c r="W72" s="213">
        <v>850</v>
      </c>
      <c r="X72" s="213">
        <v>0</v>
      </c>
      <c r="Y72" s="214">
        <v>4310</v>
      </c>
      <c r="Z72" s="213">
        <v>456</v>
      </c>
      <c r="AA72" s="213">
        <v>388</v>
      </c>
      <c r="AB72" s="213">
        <v>120</v>
      </c>
      <c r="AC72" s="213">
        <v>120</v>
      </c>
      <c r="AD72" s="198"/>
      <c r="AE72" s="213">
        <f t="shared" si="7"/>
        <v>4250</v>
      </c>
      <c r="AF72" s="213">
        <f t="shared" si="8"/>
        <v>0</v>
      </c>
      <c r="AG72" s="214">
        <f t="shared" si="9"/>
        <v>68960</v>
      </c>
      <c r="AH72" s="213">
        <f t="shared" si="10"/>
        <v>966</v>
      </c>
      <c r="AI72" s="213">
        <f t="shared" si="11"/>
        <v>898</v>
      </c>
      <c r="AJ72" s="213">
        <f t="shared" si="12"/>
        <v>480</v>
      </c>
      <c r="AK72" s="213">
        <f t="shared" si="13"/>
        <v>480</v>
      </c>
      <c r="AL72" s="198"/>
      <c r="AM72" s="498">
        <v>100</v>
      </c>
      <c r="AN72" s="499"/>
      <c r="AO72" s="499"/>
    </row>
    <row r="73" spans="1:41" x14ac:dyDescent="0.15">
      <c r="A73" s="174">
        <v>566</v>
      </c>
      <c r="B73" s="176" t="s">
        <v>5811</v>
      </c>
      <c r="C73" s="213">
        <v>90</v>
      </c>
      <c r="D73" s="219">
        <v>1</v>
      </c>
      <c r="E73" s="212" t="s">
        <v>6243</v>
      </c>
      <c r="F73" s="202">
        <v>0</v>
      </c>
      <c r="G73" s="200">
        <v>0</v>
      </c>
      <c r="H73" s="216">
        <v>0</v>
      </c>
      <c r="I73" s="208">
        <v>0</v>
      </c>
      <c r="J73" s="210">
        <v>0</v>
      </c>
      <c r="K73" s="204">
        <v>-20</v>
      </c>
      <c r="L73" s="206">
        <v>0</v>
      </c>
      <c r="M73" s="193"/>
      <c r="N73" s="189"/>
      <c r="O73" s="193"/>
      <c r="P73" s="189"/>
      <c r="Q73" s="193"/>
      <c r="R73" s="189"/>
      <c r="S73" s="194"/>
      <c r="T73" s="191"/>
      <c r="U73" s="198"/>
      <c r="V73" s="213">
        <v>497</v>
      </c>
      <c r="W73" s="213">
        <v>900</v>
      </c>
      <c r="X73" s="213">
        <v>0</v>
      </c>
      <c r="Y73" s="214">
        <v>4560</v>
      </c>
      <c r="Z73" s="213">
        <v>469</v>
      </c>
      <c r="AA73" s="213">
        <v>410</v>
      </c>
      <c r="AB73" s="213">
        <v>127</v>
      </c>
      <c r="AC73" s="213">
        <v>127</v>
      </c>
      <c r="AD73" s="198"/>
      <c r="AE73" s="213">
        <f t="shared" si="7"/>
        <v>4500</v>
      </c>
      <c r="AF73" s="213">
        <f t="shared" si="8"/>
        <v>0</v>
      </c>
      <c r="AG73" s="214">
        <f t="shared" si="9"/>
        <v>72960</v>
      </c>
      <c r="AH73" s="213">
        <f t="shared" si="10"/>
        <v>1009</v>
      </c>
      <c r="AI73" s="213">
        <f t="shared" si="11"/>
        <v>950</v>
      </c>
      <c r="AJ73" s="213">
        <f t="shared" si="12"/>
        <v>508</v>
      </c>
      <c r="AK73" s="213">
        <f t="shared" si="13"/>
        <v>508</v>
      </c>
      <c r="AL73" s="198"/>
      <c r="AM73" s="498">
        <v>100</v>
      </c>
      <c r="AN73" s="499"/>
      <c r="AO73" s="499"/>
    </row>
    <row r="74" spans="1:41" x14ac:dyDescent="0.15">
      <c r="A74" s="174">
        <v>567</v>
      </c>
      <c r="B74" s="176" t="s">
        <v>5812</v>
      </c>
      <c r="C74" s="213">
        <v>99</v>
      </c>
      <c r="D74" s="219">
        <v>1</v>
      </c>
      <c r="E74" s="212" t="s">
        <v>6243</v>
      </c>
      <c r="F74" s="202">
        <v>0</v>
      </c>
      <c r="G74" s="200">
        <v>0</v>
      </c>
      <c r="H74" s="216">
        <v>0</v>
      </c>
      <c r="I74" s="208">
        <v>0</v>
      </c>
      <c r="J74" s="210">
        <v>0</v>
      </c>
      <c r="K74" s="204">
        <v>-20</v>
      </c>
      <c r="L74" s="206">
        <v>0</v>
      </c>
      <c r="M74" s="193"/>
      <c r="N74" s="189"/>
      <c r="O74" s="193"/>
      <c r="P74" s="189"/>
      <c r="Q74" s="193"/>
      <c r="R74" s="189"/>
      <c r="S74" s="194"/>
      <c r="T74" s="191"/>
      <c r="U74" s="198"/>
      <c r="V74" s="213">
        <v>520</v>
      </c>
      <c r="W74" s="213">
        <v>1000</v>
      </c>
      <c r="X74" s="213">
        <v>0</v>
      </c>
      <c r="Y74" s="214">
        <v>5010</v>
      </c>
      <c r="Z74" s="213">
        <v>492</v>
      </c>
      <c r="AA74" s="213">
        <v>450</v>
      </c>
      <c r="AB74" s="213">
        <v>140</v>
      </c>
      <c r="AC74" s="213">
        <v>140</v>
      </c>
      <c r="AD74" s="198"/>
      <c r="AE74" s="213">
        <f t="shared" si="7"/>
        <v>5000</v>
      </c>
      <c r="AF74" s="213">
        <f t="shared" si="8"/>
        <v>0</v>
      </c>
      <c r="AG74" s="214">
        <f t="shared" si="9"/>
        <v>80160</v>
      </c>
      <c r="AH74" s="213">
        <f t="shared" si="10"/>
        <v>1086</v>
      </c>
      <c r="AI74" s="213">
        <f t="shared" si="11"/>
        <v>1044</v>
      </c>
      <c r="AJ74" s="213">
        <f t="shared" si="12"/>
        <v>560</v>
      </c>
      <c r="AK74" s="213">
        <f t="shared" si="13"/>
        <v>560</v>
      </c>
      <c r="AL74" s="198"/>
      <c r="AM74" s="498">
        <v>100</v>
      </c>
      <c r="AN74" s="499"/>
      <c r="AO74" s="499"/>
    </row>
    <row r="75" spans="1:41" x14ac:dyDescent="0.15">
      <c r="A75" s="174">
        <v>568</v>
      </c>
      <c r="B75" s="176" t="s">
        <v>5813</v>
      </c>
      <c r="C75" s="213">
        <v>25</v>
      </c>
      <c r="D75" s="219">
        <v>12</v>
      </c>
      <c r="E75" s="212" t="s">
        <v>6248</v>
      </c>
      <c r="F75" s="202">
        <v>0</v>
      </c>
      <c r="G75" s="200">
        <v>100</v>
      </c>
      <c r="H75" s="216">
        <v>0</v>
      </c>
      <c r="I75" s="208">
        <v>100</v>
      </c>
      <c r="J75" s="210">
        <v>-50</v>
      </c>
      <c r="K75" s="204">
        <v>100</v>
      </c>
      <c r="L75" s="206">
        <v>100</v>
      </c>
      <c r="M75" s="193"/>
      <c r="N75" s="189"/>
      <c r="O75" s="193"/>
      <c r="P75" s="189"/>
      <c r="Q75" s="193"/>
      <c r="R75" s="189"/>
      <c r="S75" s="194"/>
      <c r="T75" s="191"/>
      <c r="U75" s="198"/>
      <c r="V75" s="213">
        <v>880</v>
      </c>
      <c r="W75" s="213">
        <v>0</v>
      </c>
      <c r="X75" s="213">
        <v>0</v>
      </c>
      <c r="Y75" s="214">
        <v>100</v>
      </c>
      <c r="Z75" s="213">
        <v>0</v>
      </c>
      <c r="AA75" s="213">
        <v>0</v>
      </c>
      <c r="AB75" s="213">
        <v>0</v>
      </c>
      <c r="AC75" s="213">
        <v>0</v>
      </c>
      <c r="AD75" s="198"/>
      <c r="AE75" s="213">
        <f t="shared" si="7"/>
        <v>0</v>
      </c>
      <c r="AF75" s="213">
        <f t="shared" si="8"/>
        <v>0</v>
      </c>
      <c r="AG75" s="214">
        <f t="shared" si="9"/>
        <v>1600</v>
      </c>
      <c r="AH75" s="213">
        <f t="shared" si="10"/>
        <v>150</v>
      </c>
      <c r="AI75" s="213">
        <f t="shared" si="11"/>
        <v>150</v>
      </c>
      <c r="AJ75" s="213">
        <f t="shared" si="12"/>
        <v>0</v>
      </c>
      <c r="AK75" s="213">
        <f t="shared" si="13"/>
        <v>0</v>
      </c>
      <c r="AL75" s="198"/>
      <c r="AM75" s="498">
        <v>100</v>
      </c>
      <c r="AN75" s="499"/>
      <c r="AO75" s="499"/>
    </row>
    <row r="76" spans="1:41" x14ac:dyDescent="0.15">
      <c r="A76" s="174">
        <v>569</v>
      </c>
      <c r="B76" s="176" t="s">
        <v>5814</v>
      </c>
      <c r="C76" s="213">
        <v>30</v>
      </c>
      <c r="D76" s="219">
        <v>12</v>
      </c>
      <c r="E76" s="212" t="s">
        <v>6248</v>
      </c>
      <c r="F76" s="202">
        <v>0</v>
      </c>
      <c r="G76" s="200">
        <v>100</v>
      </c>
      <c r="H76" s="216">
        <v>0</v>
      </c>
      <c r="I76" s="208">
        <v>100</v>
      </c>
      <c r="J76" s="210">
        <v>-50</v>
      </c>
      <c r="K76" s="204">
        <v>100</v>
      </c>
      <c r="L76" s="206">
        <v>100</v>
      </c>
      <c r="M76" s="193" t="s">
        <v>583</v>
      </c>
      <c r="N76" s="189">
        <v>100</v>
      </c>
      <c r="O76" s="193"/>
      <c r="P76" s="189"/>
      <c r="Q76" s="193"/>
      <c r="R76" s="189"/>
      <c r="S76" s="194"/>
      <c r="T76" s="191"/>
      <c r="U76" s="198"/>
      <c r="V76" s="213">
        <v>1500</v>
      </c>
      <c r="W76" s="213">
        <v>1000</v>
      </c>
      <c r="X76" s="213">
        <v>0</v>
      </c>
      <c r="Y76" s="214">
        <v>500</v>
      </c>
      <c r="Z76" s="213">
        <v>0</v>
      </c>
      <c r="AA76" s="213">
        <v>0</v>
      </c>
      <c r="AB76" s="213">
        <v>0</v>
      </c>
      <c r="AC76" s="213">
        <v>0</v>
      </c>
      <c r="AD76" s="198"/>
      <c r="AE76" s="213">
        <f t="shared" si="7"/>
        <v>5000</v>
      </c>
      <c r="AF76" s="213">
        <f t="shared" si="8"/>
        <v>0</v>
      </c>
      <c r="AG76" s="214">
        <f t="shared" si="9"/>
        <v>8000</v>
      </c>
      <c r="AH76" s="213">
        <f t="shared" si="10"/>
        <v>180</v>
      </c>
      <c r="AI76" s="213">
        <f t="shared" si="11"/>
        <v>180</v>
      </c>
      <c r="AJ76" s="213">
        <f t="shared" si="12"/>
        <v>0</v>
      </c>
      <c r="AK76" s="213">
        <f t="shared" si="13"/>
        <v>0</v>
      </c>
      <c r="AL76" s="198"/>
      <c r="AM76" s="498">
        <v>100</v>
      </c>
      <c r="AN76" s="499"/>
      <c r="AO76" s="499"/>
    </row>
    <row r="77" spans="1:41" x14ac:dyDescent="0.15">
      <c r="A77" s="174">
        <v>570</v>
      </c>
      <c r="B77" s="176" t="s">
        <v>5815</v>
      </c>
      <c r="C77" s="213">
        <v>38</v>
      </c>
      <c r="D77" s="219">
        <v>12</v>
      </c>
      <c r="E77" s="212" t="s">
        <v>6248</v>
      </c>
      <c r="F77" s="202">
        <v>0</v>
      </c>
      <c r="G77" s="200">
        <v>100</v>
      </c>
      <c r="H77" s="216">
        <v>0</v>
      </c>
      <c r="I77" s="208">
        <v>100</v>
      </c>
      <c r="J77" s="210">
        <v>-50</v>
      </c>
      <c r="K77" s="204">
        <v>100</v>
      </c>
      <c r="L77" s="206">
        <v>100</v>
      </c>
      <c r="M77" s="193"/>
      <c r="N77" s="189"/>
      <c r="O77" s="193"/>
      <c r="P77" s="189"/>
      <c r="Q77" s="193"/>
      <c r="R77" s="189"/>
      <c r="S77" s="194"/>
      <c r="T77" s="191"/>
      <c r="U77" s="198"/>
      <c r="V77" s="213">
        <v>1500</v>
      </c>
      <c r="W77" s="213">
        <v>1000</v>
      </c>
      <c r="X77" s="213">
        <v>0</v>
      </c>
      <c r="Y77" s="214">
        <v>500</v>
      </c>
      <c r="Z77" s="213">
        <v>0</v>
      </c>
      <c r="AA77" s="213">
        <v>0</v>
      </c>
      <c r="AB77" s="213">
        <v>0</v>
      </c>
      <c r="AC77" s="213">
        <v>0</v>
      </c>
      <c r="AD77" s="198"/>
      <c r="AE77" s="213">
        <f t="shared" si="7"/>
        <v>5000</v>
      </c>
      <c r="AF77" s="213">
        <f t="shared" si="8"/>
        <v>0</v>
      </c>
      <c r="AG77" s="214">
        <f t="shared" si="9"/>
        <v>8000</v>
      </c>
      <c r="AH77" s="213">
        <f t="shared" si="10"/>
        <v>228</v>
      </c>
      <c r="AI77" s="213">
        <f t="shared" si="11"/>
        <v>228</v>
      </c>
      <c r="AJ77" s="213">
        <f t="shared" si="12"/>
        <v>0</v>
      </c>
      <c r="AK77" s="213">
        <f t="shared" si="13"/>
        <v>0</v>
      </c>
      <c r="AL77" s="198"/>
      <c r="AM77" s="498">
        <v>100</v>
      </c>
      <c r="AN77" s="499"/>
      <c r="AO77" s="499"/>
    </row>
    <row r="78" spans="1:41" x14ac:dyDescent="0.15">
      <c r="A78" s="174">
        <v>571</v>
      </c>
      <c r="B78" s="176" t="s">
        <v>5816</v>
      </c>
      <c r="C78" s="213">
        <v>38</v>
      </c>
      <c r="D78" s="219">
        <v>12</v>
      </c>
      <c r="E78" s="212" t="s">
        <v>6248</v>
      </c>
      <c r="F78" s="202">
        <v>0</v>
      </c>
      <c r="G78" s="200">
        <v>100</v>
      </c>
      <c r="H78" s="216">
        <v>0</v>
      </c>
      <c r="I78" s="208">
        <v>100</v>
      </c>
      <c r="J78" s="210">
        <v>-50</v>
      </c>
      <c r="K78" s="204">
        <v>100</v>
      </c>
      <c r="L78" s="206">
        <v>100</v>
      </c>
      <c r="M78" s="193"/>
      <c r="N78" s="189"/>
      <c r="O78" s="193"/>
      <c r="P78" s="189"/>
      <c r="Q78" s="193"/>
      <c r="R78" s="189"/>
      <c r="S78" s="194"/>
      <c r="T78" s="191"/>
      <c r="U78" s="198"/>
      <c r="V78" s="213">
        <v>2500</v>
      </c>
      <c r="W78" s="213">
        <v>1800</v>
      </c>
      <c r="X78" s="213">
        <v>0</v>
      </c>
      <c r="Y78" s="214">
        <v>6000</v>
      </c>
      <c r="Z78" s="213">
        <v>0</v>
      </c>
      <c r="AA78" s="213">
        <v>0</v>
      </c>
      <c r="AB78" s="213">
        <v>0</v>
      </c>
      <c r="AC78" s="213">
        <v>0</v>
      </c>
      <c r="AD78" s="198"/>
      <c r="AE78" s="213">
        <f t="shared" si="7"/>
        <v>9000</v>
      </c>
      <c r="AF78" s="213">
        <f t="shared" si="8"/>
        <v>0</v>
      </c>
      <c r="AG78" s="214">
        <f t="shared" si="9"/>
        <v>96000</v>
      </c>
      <c r="AH78" s="213">
        <f t="shared" si="10"/>
        <v>228</v>
      </c>
      <c r="AI78" s="213">
        <f t="shared" si="11"/>
        <v>228</v>
      </c>
      <c r="AJ78" s="213">
        <f t="shared" si="12"/>
        <v>0</v>
      </c>
      <c r="AK78" s="213">
        <f t="shared" si="13"/>
        <v>0</v>
      </c>
      <c r="AL78" s="198"/>
      <c r="AM78" s="498">
        <v>100</v>
      </c>
      <c r="AN78" s="499"/>
      <c r="AO78" s="499"/>
    </row>
    <row r="79" spans="1:41" x14ac:dyDescent="0.15">
      <c r="A79" s="174">
        <v>572</v>
      </c>
      <c r="B79" s="176" t="s">
        <v>5817</v>
      </c>
      <c r="C79" s="213">
        <v>34</v>
      </c>
      <c r="D79" s="219">
        <v>12</v>
      </c>
      <c r="E79" s="212" t="s">
        <v>6248</v>
      </c>
      <c r="F79" s="202">
        <v>0</v>
      </c>
      <c r="G79" s="200">
        <v>100</v>
      </c>
      <c r="H79" s="216">
        <v>0</v>
      </c>
      <c r="I79" s="208">
        <v>100</v>
      </c>
      <c r="J79" s="210">
        <v>-50</v>
      </c>
      <c r="K79" s="204">
        <v>100</v>
      </c>
      <c r="L79" s="206">
        <v>100</v>
      </c>
      <c r="M79" s="193"/>
      <c r="N79" s="189"/>
      <c r="O79" s="193"/>
      <c r="P79" s="189"/>
      <c r="Q79" s="193"/>
      <c r="R79" s="189"/>
      <c r="S79" s="194"/>
      <c r="T79" s="191"/>
      <c r="U79" s="198"/>
      <c r="V79" s="213">
        <v>1400</v>
      </c>
      <c r="W79" s="213">
        <v>500</v>
      </c>
      <c r="X79" s="213">
        <v>0</v>
      </c>
      <c r="Y79" s="214">
        <v>1500</v>
      </c>
      <c r="Z79" s="213">
        <v>0</v>
      </c>
      <c r="AA79" s="213">
        <v>0</v>
      </c>
      <c r="AB79" s="213">
        <v>0</v>
      </c>
      <c r="AC79" s="213">
        <v>0</v>
      </c>
      <c r="AD79" s="198"/>
      <c r="AE79" s="213">
        <f t="shared" si="7"/>
        <v>2500</v>
      </c>
      <c r="AF79" s="213">
        <f t="shared" si="8"/>
        <v>0</v>
      </c>
      <c r="AG79" s="214">
        <f t="shared" si="9"/>
        <v>24000</v>
      </c>
      <c r="AH79" s="213">
        <f t="shared" si="10"/>
        <v>204</v>
      </c>
      <c r="AI79" s="213">
        <f t="shared" si="11"/>
        <v>204</v>
      </c>
      <c r="AJ79" s="213">
        <f t="shared" si="12"/>
        <v>0</v>
      </c>
      <c r="AK79" s="213">
        <f t="shared" si="13"/>
        <v>0</v>
      </c>
      <c r="AL79" s="198"/>
      <c r="AM79" s="498">
        <v>100</v>
      </c>
      <c r="AN79" s="499"/>
      <c r="AO79" s="499"/>
    </row>
    <row r="80" spans="1:41" x14ac:dyDescent="0.15">
      <c r="A80" s="174">
        <v>573</v>
      </c>
      <c r="B80" s="176" t="s">
        <v>5818</v>
      </c>
      <c r="C80" s="213">
        <v>35</v>
      </c>
      <c r="D80" s="219">
        <v>12</v>
      </c>
      <c r="E80" s="212" t="s">
        <v>6248</v>
      </c>
      <c r="F80" s="202">
        <v>0</v>
      </c>
      <c r="G80" s="200">
        <v>100</v>
      </c>
      <c r="H80" s="216">
        <v>0</v>
      </c>
      <c r="I80" s="208">
        <v>100</v>
      </c>
      <c r="J80" s="210">
        <v>-50</v>
      </c>
      <c r="K80" s="204">
        <v>100</v>
      </c>
      <c r="L80" s="206">
        <v>100</v>
      </c>
      <c r="M80" s="193"/>
      <c r="N80" s="189"/>
      <c r="O80" s="193"/>
      <c r="P80" s="189"/>
      <c r="Q80" s="193"/>
      <c r="R80" s="189"/>
      <c r="S80" s="194"/>
      <c r="T80" s="191"/>
      <c r="U80" s="198"/>
      <c r="V80" s="213">
        <v>1400</v>
      </c>
      <c r="W80" s="213">
        <v>700</v>
      </c>
      <c r="X80" s="213">
        <v>0</v>
      </c>
      <c r="Y80" s="214">
        <v>2500</v>
      </c>
      <c r="Z80" s="213">
        <v>0</v>
      </c>
      <c r="AA80" s="213">
        <v>0</v>
      </c>
      <c r="AB80" s="213">
        <v>0</v>
      </c>
      <c r="AC80" s="213">
        <v>0</v>
      </c>
      <c r="AD80" s="198"/>
      <c r="AE80" s="213">
        <f t="shared" si="7"/>
        <v>3500</v>
      </c>
      <c r="AF80" s="213">
        <f t="shared" si="8"/>
        <v>0</v>
      </c>
      <c r="AG80" s="214">
        <f t="shared" si="9"/>
        <v>40000</v>
      </c>
      <c r="AH80" s="213">
        <f t="shared" si="10"/>
        <v>210</v>
      </c>
      <c r="AI80" s="213">
        <f t="shared" si="11"/>
        <v>210</v>
      </c>
      <c r="AJ80" s="213">
        <f t="shared" si="12"/>
        <v>0</v>
      </c>
      <c r="AK80" s="213">
        <f t="shared" si="13"/>
        <v>0</v>
      </c>
      <c r="AL80" s="198"/>
      <c r="AM80" s="498">
        <v>100</v>
      </c>
      <c r="AN80" s="499"/>
      <c r="AO80" s="499"/>
    </row>
    <row r="81" spans="1:41" x14ac:dyDescent="0.15">
      <c r="A81" s="174">
        <v>574</v>
      </c>
      <c r="B81" s="176" t="s">
        <v>5819</v>
      </c>
      <c r="C81" s="213">
        <v>36</v>
      </c>
      <c r="D81" s="219">
        <v>12</v>
      </c>
      <c r="E81" s="212" t="s">
        <v>6248</v>
      </c>
      <c r="F81" s="202">
        <v>0</v>
      </c>
      <c r="G81" s="200">
        <v>100</v>
      </c>
      <c r="H81" s="216">
        <v>0</v>
      </c>
      <c r="I81" s="208">
        <v>100</v>
      </c>
      <c r="J81" s="210">
        <v>-50</v>
      </c>
      <c r="K81" s="204">
        <v>100</v>
      </c>
      <c r="L81" s="206">
        <v>100</v>
      </c>
      <c r="M81" s="193"/>
      <c r="N81" s="189"/>
      <c r="O81" s="193"/>
      <c r="P81" s="189"/>
      <c r="Q81" s="193"/>
      <c r="R81" s="189"/>
      <c r="S81" s="194"/>
      <c r="T81" s="191"/>
      <c r="U81" s="198"/>
      <c r="V81" s="213">
        <v>1400</v>
      </c>
      <c r="W81" s="213">
        <v>1000</v>
      </c>
      <c r="X81" s="213">
        <v>0</v>
      </c>
      <c r="Y81" s="214">
        <v>5000</v>
      </c>
      <c r="Z81" s="213">
        <v>0</v>
      </c>
      <c r="AA81" s="213">
        <v>0</v>
      </c>
      <c r="AB81" s="213">
        <v>0</v>
      </c>
      <c r="AC81" s="213">
        <v>0</v>
      </c>
      <c r="AD81" s="198"/>
      <c r="AE81" s="213">
        <f t="shared" si="7"/>
        <v>5000</v>
      </c>
      <c r="AF81" s="213">
        <f t="shared" si="8"/>
        <v>0</v>
      </c>
      <c r="AG81" s="214">
        <f t="shared" si="9"/>
        <v>80000</v>
      </c>
      <c r="AH81" s="213">
        <f t="shared" si="10"/>
        <v>216</v>
      </c>
      <c r="AI81" s="213">
        <f t="shared" si="11"/>
        <v>216</v>
      </c>
      <c r="AJ81" s="213">
        <f t="shared" si="12"/>
        <v>0</v>
      </c>
      <c r="AK81" s="213">
        <f t="shared" si="13"/>
        <v>0</v>
      </c>
      <c r="AL81" s="198"/>
      <c r="AM81" s="498">
        <v>100</v>
      </c>
      <c r="AN81" s="499"/>
      <c r="AO81" s="499"/>
    </row>
    <row r="82" spans="1:41" x14ac:dyDescent="0.15">
      <c r="A82" s="174">
        <v>575</v>
      </c>
      <c r="B82" s="176" t="s">
        <v>6206</v>
      </c>
      <c r="C82" s="213">
        <v>99</v>
      </c>
      <c r="D82" s="219">
        <v>12</v>
      </c>
      <c r="E82" s="212" t="s">
        <v>6248</v>
      </c>
      <c r="F82" s="202">
        <v>0</v>
      </c>
      <c r="G82" s="200">
        <v>100</v>
      </c>
      <c r="H82" s="216">
        <v>100</v>
      </c>
      <c r="I82" s="208">
        <v>100</v>
      </c>
      <c r="J82" s="210">
        <v>100</v>
      </c>
      <c r="K82" s="204">
        <v>100</v>
      </c>
      <c r="L82" s="206">
        <v>100</v>
      </c>
      <c r="M82" s="193"/>
      <c r="N82" s="189"/>
      <c r="O82" s="193"/>
      <c r="P82" s="189"/>
      <c r="Q82" s="193"/>
      <c r="R82" s="189"/>
      <c r="S82" s="194"/>
      <c r="T82" s="191"/>
      <c r="U82" s="198"/>
      <c r="V82" s="213">
        <v>7000</v>
      </c>
      <c r="W82" s="213">
        <v>65535</v>
      </c>
      <c r="X82" s="213">
        <v>0</v>
      </c>
      <c r="Y82" s="214">
        <v>50000</v>
      </c>
      <c r="Z82" s="213">
        <v>0</v>
      </c>
      <c r="AA82" s="213">
        <v>0</v>
      </c>
      <c r="AB82" s="213">
        <v>0</v>
      </c>
      <c r="AC82" s="213">
        <v>0</v>
      </c>
      <c r="AD82" s="198"/>
      <c r="AE82" s="213">
        <f t="shared" si="7"/>
        <v>327675</v>
      </c>
      <c r="AF82" s="213">
        <f t="shared" si="8"/>
        <v>0</v>
      </c>
      <c r="AG82" s="214">
        <f t="shared" si="9"/>
        <v>800000</v>
      </c>
      <c r="AH82" s="213">
        <f t="shared" si="10"/>
        <v>594</v>
      </c>
      <c r="AI82" s="213">
        <f t="shared" si="11"/>
        <v>594</v>
      </c>
      <c r="AJ82" s="213">
        <f t="shared" si="12"/>
        <v>0</v>
      </c>
      <c r="AK82" s="213">
        <f t="shared" si="13"/>
        <v>0</v>
      </c>
      <c r="AL82" s="198"/>
      <c r="AM82" s="498">
        <v>100</v>
      </c>
      <c r="AN82" s="499"/>
      <c r="AO82" s="499"/>
    </row>
    <row r="83" spans="1:41" x14ac:dyDescent="0.15">
      <c r="A83" s="174">
        <v>576</v>
      </c>
      <c r="B83" s="176" t="s">
        <v>5820</v>
      </c>
      <c r="C83" s="213">
        <v>45</v>
      </c>
      <c r="D83" s="219">
        <v>12</v>
      </c>
      <c r="E83" s="212" t="s">
        <v>6248</v>
      </c>
      <c r="F83" s="202">
        <v>0</v>
      </c>
      <c r="G83" s="200">
        <v>100</v>
      </c>
      <c r="H83" s="216">
        <v>0</v>
      </c>
      <c r="I83" s="208">
        <v>100</v>
      </c>
      <c r="J83" s="210">
        <v>-50</v>
      </c>
      <c r="K83" s="204">
        <v>100</v>
      </c>
      <c r="L83" s="206">
        <v>100</v>
      </c>
      <c r="M83" s="193"/>
      <c r="N83" s="189"/>
      <c r="O83" s="193"/>
      <c r="P83" s="189"/>
      <c r="Q83" s="193"/>
      <c r="R83" s="189"/>
      <c r="S83" s="194"/>
      <c r="T83" s="191"/>
      <c r="U83" s="198"/>
      <c r="V83" s="213">
        <v>2800</v>
      </c>
      <c r="W83" s="213">
        <v>20000</v>
      </c>
      <c r="X83" s="213">
        <v>0</v>
      </c>
      <c r="Y83" s="214">
        <v>6000</v>
      </c>
      <c r="Z83" s="213">
        <v>0</v>
      </c>
      <c r="AA83" s="213">
        <v>0</v>
      </c>
      <c r="AB83" s="213">
        <v>0</v>
      </c>
      <c r="AC83" s="213">
        <v>0</v>
      </c>
      <c r="AD83" s="198"/>
      <c r="AE83" s="213">
        <f t="shared" si="7"/>
        <v>100000</v>
      </c>
      <c r="AF83" s="213">
        <f t="shared" si="8"/>
        <v>0</v>
      </c>
      <c r="AG83" s="214">
        <f t="shared" si="9"/>
        <v>96000</v>
      </c>
      <c r="AH83" s="213">
        <f t="shared" si="10"/>
        <v>270</v>
      </c>
      <c r="AI83" s="213">
        <f t="shared" si="11"/>
        <v>270</v>
      </c>
      <c r="AJ83" s="213">
        <f t="shared" si="12"/>
        <v>0</v>
      </c>
      <c r="AK83" s="213">
        <f t="shared" si="13"/>
        <v>0</v>
      </c>
      <c r="AL83" s="198"/>
      <c r="AM83" s="498">
        <v>100</v>
      </c>
      <c r="AN83" s="499"/>
      <c r="AO83" s="499"/>
    </row>
    <row r="84" spans="1:41" x14ac:dyDescent="0.15">
      <c r="A84" s="174">
        <v>577</v>
      </c>
      <c r="B84" s="176" t="s">
        <v>5820</v>
      </c>
      <c r="C84" s="213">
        <v>45</v>
      </c>
      <c r="D84" s="219">
        <v>12</v>
      </c>
      <c r="E84" s="212" t="s">
        <v>6248</v>
      </c>
      <c r="F84" s="202">
        <v>0</v>
      </c>
      <c r="G84" s="200">
        <v>100</v>
      </c>
      <c r="H84" s="216">
        <v>0</v>
      </c>
      <c r="I84" s="208">
        <v>100</v>
      </c>
      <c r="J84" s="210">
        <v>-50</v>
      </c>
      <c r="K84" s="204">
        <v>100</v>
      </c>
      <c r="L84" s="206">
        <v>100</v>
      </c>
      <c r="M84" s="193"/>
      <c r="N84" s="189"/>
      <c r="O84" s="193"/>
      <c r="P84" s="189"/>
      <c r="Q84" s="193"/>
      <c r="R84" s="189"/>
      <c r="S84" s="194"/>
      <c r="T84" s="191"/>
      <c r="U84" s="198"/>
      <c r="V84" s="213">
        <v>500</v>
      </c>
      <c r="W84" s="213">
        <v>20000</v>
      </c>
      <c r="X84" s="213">
        <v>0</v>
      </c>
      <c r="Y84" s="214">
        <v>2000</v>
      </c>
      <c r="Z84" s="213">
        <v>0</v>
      </c>
      <c r="AA84" s="213">
        <v>0</v>
      </c>
      <c r="AB84" s="213">
        <v>0</v>
      </c>
      <c r="AC84" s="213">
        <v>0</v>
      </c>
      <c r="AD84" s="198"/>
      <c r="AE84" s="213">
        <f t="shared" si="7"/>
        <v>100000</v>
      </c>
      <c r="AF84" s="213">
        <f t="shared" si="8"/>
        <v>0</v>
      </c>
      <c r="AG84" s="214">
        <f t="shared" si="9"/>
        <v>32000</v>
      </c>
      <c r="AH84" s="213">
        <f t="shared" si="10"/>
        <v>270</v>
      </c>
      <c r="AI84" s="213">
        <f t="shared" si="11"/>
        <v>270</v>
      </c>
      <c r="AJ84" s="213">
        <f t="shared" si="12"/>
        <v>0</v>
      </c>
      <c r="AK84" s="213">
        <f t="shared" si="13"/>
        <v>0</v>
      </c>
      <c r="AL84" s="198"/>
      <c r="AM84" s="498">
        <v>100</v>
      </c>
      <c r="AN84" s="499"/>
      <c r="AO84" s="499"/>
    </row>
    <row r="85" spans="1:41" x14ac:dyDescent="0.15">
      <c r="A85" s="174">
        <v>578</v>
      </c>
      <c r="B85" s="176" t="s">
        <v>5821</v>
      </c>
      <c r="C85" s="213">
        <v>18</v>
      </c>
      <c r="D85" s="219">
        <v>2</v>
      </c>
      <c r="E85" s="212" t="s">
        <v>6239</v>
      </c>
      <c r="F85" s="202">
        <v>0</v>
      </c>
      <c r="G85" s="200">
        <v>0</v>
      </c>
      <c r="H85" s="216">
        <v>0</v>
      </c>
      <c r="I85" s="208">
        <v>0</v>
      </c>
      <c r="J85" s="210">
        <v>-50</v>
      </c>
      <c r="K85" s="204">
        <v>-20</v>
      </c>
      <c r="L85" s="206">
        <v>-50</v>
      </c>
      <c r="M85" s="193" t="s">
        <v>5822</v>
      </c>
      <c r="N85" s="189">
        <v>70</v>
      </c>
      <c r="O85" s="193" t="s">
        <v>557</v>
      </c>
      <c r="P85" s="189">
        <v>35</v>
      </c>
      <c r="Q85" s="193" t="s">
        <v>556</v>
      </c>
      <c r="R85" s="189">
        <v>15</v>
      </c>
      <c r="S85" s="194"/>
      <c r="T85" s="191"/>
      <c r="U85" s="198"/>
      <c r="V85" s="213">
        <v>60</v>
      </c>
      <c r="W85" s="213">
        <v>600</v>
      </c>
      <c r="X85" s="213">
        <v>600</v>
      </c>
      <c r="Y85" s="214">
        <v>2000</v>
      </c>
      <c r="Z85" s="213">
        <v>150</v>
      </c>
      <c r="AA85" s="213">
        <v>50</v>
      </c>
      <c r="AB85" s="213">
        <v>30</v>
      </c>
      <c r="AC85" s="213">
        <v>30</v>
      </c>
      <c r="AD85" s="198"/>
      <c r="AE85" s="213">
        <f t="shared" si="7"/>
        <v>3000</v>
      </c>
      <c r="AF85" s="213">
        <f t="shared" si="8"/>
        <v>3000</v>
      </c>
      <c r="AG85" s="214">
        <f t="shared" si="9"/>
        <v>32000</v>
      </c>
      <c r="AH85" s="213">
        <f t="shared" si="10"/>
        <v>258</v>
      </c>
      <c r="AI85" s="213">
        <f t="shared" si="11"/>
        <v>158</v>
      </c>
      <c r="AJ85" s="213">
        <f t="shared" si="12"/>
        <v>120</v>
      </c>
      <c r="AK85" s="213">
        <f t="shared" si="13"/>
        <v>120</v>
      </c>
      <c r="AL85" s="198"/>
      <c r="AM85" s="498">
        <v>65</v>
      </c>
      <c r="AN85" s="499"/>
      <c r="AO85" s="499"/>
    </row>
    <row r="86" spans="1:41" x14ac:dyDescent="0.15">
      <c r="A86" s="174">
        <v>579</v>
      </c>
      <c r="B86" s="176" t="s">
        <v>5823</v>
      </c>
      <c r="C86" s="213">
        <v>18</v>
      </c>
      <c r="D86" s="219">
        <v>2</v>
      </c>
      <c r="E86" s="212" t="s">
        <v>6239</v>
      </c>
      <c r="F86" s="202">
        <v>0</v>
      </c>
      <c r="G86" s="200">
        <v>0</v>
      </c>
      <c r="H86" s="216">
        <v>0</v>
      </c>
      <c r="I86" s="208">
        <v>0</v>
      </c>
      <c r="J86" s="210">
        <v>-50</v>
      </c>
      <c r="K86" s="204">
        <v>-20</v>
      </c>
      <c r="L86" s="206">
        <v>-50</v>
      </c>
      <c r="M86" s="193" t="s">
        <v>5822</v>
      </c>
      <c r="N86" s="189">
        <v>70</v>
      </c>
      <c r="O86" s="193" t="s">
        <v>557</v>
      </c>
      <c r="P86" s="189">
        <v>35</v>
      </c>
      <c r="Q86" s="193" t="s">
        <v>556</v>
      </c>
      <c r="R86" s="189">
        <v>15</v>
      </c>
      <c r="S86" s="194"/>
      <c r="T86" s="191"/>
      <c r="U86" s="198"/>
      <c r="V86" s="213">
        <v>60</v>
      </c>
      <c r="W86" s="213">
        <v>600</v>
      </c>
      <c r="X86" s="213">
        <v>600</v>
      </c>
      <c r="Y86" s="214">
        <v>2000</v>
      </c>
      <c r="Z86" s="213">
        <v>150</v>
      </c>
      <c r="AA86" s="213">
        <v>50</v>
      </c>
      <c r="AB86" s="213">
        <v>30</v>
      </c>
      <c r="AC86" s="213">
        <v>30</v>
      </c>
      <c r="AD86" s="198"/>
      <c r="AE86" s="213">
        <f t="shared" si="7"/>
        <v>3000</v>
      </c>
      <c r="AF86" s="213">
        <f t="shared" si="8"/>
        <v>3000</v>
      </c>
      <c r="AG86" s="214">
        <f t="shared" si="9"/>
        <v>32000</v>
      </c>
      <c r="AH86" s="213">
        <f t="shared" si="10"/>
        <v>258</v>
      </c>
      <c r="AI86" s="213">
        <f t="shared" si="11"/>
        <v>158</v>
      </c>
      <c r="AJ86" s="213">
        <f t="shared" si="12"/>
        <v>120</v>
      </c>
      <c r="AK86" s="213">
        <f t="shared" si="13"/>
        <v>120</v>
      </c>
      <c r="AL86" s="198"/>
      <c r="AM86" s="498">
        <v>65</v>
      </c>
      <c r="AN86" s="499"/>
      <c r="AO86" s="499"/>
    </row>
    <row r="87" spans="1:41" x14ac:dyDescent="0.15">
      <c r="A87" s="174">
        <v>580</v>
      </c>
      <c r="B87" s="176" t="s">
        <v>5824</v>
      </c>
      <c r="C87" s="213">
        <v>28</v>
      </c>
      <c r="D87" s="219">
        <v>6</v>
      </c>
      <c r="E87" s="212" t="s">
        <v>6242</v>
      </c>
      <c r="F87" s="202">
        <v>0</v>
      </c>
      <c r="G87" s="200">
        <v>0</v>
      </c>
      <c r="H87" s="216">
        <v>-50</v>
      </c>
      <c r="I87" s="208">
        <v>-50</v>
      </c>
      <c r="J87" s="210">
        <v>0</v>
      </c>
      <c r="K87" s="204">
        <v>100</v>
      </c>
      <c r="L87" s="206">
        <v>0</v>
      </c>
      <c r="M87" s="193" t="s">
        <v>554</v>
      </c>
      <c r="N87" s="189">
        <v>70</v>
      </c>
      <c r="O87" s="193" t="s">
        <v>553</v>
      </c>
      <c r="P87" s="189">
        <v>35</v>
      </c>
      <c r="Q87" s="193" t="s">
        <v>2569</v>
      </c>
      <c r="R87" s="189">
        <v>5</v>
      </c>
      <c r="S87" s="194"/>
      <c r="T87" s="191"/>
      <c r="U87" s="198"/>
      <c r="V87" s="213">
        <v>50</v>
      </c>
      <c r="W87" s="213">
        <v>2000</v>
      </c>
      <c r="X87" s="213">
        <v>1000</v>
      </c>
      <c r="Y87" s="214">
        <v>4800</v>
      </c>
      <c r="Z87" s="213">
        <v>540</v>
      </c>
      <c r="AA87" s="213">
        <v>120</v>
      </c>
      <c r="AB87" s="213">
        <v>40</v>
      </c>
      <c r="AC87" s="213">
        <v>40</v>
      </c>
      <c r="AD87" s="198"/>
      <c r="AE87" s="213">
        <f t="shared" si="7"/>
        <v>10000</v>
      </c>
      <c r="AF87" s="213">
        <f t="shared" si="8"/>
        <v>5000</v>
      </c>
      <c r="AG87" s="214">
        <f t="shared" si="9"/>
        <v>76800</v>
      </c>
      <c r="AH87" s="213">
        <f t="shared" si="10"/>
        <v>708</v>
      </c>
      <c r="AI87" s="213">
        <f t="shared" si="11"/>
        <v>288</v>
      </c>
      <c r="AJ87" s="213">
        <f t="shared" si="12"/>
        <v>160</v>
      </c>
      <c r="AK87" s="213">
        <f t="shared" si="13"/>
        <v>160</v>
      </c>
      <c r="AL87" s="198"/>
      <c r="AM87" s="498">
        <v>80</v>
      </c>
      <c r="AN87" s="499"/>
      <c r="AO87" s="499"/>
    </row>
    <row r="88" spans="1:41" x14ac:dyDescent="0.15">
      <c r="A88" s="174">
        <v>581</v>
      </c>
      <c r="B88" s="176" t="s">
        <v>5825</v>
      </c>
      <c r="C88" s="213">
        <v>28</v>
      </c>
      <c r="D88" s="219">
        <v>6</v>
      </c>
      <c r="E88" s="212" t="s">
        <v>6242</v>
      </c>
      <c r="F88" s="202">
        <v>0</v>
      </c>
      <c r="G88" s="200">
        <v>0</v>
      </c>
      <c r="H88" s="216">
        <v>-50</v>
      </c>
      <c r="I88" s="208">
        <v>-50</v>
      </c>
      <c r="J88" s="210">
        <v>0</v>
      </c>
      <c r="K88" s="204">
        <v>100</v>
      </c>
      <c r="L88" s="206">
        <v>0</v>
      </c>
      <c r="M88" s="193" t="s">
        <v>554</v>
      </c>
      <c r="N88" s="189">
        <v>70</v>
      </c>
      <c r="O88" s="193" t="s">
        <v>553</v>
      </c>
      <c r="P88" s="189">
        <v>35</v>
      </c>
      <c r="Q88" s="193" t="s">
        <v>2569</v>
      </c>
      <c r="R88" s="189">
        <v>5</v>
      </c>
      <c r="S88" s="194"/>
      <c r="T88" s="191"/>
      <c r="U88" s="198"/>
      <c r="V88" s="213">
        <v>50</v>
      </c>
      <c r="W88" s="213">
        <v>2000</v>
      </c>
      <c r="X88" s="213">
        <v>1000</v>
      </c>
      <c r="Y88" s="214">
        <v>4800</v>
      </c>
      <c r="Z88" s="213">
        <v>540</v>
      </c>
      <c r="AA88" s="213">
        <v>120</v>
      </c>
      <c r="AB88" s="213">
        <v>40</v>
      </c>
      <c r="AC88" s="213">
        <v>40</v>
      </c>
      <c r="AD88" s="198"/>
      <c r="AE88" s="213">
        <f t="shared" si="7"/>
        <v>10000</v>
      </c>
      <c r="AF88" s="213">
        <f t="shared" si="8"/>
        <v>5000</v>
      </c>
      <c r="AG88" s="214">
        <f t="shared" si="9"/>
        <v>76800</v>
      </c>
      <c r="AH88" s="213">
        <f t="shared" si="10"/>
        <v>708</v>
      </c>
      <c r="AI88" s="213">
        <f t="shared" si="11"/>
        <v>288</v>
      </c>
      <c r="AJ88" s="213">
        <f t="shared" si="12"/>
        <v>160</v>
      </c>
      <c r="AK88" s="213">
        <f t="shared" si="13"/>
        <v>160</v>
      </c>
      <c r="AL88" s="198"/>
      <c r="AM88" s="498">
        <v>80</v>
      </c>
      <c r="AN88" s="499"/>
      <c r="AO88" s="499"/>
    </row>
    <row r="89" spans="1:41" x14ac:dyDescent="0.15">
      <c r="A89" s="174">
        <v>582</v>
      </c>
      <c r="B89" s="176" t="s">
        <v>5826</v>
      </c>
      <c r="C89" s="213">
        <v>16</v>
      </c>
      <c r="D89" s="219">
        <v>0</v>
      </c>
      <c r="E89" s="212" t="s">
        <v>6238</v>
      </c>
      <c r="F89" s="202">
        <v>0</v>
      </c>
      <c r="G89" s="200">
        <v>0</v>
      </c>
      <c r="H89" s="216">
        <v>0</v>
      </c>
      <c r="I89" s="208">
        <v>0</v>
      </c>
      <c r="J89" s="210">
        <v>0</v>
      </c>
      <c r="K89" s="204">
        <v>-20</v>
      </c>
      <c r="L89" s="206">
        <v>0</v>
      </c>
      <c r="M89" s="193" t="s">
        <v>5827</v>
      </c>
      <c r="N89" s="189">
        <v>70</v>
      </c>
      <c r="O89" s="193" t="s">
        <v>551</v>
      </c>
      <c r="P89" s="189">
        <v>30</v>
      </c>
      <c r="Q89" s="193" t="s">
        <v>550</v>
      </c>
      <c r="R89" s="189">
        <v>10</v>
      </c>
      <c r="S89" s="194"/>
      <c r="T89" s="191"/>
      <c r="U89" s="198"/>
      <c r="V89" s="213">
        <v>25</v>
      </c>
      <c r="W89" s="213">
        <v>400</v>
      </c>
      <c r="X89" s="213">
        <v>800</v>
      </c>
      <c r="Y89" s="214">
        <v>3000</v>
      </c>
      <c r="Z89" s="213">
        <v>110</v>
      </c>
      <c r="AA89" s="213">
        <v>40</v>
      </c>
      <c r="AB89" s="213">
        <v>20</v>
      </c>
      <c r="AC89" s="213">
        <v>20</v>
      </c>
      <c r="AD89" s="198"/>
      <c r="AE89" s="213">
        <f t="shared" si="7"/>
        <v>2000</v>
      </c>
      <c r="AF89" s="213">
        <f t="shared" si="8"/>
        <v>4000</v>
      </c>
      <c r="AG89" s="214">
        <f t="shared" si="9"/>
        <v>48000</v>
      </c>
      <c r="AH89" s="213">
        <f t="shared" si="10"/>
        <v>206</v>
      </c>
      <c r="AI89" s="213">
        <f t="shared" si="11"/>
        <v>136</v>
      </c>
      <c r="AJ89" s="213">
        <f t="shared" si="12"/>
        <v>80</v>
      </c>
      <c r="AK89" s="213">
        <f t="shared" si="13"/>
        <v>80</v>
      </c>
      <c r="AL89" s="198"/>
      <c r="AM89" s="498">
        <v>80</v>
      </c>
      <c r="AN89" s="499"/>
      <c r="AO89" s="499"/>
    </row>
    <row r="90" spans="1:41" x14ac:dyDescent="0.15">
      <c r="A90" s="174">
        <v>583</v>
      </c>
      <c r="B90" s="176" t="s">
        <v>5828</v>
      </c>
      <c r="C90" s="213">
        <v>16</v>
      </c>
      <c r="D90" s="219">
        <v>0</v>
      </c>
      <c r="E90" s="212" t="s">
        <v>6238</v>
      </c>
      <c r="F90" s="202">
        <v>0</v>
      </c>
      <c r="G90" s="200">
        <v>0</v>
      </c>
      <c r="H90" s="216">
        <v>0</v>
      </c>
      <c r="I90" s="208">
        <v>0</v>
      </c>
      <c r="J90" s="210">
        <v>0</v>
      </c>
      <c r="K90" s="204">
        <v>-20</v>
      </c>
      <c r="L90" s="206">
        <v>0</v>
      </c>
      <c r="M90" s="193" t="s">
        <v>5827</v>
      </c>
      <c r="N90" s="189">
        <v>70</v>
      </c>
      <c r="O90" s="193" t="s">
        <v>551</v>
      </c>
      <c r="P90" s="189">
        <v>30</v>
      </c>
      <c r="Q90" s="193" t="s">
        <v>550</v>
      </c>
      <c r="R90" s="189">
        <v>10</v>
      </c>
      <c r="S90" s="194"/>
      <c r="T90" s="191"/>
      <c r="U90" s="198"/>
      <c r="V90" s="213">
        <v>50</v>
      </c>
      <c r="W90" s="213">
        <v>400</v>
      </c>
      <c r="X90" s="213">
        <v>800</v>
      </c>
      <c r="Y90" s="214">
        <v>3000</v>
      </c>
      <c r="Z90" s="213">
        <v>120</v>
      </c>
      <c r="AA90" s="213">
        <v>40</v>
      </c>
      <c r="AB90" s="213">
        <v>20</v>
      </c>
      <c r="AC90" s="213">
        <v>20</v>
      </c>
      <c r="AD90" s="198"/>
      <c r="AE90" s="213">
        <f t="shared" si="7"/>
        <v>2000</v>
      </c>
      <c r="AF90" s="213">
        <f t="shared" si="8"/>
        <v>4000</v>
      </c>
      <c r="AG90" s="214">
        <f t="shared" si="9"/>
        <v>48000</v>
      </c>
      <c r="AH90" s="213">
        <f t="shared" si="10"/>
        <v>216</v>
      </c>
      <c r="AI90" s="213">
        <f t="shared" si="11"/>
        <v>136</v>
      </c>
      <c r="AJ90" s="213">
        <f t="shared" si="12"/>
        <v>80</v>
      </c>
      <c r="AK90" s="213">
        <f t="shared" si="13"/>
        <v>80</v>
      </c>
      <c r="AL90" s="198"/>
      <c r="AM90" s="498">
        <v>80</v>
      </c>
      <c r="AN90" s="499"/>
      <c r="AO90" s="499"/>
    </row>
    <row r="91" spans="1:41" x14ac:dyDescent="0.15">
      <c r="A91" s="174">
        <v>584</v>
      </c>
      <c r="B91" s="176" t="s">
        <v>5829</v>
      </c>
      <c r="C91" s="213">
        <v>16</v>
      </c>
      <c r="D91" s="219">
        <v>0</v>
      </c>
      <c r="E91" s="212" t="s">
        <v>6238</v>
      </c>
      <c r="F91" s="202">
        <v>0</v>
      </c>
      <c r="G91" s="200">
        <v>0</v>
      </c>
      <c r="H91" s="216">
        <v>0</v>
      </c>
      <c r="I91" s="208">
        <v>0</v>
      </c>
      <c r="J91" s="210">
        <v>0</v>
      </c>
      <c r="K91" s="204">
        <v>-20</v>
      </c>
      <c r="L91" s="206">
        <v>0</v>
      </c>
      <c r="M91" s="193" t="s">
        <v>5827</v>
      </c>
      <c r="N91" s="189">
        <v>70</v>
      </c>
      <c r="O91" s="193" t="s">
        <v>551</v>
      </c>
      <c r="P91" s="189">
        <v>30</v>
      </c>
      <c r="Q91" s="193" t="s">
        <v>550</v>
      </c>
      <c r="R91" s="189">
        <v>10</v>
      </c>
      <c r="S91" s="194"/>
      <c r="T91" s="191"/>
      <c r="U91" s="198"/>
      <c r="V91" s="213">
        <v>50</v>
      </c>
      <c r="W91" s="213">
        <v>400</v>
      </c>
      <c r="X91" s="213">
        <v>800</v>
      </c>
      <c r="Y91" s="214">
        <v>3000</v>
      </c>
      <c r="Z91" s="213">
        <v>120</v>
      </c>
      <c r="AA91" s="213">
        <v>40</v>
      </c>
      <c r="AB91" s="213">
        <v>20</v>
      </c>
      <c r="AC91" s="213">
        <v>20</v>
      </c>
      <c r="AD91" s="198"/>
      <c r="AE91" s="213">
        <f t="shared" si="7"/>
        <v>2000</v>
      </c>
      <c r="AF91" s="213">
        <f t="shared" si="8"/>
        <v>4000</v>
      </c>
      <c r="AG91" s="214">
        <f t="shared" si="9"/>
        <v>48000</v>
      </c>
      <c r="AH91" s="213">
        <f t="shared" si="10"/>
        <v>216</v>
      </c>
      <c r="AI91" s="213">
        <f t="shared" si="11"/>
        <v>136</v>
      </c>
      <c r="AJ91" s="213">
        <f t="shared" si="12"/>
        <v>80</v>
      </c>
      <c r="AK91" s="213">
        <f t="shared" si="13"/>
        <v>80</v>
      </c>
      <c r="AL91" s="198"/>
      <c r="AM91" s="498">
        <v>80</v>
      </c>
      <c r="AN91" s="499"/>
      <c r="AO91" s="499"/>
    </row>
    <row r="92" spans="1:41" x14ac:dyDescent="0.15">
      <c r="A92" s="174">
        <v>585</v>
      </c>
      <c r="B92" s="176" t="s">
        <v>5830</v>
      </c>
      <c r="C92" s="213">
        <v>40</v>
      </c>
      <c r="D92" s="219">
        <v>1</v>
      </c>
      <c r="E92" s="212" t="s">
        <v>6243</v>
      </c>
      <c r="F92" s="202">
        <v>0</v>
      </c>
      <c r="G92" s="200">
        <v>0</v>
      </c>
      <c r="H92" s="216">
        <v>0</v>
      </c>
      <c r="I92" s="208">
        <v>0</v>
      </c>
      <c r="J92" s="210">
        <v>0</v>
      </c>
      <c r="K92" s="204">
        <v>-20</v>
      </c>
      <c r="L92" s="206">
        <v>0</v>
      </c>
      <c r="M92" s="193"/>
      <c r="N92" s="189"/>
      <c r="O92" s="193"/>
      <c r="P92" s="189"/>
      <c r="Q92" s="193"/>
      <c r="R92" s="189"/>
      <c r="S92" s="194"/>
      <c r="T92" s="191"/>
      <c r="U92" s="198"/>
      <c r="V92" s="213">
        <v>180</v>
      </c>
      <c r="W92" s="213">
        <v>0</v>
      </c>
      <c r="X92" s="213">
        <v>0</v>
      </c>
      <c r="Y92" s="214">
        <v>14000</v>
      </c>
      <c r="Z92" s="213">
        <v>450</v>
      </c>
      <c r="AA92" s="213">
        <v>120</v>
      </c>
      <c r="AB92" s="213">
        <v>55</v>
      </c>
      <c r="AC92" s="213">
        <v>55</v>
      </c>
      <c r="AD92" s="198"/>
      <c r="AE92" s="213">
        <f t="shared" si="7"/>
        <v>0</v>
      </c>
      <c r="AF92" s="213">
        <f t="shared" si="8"/>
        <v>0</v>
      </c>
      <c r="AG92" s="214">
        <f t="shared" si="9"/>
        <v>224000</v>
      </c>
      <c r="AH92" s="213">
        <f t="shared" si="10"/>
        <v>690</v>
      </c>
      <c r="AI92" s="213">
        <f t="shared" si="11"/>
        <v>360</v>
      </c>
      <c r="AJ92" s="213">
        <f t="shared" si="12"/>
        <v>220</v>
      </c>
      <c r="AK92" s="213">
        <f t="shared" si="13"/>
        <v>220</v>
      </c>
      <c r="AL92" s="198"/>
      <c r="AM92" s="498">
        <v>80</v>
      </c>
      <c r="AN92" s="499"/>
      <c r="AO92" s="499"/>
    </row>
    <row r="93" spans="1:41" x14ac:dyDescent="0.15">
      <c r="A93" s="174">
        <v>586</v>
      </c>
      <c r="B93" s="176" t="s">
        <v>5831</v>
      </c>
      <c r="C93" s="213">
        <v>40</v>
      </c>
      <c r="D93" s="219">
        <v>1</v>
      </c>
      <c r="E93" s="212" t="s">
        <v>6243</v>
      </c>
      <c r="F93" s="202">
        <v>0</v>
      </c>
      <c r="G93" s="200">
        <v>0</v>
      </c>
      <c r="H93" s="216">
        <v>0</v>
      </c>
      <c r="I93" s="208">
        <v>0</v>
      </c>
      <c r="J93" s="210">
        <v>0</v>
      </c>
      <c r="K93" s="204">
        <v>-20</v>
      </c>
      <c r="L93" s="206">
        <v>0</v>
      </c>
      <c r="M93" s="193"/>
      <c r="N93" s="189"/>
      <c r="O93" s="193"/>
      <c r="P93" s="189"/>
      <c r="Q93" s="193"/>
      <c r="R93" s="189"/>
      <c r="S93" s="194"/>
      <c r="T93" s="191"/>
      <c r="U93" s="198"/>
      <c r="V93" s="213">
        <v>180</v>
      </c>
      <c r="W93" s="213">
        <v>0</v>
      </c>
      <c r="X93" s="213">
        <v>0</v>
      </c>
      <c r="Y93" s="214">
        <v>14000</v>
      </c>
      <c r="Z93" s="213">
        <v>450</v>
      </c>
      <c r="AA93" s="213">
        <v>120</v>
      </c>
      <c r="AB93" s="213">
        <v>55</v>
      </c>
      <c r="AC93" s="213">
        <v>55</v>
      </c>
      <c r="AD93" s="198"/>
      <c r="AE93" s="213">
        <f t="shared" si="7"/>
        <v>0</v>
      </c>
      <c r="AF93" s="213">
        <f t="shared" si="8"/>
        <v>0</v>
      </c>
      <c r="AG93" s="214">
        <f t="shared" si="9"/>
        <v>224000</v>
      </c>
      <c r="AH93" s="213">
        <f t="shared" si="10"/>
        <v>690</v>
      </c>
      <c r="AI93" s="213">
        <f t="shared" si="11"/>
        <v>360</v>
      </c>
      <c r="AJ93" s="213">
        <f t="shared" si="12"/>
        <v>220</v>
      </c>
      <c r="AK93" s="213">
        <f t="shared" si="13"/>
        <v>220</v>
      </c>
      <c r="AL93" s="198"/>
      <c r="AM93" s="498">
        <v>80</v>
      </c>
      <c r="AN93" s="499"/>
      <c r="AO93" s="499"/>
    </row>
    <row r="94" spans="1:41" x14ac:dyDescent="0.15">
      <c r="A94" s="174">
        <v>587</v>
      </c>
      <c r="B94" s="176" t="s">
        <v>5832</v>
      </c>
      <c r="C94" s="213">
        <v>40</v>
      </c>
      <c r="D94" s="219">
        <v>1</v>
      </c>
      <c r="E94" s="212" t="s">
        <v>6243</v>
      </c>
      <c r="F94" s="202">
        <v>0</v>
      </c>
      <c r="G94" s="200">
        <v>0</v>
      </c>
      <c r="H94" s="216">
        <v>0</v>
      </c>
      <c r="I94" s="208">
        <v>0</v>
      </c>
      <c r="J94" s="210">
        <v>0</v>
      </c>
      <c r="K94" s="204">
        <v>-20</v>
      </c>
      <c r="L94" s="206">
        <v>0</v>
      </c>
      <c r="M94" s="193" t="s">
        <v>549</v>
      </c>
      <c r="N94" s="189">
        <v>100</v>
      </c>
      <c r="O94" s="193" t="s">
        <v>548</v>
      </c>
      <c r="P94" s="189">
        <v>90</v>
      </c>
      <c r="Q94" s="193" t="s">
        <v>547</v>
      </c>
      <c r="R94" s="189">
        <v>75</v>
      </c>
      <c r="S94" s="194"/>
      <c r="T94" s="191"/>
      <c r="U94" s="198"/>
      <c r="V94" s="213">
        <v>180</v>
      </c>
      <c r="W94" s="213">
        <v>15000</v>
      </c>
      <c r="X94" s="213">
        <v>3000</v>
      </c>
      <c r="Y94" s="214">
        <v>14000</v>
      </c>
      <c r="Z94" s="213">
        <v>450</v>
      </c>
      <c r="AA94" s="213">
        <v>120</v>
      </c>
      <c r="AB94" s="213">
        <v>55</v>
      </c>
      <c r="AC94" s="213">
        <v>55</v>
      </c>
      <c r="AD94" s="198"/>
      <c r="AE94" s="213">
        <f t="shared" si="7"/>
        <v>75000</v>
      </c>
      <c r="AF94" s="213">
        <f t="shared" si="8"/>
        <v>15000</v>
      </c>
      <c r="AG94" s="214">
        <f t="shared" si="9"/>
        <v>224000</v>
      </c>
      <c r="AH94" s="213">
        <f t="shared" si="10"/>
        <v>690</v>
      </c>
      <c r="AI94" s="213">
        <f t="shared" si="11"/>
        <v>360</v>
      </c>
      <c r="AJ94" s="213">
        <f t="shared" si="12"/>
        <v>220</v>
      </c>
      <c r="AK94" s="213">
        <f t="shared" si="13"/>
        <v>220</v>
      </c>
      <c r="AL94" s="198"/>
      <c r="AM94" s="498">
        <v>80</v>
      </c>
      <c r="AN94" s="499"/>
      <c r="AO94" s="499"/>
    </row>
    <row r="95" spans="1:41" x14ac:dyDescent="0.15">
      <c r="A95" s="174">
        <v>588</v>
      </c>
      <c r="B95" s="176" t="s">
        <v>5833</v>
      </c>
      <c r="C95" s="213">
        <v>20</v>
      </c>
      <c r="D95" s="219">
        <v>1</v>
      </c>
      <c r="E95" s="212" t="s">
        <v>6243</v>
      </c>
      <c r="F95" s="202">
        <v>0</v>
      </c>
      <c r="G95" s="200">
        <v>0</v>
      </c>
      <c r="H95" s="216">
        <v>0</v>
      </c>
      <c r="I95" s="208">
        <v>0</v>
      </c>
      <c r="J95" s="210">
        <v>0</v>
      </c>
      <c r="K95" s="204">
        <v>-20</v>
      </c>
      <c r="L95" s="206">
        <v>0</v>
      </c>
      <c r="M95" s="193" t="s">
        <v>545</v>
      </c>
      <c r="N95" s="189">
        <v>65</v>
      </c>
      <c r="O95" s="193" t="s">
        <v>544</v>
      </c>
      <c r="P95" s="189">
        <v>35</v>
      </c>
      <c r="Q95" s="193" t="s">
        <v>5834</v>
      </c>
      <c r="R95" s="189">
        <v>15</v>
      </c>
      <c r="S95" s="194"/>
      <c r="T95" s="191"/>
      <c r="U95" s="198"/>
      <c r="V95" s="213">
        <v>100</v>
      </c>
      <c r="W95" s="213">
        <v>800</v>
      </c>
      <c r="X95" s="213">
        <v>500</v>
      </c>
      <c r="Y95" s="214">
        <v>2500</v>
      </c>
      <c r="Z95" s="213">
        <v>180</v>
      </c>
      <c r="AA95" s="213">
        <v>80</v>
      </c>
      <c r="AB95" s="213">
        <v>25</v>
      </c>
      <c r="AC95" s="213">
        <v>25</v>
      </c>
      <c r="AD95" s="198"/>
      <c r="AE95" s="213">
        <f t="shared" si="7"/>
        <v>4000</v>
      </c>
      <c r="AF95" s="213">
        <f t="shared" si="8"/>
        <v>2500</v>
      </c>
      <c r="AG95" s="214">
        <f t="shared" si="9"/>
        <v>40000</v>
      </c>
      <c r="AH95" s="213">
        <f t="shared" si="10"/>
        <v>300</v>
      </c>
      <c r="AI95" s="213">
        <f t="shared" si="11"/>
        <v>200</v>
      </c>
      <c r="AJ95" s="213">
        <f t="shared" si="12"/>
        <v>100</v>
      </c>
      <c r="AK95" s="213">
        <f t="shared" si="13"/>
        <v>100</v>
      </c>
      <c r="AL95" s="198"/>
      <c r="AM95" s="498">
        <v>80</v>
      </c>
      <c r="AN95" s="499"/>
      <c r="AO95" s="499"/>
    </row>
    <row r="96" spans="1:41" x14ac:dyDescent="0.15">
      <c r="A96" s="174">
        <v>589</v>
      </c>
      <c r="B96" s="176" t="s">
        <v>5835</v>
      </c>
      <c r="C96" s="213">
        <v>20</v>
      </c>
      <c r="D96" s="219">
        <v>1</v>
      </c>
      <c r="E96" s="212" t="s">
        <v>6243</v>
      </c>
      <c r="F96" s="202">
        <v>0</v>
      </c>
      <c r="G96" s="200">
        <v>0</v>
      </c>
      <c r="H96" s="216">
        <v>0</v>
      </c>
      <c r="I96" s="208">
        <v>0</v>
      </c>
      <c r="J96" s="210">
        <v>0</v>
      </c>
      <c r="K96" s="204">
        <v>-20</v>
      </c>
      <c r="L96" s="206">
        <v>0</v>
      </c>
      <c r="M96" s="193" t="s">
        <v>545</v>
      </c>
      <c r="N96" s="189">
        <v>65</v>
      </c>
      <c r="O96" s="193" t="s">
        <v>544</v>
      </c>
      <c r="P96" s="189">
        <v>35</v>
      </c>
      <c r="Q96" s="193" t="s">
        <v>5834</v>
      </c>
      <c r="R96" s="189">
        <v>15</v>
      </c>
      <c r="S96" s="194"/>
      <c r="T96" s="191"/>
      <c r="U96" s="198"/>
      <c r="V96" s="213">
        <v>100</v>
      </c>
      <c r="W96" s="213">
        <v>800</v>
      </c>
      <c r="X96" s="213">
        <v>500</v>
      </c>
      <c r="Y96" s="214">
        <v>2500</v>
      </c>
      <c r="Z96" s="213">
        <v>180</v>
      </c>
      <c r="AA96" s="213">
        <v>80</v>
      </c>
      <c r="AB96" s="213">
        <v>25</v>
      </c>
      <c r="AC96" s="213">
        <v>25</v>
      </c>
      <c r="AD96" s="198"/>
      <c r="AE96" s="213">
        <f t="shared" si="7"/>
        <v>4000</v>
      </c>
      <c r="AF96" s="213">
        <f t="shared" si="8"/>
        <v>2500</v>
      </c>
      <c r="AG96" s="214">
        <f t="shared" si="9"/>
        <v>40000</v>
      </c>
      <c r="AH96" s="213">
        <f t="shared" si="10"/>
        <v>300</v>
      </c>
      <c r="AI96" s="213">
        <f t="shared" si="11"/>
        <v>200</v>
      </c>
      <c r="AJ96" s="213">
        <f t="shared" si="12"/>
        <v>100</v>
      </c>
      <c r="AK96" s="213">
        <f t="shared" si="13"/>
        <v>100</v>
      </c>
      <c r="AL96" s="198"/>
      <c r="AM96" s="498">
        <v>80</v>
      </c>
      <c r="AN96" s="499"/>
      <c r="AO96" s="499"/>
    </row>
    <row r="97" spans="1:41" x14ac:dyDescent="0.15">
      <c r="A97" s="174">
        <v>590</v>
      </c>
      <c r="B97" s="176" t="s">
        <v>5836</v>
      </c>
      <c r="C97" s="213">
        <v>28</v>
      </c>
      <c r="D97" s="219">
        <v>1</v>
      </c>
      <c r="E97" s="212" t="s">
        <v>6243</v>
      </c>
      <c r="F97" s="202">
        <v>0</v>
      </c>
      <c r="G97" s="200">
        <v>0</v>
      </c>
      <c r="H97" s="216">
        <v>0</v>
      </c>
      <c r="I97" s="208">
        <v>0</v>
      </c>
      <c r="J97" s="210">
        <v>0</v>
      </c>
      <c r="K97" s="204">
        <v>-20</v>
      </c>
      <c r="L97" s="206">
        <v>0</v>
      </c>
      <c r="M97" s="193" t="s">
        <v>545</v>
      </c>
      <c r="N97" s="189">
        <v>65</v>
      </c>
      <c r="O97" s="193" t="s">
        <v>544</v>
      </c>
      <c r="P97" s="189">
        <v>35</v>
      </c>
      <c r="Q97" s="193" t="s">
        <v>5834</v>
      </c>
      <c r="R97" s="189">
        <v>15</v>
      </c>
      <c r="S97" s="194"/>
      <c r="T97" s="191"/>
      <c r="U97" s="198"/>
      <c r="V97" s="213">
        <v>100</v>
      </c>
      <c r="W97" s="213">
        <v>800</v>
      </c>
      <c r="X97" s="213">
        <v>500</v>
      </c>
      <c r="Y97" s="214">
        <v>2500</v>
      </c>
      <c r="Z97" s="213">
        <v>320</v>
      </c>
      <c r="AA97" s="213">
        <v>120</v>
      </c>
      <c r="AB97" s="213">
        <v>55</v>
      </c>
      <c r="AC97" s="213">
        <v>25</v>
      </c>
      <c r="AD97" s="198"/>
      <c r="AE97" s="213">
        <f t="shared" si="7"/>
        <v>4000</v>
      </c>
      <c r="AF97" s="213">
        <f t="shared" si="8"/>
        <v>2500</v>
      </c>
      <c r="AG97" s="214">
        <f t="shared" si="9"/>
        <v>40000</v>
      </c>
      <c r="AH97" s="213">
        <f t="shared" si="10"/>
        <v>488</v>
      </c>
      <c r="AI97" s="213">
        <f t="shared" si="11"/>
        <v>288</v>
      </c>
      <c r="AJ97" s="213">
        <f t="shared" si="12"/>
        <v>220</v>
      </c>
      <c r="AK97" s="213">
        <f t="shared" si="13"/>
        <v>100</v>
      </c>
      <c r="AL97" s="198"/>
      <c r="AM97" s="498">
        <v>80</v>
      </c>
      <c r="AN97" s="499"/>
      <c r="AO97" s="499"/>
    </row>
    <row r="98" spans="1:41" x14ac:dyDescent="0.15">
      <c r="A98" s="174">
        <v>591</v>
      </c>
      <c r="B98" s="176" t="s">
        <v>5837</v>
      </c>
      <c r="C98" s="213">
        <v>19</v>
      </c>
      <c r="D98" s="219">
        <v>9</v>
      </c>
      <c r="E98" s="212" t="s">
        <v>6249</v>
      </c>
      <c r="F98" s="202">
        <v>0</v>
      </c>
      <c r="G98" s="200">
        <v>0</v>
      </c>
      <c r="H98" s="216">
        <v>0</v>
      </c>
      <c r="I98" s="208">
        <v>0</v>
      </c>
      <c r="J98" s="210">
        <v>0</v>
      </c>
      <c r="K98" s="204">
        <v>-20</v>
      </c>
      <c r="L98" s="206">
        <v>0</v>
      </c>
      <c r="M98" s="193" t="s">
        <v>541</v>
      </c>
      <c r="N98" s="189">
        <v>65</v>
      </c>
      <c r="O98" s="193" t="s">
        <v>540</v>
      </c>
      <c r="P98" s="189">
        <v>35</v>
      </c>
      <c r="Q98" s="193" t="s">
        <v>5838</v>
      </c>
      <c r="R98" s="189">
        <v>15</v>
      </c>
      <c r="S98" s="194"/>
      <c r="T98" s="191"/>
      <c r="U98" s="198"/>
      <c r="V98" s="213">
        <v>20</v>
      </c>
      <c r="W98" s="213">
        <v>600</v>
      </c>
      <c r="X98" s="213">
        <v>400</v>
      </c>
      <c r="Y98" s="214">
        <v>900</v>
      </c>
      <c r="Z98" s="213">
        <v>100</v>
      </c>
      <c r="AA98" s="213">
        <v>30</v>
      </c>
      <c r="AB98" s="213">
        <v>10</v>
      </c>
      <c r="AC98" s="213">
        <v>10</v>
      </c>
      <c r="AD98" s="198"/>
      <c r="AE98" s="213">
        <f t="shared" si="7"/>
        <v>3000</v>
      </c>
      <c r="AF98" s="213">
        <f t="shared" si="8"/>
        <v>2000</v>
      </c>
      <c r="AG98" s="214">
        <f t="shared" si="9"/>
        <v>14400</v>
      </c>
      <c r="AH98" s="213">
        <f t="shared" si="10"/>
        <v>214</v>
      </c>
      <c r="AI98" s="213">
        <f t="shared" si="11"/>
        <v>144</v>
      </c>
      <c r="AJ98" s="213">
        <f t="shared" si="12"/>
        <v>40</v>
      </c>
      <c r="AK98" s="213">
        <f t="shared" si="13"/>
        <v>40</v>
      </c>
      <c r="AL98" s="198"/>
      <c r="AM98" s="498">
        <v>80</v>
      </c>
      <c r="AN98" s="499"/>
      <c r="AO98" s="499"/>
    </row>
    <row r="99" spans="1:41" x14ac:dyDescent="0.15">
      <c r="A99" s="174">
        <v>592</v>
      </c>
      <c r="B99" s="176" t="s">
        <v>5839</v>
      </c>
      <c r="C99" s="213">
        <v>19</v>
      </c>
      <c r="D99" s="219">
        <v>1</v>
      </c>
      <c r="E99" s="212" t="s">
        <v>6243</v>
      </c>
      <c r="F99" s="202">
        <v>0</v>
      </c>
      <c r="G99" s="200">
        <v>0</v>
      </c>
      <c r="H99" s="216">
        <v>0</v>
      </c>
      <c r="I99" s="208">
        <v>0</v>
      </c>
      <c r="J99" s="210">
        <v>0</v>
      </c>
      <c r="K99" s="204">
        <v>-20</v>
      </c>
      <c r="L99" s="206">
        <v>0</v>
      </c>
      <c r="M99" s="193" t="s">
        <v>541</v>
      </c>
      <c r="N99" s="189">
        <v>65</v>
      </c>
      <c r="O99" s="193" t="s">
        <v>540</v>
      </c>
      <c r="P99" s="189">
        <v>35</v>
      </c>
      <c r="Q99" s="193" t="s">
        <v>5838</v>
      </c>
      <c r="R99" s="189">
        <v>15</v>
      </c>
      <c r="S99" s="194"/>
      <c r="T99" s="191"/>
      <c r="U99" s="198"/>
      <c r="V99" s="213">
        <v>100</v>
      </c>
      <c r="W99" s="213">
        <v>600</v>
      </c>
      <c r="X99" s="213">
        <v>400</v>
      </c>
      <c r="Y99" s="214">
        <v>1800</v>
      </c>
      <c r="Z99" s="213">
        <v>210</v>
      </c>
      <c r="AA99" s="213">
        <v>50</v>
      </c>
      <c r="AB99" s="213">
        <v>25</v>
      </c>
      <c r="AC99" s="213">
        <v>25</v>
      </c>
      <c r="AD99" s="198"/>
      <c r="AE99" s="213">
        <f t="shared" si="7"/>
        <v>3000</v>
      </c>
      <c r="AF99" s="213">
        <f t="shared" si="8"/>
        <v>2000</v>
      </c>
      <c r="AG99" s="214">
        <f t="shared" si="9"/>
        <v>28800</v>
      </c>
      <c r="AH99" s="213">
        <f t="shared" si="10"/>
        <v>324</v>
      </c>
      <c r="AI99" s="213">
        <f t="shared" si="11"/>
        <v>164</v>
      </c>
      <c r="AJ99" s="213">
        <f t="shared" si="12"/>
        <v>100</v>
      </c>
      <c r="AK99" s="213">
        <f t="shared" si="13"/>
        <v>100</v>
      </c>
      <c r="AL99" s="198"/>
      <c r="AM99" s="498">
        <v>80</v>
      </c>
      <c r="AN99" s="499"/>
      <c r="AO99" s="499"/>
    </row>
    <row r="100" spans="1:41" x14ac:dyDescent="0.15">
      <c r="A100" s="174">
        <v>593</v>
      </c>
      <c r="B100" s="176" t="s">
        <v>5840</v>
      </c>
      <c r="C100" s="213">
        <v>26</v>
      </c>
      <c r="D100" s="219">
        <v>1</v>
      </c>
      <c r="E100" s="212" t="s">
        <v>6243</v>
      </c>
      <c r="F100" s="202">
        <v>0</v>
      </c>
      <c r="G100" s="200">
        <v>0</v>
      </c>
      <c r="H100" s="216">
        <v>0</v>
      </c>
      <c r="I100" s="208">
        <v>0</v>
      </c>
      <c r="J100" s="210">
        <v>0</v>
      </c>
      <c r="K100" s="204">
        <v>-20</v>
      </c>
      <c r="L100" s="206">
        <v>0</v>
      </c>
      <c r="M100" s="193" t="s">
        <v>541</v>
      </c>
      <c r="N100" s="189">
        <v>65</v>
      </c>
      <c r="O100" s="193" t="s">
        <v>540</v>
      </c>
      <c r="P100" s="189">
        <v>35</v>
      </c>
      <c r="Q100" s="193" t="s">
        <v>5838</v>
      </c>
      <c r="R100" s="189">
        <v>15</v>
      </c>
      <c r="S100" s="194"/>
      <c r="T100" s="191"/>
      <c r="U100" s="198"/>
      <c r="V100" s="213">
        <v>100</v>
      </c>
      <c r="W100" s="213">
        <v>600</v>
      </c>
      <c r="X100" s="213">
        <v>400</v>
      </c>
      <c r="Y100" s="214">
        <v>1800</v>
      </c>
      <c r="Z100" s="213">
        <v>360</v>
      </c>
      <c r="AA100" s="213">
        <v>80</v>
      </c>
      <c r="AB100" s="213">
        <v>60</v>
      </c>
      <c r="AC100" s="213">
        <v>25</v>
      </c>
      <c r="AD100" s="198"/>
      <c r="AE100" s="213">
        <f t="shared" si="7"/>
        <v>3000</v>
      </c>
      <c r="AF100" s="213">
        <f t="shared" si="8"/>
        <v>2000</v>
      </c>
      <c r="AG100" s="214">
        <f t="shared" si="9"/>
        <v>28800</v>
      </c>
      <c r="AH100" s="213">
        <f t="shared" si="10"/>
        <v>516</v>
      </c>
      <c r="AI100" s="213">
        <f t="shared" si="11"/>
        <v>236</v>
      </c>
      <c r="AJ100" s="213">
        <f t="shared" si="12"/>
        <v>240</v>
      </c>
      <c r="AK100" s="213">
        <f t="shared" si="13"/>
        <v>100</v>
      </c>
      <c r="AL100" s="198"/>
      <c r="AM100" s="498">
        <v>80</v>
      </c>
      <c r="AN100" s="499"/>
      <c r="AO100" s="499"/>
    </row>
    <row r="101" spans="1:41" x14ac:dyDescent="0.15">
      <c r="A101" s="174">
        <v>594</v>
      </c>
      <c r="B101" s="176" t="s">
        <v>5841</v>
      </c>
      <c r="C101" s="213">
        <v>15</v>
      </c>
      <c r="D101" s="219">
        <v>0</v>
      </c>
      <c r="E101" s="212" t="s">
        <v>6238</v>
      </c>
      <c r="F101" s="202">
        <v>0</v>
      </c>
      <c r="G101" s="200">
        <v>0</v>
      </c>
      <c r="H101" s="216">
        <v>0</v>
      </c>
      <c r="I101" s="208">
        <v>0</v>
      </c>
      <c r="J101" s="210">
        <v>0</v>
      </c>
      <c r="K101" s="204">
        <v>-20</v>
      </c>
      <c r="L101" s="206">
        <v>0</v>
      </c>
      <c r="M101" s="193" t="s">
        <v>537</v>
      </c>
      <c r="N101" s="189">
        <v>70</v>
      </c>
      <c r="O101" s="193" t="s">
        <v>536</v>
      </c>
      <c r="P101" s="189">
        <v>40</v>
      </c>
      <c r="Q101" s="193" t="s">
        <v>535</v>
      </c>
      <c r="R101" s="189">
        <v>20</v>
      </c>
      <c r="S101" s="194"/>
      <c r="T101" s="191"/>
      <c r="U101" s="198"/>
      <c r="V101" s="213">
        <v>20</v>
      </c>
      <c r="W101" s="213">
        <v>500</v>
      </c>
      <c r="X101" s="213">
        <v>500</v>
      </c>
      <c r="Y101" s="214">
        <v>400</v>
      </c>
      <c r="Z101" s="213">
        <v>70</v>
      </c>
      <c r="AA101" s="213">
        <v>40</v>
      </c>
      <c r="AB101" s="213">
        <v>5</v>
      </c>
      <c r="AC101" s="213">
        <v>5</v>
      </c>
      <c r="AD101" s="198"/>
      <c r="AE101" s="213">
        <f t="shared" si="7"/>
        <v>2500</v>
      </c>
      <c r="AF101" s="213">
        <f t="shared" si="8"/>
        <v>2500</v>
      </c>
      <c r="AG101" s="214">
        <f t="shared" si="9"/>
        <v>6400</v>
      </c>
      <c r="AH101" s="213">
        <f t="shared" si="10"/>
        <v>160</v>
      </c>
      <c r="AI101" s="213">
        <f t="shared" si="11"/>
        <v>130</v>
      </c>
      <c r="AJ101" s="213">
        <f t="shared" si="12"/>
        <v>20</v>
      </c>
      <c r="AK101" s="213">
        <f t="shared" si="13"/>
        <v>20</v>
      </c>
      <c r="AL101" s="198"/>
      <c r="AM101" s="498">
        <v>80</v>
      </c>
      <c r="AN101" s="499"/>
      <c r="AO101" s="499"/>
    </row>
    <row r="102" spans="1:41" x14ac:dyDescent="0.15">
      <c r="A102" s="174">
        <v>595</v>
      </c>
      <c r="B102" s="176" t="s">
        <v>5842</v>
      </c>
      <c r="C102" s="213">
        <v>15</v>
      </c>
      <c r="D102" s="219">
        <v>1</v>
      </c>
      <c r="E102" s="212" t="s">
        <v>6243</v>
      </c>
      <c r="F102" s="202">
        <v>0</v>
      </c>
      <c r="G102" s="200">
        <v>0</v>
      </c>
      <c r="H102" s="216">
        <v>0</v>
      </c>
      <c r="I102" s="208">
        <v>0</v>
      </c>
      <c r="J102" s="210">
        <v>0</v>
      </c>
      <c r="K102" s="204">
        <v>-20</v>
      </c>
      <c r="L102" s="206">
        <v>0</v>
      </c>
      <c r="M102" s="193" t="s">
        <v>537</v>
      </c>
      <c r="N102" s="189">
        <v>70</v>
      </c>
      <c r="O102" s="193" t="s">
        <v>536</v>
      </c>
      <c r="P102" s="189">
        <v>40</v>
      </c>
      <c r="Q102" s="193" t="s">
        <v>535</v>
      </c>
      <c r="R102" s="189">
        <v>20</v>
      </c>
      <c r="S102" s="194"/>
      <c r="T102" s="191"/>
      <c r="U102" s="198"/>
      <c r="V102" s="213">
        <v>20</v>
      </c>
      <c r="W102" s="213">
        <v>500</v>
      </c>
      <c r="X102" s="213">
        <v>500</v>
      </c>
      <c r="Y102" s="214">
        <v>800</v>
      </c>
      <c r="Z102" s="213">
        <v>80</v>
      </c>
      <c r="AA102" s="213">
        <v>40</v>
      </c>
      <c r="AB102" s="213">
        <v>5</v>
      </c>
      <c r="AC102" s="213">
        <v>5</v>
      </c>
      <c r="AD102" s="198"/>
      <c r="AE102" s="213">
        <f t="shared" si="7"/>
        <v>2500</v>
      </c>
      <c r="AF102" s="213">
        <f t="shared" si="8"/>
        <v>2500</v>
      </c>
      <c r="AG102" s="214">
        <f t="shared" si="9"/>
        <v>12800</v>
      </c>
      <c r="AH102" s="213">
        <f t="shared" si="10"/>
        <v>170</v>
      </c>
      <c r="AI102" s="213">
        <f t="shared" si="11"/>
        <v>130</v>
      </c>
      <c r="AJ102" s="213">
        <f t="shared" si="12"/>
        <v>20</v>
      </c>
      <c r="AK102" s="213">
        <f t="shared" si="13"/>
        <v>20</v>
      </c>
      <c r="AL102" s="198"/>
      <c r="AM102" s="498">
        <v>80</v>
      </c>
      <c r="AN102" s="499"/>
      <c r="AO102" s="499"/>
    </row>
    <row r="103" spans="1:41" x14ac:dyDescent="0.15">
      <c r="A103" s="174">
        <v>596</v>
      </c>
      <c r="B103" s="176" t="s">
        <v>5843</v>
      </c>
      <c r="C103" s="213">
        <v>15</v>
      </c>
      <c r="D103" s="219">
        <v>1</v>
      </c>
      <c r="E103" s="212" t="s">
        <v>6243</v>
      </c>
      <c r="F103" s="202">
        <v>0</v>
      </c>
      <c r="G103" s="200">
        <v>0</v>
      </c>
      <c r="H103" s="216">
        <v>0</v>
      </c>
      <c r="I103" s="208">
        <v>0</v>
      </c>
      <c r="J103" s="210">
        <v>0</v>
      </c>
      <c r="K103" s="204">
        <v>-20</v>
      </c>
      <c r="L103" s="206">
        <v>0</v>
      </c>
      <c r="M103" s="193" t="s">
        <v>537</v>
      </c>
      <c r="N103" s="189">
        <v>70</v>
      </c>
      <c r="O103" s="193" t="s">
        <v>536</v>
      </c>
      <c r="P103" s="189">
        <v>40</v>
      </c>
      <c r="Q103" s="193" t="s">
        <v>535</v>
      </c>
      <c r="R103" s="189">
        <v>20</v>
      </c>
      <c r="S103" s="194"/>
      <c r="T103" s="191"/>
      <c r="U103" s="198"/>
      <c r="V103" s="213">
        <v>100</v>
      </c>
      <c r="W103" s="213">
        <v>500</v>
      </c>
      <c r="X103" s="213">
        <v>500</v>
      </c>
      <c r="Y103" s="214">
        <v>1500</v>
      </c>
      <c r="Z103" s="213">
        <v>160</v>
      </c>
      <c r="AA103" s="213">
        <v>60</v>
      </c>
      <c r="AB103" s="213">
        <v>25</v>
      </c>
      <c r="AC103" s="213">
        <v>25</v>
      </c>
      <c r="AD103" s="198"/>
      <c r="AE103" s="213">
        <f t="shared" si="7"/>
        <v>2500</v>
      </c>
      <c r="AF103" s="213">
        <f t="shared" si="8"/>
        <v>2500</v>
      </c>
      <c r="AG103" s="214">
        <f t="shared" si="9"/>
        <v>24000</v>
      </c>
      <c r="AH103" s="213">
        <f t="shared" si="10"/>
        <v>250</v>
      </c>
      <c r="AI103" s="213">
        <f t="shared" si="11"/>
        <v>150</v>
      </c>
      <c r="AJ103" s="213">
        <f t="shared" si="12"/>
        <v>100</v>
      </c>
      <c r="AK103" s="213">
        <f t="shared" si="13"/>
        <v>100</v>
      </c>
      <c r="AL103" s="198"/>
      <c r="AM103" s="498">
        <v>80</v>
      </c>
      <c r="AN103" s="499"/>
      <c r="AO103" s="499"/>
    </row>
    <row r="104" spans="1:41" x14ac:dyDescent="0.15">
      <c r="A104" s="174">
        <v>597</v>
      </c>
      <c r="B104" s="176" t="s">
        <v>5844</v>
      </c>
      <c r="C104" s="213">
        <v>24</v>
      </c>
      <c r="D104" s="219">
        <v>1</v>
      </c>
      <c r="E104" s="212" t="s">
        <v>6243</v>
      </c>
      <c r="F104" s="202">
        <v>0</v>
      </c>
      <c r="G104" s="200">
        <v>0</v>
      </c>
      <c r="H104" s="216">
        <v>0</v>
      </c>
      <c r="I104" s="208">
        <v>0</v>
      </c>
      <c r="J104" s="210">
        <v>0</v>
      </c>
      <c r="K104" s="204">
        <v>-20</v>
      </c>
      <c r="L104" s="206">
        <v>0</v>
      </c>
      <c r="M104" s="193" t="s">
        <v>537</v>
      </c>
      <c r="N104" s="189">
        <v>70</v>
      </c>
      <c r="O104" s="193" t="s">
        <v>536</v>
      </c>
      <c r="P104" s="189">
        <v>40</v>
      </c>
      <c r="Q104" s="193" t="s">
        <v>535</v>
      </c>
      <c r="R104" s="189">
        <v>20</v>
      </c>
      <c r="S104" s="194"/>
      <c r="T104" s="191"/>
      <c r="U104" s="198"/>
      <c r="V104" s="213">
        <v>100</v>
      </c>
      <c r="W104" s="213">
        <v>500</v>
      </c>
      <c r="X104" s="213">
        <v>500</v>
      </c>
      <c r="Y104" s="214">
        <v>1500</v>
      </c>
      <c r="Z104" s="213">
        <v>280</v>
      </c>
      <c r="AA104" s="213">
        <v>110</v>
      </c>
      <c r="AB104" s="213">
        <v>45</v>
      </c>
      <c r="AC104" s="213">
        <v>25</v>
      </c>
      <c r="AD104" s="198"/>
      <c r="AE104" s="213">
        <f t="shared" si="7"/>
        <v>2500</v>
      </c>
      <c r="AF104" s="213">
        <f t="shared" si="8"/>
        <v>2500</v>
      </c>
      <c r="AG104" s="214">
        <f t="shared" si="9"/>
        <v>24000</v>
      </c>
      <c r="AH104" s="213">
        <f t="shared" si="10"/>
        <v>424</v>
      </c>
      <c r="AI104" s="213">
        <f t="shared" si="11"/>
        <v>254</v>
      </c>
      <c r="AJ104" s="213">
        <f t="shared" si="12"/>
        <v>180</v>
      </c>
      <c r="AK104" s="213">
        <f t="shared" si="13"/>
        <v>100</v>
      </c>
      <c r="AL104" s="198"/>
      <c r="AM104" s="498">
        <v>80</v>
      </c>
      <c r="AN104" s="499"/>
      <c r="AO104" s="499"/>
    </row>
    <row r="105" spans="1:41" x14ac:dyDescent="0.15">
      <c r="A105" s="174">
        <v>598</v>
      </c>
      <c r="B105" s="176" t="s">
        <v>5845</v>
      </c>
      <c r="C105" s="213">
        <v>22</v>
      </c>
      <c r="D105" s="219">
        <v>1</v>
      </c>
      <c r="E105" s="212" t="s">
        <v>6243</v>
      </c>
      <c r="F105" s="202">
        <v>0</v>
      </c>
      <c r="G105" s="200">
        <v>0</v>
      </c>
      <c r="H105" s="216">
        <v>0</v>
      </c>
      <c r="I105" s="208">
        <v>0</v>
      </c>
      <c r="J105" s="210">
        <v>0</v>
      </c>
      <c r="K105" s="204">
        <v>-20</v>
      </c>
      <c r="L105" s="206">
        <v>0</v>
      </c>
      <c r="M105" s="193" t="s">
        <v>533</v>
      </c>
      <c r="N105" s="189">
        <v>65</v>
      </c>
      <c r="O105" s="193" t="s">
        <v>532</v>
      </c>
      <c r="P105" s="189">
        <v>35</v>
      </c>
      <c r="Q105" s="193" t="s">
        <v>5846</v>
      </c>
      <c r="R105" s="189">
        <v>15</v>
      </c>
      <c r="S105" s="194"/>
      <c r="T105" s="191"/>
      <c r="U105" s="198"/>
      <c r="V105" s="213">
        <v>70</v>
      </c>
      <c r="W105" s="213">
        <v>700</v>
      </c>
      <c r="X105" s="213">
        <v>300</v>
      </c>
      <c r="Y105" s="214">
        <v>3200</v>
      </c>
      <c r="Z105" s="213">
        <v>210</v>
      </c>
      <c r="AA105" s="213">
        <v>80</v>
      </c>
      <c r="AB105" s="213">
        <v>28</v>
      </c>
      <c r="AC105" s="213">
        <v>15</v>
      </c>
      <c r="AD105" s="198"/>
      <c r="AE105" s="213">
        <f t="shared" si="7"/>
        <v>3500</v>
      </c>
      <c r="AF105" s="213">
        <f t="shared" si="8"/>
        <v>1500</v>
      </c>
      <c r="AG105" s="214">
        <f t="shared" si="9"/>
        <v>51200</v>
      </c>
      <c r="AH105" s="213">
        <f t="shared" si="10"/>
        <v>342</v>
      </c>
      <c r="AI105" s="213">
        <f t="shared" si="11"/>
        <v>212</v>
      </c>
      <c r="AJ105" s="213">
        <f t="shared" si="12"/>
        <v>112</v>
      </c>
      <c r="AK105" s="213">
        <f t="shared" si="13"/>
        <v>60</v>
      </c>
      <c r="AL105" s="198"/>
      <c r="AM105" s="498">
        <v>80</v>
      </c>
      <c r="AN105" s="499"/>
      <c r="AO105" s="499"/>
    </row>
    <row r="106" spans="1:41" x14ac:dyDescent="0.15">
      <c r="A106" s="174">
        <v>599</v>
      </c>
      <c r="B106" s="176" t="s">
        <v>5847</v>
      </c>
      <c r="C106" s="213">
        <v>22</v>
      </c>
      <c r="D106" s="219">
        <v>1</v>
      </c>
      <c r="E106" s="212" t="s">
        <v>6243</v>
      </c>
      <c r="F106" s="202">
        <v>0</v>
      </c>
      <c r="G106" s="200">
        <v>0</v>
      </c>
      <c r="H106" s="216">
        <v>0</v>
      </c>
      <c r="I106" s="208">
        <v>0</v>
      </c>
      <c r="J106" s="210">
        <v>0</v>
      </c>
      <c r="K106" s="204">
        <v>-20</v>
      </c>
      <c r="L106" s="206">
        <v>0</v>
      </c>
      <c r="M106" s="193" t="s">
        <v>533</v>
      </c>
      <c r="N106" s="189">
        <v>65</v>
      </c>
      <c r="O106" s="193" t="s">
        <v>532</v>
      </c>
      <c r="P106" s="189">
        <v>35</v>
      </c>
      <c r="Q106" s="193" t="s">
        <v>5846</v>
      </c>
      <c r="R106" s="189">
        <v>15</v>
      </c>
      <c r="S106" s="194"/>
      <c r="T106" s="191"/>
      <c r="U106" s="198"/>
      <c r="V106" s="213">
        <v>70</v>
      </c>
      <c r="W106" s="213">
        <v>700</v>
      </c>
      <c r="X106" s="213">
        <v>300</v>
      </c>
      <c r="Y106" s="214">
        <v>3200</v>
      </c>
      <c r="Z106" s="213">
        <v>210</v>
      </c>
      <c r="AA106" s="213">
        <v>80</v>
      </c>
      <c r="AB106" s="213">
        <v>28</v>
      </c>
      <c r="AC106" s="213">
        <v>15</v>
      </c>
      <c r="AD106" s="198"/>
      <c r="AE106" s="213">
        <f t="shared" si="7"/>
        <v>3500</v>
      </c>
      <c r="AF106" s="213">
        <f t="shared" si="8"/>
        <v>1500</v>
      </c>
      <c r="AG106" s="214">
        <f t="shared" si="9"/>
        <v>51200</v>
      </c>
      <c r="AH106" s="213">
        <f t="shared" si="10"/>
        <v>342</v>
      </c>
      <c r="AI106" s="213">
        <f t="shared" si="11"/>
        <v>212</v>
      </c>
      <c r="AJ106" s="213">
        <f t="shared" si="12"/>
        <v>112</v>
      </c>
      <c r="AK106" s="213">
        <f t="shared" si="13"/>
        <v>60</v>
      </c>
      <c r="AL106" s="198"/>
      <c r="AM106" s="498">
        <v>80</v>
      </c>
      <c r="AN106" s="499"/>
      <c r="AO106" s="499"/>
    </row>
    <row r="107" spans="1:41" x14ac:dyDescent="0.15">
      <c r="A107" s="174">
        <v>600</v>
      </c>
      <c r="B107" s="176" t="s">
        <v>5848</v>
      </c>
      <c r="C107" s="213">
        <v>29</v>
      </c>
      <c r="D107" s="219">
        <v>1</v>
      </c>
      <c r="E107" s="212" t="s">
        <v>6243</v>
      </c>
      <c r="F107" s="202">
        <v>0</v>
      </c>
      <c r="G107" s="200">
        <v>0</v>
      </c>
      <c r="H107" s="216">
        <v>0</v>
      </c>
      <c r="I107" s="208">
        <v>0</v>
      </c>
      <c r="J107" s="210">
        <v>0</v>
      </c>
      <c r="K107" s="204">
        <v>-20</v>
      </c>
      <c r="L107" s="206">
        <v>0</v>
      </c>
      <c r="M107" s="193" t="s">
        <v>533</v>
      </c>
      <c r="N107" s="189">
        <v>65</v>
      </c>
      <c r="O107" s="193" t="s">
        <v>532</v>
      </c>
      <c r="P107" s="189">
        <v>35</v>
      </c>
      <c r="Q107" s="193" t="s">
        <v>5846</v>
      </c>
      <c r="R107" s="189">
        <v>15</v>
      </c>
      <c r="S107" s="194"/>
      <c r="T107" s="191"/>
      <c r="U107" s="198"/>
      <c r="V107" s="213">
        <v>70</v>
      </c>
      <c r="W107" s="213">
        <v>700</v>
      </c>
      <c r="X107" s="213">
        <v>300</v>
      </c>
      <c r="Y107" s="214">
        <v>3200</v>
      </c>
      <c r="Z107" s="213">
        <v>330</v>
      </c>
      <c r="AA107" s="213">
        <v>120</v>
      </c>
      <c r="AB107" s="213">
        <v>55</v>
      </c>
      <c r="AC107" s="213">
        <v>15</v>
      </c>
      <c r="AD107" s="198"/>
      <c r="AE107" s="213">
        <f t="shared" si="7"/>
        <v>3500</v>
      </c>
      <c r="AF107" s="213">
        <f t="shared" si="8"/>
        <v>1500</v>
      </c>
      <c r="AG107" s="214">
        <f t="shared" si="9"/>
        <v>51200</v>
      </c>
      <c r="AH107" s="213">
        <f t="shared" si="10"/>
        <v>504</v>
      </c>
      <c r="AI107" s="213">
        <f t="shared" si="11"/>
        <v>294</v>
      </c>
      <c r="AJ107" s="213">
        <f t="shared" si="12"/>
        <v>220</v>
      </c>
      <c r="AK107" s="213">
        <f t="shared" si="13"/>
        <v>60</v>
      </c>
      <c r="AL107" s="198"/>
      <c r="AM107" s="498">
        <v>80</v>
      </c>
      <c r="AN107" s="499"/>
      <c r="AO107" s="499"/>
    </row>
    <row r="108" spans="1:41" x14ac:dyDescent="0.15">
      <c r="A108" s="174">
        <v>601</v>
      </c>
      <c r="B108" s="176" t="s">
        <v>5849</v>
      </c>
      <c r="C108" s="213">
        <v>5</v>
      </c>
      <c r="D108" s="219">
        <v>0</v>
      </c>
      <c r="E108" s="212" t="s">
        <v>6238</v>
      </c>
      <c r="F108" s="202">
        <v>0</v>
      </c>
      <c r="G108" s="200">
        <v>0</v>
      </c>
      <c r="H108" s="216">
        <v>0</v>
      </c>
      <c r="I108" s="208">
        <v>0</v>
      </c>
      <c r="J108" s="210">
        <v>0</v>
      </c>
      <c r="K108" s="204">
        <v>-20</v>
      </c>
      <c r="L108" s="206">
        <v>0</v>
      </c>
      <c r="M108" s="193"/>
      <c r="N108" s="189"/>
      <c r="O108" s="193"/>
      <c r="P108" s="189"/>
      <c r="Q108" s="193"/>
      <c r="R108" s="189"/>
      <c r="S108" s="194"/>
      <c r="T108" s="191"/>
      <c r="U108" s="198"/>
      <c r="V108" s="213">
        <v>10</v>
      </c>
      <c r="W108" s="213">
        <v>0</v>
      </c>
      <c r="X108" s="213">
        <v>0</v>
      </c>
      <c r="Y108" s="214">
        <v>60</v>
      </c>
      <c r="Z108" s="213">
        <v>57</v>
      </c>
      <c r="AA108" s="213">
        <v>20</v>
      </c>
      <c r="AB108" s="213">
        <v>3</v>
      </c>
      <c r="AC108" s="213">
        <v>3</v>
      </c>
      <c r="AD108" s="198"/>
      <c r="AE108" s="213">
        <f t="shared" si="7"/>
        <v>0</v>
      </c>
      <c r="AF108" s="213">
        <f t="shared" si="8"/>
        <v>0</v>
      </c>
      <c r="AG108" s="214">
        <f t="shared" si="9"/>
        <v>960</v>
      </c>
      <c r="AH108" s="213">
        <f t="shared" si="10"/>
        <v>87</v>
      </c>
      <c r="AI108" s="213">
        <f t="shared" si="11"/>
        <v>50</v>
      </c>
      <c r="AJ108" s="213">
        <f t="shared" si="12"/>
        <v>12</v>
      </c>
      <c r="AK108" s="213">
        <f t="shared" si="13"/>
        <v>12</v>
      </c>
      <c r="AL108" s="198"/>
      <c r="AM108" s="498">
        <v>80</v>
      </c>
      <c r="AN108" s="499"/>
      <c r="AO108" s="499"/>
    </row>
    <row r="109" spans="1:41" x14ac:dyDescent="0.15">
      <c r="A109" s="174">
        <v>602</v>
      </c>
      <c r="B109" s="176" t="s">
        <v>5850</v>
      </c>
      <c r="C109" s="213">
        <v>5</v>
      </c>
      <c r="D109" s="219">
        <v>0</v>
      </c>
      <c r="E109" s="212" t="s">
        <v>6238</v>
      </c>
      <c r="F109" s="202">
        <v>0</v>
      </c>
      <c r="G109" s="200">
        <v>0</v>
      </c>
      <c r="H109" s="216">
        <v>0</v>
      </c>
      <c r="I109" s="208">
        <v>0</v>
      </c>
      <c r="J109" s="210">
        <v>0</v>
      </c>
      <c r="K109" s="204">
        <v>-20</v>
      </c>
      <c r="L109" s="206">
        <v>0</v>
      </c>
      <c r="M109" s="193"/>
      <c r="N109" s="189"/>
      <c r="O109" s="193"/>
      <c r="P109" s="189"/>
      <c r="Q109" s="193"/>
      <c r="R109" s="189"/>
      <c r="S109" s="194"/>
      <c r="T109" s="191"/>
      <c r="U109" s="198"/>
      <c r="V109" s="213">
        <v>10</v>
      </c>
      <c r="W109" s="213">
        <v>20</v>
      </c>
      <c r="X109" s="213">
        <v>0</v>
      </c>
      <c r="Y109" s="214">
        <v>80</v>
      </c>
      <c r="Z109" s="213">
        <v>72</v>
      </c>
      <c r="AA109" s="213">
        <v>20</v>
      </c>
      <c r="AB109" s="213">
        <v>3</v>
      </c>
      <c r="AC109" s="213">
        <v>3</v>
      </c>
      <c r="AD109" s="198"/>
      <c r="AE109" s="213">
        <f t="shared" si="7"/>
        <v>100</v>
      </c>
      <c r="AF109" s="213">
        <f t="shared" si="8"/>
        <v>0</v>
      </c>
      <c r="AG109" s="214">
        <f t="shared" si="9"/>
        <v>1280</v>
      </c>
      <c r="AH109" s="213">
        <f t="shared" si="10"/>
        <v>102</v>
      </c>
      <c r="AI109" s="213">
        <f t="shared" si="11"/>
        <v>50</v>
      </c>
      <c r="AJ109" s="213">
        <f t="shared" si="12"/>
        <v>12</v>
      </c>
      <c r="AK109" s="213">
        <f t="shared" si="13"/>
        <v>12</v>
      </c>
      <c r="AL109" s="198"/>
      <c r="AM109" s="498">
        <v>80</v>
      </c>
      <c r="AN109" s="499"/>
      <c r="AO109" s="499"/>
    </row>
    <row r="110" spans="1:41" x14ac:dyDescent="0.15">
      <c r="A110" s="174">
        <v>603</v>
      </c>
      <c r="B110" s="176" t="s">
        <v>5851</v>
      </c>
      <c r="C110" s="213">
        <v>10</v>
      </c>
      <c r="D110" s="219">
        <v>0</v>
      </c>
      <c r="E110" s="212" t="s">
        <v>6238</v>
      </c>
      <c r="F110" s="202">
        <v>0</v>
      </c>
      <c r="G110" s="200">
        <v>0</v>
      </c>
      <c r="H110" s="216">
        <v>0</v>
      </c>
      <c r="I110" s="208">
        <v>0</v>
      </c>
      <c r="J110" s="210">
        <v>0</v>
      </c>
      <c r="K110" s="204">
        <v>-20</v>
      </c>
      <c r="L110" s="206">
        <v>0</v>
      </c>
      <c r="M110" s="193"/>
      <c r="N110" s="189"/>
      <c r="O110" s="193"/>
      <c r="P110" s="189"/>
      <c r="Q110" s="193"/>
      <c r="R110" s="189"/>
      <c r="S110" s="194"/>
      <c r="T110" s="191"/>
      <c r="U110" s="198"/>
      <c r="V110" s="213">
        <v>50</v>
      </c>
      <c r="W110" s="213">
        <v>40</v>
      </c>
      <c r="X110" s="213">
        <v>0</v>
      </c>
      <c r="Y110" s="214">
        <v>240</v>
      </c>
      <c r="Z110" s="213">
        <v>110</v>
      </c>
      <c r="AA110" s="213">
        <v>50</v>
      </c>
      <c r="AB110" s="213">
        <v>15</v>
      </c>
      <c r="AC110" s="213">
        <v>15</v>
      </c>
      <c r="AD110" s="198"/>
      <c r="AE110" s="213">
        <f t="shared" si="7"/>
        <v>200</v>
      </c>
      <c r="AF110" s="213">
        <f t="shared" si="8"/>
        <v>0</v>
      </c>
      <c r="AG110" s="214">
        <f t="shared" si="9"/>
        <v>3840</v>
      </c>
      <c r="AH110" s="213">
        <f t="shared" si="10"/>
        <v>170</v>
      </c>
      <c r="AI110" s="213">
        <f t="shared" si="11"/>
        <v>110</v>
      </c>
      <c r="AJ110" s="213">
        <f t="shared" si="12"/>
        <v>60</v>
      </c>
      <c r="AK110" s="213">
        <f t="shared" si="13"/>
        <v>60</v>
      </c>
      <c r="AL110" s="198"/>
      <c r="AM110" s="498">
        <v>80</v>
      </c>
      <c r="AN110" s="499"/>
      <c r="AO110" s="499"/>
    </row>
    <row r="111" spans="1:41" x14ac:dyDescent="0.15">
      <c r="A111" s="174">
        <v>604</v>
      </c>
      <c r="B111" s="176" t="s">
        <v>5852</v>
      </c>
      <c r="C111" s="213">
        <v>10</v>
      </c>
      <c r="D111" s="219">
        <v>0</v>
      </c>
      <c r="E111" s="212" t="s">
        <v>6238</v>
      </c>
      <c r="F111" s="202">
        <v>0</v>
      </c>
      <c r="G111" s="200">
        <v>0</v>
      </c>
      <c r="H111" s="216">
        <v>0</v>
      </c>
      <c r="I111" s="208">
        <v>0</v>
      </c>
      <c r="J111" s="210">
        <v>0</v>
      </c>
      <c r="K111" s="204">
        <v>-20</v>
      </c>
      <c r="L111" s="206">
        <v>0</v>
      </c>
      <c r="M111" s="193"/>
      <c r="N111" s="189"/>
      <c r="O111" s="193"/>
      <c r="P111" s="189"/>
      <c r="Q111" s="193"/>
      <c r="R111" s="189"/>
      <c r="S111" s="194"/>
      <c r="T111" s="191"/>
      <c r="U111" s="198"/>
      <c r="V111" s="213">
        <v>50</v>
      </c>
      <c r="W111" s="213">
        <v>40</v>
      </c>
      <c r="X111" s="213">
        <v>0</v>
      </c>
      <c r="Y111" s="214">
        <v>720</v>
      </c>
      <c r="Z111" s="213">
        <v>110</v>
      </c>
      <c r="AA111" s="213">
        <v>255</v>
      </c>
      <c r="AB111" s="213">
        <v>15</v>
      </c>
      <c r="AC111" s="213">
        <v>35</v>
      </c>
      <c r="AD111" s="198"/>
      <c r="AE111" s="213">
        <f t="shared" si="7"/>
        <v>200</v>
      </c>
      <c r="AF111" s="213">
        <f t="shared" si="8"/>
        <v>0</v>
      </c>
      <c r="AG111" s="214">
        <f t="shared" si="9"/>
        <v>11520</v>
      </c>
      <c r="AH111" s="213">
        <f t="shared" si="10"/>
        <v>170</v>
      </c>
      <c r="AI111" s="213">
        <f t="shared" si="11"/>
        <v>315</v>
      </c>
      <c r="AJ111" s="213">
        <f t="shared" si="12"/>
        <v>60</v>
      </c>
      <c r="AK111" s="213">
        <f t="shared" si="13"/>
        <v>140</v>
      </c>
      <c r="AL111" s="198"/>
      <c r="AM111" s="498">
        <v>80</v>
      </c>
      <c r="AN111" s="499"/>
      <c r="AO111" s="499"/>
    </row>
    <row r="112" spans="1:41" x14ac:dyDescent="0.15">
      <c r="A112" s="174">
        <v>605</v>
      </c>
      <c r="B112" s="176" t="s">
        <v>5837</v>
      </c>
      <c r="C112" s="213">
        <v>19</v>
      </c>
      <c r="D112" s="219">
        <v>9</v>
      </c>
      <c r="E112" s="212" t="s">
        <v>6249</v>
      </c>
      <c r="F112" s="202">
        <v>0</v>
      </c>
      <c r="G112" s="200">
        <v>0</v>
      </c>
      <c r="H112" s="216">
        <v>0</v>
      </c>
      <c r="I112" s="208">
        <v>0</v>
      </c>
      <c r="J112" s="210">
        <v>0</v>
      </c>
      <c r="K112" s="204">
        <v>-20</v>
      </c>
      <c r="L112" s="206">
        <v>0</v>
      </c>
      <c r="M112" s="193"/>
      <c r="N112" s="189"/>
      <c r="O112" s="193"/>
      <c r="P112" s="189"/>
      <c r="Q112" s="193"/>
      <c r="R112" s="189"/>
      <c r="S112" s="194"/>
      <c r="T112" s="191"/>
      <c r="U112" s="198"/>
      <c r="V112" s="213">
        <v>15</v>
      </c>
      <c r="W112" s="213">
        <v>600</v>
      </c>
      <c r="X112" s="213">
        <v>400</v>
      </c>
      <c r="Y112" s="214">
        <v>600</v>
      </c>
      <c r="Z112" s="213">
        <v>130</v>
      </c>
      <c r="AA112" s="213">
        <v>50</v>
      </c>
      <c r="AB112" s="213">
        <v>25</v>
      </c>
      <c r="AC112" s="213">
        <v>25</v>
      </c>
      <c r="AD112" s="198"/>
      <c r="AE112" s="213">
        <f t="shared" si="7"/>
        <v>3000</v>
      </c>
      <c r="AF112" s="213">
        <f t="shared" si="8"/>
        <v>2000</v>
      </c>
      <c r="AG112" s="214">
        <f t="shared" si="9"/>
        <v>9600</v>
      </c>
      <c r="AH112" s="213">
        <f t="shared" si="10"/>
        <v>244</v>
      </c>
      <c r="AI112" s="213">
        <f t="shared" si="11"/>
        <v>164</v>
      </c>
      <c r="AJ112" s="213">
        <f t="shared" si="12"/>
        <v>100</v>
      </c>
      <c r="AK112" s="213">
        <f t="shared" si="13"/>
        <v>100</v>
      </c>
      <c r="AL112" s="198"/>
      <c r="AM112" s="498">
        <v>80</v>
      </c>
      <c r="AN112" s="499"/>
      <c r="AO112" s="499"/>
    </row>
    <row r="113" spans="1:41" x14ac:dyDescent="0.15">
      <c r="A113" s="174">
        <v>606</v>
      </c>
      <c r="B113" s="176" t="s">
        <v>5839</v>
      </c>
      <c r="C113" s="213">
        <v>19</v>
      </c>
      <c r="D113" s="219">
        <v>8</v>
      </c>
      <c r="E113" s="212" t="s">
        <v>6246</v>
      </c>
      <c r="F113" s="202">
        <v>0</v>
      </c>
      <c r="G113" s="200">
        <v>0</v>
      </c>
      <c r="H113" s="216">
        <v>0</v>
      </c>
      <c r="I113" s="208">
        <v>0</v>
      </c>
      <c r="J113" s="210">
        <v>0</v>
      </c>
      <c r="K113" s="204">
        <v>-20</v>
      </c>
      <c r="L113" s="206">
        <v>0</v>
      </c>
      <c r="M113" s="193"/>
      <c r="N113" s="189"/>
      <c r="O113" s="193"/>
      <c r="P113" s="189"/>
      <c r="Q113" s="193"/>
      <c r="R113" s="189"/>
      <c r="S113" s="194"/>
      <c r="T113" s="191"/>
      <c r="U113" s="198"/>
      <c r="V113" s="213">
        <v>15</v>
      </c>
      <c r="W113" s="213">
        <v>600</v>
      </c>
      <c r="X113" s="213">
        <v>400</v>
      </c>
      <c r="Y113" s="214">
        <v>1200</v>
      </c>
      <c r="Z113" s="213">
        <v>160</v>
      </c>
      <c r="AA113" s="213">
        <v>50</v>
      </c>
      <c r="AB113" s="213">
        <v>25</v>
      </c>
      <c r="AC113" s="213">
        <v>25</v>
      </c>
      <c r="AD113" s="198"/>
      <c r="AE113" s="213">
        <f t="shared" si="7"/>
        <v>3000</v>
      </c>
      <c r="AF113" s="213">
        <f t="shared" si="8"/>
        <v>2000</v>
      </c>
      <c r="AG113" s="214">
        <f t="shared" si="9"/>
        <v>19200</v>
      </c>
      <c r="AH113" s="213">
        <f t="shared" si="10"/>
        <v>274</v>
      </c>
      <c r="AI113" s="213">
        <f t="shared" si="11"/>
        <v>164</v>
      </c>
      <c r="AJ113" s="213">
        <f t="shared" si="12"/>
        <v>100</v>
      </c>
      <c r="AK113" s="213">
        <f t="shared" si="13"/>
        <v>100</v>
      </c>
      <c r="AL113" s="198"/>
      <c r="AM113" s="498">
        <v>80</v>
      </c>
      <c r="AN113" s="499"/>
      <c r="AO113" s="499"/>
    </row>
    <row r="114" spans="1:41" x14ac:dyDescent="0.15">
      <c r="A114" s="174">
        <v>607</v>
      </c>
      <c r="B114" s="176" t="s">
        <v>529</v>
      </c>
      <c r="C114" s="213">
        <v>24</v>
      </c>
      <c r="D114" s="219">
        <v>6</v>
      </c>
      <c r="E114" s="212" t="s">
        <v>6242</v>
      </c>
      <c r="F114" s="202">
        <v>0</v>
      </c>
      <c r="G114" s="200">
        <v>0</v>
      </c>
      <c r="H114" s="216">
        <v>0</v>
      </c>
      <c r="I114" s="208">
        <v>-50</v>
      </c>
      <c r="J114" s="210">
        <v>0</v>
      </c>
      <c r="K114" s="204">
        <v>100</v>
      </c>
      <c r="L114" s="206">
        <v>0</v>
      </c>
      <c r="M114" s="193"/>
      <c r="N114" s="189"/>
      <c r="O114" s="193"/>
      <c r="P114" s="189"/>
      <c r="Q114" s="193"/>
      <c r="R114" s="189"/>
      <c r="S114" s="194"/>
      <c r="T114" s="191"/>
      <c r="U114" s="198"/>
      <c r="V114" s="213">
        <v>30</v>
      </c>
      <c r="W114" s="213">
        <v>0</v>
      </c>
      <c r="X114" s="213">
        <v>0</v>
      </c>
      <c r="Y114" s="214">
        <v>1000</v>
      </c>
      <c r="Z114" s="213">
        <v>350</v>
      </c>
      <c r="AA114" s="213">
        <v>65</v>
      </c>
      <c r="AB114" s="213">
        <v>25</v>
      </c>
      <c r="AC114" s="213">
        <v>25</v>
      </c>
      <c r="AD114" s="198"/>
      <c r="AE114" s="213">
        <f t="shared" si="7"/>
        <v>0</v>
      </c>
      <c r="AF114" s="213">
        <f t="shared" si="8"/>
        <v>0</v>
      </c>
      <c r="AG114" s="214">
        <f t="shared" si="9"/>
        <v>16000</v>
      </c>
      <c r="AH114" s="213">
        <f t="shared" si="10"/>
        <v>494</v>
      </c>
      <c r="AI114" s="213">
        <f t="shared" si="11"/>
        <v>209</v>
      </c>
      <c r="AJ114" s="213">
        <f t="shared" si="12"/>
        <v>100</v>
      </c>
      <c r="AK114" s="213">
        <f t="shared" si="13"/>
        <v>100</v>
      </c>
      <c r="AL114" s="198"/>
      <c r="AM114" s="498">
        <v>80</v>
      </c>
      <c r="AN114" s="499"/>
      <c r="AO114" s="499"/>
    </row>
    <row r="115" spans="1:41" x14ac:dyDescent="0.15">
      <c r="A115" s="174">
        <v>608</v>
      </c>
      <c r="B115" s="176" t="s">
        <v>528</v>
      </c>
      <c r="C115" s="213">
        <v>26</v>
      </c>
      <c r="D115" s="219">
        <v>12</v>
      </c>
      <c r="E115" s="212" t="s">
        <v>6248</v>
      </c>
      <c r="F115" s="202">
        <v>0</v>
      </c>
      <c r="G115" s="200">
        <v>100</v>
      </c>
      <c r="H115" s="216">
        <v>30</v>
      </c>
      <c r="I115" s="208">
        <v>100</v>
      </c>
      <c r="J115" s="210">
        <v>-50</v>
      </c>
      <c r="K115" s="204">
        <v>100</v>
      </c>
      <c r="L115" s="206">
        <v>100</v>
      </c>
      <c r="M115" s="193" t="s">
        <v>5853</v>
      </c>
      <c r="N115" s="189">
        <v>100</v>
      </c>
      <c r="O115" s="193" t="s">
        <v>4082</v>
      </c>
      <c r="P115" s="189">
        <v>70</v>
      </c>
      <c r="Q115" s="193" t="s">
        <v>527</v>
      </c>
      <c r="R115" s="189">
        <v>35</v>
      </c>
      <c r="S115" s="194"/>
      <c r="T115" s="191"/>
      <c r="U115" s="198"/>
      <c r="V115" s="213">
        <v>170</v>
      </c>
      <c r="W115" s="213">
        <v>2500</v>
      </c>
      <c r="X115" s="213">
        <v>800</v>
      </c>
      <c r="Y115" s="214">
        <v>7500</v>
      </c>
      <c r="Z115" s="213">
        <v>250</v>
      </c>
      <c r="AA115" s="213">
        <v>50</v>
      </c>
      <c r="AB115" s="213">
        <v>30</v>
      </c>
      <c r="AC115" s="213">
        <v>10</v>
      </c>
      <c r="AD115" s="198"/>
      <c r="AE115" s="213">
        <f t="shared" si="7"/>
        <v>12500</v>
      </c>
      <c r="AF115" s="213">
        <f t="shared" si="8"/>
        <v>4000</v>
      </c>
      <c r="AG115" s="214">
        <f t="shared" si="9"/>
        <v>120000</v>
      </c>
      <c r="AH115" s="213">
        <f t="shared" si="10"/>
        <v>406</v>
      </c>
      <c r="AI115" s="213">
        <f t="shared" si="11"/>
        <v>206</v>
      </c>
      <c r="AJ115" s="213">
        <f t="shared" si="12"/>
        <v>120</v>
      </c>
      <c r="AK115" s="213">
        <f t="shared" si="13"/>
        <v>40</v>
      </c>
      <c r="AL115" s="198"/>
      <c r="AM115" s="498">
        <v>70</v>
      </c>
      <c r="AN115" s="499"/>
      <c r="AO115" s="499"/>
    </row>
    <row r="116" spans="1:41" x14ac:dyDescent="0.15">
      <c r="A116" s="174">
        <v>609</v>
      </c>
      <c r="B116" s="176" t="s">
        <v>9717</v>
      </c>
      <c r="C116" s="213">
        <v>35</v>
      </c>
      <c r="D116" s="219">
        <v>5</v>
      </c>
      <c r="E116" s="212" t="s">
        <v>6245</v>
      </c>
      <c r="F116" s="202">
        <v>0</v>
      </c>
      <c r="G116" s="200">
        <v>100</v>
      </c>
      <c r="H116" s="216">
        <v>65</v>
      </c>
      <c r="I116" s="208">
        <v>100</v>
      </c>
      <c r="J116" s="210">
        <v>0</v>
      </c>
      <c r="K116" s="204">
        <v>100</v>
      </c>
      <c r="L116" s="206">
        <v>100</v>
      </c>
      <c r="M116" s="193" t="s">
        <v>5855</v>
      </c>
      <c r="N116" s="189">
        <v>100</v>
      </c>
      <c r="O116" s="193" t="s">
        <v>526</v>
      </c>
      <c r="P116" s="189">
        <v>90</v>
      </c>
      <c r="Q116" s="193" t="s">
        <v>525</v>
      </c>
      <c r="R116" s="189">
        <v>75</v>
      </c>
      <c r="S116" s="194"/>
      <c r="T116" s="191"/>
      <c r="U116" s="198"/>
      <c r="V116" s="213">
        <v>75</v>
      </c>
      <c r="W116" s="213">
        <v>12000</v>
      </c>
      <c r="X116" s="213">
        <v>4000</v>
      </c>
      <c r="Y116" s="214">
        <v>6750</v>
      </c>
      <c r="Z116" s="213">
        <v>700</v>
      </c>
      <c r="AA116" s="213">
        <v>80</v>
      </c>
      <c r="AB116" s="213">
        <v>45</v>
      </c>
      <c r="AC116" s="213">
        <v>10</v>
      </c>
      <c r="AD116" s="198"/>
      <c r="AE116" s="213">
        <f t="shared" si="7"/>
        <v>60000</v>
      </c>
      <c r="AF116" s="213">
        <f t="shared" si="8"/>
        <v>20000</v>
      </c>
      <c r="AG116" s="214">
        <f t="shared" si="9"/>
        <v>108000</v>
      </c>
      <c r="AH116" s="213">
        <f t="shared" si="10"/>
        <v>910</v>
      </c>
      <c r="AI116" s="213">
        <f t="shared" si="11"/>
        <v>290</v>
      </c>
      <c r="AJ116" s="213">
        <f t="shared" si="12"/>
        <v>180</v>
      </c>
      <c r="AK116" s="213">
        <f t="shared" si="13"/>
        <v>40</v>
      </c>
      <c r="AL116" s="198"/>
      <c r="AM116" s="498">
        <v>70</v>
      </c>
      <c r="AN116" s="499"/>
      <c r="AO116" s="499"/>
    </row>
    <row r="117" spans="1:41" x14ac:dyDescent="0.15">
      <c r="A117" s="174">
        <v>610</v>
      </c>
      <c r="B117" s="176" t="s">
        <v>9718</v>
      </c>
      <c r="C117" s="213">
        <v>55</v>
      </c>
      <c r="D117" s="219">
        <v>5</v>
      </c>
      <c r="E117" s="212" t="s">
        <v>6245</v>
      </c>
      <c r="F117" s="202">
        <v>0</v>
      </c>
      <c r="G117" s="200">
        <v>100</v>
      </c>
      <c r="H117" s="216">
        <v>100</v>
      </c>
      <c r="I117" s="208">
        <v>100</v>
      </c>
      <c r="J117" s="210">
        <v>50</v>
      </c>
      <c r="K117" s="204">
        <v>100</v>
      </c>
      <c r="L117" s="206">
        <v>100</v>
      </c>
      <c r="M117" s="193" t="s">
        <v>5856</v>
      </c>
      <c r="N117" s="189">
        <v>100</v>
      </c>
      <c r="O117" s="193" t="s">
        <v>523</v>
      </c>
      <c r="P117" s="189">
        <v>90</v>
      </c>
      <c r="Q117" s="193" t="s">
        <v>522</v>
      </c>
      <c r="R117" s="189">
        <v>75</v>
      </c>
      <c r="S117" s="194"/>
      <c r="T117" s="191"/>
      <c r="U117" s="198"/>
      <c r="V117" s="213">
        <v>90</v>
      </c>
      <c r="W117" s="213">
        <v>28000</v>
      </c>
      <c r="X117" s="213">
        <v>8000</v>
      </c>
      <c r="Y117" s="214">
        <v>18900</v>
      </c>
      <c r="Z117" s="213">
        <v>750</v>
      </c>
      <c r="AA117" s="213">
        <v>160</v>
      </c>
      <c r="AB117" s="213">
        <v>80</v>
      </c>
      <c r="AC117" s="213">
        <v>20</v>
      </c>
      <c r="AD117" s="198"/>
      <c r="AE117" s="213">
        <f t="shared" si="7"/>
        <v>140000</v>
      </c>
      <c r="AF117" s="213">
        <f t="shared" si="8"/>
        <v>40000</v>
      </c>
      <c r="AG117" s="214">
        <f t="shared" si="9"/>
        <v>302400</v>
      </c>
      <c r="AH117" s="213">
        <f t="shared" si="10"/>
        <v>1080</v>
      </c>
      <c r="AI117" s="213">
        <f t="shared" si="11"/>
        <v>490</v>
      </c>
      <c r="AJ117" s="213">
        <f t="shared" si="12"/>
        <v>320</v>
      </c>
      <c r="AK117" s="213">
        <f t="shared" si="13"/>
        <v>80</v>
      </c>
      <c r="AL117" s="198"/>
      <c r="AM117" s="498">
        <v>70</v>
      </c>
      <c r="AN117" s="499"/>
      <c r="AO117" s="499"/>
    </row>
    <row r="118" spans="1:41" x14ac:dyDescent="0.15">
      <c r="A118" s="174">
        <v>611</v>
      </c>
      <c r="B118" s="176" t="s">
        <v>521</v>
      </c>
      <c r="C118" s="213">
        <v>65</v>
      </c>
      <c r="D118" s="219">
        <v>7</v>
      </c>
      <c r="E118" s="212" t="s">
        <v>1329</v>
      </c>
      <c r="F118" s="202">
        <v>0</v>
      </c>
      <c r="G118" s="200">
        <v>100</v>
      </c>
      <c r="H118" s="216">
        <v>150</v>
      </c>
      <c r="I118" s="208">
        <v>100</v>
      </c>
      <c r="J118" s="210">
        <v>100</v>
      </c>
      <c r="K118" s="204">
        <v>100</v>
      </c>
      <c r="L118" s="206">
        <v>100</v>
      </c>
      <c r="M118" s="193" t="s">
        <v>520</v>
      </c>
      <c r="N118" s="189">
        <v>100</v>
      </c>
      <c r="O118" s="193" t="s">
        <v>519</v>
      </c>
      <c r="P118" s="189">
        <v>90</v>
      </c>
      <c r="Q118" s="193" t="s">
        <v>1550</v>
      </c>
      <c r="R118" s="189">
        <v>75</v>
      </c>
      <c r="S118" s="194"/>
      <c r="T118" s="191"/>
      <c r="U118" s="198"/>
      <c r="V118" s="213">
        <v>150</v>
      </c>
      <c r="W118" s="213">
        <v>35000</v>
      </c>
      <c r="X118" s="213">
        <v>12000</v>
      </c>
      <c r="Y118" s="214">
        <v>14400</v>
      </c>
      <c r="Z118" s="213">
        <v>1100</v>
      </c>
      <c r="AA118" s="213">
        <v>200</v>
      </c>
      <c r="AB118" s="213">
        <v>80</v>
      </c>
      <c r="AC118" s="213">
        <v>30</v>
      </c>
      <c r="AD118" s="198"/>
      <c r="AE118" s="213">
        <f t="shared" si="7"/>
        <v>175000</v>
      </c>
      <c r="AF118" s="213">
        <f t="shared" si="8"/>
        <v>60000</v>
      </c>
      <c r="AG118" s="214">
        <f t="shared" si="9"/>
        <v>230400</v>
      </c>
      <c r="AH118" s="213">
        <f t="shared" si="10"/>
        <v>1490</v>
      </c>
      <c r="AI118" s="213">
        <f t="shared" si="11"/>
        <v>590</v>
      </c>
      <c r="AJ118" s="213">
        <f t="shared" si="12"/>
        <v>320</v>
      </c>
      <c r="AK118" s="213">
        <f t="shared" si="13"/>
        <v>120</v>
      </c>
      <c r="AL118" s="198"/>
      <c r="AM118" s="498">
        <v>70</v>
      </c>
      <c r="AN118" s="499"/>
      <c r="AO118" s="499"/>
    </row>
    <row r="119" spans="1:41" x14ac:dyDescent="0.15">
      <c r="A119" s="174">
        <v>612</v>
      </c>
      <c r="B119" s="176" t="s">
        <v>5857</v>
      </c>
      <c r="C119" s="213">
        <v>26</v>
      </c>
      <c r="D119" s="219">
        <v>1</v>
      </c>
      <c r="E119" s="212" t="s">
        <v>6243</v>
      </c>
      <c r="F119" s="202">
        <v>0</v>
      </c>
      <c r="G119" s="200">
        <v>-50</v>
      </c>
      <c r="H119" s="216">
        <v>0</v>
      </c>
      <c r="I119" s="208">
        <v>0</v>
      </c>
      <c r="J119" s="210">
        <v>0</v>
      </c>
      <c r="K119" s="204">
        <v>-50</v>
      </c>
      <c r="L119" s="206">
        <v>-50</v>
      </c>
      <c r="M119" s="193" t="s">
        <v>517</v>
      </c>
      <c r="N119" s="189">
        <v>70</v>
      </c>
      <c r="O119" s="193" t="s">
        <v>516</v>
      </c>
      <c r="P119" s="189">
        <v>40</v>
      </c>
      <c r="Q119" s="193" t="s">
        <v>515</v>
      </c>
      <c r="R119" s="189">
        <v>15</v>
      </c>
      <c r="S119" s="194"/>
      <c r="T119" s="191"/>
      <c r="U119" s="198"/>
      <c r="V119" s="213">
        <v>100</v>
      </c>
      <c r="W119" s="213">
        <v>2500</v>
      </c>
      <c r="X119" s="213">
        <v>800</v>
      </c>
      <c r="Y119" s="214">
        <v>1000</v>
      </c>
      <c r="Z119" s="213">
        <v>380</v>
      </c>
      <c r="AA119" s="213">
        <v>100</v>
      </c>
      <c r="AB119" s="213">
        <v>55</v>
      </c>
      <c r="AC119" s="213">
        <v>30</v>
      </c>
      <c r="AD119" s="198"/>
      <c r="AE119" s="213">
        <f t="shared" si="7"/>
        <v>12500</v>
      </c>
      <c r="AF119" s="213">
        <f t="shared" si="8"/>
        <v>4000</v>
      </c>
      <c r="AG119" s="214">
        <f t="shared" si="9"/>
        <v>16000</v>
      </c>
      <c r="AH119" s="213">
        <f t="shared" si="10"/>
        <v>536</v>
      </c>
      <c r="AI119" s="213">
        <f t="shared" si="11"/>
        <v>256</v>
      </c>
      <c r="AJ119" s="213">
        <f t="shared" si="12"/>
        <v>220</v>
      </c>
      <c r="AK119" s="213">
        <f t="shared" si="13"/>
        <v>120</v>
      </c>
      <c r="AL119" s="198"/>
      <c r="AM119" s="498">
        <v>80</v>
      </c>
      <c r="AN119" s="499"/>
      <c r="AO119" s="499"/>
    </row>
    <row r="120" spans="1:41" x14ac:dyDescent="0.15">
      <c r="A120" s="174">
        <v>613</v>
      </c>
      <c r="B120" s="176" t="s">
        <v>5858</v>
      </c>
      <c r="C120" s="213">
        <v>26</v>
      </c>
      <c r="D120" s="219">
        <v>0</v>
      </c>
      <c r="E120" s="212" t="s">
        <v>6238</v>
      </c>
      <c r="F120" s="202">
        <v>0</v>
      </c>
      <c r="G120" s="200">
        <v>-50</v>
      </c>
      <c r="H120" s="216">
        <v>0</v>
      </c>
      <c r="I120" s="208">
        <v>0</v>
      </c>
      <c r="J120" s="210">
        <v>0</v>
      </c>
      <c r="K120" s="204">
        <v>100</v>
      </c>
      <c r="L120" s="206">
        <v>-50</v>
      </c>
      <c r="M120" s="193" t="s">
        <v>517</v>
      </c>
      <c r="N120" s="189">
        <v>70</v>
      </c>
      <c r="O120" s="193" t="s">
        <v>516</v>
      </c>
      <c r="P120" s="189">
        <v>40</v>
      </c>
      <c r="Q120" s="193" t="s">
        <v>515</v>
      </c>
      <c r="R120" s="189">
        <v>15</v>
      </c>
      <c r="S120" s="194"/>
      <c r="T120" s="191"/>
      <c r="U120" s="198"/>
      <c r="V120" s="213">
        <v>100</v>
      </c>
      <c r="W120" s="213">
        <v>2500</v>
      </c>
      <c r="X120" s="213">
        <v>800</v>
      </c>
      <c r="Y120" s="214">
        <v>3000</v>
      </c>
      <c r="Z120" s="213">
        <v>380</v>
      </c>
      <c r="AA120" s="213">
        <v>100</v>
      </c>
      <c r="AB120" s="213">
        <v>65</v>
      </c>
      <c r="AC120" s="213">
        <v>0</v>
      </c>
      <c r="AD120" s="198"/>
      <c r="AE120" s="213">
        <f t="shared" si="7"/>
        <v>12500</v>
      </c>
      <c r="AF120" s="213">
        <f t="shared" si="8"/>
        <v>4000</v>
      </c>
      <c r="AG120" s="214">
        <f t="shared" si="9"/>
        <v>48000</v>
      </c>
      <c r="AH120" s="213">
        <f t="shared" si="10"/>
        <v>536</v>
      </c>
      <c r="AI120" s="213">
        <f t="shared" si="11"/>
        <v>256</v>
      </c>
      <c r="AJ120" s="213">
        <f t="shared" si="12"/>
        <v>260</v>
      </c>
      <c r="AK120" s="213">
        <f t="shared" si="13"/>
        <v>0</v>
      </c>
      <c r="AL120" s="198"/>
      <c r="AM120" s="498">
        <v>80</v>
      </c>
      <c r="AN120" s="499"/>
      <c r="AO120" s="499"/>
    </row>
    <row r="121" spans="1:41" x14ac:dyDescent="0.15">
      <c r="A121" s="174">
        <v>614</v>
      </c>
      <c r="B121" s="176" t="s">
        <v>514</v>
      </c>
      <c r="C121" s="213">
        <v>28</v>
      </c>
      <c r="D121" s="219">
        <v>4</v>
      </c>
      <c r="E121" s="212" t="s">
        <v>6244</v>
      </c>
      <c r="F121" s="202">
        <v>0</v>
      </c>
      <c r="G121" s="200">
        <v>-50</v>
      </c>
      <c r="H121" s="216">
        <v>0</v>
      </c>
      <c r="I121" s="208">
        <v>-100</v>
      </c>
      <c r="J121" s="210">
        <v>0</v>
      </c>
      <c r="K121" s="204">
        <v>100</v>
      </c>
      <c r="L121" s="206">
        <v>-50</v>
      </c>
      <c r="M121" s="193" t="s">
        <v>513</v>
      </c>
      <c r="N121" s="189">
        <v>80</v>
      </c>
      <c r="O121" s="193" t="s">
        <v>512</v>
      </c>
      <c r="P121" s="189">
        <v>75</v>
      </c>
      <c r="Q121" s="193" t="s">
        <v>511</v>
      </c>
      <c r="R121" s="189">
        <v>35</v>
      </c>
      <c r="S121" s="194"/>
      <c r="T121" s="191"/>
      <c r="U121" s="198"/>
      <c r="V121" s="213">
        <v>30</v>
      </c>
      <c r="W121" s="213">
        <v>4000</v>
      </c>
      <c r="X121" s="213">
        <v>4000</v>
      </c>
      <c r="Y121" s="214">
        <v>4800</v>
      </c>
      <c r="Z121" s="213">
        <v>350</v>
      </c>
      <c r="AA121" s="213">
        <v>80</v>
      </c>
      <c r="AB121" s="213">
        <v>30</v>
      </c>
      <c r="AC121" s="213">
        <v>5</v>
      </c>
      <c r="AD121" s="198"/>
      <c r="AE121" s="213">
        <f t="shared" si="7"/>
        <v>20000</v>
      </c>
      <c r="AF121" s="213">
        <f t="shared" si="8"/>
        <v>20000</v>
      </c>
      <c r="AG121" s="214">
        <f t="shared" si="9"/>
        <v>76800</v>
      </c>
      <c r="AH121" s="213">
        <f t="shared" si="10"/>
        <v>518</v>
      </c>
      <c r="AI121" s="213">
        <f t="shared" si="11"/>
        <v>248</v>
      </c>
      <c r="AJ121" s="213">
        <f t="shared" si="12"/>
        <v>120</v>
      </c>
      <c r="AK121" s="213">
        <f t="shared" si="13"/>
        <v>20</v>
      </c>
      <c r="AL121" s="198"/>
      <c r="AM121" s="498">
        <v>0</v>
      </c>
      <c r="AN121" s="499"/>
      <c r="AO121" s="499"/>
    </row>
    <row r="122" spans="1:41" x14ac:dyDescent="0.15">
      <c r="A122" s="174">
        <v>615</v>
      </c>
      <c r="B122" s="176" t="s">
        <v>9720</v>
      </c>
      <c r="C122" s="213">
        <v>30</v>
      </c>
      <c r="D122" s="219">
        <v>1</v>
      </c>
      <c r="E122" s="212" t="s">
        <v>6243</v>
      </c>
      <c r="F122" s="202">
        <v>20</v>
      </c>
      <c r="G122" s="200">
        <v>-50</v>
      </c>
      <c r="H122" s="216">
        <v>-100</v>
      </c>
      <c r="I122" s="208">
        <v>100</v>
      </c>
      <c r="J122" s="210">
        <v>0</v>
      </c>
      <c r="K122" s="204">
        <v>-50</v>
      </c>
      <c r="L122" s="206">
        <v>0</v>
      </c>
      <c r="M122" s="193" t="s">
        <v>510</v>
      </c>
      <c r="N122" s="189">
        <v>60</v>
      </c>
      <c r="O122" s="193" t="s">
        <v>509</v>
      </c>
      <c r="P122" s="189">
        <v>40</v>
      </c>
      <c r="Q122" s="193" t="s">
        <v>508</v>
      </c>
      <c r="R122" s="189">
        <v>15</v>
      </c>
      <c r="S122" s="194"/>
      <c r="T122" s="191"/>
      <c r="U122" s="198"/>
      <c r="V122" s="213">
        <v>280</v>
      </c>
      <c r="W122" s="213">
        <v>6000</v>
      </c>
      <c r="X122" s="213">
        <v>3000</v>
      </c>
      <c r="Y122" s="214">
        <v>15200</v>
      </c>
      <c r="Z122" s="213">
        <v>700</v>
      </c>
      <c r="AA122" s="213">
        <v>70</v>
      </c>
      <c r="AB122" s="213">
        <v>50</v>
      </c>
      <c r="AC122" s="213">
        <v>0</v>
      </c>
      <c r="AD122" s="198"/>
      <c r="AE122" s="213">
        <f t="shared" si="7"/>
        <v>30000</v>
      </c>
      <c r="AF122" s="213">
        <f t="shared" si="8"/>
        <v>15000</v>
      </c>
      <c r="AG122" s="214">
        <f t="shared" si="9"/>
        <v>243200</v>
      </c>
      <c r="AH122" s="213">
        <f t="shared" si="10"/>
        <v>880</v>
      </c>
      <c r="AI122" s="213">
        <f t="shared" si="11"/>
        <v>250</v>
      </c>
      <c r="AJ122" s="213">
        <f t="shared" si="12"/>
        <v>200</v>
      </c>
      <c r="AK122" s="213">
        <f t="shared" si="13"/>
        <v>0</v>
      </c>
      <c r="AL122" s="198"/>
      <c r="AM122" s="498">
        <v>100</v>
      </c>
      <c r="AN122" s="499"/>
      <c r="AO122" s="499"/>
    </row>
    <row r="123" spans="1:41" x14ac:dyDescent="0.15">
      <c r="A123" s="174">
        <v>616</v>
      </c>
      <c r="B123" s="176" t="s">
        <v>5860</v>
      </c>
      <c r="C123" s="213">
        <v>16</v>
      </c>
      <c r="D123" s="219">
        <v>0</v>
      </c>
      <c r="E123" s="212" t="s">
        <v>6238</v>
      </c>
      <c r="F123" s="202">
        <v>0</v>
      </c>
      <c r="G123" s="200">
        <v>-100</v>
      </c>
      <c r="H123" s="216">
        <v>250</v>
      </c>
      <c r="I123" s="208">
        <v>0</v>
      </c>
      <c r="J123" s="210">
        <v>0</v>
      </c>
      <c r="K123" s="204">
        <v>75</v>
      </c>
      <c r="L123" s="206">
        <v>0</v>
      </c>
      <c r="M123" s="193"/>
      <c r="N123" s="189"/>
      <c r="O123" s="193"/>
      <c r="P123" s="189"/>
      <c r="Q123" s="193"/>
      <c r="R123" s="189"/>
      <c r="S123" s="194"/>
      <c r="T123" s="191"/>
      <c r="U123" s="198"/>
      <c r="V123" s="213">
        <v>65</v>
      </c>
      <c r="W123" s="213">
        <v>20</v>
      </c>
      <c r="X123" s="213">
        <v>20</v>
      </c>
      <c r="Y123" s="214">
        <v>675</v>
      </c>
      <c r="Z123" s="213">
        <v>300</v>
      </c>
      <c r="AA123" s="213">
        <v>60</v>
      </c>
      <c r="AB123" s="213">
        <v>30</v>
      </c>
      <c r="AC123" s="213">
        <v>5</v>
      </c>
      <c r="AD123" s="198"/>
      <c r="AE123" s="213">
        <f t="shared" si="7"/>
        <v>100</v>
      </c>
      <c r="AF123" s="213">
        <f t="shared" si="8"/>
        <v>100</v>
      </c>
      <c r="AG123" s="214">
        <f t="shared" si="9"/>
        <v>10800</v>
      </c>
      <c r="AH123" s="213">
        <f t="shared" si="10"/>
        <v>396</v>
      </c>
      <c r="AI123" s="213">
        <f t="shared" si="11"/>
        <v>156</v>
      </c>
      <c r="AJ123" s="213">
        <f t="shared" si="12"/>
        <v>120</v>
      </c>
      <c r="AK123" s="213">
        <f t="shared" si="13"/>
        <v>20</v>
      </c>
      <c r="AL123" s="198"/>
      <c r="AM123" s="498">
        <v>75</v>
      </c>
      <c r="AN123" s="499"/>
      <c r="AO123" s="499"/>
    </row>
    <row r="124" spans="1:41" x14ac:dyDescent="0.15">
      <c r="A124" s="174">
        <v>617</v>
      </c>
      <c r="B124" s="176" t="s">
        <v>9721</v>
      </c>
      <c r="C124" s="213">
        <v>32</v>
      </c>
      <c r="D124" s="219">
        <v>0</v>
      </c>
      <c r="E124" s="212" t="s">
        <v>6238</v>
      </c>
      <c r="F124" s="202">
        <v>0</v>
      </c>
      <c r="G124" s="200">
        <v>-100</v>
      </c>
      <c r="H124" s="216">
        <v>0</v>
      </c>
      <c r="I124" s="208">
        <v>50</v>
      </c>
      <c r="J124" s="210">
        <v>0</v>
      </c>
      <c r="K124" s="204">
        <v>-100</v>
      </c>
      <c r="L124" s="206">
        <v>0</v>
      </c>
      <c r="M124" s="193" t="s">
        <v>507</v>
      </c>
      <c r="N124" s="189">
        <v>70</v>
      </c>
      <c r="O124" s="193" t="s">
        <v>5862</v>
      </c>
      <c r="P124" s="189">
        <v>35</v>
      </c>
      <c r="Q124" s="193" t="s">
        <v>5863</v>
      </c>
      <c r="R124" s="189">
        <v>15</v>
      </c>
      <c r="S124" s="194"/>
      <c r="T124" s="191"/>
      <c r="U124" s="198"/>
      <c r="V124" s="213">
        <v>100</v>
      </c>
      <c r="W124" s="213">
        <v>8000</v>
      </c>
      <c r="X124" s="213">
        <v>4000</v>
      </c>
      <c r="Y124" s="214">
        <v>36000</v>
      </c>
      <c r="Z124" s="213">
        <v>750</v>
      </c>
      <c r="AA124" s="213">
        <v>80</v>
      </c>
      <c r="AB124" s="213">
        <v>75</v>
      </c>
      <c r="AC124" s="213">
        <v>10</v>
      </c>
      <c r="AD124" s="198"/>
      <c r="AE124" s="213">
        <f t="shared" si="7"/>
        <v>40000</v>
      </c>
      <c r="AF124" s="213">
        <f t="shared" si="8"/>
        <v>20000</v>
      </c>
      <c r="AG124" s="214">
        <f t="shared" si="9"/>
        <v>576000</v>
      </c>
      <c r="AH124" s="213">
        <f t="shared" si="10"/>
        <v>942</v>
      </c>
      <c r="AI124" s="213">
        <f t="shared" si="11"/>
        <v>272</v>
      </c>
      <c r="AJ124" s="213">
        <f t="shared" si="12"/>
        <v>300</v>
      </c>
      <c r="AK124" s="213">
        <f t="shared" si="13"/>
        <v>40</v>
      </c>
      <c r="AL124" s="198"/>
      <c r="AM124" s="498">
        <v>75</v>
      </c>
      <c r="AN124" s="499"/>
      <c r="AO124" s="499"/>
    </row>
    <row r="125" spans="1:41" x14ac:dyDescent="0.15">
      <c r="A125" s="174">
        <v>618</v>
      </c>
      <c r="B125" s="176" t="s">
        <v>5864</v>
      </c>
      <c r="C125" s="213">
        <v>36</v>
      </c>
      <c r="D125" s="219">
        <v>7</v>
      </c>
      <c r="E125" s="212" t="s">
        <v>1329</v>
      </c>
      <c r="F125" s="202">
        <v>0</v>
      </c>
      <c r="G125" s="200">
        <v>0</v>
      </c>
      <c r="H125" s="216">
        <v>0</v>
      </c>
      <c r="I125" s="208">
        <v>-100</v>
      </c>
      <c r="J125" s="210">
        <v>0</v>
      </c>
      <c r="K125" s="204">
        <v>100</v>
      </c>
      <c r="L125" s="206">
        <v>0</v>
      </c>
      <c r="M125" s="193" t="s">
        <v>504</v>
      </c>
      <c r="N125" s="189">
        <v>65</v>
      </c>
      <c r="O125" s="193" t="s">
        <v>504</v>
      </c>
      <c r="P125" s="189">
        <v>30</v>
      </c>
      <c r="Q125" s="193" t="s">
        <v>503</v>
      </c>
      <c r="R125" s="189">
        <v>15</v>
      </c>
      <c r="S125" s="194"/>
      <c r="T125" s="191"/>
      <c r="U125" s="198"/>
      <c r="V125" s="213">
        <v>120</v>
      </c>
      <c r="W125" s="213">
        <v>12000</v>
      </c>
      <c r="X125" s="213">
        <v>3000</v>
      </c>
      <c r="Y125" s="214">
        <v>14400</v>
      </c>
      <c r="Z125" s="213">
        <v>480</v>
      </c>
      <c r="AA125" s="213">
        <v>50</v>
      </c>
      <c r="AB125" s="213">
        <v>90</v>
      </c>
      <c r="AC125" s="213">
        <v>5</v>
      </c>
      <c r="AD125" s="198"/>
      <c r="AE125" s="213">
        <f t="shared" si="7"/>
        <v>60000</v>
      </c>
      <c r="AF125" s="213">
        <f t="shared" si="8"/>
        <v>15000</v>
      </c>
      <c r="AG125" s="214">
        <f t="shared" si="9"/>
        <v>230400</v>
      </c>
      <c r="AH125" s="213">
        <f t="shared" si="10"/>
        <v>696</v>
      </c>
      <c r="AI125" s="213">
        <f t="shared" si="11"/>
        <v>266</v>
      </c>
      <c r="AJ125" s="213">
        <f t="shared" si="12"/>
        <v>360</v>
      </c>
      <c r="AK125" s="213">
        <f t="shared" si="13"/>
        <v>20</v>
      </c>
      <c r="AL125" s="198"/>
      <c r="AM125" s="498">
        <v>0</v>
      </c>
      <c r="AN125" s="499"/>
      <c r="AO125" s="499"/>
    </row>
    <row r="126" spans="1:41" x14ac:dyDescent="0.15">
      <c r="A126" s="174">
        <v>619</v>
      </c>
      <c r="B126" s="176" t="s">
        <v>5865</v>
      </c>
      <c r="C126" s="213">
        <v>36</v>
      </c>
      <c r="D126" s="219">
        <v>6</v>
      </c>
      <c r="E126" s="212" t="s">
        <v>6242</v>
      </c>
      <c r="F126" s="202">
        <v>0</v>
      </c>
      <c r="G126" s="200">
        <v>0</v>
      </c>
      <c r="H126" s="216">
        <v>0</v>
      </c>
      <c r="I126" s="208">
        <v>-100</v>
      </c>
      <c r="J126" s="210">
        <v>0</v>
      </c>
      <c r="K126" s="204">
        <v>100</v>
      </c>
      <c r="L126" s="206">
        <v>0</v>
      </c>
      <c r="M126" s="193"/>
      <c r="N126" s="189"/>
      <c r="O126" s="193"/>
      <c r="P126" s="189"/>
      <c r="Q126" s="193"/>
      <c r="R126" s="189"/>
      <c r="S126" s="194"/>
      <c r="T126" s="191"/>
      <c r="U126" s="198"/>
      <c r="V126" s="213">
        <v>1500</v>
      </c>
      <c r="W126" s="213">
        <v>4000</v>
      </c>
      <c r="X126" s="213">
        <v>1000</v>
      </c>
      <c r="Y126" s="214">
        <v>2300</v>
      </c>
      <c r="Z126" s="213">
        <v>680</v>
      </c>
      <c r="AA126" s="213">
        <v>50</v>
      </c>
      <c r="AB126" s="213">
        <v>90</v>
      </c>
      <c r="AC126" s="213">
        <v>5</v>
      </c>
      <c r="AD126" s="198"/>
      <c r="AE126" s="213">
        <f t="shared" si="7"/>
        <v>20000</v>
      </c>
      <c r="AF126" s="213">
        <f t="shared" si="8"/>
        <v>5000</v>
      </c>
      <c r="AG126" s="214">
        <f t="shared" si="9"/>
        <v>36800</v>
      </c>
      <c r="AH126" s="213">
        <f t="shared" si="10"/>
        <v>896</v>
      </c>
      <c r="AI126" s="213">
        <f t="shared" si="11"/>
        <v>266</v>
      </c>
      <c r="AJ126" s="213">
        <f t="shared" si="12"/>
        <v>360</v>
      </c>
      <c r="AK126" s="213">
        <f t="shared" si="13"/>
        <v>20</v>
      </c>
      <c r="AL126" s="198"/>
      <c r="AM126" s="498">
        <v>0</v>
      </c>
      <c r="AN126" s="499"/>
      <c r="AO126" s="499"/>
    </row>
    <row r="127" spans="1:41" x14ac:dyDescent="0.15">
      <c r="A127" s="174">
        <v>620</v>
      </c>
      <c r="B127" s="176" t="s">
        <v>5866</v>
      </c>
      <c r="C127" s="213">
        <v>36</v>
      </c>
      <c r="D127" s="219">
        <v>6</v>
      </c>
      <c r="E127" s="212" t="s">
        <v>6242</v>
      </c>
      <c r="F127" s="202">
        <v>0</v>
      </c>
      <c r="G127" s="200">
        <v>0</v>
      </c>
      <c r="H127" s="216">
        <v>0</v>
      </c>
      <c r="I127" s="208">
        <v>-100</v>
      </c>
      <c r="J127" s="210">
        <v>0</v>
      </c>
      <c r="K127" s="204">
        <v>100</v>
      </c>
      <c r="L127" s="206">
        <v>0</v>
      </c>
      <c r="M127" s="193"/>
      <c r="N127" s="189"/>
      <c r="O127" s="193"/>
      <c r="P127" s="189"/>
      <c r="Q127" s="193"/>
      <c r="R127" s="189"/>
      <c r="S127" s="194"/>
      <c r="T127" s="191"/>
      <c r="U127" s="198"/>
      <c r="V127" s="213">
        <v>1500</v>
      </c>
      <c r="W127" s="213">
        <v>4000</v>
      </c>
      <c r="X127" s="213">
        <v>1000</v>
      </c>
      <c r="Y127" s="214">
        <v>2300</v>
      </c>
      <c r="Z127" s="213">
        <v>680</v>
      </c>
      <c r="AA127" s="213">
        <v>50</v>
      </c>
      <c r="AB127" s="213">
        <v>90</v>
      </c>
      <c r="AC127" s="213">
        <v>5</v>
      </c>
      <c r="AD127" s="198"/>
      <c r="AE127" s="213">
        <f t="shared" si="7"/>
        <v>20000</v>
      </c>
      <c r="AF127" s="213">
        <f t="shared" si="8"/>
        <v>5000</v>
      </c>
      <c r="AG127" s="214">
        <f t="shared" si="9"/>
        <v>36800</v>
      </c>
      <c r="AH127" s="213">
        <f t="shared" si="10"/>
        <v>896</v>
      </c>
      <c r="AI127" s="213">
        <f t="shared" si="11"/>
        <v>266</v>
      </c>
      <c r="AJ127" s="213">
        <f t="shared" si="12"/>
        <v>360</v>
      </c>
      <c r="AK127" s="213">
        <f t="shared" si="13"/>
        <v>20</v>
      </c>
      <c r="AL127" s="198"/>
      <c r="AM127" s="498">
        <v>0</v>
      </c>
      <c r="AN127" s="499"/>
      <c r="AO127" s="499"/>
    </row>
    <row r="128" spans="1:41" x14ac:dyDescent="0.15">
      <c r="A128" s="174">
        <v>621</v>
      </c>
      <c r="B128" s="176" t="s">
        <v>5867</v>
      </c>
      <c r="C128" s="213">
        <v>36</v>
      </c>
      <c r="D128" s="219">
        <v>6</v>
      </c>
      <c r="E128" s="212" t="s">
        <v>6242</v>
      </c>
      <c r="F128" s="202">
        <v>0</v>
      </c>
      <c r="G128" s="200">
        <v>0</v>
      </c>
      <c r="H128" s="216">
        <v>0</v>
      </c>
      <c r="I128" s="208">
        <v>-100</v>
      </c>
      <c r="J128" s="210">
        <v>0</v>
      </c>
      <c r="K128" s="204">
        <v>100</v>
      </c>
      <c r="L128" s="206">
        <v>0</v>
      </c>
      <c r="M128" s="193"/>
      <c r="N128" s="189"/>
      <c r="O128" s="193"/>
      <c r="P128" s="189"/>
      <c r="Q128" s="193"/>
      <c r="R128" s="189"/>
      <c r="S128" s="194"/>
      <c r="T128" s="191"/>
      <c r="U128" s="198"/>
      <c r="V128" s="213">
        <v>1500</v>
      </c>
      <c r="W128" s="213">
        <v>4000</v>
      </c>
      <c r="X128" s="213">
        <v>1000</v>
      </c>
      <c r="Y128" s="214">
        <v>2300</v>
      </c>
      <c r="Z128" s="213">
        <v>680</v>
      </c>
      <c r="AA128" s="213">
        <v>50</v>
      </c>
      <c r="AB128" s="213">
        <v>90</v>
      </c>
      <c r="AC128" s="213">
        <v>5</v>
      </c>
      <c r="AD128" s="198"/>
      <c r="AE128" s="213">
        <f t="shared" si="7"/>
        <v>20000</v>
      </c>
      <c r="AF128" s="213">
        <f t="shared" si="8"/>
        <v>5000</v>
      </c>
      <c r="AG128" s="214">
        <f t="shared" si="9"/>
        <v>36800</v>
      </c>
      <c r="AH128" s="213">
        <f t="shared" si="10"/>
        <v>896</v>
      </c>
      <c r="AI128" s="213">
        <f t="shared" si="11"/>
        <v>266</v>
      </c>
      <c r="AJ128" s="213">
        <f t="shared" si="12"/>
        <v>360</v>
      </c>
      <c r="AK128" s="213">
        <f t="shared" si="13"/>
        <v>20</v>
      </c>
      <c r="AL128" s="198"/>
      <c r="AM128" s="498">
        <v>0</v>
      </c>
      <c r="AN128" s="499"/>
      <c r="AO128" s="499"/>
    </row>
    <row r="129" spans="1:41" x14ac:dyDescent="0.15">
      <c r="A129" s="174">
        <v>622</v>
      </c>
      <c r="B129" s="176" t="s">
        <v>5868</v>
      </c>
      <c r="C129" s="213">
        <v>38</v>
      </c>
      <c r="D129" s="219">
        <v>0</v>
      </c>
      <c r="E129" s="212" t="s">
        <v>6238</v>
      </c>
      <c r="F129" s="202">
        <v>0</v>
      </c>
      <c r="G129" s="200">
        <v>0</v>
      </c>
      <c r="H129" s="216">
        <v>-100</v>
      </c>
      <c r="I129" s="208">
        <v>0</v>
      </c>
      <c r="J129" s="210">
        <v>0</v>
      </c>
      <c r="K129" s="204">
        <v>-50</v>
      </c>
      <c r="L129" s="206">
        <v>0</v>
      </c>
      <c r="M129" s="193" t="s">
        <v>501</v>
      </c>
      <c r="N129" s="189">
        <v>65</v>
      </c>
      <c r="O129" s="193" t="s">
        <v>500</v>
      </c>
      <c r="P129" s="189">
        <v>35</v>
      </c>
      <c r="Q129" s="193" t="s">
        <v>499</v>
      </c>
      <c r="R129" s="189">
        <v>15</v>
      </c>
      <c r="S129" s="194"/>
      <c r="T129" s="191"/>
      <c r="U129" s="198"/>
      <c r="V129" s="213">
        <v>200</v>
      </c>
      <c r="W129" s="213">
        <v>15000</v>
      </c>
      <c r="X129" s="213">
        <v>8000</v>
      </c>
      <c r="Y129" s="214">
        <v>600</v>
      </c>
      <c r="Z129" s="213">
        <v>320</v>
      </c>
      <c r="AA129" s="213">
        <v>130</v>
      </c>
      <c r="AB129" s="213">
        <v>55</v>
      </c>
      <c r="AC129" s="213">
        <v>55</v>
      </c>
      <c r="AD129" s="198"/>
      <c r="AE129" s="213">
        <f t="shared" si="7"/>
        <v>75000</v>
      </c>
      <c r="AF129" s="213">
        <f t="shared" si="8"/>
        <v>40000</v>
      </c>
      <c r="AG129" s="214">
        <f t="shared" si="9"/>
        <v>9600</v>
      </c>
      <c r="AH129" s="213">
        <f t="shared" si="10"/>
        <v>548</v>
      </c>
      <c r="AI129" s="213">
        <f t="shared" si="11"/>
        <v>358</v>
      </c>
      <c r="AJ129" s="213">
        <f t="shared" si="12"/>
        <v>220</v>
      </c>
      <c r="AK129" s="213">
        <f t="shared" si="13"/>
        <v>220</v>
      </c>
      <c r="AL129" s="198"/>
      <c r="AM129" s="498">
        <v>75</v>
      </c>
      <c r="AN129" s="499"/>
      <c r="AO129" s="499"/>
    </row>
    <row r="130" spans="1:41" x14ac:dyDescent="0.15">
      <c r="A130" s="174">
        <v>623</v>
      </c>
      <c r="B130" s="176" t="s">
        <v>5869</v>
      </c>
      <c r="C130" s="213">
        <v>38</v>
      </c>
      <c r="D130" s="219">
        <v>0</v>
      </c>
      <c r="E130" s="212" t="s">
        <v>6238</v>
      </c>
      <c r="F130" s="202">
        <v>0</v>
      </c>
      <c r="G130" s="200">
        <v>0</v>
      </c>
      <c r="H130" s="216">
        <v>-100</v>
      </c>
      <c r="I130" s="208">
        <v>0</v>
      </c>
      <c r="J130" s="210">
        <v>0</v>
      </c>
      <c r="K130" s="204">
        <v>-50</v>
      </c>
      <c r="L130" s="206">
        <v>0</v>
      </c>
      <c r="M130" s="193" t="s">
        <v>501</v>
      </c>
      <c r="N130" s="189">
        <v>65</v>
      </c>
      <c r="O130" s="193" t="s">
        <v>500</v>
      </c>
      <c r="P130" s="189">
        <v>35</v>
      </c>
      <c r="Q130" s="193" t="s">
        <v>499</v>
      </c>
      <c r="R130" s="189">
        <v>15</v>
      </c>
      <c r="S130" s="194"/>
      <c r="T130" s="191"/>
      <c r="U130" s="198"/>
      <c r="V130" s="213">
        <v>200</v>
      </c>
      <c r="W130" s="213">
        <v>15000</v>
      </c>
      <c r="X130" s="213">
        <v>8000</v>
      </c>
      <c r="Y130" s="214">
        <v>1200</v>
      </c>
      <c r="Z130" s="213">
        <v>400</v>
      </c>
      <c r="AA130" s="213">
        <v>130</v>
      </c>
      <c r="AB130" s="213">
        <v>55</v>
      </c>
      <c r="AC130" s="213">
        <v>55</v>
      </c>
      <c r="AD130" s="198"/>
      <c r="AE130" s="213">
        <f t="shared" si="7"/>
        <v>75000</v>
      </c>
      <c r="AF130" s="213">
        <f t="shared" si="8"/>
        <v>40000</v>
      </c>
      <c r="AG130" s="214">
        <f t="shared" si="9"/>
        <v>19200</v>
      </c>
      <c r="AH130" s="213">
        <f t="shared" si="10"/>
        <v>628</v>
      </c>
      <c r="AI130" s="213">
        <f t="shared" si="11"/>
        <v>358</v>
      </c>
      <c r="AJ130" s="213">
        <f t="shared" si="12"/>
        <v>220</v>
      </c>
      <c r="AK130" s="213">
        <f t="shared" si="13"/>
        <v>220</v>
      </c>
      <c r="AL130" s="198"/>
      <c r="AM130" s="498">
        <v>75</v>
      </c>
      <c r="AN130" s="499"/>
      <c r="AO130" s="499"/>
    </row>
    <row r="131" spans="1:41" x14ac:dyDescent="0.15">
      <c r="A131" s="174">
        <v>624</v>
      </c>
      <c r="B131" s="176" t="s">
        <v>9714</v>
      </c>
      <c r="C131" s="213">
        <v>40</v>
      </c>
      <c r="D131" s="219">
        <v>7</v>
      </c>
      <c r="E131" s="212" t="s">
        <v>1329</v>
      </c>
      <c r="F131" s="202">
        <v>0</v>
      </c>
      <c r="G131" s="200">
        <v>0</v>
      </c>
      <c r="H131" s="216">
        <v>0</v>
      </c>
      <c r="I131" s="208">
        <v>-100</v>
      </c>
      <c r="J131" s="210">
        <v>0</v>
      </c>
      <c r="K131" s="204">
        <v>100</v>
      </c>
      <c r="L131" s="206">
        <v>0</v>
      </c>
      <c r="M131" s="193" t="s">
        <v>2513</v>
      </c>
      <c r="N131" s="189">
        <v>70</v>
      </c>
      <c r="O131" s="193" t="s">
        <v>498</v>
      </c>
      <c r="P131" s="189">
        <v>30</v>
      </c>
      <c r="Q131" s="193" t="s">
        <v>497</v>
      </c>
      <c r="R131" s="189">
        <v>10</v>
      </c>
      <c r="S131" s="194"/>
      <c r="T131" s="191"/>
      <c r="U131" s="198"/>
      <c r="V131" s="213">
        <v>120</v>
      </c>
      <c r="W131" s="213">
        <v>20000</v>
      </c>
      <c r="X131" s="213">
        <v>5000</v>
      </c>
      <c r="Y131" s="214">
        <v>30000</v>
      </c>
      <c r="Z131" s="213">
        <v>620</v>
      </c>
      <c r="AA131" s="213">
        <v>130</v>
      </c>
      <c r="AB131" s="213">
        <v>60</v>
      </c>
      <c r="AC131" s="213">
        <v>15</v>
      </c>
      <c r="AD131" s="198"/>
      <c r="AE131" s="213">
        <f t="shared" ref="AE131:AE194" si="14">W131*经验率</f>
        <v>100000</v>
      </c>
      <c r="AF131" s="213">
        <f t="shared" ref="AF131:AF194" si="15">X131*金钱率</f>
        <v>25000</v>
      </c>
      <c r="AG131" s="214">
        <f t="shared" ref="AG131:AG194" si="16">Y131*HP率</f>
        <v>480000</v>
      </c>
      <c r="AH131" s="213">
        <f t="shared" ref="AH131:AH194" si="17">C131*攻击率+Z131</f>
        <v>860</v>
      </c>
      <c r="AI131" s="213">
        <f t="shared" ref="AI131:AI194" si="18">C131*速度率+AA131</f>
        <v>370</v>
      </c>
      <c r="AJ131" s="213">
        <f t="shared" ref="AJ131:AJ194" si="19">AB131*命中率</f>
        <v>240</v>
      </c>
      <c r="AK131" s="213">
        <f t="shared" ref="AK131:AK194" si="20">AC131*回避率</f>
        <v>60</v>
      </c>
      <c r="AL131" s="198"/>
      <c r="AM131" s="498">
        <v>75</v>
      </c>
      <c r="AN131" s="499"/>
      <c r="AO131" s="499"/>
    </row>
    <row r="132" spans="1:41" x14ac:dyDescent="0.15">
      <c r="A132" s="174">
        <v>625</v>
      </c>
      <c r="B132" s="176" t="s">
        <v>5870</v>
      </c>
      <c r="C132" s="213">
        <v>40</v>
      </c>
      <c r="D132" s="219">
        <v>7</v>
      </c>
      <c r="E132" s="212" t="s">
        <v>1329</v>
      </c>
      <c r="F132" s="202">
        <v>0</v>
      </c>
      <c r="G132" s="200">
        <v>0</v>
      </c>
      <c r="H132" s="216">
        <v>0</v>
      </c>
      <c r="I132" s="208">
        <v>-100</v>
      </c>
      <c r="J132" s="210">
        <v>0</v>
      </c>
      <c r="K132" s="204">
        <v>100</v>
      </c>
      <c r="L132" s="206">
        <v>0</v>
      </c>
      <c r="M132" s="193" t="s">
        <v>2513</v>
      </c>
      <c r="N132" s="189">
        <v>70</v>
      </c>
      <c r="O132" s="193" t="s">
        <v>498</v>
      </c>
      <c r="P132" s="189">
        <v>30</v>
      </c>
      <c r="Q132" s="193" t="s">
        <v>497</v>
      </c>
      <c r="R132" s="189">
        <v>10</v>
      </c>
      <c r="S132" s="194"/>
      <c r="T132" s="191"/>
      <c r="U132" s="198"/>
      <c r="V132" s="213">
        <v>120</v>
      </c>
      <c r="W132" s="213">
        <v>20000</v>
      </c>
      <c r="X132" s="213">
        <v>5000</v>
      </c>
      <c r="Y132" s="214">
        <v>30000</v>
      </c>
      <c r="Z132" s="213">
        <v>620</v>
      </c>
      <c r="AA132" s="213">
        <v>130</v>
      </c>
      <c r="AB132" s="213">
        <v>60</v>
      </c>
      <c r="AC132" s="213">
        <v>15</v>
      </c>
      <c r="AD132" s="198"/>
      <c r="AE132" s="213">
        <f t="shared" si="14"/>
        <v>100000</v>
      </c>
      <c r="AF132" s="213">
        <f t="shared" si="15"/>
        <v>25000</v>
      </c>
      <c r="AG132" s="214">
        <f t="shared" si="16"/>
        <v>480000</v>
      </c>
      <c r="AH132" s="213">
        <f t="shared" si="17"/>
        <v>860</v>
      </c>
      <c r="AI132" s="213">
        <f t="shared" si="18"/>
        <v>370</v>
      </c>
      <c r="AJ132" s="213">
        <f t="shared" si="19"/>
        <v>240</v>
      </c>
      <c r="AK132" s="213">
        <f t="shared" si="20"/>
        <v>60</v>
      </c>
      <c r="AL132" s="198"/>
      <c r="AM132" s="498">
        <v>75</v>
      </c>
      <c r="AN132" s="499"/>
      <c r="AO132" s="499"/>
    </row>
    <row r="133" spans="1:41" x14ac:dyDescent="0.15">
      <c r="A133" s="174">
        <v>626</v>
      </c>
      <c r="B133" s="176" t="s">
        <v>5871</v>
      </c>
      <c r="C133" s="213">
        <v>40</v>
      </c>
      <c r="D133" s="219">
        <v>7</v>
      </c>
      <c r="E133" s="212" t="s">
        <v>1329</v>
      </c>
      <c r="F133" s="202">
        <v>0</v>
      </c>
      <c r="G133" s="200">
        <v>0</v>
      </c>
      <c r="H133" s="216">
        <v>0</v>
      </c>
      <c r="I133" s="208">
        <v>-100</v>
      </c>
      <c r="J133" s="210">
        <v>0</v>
      </c>
      <c r="K133" s="204">
        <v>100</v>
      </c>
      <c r="L133" s="206">
        <v>0</v>
      </c>
      <c r="M133" s="193" t="s">
        <v>2513</v>
      </c>
      <c r="N133" s="189">
        <v>70</v>
      </c>
      <c r="O133" s="193" t="s">
        <v>498</v>
      </c>
      <c r="P133" s="189">
        <v>30</v>
      </c>
      <c r="Q133" s="193" t="s">
        <v>497</v>
      </c>
      <c r="R133" s="189">
        <v>10</v>
      </c>
      <c r="S133" s="194"/>
      <c r="T133" s="191"/>
      <c r="U133" s="198"/>
      <c r="V133" s="213">
        <v>120</v>
      </c>
      <c r="W133" s="213">
        <v>20000</v>
      </c>
      <c r="X133" s="213">
        <v>5000</v>
      </c>
      <c r="Y133" s="214">
        <v>30000</v>
      </c>
      <c r="Z133" s="213">
        <v>620</v>
      </c>
      <c r="AA133" s="213">
        <v>130</v>
      </c>
      <c r="AB133" s="213">
        <v>60</v>
      </c>
      <c r="AC133" s="213">
        <v>15</v>
      </c>
      <c r="AD133" s="198"/>
      <c r="AE133" s="213">
        <f t="shared" si="14"/>
        <v>100000</v>
      </c>
      <c r="AF133" s="213">
        <f t="shared" si="15"/>
        <v>25000</v>
      </c>
      <c r="AG133" s="214">
        <f t="shared" si="16"/>
        <v>480000</v>
      </c>
      <c r="AH133" s="213">
        <f t="shared" si="17"/>
        <v>860</v>
      </c>
      <c r="AI133" s="213">
        <f t="shared" si="18"/>
        <v>370</v>
      </c>
      <c r="AJ133" s="213">
        <f t="shared" si="19"/>
        <v>240</v>
      </c>
      <c r="AK133" s="213">
        <f t="shared" si="20"/>
        <v>60</v>
      </c>
      <c r="AL133" s="198"/>
      <c r="AM133" s="498">
        <v>75</v>
      </c>
      <c r="AN133" s="499"/>
      <c r="AO133" s="499"/>
    </row>
    <row r="134" spans="1:41" x14ac:dyDescent="0.15">
      <c r="A134" s="174">
        <v>627</v>
      </c>
      <c r="B134" s="176" t="s">
        <v>9715</v>
      </c>
      <c r="C134" s="213">
        <v>40</v>
      </c>
      <c r="D134" s="219">
        <v>2</v>
      </c>
      <c r="E134" s="212" t="s">
        <v>6239</v>
      </c>
      <c r="F134" s="202">
        <v>0</v>
      </c>
      <c r="G134" s="200">
        <v>0</v>
      </c>
      <c r="H134" s="216">
        <v>0</v>
      </c>
      <c r="I134" s="208">
        <v>0</v>
      </c>
      <c r="J134" s="210">
        <v>-50</v>
      </c>
      <c r="K134" s="204">
        <v>-20</v>
      </c>
      <c r="L134" s="206">
        <v>-50</v>
      </c>
      <c r="M134" s="193" t="s">
        <v>5872</v>
      </c>
      <c r="N134" s="189">
        <v>80</v>
      </c>
      <c r="O134" s="193" t="s">
        <v>495</v>
      </c>
      <c r="P134" s="189">
        <v>11</v>
      </c>
      <c r="Q134" s="193" t="s">
        <v>494</v>
      </c>
      <c r="R134" s="189">
        <v>5</v>
      </c>
      <c r="S134" s="194"/>
      <c r="T134" s="191"/>
      <c r="U134" s="198"/>
      <c r="V134" s="213">
        <v>300</v>
      </c>
      <c r="W134" s="213">
        <v>18000</v>
      </c>
      <c r="X134" s="213">
        <v>7000</v>
      </c>
      <c r="Y134" s="214">
        <v>21000</v>
      </c>
      <c r="Z134" s="213">
        <v>700</v>
      </c>
      <c r="AA134" s="213">
        <v>120</v>
      </c>
      <c r="AB134" s="213">
        <v>70</v>
      </c>
      <c r="AC134" s="213">
        <v>30</v>
      </c>
      <c r="AD134" s="198"/>
      <c r="AE134" s="213">
        <f t="shared" si="14"/>
        <v>90000</v>
      </c>
      <c r="AF134" s="213">
        <f t="shared" si="15"/>
        <v>35000</v>
      </c>
      <c r="AG134" s="214">
        <f t="shared" si="16"/>
        <v>336000</v>
      </c>
      <c r="AH134" s="213">
        <f t="shared" si="17"/>
        <v>940</v>
      </c>
      <c r="AI134" s="213">
        <f t="shared" si="18"/>
        <v>360</v>
      </c>
      <c r="AJ134" s="213">
        <f t="shared" si="19"/>
        <v>280</v>
      </c>
      <c r="AK134" s="213">
        <f t="shared" si="20"/>
        <v>120</v>
      </c>
      <c r="AL134" s="198"/>
      <c r="AM134" s="498">
        <v>65</v>
      </c>
      <c r="AN134" s="499"/>
      <c r="AO134" s="499"/>
    </row>
    <row r="135" spans="1:41" x14ac:dyDescent="0.15">
      <c r="A135" s="174">
        <v>628</v>
      </c>
      <c r="B135" s="176" t="s">
        <v>5873</v>
      </c>
      <c r="C135" s="213">
        <v>40</v>
      </c>
      <c r="D135" s="219">
        <v>2</v>
      </c>
      <c r="E135" s="212" t="s">
        <v>6239</v>
      </c>
      <c r="F135" s="202">
        <v>0</v>
      </c>
      <c r="G135" s="200">
        <v>0</v>
      </c>
      <c r="H135" s="216">
        <v>0</v>
      </c>
      <c r="I135" s="208">
        <v>0</v>
      </c>
      <c r="J135" s="210">
        <v>-50</v>
      </c>
      <c r="K135" s="204">
        <v>-20</v>
      </c>
      <c r="L135" s="206">
        <v>-50</v>
      </c>
      <c r="M135" s="193" t="s">
        <v>5872</v>
      </c>
      <c r="N135" s="189">
        <v>80</v>
      </c>
      <c r="O135" s="193" t="s">
        <v>495</v>
      </c>
      <c r="P135" s="189">
        <v>11</v>
      </c>
      <c r="Q135" s="193" t="s">
        <v>494</v>
      </c>
      <c r="R135" s="189">
        <v>5</v>
      </c>
      <c r="S135" s="194"/>
      <c r="T135" s="191"/>
      <c r="U135" s="198"/>
      <c r="V135" s="213">
        <v>300</v>
      </c>
      <c r="W135" s="213">
        <v>18000</v>
      </c>
      <c r="X135" s="213">
        <v>7000</v>
      </c>
      <c r="Y135" s="214">
        <v>21000</v>
      </c>
      <c r="Z135" s="213">
        <v>700</v>
      </c>
      <c r="AA135" s="213">
        <v>120</v>
      </c>
      <c r="AB135" s="213">
        <v>70</v>
      </c>
      <c r="AC135" s="213">
        <v>30</v>
      </c>
      <c r="AD135" s="198"/>
      <c r="AE135" s="213">
        <f t="shared" si="14"/>
        <v>90000</v>
      </c>
      <c r="AF135" s="213">
        <f t="shared" si="15"/>
        <v>35000</v>
      </c>
      <c r="AG135" s="214">
        <f t="shared" si="16"/>
        <v>336000</v>
      </c>
      <c r="AH135" s="213">
        <f t="shared" si="17"/>
        <v>940</v>
      </c>
      <c r="AI135" s="213">
        <f t="shared" si="18"/>
        <v>360</v>
      </c>
      <c r="AJ135" s="213">
        <f t="shared" si="19"/>
        <v>280</v>
      </c>
      <c r="AK135" s="213">
        <f t="shared" si="20"/>
        <v>120</v>
      </c>
      <c r="AL135" s="198"/>
      <c r="AM135" s="498">
        <v>65</v>
      </c>
      <c r="AN135" s="499"/>
      <c r="AO135" s="499"/>
    </row>
    <row r="136" spans="1:41" x14ac:dyDescent="0.15">
      <c r="A136" s="174">
        <v>629</v>
      </c>
      <c r="B136" s="176" t="s">
        <v>5874</v>
      </c>
      <c r="C136" s="213">
        <v>42</v>
      </c>
      <c r="D136" s="219">
        <v>2</v>
      </c>
      <c r="E136" s="212" t="s">
        <v>6239</v>
      </c>
      <c r="F136" s="202">
        <v>0</v>
      </c>
      <c r="G136" s="200">
        <v>0</v>
      </c>
      <c r="H136" s="216">
        <v>0</v>
      </c>
      <c r="I136" s="208">
        <v>0</v>
      </c>
      <c r="J136" s="210">
        <v>-50</v>
      </c>
      <c r="K136" s="204">
        <v>-20</v>
      </c>
      <c r="L136" s="206">
        <v>-50</v>
      </c>
      <c r="M136" s="193" t="s">
        <v>5872</v>
      </c>
      <c r="N136" s="189">
        <v>80</v>
      </c>
      <c r="O136" s="193" t="s">
        <v>495</v>
      </c>
      <c r="P136" s="189">
        <v>11</v>
      </c>
      <c r="Q136" s="193" t="s">
        <v>494</v>
      </c>
      <c r="R136" s="189">
        <v>5</v>
      </c>
      <c r="S136" s="194"/>
      <c r="T136" s="191"/>
      <c r="U136" s="198"/>
      <c r="V136" s="213">
        <v>300</v>
      </c>
      <c r="W136" s="213">
        <v>18000</v>
      </c>
      <c r="X136" s="213">
        <v>7000</v>
      </c>
      <c r="Y136" s="214">
        <v>11000</v>
      </c>
      <c r="Z136" s="213">
        <v>950</v>
      </c>
      <c r="AA136" s="213">
        <v>120</v>
      </c>
      <c r="AB136" s="213">
        <v>70</v>
      </c>
      <c r="AC136" s="213">
        <v>30</v>
      </c>
      <c r="AD136" s="198"/>
      <c r="AE136" s="213">
        <f t="shared" si="14"/>
        <v>90000</v>
      </c>
      <c r="AF136" s="213">
        <f t="shared" si="15"/>
        <v>35000</v>
      </c>
      <c r="AG136" s="214">
        <f t="shared" si="16"/>
        <v>176000</v>
      </c>
      <c r="AH136" s="213">
        <f t="shared" si="17"/>
        <v>1202</v>
      </c>
      <c r="AI136" s="213">
        <f t="shared" si="18"/>
        <v>372</v>
      </c>
      <c r="AJ136" s="213">
        <f t="shared" si="19"/>
        <v>280</v>
      </c>
      <c r="AK136" s="213">
        <f t="shared" si="20"/>
        <v>120</v>
      </c>
      <c r="AL136" s="198"/>
      <c r="AM136" s="498">
        <v>65</v>
      </c>
      <c r="AN136" s="499"/>
      <c r="AO136" s="499"/>
    </row>
    <row r="137" spans="1:41" x14ac:dyDescent="0.15">
      <c r="A137" s="174">
        <v>630</v>
      </c>
      <c r="B137" s="176" t="s">
        <v>5875</v>
      </c>
      <c r="C137" s="213">
        <v>40</v>
      </c>
      <c r="D137" s="219">
        <v>3</v>
      </c>
      <c r="E137" s="212" t="s">
        <v>6247</v>
      </c>
      <c r="F137" s="202">
        <v>0</v>
      </c>
      <c r="G137" s="200">
        <v>80</v>
      </c>
      <c r="H137" s="216">
        <v>-20</v>
      </c>
      <c r="I137" s="208">
        <v>-100</v>
      </c>
      <c r="J137" s="210">
        <v>-100</v>
      </c>
      <c r="K137" s="204">
        <v>80</v>
      </c>
      <c r="L137" s="206">
        <v>80</v>
      </c>
      <c r="M137" s="193" t="s">
        <v>5876</v>
      </c>
      <c r="N137" s="189">
        <v>75</v>
      </c>
      <c r="O137" s="193" t="s">
        <v>492</v>
      </c>
      <c r="P137" s="189">
        <v>30</v>
      </c>
      <c r="Q137" s="193" t="s">
        <v>491</v>
      </c>
      <c r="R137" s="189">
        <v>10</v>
      </c>
      <c r="S137" s="194"/>
      <c r="T137" s="191"/>
      <c r="U137" s="198"/>
      <c r="V137" s="213">
        <v>300</v>
      </c>
      <c r="W137" s="213">
        <v>24000</v>
      </c>
      <c r="X137" s="213">
        <v>8000</v>
      </c>
      <c r="Y137" s="214">
        <v>7000</v>
      </c>
      <c r="Z137" s="213">
        <v>800</v>
      </c>
      <c r="AA137" s="213">
        <v>200</v>
      </c>
      <c r="AB137" s="213">
        <v>75</v>
      </c>
      <c r="AC137" s="213">
        <v>80</v>
      </c>
      <c r="AD137" s="198"/>
      <c r="AE137" s="213">
        <f t="shared" si="14"/>
        <v>120000</v>
      </c>
      <c r="AF137" s="213">
        <f t="shared" si="15"/>
        <v>40000</v>
      </c>
      <c r="AG137" s="214">
        <f t="shared" si="16"/>
        <v>112000</v>
      </c>
      <c r="AH137" s="213">
        <f t="shared" si="17"/>
        <v>1040</v>
      </c>
      <c r="AI137" s="213">
        <f t="shared" si="18"/>
        <v>440</v>
      </c>
      <c r="AJ137" s="213">
        <f t="shared" si="19"/>
        <v>300</v>
      </c>
      <c r="AK137" s="213">
        <f t="shared" si="20"/>
        <v>320</v>
      </c>
      <c r="AL137" s="198"/>
      <c r="AM137" s="498">
        <v>65</v>
      </c>
      <c r="AN137" s="499"/>
      <c r="AO137" s="499"/>
    </row>
    <row r="138" spans="1:41" x14ac:dyDescent="0.15">
      <c r="A138" s="174">
        <v>631</v>
      </c>
      <c r="B138" s="176" t="s">
        <v>5877</v>
      </c>
      <c r="C138" s="213">
        <v>40</v>
      </c>
      <c r="D138" s="219">
        <v>2</v>
      </c>
      <c r="E138" s="212" t="s">
        <v>6239</v>
      </c>
      <c r="F138" s="202">
        <v>0</v>
      </c>
      <c r="G138" s="200">
        <v>80</v>
      </c>
      <c r="H138" s="216">
        <v>-20</v>
      </c>
      <c r="I138" s="208">
        <v>-100</v>
      </c>
      <c r="J138" s="210">
        <v>-100</v>
      </c>
      <c r="K138" s="204">
        <v>80</v>
      </c>
      <c r="L138" s="206">
        <v>80</v>
      </c>
      <c r="M138" s="193" t="s">
        <v>5876</v>
      </c>
      <c r="N138" s="189">
        <v>75</v>
      </c>
      <c r="O138" s="193" t="s">
        <v>492</v>
      </c>
      <c r="P138" s="189">
        <v>30</v>
      </c>
      <c r="Q138" s="193" t="s">
        <v>491</v>
      </c>
      <c r="R138" s="189">
        <v>10</v>
      </c>
      <c r="S138" s="194"/>
      <c r="T138" s="191"/>
      <c r="U138" s="198"/>
      <c r="V138" s="213">
        <v>300</v>
      </c>
      <c r="W138" s="213">
        <v>24000</v>
      </c>
      <c r="X138" s="213">
        <v>8000</v>
      </c>
      <c r="Y138" s="214">
        <v>30000</v>
      </c>
      <c r="Z138" s="213">
        <v>850</v>
      </c>
      <c r="AA138" s="213">
        <v>200</v>
      </c>
      <c r="AB138" s="213">
        <v>75</v>
      </c>
      <c r="AC138" s="213">
        <v>10</v>
      </c>
      <c r="AD138" s="198"/>
      <c r="AE138" s="213">
        <f t="shared" si="14"/>
        <v>120000</v>
      </c>
      <c r="AF138" s="213">
        <f t="shared" si="15"/>
        <v>40000</v>
      </c>
      <c r="AG138" s="214">
        <f t="shared" si="16"/>
        <v>480000</v>
      </c>
      <c r="AH138" s="213">
        <f t="shared" si="17"/>
        <v>1090</v>
      </c>
      <c r="AI138" s="213">
        <f t="shared" si="18"/>
        <v>440</v>
      </c>
      <c r="AJ138" s="213">
        <f t="shared" si="19"/>
        <v>300</v>
      </c>
      <c r="AK138" s="213">
        <f t="shared" si="20"/>
        <v>40</v>
      </c>
      <c r="AL138" s="198"/>
      <c r="AM138" s="498">
        <v>65</v>
      </c>
      <c r="AN138" s="499"/>
      <c r="AO138" s="499"/>
    </row>
    <row r="139" spans="1:41" x14ac:dyDescent="0.15">
      <c r="A139" s="174">
        <v>632</v>
      </c>
      <c r="B139" s="176" t="s">
        <v>490</v>
      </c>
      <c r="C139" s="213">
        <v>55</v>
      </c>
      <c r="D139" s="219">
        <v>12</v>
      </c>
      <c r="E139" s="212" t="s">
        <v>6248</v>
      </c>
      <c r="F139" s="202">
        <v>0</v>
      </c>
      <c r="G139" s="200">
        <v>100</v>
      </c>
      <c r="H139" s="216">
        <v>200</v>
      </c>
      <c r="I139" s="208">
        <v>100</v>
      </c>
      <c r="J139" s="210">
        <v>-50</v>
      </c>
      <c r="K139" s="204">
        <v>100</v>
      </c>
      <c r="L139" s="206">
        <v>100</v>
      </c>
      <c r="M139" s="193" t="s">
        <v>5878</v>
      </c>
      <c r="N139" s="189">
        <v>85</v>
      </c>
      <c r="O139" s="193" t="s">
        <v>5879</v>
      </c>
      <c r="P139" s="189">
        <v>55</v>
      </c>
      <c r="Q139" s="193" t="s">
        <v>489</v>
      </c>
      <c r="R139" s="189">
        <v>10</v>
      </c>
      <c r="S139" s="194"/>
      <c r="T139" s="191"/>
      <c r="U139" s="198"/>
      <c r="V139" s="213">
        <v>400</v>
      </c>
      <c r="W139" s="213">
        <v>40000</v>
      </c>
      <c r="X139" s="213">
        <v>18000</v>
      </c>
      <c r="Y139" s="214">
        <v>36000</v>
      </c>
      <c r="Z139" s="213">
        <v>500</v>
      </c>
      <c r="AA139" s="213">
        <v>180</v>
      </c>
      <c r="AB139" s="213">
        <v>75</v>
      </c>
      <c r="AC139" s="213">
        <v>100</v>
      </c>
      <c r="AD139" s="198"/>
      <c r="AE139" s="213">
        <f t="shared" si="14"/>
        <v>200000</v>
      </c>
      <c r="AF139" s="213">
        <f t="shared" si="15"/>
        <v>90000</v>
      </c>
      <c r="AG139" s="214">
        <f t="shared" si="16"/>
        <v>576000</v>
      </c>
      <c r="AH139" s="213">
        <f t="shared" si="17"/>
        <v>830</v>
      </c>
      <c r="AI139" s="213">
        <f t="shared" si="18"/>
        <v>510</v>
      </c>
      <c r="AJ139" s="213">
        <f t="shared" si="19"/>
        <v>300</v>
      </c>
      <c r="AK139" s="213">
        <f t="shared" si="20"/>
        <v>400</v>
      </c>
      <c r="AL139" s="198"/>
      <c r="AM139" s="498">
        <v>100</v>
      </c>
      <c r="AN139" s="499"/>
      <c r="AO139" s="499"/>
    </row>
    <row r="140" spans="1:41" x14ac:dyDescent="0.15">
      <c r="A140" s="174">
        <v>633</v>
      </c>
      <c r="B140" s="176" t="s">
        <v>5880</v>
      </c>
      <c r="C140" s="213">
        <v>60</v>
      </c>
      <c r="D140" s="219">
        <v>5</v>
      </c>
      <c r="E140" s="212" t="s">
        <v>6245</v>
      </c>
      <c r="F140" s="202">
        <v>0</v>
      </c>
      <c r="G140" s="200">
        <v>0</v>
      </c>
      <c r="H140" s="216">
        <v>0</v>
      </c>
      <c r="I140" s="208">
        <v>-20</v>
      </c>
      <c r="J140" s="210">
        <v>0</v>
      </c>
      <c r="K140" s="204">
        <v>100</v>
      </c>
      <c r="L140" s="206">
        <v>0</v>
      </c>
      <c r="M140" s="193" t="s">
        <v>426</v>
      </c>
      <c r="N140" s="189">
        <v>45</v>
      </c>
      <c r="O140" s="193" t="s">
        <v>487</v>
      </c>
      <c r="P140" s="189">
        <v>20</v>
      </c>
      <c r="Q140" s="193" t="s">
        <v>486</v>
      </c>
      <c r="R140" s="189">
        <v>10</v>
      </c>
      <c r="S140" s="194"/>
      <c r="T140" s="191"/>
      <c r="U140" s="198"/>
      <c r="V140" s="213">
        <v>400</v>
      </c>
      <c r="W140" s="213">
        <v>50000</v>
      </c>
      <c r="X140" s="213">
        <v>24000</v>
      </c>
      <c r="Y140" s="214">
        <v>14000</v>
      </c>
      <c r="Z140" s="213">
        <v>800</v>
      </c>
      <c r="AA140" s="213">
        <v>160</v>
      </c>
      <c r="AB140" s="213">
        <v>75</v>
      </c>
      <c r="AC140" s="213">
        <v>10</v>
      </c>
      <c r="AD140" s="198"/>
      <c r="AE140" s="213">
        <f t="shared" si="14"/>
        <v>250000</v>
      </c>
      <c r="AF140" s="213">
        <f t="shared" si="15"/>
        <v>120000</v>
      </c>
      <c r="AG140" s="214">
        <f t="shared" si="16"/>
        <v>224000</v>
      </c>
      <c r="AH140" s="213">
        <f t="shared" si="17"/>
        <v>1160</v>
      </c>
      <c r="AI140" s="213">
        <f t="shared" si="18"/>
        <v>520</v>
      </c>
      <c r="AJ140" s="213">
        <f t="shared" si="19"/>
        <v>300</v>
      </c>
      <c r="AK140" s="213">
        <f t="shared" si="20"/>
        <v>40</v>
      </c>
      <c r="AL140" s="198"/>
      <c r="AM140" s="498">
        <v>100</v>
      </c>
      <c r="AN140" s="499"/>
      <c r="AO140" s="499"/>
    </row>
    <row r="141" spans="1:41" x14ac:dyDescent="0.15">
      <c r="A141" s="174">
        <v>634</v>
      </c>
      <c r="B141" s="176" t="s">
        <v>5881</v>
      </c>
      <c r="C141" s="213">
        <v>60</v>
      </c>
      <c r="D141" s="219">
        <v>5</v>
      </c>
      <c r="E141" s="212" t="s">
        <v>6245</v>
      </c>
      <c r="F141" s="202">
        <v>0</v>
      </c>
      <c r="G141" s="200">
        <v>0</v>
      </c>
      <c r="H141" s="216">
        <v>0</v>
      </c>
      <c r="I141" s="208">
        <v>-20</v>
      </c>
      <c r="J141" s="210">
        <v>0</v>
      </c>
      <c r="K141" s="204">
        <v>100</v>
      </c>
      <c r="L141" s="206">
        <v>0</v>
      </c>
      <c r="M141" s="193" t="s">
        <v>426</v>
      </c>
      <c r="N141" s="189">
        <v>45</v>
      </c>
      <c r="O141" s="193" t="s">
        <v>487</v>
      </c>
      <c r="P141" s="189">
        <v>20</v>
      </c>
      <c r="Q141" s="193" t="s">
        <v>486</v>
      </c>
      <c r="R141" s="189">
        <v>10</v>
      </c>
      <c r="S141" s="194"/>
      <c r="T141" s="191"/>
      <c r="U141" s="198"/>
      <c r="V141" s="213">
        <v>400</v>
      </c>
      <c r="W141" s="213">
        <v>50000</v>
      </c>
      <c r="X141" s="213">
        <v>24000</v>
      </c>
      <c r="Y141" s="214">
        <v>14000</v>
      </c>
      <c r="Z141" s="213">
        <v>800</v>
      </c>
      <c r="AA141" s="213">
        <v>160</v>
      </c>
      <c r="AB141" s="213">
        <v>75</v>
      </c>
      <c r="AC141" s="213">
        <v>10</v>
      </c>
      <c r="AD141" s="198"/>
      <c r="AE141" s="213">
        <f t="shared" si="14"/>
        <v>250000</v>
      </c>
      <c r="AF141" s="213">
        <f t="shared" si="15"/>
        <v>120000</v>
      </c>
      <c r="AG141" s="214">
        <f t="shared" si="16"/>
        <v>224000</v>
      </c>
      <c r="AH141" s="213">
        <f t="shared" si="17"/>
        <v>1160</v>
      </c>
      <c r="AI141" s="213">
        <f t="shared" si="18"/>
        <v>520</v>
      </c>
      <c r="AJ141" s="213">
        <f t="shared" si="19"/>
        <v>300</v>
      </c>
      <c r="AK141" s="213">
        <f t="shared" si="20"/>
        <v>40</v>
      </c>
      <c r="AL141" s="198"/>
      <c r="AM141" s="498">
        <v>100</v>
      </c>
      <c r="AN141" s="499"/>
      <c r="AO141" s="499"/>
    </row>
    <row r="142" spans="1:41" x14ac:dyDescent="0.15">
      <c r="A142" s="174">
        <v>635</v>
      </c>
      <c r="B142" s="176" t="s">
        <v>5882</v>
      </c>
      <c r="C142" s="213">
        <v>35</v>
      </c>
      <c r="D142" s="219">
        <v>12</v>
      </c>
      <c r="E142" s="212" t="s">
        <v>6248</v>
      </c>
      <c r="F142" s="202">
        <v>0</v>
      </c>
      <c r="G142" s="200">
        <v>-50</v>
      </c>
      <c r="H142" s="216">
        <v>0</v>
      </c>
      <c r="I142" s="208">
        <v>100</v>
      </c>
      <c r="J142" s="210">
        <v>100</v>
      </c>
      <c r="K142" s="204">
        <v>100</v>
      </c>
      <c r="L142" s="206">
        <v>100</v>
      </c>
      <c r="M142" s="193" t="s">
        <v>984</v>
      </c>
      <c r="N142" s="189">
        <v>90</v>
      </c>
      <c r="O142" s="193" t="s">
        <v>378</v>
      </c>
      <c r="P142" s="189">
        <v>60</v>
      </c>
      <c r="Q142" s="193" t="s">
        <v>764</v>
      </c>
      <c r="R142" s="189">
        <v>30</v>
      </c>
      <c r="S142" s="194"/>
      <c r="T142" s="191"/>
      <c r="U142" s="198"/>
      <c r="V142" s="213">
        <v>100</v>
      </c>
      <c r="W142" s="213">
        <v>888</v>
      </c>
      <c r="X142" s="213">
        <v>0</v>
      </c>
      <c r="Y142" s="214">
        <v>5000</v>
      </c>
      <c r="Z142" s="213">
        <v>0</v>
      </c>
      <c r="AA142" s="213">
        <v>255</v>
      </c>
      <c r="AB142" s="213">
        <v>0</v>
      </c>
      <c r="AC142" s="213">
        <v>0</v>
      </c>
      <c r="AD142" s="198"/>
      <c r="AE142" s="213">
        <f t="shared" si="14"/>
        <v>4440</v>
      </c>
      <c r="AF142" s="213">
        <f t="shared" si="15"/>
        <v>0</v>
      </c>
      <c r="AG142" s="214">
        <f t="shared" si="16"/>
        <v>80000</v>
      </c>
      <c r="AH142" s="213">
        <f t="shared" si="17"/>
        <v>210</v>
      </c>
      <c r="AI142" s="213">
        <f t="shared" si="18"/>
        <v>465</v>
      </c>
      <c r="AJ142" s="213">
        <f t="shared" si="19"/>
        <v>0</v>
      </c>
      <c r="AK142" s="213">
        <f t="shared" si="20"/>
        <v>0</v>
      </c>
      <c r="AL142" s="198"/>
      <c r="AM142" s="498">
        <v>100</v>
      </c>
      <c r="AN142" s="499"/>
      <c r="AO142" s="499"/>
    </row>
    <row r="143" spans="1:41" x14ac:dyDescent="0.15">
      <c r="A143" s="174">
        <v>636</v>
      </c>
      <c r="B143" s="176" t="s">
        <v>5883</v>
      </c>
      <c r="C143" s="213">
        <v>35</v>
      </c>
      <c r="D143" s="219">
        <v>12</v>
      </c>
      <c r="E143" s="212" t="s">
        <v>6248</v>
      </c>
      <c r="F143" s="202">
        <v>0</v>
      </c>
      <c r="G143" s="200">
        <v>-50</v>
      </c>
      <c r="H143" s="216">
        <v>0</v>
      </c>
      <c r="I143" s="208">
        <v>100</v>
      </c>
      <c r="J143" s="210">
        <v>100</v>
      </c>
      <c r="K143" s="204">
        <v>100</v>
      </c>
      <c r="L143" s="206">
        <v>100</v>
      </c>
      <c r="M143" s="193" t="s">
        <v>984</v>
      </c>
      <c r="N143" s="189">
        <v>100</v>
      </c>
      <c r="O143" s="193" t="s">
        <v>378</v>
      </c>
      <c r="P143" s="189">
        <v>80</v>
      </c>
      <c r="Q143" s="193" t="s">
        <v>764</v>
      </c>
      <c r="R143" s="189">
        <v>60</v>
      </c>
      <c r="S143" s="194"/>
      <c r="T143" s="191"/>
      <c r="U143" s="198"/>
      <c r="V143" s="213">
        <v>300</v>
      </c>
      <c r="W143" s="213">
        <v>8888</v>
      </c>
      <c r="X143" s="213">
        <v>0</v>
      </c>
      <c r="Y143" s="214">
        <v>8000</v>
      </c>
      <c r="Z143" s="213">
        <v>0</v>
      </c>
      <c r="AA143" s="213">
        <v>0</v>
      </c>
      <c r="AB143" s="213">
        <v>0</v>
      </c>
      <c r="AC143" s="213">
        <v>0</v>
      </c>
      <c r="AD143" s="198"/>
      <c r="AE143" s="213">
        <f t="shared" si="14"/>
        <v>44440</v>
      </c>
      <c r="AF143" s="213">
        <f t="shared" si="15"/>
        <v>0</v>
      </c>
      <c r="AG143" s="214">
        <f t="shared" si="16"/>
        <v>128000</v>
      </c>
      <c r="AH143" s="213">
        <f t="shared" si="17"/>
        <v>210</v>
      </c>
      <c r="AI143" s="213">
        <f t="shared" si="18"/>
        <v>210</v>
      </c>
      <c r="AJ143" s="213">
        <f t="shared" si="19"/>
        <v>0</v>
      </c>
      <c r="AK143" s="213">
        <f t="shared" si="20"/>
        <v>0</v>
      </c>
      <c r="AL143" s="198"/>
      <c r="AM143" s="498">
        <v>100</v>
      </c>
      <c r="AN143" s="499"/>
      <c r="AO143" s="499"/>
    </row>
    <row r="144" spans="1:41" x14ac:dyDescent="0.15">
      <c r="A144" s="174">
        <v>637</v>
      </c>
      <c r="B144" s="176" t="s">
        <v>9716</v>
      </c>
      <c r="C144" s="213">
        <v>44</v>
      </c>
      <c r="D144" s="219">
        <v>1</v>
      </c>
      <c r="E144" s="212" t="s">
        <v>6243</v>
      </c>
      <c r="F144" s="202">
        <v>0</v>
      </c>
      <c r="G144" s="200">
        <v>-50</v>
      </c>
      <c r="H144" s="216">
        <v>100</v>
      </c>
      <c r="I144" s="208">
        <v>100</v>
      </c>
      <c r="J144" s="210">
        <v>0</v>
      </c>
      <c r="K144" s="204">
        <v>-50</v>
      </c>
      <c r="L144" s="206">
        <v>-50</v>
      </c>
      <c r="M144" s="193" t="s">
        <v>5885</v>
      </c>
      <c r="N144" s="189">
        <v>65</v>
      </c>
      <c r="O144" s="193" t="s">
        <v>485</v>
      </c>
      <c r="P144" s="189">
        <v>25</v>
      </c>
      <c r="Q144" s="193" t="s">
        <v>5886</v>
      </c>
      <c r="R144" s="189">
        <v>15</v>
      </c>
      <c r="S144" s="194"/>
      <c r="T144" s="191"/>
      <c r="U144" s="198"/>
      <c r="V144" s="213">
        <v>180</v>
      </c>
      <c r="W144" s="213">
        <v>28888</v>
      </c>
      <c r="X144" s="213">
        <v>8888</v>
      </c>
      <c r="Y144" s="214">
        <v>36000</v>
      </c>
      <c r="Z144" s="213">
        <v>700</v>
      </c>
      <c r="AA144" s="213">
        <v>200</v>
      </c>
      <c r="AB144" s="213">
        <v>80</v>
      </c>
      <c r="AC144" s="213">
        <v>55</v>
      </c>
      <c r="AD144" s="198"/>
      <c r="AE144" s="213">
        <f t="shared" si="14"/>
        <v>144440</v>
      </c>
      <c r="AF144" s="213">
        <f t="shared" si="15"/>
        <v>44440</v>
      </c>
      <c r="AG144" s="214">
        <f t="shared" si="16"/>
        <v>576000</v>
      </c>
      <c r="AH144" s="213">
        <f t="shared" si="17"/>
        <v>964</v>
      </c>
      <c r="AI144" s="213">
        <f t="shared" si="18"/>
        <v>464</v>
      </c>
      <c r="AJ144" s="213">
        <f t="shared" si="19"/>
        <v>320</v>
      </c>
      <c r="AK144" s="213">
        <f t="shared" si="20"/>
        <v>220</v>
      </c>
      <c r="AL144" s="198"/>
      <c r="AM144" s="498">
        <v>80</v>
      </c>
      <c r="AN144" s="499"/>
      <c r="AO144" s="499"/>
    </row>
    <row r="145" spans="1:41" x14ac:dyDescent="0.15">
      <c r="A145" s="174">
        <v>638</v>
      </c>
      <c r="B145" s="176" t="s">
        <v>483</v>
      </c>
      <c r="C145" s="213">
        <v>42</v>
      </c>
      <c r="D145" s="219">
        <v>11</v>
      </c>
      <c r="E145" s="212" t="s">
        <v>6241</v>
      </c>
      <c r="F145" s="202">
        <v>0</v>
      </c>
      <c r="G145" s="200">
        <v>100</v>
      </c>
      <c r="H145" s="216">
        <v>100</v>
      </c>
      <c r="I145" s="208">
        <v>-20</v>
      </c>
      <c r="J145" s="210">
        <v>-20</v>
      </c>
      <c r="K145" s="204">
        <v>100</v>
      </c>
      <c r="L145" s="206">
        <v>-50</v>
      </c>
      <c r="M145" s="193" t="s">
        <v>3958</v>
      </c>
      <c r="N145" s="189">
        <v>75</v>
      </c>
      <c r="O145" s="193" t="s">
        <v>482</v>
      </c>
      <c r="P145" s="189">
        <v>50</v>
      </c>
      <c r="Q145" s="193" t="s">
        <v>481</v>
      </c>
      <c r="R145" s="189">
        <v>25</v>
      </c>
      <c r="S145" s="194"/>
      <c r="T145" s="191"/>
      <c r="U145" s="198"/>
      <c r="V145" s="213">
        <v>400</v>
      </c>
      <c r="W145" s="213">
        <v>7000</v>
      </c>
      <c r="X145" s="213">
        <v>1000</v>
      </c>
      <c r="Y145" s="214">
        <v>120000</v>
      </c>
      <c r="Z145" s="213">
        <v>700</v>
      </c>
      <c r="AA145" s="213">
        <v>80</v>
      </c>
      <c r="AB145" s="213">
        <v>75</v>
      </c>
      <c r="AC145" s="213">
        <v>5</v>
      </c>
      <c r="AD145" s="198"/>
      <c r="AE145" s="213">
        <f t="shared" si="14"/>
        <v>35000</v>
      </c>
      <c r="AF145" s="213">
        <f t="shared" si="15"/>
        <v>5000</v>
      </c>
      <c r="AG145" s="214">
        <f t="shared" si="16"/>
        <v>1920000</v>
      </c>
      <c r="AH145" s="213">
        <f t="shared" si="17"/>
        <v>952</v>
      </c>
      <c r="AI145" s="213">
        <f t="shared" si="18"/>
        <v>332</v>
      </c>
      <c r="AJ145" s="213">
        <f t="shared" si="19"/>
        <v>300</v>
      </c>
      <c r="AK145" s="213">
        <f t="shared" si="20"/>
        <v>20</v>
      </c>
      <c r="AL145" s="198"/>
      <c r="AM145" s="498">
        <v>100</v>
      </c>
      <c r="AN145" s="499"/>
      <c r="AO145" s="499"/>
    </row>
    <row r="146" spans="1:41" x14ac:dyDescent="0.15">
      <c r="A146" s="174">
        <v>639</v>
      </c>
      <c r="B146" s="176" t="s">
        <v>5887</v>
      </c>
      <c r="C146" s="213">
        <v>45</v>
      </c>
      <c r="D146" s="219">
        <v>12</v>
      </c>
      <c r="E146" s="212" t="s">
        <v>6248</v>
      </c>
      <c r="F146" s="202">
        <v>75</v>
      </c>
      <c r="G146" s="200">
        <v>150</v>
      </c>
      <c r="H146" s="216">
        <v>100</v>
      </c>
      <c r="I146" s="208">
        <v>100</v>
      </c>
      <c r="J146" s="210">
        <v>0</v>
      </c>
      <c r="K146" s="204">
        <v>100</v>
      </c>
      <c r="L146" s="206">
        <v>-50</v>
      </c>
      <c r="M146" s="193" t="s">
        <v>479</v>
      </c>
      <c r="N146" s="189">
        <v>80</v>
      </c>
      <c r="O146" s="193" t="s">
        <v>478</v>
      </c>
      <c r="P146" s="189">
        <v>7</v>
      </c>
      <c r="Q146" s="193" t="s">
        <v>477</v>
      </c>
      <c r="R146" s="189">
        <v>3</v>
      </c>
      <c r="S146" s="194"/>
      <c r="T146" s="191"/>
      <c r="U146" s="198"/>
      <c r="V146" s="213">
        <v>300</v>
      </c>
      <c r="W146" s="213">
        <v>12000</v>
      </c>
      <c r="X146" s="213">
        <v>1000</v>
      </c>
      <c r="Y146" s="214">
        <v>24000</v>
      </c>
      <c r="Z146" s="213">
        <v>600</v>
      </c>
      <c r="AA146" s="213">
        <v>150</v>
      </c>
      <c r="AB146" s="213">
        <v>80</v>
      </c>
      <c r="AC146" s="213">
        <v>30</v>
      </c>
      <c r="AD146" s="198"/>
      <c r="AE146" s="213">
        <f t="shared" si="14"/>
        <v>60000</v>
      </c>
      <c r="AF146" s="213">
        <f t="shared" si="15"/>
        <v>5000</v>
      </c>
      <c r="AG146" s="214">
        <f t="shared" si="16"/>
        <v>384000</v>
      </c>
      <c r="AH146" s="213">
        <f t="shared" si="17"/>
        <v>870</v>
      </c>
      <c r="AI146" s="213">
        <f t="shared" si="18"/>
        <v>420</v>
      </c>
      <c r="AJ146" s="213">
        <f t="shared" si="19"/>
        <v>320</v>
      </c>
      <c r="AK146" s="213">
        <f t="shared" si="20"/>
        <v>120</v>
      </c>
      <c r="AL146" s="198"/>
      <c r="AM146" s="498">
        <v>80</v>
      </c>
      <c r="AN146" s="499"/>
      <c r="AO146" s="499"/>
    </row>
    <row r="147" spans="1:41" x14ac:dyDescent="0.15">
      <c r="A147" s="174">
        <v>640</v>
      </c>
      <c r="B147" s="176" t="s">
        <v>5888</v>
      </c>
      <c r="C147" s="213">
        <v>45</v>
      </c>
      <c r="D147" s="219">
        <v>12</v>
      </c>
      <c r="E147" s="212" t="s">
        <v>6248</v>
      </c>
      <c r="F147" s="202">
        <v>75</v>
      </c>
      <c r="G147" s="200">
        <v>150</v>
      </c>
      <c r="H147" s="216">
        <v>100</v>
      </c>
      <c r="I147" s="208">
        <v>100</v>
      </c>
      <c r="J147" s="210">
        <v>0</v>
      </c>
      <c r="K147" s="204">
        <v>100</v>
      </c>
      <c r="L147" s="206">
        <v>-50</v>
      </c>
      <c r="M147" s="193" t="s">
        <v>479</v>
      </c>
      <c r="N147" s="189">
        <v>80</v>
      </c>
      <c r="O147" s="193" t="s">
        <v>478</v>
      </c>
      <c r="P147" s="189">
        <v>7</v>
      </c>
      <c r="Q147" s="193" t="s">
        <v>477</v>
      </c>
      <c r="R147" s="189">
        <v>3</v>
      </c>
      <c r="S147" s="194"/>
      <c r="T147" s="191"/>
      <c r="U147" s="198"/>
      <c r="V147" s="213">
        <v>300</v>
      </c>
      <c r="W147" s="213">
        <v>12000</v>
      </c>
      <c r="X147" s="213">
        <v>1000</v>
      </c>
      <c r="Y147" s="214">
        <v>24000</v>
      </c>
      <c r="Z147" s="213">
        <v>600</v>
      </c>
      <c r="AA147" s="213">
        <v>150</v>
      </c>
      <c r="AB147" s="213">
        <v>80</v>
      </c>
      <c r="AC147" s="213">
        <v>30</v>
      </c>
      <c r="AD147" s="198"/>
      <c r="AE147" s="213">
        <f t="shared" si="14"/>
        <v>60000</v>
      </c>
      <c r="AF147" s="213">
        <f t="shared" si="15"/>
        <v>5000</v>
      </c>
      <c r="AG147" s="214">
        <f t="shared" si="16"/>
        <v>384000</v>
      </c>
      <c r="AH147" s="213">
        <f t="shared" si="17"/>
        <v>870</v>
      </c>
      <c r="AI147" s="213">
        <f t="shared" si="18"/>
        <v>420</v>
      </c>
      <c r="AJ147" s="213">
        <f t="shared" si="19"/>
        <v>320</v>
      </c>
      <c r="AK147" s="213">
        <f t="shared" si="20"/>
        <v>120</v>
      </c>
      <c r="AL147" s="198"/>
      <c r="AM147" s="498">
        <v>80</v>
      </c>
      <c r="AN147" s="499"/>
      <c r="AO147" s="499"/>
    </row>
    <row r="148" spans="1:41" x14ac:dyDescent="0.15">
      <c r="A148" s="174">
        <v>641</v>
      </c>
      <c r="B148" s="176" t="s">
        <v>5889</v>
      </c>
      <c r="C148" s="213">
        <v>57</v>
      </c>
      <c r="D148" s="219">
        <v>3</v>
      </c>
      <c r="E148" s="212" t="s">
        <v>6247</v>
      </c>
      <c r="F148" s="202">
        <v>0</v>
      </c>
      <c r="G148" s="200">
        <v>100</v>
      </c>
      <c r="H148" s="216">
        <v>300</v>
      </c>
      <c r="I148" s="208">
        <v>100</v>
      </c>
      <c r="J148" s="210">
        <v>-20</v>
      </c>
      <c r="K148" s="204">
        <v>100</v>
      </c>
      <c r="L148" s="206">
        <v>100</v>
      </c>
      <c r="M148" s="193" t="s">
        <v>5890</v>
      </c>
      <c r="N148" s="189">
        <v>55</v>
      </c>
      <c r="O148" s="193" t="s">
        <v>5891</v>
      </c>
      <c r="P148" s="189">
        <v>15</v>
      </c>
      <c r="Q148" s="193" t="s">
        <v>473</v>
      </c>
      <c r="R148" s="189">
        <v>5</v>
      </c>
      <c r="S148" s="194"/>
      <c r="T148" s="191"/>
      <c r="U148" s="198"/>
      <c r="V148" s="213">
        <v>6000</v>
      </c>
      <c r="W148" s="213">
        <v>30000</v>
      </c>
      <c r="X148" s="213">
        <v>3000</v>
      </c>
      <c r="Y148" s="214">
        <v>5555</v>
      </c>
      <c r="Z148" s="213">
        <v>600</v>
      </c>
      <c r="AA148" s="213">
        <v>255</v>
      </c>
      <c r="AB148" s="213">
        <v>95</v>
      </c>
      <c r="AC148" s="213">
        <v>95</v>
      </c>
      <c r="AD148" s="198"/>
      <c r="AE148" s="213">
        <f t="shared" si="14"/>
        <v>150000</v>
      </c>
      <c r="AF148" s="213">
        <f t="shared" si="15"/>
        <v>15000</v>
      </c>
      <c r="AG148" s="214">
        <f t="shared" si="16"/>
        <v>88880</v>
      </c>
      <c r="AH148" s="213">
        <f t="shared" si="17"/>
        <v>942</v>
      </c>
      <c r="AI148" s="213">
        <f t="shared" si="18"/>
        <v>597</v>
      </c>
      <c r="AJ148" s="213">
        <f t="shared" si="19"/>
        <v>380</v>
      </c>
      <c r="AK148" s="213">
        <f t="shared" si="20"/>
        <v>380</v>
      </c>
      <c r="AL148" s="198"/>
      <c r="AM148" s="498">
        <v>100</v>
      </c>
      <c r="AN148" s="499"/>
      <c r="AO148" s="499"/>
    </row>
    <row r="149" spans="1:41" x14ac:dyDescent="0.15">
      <c r="A149" s="174">
        <v>642</v>
      </c>
      <c r="B149" s="176" t="s">
        <v>5892</v>
      </c>
      <c r="C149" s="213">
        <v>57</v>
      </c>
      <c r="D149" s="219">
        <v>3</v>
      </c>
      <c r="E149" s="212" t="s">
        <v>6247</v>
      </c>
      <c r="F149" s="202">
        <v>0</v>
      </c>
      <c r="G149" s="200">
        <v>100</v>
      </c>
      <c r="H149" s="216">
        <v>300</v>
      </c>
      <c r="I149" s="208">
        <v>100</v>
      </c>
      <c r="J149" s="210">
        <v>-20</v>
      </c>
      <c r="K149" s="204">
        <v>100</v>
      </c>
      <c r="L149" s="206">
        <v>100</v>
      </c>
      <c r="M149" s="193" t="s">
        <v>5890</v>
      </c>
      <c r="N149" s="189">
        <v>55</v>
      </c>
      <c r="O149" s="193" t="s">
        <v>5891</v>
      </c>
      <c r="P149" s="189">
        <v>15</v>
      </c>
      <c r="Q149" s="193" t="s">
        <v>473</v>
      </c>
      <c r="R149" s="189">
        <v>5</v>
      </c>
      <c r="S149" s="194"/>
      <c r="T149" s="191"/>
      <c r="U149" s="198"/>
      <c r="V149" s="213">
        <v>6000</v>
      </c>
      <c r="W149" s="213">
        <v>65535</v>
      </c>
      <c r="X149" s="213">
        <v>15000</v>
      </c>
      <c r="Y149" s="214">
        <v>5555</v>
      </c>
      <c r="Z149" s="213">
        <v>600</v>
      </c>
      <c r="AA149" s="213">
        <v>255</v>
      </c>
      <c r="AB149" s="213">
        <v>95</v>
      </c>
      <c r="AC149" s="213">
        <v>95</v>
      </c>
      <c r="AD149" s="198"/>
      <c r="AE149" s="213">
        <f t="shared" si="14"/>
        <v>327675</v>
      </c>
      <c r="AF149" s="213">
        <f t="shared" si="15"/>
        <v>75000</v>
      </c>
      <c r="AG149" s="214">
        <f t="shared" si="16"/>
        <v>88880</v>
      </c>
      <c r="AH149" s="213">
        <f t="shared" si="17"/>
        <v>942</v>
      </c>
      <c r="AI149" s="213">
        <f t="shared" si="18"/>
        <v>597</v>
      </c>
      <c r="AJ149" s="213">
        <f t="shared" si="19"/>
        <v>380</v>
      </c>
      <c r="AK149" s="213">
        <f t="shared" si="20"/>
        <v>380</v>
      </c>
      <c r="AL149" s="198"/>
      <c r="AM149" s="498">
        <v>100</v>
      </c>
      <c r="AN149" s="499"/>
      <c r="AO149" s="499"/>
    </row>
    <row r="150" spans="1:41" x14ac:dyDescent="0.15">
      <c r="A150" s="174">
        <v>643</v>
      </c>
      <c r="B150" s="176" t="s">
        <v>5893</v>
      </c>
      <c r="C150" s="213">
        <v>60</v>
      </c>
      <c r="D150" s="219">
        <v>1</v>
      </c>
      <c r="E150" s="212" t="s">
        <v>6243</v>
      </c>
      <c r="F150" s="202">
        <v>0</v>
      </c>
      <c r="G150" s="200">
        <v>0</v>
      </c>
      <c r="H150" s="216">
        <v>0</v>
      </c>
      <c r="I150" s="208">
        <v>0</v>
      </c>
      <c r="J150" s="210">
        <v>0</v>
      </c>
      <c r="K150" s="204">
        <v>-100</v>
      </c>
      <c r="L150" s="206">
        <v>0</v>
      </c>
      <c r="M150" s="193"/>
      <c r="N150" s="189"/>
      <c r="O150" s="193"/>
      <c r="P150" s="189"/>
      <c r="Q150" s="193"/>
      <c r="R150" s="189"/>
      <c r="S150" s="194"/>
      <c r="T150" s="191"/>
      <c r="U150" s="198"/>
      <c r="V150" s="213">
        <v>360</v>
      </c>
      <c r="W150" s="213">
        <v>28000</v>
      </c>
      <c r="X150" s="213">
        <v>12000</v>
      </c>
      <c r="Y150" s="214">
        <v>128000</v>
      </c>
      <c r="Z150" s="213">
        <v>580</v>
      </c>
      <c r="AA150" s="213">
        <v>255</v>
      </c>
      <c r="AB150" s="213">
        <v>80</v>
      </c>
      <c r="AC150" s="213">
        <v>80</v>
      </c>
      <c r="AD150" s="198"/>
      <c r="AE150" s="213">
        <f t="shared" si="14"/>
        <v>140000</v>
      </c>
      <c r="AF150" s="213">
        <f t="shared" si="15"/>
        <v>60000</v>
      </c>
      <c r="AG150" s="214">
        <f t="shared" si="16"/>
        <v>2048000</v>
      </c>
      <c r="AH150" s="213">
        <f t="shared" si="17"/>
        <v>940</v>
      </c>
      <c r="AI150" s="213">
        <f t="shared" si="18"/>
        <v>615</v>
      </c>
      <c r="AJ150" s="213">
        <f t="shared" si="19"/>
        <v>320</v>
      </c>
      <c r="AK150" s="213">
        <f t="shared" si="20"/>
        <v>320</v>
      </c>
      <c r="AL150" s="198"/>
      <c r="AM150" s="498">
        <v>80</v>
      </c>
      <c r="AN150" s="499"/>
      <c r="AO150" s="499"/>
    </row>
    <row r="151" spans="1:41" x14ac:dyDescent="0.15">
      <c r="A151" s="174">
        <v>644</v>
      </c>
      <c r="B151" s="176" t="s">
        <v>5894</v>
      </c>
      <c r="C151" s="213">
        <v>60</v>
      </c>
      <c r="D151" s="219">
        <v>1</v>
      </c>
      <c r="E151" s="212" t="s">
        <v>6243</v>
      </c>
      <c r="F151" s="202">
        <v>0</v>
      </c>
      <c r="G151" s="200">
        <v>0</v>
      </c>
      <c r="H151" s="216">
        <v>0</v>
      </c>
      <c r="I151" s="208">
        <v>0</v>
      </c>
      <c r="J151" s="210">
        <v>0</v>
      </c>
      <c r="K151" s="204">
        <v>-100</v>
      </c>
      <c r="L151" s="206">
        <v>0</v>
      </c>
      <c r="M151" s="193"/>
      <c r="N151" s="189"/>
      <c r="O151" s="193"/>
      <c r="P151" s="189"/>
      <c r="Q151" s="193"/>
      <c r="R151" s="189"/>
      <c r="S151" s="194"/>
      <c r="T151" s="191"/>
      <c r="U151" s="198"/>
      <c r="V151" s="213">
        <v>360</v>
      </c>
      <c r="W151" s="213">
        <v>28000</v>
      </c>
      <c r="X151" s="213">
        <v>12000</v>
      </c>
      <c r="Y151" s="214">
        <v>128000</v>
      </c>
      <c r="Z151" s="213">
        <v>580</v>
      </c>
      <c r="AA151" s="213">
        <v>255</v>
      </c>
      <c r="AB151" s="213">
        <v>80</v>
      </c>
      <c r="AC151" s="213">
        <v>80</v>
      </c>
      <c r="AD151" s="198"/>
      <c r="AE151" s="213">
        <f t="shared" si="14"/>
        <v>140000</v>
      </c>
      <c r="AF151" s="213">
        <f t="shared" si="15"/>
        <v>60000</v>
      </c>
      <c r="AG151" s="214">
        <f t="shared" si="16"/>
        <v>2048000</v>
      </c>
      <c r="AH151" s="213">
        <f t="shared" si="17"/>
        <v>940</v>
      </c>
      <c r="AI151" s="213">
        <f t="shared" si="18"/>
        <v>615</v>
      </c>
      <c r="AJ151" s="213">
        <f t="shared" si="19"/>
        <v>320</v>
      </c>
      <c r="AK151" s="213">
        <f t="shared" si="20"/>
        <v>320</v>
      </c>
      <c r="AL151" s="198"/>
      <c r="AM151" s="498">
        <v>80</v>
      </c>
      <c r="AN151" s="499"/>
      <c r="AO151" s="499"/>
    </row>
    <row r="152" spans="1:41" x14ac:dyDescent="0.15">
      <c r="A152" s="174">
        <v>645</v>
      </c>
      <c r="B152" s="176" t="s">
        <v>5895</v>
      </c>
      <c r="C152" s="213">
        <v>60</v>
      </c>
      <c r="D152" s="219">
        <v>1</v>
      </c>
      <c r="E152" s="212" t="s">
        <v>6243</v>
      </c>
      <c r="F152" s="202">
        <v>0</v>
      </c>
      <c r="G152" s="200">
        <v>0</v>
      </c>
      <c r="H152" s="216">
        <v>0</v>
      </c>
      <c r="I152" s="208">
        <v>0</v>
      </c>
      <c r="J152" s="210">
        <v>0</v>
      </c>
      <c r="K152" s="204">
        <v>-100</v>
      </c>
      <c r="L152" s="206">
        <v>0</v>
      </c>
      <c r="M152" s="193" t="s">
        <v>3070</v>
      </c>
      <c r="N152" s="189">
        <v>65</v>
      </c>
      <c r="O152" s="193" t="s">
        <v>5896</v>
      </c>
      <c r="P152" s="189">
        <v>30</v>
      </c>
      <c r="Q152" s="193"/>
      <c r="R152" s="189"/>
      <c r="S152" s="194"/>
      <c r="T152" s="191"/>
      <c r="U152" s="198"/>
      <c r="V152" s="213">
        <v>360</v>
      </c>
      <c r="W152" s="213">
        <v>28000</v>
      </c>
      <c r="X152" s="213">
        <v>12000</v>
      </c>
      <c r="Y152" s="214">
        <v>128000</v>
      </c>
      <c r="Z152" s="213">
        <v>970</v>
      </c>
      <c r="AA152" s="213">
        <v>0</v>
      </c>
      <c r="AB152" s="213">
        <v>160</v>
      </c>
      <c r="AC152" s="213">
        <v>110</v>
      </c>
      <c r="AD152" s="198"/>
      <c r="AE152" s="213">
        <f t="shared" si="14"/>
        <v>140000</v>
      </c>
      <c r="AF152" s="213">
        <f t="shared" si="15"/>
        <v>60000</v>
      </c>
      <c r="AG152" s="214">
        <f t="shared" si="16"/>
        <v>2048000</v>
      </c>
      <c r="AH152" s="213">
        <f t="shared" si="17"/>
        <v>1330</v>
      </c>
      <c r="AI152" s="213">
        <f t="shared" si="18"/>
        <v>360</v>
      </c>
      <c r="AJ152" s="213">
        <f t="shared" si="19"/>
        <v>640</v>
      </c>
      <c r="AK152" s="213">
        <f t="shared" si="20"/>
        <v>440</v>
      </c>
      <c r="AL152" s="198"/>
      <c r="AM152" s="498">
        <v>80</v>
      </c>
      <c r="AN152" s="499"/>
      <c r="AO152" s="499"/>
    </row>
    <row r="153" spans="1:41" x14ac:dyDescent="0.15">
      <c r="A153" s="174">
        <v>646</v>
      </c>
      <c r="B153" s="176" t="s">
        <v>5897</v>
      </c>
      <c r="C153" s="213">
        <v>60</v>
      </c>
      <c r="D153" s="219">
        <v>1</v>
      </c>
      <c r="E153" s="212" t="s">
        <v>6243</v>
      </c>
      <c r="F153" s="202">
        <v>0</v>
      </c>
      <c r="G153" s="200">
        <v>0</v>
      </c>
      <c r="H153" s="216">
        <v>0</v>
      </c>
      <c r="I153" s="208">
        <v>0</v>
      </c>
      <c r="J153" s="210">
        <v>0</v>
      </c>
      <c r="K153" s="204">
        <v>-100</v>
      </c>
      <c r="L153" s="206">
        <v>0</v>
      </c>
      <c r="M153" s="193" t="s">
        <v>3070</v>
      </c>
      <c r="N153" s="189">
        <v>65</v>
      </c>
      <c r="O153" s="193" t="s">
        <v>5896</v>
      </c>
      <c r="P153" s="189">
        <v>30</v>
      </c>
      <c r="Q153" s="193"/>
      <c r="R153" s="189"/>
      <c r="S153" s="194"/>
      <c r="T153" s="191"/>
      <c r="U153" s="198"/>
      <c r="V153" s="213">
        <v>360</v>
      </c>
      <c r="W153" s="213">
        <v>28000</v>
      </c>
      <c r="X153" s="213">
        <v>12000</v>
      </c>
      <c r="Y153" s="214">
        <v>128000</v>
      </c>
      <c r="Z153" s="213">
        <v>970</v>
      </c>
      <c r="AA153" s="213">
        <v>255</v>
      </c>
      <c r="AB153" s="213">
        <v>160</v>
      </c>
      <c r="AC153" s="213">
        <v>110</v>
      </c>
      <c r="AD153" s="198"/>
      <c r="AE153" s="213">
        <f t="shared" si="14"/>
        <v>140000</v>
      </c>
      <c r="AF153" s="213">
        <f t="shared" si="15"/>
        <v>60000</v>
      </c>
      <c r="AG153" s="214">
        <f t="shared" si="16"/>
        <v>2048000</v>
      </c>
      <c r="AH153" s="213">
        <f t="shared" si="17"/>
        <v>1330</v>
      </c>
      <c r="AI153" s="213">
        <f t="shared" si="18"/>
        <v>615</v>
      </c>
      <c r="AJ153" s="213">
        <f t="shared" si="19"/>
        <v>640</v>
      </c>
      <c r="AK153" s="213">
        <f t="shared" si="20"/>
        <v>440</v>
      </c>
      <c r="AL153" s="198"/>
      <c r="AM153" s="498">
        <v>80</v>
      </c>
      <c r="AN153" s="499"/>
      <c r="AO153" s="499"/>
    </row>
    <row r="154" spans="1:41" x14ac:dyDescent="0.15">
      <c r="A154" s="174">
        <v>647</v>
      </c>
      <c r="B154" s="176" t="s">
        <v>5898</v>
      </c>
      <c r="C154" s="213">
        <v>60</v>
      </c>
      <c r="D154" s="219">
        <v>1</v>
      </c>
      <c r="E154" s="212" t="s">
        <v>6243</v>
      </c>
      <c r="F154" s="202">
        <v>0</v>
      </c>
      <c r="G154" s="200">
        <v>0</v>
      </c>
      <c r="H154" s="216">
        <v>0</v>
      </c>
      <c r="I154" s="208">
        <v>0</v>
      </c>
      <c r="J154" s="210">
        <v>0</v>
      </c>
      <c r="K154" s="204">
        <v>-100</v>
      </c>
      <c r="L154" s="206">
        <v>0</v>
      </c>
      <c r="M154" s="193"/>
      <c r="N154" s="189"/>
      <c r="O154" s="193"/>
      <c r="P154" s="189"/>
      <c r="Q154" s="193"/>
      <c r="R154" s="189"/>
      <c r="S154" s="194"/>
      <c r="T154" s="191"/>
      <c r="U154" s="198"/>
      <c r="V154" s="213">
        <v>360</v>
      </c>
      <c r="W154" s="213">
        <v>28000</v>
      </c>
      <c r="X154" s="213">
        <v>12000</v>
      </c>
      <c r="Y154" s="214">
        <v>192000</v>
      </c>
      <c r="Z154" s="213">
        <v>520</v>
      </c>
      <c r="AA154" s="213">
        <v>120</v>
      </c>
      <c r="AB154" s="213">
        <v>80</v>
      </c>
      <c r="AC154" s="213">
        <v>80</v>
      </c>
      <c r="AD154" s="198"/>
      <c r="AE154" s="213">
        <f t="shared" si="14"/>
        <v>140000</v>
      </c>
      <c r="AF154" s="213">
        <f t="shared" si="15"/>
        <v>60000</v>
      </c>
      <c r="AG154" s="214">
        <f t="shared" si="16"/>
        <v>3072000</v>
      </c>
      <c r="AH154" s="213">
        <f t="shared" si="17"/>
        <v>880</v>
      </c>
      <c r="AI154" s="213">
        <f t="shared" si="18"/>
        <v>480</v>
      </c>
      <c r="AJ154" s="213">
        <f t="shared" si="19"/>
        <v>320</v>
      </c>
      <c r="AK154" s="213">
        <f t="shared" si="20"/>
        <v>320</v>
      </c>
      <c r="AL154" s="198"/>
      <c r="AM154" s="498">
        <v>80</v>
      </c>
      <c r="AN154" s="499"/>
      <c r="AO154" s="499"/>
    </row>
    <row r="155" spans="1:41" x14ac:dyDescent="0.15">
      <c r="A155" s="174">
        <v>648</v>
      </c>
      <c r="B155" s="176" t="s">
        <v>5899</v>
      </c>
      <c r="C155" s="213">
        <v>60</v>
      </c>
      <c r="D155" s="219">
        <v>1</v>
      </c>
      <c r="E155" s="212" t="s">
        <v>6243</v>
      </c>
      <c r="F155" s="202">
        <v>0</v>
      </c>
      <c r="G155" s="200">
        <v>0</v>
      </c>
      <c r="H155" s="216">
        <v>0</v>
      </c>
      <c r="I155" s="208">
        <v>0</v>
      </c>
      <c r="J155" s="210">
        <v>0</v>
      </c>
      <c r="K155" s="204">
        <v>-100</v>
      </c>
      <c r="L155" s="206">
        <v>0</v>
      </c>
      <c r="M155" s="193"/>
      <c r="N155" s="189"/>
      <c r="O155" s="193"/>
      <c r="P155" s="189"/>
      <c r="Q155" s="193"/>
      <c r="R155" s="189"/>
      <c r="S155" s="194"/>
      <c r="T155" s="191"/>
      <c r="U155" s="198"/>
      <c r="V155" s="213">
        <v>360</v>
      </c>
      <c r="W155" s="213">
        <v>28000</v>
      </c>
      <c r="X155" s="213">
        <v>12000</v>
      </c>
      <c r="Y155" s="214">
        <v>192000</v>
      </c>
      <c r="Z155" s="213">
        <v>520</v>
      </c>
      <c r="AA155" s="213">
        <v>120</v>
      </c>
      <c r="AB155" s="213">
        <v>80</v>
      </c>
      <c r="AC155" s="213">
        <v>80</v>
      </c>
      <c r="AD155" s="198"/>
      <c r="AE155" s="213">
        <f t="shared" si="14"/>
        <v>140000</v>
      </c>
      <c r="AF155" s="213">
        <f t="shared" si="15"/>
        <v>60000</v>
      </c>
      <c r="AG155" s="214">
        <f t="shared" si="16"/>
        <v>3072000</v>
      </c>
      <c r="AH155" s="213">
        <f t="shared" si="17"/>
        <v>880</v>
      </c>
      <c r="AI155" s="213">
        <f t="shared" si="18"/>
        <v>480</v>
      </c>
      <c r="AJ155" s="213">
        <f t="shared" si="19"/>
        <v>320</v>
      </c>
      <c r="AK155" s="213">
        <f t="shared" si="20"/>
        <v>320</v>
      </c>
      <c r="AL155" s="198"/>
      <c r="AM155" s="498">
        <v>80</v>
      </c>
      <c r="AN155" s="499"/>
      <c r="AO155" s="499"/>
    </row>
    <row r="156" spans="1:41" x14ac:dyDescent="0.15">
      <c r="A156" s="174">
        <v>649</v>
      </c>
      <c r="B156" s="176" t="s">
        <v>5900</v>
      </c>
      <c r="C156" s="213">
        <v>60</v>
      </c>
      <c r="D156" s="219">
        <v>1</v>
      </c>
      <c r="E156" s="212" t="s">
        <v>6243</v>
      </c>
      <c r="F156" s="202">
        <v>0</v>
      </c>
      <c r="G156" s="200">
        <v>0</v>
      </c>
      <c r="H156" s="216">
        <v>0</v>
      </c>
      <c r="I156" s="208">
        <v>0</v>
      </c>
      <c r="J156" s="210">
        <v>0</v>
      </c>
      <c r="K156" s="204">
        <v>-100</v>
      </c>
      <c r="L156" s="206">
        <v>0</v>
      </c>
      <c r="M156" s="193" t="s">
        <v>470</v>
      </c>
      <c r="N156" s="189">
        <v>65</v>
      </c>
      <c r="O156" s="193" t="s">
        <v>469</v>
      </c>
      <c r="P156" s="189">
        <v>30</v>
      </c>
      <c r="Q156" s="193"/>
      <c r="R156" s="189"/>
      <c r="S156" s="194"/>
      <c r="T156" s="191"/>
      <c r="U156" s="198"/>
      <c r="V156" s="213">
        <v>360</v>
      </c>
      <c r="W156" s="213">
        <v>28000</v>
      </c>
      <c r="X156" s="213">
        <v>12000</v>
      </c>
      <c r="Y156" s="214">
        <v>192000</v>
      </c>
      <c r="Z156" s="213">
        <v>820</v>
      </c>
      <c r="AA156" s="213">
        <v>255</v>
      </c>
      <c r="AB156" s="213">
        <v>130</v>
      </c>
      <c r="AC156" s="213">
        <v>90</v>
      </c>
      <c r="AD156" s="198"/>
      <c r="AE156" s="213">
        <f t="shared" si="14"/>
        <v>140000</v>
      </c>
      <c r="AF156" s="213">
        <f t="shared" si="15"/>
        <v>60000</v>
      </c>
      <c r="AG156" s="214">
        <f t="shared" si="16"/>
        <v>3072000</v>
      </c>
      <c r="AH156" s="213">
        <f t="shared" si="17"/>
        <v>1180</v>
      </c>
      <c r="AI156" s="213">
        <f t="shared" si="18"/>
        <v>615</v>
      </c>
      <c r="AJ156" s="213">
        <f t="shared" si="19"/>
        <v>520</v>
      </c>
      <c r="AK156" s="213">
        <f t="shared" si="20"/>
        <v>360</v>
      </c>
      <c r="AL156" s="198"/>
      <c r="AM156" s="498">
        <v>80</v>
      </c>
      <c r="AN156" s="499"/>
      <c r="AO156" s="499"/>
    </row>
    <row r="157" spans="1:41" x14ac:dyDescent="0.15">
      <c r="A157" s="174">
        <v>650</v>
      </c>
      <c r="B157" s="176" t="s">
        <v>5901</v>
      </c>
      <c r="C157" s="213">
        <v>60</v>
      </c>
      <c r="D157" s="219">
        <v>1</v>
      </c>
      <c r="E157" s="212" t="s">
        <v>6243</v>
      </c>
      <c r="F157" s="202">
        <v>0</v>
      </c>
      <c r="G157" s="200">
        <v>0</v>
      </c>
      <c r="H157" s="216">
        <v>0</v>
      </c>
      <c r="I157" s="208">
        <v>0</v>
      </c>
      <c r="J157" s="210">
        <v>0</v>
      </c>
      <c r="K157" s="204">
        <v>-100</v>
      </c>
      <c r="L157" s="206">
        <v>0</v>
      </c>
      <c r="M157" s="193" t="s">
        <v>470</v>
      </c>
      <c r="N157" s="189">
        <v>65</v>
      </c>
      <c r="O157" s="193" t="s">
        <v>469</v>
      </c>
      <c r="P157" s="189">
        <v>30</v>
      </c>
      <c r="Q157" s="193"/>
      <c r="R157" s="189"/>
      <c r="S157" s="194"/>
      <c r="T157" s="191"/>
      <c r="U157" s="198"/>
      <c r="V157" s="213">
        <v>360</v>
      </c>
      <c r="W157" s="213">
        <v>28000</v>
      </c>
      <c r="X157" s="213">
        <v>12000</v>
      </c>
      <c r="Y157" s="214">
        <v>192000</v>
      </c>
      <c r="Z157" s="213">
        <v>820</v>
      </c>
      <c r="AA157" s="213">
        <v>255</v>
      </c>
      <c r="AB157" s="213">
        <v>130</v>
      </c>
      <c r="AC157" s="213">
        <v>90</v>
      </c>
      <c r="AD157" s="198"/>
      <c r="AE157" s="213">
        <f t="shared" si="14"/>
        <v>140000</v>
      </c>
      <c r="AF157" s="213">
        <f t="shared" si="15"/>
        <v>60000</v>
      </c>
      <c r="AG157" s="214">
        <f t="shared" si="16"/>
        <v>3072000</v>
      </c>
      <c r="AH157" s="213">
        <f t="shared" si="17"/>
        <v>1180</v>
      </c>
      <c r="AI157" s="213">
        <f t="shared" si="18"/>
        <v>615</v>
      </c>
      <c r="AJ157" s="213">
        <f t="shared" si="19"/>
        <v>520</v>
      </c>
      <c r="AK157" s="213">
        <f t="shared" si="20"/>
        <v>360</v>
      </c>
      <c r="AL157" s="198"/>
      <c r="AM157" s="498">
        <v>80</v>
      </c>
      <c r="AN157" s="499"/>
      <c r="AO157" s="499"/>
    </row>
    <row r="158" spans="1:41" x14ac:dyDescent="0.15">
      <c r="A158" s="174">
        <v>651</v>
      </c>
      <c r="B158" s="176" t="s">
        <v>5902</v>
      </c>
      <c r="C158" s="213">
        <v>60</v>
      </c>
      <c r="D158" s="219">
        <v>7</v>
      </c>
      <c r="E158" s="212" t="s">
        <v>1329</v>
      </c>
      <c r="F158" s="202">
        <v>0</v>
      </c>
      <c r="G158" s="200">
        <v>0</v>
      </c>
      <c r="H158" s="216">
        <v>0</v>
      </c>
      <c r="I158" s="208">
        <v>-100</v>
      </c>
      <c r="J158" s="210">
        <v>0</v>
      </c>
      <c r="K158" s="204">
        <v>100</v>
      </c>
      <c r="L158" s="206">
        <v>0</v>
      </c>
      <c r="M158" s="193" t="s">
        <v>467</v>
      </c>
      <c r="N158" s="189">
        <v>15</v>
      </c>
      <c r="O158" s="193" t="s">
        <v>466</v>
      </c>
      <c r="P158" s="189">
        <v>15</v>
      </c>
      <c r="Q158" s="193"/>
      <c r="R158" s="189"/>
      <c r="S158" s="194"/>
      <c r="T158" s="191"/>
      <c r="U158" s="198"/>
      <c r="V158" s="213">
        <v>500</v>
      </c>
      <c r="W158" s="213">
        <v>0</v>
      </c>
      <c r="X158" s="213">
        <v>0</v>
      </c>
      <c r="Y158" s="214">
        <v>25000</v>
      </c>
      <c r="Z158" s="213">
        <v>800</v>
      </c>
      <c r="AA158" s="213">
        <v>255</v>
      </c>
      <c r="AB158" s="213">
        <v>80</v>
      </c>
      <c r="AC158" s="213">
        <v>80</v>
      </c>
      <c r="AD158" s="198"/>
      <c r="AE158" s="213">
        <f t="shared" si="14"/>
        <v>0</v>
      </c>
      <c r="AF158" s="213">
        <f t="shared" si="15"/>
        <v>0</v>
      </c>
      <c r="AG158" s="214">
        <f t="shared" si="16"/>
        <v>400000</v>
      </c>
      <c r="AH158" s="213">
        <f t="shared" si="17"/>
        <v>1160</v>
      </c>
      <c r="AI158" s="213">
        <f t="shared" si="18"/>
        <v>615</v>
      </c>
      <c r="AJ158" s="213">
        <f t="shared" si="19"/>
        <v>320</v>
      </c>
      <c r="AK158" s="213">
        <f t="shared" si="20"/>
        <v>320</v>
      </c>
      <c r="AL158" s="198"/>
      <c r="AM158" s="498">
        <v>80</v>
      </c>
      <c r="AN158" s="499"/>
      <c r="AO158" s="499"/>
    </row>
    <row r="159" spans="1:41" x14ac:dyDescent="0.15">
      <c r="A159" s="174">
        <v>652</v>
      </c>
      <c r="B159" s="176" t="s">
        <v>5903</v>
      </c>
      <c r="C159" s="213">
        <v>60</v>
      </c>
      <c r="D159" s="219">
        <v>7</v>
      </c>
      <c r="E159" s="212" t="s">
        <v>1329</v>
      </c>
      <c r="F159" s="202">
        <v>0</v>
      </c>
      <c r="G159" s="200">
        <v>0</v>
      </c>
      <c r="H159" s="216">
        <v>0</v>
      </c>
      <c r="I159" s="208">
        <v>-100</v>
      </c>
      <c r="J159" s="210">
        <v>0</v>
      </c>
      <c r="K159" s="204">
        <v>100</v>
      </c>
      <c r="L159" s="206">
        <v>0</v>
      </c>
      <c r="M159" s="193" t="s">
        <v>467</v>
      </c>
      <c r="N159" s="189">
        <v>15</v>
      </c>
      <c r="O159" s="193" t="s">
        <v>466</v>
      </c>
      <c r="P159" s="189">
        <v>15</v>
      </c>
      <c r="Q159" s="193"/>
      <c r="R159" s="189"/>
      <c r="S159" s="194"/>
      <c r="T159" s="191"/>
      <c r="U159" s="198"/>
      <c r="V159" s="213">
        <v>500</v>
      </c>
      <c r="W159" s="213">
        <v>0</v>
      </c>
      <c r="X159" s="213">
        <v>0</v>
      </c>
      <c r="Y159" s="214">
        <v>25000</v>
      </c>
      <c r="Z159" s="213">
        <v>800</v>
      </c>
      <c r="AA159" s="213">
        <v>255</v>
      </c>
      <c r="AB159" s="213">
        <v>80</v>
      </c>
      <c r="AC159" s="213">
        <v>80</v>
      </c>
      <c r="AD159" s="198"/>
      <c r="AE159" s="213">
        <f t="shared" si="14"/>
        <v>0</v>
      </c>
      <c r="AF159" s="213">
        <f t="shared" si="15"/>
        <v>0</v>
      </c>
      <c r="AG159" s="214">
        <f t="shared" si="16"/>
        <v>400000</v>
      </c>
      <c r="AH159" s="213">
        <f t="shared" si="17"/>
        <v>1160</v>
      </c>
      <c r="AI159" s="213">
        <f t="shared" si="18"/>
        <v>615</v>
      </c>
      <c r="AJ159" s="213">
        <f t="shared" si="19"/>
        <v>320</v>
      </c>
      <c r="AK159" s="213">
        <f t="shared" si="20"/>
        <v>320</v>
      </c>
      <c r="AL159" s="198"/>
      <c r="AM159" s="498">
        <v>80</v>
      </c>
      <c r="AN159" s="499"/>
      <c r="AO159" s="499"/>
    </row>
    <row r="160" spans="1:41" x14ac:dyDescent="0.15">
      <c r="A160" s="174">
        <v>653</v>
      </c>
      <c r="B160" s="176" t="s">
        <v>5904</v>
      </c>
      <c r="C160" s="213">
        <v>62</v>
      </c>
      <c r="D160" s="219">
        <v>12</v>
      </c>
      <c r="E160" s="212" t="s">
        <v>6248</v>
      </c>
      <c r="F160" s="202">
        <v>80</v>
      </c>
      <c r="G160" s="200">
        <v>100</v>
      </c>
      <c r="H160" s="216">
        <v>100</v>
      </c>
      <c r="I160" s="208">
        <v>100</v>
      </c>
      <c r="J160" s="210">
        <v>100</v>
      </c>
      <c r="K160" s="204">
        <v>-50</v>
      </c>
      <c r="L160" s="206">
        <v>100</v>
      </c>
      <c r="M160" s="193"/>
      <c r="N160" s="189"/>
      <c r="O160" s="193"/>
      <c r="P160" s="189"/>
      <c r="Q160" s="193"/>
      <c r="R160" s="189"/>
      <c r="S160" s="194"/>
      <c r="T160" s="191"/>
      <c r="U160" s="198"/>
      <c r="V160" s="213">
        <v>1200</v>
      </c>
      <c r="W160" s="213">
        <v>48000</v>
      </c>
      <c r="X160" s="213">
        <v>48000</v>
      </c>
      <c r="Y160" s="214">
        <v>40000</v>
      </c>
      <c r="Z160" s="213">
        <v>600</v>
      </c>
      <c r="AA160" s="213">
        <v>255</v>
      </c>
      <c r="AB160" s="213">
        <v>85</v>
      </c>
      <c r="AC160" s="213">
        <v>0</v>
      </c>
      <c r="AD160" s="198"/>
      <c r="AE160" s="213">
        <f t="shared" si="14"/>
        <v>240000</v>
      </c>
      <c r="AF160" s="213">
        <f t="shared" si="15"/>
        <v>240000</v>
      </c>
      <c r="AG160" s="214">
        <f t="shared" si="16"/>
        <v>640000</v>
      </c>
      <c r="AH160" s="213">
        <f t="shared" si="17"/>
        <v>972</v>
      </c>
      <c r="AI160" s="213">
        <f t="shared" si="18"/>
        <v>627</v>
      </c>
      <c r="AJ160" s="213">
        <f t="shared" si="19"/>
        <v>340</v>
      </c>
      <c r="AK160" s="213">
        <f t="shared" si="20"/>
        <v>0</v>
      </c>
      <c r="AL160" s="198"/>
      <c r="AM160" s="498">
        <v>80</v>
      </c>
      <c r="AN160" s="499"/>
      <c r="AO160" s="499"/>
    </row>
    <row r="161" spans="1:41" x14ac:dyDescent="0.15">
      <c r="A161" s="174">
        <v>654</v>
      </c>
      <c r="B161" s="176" t="s">
        <v>5905</v>
      </c>
      <c r="C161" s="213">
        <v>62</v>
      </c>
      <c r="D161" s="219">
        <v>0</v>
      </c>
      <c r="E161" s="212" t="s">
        <v>6238</v>
      </c>
      <c r="F161" s="202">
        <v>80</v>
      </c>
      <c r="G161" s="200">
        <v>100</v>
      </c>
      <c r="H161" s="216">
        <v>100</v>
      </c>
      <c r="I161" s="208">
        <v>100</v>
      </c>
      <c r="J161" s="210">
        <v>100</v>
      </c>
      <c r="K161" s="204">
        <v>-50</v>
      </c>
      <c r="L161" s="206">
        <v>100</v>
      </c>
      <c r="M161" s="193"/>
      <c r="N161" s="189"/>
      <c r="O161" s="193"/>
      <c r="P161" s="189"/>
      <c r="Q161" s="193"/>
      <c r="R161" s="189"/>
      <c r="S161" s="194"/>
      <c r="T161" s="191"/>
      <c r="U161" s="198"/>
      <c r="V161" s="213">
        <v>300</v>
      </c>
      <c r="W161" s="213">
        <v>1200</v>
      </c>
      <c r="X161" s="213">
        <v>1200</v>
      </c>
      <c r="Y161" s="214">
        <v>5000</v>
      </c>
      <c r="Z161" s="213">
        <v>300</v>
      </c>
      <c r="AA161" s="213">
        <v>255</v>
      </c>
      <c r="AB161" s="213">
        <v>85</v>
      </c>
      <c r="AC161" s="213">
        <v>60</v>
      </c>
      <c r="AD161" s="198"/>
      <c r="AE161" s="213">
        <f t="shared" si="14"/>
        <v>6000</v>
      </c>
      <c r="AF161" s="213">
        <f t="shared" si="15"/>
        <v>6000</v>
      </c>
      <c r="AG161" s="214">
        <f t="shared" si="16"/>
        <v>80000</v>
      </c>
      <c r="AH161" s="213">
        <f t="shared" si="17"/>
        <v>672</v>
      </c>
      <c r="AI161" s="213">
        <f t="shared" si="18"/>
        <v>627</v>
      </c>
      <c r="AJ161" s="213">
        <f t="shared" si="19"/>
        <v>340</v>
      </c>
      <c r="AK161" s="213">
        <f t="shared" si="20"/>
        <v>240</v>
      </c>
      <c r="AL161" s="198"/>
      <c r="AM161" s="498">
        <v>80</v>
      </c>
      <c r="AN161" s="499"/>
      <c r="AO161" s="499"/>
    </row>
    <row r="162" spans="1:41" x14ac:dyDescent="0.15">
      <c r="A162" s="174">
        <v>655</v>
      </c>
      <c r="B162" s="176" t="s">
        <v>5906</v>
      </c>
      <c r="C162" s="213">
        <v>62</v>
      </c>
      <c r="D162" s="219">
        <v>12</v>
      </c>
      <c r="E162" s="212" t="s">
        <v>6248</v>
      </c>
      <c r="F162" s="202">
        <v>80</v>
      </c>
      <c r="G162" s="200">
        <v>100</v>
      </c>
      <c r="H162" s="216">
        <v>100</v>
      </c>
      <c r="I162" s="208">
        <v>100</v>
      </c>
      <c r="J162" s="210">
        <v>100</v>
      </c>
      <c r="K162" s="204">
        <v>-50</v>
      </c>
      <c r="L162" s="206">
        <v>100</v>
      </c>
      <c r="M162" s="193" t="s">
        <v>5907</v>
      </c>
      <c r="N162" s="189">
        <v>65</v>
      </c>
      <c r="O162" s="193" t="s">
        <v>5908</v>
      </c>
      <c r="P162" s="189">
        <v>30</v>
      </c>
      <c r="Q162" s="193" t="s">
        <v>463</v>
      </c>
      <c r="R162" s="189">
        <v>10</v>
      </c>
      <c r="S162" s="194"/>
      <c r="T162" s="191"/>
      <c r="U162" s="198"/>
      <c r="V162" s="213">
        <v>600</v>
      </c>
      <c r="W162" s="213">
        <v>48000</v>
      </c>
      <c r="X162" s="213">
        <v>48000</v>
      </c>
      <c r="Y162" s="214">
        <v>35000</v>
      </c>
      <c r="Z162" s="213">
        <v>600</v>
      </c>
      <c r="AA162" s="213">
        <v>255</v>
      </c>
      <c r="AB162" s="213">
        <v>85</v>
      </c>
      <c r="AC162" s="213">
        <v>60</v>
      </c>
      <c r="AD162" s="198"/>
      <c r="AE162" s="213">
        <f t="shared" si="14"/>
        <v>240000</v>
      </c>
      <c r="AF162" s="213">
        <f t="shared" si="15"/>
        <v>240000</v>
      </c>
      <c r="AG162" s="214">
        <f t="shared" si="16"/>
        <v>560000</v>
      </c>
      <c r="AH162" s="213">
        <f t="shared" si="17"/>
        <v>972</v>
      </c>
      <c r="AI162" s="213">
        <f t="shared" si="18"/>
        <v>627</v>
      </c>
      <c r="AJ162" s="213">
        <f t="shared" si="19"/>
        <v>340</v>
      </c>
      <c r="AK162" s="213">
        <f t="shared" si="20"/>
        <v>240</v>
      </c>
      <c r="AL162" s="198"/>
      <c r="AM162" s="498">
        <v>80</v>
      </c>
      <c r="AN162" s="499"/>
      <c r="AO162" s="499"/>
    </row>
    <row r="163" spans="1:41" x14ac:dyDescent="0.15">
      <c r="A163" s="174">
        <v>656</v>
      </c>
      <c r="B163" s="176" t="s">
        <v>5909</v>
      </c>
      <c r="C163" s="213">
        <v>77</v>
      </c>
      <c r="D163" s="219">
        <v>7</v>
      </c>
      <c r="E163" s="212" t="s">
        <v>1329</v>
      </c>
      <c r="F163" s="202">
        <v>0</v>
      </c>
      <c r="G163" s="200">
        <v>0</v>
      </c>
      <c r="H163" s="216">
        <v>0</v>
      </c>
      <c r="I163" s="208">
        <v>-50</v>
      </c>
      <c r="J163" s="210">
        <v>0</v>
      </c>
      <c r="K163" s="204">
        <v>100</v>
      </c>
      <c r="L163" s="206">
        <v>0</v>
      </c>
      <c r="M163" s="193" t="s">
        <v>462</v>
      </c>
      <c r="N163" s="189">
        <v>70</v>
      </c>
      <c r="O163" s="193" t="s">
        <v>461</v>
      </c>
      <c r="P163" s="189">
        <v>15</v>
      </c>
      <c r="Q163" s="193" t="s">
        <v>5295</v>
      </c>
      <c r="R163" s="189">
        <v>5</v>
      </c>
      <c r="S163" s="194"/>
      <c r="T163" s="191"/>
      <c r="U163" s="198"/>
      <c r="V163" s="213">
        <v>150</v>
      </c>
      <c r="W163" s="213">
        <v>30000</v>
      </c>
      <c r="X163" s="213">
        <v>5000</v>
      </c>
      <c r="Y163" s="214">
        <v>52500</v>
      </c>
      <c r="Z163" s="213">
        <v>800</v>
      </c>
      <c r="AA163" s="213">
        <v>190</v>
      </c>
      <c r="AB163" s="213">
        <v>90</v>
      </c>
      <c r="AC163" s="213">
        <v>0</v>
      </c>
      <c r="AD163" s="198"/>
      <c r="AE163" s="213">
        <f t="shared" si="14"/>
        <v>150000</v>
      </c>
      <c r="AF163" s="213">
        <f t="shared" si="15"/>
        <v>25000</v>
      </c>
      <c r="AG163" s="214">
        <f t="shared" si="16"/>
        <v>840000</v>
      </c>
      <c r="AH163" s="213">
        <f t="shared" si="17"/>
        <v>1262</v>
      </c>
      <c r="AI163" s="213">
        <f t="shared" si="18"/>
        <v>652</v>
      </c>
      <c r="AJ163" s="213">
        <f t="shared" si="19"/>
        <v>360</v>
      </c>
      <c r="AK163" s="213">
        <f t="shared" si="20"/>
        <v>0</v>
      </c>
      <c r="AL163" s="198"/>
      <c r="AM163" s="498">
        <v>80</v>
      </c>
      <c r="AN163" s="499"/>
      <c r="AO163" s="499"/>
    </row>
    <row r="164" spans="1:41" x14ac:dyDescent="0.15">
      <c r="A164" s="174">
        <v>657</v>
      </c>
      <c r="B164" s="176" t="s">
        <v>5910</v>
      </c>
      <c r="C164" s="213">
        <v>77</v>
      </c>
      <c r="D164" s="219">
        <v>6</v>
      </c>
      <c r="E164" s="212" t="s">
        <v>6242</v>
      </c>
      <c r="F164" s="202">
        <v>0</v>
      </c>
      <c r="G164" s="200">
        <v>0</v>
      </c>
      <c r="H164" s="216">
        <v>0</v>
      </c>
      <c r="I164" s="208">
        <v>-50</v>
      </c>
      <c r="J164" s="210">
        <v>0</v>
      </c>
      <c r="K164" s="204">
        <v>100</v>
      </c>
      <c r="L164" s="206">
        <v>0</v>
      </c>
      <c r="M164" s="193"/>
      <c r="N164" s="189"/>
      <c r="O164" s="193"/>
      <c r="P164" s="189"/>
      <c r="Q164" s="193"/>
      <c r="R164" s="189"/>
      <c r="S164" s="194"/>
      <c r="T164" s="191"/>
      <c r="U164" s="198"/>
      <c r="V164" s="213">
        <v>150</v>
      </c>
      <c r="W164" s="213">
        <v>5000</v>
      </c>
      <c r="X164" s="213">
        <v>1000</v>
      </c>
      <c r="Y164" s="214">
        <v>5000</v>
      </c>
      <c r="Z164" s="213">
        <v>800</v>
      </c>
      <c r="AA164" s="213">
        <v>190</v>
      </c>
      <c r="AB164" s="213">
        <v>90</v>
      </c>
      <c r="AC164" s="213">
        <v>0</v>
      </c>
      <c r="AD164" s="198"/>
      <c r="AE164" s="213">
        <f t="shared" si="14"/>
        <v>25000</v>
      </c>
      <c r="AF164" s="213">
        <f t="shared" si="15"/>
        <v>5000</v>
      </c>
      <c r="AG164" s="214">
        <f t="shared" si="16"/>
        <v>80000</v>
      </c>
      <c r="AH164" s="213">
        <f t="shared" si="17"/>
        <v>1262</v>
      </c>
      <c r="AI164" s="213">
        <f t="shared" si="18"/>
        <v>652</v>
      </c>
      <c r="AJ164" s="213">
        <f t="shared" si="19"/>
        <v>360</v>
      </c>
      <c r="AK164" s="213">
        <f t="shared" si="20"/>
        <v>0</v>
      </c>
      <c r="AL164" s="198"/>
      <c r="AM164" s="498">
        <v>80</v>
      </c>
      <c r="AN164" s="499"/>
      <c r="AO164" s="499"/>
    </row>
    <row r="165" spans="1:41" x14ac:dyDescent="0.15">
      <c r="A165" s="174">
        <v>658</v>
      </c>
      <c r="B165" s="176" t="s">
        <v>5911</v>
      </c>
      <c r="C165" s="213">
        <v>77</v>
      </c>
      <c r="D165" s="219">
        <v>6</v>
      </c>
      <c r="E165" s="212" t="s">
        <v>6242</v>
      </c>
      <c r="F165" s="202">
        <v>0</v>
      </c>
      <c r="G165" s="200">
        <v>0</v>
      </c>
      <c r="H165" s="216">
        <v>0</v>
      </c>
      <c r="I165" s="208">
        <v>-50</v>
      </c>
      <c r="J165" s="210">
        <v>0</v>
      </c>
      <c r="K165" s="204">
        <v>100</v>
      </c>
      <c r="L165" s="206">
        <v>0</v>
      </c>
      <c r="M165" s="193"/>
      <c r="N165" s="189"/>
      <c r="O165" s="193"/>
      <c r="P165" s="189"/>
      <c r="Q165" s="193"/>
      <c r="R165" s="189"/>
      <c r="S165" s="194"/>
      <c r="T165" s="191"/>
      <c r="U165" s="198"/>
      <c r="V165" s="213">
        <v>150</v>
      </c>
      <c r="W165" s="213">
        <v>5000</v>
      </c>
      <c r="X165" s="213">
        <v>1000</v>
      </c>
      <c r="Y165" s="214">
        <v>5000</v>
      </c>
      <c r="Z165" s="213">
        <v>800</v>
      </c>
      <c r="AA165" s="213">
        <v>190</v>
      </c>
      <c r="AB165" s="213">
        <v>90</v>
      </c>
      <c r="AC165" s="213">
        <v>0</v>
      </c>
      <c r="AD165" s="198"/>
      <c r="AE165" s="213">
        <f t="shared" si="14"/>
        <v>25000</v>
      </c>
      <c r="AF165" s="213">
        <f t="shared" si="15"/>
        <v>5000</v>
      </c>
      <c r="AG165" s="214">
        <f t="shared" si="16"/>
        <v>80000</v>
      </c>
      <c r="AH165" s="213">
        <f t="shared" si="17"/>
        <v>1262</v>
      </c>
      <c r="AI165" s="213">
        <f t="shared" si="18"/>
        <v>652</v>
      </c>
      <c r="AJ165" s="213">
        <f t="shared" si="19"/>
        <v>360</v>
      </c>
      <c r="AK165" s="213">
        <f t="shared" si="20"/>
        <v>0</v>
      </c>
      <c r="AL165" s="198"/>
      <c r="AM165" s="498">
        <v>80</v>
      </c>
      <c r="AN165" s="499"/>
      <c r="AO165" s="499"/>
    </row>
    <row r="166" spans="1:41" x14ac:dyDescent="0.15">
      <c r="A166" s="174">
        <v>659</v>
      </c>
      <c r="B166" s="176" t="s">
        <v>5912</v>
      </c>
      <c r="C166" s="213">
        <v>77</v>
      </c>
      <c r="D166" s="219">
        <v>6</v>
      </c>
      <c r="E166" s="212" t="s">
        <v>6242</v>
      </c>
      <c r="F166" s="202">
        <v>0</v>
      </c>
      <c r="G166" s="200">
        <v>0</v>
      </c>
      <c r="H166" s="216">
        <v>0</v>
      </c>
      <c r="I166" s="208">
        <v>100</v>
      </c>
      <c r="J166" s="210">
        <v>0</v>
      </c>
      <c r="K166" s="204">
        <v>100</v>
      </c>
      <c r="L166" s="206">
        <v>0</v>
      </c>
      <c r="M166" s="193"/>
      <c r="N166" s="189"/>
      <c r="O166" s="193"/>
      <c r="P166" s="189"/>
      <c r="Q166" s="193"/>
      <c r="R166" s="189"/>
      <c r="S166" s="194"/>
      <c r="T166" s="191"/>
      <c r="U166" s="198"/>
      <c r="V166" s="213">
        <v>150</v>
      </c>
      <c r="W166" s="213">
        <v>8000</v>
      </c>
      <c r="X166" s="213">
        <v>2000</v>
      </c>
      <c r="Y166" s="214">
        <v>12000</v>
      </c>
      <c r="Z166" s="213">
        <v>1200</v>
      </c>
      <c r="AA166" s="213">
        <v>190</v>
      </c>
      <c r="AB166" s="213">
        <v>90</v>
      </c>
      <c r="AC166" s="213">
        <v>0</v>
      </c>
      <c r="AD166" s="198"/>
      <c r="AE166" s="213">
        <f t="shared" si="14"/>
        <v>40000</v>
      </c>
      <c r="AF166" s="213">
        <f t="shared" si="15"/>
        <v>10000</v>
      </c>
      <c r="AG166" s="214">
        <f t="shared" si="16"/>
        <v>192000</v>
      </c>
      <c r="AH166" s="213">
        <f t="shared" si="17"/>
        <v>1662</v>
      </c>
      <c r="AI166" s="213">
        <f t="shared" si="18"/>
        <v>652</v>
      </c>
      <c r="AJ166" s="213">
        <f t="shared" si="19"/>
        <v>360</v>
      </c>
      <c r="AK166" s="213">
        <f t="shared" si="20"/>
        <v>0</v>
      </c>
      <c r="AL166" s="198"/>
      <c r="AM166" s="498">
        <v>80</v>
      </c>
      <c r="AN166" s="499"/>
      <c r="AO166" s="499"/>
    </row>
    <row r="167" spans="1:41" x14ac:dyDescent="0.15">
      <c r="A167" s="174">
        <v>660</v>
      </c>
      <c r="B167" s="176" t="s">
        <v>5913</v>
      </c>
      <c r="C167" s="213">
        <v>77</v>
      </c>
      <c r="D167" s="219">
        <v>7</v>
      </c>
      <c r="E167" s="212" t="s">
        <v>1329</v>
      </c>
      <c r="F167" s="202">
        <v>0</v>
      </c>
      <c r="G167" s="200">
        <v>0</v>
      </c>
      <c r="H167" s="216">
        <v>0</v>
      </c>
      <c r="I167" s="208">
        <v>-50</v>
      </c>
      <c r="J167" s="210">
        <v>0</v>
      </c>
      <c r="K167" s="204">
        <v>100</v>
      </c>
      <c r="L167" s="206">
        <v>0</v>
      </c>
      <c r="M167" s="193" t="s">
        <v>462</v>
      </c>
      <c r="N167" s="189">
        <v>70</v>
      </c>
      <c r="O167" s="193" t="s">
        <v>461</v>
      </c>
      <c r="P167" s="189">
        <v>15</v>
      </c>
      <c r="Q167" s="193" t="s">
        <v>5295</v>
      </c>
      <c r="R167" s="189">
        <v>5</v>
      </c>
      <c r="S167" s="194"/>
      <c r="T167" s="191"/>
      <c r="U167" s="198"/>
      <c r="V167" s="213">
        <v>150</v>
      </c>
      <c r="W167" s="213">
        <v>32000</v>
      </c>
      <c r="X167" s="213">
        <v>5000</v>
      </c>
      <c r="Y167" s="214">
        <v>35000</v>
      </c>
      <c r="Z167" s="213">
        <v>800</v>
      </c>
      <c r="AA167" s="213">
        <v>190</v>
      </c>
      <c r="AB167" s="213">
        <v>90</v>
      </c>
      <c r="AC167" s="213">
        <v>0</v>
      </c>
      <c r="AD167" s="198"/>
      <c r="AE167" s="213">
        <f t="shared" si="14"/>
        <v>160000</v>
      </c>
      <c r="AF167" s="213">
        <f t="shared" si="15"/>
        <v>25000</v>
      </c>
      <c r="AG167" s="214">
        <f t="shared" si="16"/>
        <v>560000</v>
      </c>
      <c r="AH167" s="213">
        <f t="shared" si="17"/>
        <v>1262</v>
      </c>
      <c r="AI167" s="213">
        <f t="shared" si="18"/>
        <v>652</v>
      </c>
      <c r="AJ167" s="213">
        <f t="shared" si="19"/>
        <v>360</v>
      </c>
      <c r="AK167" s="213">
        <f t="shared" si="20"/>
        <v>0</v>
      </c>
      <c r="AL167" s="198"/>
      <c r="AM167" s="498">
        <v>80</v>
      </c>
      <c r="AN167" s="499"/>
      <c r="AO167" s="499"/>
    </row>
    <row r="168" spans="1:41" x14ac:dyDescent="0.15">
      <c r="A168" s="174">
        <v>661</v>
      </c>
      <c r="B168" s="176" t="s">
        <v>5914</v>
      </c>
      <c r="C168" s="213">
        <v>77</v>
      </c>
      <c r="D168" s="219">
        <v>6</v>
      </c>
      <c r="E168" s="212" t="s">
        <v>6242</v>
      </c>
      <c r="F168" s="202">
        <v>0</v>
      </c>
      <c r="G168" s="200">
        <v>0</v>
      </c>
      <c r="H168" s="216">
        <v>0</v>
      </c>
      <c r="I168" s="208">
        <v>-50</v>
      </c>
      <c r="J168" s="210">
        <v>0</v>
      </c>
      <c r="K168" s="204">
        <v>100</v>
      </c>
      <c r="L168" s="206">
        <v>0</v>
      </c>
      <c r="M168" s="193"/>
      <c r="N168" s="189"/>
      <c r="O168" s="193"/>
      <c r="P168" s="189"/>
      <c r="Q168" s="193"/>
      <c r="R168" s="189"/>
      <c r="S168" s="194"/>
      <c r="T168" s="191"/>
      <c r="U168" s="198"/>
      <c r="V168" s="213">
        <v>150</v>
      </c>
      <c r="W168" s="213">
        <v>5000</v>
      </c>
      <c r="X168" s="213">
        <v>1000</v>
      </c>
      <c r="Y168" s="214">
        <v>5000</v>
      </c>
      <c r="Z168" s="213">
        <v>800</v>
      </c>
      <c r="AA168" s="213">
        <v>190</v>
      </c>
      <c r="AB168" s="213">
        <v>90</v>
      </c>
      <c r="AC168" s="213">
        <v>0</v>
      </c>
      <c r="AD168" s="198"/>
      <c r="AE168" s="213">
        <f t="shared" si="14"/>
        <v>25000</v>
      </c>
      <c r="AF168" s="213">
        <f t="shared" si="15"/>
        <v>5000</v>
      </c>
      <c r="AG168" s="214">
        <f t="shared" si="16"/>
        <v>80000</v>
      </c>
      <c r="AH168" s="213">
        <f t="shared" si="17"/>
        <v>1262</v>
      </c>
      <c r="AI168" s="213">
        <f t="shared" si="18"/>
        <v>652</v>
      </c>
      <c r="AJ168" s="213">
        <f t="shared" si="19"/>
        <v>360</v>
      </c>
      <c r="AK168" s="213">
        <f t="shared" si="20"/>
        <v>0</v>
      </c>
      <c r="AL168" s="198"/>
      <c r="AM168" s="498">
        <v>80</v>
      </c>
      <c r="AN168" s="499"/>
      <c r="AO168" s="499"/>
    </row>
    <row r="169" spans="1:41" x14ac:dyDescent="0.15">
      <c r="A169" s="174">
        <v>662</v>
      </c>
      <c r="B169" s="176" t="s">
        <v>5915</v>
      </c>
      <c r="C169" s="213">
        <v>77</v>
      </c>
      <c r="D169" s="219">
        <v>6</v>
      </c>
      <c r="E169" s="212" t="s">
        <v>6242</v>
      </c>
      <c r="F169" s="202">
        <v>0</v>
      </c>
      <c r="G169" s="200">
        <v>0</v>
      </c>
      <c r="H169" s="216">
        <v>0</v>
      </c>
      <c r="I169" s="208">
        <v>-50</v>
      </c>
      <c r="J169" s="210">
        <v>0</v>
      </c>
      <c r="K169" s="204">
        <v>100</v>
      </c>
      <c r="L169" s="206">
        <v>0</v>
      </c>
      <c r="M169" s="193"/>
      <c r="N169" s="189"/>
      <c r="O169" s="193"/>
      <c r="P169" s="189"/>
      <c r="Q169" s="193"/>
      <c r="R169" s="189"/>
      <c r="S169" s="194"/>
      <c r="T169" s="191"/>
      <c r="U169" s="198"/>
      <c r="V169" s="213">
        <v>150</v>
      </c>
      <c r="W169" s="213">
        <v>5000</v>
      </c>
      <c r="X169" s="213">
        <v>1000</v>
      </c>
      <c r="Y169" s="214">
        <v>5000</v>
      </c>
      <c r="Z169" s="213">
        <v>800</v>
      </c>
      <c r="AA169" s="213">
        <v>190</v>
      </c>
      <c r="AB169" s="213">
        <v>90</v>
      </c>
      <c r="AC169" s="213">
        <v>0</v>
      </c>
      <c r="AD169" s="198"/>
      <c r="AE169" s="213">
        <f t="shared" si="14"/>
        <v>25000</v>
      </c>
      <c r="AF169" s="213">
        <f t="shared" si="15"/>
        <v>5000</v>
      </c>
      <c r="AG169" s="214">
        <f t="shared" si="16"/>
        <v>80000</v>
      </c>
      <c r="AH169" s="213">
        <f t="shared" si="17"/>
        <v>1262</v>
      </c>
      <c r="AI169" s="213">
        <f t="shared" si="18"/>
        <v>652</v>
      </c>
      <c r="AJ169" s="213">
        <f t="shared" si="19"/>
        <v>360</v>
      </c>
      <c r="AK169" s="213">
        <f t="shared" si="20"/>
        <v>0</v>
      </c>
      <c r="AL169" s="198"/>
      <c r="AM169" s="498">
        <v>80</v>
      </c>
      <c r="AN169" s="499"/>
      <c r="AO169" s="499"/>
    </row>
    <row r="170" spans="1:41" x14ac:dyDescent="0.15">
      <c r="A170" s="174">
        <v>663</v>
      </c>
      <c r="B170" s="176" t="s">
        <v>460</v>
      </c>
      <c r="C170" s="213">
        <v>73</v>
      </c>
      <c r="D170" s="219">
        <v>1</v>
      </c>
      <c r="E170" s="212" t="s">
        <v>6243</v>
      </c>
      <c r="F170" s="202">
        <v>0</v>
      </c>
      <c r="G170" s="200">
        <v>0</v>
      </c>
      <c r="H170" s="216">
        <v>0</v>
      </c>
      <c r="I170" s="208">
        <v>0</v>
      </c>
      <c r="J170" s="210">
        <v>0</v>
      </c>
      <c r="K170" s="204">
        <v>-20</v>
      </c>
      <c r="L170" s="206">
        <v>0</v>
      </c>
      <c r="M170" s="193" t="s">
        <v>5916</v>
      </c>
      <c r="N170" s="189">
        <v>99</v>
      </c>
      <c r="O170" s="193" t="s">
        <v>459</v>
      </c>
      <c r="P170" s="189">
        <v>25</v>
      </c>
      <c r="Q170" s="193" t="s">
        <v>458</v>
      </c>
      <c r="R170" s="189">
        <v>8</v>
      </c>
      <c r="S170" s="194"/>
      <c r="T170" s="191"/>
      <c r="U170" s="198"/>
      <c r="V170" s="213">
        <v>500</v>
      </c>
      <c r="W170" s="213">
        <v>36000</v>
      </c>
      <c r="X170" s="213">
        <v>6000</v>
      </c>
      <c r="Y170" s="214">
        <v>650000</v>
      </c>
      <c r="Z170" s="213">
        <v>1200</v>
      </c>
      <c r="AA170" s="213">
        <v>80</v>
      </c>
      <c r="AB170" s="213">
        <v>80</v>
      </c>
      <c r="AC170" s="213">
        <v>99</v>
      </c>
      <c r="AD170" s="198"/>
      <c r="AE170" s="213">
        <f t="shared" si="14"/>
        <v>180000</v>
      </c>
      <c r="AF170" s="213">
        <f t="shared" si="15"/>
        <v>30000</v>
      </c>
      <c r="AG170" s="214">
        <f t="shared" si="16"/>
        <v>10400000</v>
      </c>
      <c r="AH170" s="213">
        <f t="shared" si="17"/>
        <v>1638</v>
      </c>
      <c r="AI170" s="213">
        <f t="shared" si="18"/>
        <v>518</v>
      </c>
      <c r="AJ170" s="213">
        <f t="shared" si="19"/>
        <v>320</v>
      </c>
      <c r="AK170" s="213">
        <f t="shared" si="20"/>
        <v>396</v>
      </c>
      <c r="AL170" s="198"/>
      <c r="AM170" s="498">
        <v>80</v>
      </c>
      <c r="AN170" s="499"/>
      <c r="AO170" s="499"/>
    </row>
    <row r="171" spans="1:41" x14ac:dyDescent="0.15">
      <c r="A171" s="174">
        <v>664</v>
      </c>
      <c r="B171" s="176" t="s">
        <v>5917</v>
      </c>
      <c r="C171" s="213">
        <v>70</v>
      </c>
      <c r="D171" s="219">
        <v>7</v>
      </c>
      <c r="E171" s="212" t="s">
        <v>1329</v>
      </c>
      <c r="F171" s="202">
        <v>0</v>
      </c>
      <c r="G171" s="200">
        <v>0</v>
      </c>
      <c r="H171" s="216">
        <v>0</v>
      </c>
      <c r="I171" s="208">
        <v>-20</v>
      </c>
      <c r="J171" s="210">
        <v>0</v>
      </c>
      <c r="K171" s="204">
        <v>100</v>
      </c>
      <c r="L171" s="206">
        <v>0</v>
      </c>
      <c r="M171" s="193" t="s">
        <v>456</v>
      </c>
      <c r="N171" s="189">
        <v>45</v>
      </c>
      <c r="O171" s="193" t="s">
        <v>455</v>
      </c>
      <c r="P171" s="189">
        <v>20</v>
      </c>
      <c r="Q171" s="193" t="s">
        <v>454</v>
      </c>
      <c r="R171" s="189">
        <v>5</v>
      </c>
      <c r="S171" s="194"/>
      <c r="T171" s="191"/>
      <c r="U171" s="198"/>
      <c r="V171" s="213">
        <v>200</v>
      </c>
      <c r="W171" s="213">
        <v>24000</v>
      </c>
      <c r="X171" s="213">
        <v>4800</v>
      </c>
      <c r="Y171" s="214">
        <v>60000</v>
      </c>
      <c r="Z171" s="213">
        <v>2700</v>
      </c>
      <c r="AA171" s="213">
        <v>200</v>
      </c>
      <c r="AB171" s="213">
        <v>90</v>
      </c>
      <c r="AC171" s="213">
        <v>0</v>
      </c>
      <c r="AD171" s="198"/>
      <c r="AE171" s="213">
        <f t="shared" si="14"/>
        <v>120000</v>
      </c>
      <c r="AF171" s="213">
        <f t="shared" si="15"/>
        <v>24000</v>
      </c>
      <c r="AG171" s="214">
        <f t="shared" si="16"/>
        <v>960000</v>
      </c>
      <c r="AH171" s="213">
        <f t="shared" si="17"/>
        <v>3120</v>
      </c>
      <c r="AI171" s="213">
        <f t="shared" si="18"/>
        <v>620</v>
      </c>
      <c r="AJ171" s="213">
        <f t="shared" si="19"/>
        <v>360</v>
      </c>
      <c r="AK171" s="213">
        <f t="shared" si="20"/>
        <v>0</v>
      </c>
      <c r="AL171" s="198"/>
      <c r="AM171" s="498">
        <v>100</v>
      </c>
      <c r="AN171" s="499"/>
      <c r="AO171" s="499"/>
    </row>
    <row r="172" spans="1:41" x14ac:dyDescent="0.15">
      <c r="A172" s="174">
        <v>665</v>
      </c>
      <c r="B172" s="176" t="s">
        <v>5918</v>
      </c>
      <c r="C172" s="213">
        <v>70</v>
      </c>
      <c r="D172" s="219">
        <v>7</v>
      </c>
      <c r="E172" s="212" t="s">
        <v>1329</v>
      </c>
      <c r="F172" s="202">
        <v>0</v>
      </c>
      <c r="G172" s="200">
        <v>0</v>
      </c>
      <c r="H172" s="216">
        <v>0</v>
      </c>
      <c r="I172" s="208">
        <v>-20</v>
      </c>
      <c r="J172" s="210">
        <v>0</v>
      </c>
      <c r="K172" s="204">
        <v>100</v>
      </c>
      <c r="L172" s="206">
        <v>0</v>
      </c>
      <c r="M172" s="193" t="s">
        <v>456</v>
      </c>
      <c r="N172" s="189">
        <v>45</v>
      </c>
      <c r="O172" s="193" t="s">
        <v>455</v>
      </c>
      <c r="P172" s="189">
        <v>20</v>
      </c>
      <c r="Q172" s="193" t="s">
        <v>454</v>
      </c>
      <c r="R172" s="189">
        <v>5</v>
      </c>
      <c r="S172" s="194"/>
      <c r="T172" s="191"/>
      <c r="U172" s="198"/>
      <c r="V172" s="213">
        <v>200</v>
      </c>
      <c r="W172" s="213">
        <v>24000</v>
      </c>
      <c r="X172" s="213">
        <v>4800</v>
      </c>
      <c r="Y172" s="214">
        <v>60000</v>
      </c>
      <c r="Z172" s="213">
        <v>2700</v>
      </c>
      <c r="AA172" s="213">
        <v>200</v>
      </c>
      <c r="AB172" s="213">
        <v>90</v>
      </c>
      <c r="AC172" s="213">
        <v>0</v>
      </c>
      <c r="AD172" s="198"/>
      <c r="AE172" s="213">
        <f t="shared" si="14"/>
        <v>120000</v>
      </c>
      <c r="AF172" s="213">
        <f t="shared" si="15"/>
        <v>24000</v>
      </c>
      <c r="AG172" s="214">
        <f t="shared" si="16"/>
        <v>960000</v>
      </c>
      <c r="AH172" s="213">
        <f t="shared" si="17"/>
        <v>3120</v>
      </c>
      <c r="AI172" s="213">
        <f t="shared" si="18"/>
        <v>620</v>
      </c>
      <c r="AJ172" s="213">
        <f t="shared" si="19"/>
        <v>360</v>
      </c>
      <c r="AK172" s="213">
        <f t="shared" si="20"/>
        <v>0</v>
      </c>
      <c r="AL172" s="198"/>
      <c r="AM172" s="498">
        <v>100</v>
      </c>
      <c r="AN172" s="499"/>
      <c r="AO172" s="499"/>
    </row>
    <row r="173" spans="1:41" x14ac:dyDescent="0.15">
      <c r="A173" s="174">
        <v>666</v>
      </c>
      <c r="B173" s="176" t="s">
        <v>5919</v>
      </c>
      <c r="C173" s="213">
        <v>70</v>
      </c>
      <c r="D173" s="219">
        <v>7</v>
      </c>
      <c r="E173" s="212" t="s">
        <v>1329</v>
      </c>
      <c r="F173" s="202">
        <v>0</v>
      </c>
      <c r="G173" s="200">
        <v>0</v>
      </c>
      <c r="H173" s="216">
        <v>0</v>
      </c>
      <c r="I173" s="208">
        <v>-20</v>
      </c>
      <c r="J173" s="210">
        <v>0</v>
      </c>
      <c r="K173" s="204">
        <v>100</v>
      </c>
      <c r="L173" s="206">
        <v>0</v>
      </c>
      <c r="M173" s="193" t="s">
        <v>456</v>
      </c>
      <c r="N173" s="189">
        <v>45</v>
      </c>
      <c r="O173" s="193" t="s">
        <v>455</v>
      </c>
      <c r="P173" s="189">
        <v>20</v>
      </c>
      <c r="Q173" s="193" t="s">
        <v>454</v>
      </c>
      <c r="R173" s="189">
        <v>5</v>
      </c>
      <c r="S173" s="194"/>
      <c r="T173" s="191"/>
      <c r="U173" s="198"/>
      <c r="V173" s="213">
        <v>200</v>
      </c>
      <c r="W173" s="213">
        <v>24000</v>
      </c>
      <c r="X173" s="213">
        <v>4800</v>
      </c>
      <c r="Y173" s="214">
        <v>60000</v>
      </c>
      <c r="Z173" s="213">
        <v>650</v>
      </c>
      <c r="AA173" s="213">
        <v>200</v>
      </c>
      <c r="AB173" s="213">
        <v>95</v>
      </c>
      <c r="AC173" s="213">
        <v>0</v>
      </c>
      <c r="AD173" s="198"/>
      <c r="AE173" s="213">
        <f t="shared" si="14"/>
        <v>120000</v>
      </c>
      <c r="AF173" s="213">
        <f t="shared" si="15"/>
        <v>24000</v>
      </c>
      <c r="AG173" s="214">
        <f t="shared" si="16"/>
        <v>960000</v>
      </c>
      <c r="AH173" s="213">
        <f t="shared" si="17"/>
        <v>1070</v>
      </c>
      <c r="AI173" s="213">
        <f t="shared" si="18"/>
        <v>620</v>
      </c>
      <c r="AJ173" s="213">
        <f t="shared" si="19"/>
        <v>380</v>
      </c>
      <c r="AK173" s="213">
        <f t="shared" si="20"/>
        <v>0</v>
      </c>
      <c r="AL173" s="198"/>
      <c r="AM173" s="498">
        <v>100</v>
      </c>
      <c r="AN173" s="499"/>
      <c r="AO173" s="499"/>
    </row>
    <row r="174" spans="1:41" x14ac:dyDescent="0.15">
      <c r="A174" s="174">
        <v>667</v>
      </c>
      <c r="B174" s="176" t="s">
        <v>5920</v>
      </c>
      <c r="C174" s="213">
        <v>70</v>
      </c>
      <c r="D174" s="219">
        <v>7</v>
      </c>
      <c r="E174" s="212" t="s">
        <v>1329</v>
      </c>
      <c r="F174" s="202">
        <v>0</v>
      </c>
      <c r="G174" s="200">
        <v>0</v>
      </c>
      <c r="H174" s="216">
        <v>0</v>
      </c>
      <c r="I174" s="208">
        <v>-20</v>
      </c>
      <c r="J174" s="210">
        <v>0</v>
      </c>
      <c r="K174" s="204">
        <v>100</v>
      </c>
      <c r="L174" s="206">
        <v>0</v>
      </c>
      <c r="M174" s="193" t="s">
        <v>456</v>
      </c>
      <c r="N174" s="189">
        <v>45</v>
      </c>
      <c r="O174" s="193" t="s">
        <v>455</v>
      </c>
      <c r="P174" s="189">
        <v>20</v>
      </c>
      <c r="Q174" s="193" t="s">
        <v>454</v>
      </c>
      <c r="R174" s="189">
        <v>5</v>
      </c>
      <c r="S174" s="194"/>
      <c r="T174" s="191"/>
      <c r="U174" s="198"/>
      <c r="V174" s="213">
        <v>200</v>
      </c>
      <c r="W174" s="213">
        <v>24000</v>
      </c>
      <c r="X174" s="213">
        <v>4800</v>
      </c>
      <c r="Y174" s="214">
        <v>60000</v>
      </c>
      <c r="Z174" s="213">
        <v>650</v>
      </c>
      <c r="AA174" s="213">
        <v>200</v>
      </c>
      <c r="AB174" s="213">
        <v>95</v>
      </c>
      <c r="AC174" s="213">
        <v>0</v>
      </c>
      <c r="AD174" s="198"/>
      <c r="AE174" s="213">
        <f t="shared" si="14"/>
        <v>120000</v>
      </c>
      <c r="AF174" s="213">
        <f t="shared" si="15"/>
        <v>24000</v>
      </c>
      <c r="AG174" s="214">
        <f t="shared" si="16"/>
        <v>960000</v>
      </c>
      <c r="AH174" s="213">
        <f t="shared" si="17"/>
        <v>1070</v>
      </c>
      <c r="AI174" s="213">
        <f t="shared" si="18"/>
        <v>620</v>
      </c>
      <c r="AJ174" s="213">
        <f t="shared" si="19"/>
        <v>380</v>
      </c>
      <c r="AK174" s="213">
        <f t="shared" si="20"/>
        <v>0</v>
      </c>
      <c r="AL174" s="198"/>
      <c r="AM174" s="498">
        <v>100</v>
      </c>
      <c r="AN174" s="499"/>
      <c r="AO174" s="499"/>
    </row>
    <row r="175" spans="1:41" x14ac:dyDescent="0.15">
      <c r="A175" s="174">
        <v>668</v>
      </c>
      <c r="B175" s="176" t="s">
        <v>5921</v>
      </c>
      <c r="C175" s="213">
        <v>36</v>
      </c>
      <c r="D175" s="219">
        <v>7</v>
      </c>
      <c r="E175" s="212" t="s">
        <v>1329</v>
      </c>
      <c r="F175" s="202">
        <v>0</v>
      </c>
      <c r="G175" s="200">
        <v>0</v>
      </c>
      <c r="H175" s="216">
        <v>0</v>
      </c>
      <c r="I175" s="208">
        <v>-100</v>
      </c>
      <c r="J175" s="210">
        <v>0</v>
      </c>
      <c r="K175" s="204">
        <v>100</v>
      </c>
      <c r="L175" s="206">
        <v>0</v>
      </c>
      <c r="M175" s="193" t="s">
        <v>452</v>
      </c>
      <c r="N175" s="189">
        <v>80</v>
      </c>
      <c r="O175" s="193" t="s">
        <v>4842</v>
      </c>
      <c r="P175" s="189">
        <v>65</v>
      </c>
      <c r="Q175" s="193"/>
      <c r="R175" s="189">
        <v>0</v>
      </c>
      <c r="S175" s="194"/>
      <c r="T175" s="191"/>
      <c r="U175" s="198"/>
      <c r="V175" s="213">
        <v>90</v>
      </c>
      <c r="W175" s="213">
        <v>0</v>
      </c>
      <c r="X175" s="213">
        <v>0</v>
      </c>
      <c r="Y175" s="214">
        <v>9000</v>
      </c>
      <c r="Z175" s="213">
        <v>800</v>
      </c>
      <c r="AA175" s="213">
        <v>120</v>
      </c>
      <c r="AB175" s="213">
        <v>90</v>
      </c>
      <c r="AC175" s="213">
        <v>35</v>
      </c>
      <c r="AD175" s="198"/>
      <c r="AE175" s="213">
        <f t="shared" si="14"/>
        <v>0</v>
      </c>
      <c r="AF175" s="213">
        <f t="shared" si="15"/>
        <v>0</v>
      </c>
      <c r="AG175" s="214">
        <f t="shared" si="16"/>
        <v>144000</v>
      </c>
      <c r="AH175" s="213">
        <f t="shared" si="17"/>
        <v>1016</v>
      </c>
      <c r="AI175" s="213">
        <f t="shared" si="18"/>
        <v>336</v>
      </c>
      <c r="AJ175" s="213">
        <f t="shared" si="19"/>
        <v>360</v>
      </c>
      <c r="AK175" s="213">
        <f t="shared" si="20"/>
        <v>140</v>
      </c>
      <c r="AL175" s="198"/>
      <c r="AM175" s="498">
        <v>70</v>
      </c>
      <c r="AN175" s="499"/>
      <c r="AO175" s="499"/>
    </row>
    <row r="176" spans="1:41" x14ac:dyDescent="0.15">
      <c r="A176" s="174">
        <v>669</v>
      </c>
      <c r="B176" s="176" t="s">
        <v>5922</v>
      </c>
      <c r="C176" s="213">
        <v>36</v>
      </c>
      <c r="D176" s="219">
        <v>1</v>
      </c>
      <c r="E176" s="212" t="s">
        <v>6243</v>
      </c>
      <c r="F176" s="202">
        <v>0</v>
      </c>
      <c r="G176" s="200">
        <v>0</v>
      </c>
      <c r="H176" s="216">
        <v>0</v>
      </c>
      <c r="I176" s="208">
        <v>0</v>
      </c>
      <c r="J176" s="210">
        <v>0</v>
      </c>
      <c r="K176" s="204">
        <v>-20</v>
      </c>
      <c r="L176" s="206">
        <v>0</v>
      </c>
      <c r="M176" s="193"/>
      <c r="N176" s="189"/>
      <c r="O176" s="193"/>
      <c r="P176" s="189"/>
      <c r="Q176" s="193"/>
      <c r="R176" s="189"/>
      <c r="S176" s="194"/>
      <c r="T176" s="191"/>
      <c r="U176" s="198"/>
      <c r="V176" s="213">
        <v>220</v>
      </c>
      <c r="W176" s="213">
        <v>0</v>
      </c>
      <c r="X176" s="213">
        <v>0</v>
      </c>
      <c r="Y176" s="214">
        <v>28800</v>
      </c>
      <c r="Z176" s="213">
        <v>800</v>
      </c>
      <c r="AA176" s="213">
        <v>120</v>
      </c>
      <c r="AB176" s="213">
        <v>100</v>
      </c>
      <c r="AC176" s="213">
        <v>60</v>
      </c>
      <c r="AD176" s="198"/>
      <c r="AE176" s="213">
        <f t="shared" si="14"/>
        <v>0</v>
      </c>
      <c r="AF176" s="213">
        <f t="shared" si="15"/>
        <v>0</v>
      </c>
      <c r="AG176" s="214">
        <f t="shared" si="16"/>
        <v>460800</v>
      </c>
      <c r="AH176" s="213">
        <f t="shared" si="17"/>
        <v>1016</v>
      </c>
      <c r="AI176" s="213">
        <f t="shared" si="18"/>
        <v>336</v>
      </c>
      <c r="AJ176" s="213">
        <f t="shared" si="19"/>
        <v>400</v>
      </c>
      <c r="AK176" s="213">
        <f t="shared" si="20"/>
        <v>240</v>
      </c>
      <c r="AL176" s="198"/>
      <c r="AM176" s="498">
        <v>70</v>
      </c>
      <c r="AN176" s="499"/>
      <c r="AO176" s="499"/>
    </row>
    <row r="177" spans="1:41" x14ac:dyDescent="0.15">
      <c r="A177" s="174">
        <v>670</v>
      </c>
      <c r="B177" s="176" t="s">
        <v>5923</v>
      </c>
      <c r="C177" s="213">
        <v>42</v>
      </c>
      <c r="D177" s="219">
        <v>1</v>
      </c>
      <c r="E177" s="212" t="s">
        <v>6243</v>
      </c>
      <c r="F177" s="202">
        <v>0</v>
      </c>
      <c r="G177" s="200">
        <v>-100</v>
      </c>
      <c r="H177" s="216">
        <v>30</v>
      </c>
      <c r="I177" s="208">
        <v>30</v>
      </c>
      <c r="J177" s="210">
        <v>30</v>
      </c>
      <c r="K177" s="204">
        <v>30</v>
      </c>
      <c r="L177" s="206">
        <v>-100</v>
      </c>
      <c r="M177" s="193" t="s">
        <v>449</v>
      </c>
      <c r="N177" s="189">
        <v>100</v>
      </c>
      <c r="O177" s="193"/>
      <c r="P177" s="189"/>
      <c r="Q177" s="193"/>
      <c r="R177" s="189"/>
      <c r="S177" s="194"/>
      <c r="T177" s="191"/>
      <c r="U177" s="198"/>
      <c r="V177" s="213">
        <v>220</v>
      </c>
      <c r="W177" s="213">
        <v>24000</v>
      </c>
      <c r="X177" s="213">
        <v>18000</v>
      </c>
      <c r="Y177" s="214">
        <v>55250</v>
      </c>
      <c r="Z177" s="213">
        <v>900</v>
      </c>
      <c r="AA177" s="213">
        <v>120</v>
      </c>
      <c r="AB177" s="213">
        <v>100</v>
      </c>
      <c r="AC177" s="213">
        <v>0</v>
      </c>
      <c r="AD177" s="198"/>
      <c r="AE177" s="213">
        <f t="shared" si="14"/>
        <v>120000</v>
      </c>
      <c r="AF177" s="213">
        <f t="shared" si="15"/>
        <v>90000</v>
      </c>
      <c r="AG177" s="214">
        <f t="shared" si="16"/>
        <v>884000</v>
      </c>
      <c r="AH177" s="213">
        <f t="shared" si="17"/>
        <v>1152</v>
      </c>
      <c r="AI177" s="213">
        <f t="shared" si="18"/>
        <v>372</v>
      </c>
      <c r="AJ177" s="213">
        <f t="shared" si="19"/>
        <v>400</v>
      </c>
      <c r="AK177" s="213">
        <f t="shared" si="20"/>
        <v>0</v>
      </c>
      <c r="AL177" s="198"/>
      <c r="AM177" s="498">
        <v>70</v>
      </c>
      <c r="AN177" s="499"/>
      <c r="AO177" s="499"/>
    </row>
    <row r="178" spans="1:41" x14ac:dyDescent="0.15">
      <c r="A178" s="174">
        <v>671</v>
      </c>
      <c r="B178" s="176" t="s">
        <v>448</v>
      </c>
      <c r="C178" s="213">
        <v>65</v>
      </c>
      <c r="D178" s="219">
        <v>7</v>
      </c>
      <c r="E178" s="212" t="s">
        <v>1329</v>
      </c>
      <c r="F178" s="202">
        <v>0</v>
      </c>
      <c r="G178" s="200">
        <v>0</v>
      </c>
      <c r="H178" s="216">
        <v>0</v>
      </c>
      <c r="I178" s="208">
        <v>-100</v>
      </c>
      <c r="J178" s="210">
        <v>0</v>
      </c>
      <c r="K178" s="204">
        <v>100</v>
      </c>
      <c r="L178" s="206">
        <v>0</v>
      </c>
      <c r="M178" s="193" t="s">
        <v>5924</v>
      </c>
      <c r="N178" s="189">
        <v>100</v>
      </c>
      <c r="O178" s="193" t="s">
        <v>446</v>
      </c>
      <c r="P178" s="189">
        <v>85</v>
      </c>
      <c r="Q178" s="193" t="s">
        <v>445</v>
      </c>
      <c r="R178" s="189">
        <v>65</v>
      </c>
      <c r="S178" s="194"/>
      <c r="T178" s="191"/>
      <c r="U178" s="198"/>
      <c r="V178" s="213">
        <v>400</v>
      </c>
      <c r="W178" s="213">
        <v>0</v>
      </c>
      <c r="X178" s="213">
        <v>0</v>
      </c>
      <c r="Y178" s="214">
        <v>40000</v>
      </c>
      <c r="Z178" s="213">
        <v>900</v>
      </c>
      <c r="AA178" s="213">
        <v>200</v>
      </c>
      <c r="AB178" s="213">
        <v>115</v>
      </c>
      <c r="AC178" s="213">
        <v>10</v>
      </c>
      <c r="AD178" s="198"/>
      <c r="AE178" s="213">
        <f t="shared" si="14"/>
        <v>0</v>
      </c>
      <c r="AF178" s="213">
        <f t="shared" si="15"/>
        <v>0</v>
      </c>
      <c r="AG178" s="214">
        <f t="shared" si="16"/>
        <v>640000</v>
      </c>
      <c r="AH178" s="213">
        <f t="shared" si="17"/>
        <v>1290</v>
      </c>
      <c r="AI178" s="213">
        <f t="shared" si="18"/>
        <v>590</v>
      </c>
      <c r="AJ178" s="213">
        <f t="shared" si="19"/>
        <v>460</v>
      </c>
      <c r="AK178" s="213">
        <f t="shared" si="20"/>
        <v>40</v>
      </c>
      <c r="AL178" s="198"/>
      <c r="AM178" s="498">
        <v>70</v>
      </c>
      <c r="AN178" s="499"/>
      <c r="AO178" s="499"/>
    </row>
    <row r="179" spans="1:41" x14ac:dyDescent="0.15">
      <c r="A179" s="174">
        <v>672</v>
      </c>
      <c r="B179" s="176" t="s">
        <v>5925</v>
      </c>
      <c r="C179" s="213">
        <v>65</v>
      </c>
      <c r="D179" s="219">
        <v>1</v>
      </c>
      <c r="E179" s="212" t="s">
        <v>6243</v>
      </c>
      <c r="F179" s="202">
        <v>0</v>
      </c>
      <c r="G179" s="200">
        <v>30</v>
      </c>
      <c r="H179" s="216">
        <v>0</v>
      </c>
      <c r="I179" s="208">
        <v>80</v>
      </c>
      <c r="J179" s="210">
        <v>-50</v>
      </c>
      <c r="K179" s="204">
        <v>-100</v>
      </c>
      <c r="L179" s="206">
        <v>30</v>
      </c>
      <c r="M179" s="193"/>
      <c r="N179" s="189"/>
      <c r="O179" s="193"/>
      <c r="P179" s="189"/>
      <c r="Q179" s="193"/>
      <c r="R179" s="189"/>
      <c r="S179" s="194"/>
      <c r="T179" s="191"/>
      <c r="U179" s="198"/>
      <c r="V179" s="213">
        <v>600</v>
      </c>
      <c r="W179" s="213">
        <v>0</v>
      </c>
      <c r="X179" s="213">
        <v>0</v>
      </c>
      <c r="Y179" s="214">
        <v>30000</v>
      </c>
      <c r="Z179" s="213">
        <v>850</v>
      </c>
      <c r="AA179" s="213">
        <v>240</v>
      </c>
      <c r="AB179" s="213">
        <v>115</v>
      </c>
      <c r="AC179" s="213">
        <v>85</v>
      </c>
      <c r="AD179" s="198"/>
      <c r="AE179" s="213">
        <f t="shared" si="14"/>
        <v>0</v>
      </c>
      <c r="AF179" s="213">
        <f t="shared" si="15"/>
        <v>0</v>
      </c>
      <c r="AG179" s="214">
        <f t="shared" si="16"/>
        <v>480000</v>
      </c>
      <c r="AH179" s="213">
        <f t="shared" si="17"/>
        <v>1240</v>
      </c>
      <c r="AI179" s="213">
        <f t="shared" si="18"/>
        <v>630</v>
      </c>
      <c r="AJ179" s="213">
        <f t="shared" si="19"/>
        <v>460</v>
      </c>
      <c r="AK179" s="213">
        <f t="shared" si="20"/>
        <v>340</v>
      </c>
      <c r="AL179" s="198"/>
      <c r="AM179" s="498">
        <v>70</v>
      </c>
      <c r="AN179" s="499"/>
      <c r="AO179" s="499"/>
    </row>
    <row r="180" spans="1:41" x14ac:dyDescent="0.15">
      <c r="A180" s="174">
        <v>673</v>
      </c>
      <c r="B180" s="176" t="s">
        <v>5926</v>
      </c>
      <c r="C180" s="213">
        <v>65</v>
      </c>
      <c r="D180" s="219">
        <v>1</v>
      </c>
      <c r="E180" s="212" t="s">
        <v>6243</v>
      </c>
      <c r="F180" s="202">
        <v>0</v>
      </c>
      <c r="G180" s="200">
        <v>30</v>
      </c>
      <c r="H180" s="216">
        <v>0</v>
      </c>
      <c r="I180" s="208">
        <v>80</v>
      </c>
      <c r="J180" s="210">
        <v>-50</v>
      </c>
      <c r="K180" s="204">
        <v>-100</v>
      </c>
      <c r="L180" s="206">
        <v>30</v>
      </c>
      <c r="M180" s="193"/>
      <c r="N180" s="189"/>
      <c r="O180" s="193"/>
      <c r="P180" s="189"/>
      <c r="Q180" s="193"/>
      <c r="R180" s="189"/>
      <c r="S180" s="194"/>
      <c r="T180" s="191"/>
      <c r="U180" s="198"/>
      <c r="V180" s="213">
        <v>600</v>
      </c>
      <c r="W180" s="213">
        <v>38000</v>
      </c>
      <c r="X180" s="213">
        <v>32000</v>
      </c>
      <c r="Y180" s="214">
        <v>90000</v>
      </c>
      <c r="Z180" s="213">
        <v>850</v>
      </c>
      <c r="AA180" s="213">
        <v>240</v>
      </c>
      <c r="AB180" s="213">
        <v>115</v>
      </c>
      <c r="AC180" s="213">
        <v>85</v>
      </c>
      <c r="AD180" s="198"/>
      <c r="AE180" s="213">
        <f t="shared" si="14"/>
        <v>190000</v>
      </c>
      <c r="AF180" s="213">
        <f t="shared" si="15"/>
        <v>160000</v>
      </c>
      <c r="AG180" s="214">
        <f t="shared" si="16"/>
        <v>1440000</v>
      </c>
      <c r="AH180" s="213">
        <f t="shared" si="17"/>
        <v>1240</v>
      </c>
      <c r="AI180" s="213">
        <f t="shared" si="18"/>
        <v>630</v>
      </c>
      <c r="AJ180" s="213">
        <f t="shared" si="19"/>
        <v>460</v>
      </c>
      <c r="AK180" s="213">
        <f t="shared" si="20"/>
        <v>340</v>
      </c>
      <c r="AL180" s="198"/>
      <c r="AM180" s="498">
        <v>70</v>
      </c>
      <c r="AN180" s="499"/>
      <c r="AO180" s="499"/>
    </row>
    <row r="181" spans="1:41" x14ac:dyDescent="0.15">
      <c r="A181" s="174">
        <v>674</v>
      </c>
      <c r="B181" s="176" t="s">
        <v>5927</v>
      </c>
      <c r="C181" s="213">
        <v>65</v>
      </c>
      <c r="D181" s="219">
        <v>1</v>
      </c>
      <c r="E181" s="212" t="s">
        <v>6243</v>
      </c>
      <c r="F181" s="202">
        <v>0</v>
      </c>
      <c r="G181" s="200">
        <v>30</v>
      </c>
      <c r="H181" s="216">
        <v>0</v>
      </c>
      <c r="I181" s="208">
        <v>80</v>
      </c>
      <c r="J181" s="210">
        <v>-50</v>
      </c>
      <c r="K181" s="204">
        <v>-100</v>
      </c>
      <c r="L181" s="206">
        <v>30</v>
      </c>
      <c r="M181" s="193" t="s">
        <v>443</v>
      </c>
      <c r="N181" s="189">
        <v>100</v>
      </c>
      <c r="O181" s="193" t="s">
        <v>442</v>
      </c>
      <c r="P181" s="189">
        <v>85</v>
      </c>
      <c r="Q181" s="193" t="s">
        <v>441</v>
      </c>
      <c r="R181" s="189">
        <v>70</v>
      </c>
      <c r="S181" s="194"/>
      <c r="T181" s="191"/>
      <c r="U181" s="198"/>
      <c r="V181" s="213">
        <v>600</v>
      </c>
      <c r="W181" s="213">
        <v>38000</v>
      </c>
      <c r="X181" s="213">
        <v>32000</v>
      </c>
      <c r="Y181" s="214">
        <v>90000</v>
      </c>
      <c r="Z181" s="213">
        <v>850</v>
      </c>
      <c r="AA181" s="213">
        <v>240</v>
      </c>
      <c r="AB181" s="213">
        <v>115</v>
      </c>
      <c r="AC181" s="213">
        <v>85</v>
      </c>
      <c r="AD181" s="198"/>
      <c r="AE181" s="213">
        <f t="shared" si="14"/>
        <v>190000</v>
      </c>
      <c r="AF181" s="213">
        <f t="shared" si="15"/>
        <v>160000</v>
      </c>
      <c r="AG181" s="214">
        <f t="shared" si="16"/>
        <v>1440000</v>
      </c>
      <c r="AH181" s="213">
        <f t="shared" si="17"/>
        <v>1240</v>
      </c>
      <c r="AI181" s="213">
        <f t="shared" si="18"/>
        <v>630</v>
      </c>
      <c r="AJ181" s="213">
        <f t="shared" si="19"/>
        <v>460</v>
      </c>
      <c r="AK181" s="213">
        <f t="shared" si="20"/>
        <v>340</v>
      </c>
      <c r="AL181" s="198"/>
      <c r="AM181" s="498">
        <v>70</v>
      </c>
      <c r="AN181" s="499"/>
      <c r="AO181" s="499"/>
    </row>
    <row r="182" spans="1:41" x14ac:dyDescent="0.15">
      <c r="A182" s="174">
        <v>675</v>
      </c>
      <c r="B182" s="176" t="s">
        <v>5928</v>
      </c>
      <c r="C182" s="213">
        <v>78</v>
      </c>
      <c r="D182" s="219">
        <v>7</v>
      </c>
      <c r="E182" s="212" t="s">
        <v>1329</v>
      </c>
      <c r="F182" s="202">
        <v>0</v>
      </c>
      <c r="G182" s="200">
        <v>0</v>
      </c>
      <c r="H182" s="216">
        <v>0</v>
      </c>
      <c r="I182" s="208">
        <v>-100</v>
      </c>
      <c r="J182" s="210">
        <v>0</v>
      </c>
      <c r="K182" s="204">
        <v>100</v>
      </c>
      <c r="L182" s="206">
        <v>0</v>
      </c>
      <c r="M182" s="193" t="s">
        <v>440</v>
      </c>
      <c r="N182" s="189">
        <v>70</v>
      </c>
      <c r="O182" s="193"/>
      <c r="P182" s="189"/>
      <c r="Q182" s="193"/>
      <c r="R182" s="189"/>
      <c r="S182" s="194"/>
      <c r="T182" s="191"/>
      <c r="U182" s="198"/>
      <c r="V182" s="213">
        <v>300</v>
      </c>
      <c r="W182" s="213">
        <v>0</v>
      </c>
      <c r="X182" s="213">
        <v>0</v>
      </c>
      <c r="Y182" s="214">
        <v>50000</v>
      </c>
      <c r="Z182" s="213">
        <v>850</v>
      </c>
      <c r="AA182" s="213">
        <v>220</v>
      </c>
      <c r="AB182" s="213">
        <v>125</v>
      </c>
      <c r="AC182" s="213">
        <v>60</v>
      </c>
      <c r="AD182" s="198"/>
      <c r="AE182" s="213">
        <f t="shared" si="14"/>
        <v>0</v>
      </c>
      <c r="AF182" s="213">
        <f t="shared" si="15"/>
        <v>0</v>
      </c>
      <c r="AG182" s="214">
        <f t="shared" si="16"/>
        <v>800000</v>
      </c>
      <c r="AH182" s="213">
        <f t="shared" si="17"/>
        <v>1318</v>
      </c>
      <c r="AI182" s="213">
        <f t="shared" si="18"/>
        <v>688</v>
      </c>
      <c r="AJ182" s="213">
        <f t="shared" si="19"/>
        <v>500</v>
      </c>
      <c r="AK182" s="213">
        <f t="shared" si="20"/>
        <v>240</v>
      </c>
      <c r="AL182" s="198"/>
      <c r="AM182" s="498">
        <v>70</v>
      </c>
      <c r="AN182" s="499"/>
      <c r="AO182" s="499"/>
    </row>
    <row r="183" spans="1:41" x14ac:dyDescent="0.15">
      <c r="A183" s="174">
        <v>676</v>
      </c>
      <c r="B183" s="176" t="s">
        <v>5929</v>
      </c>
      <c r="C183" s="213">
        <v>78</v>
      </c>
      <c r="D183" s="219">
        <v>7</v>
      </c>
      <c r="E183" s="212" t="s">
        <v>1329</v>
      </c>
      <c r="F183" s="202">
        <v>0</v>
      </c>
      <c r="G183" s="200">
        <v>0</v>
      </c>
      <c r="H183" s="216">
        <v>0</v>
      </c>
      <c r="I183" s="208">
        <v>-100</v>
      </c>
      <c r="J183" s="210">
        <v>0</v>
      </c>
      <c r="K183" s="204">
        <v>100</v>
      </c>
      <c r="L183" s="206">
        <v>0</v>
      </c>
      <c r="M183" s="193"/>
      <c r="N183" s="189"/>
      <c r="O183" s="193"/>
      <c r="P183" s="189"/>
      <c r="Q183" s="193"/>
      <c r="R183" s="189"/>
      <c r="S183" s="194"/>
      <c r="T183" s="191"/>
      <c r="U183" s="198"/>
      <c r="V183" s="213">
        <v>300</v>
      </c>
      <c r="W183" s="213">
        <v>0</v>
      </c>
      <c r="X183" s="213">
        <v>0</v>
      </c>
      <c r="Y183" s="214">
        <v>50000</v>
      </c>
      <c r="Z183" s="213">
        <v>850</v>
      </c>
      <c r="AA183" s="213">
        <v>220</v>
      </c>
      <c r="AB183" s="213">
        <v>125</v>
      </c>
      <c r="AC183" s="213">
        <v>60</v>
      </c>
      <c r="AD183" s="198"/>
      <c r="AE183" s="213">
        <f t="shared" si="14"/>
        <v>0</v>
      </c>
      <c r="AF183" s="213">
        <f t="shared" si="15"/>
        <v>0</v>
      </c>
      <c r="AG183" s="214">
        <f t="shared" si="16"/>
        <v>800000</v>
      </c>
      <c r="AH183" s="213">
        <f t="shared" si="17"/>
        <v>1318</v>
      </c>
      <c r="AI183" s="213">
        <f t="shared" si="18"/>
        <v>688</v>
      </c>
      <c r="AJ183" s="213">
        <f t="shared" si="19"/>
        <v>500</v>
      </c>
      <c r="AK183" s="213">
        <f t="shared" si="20"/>
        <v>240</v>
      </c>
      <c r="AL183" s="198"/>
      <c r="AM183" s="498">
        <v>70</v>
      </c>
      <c r="AN183" s="499"/>
      <c r="AO183" s="499"/>
    </row>
    <row r="184" spans="1:41" x14ac:dyDescent="0.15">
      <c r="A184" s="174">
        <v>677</v>
      </c>
      <c r="B184" s="176" t="s">
        <v>439</v>
      </c>
      <c r="C184" s="213">
        <v>78</v>
      </c>
      <c r="D184" s="219">
        <v>1</v>
      </c>
      <c r="E184" s="212" t="s">
        <v>6243</v>
      </c>
      <c r="F184" s="202">
        <v>0</v>
      </c>
      <c r="G184" s="200">
        <v>30</v>
      </c>
      <c r="H184" s="216">
        <v>-100</v>
      </c>
      <c r="I184" s="208">
        <v>30</v>
      </c>
      <c r="J184" s="210">
        <v>0</v>
      </c>
      <c r="K184" s="204">
        <v>-20</v>
      </c>
      <c r="L184" s="206">
        <v>-100</v>
      </c>
      <c r="M184" s="193" t="s">
        <v>5930</v>
      </c>
      <c r="N184" s="189">
        <v>100</v>
      </c>
      <c r="O184" s="193" t="s">
        <v>5931</v>
      </c>
      <c r="P184" s="189">
        <v>85</v>
      </c>
      <c r="Q184" s="193"/>
      <c r="R184" s="189"/>
      <c r="S184" s="194"/>
      <c r="T184" s="191"/>
      <c r="U184" s="198"/>
      <c r="V184" s="213">
        <v>480</v>
      </c>
      <c r="W184" s="213">
        <v>42000</v>
      </c>
      <c r="X184" s="213">
        <v>42000</v>
      </c>
      <c r="Y184" s="214">
        <v>110000</v>
      </c>
      <c r="Z184" s="213">
        <v>950</v>
      </c>
      <c r="AA184" s="213">
        <v>220</v>
      </c>
      <c r="AB184" s="213">
        <v>125</v>
      </c>
      <c r="AC184" s="213">
        <v>80</v>
      </c>
      <c r="AD184" s="198"/>
      <c r="AE184" s="213">
        <f t="shared" si="14"/>
        <v>210000</v>
      </c>
      <c r="AF184" s="213">
        <f t="shared" si="15"/>
        <v>210000</v>
      </c>
      <c r="AG184" s="214">
        <f t="shared" si="16"/>
        <v>1760000</v>
      </c>
      <c r="AH184" s="213">
        <f t="shared" si="17"/>
        <v>1418</v>
      </c>
      <c r="AI184" s="213">
        <f t="shared" si="18"/>
        <v>688</v>
      </c>
      <c r="AJ184" s="213">
        <f t="shared" si="19"/>
        <v>500</v>
      </c>
      <c r="AK184" s="213">
        <f t="shared" si="20"/>
        <v>320</v>
      </c>
      <c r="AL184" s="198"/>
      <c r="AM184" s="498">
        <v>70</v>
      </c>
      <c r="AN184" s="499"/>
      <c r="AO184" s="499"/>
    </row>
    <row r="185" spans="1:41" x14ac:dyDescent="0.15">
      <c r="A185" s="174">
        <v>678</v>
      </c>
      <c r="B185" s="176" t="s">
        <v>5932</v>
      </c>
      <c r="C185" s="213">
        <v>75</v>
      </c>
      <c r="D185" s="219">
        <v>7</v>
      </c>
      <c r="E185" s="212" t="s">
        <v>1329</v>
      </c>
      <c r="F185" s="202">
        <v>0</v>
      </c>
      <c r="G185" s="200">
        <v>30</v>
      </c>
      <c r="H185" s="216">
        <v>0</v>
      </c>
      <c r="I185" s="208">
        <v>-100</v>
      </c>
      <c r="J185" s="210">
        <v>-20</v>
      </c>
      <c r="K185" s="204">
        <v>100</v>
      </c>
      <c r="L185" s="206">
        <v>30</v>
      </c>
      <c r="M185" s="193" t="s">
        <v>436</v>
      </c>
      <c r="N185" s="189">
        <v>70</v>
      </c>
      <c r="O185" s="193"/>
      <c r="P185" s="189"/>
      <c r="Q185" s="193"/>
      <c r="R185" s="189"/>
      <c r="S185" s="194"/>
      <c r="T185" s="191"/>
      <c r="U185" s="198"/>
      <c r="V185" s="213">
        <v>100</v>
      </c>
      <c r="W185" s="213">
        <v>0</v>
      </c>
      <c r="X185" s="213">
        <v>0</v>
      </c>
      <c r="Y185" s="214">
        <v>55250</v>
      </c>
      <c r="Z185" s="213">
        <v>720</v>
      </c>
      <c r="AA185" s="213">
        <v>220</v>
      </c>
      <c r="AB185" s="213">
        <v>110</v>
      </c>
      <c r="AC185" s="213">
        <v>95</v>
      </c>
      <c r="AD185" s="198"/>
      <c r="AE185" s="213">
        <f t="shared" si="14"/>
        <v>0</v>
      </c>
      <c r="AF185" s="213">
        <f t="shared" si="15"/>
        <v>0</v>
      </c>
      <c r="AG185" s="214">
        <f t="shared" si="16"/>
        <v>884000</v>
      </c>
      <c r="AH185" s="213">
        <f t="shared" si="17"/>
        <v>1170</v>
      </c>
      <c r="AI185" s="213">
        <f t="shared" si="18"/>
        <v>670</v>
      </c>
      <c r="AJ185" s="213">
        <f t="shared" si="19"/>
        <v>440</v>
      </c>
      <c r="AK185" s="213">
        <f t="shared" si="20"/>
        <v>380</v>
      </c>
      <c r="AL185" s="198"/>
      <c r="AM185" s="498">
        <v>70</v>
      </c>
      <c r="AN185" s="499"/>
      <c r="AO185" s="499"/>
    </row>
    <row r="186" spans="1:41" x14ac:dyDescent="0.15">
      <c r="A186" s="174">
        <v>679</v>
      </c>
      <c r="B186" s="176" t="s">
        <v>5933</v>
      </c>
      <c r="C186" s="213">
        <v>75</v>
      </c>
      <c r="D186" s="219">
        <v>7</v>
      </c>
      <c r="E186" s="212" t="s">
        <v>1329</v>
      </c>
      <c r="F186" s="202">
        <v>0</v>
      </c>
      <c r="G186" s="200">
        <v>30</v>
      </c>
      <c r="H186" s="216">
        <v>0</v>
      </c>
      <c r="I186" s="208">
        <v>-100</v>
      </c>
      <c r="J186" s="210">
        <v>-20</v>
      </c>
      <c r="K186" s="204">
        <v>100</v>
      </c>
      <c r="L186" s="206">
        <v>30</v>
      </c>
      <c r="M186" s="193" t="s">
        <v>436</v>
      </c>
      <c r="N186" s="189">
        <v>70</v>
      </c>
      <c r="O186" s="193"/>
      <c r="P186" s="189"/>
      <c r="Q186" s="193"/>
      <c r="R186" s="189"/>
      <c r="S186" s="194"/>
      <c r="T186" s="191"/>
      <c r="U186" s="198"/>
      <c r="V186" s="213">
        <v>100</v>
      </c>
      <c r="W186" s="213">
        <v>0</v>
      </c>
      <c r="X186" s="213">
        <v>0</v>
      </c>
      <c r="Y186" s="214">
        <v>55250</v>
      </c>
      <c r="Z186" s="213">
        <v>720</v>
      </c>
      <c r="AA186" s="213">
        <v>220</v>
      </c>
      <c r="AB186" s="213">
        <v>110</v>
      </c>
      <c r="AC186" s="213">
        <v>95</v>
      </c>
      <c r="AD186" s="198"/>
      <c r="AE186" s="213">
        <f t="shared" si="14"/>
        <v>0</v>
      </c>
      <c r="AF186" s="213">
        <f t="shared" si="15"/>
        <v>0</v>
      </c>
      <c r="AG186" s="214">
        <f t="shared" si="16"/>
        <v>884000</v>
      </c>
      <c r="AH186" s="213">
        <f t="shared" si="17"/>
        <v>1170</v>
      </c>
      <c r="AI186" s="213">
        <f t="shared" si="18"/>
        <v>670</v>
      </c>
      <c r="AJ186" s="213">
        <f t="shared" si="19"/>
        <v>440</v>
      </c>
      <c r="AK186" s="213">
        <f t="shared" si="20"/>
        <v>380</v>
      </c>
      <c r="AL186" s="198"/>
      <c r="AM186" s="498">
        <v>70</v>
      </c>
      <c r="AN186" s="499"/>
      <c r="AO186" s="499"/>
    </row>
    <row r="187" spans="1:41" x14ac:dyDescent="0.15">
      <c r="A187" s="174">
        <v>680</v>
      </c>
      <c r="B187" s="176" t="s">
        <v>435</v>
      </c>
      <c r="C187" s="213">
        <v>75</v>
      </c>
      <c r="D187" s="219">
        <v>1</v>
      </c>
      <c r="E187" s="212" t="s">
        <v>6243</v>
      </c>
      <c r="F187" s="202">
        <v>0</v>
      </c>
      <c r="G187" s="200">
        <v>30</v>
      </c>
      <c r="H187" s="216">
        <v>30</v>
      </c>
      <c r="I187" s="208">
        <v>30</v>
      </c>
      <c r="J187" s="210">
        <v>30</v>
      </c>
      <c r="K187" s="204">
        <v>-20</v>
      </c>
      <c r="L187" s="206">
        <v>30</v>
      </c>
      <c r="M187" s="193" t="s">
        <v>434</v>
      </c>
      <c r="N187" s="189">
        <v>100</v>
      </c>
      <c r="O187" s="193" t="s">
        <v>433</v>
      </c>
      <c r="P187" s="189">
        <v>85</v>
      </c>
      <c r="Q187" s="193"/>
      <c r="R187" s="189"/>
      <c r="S187" s="194"/>
      <c r="T187" s="191"/>
      <c r="U187" s="198"/>
      <c r="V187" s="213">
        <v>550</v>
      </c>
      <c r="W187" s="213">
        <v>35000</v>
      </c>
      <c r="X187" s="213">
        <v>52000</v>
      </c>
      <c r="Y187" s="214">
        <v>98000</v>
      </c>
      <c r="Z187" s="213">
        <v>1050</v>
      </c>
      <c r="AA187" s="213">
        <v>220</v>
      </c>
      <c r="AB187" s="213">
        <v>110</v>
      </c>
      <c r="AC187" s="213">
        <v>60</v>
      </c>
      <c r="AD187" s="198"/>
      <c r="AE187" s="213">
        <f t="shared" si="14"/>
        <v>175000</v>
      </c>
      <c r="AF187" s="213">
        <f t="shared" si="15"/>
        <v>260000</v>
      </c>
      <c r="AG187" s="214">
        <f t="shared" si="16"/>
        <v>1568000</v>
      </c>
      <c r="AH187" s="213">
        <f t="shared" si="17"/>
        <v>1500</v>
      </c>
      <c r="AI187" s="213">
        <f t="shared" si="18"/>
        <v>670</v>
      </c>
      <c r="AJ187" s="213">
        <f t="shared" si="19"/>
        <v>440</v>
      </c>
      <c r="AK187" s="213">
        <f t="shared" si="20"/>
        <v>240</v>
      </c>
      <c r="AL187" s="198"/>
      <c r="AM187" s="498">
        <v>70</v>
      </c>
      <c r="AN187" s="499"/>
      <c r="AO187" s="499"/>
    </row>
    <row r="188" spans="1:41" x14ac:dyDescent="0.15">
      <c r="A188" s="174">
        <v>681</v>
      </c>
      <c r="B188" s="176" t="s">
        <v>9719</v>
      </c>
      <c r="C188" s="213">
        <v>82</v>
      </c>
      <c r="D188" s="219">
        <v>7</v>
      </c>
      <c r="E188" s="212" t="s">
        <v>1329</v>
      </c>
      <c r="F188" s="202">
        <v>0</v>
      </c>
      <c r="G188" s="200">
        <v>0</v>
      </c>
      <c r="H188" s="216">
        <v>0</v>
      </c>
      <c r="I188" s="208">
        <v>-20</v>
      </c>
      <c r="J188" s="210">
        <v>0</v>
      </c>
      <c r="K188" s="204">
        <v>100</v>
      </c>
      <c r="L188" s="206">
        <v>0</v>
      </c>
      <c r="M188" s="193"/>
      <c r="N188" s="189"/>
      <c r="O188" s="193"/>
      <c r="P188" s="189"/>
      <c r="Q188" s="193"/>
      <c r="R188" s="189"/>
      <c r="S188" s="194"/>
      <c r="T188" s="191"/>
      <c r="U188" s="198"/>
      <c r="V188" s="213">
        <v>550</v>
      </c>
      <c r="W188" s="213">
        <v>0</v>
      </c>
      <c r="X188" s="213">
        <v>0</v>
      </c>
      <c r="Y188" s="214">
        <v>24000</v>
      </c>
      <c r="Z188" s="213">
        <v>1500</v>
      </c>
      <c r="AA188" s="213">
        <v>240</v>
      </c>
      <c r="AB188" s="213">
        <v>60</v>
      </c>
      <c r="AC188" s="213">
        <v>60</v>
      </c>
      <c r="AD188" s="198"/>
      <c r="AE188" s="213">
        <f t="shared" si="14"/>
        <v>0</v>
      </c>
      <c r="AF188" s="213">
        <f t="shared" si="15"/>
        <v>0</v>
      </c>
      <c r="AG188" s="214">
        <f t="shared" si="16"/>
        <v>384000</v>
      </c>
      <c r="AH188" s="213">
        <f t="shared" si="17"/>
        <v>1992</v>
      </c>
      <c r="AI188" s="213">
        <f t="shared" si="18"/>
        <v>732</v>
      </c>
      <c r="AJ188" s="213">
        <f t="shared" si="19"/>
        <v>240</v>
      </c>
      <c r="AK188" s="213">
        <f t="shared" si="20"/>
        <v>240</v>
      </c>
      <c r="AL188" s="198"/>
      <c r="AM188" s="498">
        <v>70</v>
      </c>
      <c r="AN188" s="499"/>
      <c r="AO188" s="499"/>
    </row>
    <row r="189" spans="1:41" x14ac:dyDescent="0.15">
      <c r="A189" s="174">
        <v>682</v>
      </c>
      <c r="B189" s="176" t="s">
        <v>5934</v>
      </c>
      <c r="C189" s="213">
        <v>82</v>
      </c>
      <c r="D189" s="219">
        <v>7</v>
      </c>
      <c r="E189" s="212" t="s">
        <v>1329</v>
      </c>
      <c r="F189" s="202">
        <v>0</v>
      </c>
      <c r="G189" s="200">
        <v>0</v>
      </c>
      <c r="H189" s="216">
        <v>0</v>
      </c>
      <c r="I189" s="208">
        <v>-20</v>
      </c>
      <c r="J189" s="210">
        <v>0</v>
      </c>
      <c r="K189" s="204">
        <v>100</v>
      </c>
      <c r="L189" s="206">
        <v>0</v>
      </c>
      <c r="M189" s="193"/>
      <c r="N189" s="189"/>
      <c r="O189" s="193"/>
      <c r="P189" s="189"/>
      <c r="Q189" s="193"/>
      <c r="R189" s="189"/>
      <c r="S189" s="194"/>
      <c r="T189" s="191"/>
      <c r="U189" s="198"/>
      <c r="V189" s="213">
        <v>550</v>
      </c>
      <c r="W189" s="213">
        <v>0</v>
      </c>
      <c r="X189" s="213">
        <v>0</v>
      </c>
      <c r="Y189" s="214">
        <v>24000</v>
      </c>
      <c r="Z189" s="213">
        <v>1500</v>
      </c>
      <c r="AA189" s="213">
        <v>240</v>
      </c>
      <c r="AB189" s="213">
        <v>60</v>
      </c>
      <c r="AC189" s="213">
        <v>60</v>
      </c>
      <c r="AD189" s="198"/>
      <c r="AE189" s="213">
        <f t="shared" si="14"/>
        <v>0</v>
      </c>
      <c r="AF189" s="213">
        <f t="shared" si="15"/>
        <v>0</v>
      </c>
      <c r="AG189" s="214">
        <f t="shared" si="16"/>
        <v>384000</v>
      </c>
      <c r="AH189" s="213">
        <f t="shared" si="17"/>
        <v>1992</v>
      </c>
      <c r="AI189" s="213">
        <f t="shared" si="18"/>
        <v>732</v>
      </c>
      <c r="AJ189" s="213">
        <f t="shared" si="19"/>
        <v>240</v>
      </c>
      <c r="AK189" s="213">
        <f t="shared" si="20"/>
        <v>240</v>
      </c>
      <c r="AL189" s="198"/>
      <c r="AM189" s="498">
        <v>70</v>
      </c>
      <c r="AN189" s="499"/>
      <c r="AO189" s="499"/>
    </row>
    <row r="190" spans="1:41" x14ac:dyDescent="0.15">
      <c r="A190" s="174">
        <v>683</v>
      </c>
      <c r="B190" s="176" t="s">
        <v>5935</v>
      </c>
      <c r="C190" s="213">
        <v>82</v>
      </c>
      <c r="D190" s="219">
        <v>7</v>
      </c>
      <c r="E190" s="212" t="s">
        <v>1329</v>
      </c>
      <c r="F190" s="202">
        <v>0</v>
      </c>
      <c r="G190" s="200">
        <v>0</v>
      </c>
      <c r="H190" s="216">
        <v>0</v>
      </c>
      <c r="I190" s="208">
        <v>-20</v>
      </c>
      <c r="J190" s="210">
        <v>0</v>
      </c>
      <c r="K190" s="204">
        <v>100</v>
      </c>
      <c r="L190" s="206">
        <v>0</v>
      </c>
      <c r="M190" s="193"/>
      <c r="N190" s="189"/>
      <c r="O190" s="193"/>
      <c r="P190" s="189"/>
      <c r="Q190" s="193"/>
      <c r="R190" s="189"/>
      <c r="S190" s="194"/>
      <c r="T190" s="191"/>
      <c r="U190" s="198"/>
      <c r="V190" s="213">
        <v>550</v>
      </c>
      <c r="W190" s="213">
        <v>0</v>
      </c>
      <c r="X190" s="213">
        <v>0</v>
      </c>
      <c r="Y190" s="214">
        <v>24000</v>
      </c>
      <c r="Z190" s="213">
        <v>1500</v>
      </c>
      <c r="AA190" s="213">
        <v>240</v>
      </c>
      <c r="AB190" s="213">
        <v>60</v>
      </c>
      <c r="AC190" s="213">
        <v>60</v>
      </c>
      <c r="AD190" s="198"/>
      <c r="AE190" s="213">
        <f t="shared" si="14"/>
        <v>0</v>
      </c>
      <c r="AF190" s="213">
        <f t="shared" si="15"/>
        <v>0</v>
      </c>
      <c r="AG190" s="214">
        <f t="shared" si="16"/>
        <v>384000</v>
      </c>
      <c r="AH190" s="213">
        <f t="shared" si="17"/>
        <v>1992</v>
      </c>
      <c r="AI190" s="213">
        <f t="shared" si="18"/>
        <v>732</v>
      </c>
      <c r="AJ190" s="213">
        <f t="shared" si="19"/>
        <v>240</v>
      </c>
      <c r="AK190" s="213">
        <f t="shared" si="20"/>
        <v>240</v>
      </c>
      <c r="AL190" s="198"/>
      <c r="AM190" s="498">
        <v>70</v>
      </c>
      <c r="AN190" s="499"/>
      <c r="AO190" s="499"/>
    </row>
    <row r="191" spans="1:41" x14ac:dyDescent="0.15">
      <c r="A191" s="174">
        <v>684</v>
      </c>
      <c r="B191" s="176" t="s">
        <v>5936</v>
      </c>
      <c r="C191" s="213">
        <v>82</v>
      </c>
      <c r="D191" s="219">
        <v>7</v>
      </c>
      <c r="E191" s="212" t="s">
        <v>1329</v>
      </c>
      <c r="F191" s="202">
        <v>0</v>
      </c>
      <c r="G191" s="200">
        <v>0</v>
      </c>
      <c r="H191" s="216">
        <v>0</v>
      </c>
      <c r="I191" s="208">
        <v>-20</v>
      </c>
      <c r="J191" s="210">
        <v>0</v>
      </c>
      <c r="K191" s="204">
        <v>100</v>
      </c>
      <c r="L191" s="206">
        <v>0</v>
      </c>
      <c r="M191" s="193"/>
      <c r="N191" s="189"/>
      <c r="O191" s="193"/>
      <c r="P191" s="189"/>
      <c r="Q191" s="193"/>
      <c r="R191" s="189"/>
      <c r="S191" s="194"/>
      <c r="T191" s="191"/>
      <c r="U191" s="198"/>
      <c r="V191" s="213">
        <v>550</v>
      </c>
      <c r="W191" s="213">
        <v>0</v>
      </c>
      <c r="X191" s="213">
        <v>0</v>
      </c>
      <c r="Y191" s="214">
        <v>24000</v>
      </c>
      <c r="Z191" s="213">
        <v>1500</v>
      </c>
      <c r="AA191" s="213">
        <v>240</v>
      </c>
      <c r="AB191" s="213">
        <v>60</v>
      </c>
      <c r="AC191" s="213">
        <v>60</v>
      </c>
      <c r="AD191" s="198"/>
      <c r="AE191" s="213">
        <f t="shared" si="14"/>
        <v>0</v>
      </c>
      <c r="AF191" s="213">
        <f t="shared" si="15"/>
        <v>0</v>
      </c>
      <c r="AG191" s="214">
        <f t="shared" si="16"/>
        <v>384000</v>
      </c>
      <c r="AH191" s="213">
        <f t="shared" si="17"/>
        <v>1992</v>
      </c>
      <c r="AI191" s="213">
        <f t="shared" si="18"/>
        <v>732</v>
      </c>
      <c r="AJ191" s="213">
        <f t="shared" si="19"/>
        <v>240</v>
      </c>
      <c r="AK191" s="213">
        <f t="shared" si="20"/>
        <v>240</v>
      </c>
      <c r="AL191" s="198"/>
      <c r="AM191" s="498">
        <v>70</v>
      </c>
      <c r="AN191" s="499"/>
      <c r="AO191" s="499"/>
    </row>
    <row r="192" spans="1:41" x14ac:dyDescent="0.15">
      <c r="A192" s="174">
        <v>685</v>
      </c>
      <c r="B192" s="176" t="s">
        <v>5937</v>
      </c>
      <c r="C192" s="213">
        <v>78</v>
      </c>
      <c r="D192" s="219">
        <v>1</v>
      </c>
      <c r="E192" s="212" t="s">
        <v>6243</v>
      </c>
      <c r="F192" s="202">
        <v>0</v>
      </c>
      <c r="G192" s="200">
        <v>0</v>
      </c>
      <c r="H192" s="216">
        <v>0</v>
      </c>
      <c r="I192" s="208">
        <v>0</v>
      </c>
      <c r="J192" s="210">
        <v>0</v>
      </c>
      <c r="K192" s="204">
        <v>-20</v>
      </c>
      <c r="L192" s="206">
        <v>0</v>
      </c>
      <c r="M192" s="193"/>
      <c r="N192" s="189"/>
      <c r="O192" s="193"/>
      <c r="P192" s="189"/>
      <c r="Q192" s="193"/>
      <c r="R192" s="189"/>
      <c r="S192" s="194"/>
      <c r="T192" s="191"/>
      <c r="U192" s="198"/>
      <c r="V192" s="213">
        <v>550</v>
      </c>
      <c r="W192" s="213">
        <v>0</v>
      </c>
      <c r="X192" s="213">
        <v>0</v>
      </c>
      <c r="Y192" s="214">
        <v>40000</v>
      </c>
      <c r="Z192" s="213">
        <v>980</v>
      </c>
      <c r="AA192" s="213">
        <v>240</v>
      </c>
      <c r="AB192" s="213">
        <v>95</v>
      </c>
      <c r="AC192" s="213">
        <v>70</v>
      </c>
      <c r="AD192" s="198"/>
      <c r="AE192" s="213">
        <f t="shared" si="14"/>
        <v>0</v>
      </c>
      <c r="AF192" s="213">
        <f t="shared" si="15"/>
        <v>0</v>
      </c>
      <c r="AG192" s="214">
        <f t="shared" si="16"/>
        <v>640000</v>
      </c>
      <c r="AH192" s="213">
        <f t="shared" si="17"/>
        <v>1448</v>
      </c>
      <c r="AI192" s="213">
        <f t="shared" si="18"/>
        <v>708</v>
      </c>
      <c r="AJ192" s="213">
        <f t="shared" si="19"/>
        <v>380</v>
      </c>
      <c r="AK192" s="213">
        <f t="shared" si="20"/>
        <v>280</v>
      </c>
      <c r="AL192" s="198"/>
      <c r="AM192" s="498">
        <v>70</v>
      </c>
      <c r="AN192" s="499"/>
      <c r="AO192" s="499"/>
    </row>
    <row r="193" spans="1:41" x14ac:dyDescent="0.15">
      <c r="A193" s="174">
        <v>686</v>
      </c>
      <c r="B193" s="176" t="s">
        <v>5938</v>
      </c>
      <c r="C193" s="213">
        <v>78</v>
      </c>
      <c r="D193" s="219">
        <v>1</v>
      </c>
      <c r="E193" s="212" t="s">
        <v>6243</v>
      </c>
      <c r="F193" s="202">
        <v>0</v>
      </c>
      <c r="G193" s="200">
        <v>0</v>
      </c>
      <c r="H193" s="216">
        <v>0</v>
      </c>
      <c r="I193" s="208">
        <v>0</v>
      </c>
      <c r="J193" s="210">
        <v>0</v>
      </c>
      <c r="K193" s="204">
        <v>-20</v>
      </c>
      <c r="L193" s="206">
        <v>0</v>
      </c>
      <c r="M193" s="193"/>
      <c r="N193" s="189"/>
      <c r="O193" s="193"/>
      <c r="P193" s="189"/>
      <c r="Q193" s="193"/>
      <c r="R193" s="189"/>
      <c r="S193" s="194"/>
      <c r="T193" s="191"/>
      <c r="U193" s="198"/>
      <c r="V193" s="213">
        <v>550</v>
      </c>
      <c r="W193" s="213">
        <v>0</v>
      </c>
      <c r="X193" s="213">
        <v>0</v>
      </c>
      <c r="Y193" s="214">
        <v>20000</v>
      </c>
      <c r="Z193" s="213">
        <v>900</v>
      </c>
      <c r="AA193" s="213">
        <v>240</v>
      </c>
      <c r="AB193" s="213">
        <v>95</v>
      </c>
      <c r="AC193" s="213">
        <v>95</v>
      </c>
      <c r="AD193" s="198"/>
      <c r="AE193" s="213">
        <f t="shared" si="14"/>
        <v>0</v>
      </c>
      <c r="AF193" s="213">
        <f t="shared" si="15"/>
        <v>0</v>
      </c>
      <c r="AG193" s="214">
        <f t="shared" si="16"/>
        <v>320000</v>
      </c>
      <c r="AH193" s="213">
        <f t="shared" si="17"/>
        <v>1368</v>
      </c>
      <c r="AI193" s="213">
        <f t="shared" si="18"/>
        <v>708</v>
      </c>
      <c r="AJ193" s="213">
        <f t="shared" si="19"/>
        <v>380</v>
      </c>
      <c r="AK193" s="213">
        <f t="shared" si="20"/>
        <v>380</v>
      </c>
      <c r="AL193" s="198"/>
      <c r="AM193" s="498">
        <v>70</v>
      </c>
      <c r="AN193" s="499"/>
      <c r="AO193" s="499"/>
    </row>
    <row r="194" spans="1:41" x14ac:dyDescent="0.15">
      <c r="A194" s="174">
        <v>687</v>
      </c>
      <c r="B194" s="176" t="s">
        <v>5939</v>
      </c>
      <c r="C194" s="213">
        <v>80</v>
      </c>
      <c r="D194" s="219">
        <v>1</v>
      </c>
      <c r="E194" s="212" t="s">
        <v>6243</v>
      </c>
      <c r="F194" s="202">
        <v>0</v>
      </c>
      <c r="G194" s="200">
        <v>0</v>
      </c>
      <c r="H194" s="216">
        <v>-50</v>
      </c>
      <c r="I194" s="208">
        <v>30</v>
      </c>
      <c r="J194" s="210">
        <v>30</v>
      </c>
      <c r="K194" s="204">
        <v>-50</v>
      </c>
      <c r="L194" s="206">
        <v>0</v>
      </c>
      <c r="M194" s="193"/>
      <c r="N194" s="189"/>
      <c r="O194" s="193"/>
      <c r="P194" s="189"/>
      <c r="Q194" s="193"/>
      <c r="R194" s="189"/>
      <c r="S194" s="194"/>
      <c r="T194" s="191"/>
      <c r="U194" s="198"/>
      <c r="V194" s="213">
        <v>150</v>
      </c>
      <c r="W194" s="213">
        <v>0</v>
      </c>
      <c r="X194" s="213">
        <v>0</v>
      </c>
      <c r="Y194" s="214">
        <v>120000</v>
      </c>
      <c r="Z194" s="213">
        <v>1500</v>
      </c>
      <c r="AA194" s="213">
        <v>300</v>
      </c>
      <c r="AB194" s="213">
        <v>90</v>
      </c>
      <c r="AC194" s="213">
        <v>80</v>
      </c>
      <c r="AD194" s="198"/>
      <c r="AE194" s="213">
        <f t="shared" si="14"/>
        <v>0</v>
      </c>
      <c r="AF194" s="213">
        <f t="shared" si="15"/>
        <v>0</v>
      </c>
      <c r="AG194" s="214">
        <f t="shared" si="16"/>
        <v>1920000</v>
      </c>
      <c r="AH194" s="213">
        <f t="shared" si="17"/>
        <v>1980</v>
      </c>
      <c r="AI194" s="213">
        <f t="shared" si="18"/>
        <v>780</v>
      </c>
      <c r="AJ194" s="213">
        <f t="shared" si="19"/>
        <v>360</v>
      </c>
      <c r="AK194" s="213">
        <f t="shared" si="20"/>
        <v>320</v>
      </c>
      <c r="AL194" s="198"/>
      <c r="AM194" s="498">
        <v>70</v>
      </c>
      <c r="AN194" s="499"/>
      <c r="AO194" s="499"/>
    </row>
    <row r="195" spans="1:41" x14ac:dyDescent="0.15">
      <c r="A195" s="174">
        <v>688</v>
      </c>
      <c r="B195" s="176" t="s">
        <v>5940</v>
      </c>
      <c r="C195" s="213">
        <v>85</v>
      </c>
      <c r="D195" s="219">
        <v>1</v>
      </c>
      <c r="E195" s="212" t="s">
        <v>6243</v>
      </c>
      <c r="F195" s="202">
        <v>0</v>
      </c>
      <c r="G195" s="200">
        <v>0</v>
      </c>
      <c r="H195" s="216">
        <v>0</v>
      </c>
      <c r="I195" s="208">
        <v>0</v>
      </c>
      <c r="J195" s="210">
        <v>0</v>
      </c>
      <c r="K195" s="204">
        <v>0</v>
      </c>
      <c r="L195" s="206">
        <v>0</v>
      </c>
      <c r="M195" s="193"/>
      <c r="N195" s="189"/>
      <c r="O195" s="193"/>
      <c r="P195" s="189"/>
      <c r="Q195" s="193"/>
      <c r="R195" s="189"/>
      <c r="S195" s="194"/>
      <c r="T195" s="191"/>
      <c r="U195" s="198"/>
      <c r="V195" s="213">
        <v>150</v>
      </c>
      <c r="W195" s="213">
        <v>0</v>
      </c>
      <c r="X195" s="213">
        <v>0</v>
      </c>
      <c r="Y195" s="214">
        <v>157500</v>
      </c>
      <c r="Z195" s="213">
        <v>1600</v>
      </c>
      <c r="AA195" s="213">
        <v>240</v>
      </c>
      <c r="AB195" s="213">
        <v>90</v>
      </c>
      <c r="AC195" s="213">
        <v>0</v>
      </c>
      <c r="AD195" s="198"/>
      <c r="AE195" s="213">
        <f t="shared" ref="AE195:AE258" si="21">W195*经验率</f>
        <v>0</v>
      </c>
      <c r="AF195" s="213">
        <f t="shared" ref="AF195:AF258" si="22">X195*金钱率</f>
        <v>0</v>
      </c>
      <c r="AG195" s="214">
        <f t="shared" ref="AG195:AG258" si="23">Y195*HP率</f>
        <v>2520000</v>
      </c>
      <c r="AH195" s="213">
        <f t="shared" ref="AH195:AH258" si="24">C195*攻击率+Z195</f>
        <v>2110</v>
      </c>
      <c r="AI195" s="213">
        <f t="shared" ref="AI195:AI258" si="25">C195*速度率+AA195</f>
        <v>750</v>
      </c>
      <c r="AJ195" s="213">
        <f t="shared" ref="AJ195:AJ258" si="26">AB195*命中率</f>
        <v>360</v>
      </c>
      <c r="AK195" s="213">
        <f t="shared" ref="AK195:AK258" si="27">AC195*回避率</f>
        <v>0</v>
      </c>
      <c r="AL195" s="198"/>
      <c r="AM195" s="498">
        <v>70</v>
      </c>
      <c r="AN195" s="499"/>
      <c r="AO195" s="499"/>
    </row>
    <row r="196" spans="1:41" x14ac:dyDescent="0.15">
      <c r="A196" s="174">
        <v>689</v>
      </c>
      <c r="B196" s="176" t="s">
        <v>5941</v>
      </c>
      <c r="C196" s="213">
        <v>85</v>
      </c>
      <c r="D196" s="219">
        <v>1</v>
      </c>
      <c r="E196" s="212" t="s">
        <v>6243</v>
      </c>
      <c r="F196" s="202">
        <v>0</v>
      </c>
      <c r="G196" s="200">
        <v>0</v>
      </c>
      <c r="H196" s="216">
        <v>0</v>
      </c>
      <c r="I196" s="208">
        <v>0</v>
      </c>
      <c r="J196" s="210">
        <v>0</v>
      </c>
      <c r="K196" s="204">
        <v>0</v>
      </c>
      <c r="L196" s="206">
        <v>0</v>
      </c>
      <c r="M196" s="193"/>
      <c r="N196" s="189"/>
      <c r="O196" s="193"/>
      <c r="P196" s="189"/>
      <c r="Q196" s="193"/>
      <c r="R196" s="189"/>
      <c r="S196" s="194"/>
      <c r="T196" s="191"/>
      <c r="U196" s="198"/>
      <c r="V196" s="213">
        <v>150</v>
      </c>
      <c r="W196" s="213">
        <v>0</v>
      </c>
      <c r="X196" s="213">
        <v>0</v>
      </c>
      <c r="Y196" s="214">
        <v>15750</v>
      </c>
      <c r="Z196" s="213">
        <v>1600</v>
      </c>
      <c r="AA196" s="213">
        <v>240</v>
      </c>
      <c r="AB196" s="213">
        <v>90</v>
      </c>
      <c r="AC196" s="213">
        <v>0</v>
      </c>
      <c r="AD196" s="198"/>
      <c r="AE196" s="213">
        <f t="shared" si="21"/>
        <v>0</v>
      </c>
      <c r="AF196" s="213">
        <f t="shared" si="22"/>
        <v>0</v>
      </c>
      <c r="AG196" s="214">
        <f t="shared" si="23"/>
        <v>252000</v>
      </c>
      <c r="AH196" s="213">
        <f t="shared" si="24"/>
        <v>2110</v>
      </c>
      <c r="AI196" s="213">
        <f t="shared" si="25"/>
        <v>750</v>
      </c>
      <c r="AJ196" s="213">
        <f t="shared" si="26"/>
        <v>360</v>
      </c>
      <c r="AK196" s="213">
        <f t="shared" si="27"/>
        <v>0</v>
      </c>
      <c r="AL196" s="198"/>
      <c r="AM196" s="498">
        <v>70</v>
      </c>
      <c r="AN196" s="499"/>
      <c r="AO196" s="499"/>
    </row>
    <row r="197" spans="1:41" x14ac:dyDescent="0.15">
      <c r="A197" s="174">
        <v>690</v>
      </c>
      <c r="B197" s="176" t="s">
        <v>5942</v>
      </c>
      <c r="C197" s="213">
        <v>85</v>
      </c>
      <c r="D197" s="219">
        <v>1</v>
      </c>
      <c r="E197" s="212" t="s">
        <v>6243</v>
      </c>
      <c r="F197" s="202">
        <v>20</v>
      </c>
      <c r="G197" s="200">
        <v>30</v>
      </c>
      <c r="H197" s="216">
        <v>-50</v>
      </c>
      <c r="I197" s="208">
        <v>30</v>
      </c>
      <c r="J197" s="210">
        <v>0</v>
      </c>
      <c r="K197" s="204">
        <v>30</v>
      </c>
      <c r="L197" s="206">
        <v>30</v>
      </c>
      <c r="M197" s="193" t="s">
        <v>5943</v>
      </c>
      <c r="N197" s="189">
        <v>75</v>
      </c>
      <c r="O197" s="193" t="s">
        <v>5944</v>
      </c>
      <c r="P197" s="189">
        <v>30</v>
      </c>
      <c r="Q197" s="193" t="s">
        <v>430</v>
      </c>
      <c r="R197" s="189">
        <v>15</v>
      </c>
      <c r="S197" s="194"/>
      <c r="T197" s="191"/>
      <c r="U197" s="198"/>
      <c r="V197" s="213">
        <v>300</v>
      </c>
      <c r="W197" s="213">
        <v>50000</v>
      </c>
      <c r="X197" s="213">
        <v>18000</v>
      </c>
      <c r="Y197" s="214">
        <v>65500</v>
      </c>
      <c r="Z197" s="213">
        <v>1100</v>
      </c>
      <c r="AA197" s="213">
        <v>280</v>
      </c>
      <c r="AB197" s="213">
        <v>130</v>
      </c>
      <c r="AC197" s="213">
        <v>99</v>
      </c>
      <c r="AD197" s="198"/>
      <c r="AE197" s="213">
        <f t="shared" si="21"/>
        <v>250000</v>
      </c>
      <c r="AF197" s="213">
        <f t="shared" si="22"/>
        <v>90000</v>
      </c>
      <c r="AG197" s="214">
        <f t="shared" si="23"/>
        <v>1048000</v>
      </c>
      <c r="AH197" s="213">
        <f t="shared" si="24"/>
        <v>1610</v>
      </c>
      <c r="AI197" s="213">
        <f t="shared" si="25"/>
        <v>790</v>
      </c>
      <c r="AJ197" s="213">
        <f t="shared" si="26"/>
        <v>520</v>
      </c>
      <c r="AK197" s="213">
        <f t="shared" si="27"/>
        <v>396</v>
      </c>
      <c r="AL197" s="198"/>
      <c r="AM197" s="498">
        <v>60</v>
      </c>
      <c r="AN197" s="499"/>
      <c r="AO197" s="499"/>
    </row>
    <row r="198" spans="1:41" x14ac:dyDescent="0.15">
      <c r="A198" s="174">
        <v>691</v>
      </c>
      <c r="B198" s="176" t="s">
        <v>5945</v>
      </c>
      <c r="C198" s="213">
        <v>85</v>
      </c>
      <c r="D198" s="219">
        <v>1</v>
      </c>
      <c r="E198" s="212" t="s">
        <v>6243</v>
      </c>
      <c r="F198" s="202">
        <v>20</v>
      </c>
      <c r="G198" s="200">
        <v>30</v>
      </c>
      <c r="H198" s="216">
        <v>-50</v>
      </c>
      <c r="I198" s="208">
        <v>30</v>
      </c>
      <c r="J198" s="210">
        <v>0</v>
      </c>
      <c r="K198" s="204">
        <v>30</v>
      </c>
      <c r="L198" s="206">
        <v>30</v>
      </c>
      <c r="M198" s="193" t="s">
        <v>5943</v>
      </c>
      <c r="N198" s="189">
        <v>75</v>
      </c>
      <c r="O198" s="193" t="s">
        <v>5944</v>
      </c>
      <c r="P198" s="189">
        <v>30</v>
      </c>
      <c r="Q198" s="193" t="s">
        <v>430</v>
      </c>
      <c r="R198" s="189">
        <v>15</v>
      </c>
      <c r="S198" s="194"/>
      <c r="T198" s="191"/>
      <c r="U198" s="198"/>
      <c r="V198" s="213">
        <v>300</v>
      </c>
      <c r="W198" s="213">
        <v>50000</v>
      </c>
      <c r="X198" s="213">
        <v>18000</v>
      </c>
      <c r="Y198" s="214">
        <v>65500</v>
      </c>
      <c r="Z198" s="213">
        <v>800</v>
      </c>
      <c r="AA198" s="213">
        <v>280</v>
      </c>
      <c r="AB198" s="213">
        <v>99</v>
      </c>
      <c r="AC198" s="213">
        <v>99</v>
      </c>
      <c r="AD198" s="198"/>
      <c r="AE198" s="213">
        <f t="shared" si="21"/>
        <v>250000</v>
      </c>
      <c r="AF198" s="213">
        <f t="shared" si="22"/>
        <v>90000</v>
      </c>
      <c r="AG198" s="214">
        <f t="shared" si="23"/>
        <v>1048000</v>
      </c>
      <c r="AH198" s="213">
        <f t="shared" si="24"/>
        <v>1310</v>
      </c>
      <c r="AI198" s="213">
        <f t="shared" si="25"/>
        <v>790</v>
      </c>
      <c r="AJ198" s="213">
        <f t="shared" si="26"/>
        <v>396</v>
      </c>
      <c r="AK198" s="213">
        <f t="shared" si="27"/>
        <v>396</v>
      </c>
      <c r="AL198" s="198"/>
      <c r="AM198" s="498">
        <v>60</v>
      </c>
      <c r="AN198" s="499"/>
      <c r="AO198" s="499"/>
    </row>
    <row r="199" spans="1:41" x14ac:dyDescent="0.15">
      <c r="A199" s="174">
        <v>692</v>
      </c>
      <c r="B199" s="176" t="s">
        <v>5946</v>
      </c>
      <c r="C199" s="213">
        <v>83</v>
      </c>
      <c r="D199" s="219">
        <v>5</v>
      </c>
      <c r="E199" s="212" t="s">
        <v>6245</v>
      </c>
      <c r="F199" s="202">
        <v>0</v>
      </c>
      <c r="G199" s="200">
        <v>0</v>
      </c>
      <c r="H199" s="216">
        <v>0</v>
      </c>
      <c r="I199" s="208">
        <v>-50</v>
      </c>
      <c r="J199" s="210">
        <v>0</v>
      </c>
      <c r="K199" s="204">
        <v>100</v>
      </c>
      <c r="L199" s="206">
        <v>0</v>
      </c>
      <c r="M199" s="193" t="s">
        <v>348</v>
      </c>
      <c r="N199" s="189">
        <v>80</v>
      </c>
      <c r="O199" s="193" t="s">
        <v>428</v>
      </c>
      <c r="P199" s="189">
        <v>17</v>
      </c>
      <c r="Q199" s="193" t="s">
        <v>427</v>
      </c>
      <c r="R199" s="189">
        <v>3</v>
      </c>
      <c r="S199" s="194"/>
      <c r="T199" s="191"/>
      <c r="U199" s="198"/>
      <c r="V199" s="213">
        <v>1750</v>
      </c>
      <c r="W199" s="213">
        <v>55000</v>
      </c>
      <c r="X199" s="213">
        <v>15000</v>
      </c>
      <c r="Y199" s="214">
        <v>64800</v>
      </c>
      <c r="Z199" s="213">
        <v>990</v>
      </c>
      <c r="AA199" s="213">
        <v>240</v>
      </c>
      <c r="AB199" s="213">
        <v>130</v>
      </c>
      <c r="AC199" s="213">
        <v>70</v>
      </c>
      <c r="AD199" s="198"/>
      <c r="AE199" s="213">
        <f t="shared" si="21"/>
        <v>275000</v>
      </c>
      <c r="AF199" s="213">
        <f t="shared" si="22"/>
        <v>75000</v>
      </c>
      <c r="AG199" s="214">
        <f t="shared" si="23"/>
        <v>1036800</v>
      </c>
      <c r="AH199" s="213">
        <f t="shared" si="24"/>
        <v>1488</v>
      </c>
      <c r="AI199" s="213">
        <f t="shared" si="25"/>
        <v>738</v>
      </c>
      <c r="AJ199" s="213">
        <f t="shared" si="26"/>
        <v>520</v>
      </c>
      <c r="AK199" s="213">
        <f t="shared" si="27"/>
        <v>280</v>
      </c>
      <c r="AL199" s="198"/>
      <c r="AM199" s="498">
        <v>70</v>
      </c>
      <c r="AN199" s="499"/>
      <c r="AO199" s="499"/>
    </row>
    <row r="200" spans="1:41" x14ac:dyDescent="0.15">
      <c r="A200" s="174">
        <v>693</v>
      </c>
      <c r="B200" s="176" t="s">
        <v>5947</v>
      </c>
      <c r="C200" s="213">
        <v>83</v>
      </c>
      <c r="D200" s="219">
        <v>5</v>
      </c>
      <c r="E200" s="212" t="s">
        <v>6245</v>
      </c>
      <c r="F200" s="202">
        <v>0</v>
      </c>
      <c r="G200" s="200">
        <v>0</v>
      </c>
      <c r="H200" s="216">
        <v>0</v>
      </c>
      <c r="I200" s="208">
        <v>-50</v>
      </c>
      <c r="J200" s="210">
        <v>0</v>
      </c>
      <c r="K200" s="204">
        <v>100</v>
      </c>
      <c r="L200" s="206">
        <v>0</v>
      </c>
      <c r="M200" s="193" t="s">
        <v>348</v>
      </c>
      <c r="N200" s="189">
        <v>80</v>
      </c>
      <c r="O200" s="193" t="s">
        <v>428</v>
      </c>
      <c r="P200" s="189">
        <v>17</v>
      </c>
      <c r="Q200" s="193" t="s">
        <v>427</v>
      </c>
      <c r="R200" s="189">
        <v>3</v>
      </c>
      <c r="S200" s="194"/>
      <c r="T200" s="191"/>
      <c r="U200" s="198"/>
      <c r="V200" s="213">
        <v>1750</v>
      </c>
      <c r="W200" s="213">
        <v>55000</v>
      </c>
      <c r="X200" s="213">
        <v>15000</v>
      </c>
      <c r="Y200" s="214">
        <v>64800</v>
      </c>
      <c r="Z200" s="213">
        <v>990</v>
      </c>
      <c r="AA200" s="213">
        <v>240</v>
      </c>
      <c r="AB200" s="213">
        <v>130</v>
      </c>
      <c r="AC200" s="213">
        <v>70</v>
      </c>
      <c r="AD200" s="198"/>
      <c r="AE200" s="213">
        <f t="shared" si="21"/>
        <v>275000</v>
      </c>
      <c r="AF200" s="213">
        <f t="shared" si="22"/>
        <v>75000</v>
      </c>
      <c r="AG200" s="214">
        <f t="shared" si="23"/>
        <v>1036800</v>
      </c>
      <c r="AH200" s="213">
        <f t="shared" si="24"/>
        <v>1488</v>
      </c>
      <c r="AI200" s="213">
        <f t="shared" si="25"/>
        <v>738</v>
      </c>
      <c r="AJ200" s="213">
        <f t="shared" si="26"/>
        <v>520</v>
      </c>
      <c r="AK200" s="213">
        <f t="shared" si="27"/>
        <v>280</v>
      </c>
      <c r="AL200" s="198"/>
      <c r="AM200" s="498">
        <v>70</v>
      </c>
      <c r="AN200" s="499"/>
      <c r="AO200" s="499"/>
    </row>
    <row r="201" spans="1:41" x14ac:dyDescent="0.15">
      <c r="A201" s="174">
        <v>694</v>
      </c>
      <c r="B201" s="176" t="s">
        <v>5948</v>
      </c>
      <c r="C201" s="213">
        <v>83</v>
      </c>
      <c r="D201" s="219">
        <v>5</v>
      </c>
      <c r="E201" s="212" t="s">
        <v>6245</v>
      </c>
      <c r="F201" s="202">
        <v>0</v>
      </c>
      <c r="G201" s="200">
        <v>0</v>
      </c>
      <c r="H201" s="216">
        <v>0</v>
      </c>
      <c r="I201" s="208">
        <v>-50</v>
      </c>
      <c r="J201" s="210">
        <v>0</v>
      </c>
      <c r="K201" s="204">
        <v>100</v>
      </c>
      <c r="L201" s="206">
        <v>0</v>
      </c>
      <c r="M201" s="193" t="s">
        <v>348</v>
      </c>
      <c r="N201" s="189">
        <v>80</v>
      </c>
      <c r="O201" s="193" t="s">
        <v>428</v>
      </c>
      <c r="P201" s="189">
        <v>17</v>
      </c>
      <c r="Q201" s="193" t="s">
        <v>427</v>
      </c>
      <c r="R201" s="189">
        <v>3</v>
      </c>
      <c r="S201" s="194"/>
      <c r="T201" s="191"/>
      <c r="U201" s="198"/>
      <c r="V201" s="213">
        <v>1750</v>
      </c>
      <c r="W201" s="213">
        <v>55000</v>
      </c>
      <c r="X201" s="213">
        <v>15000</v>
      </c>
      <c r="Y201" s="214">
        <v>64800</v>
      </c>
      <c r="Z201" s="213">
        <v>990</v>
      </c>
      <c r="AA201" s="213">
        <v>240</v>
      </c>
      <c r="AB201" s="213">
        <v>130</v>
      </c>
      <c r="AC201" s="213">
        <v>70</v>
      </c>
      <c r="AD201" s="198"/>
      <c r="AE201" s="213">
        <f t="shared" si="21"/>
        <v>275000</v>
      </c>
      <c r="AF201" s="213">
        <f t="shared" si="22"/>
        <v>75000</v>
      </c>
      <c r="AG201" s="214">
        <f t="shared" si="23"/>
        <v>1036800</v>
      </c>
      <c r="AH201" s="213">
        <f t="shared" si="24"/>
        <v>1488</v>
      </c>
      <c r="AI201" s="213">
        <f t="shared" si="25"/>
        <v>738</v>
      </c>
      <c r="AJ201" s="213">
        <f t="shared" si="26"/>
        <v>520</v>
      </c>
      <c r="AK201" s="213">
        <f t="shared" si="27"/>
        <v>280</v>
      </c>
      <c r="AL201" s="198"/>
      <c r="AM201" s="498">
        <v>70</v>
      </c>
      <c r="AN201" s="499"/>
      <c r="AO201" s="499"/>
    </row>
    <row r="202" spans="1:41" x14ac:dyDescent="0.15">
      <c r="A202" s="174">
        <v>695</v>
      </c>
      <c r="B202" s="176" t="s">
        <v>5949</v>
      </c>
      <c r="C202" s="213">
        <v>83</v>
      </c>
      <c r="D202" s="219">
        <v>5</v>
      </c>
      <c r="E202" s="212" t="s">
        <v>6245</v>
      </c>
      <c r="F202" s="202">
        <v>0</v>
      </c>
      <c r="G202" s="200">
        <v>0</v>
      </c>
      <c r="H202" s="216">
        <v>0</v>
      </c>
      <c r="I202" s="208">
        <v>-50</v>
      </c>
      <c r="J202" s="210">
        <v>0</v>
      </c>
      <c r="K202" s="204">
        <v>100</v>
      </c>
      <c r="L202" s="206">
        <v>0</v>
      </c>
      <c r="M202" s="193" t="s">
        <v>348</v>
      </c>
      <c r="N202" s="189">
        <v>80</v>
      </c>
      <c r="O202" s="193" t="s">
        <v>428</v>
      </c>
      <c r="P202" s="189">
        <v>17</v>
      </c>
      <c r="Q202" s="193" t="s">
        <v>427</v>
      </c>
      <c r="R202" s="189">
        <v>3</v>
      </c>
      <c r="S202" s="194"/>
      <c r="T202" s="191"/>
      <c r="U202" s="198"/>
      <c r="V202" s="213">
        <v>1750</v>
      </c>
      <c r="W202" s="213">
        <v>55000</v>
      </c>
      <c r="X202" s="213">
        <v>15000</v>
      </c>
      <c r="Y202" s="214">
        <v>64800</v>
      </c>
      <c r="Z202" s="213">
        <v>990</v>
      </c>
      <c r="AA202" s="213">
        <v>240</v>
      </c>
      <c r="AB202" s="213">
        <v>130</v>
      </c>
      <c r="AC202" s="213">
        <v>70</v>
      </c>
      <c r="AD202" s="198"/>
      <c r="AE202" s="213">
        <f t="shared" si="21"/>
        <v>275000</v>
      </c>
      <c r="AF202" s="213">
        <f t="shared" si="22"/>
        <v>75000</v>
      </c>
      <c r="AG202" s="214">
        <f t="shared" si="23"/>
        <v>1036800</v>
      </c>
      <c r="AH202" s="213">
        <f t="shared" si="24"/>
        <v>1488</v>
      </c>
      <c r="AI202" s="213">
        <f t="shared" si="25"/>
        <v>738</v>
      </c>
      <c r="AJ202" s="213">
        <f t="shared" si="26"/>
        <v>520</v>
      </c>
      <c r="AK202" s="213">
        <f t="shared" si="27"/>
        <v>280</v>
      </c>
      <c r="AL202" s="198"/>
      <c r="AM202" s="498">
        <v>70</v>
      </c>
      <c r="AN202" s="499"/>
      <c r="AO202" s="499"/>
    </row>
    <row r="203" spans="1:41" x14ac:dyDescent="0.15">
      <c r="A203" s="174">
        <v>696</v>
      </c>
      <c r="B203" s="176" t="s">
        <v>5950</v>
      </c>
      <c r="C203" s="213">
        <v>87</v>
      </c>
      <c r="D203" s="219">
        <v>5</v>
      </c>
      <c r="E203" s="212" t="s">
        <v>6245</v>
      </c>
      <c r="F203" s="202">
        <v>0</v>
      </c>
      <c r="G203" s="200">
        <v>0</v>
      </c>
      <c r="H203" s="216">
        <v>0</v>
      </c>
      <c r="I203" s="208">
        <v>-20</v>
      </c>
      <c r="J203" s="210">
        <v>0</v>
      </c>
      <c r="K203" s="204">
        <v>100</v>
      </c>
      <c r="L203" s="206">
        <v>0</v>
      </c>
      <c r="M203" s="193"/>
      <c r="N203" s="189"/>
      <c r="O203" s="193"/>
      <c r="P203" s="189"/>
      <c r="Q203" s="193"/>
      <c r="R203" s="189"/>
      <c r="S203" s="194"/>
      <c r="T203" s="191"/>
      <c r="U203" s="198"/>
      <c r="V203" s="213">
        <v>600</v>
      </c>
      <c r="W203" s="213">
        <v>60000</v>
      </c>
      <c r="X203" s="213">
        <v>24000</v>
      </c>
      <c r="Y203" s="214">
        <v>45000</v>
      </c>
      <c r="Z203" s="213">
        <v>1100</v>
      </c>
      <c r="AA203" s="213">
        <v>220</v>
      </c>
      <c r="AB203" s="213">
        <v>130</v>
      </c>
      <c r="AC203" s="213">
        <v>30</v>
      </c>
      <c r="AD203" s="198"/>
      <c r="AE203" s="213">
        <f t="shared" si="21"/>
        <v>300000</v>
      </c>
      <c r="AF203" s="213">
        <f t="shared" si="22"/>
        <v>120000</v>
      </c>
      <c r="AG203" s="214">
        <f t="shared" si="23"/>
        <v>720000</v>
      </c>
      <c r="AH203" s="213">
        <f t="shared" si="24"/>
        <v>1622</v>
      </c>
      <c r="AI203" s="213">
        <f t="shared" si="25"/>
        <v>742</v>
      </c>
      <c r="AJ203" s="213">
        <f t="shared" si="26"/>
        <v>520</v>
      </c>
      <c r="AK203" s="213">
        <f t="shared" si="27"/>
        <v>120</v>
      </c>
      <c r="AL203" s="198"/>
      <c r="AM203" s="498">
        <v>100</v>
      </c>
      <c r="AN203" s="499"/>
      <c r="AO203" s="499"/>
    </row>
    <row r="204" spans="1:41" x14ac:dyDescent="0.15">
      <c r="A204" s="174">
        <v>697</v>
      </c>
      <c r="B204" s="176" t="s">
        <v>5951</v>
      </c>
      <c r="C204" s="213">
        <v>87</v>
      </c>
      <c r="D204" s="219">
        <v>5</v>
      </c>
      <c r="E204" s="212" t="s">
        <v>6245</v>
      </c>
      <c r="F204" s="202">
        <v>0</v>
      </c>
      <c r="G204" s="200">
        <v>0</v>
      </c>
      <c r="H204" s="216">
        <v>0</v>
      </c>
      <c r="I204" s="208">
        <v>-20</v>
      </c>
      <c r="J204" s="210">
        <v>0</v>
      </c>
      <c r="K204" s="204">
        <v>100</v>
      </c>
      <c r="L204" s="206">
        <v>0</v>
      </c>
      <c r="M204" s="193" t="s">
        <v>426</v>
      </c>
      <c r="N204" s="189">
        <v>45</v>
      </c>
      <c r="O204" s="193" t="s">
        <v>2108</v>
      </c>
      <c r="P204" s="189">
        <v>20</v>
      </c>
      <c r="Q204" s="193" t="s">
        <v>425</v>
      </c>
      <c r="R204" s="189">
        <v>5</v>
      </c>
      <c r="S204" s="194"/>
      <c r="T204" s="191"/>
      <c r="U204" s="198"/>
      <c r="V204" s="213">
        <v>600</v>
      </c>
      <c r="W204" s="213">
        <v>60000</v>
      </c>
      <c r="X204" s="213">
        <v>24000</v>
      </c>
      <c r="Y204" s="214">
        <v>45000</v>
      </c>
      <c r="Z204" s="213">
        <v>1100</v>
      </c>
      <c r="AA204" s="213">
        <v>220</v>
      </c>
      <c r="AB204" s="213">
        <v>130</v>
      </c>
      <c r="AC204" s="213">
        <v>30</v>
      </c>
      <c r="AD204" s="198"/>
      <c r="AE204" s="213">
        <f t="shared" si="21"/>
        <v>300000</v>
      </c>
      <c r="AF204" s="213">
        <f t="shared" si="22"/>
        <v>120000</v>
      </c>
      <c r="AG204" s="214">
        <f t="shared" si="23"/>
        <v>720000</v>
      </c>
      <c r="AH204" s="213">
        <f t="shared" si="24"/>
        <v>1622</v>
      </c>
      <c r="AI204" s="213">
        <f t="shared" si="25"/>
        <v>742</v>
      </c>
      <c r="AJ204" s="213">
        <f t="shared" si="26"/>
        <v>520</v>
      </c>
      <c r="AK204" s="213">
        <f t="shared" si="27"/>
        <v>120</v>
      </c>
      <c r="AL204" s="198"/>
      <c r="AM204" s="498">
        <v>100</v>
      </c>
      <c r="AN204" s="499"/>
      <c r="AO204" s="499"/>
    </row>
    <row r="205" spans="1:41" x14ac:dyDescent="0.15">
      <c r="A205" s="174">
        <v>698</v>
      </c>
      <c r="B205" s="176" t="s">
        <v>5952</v>
      </c>
      <c r="C205" s="213">
        <v>99</v>
      </c>
      <c r="D205" s="219">
        <v>7</v>
      </c>
      <c r="E205" s="212" t="s">
        <v>1329</v>
      </c>
      <c r="F205" s="202">
        <v>0</v>
      </c>
      <c r="G205" s="200">
        <v>0</v>
      </c>
      <c r="H205" s="216">
        <v>0</v>
      </c>
      <c r="I205" s="208">
        <v>-50</v>
      </c>
      <c r="J205" s="210">
        <v>0</v>
      </c>
      <c r="K205" s="204">
        <v>100</v>
      </c>
      <c r="L205" s="206">
        <v>0</v>
      </c>
      <c r="M205" s="193" t="s">
        <v>423</v>
      </c>
      <c r="N205" s="189">
        <v>60</v>
      </c>
      <c r="O205" s="193" t="s">
        <v>422</v>
      </c>
      <c r="P205" s="189">
        <v>20</v>
      </c>
      <c r="Q205" s="193" t="s">
        <v>421</v>
      </c>
      <c r="R205" s="189">
        <v>5</v>
      </c>
      <c r="S205" s="194"/>
      <c r="T205" s="191"/>
      <c r="U205" s="198"/>
      <c r="V205" s="213">
        <v>200</v>
      </c>
      <c r="W205" s="213">
        <v>50000</v>
      </c>
      <c r="X205" s="213">
        <v>20000</v>
      </c>
      <c r="Y205" s="214">
        <v>97500</v>
      </c>
      <c r="Z205" s="213">
        <v>1200</v>
      </c>
      <c r="AA205" s="213">
        <v>220</v>
      </c>
      <c r="AB205" s="213">
        <v>120</v>
      </c>
      <c r="AC205" s="213">
        <v>0</v>
      </c>
      <c r="AD205" s="198"/>
      <c r="AE205" s="213">
        <f t="shared" si="21"/>
        <v>250000</v>
      </c>
      <c r="AF205" s="213">
        <f t="shared" si="22"/>
        <v>100000</v>
      </c>
      <c r="AG205" s="214">
        <f t="shared" si="23"/>
        <v>1560000</v>
      </c>
      <c r="AH205" s="213">
        <f t="shared" si="24"/>
        <v>1794</v>
      </c>
      <c r="AI205" s="213">
        <f t="shared" si="25"/>
        <v>814</v>
      </c>
      <c r="AJ205" s="213">
        <f t="shared" si="26"/>
        <v>480</v>
      </c>
      <c r="AK205" s="213">
        <f t="shared" si="27"/>
        <v>0</v>
      </c>
      <c r="AL205" s="198"/>
      <c r="AM205" s="498">
        <v>80</v>
      </c>
      <c r="AN205" s="499"/>
      <c r="AO205" s="499"/>
    </row>
    <row r="206" spans="1:41" x14ac:dyDescent="0.15">
      <c r="A206" s="174">
        <v>699</v>
      </c>
      <c r="B206" s="176" t="s">
        <v>5953</v>
      </c>
      <c r="C206" s="213">
        <v>99</v>
      </c>
      <c r="D206" s="219">
        <v>6</v>
      </c>
      <c r="E206" s="212" t="s">
        <v>6242</v>
      </c>
      <c r="F206" s="202">
        <v>0</v>
      </c>
      <c r="G206" s="200">
        <v>0</v>
      </c>
      <c r="H206" s="216">
        <v>0</v>
      </c>
      <c r="I206" s="208">
        <v>-50</v>
      </c>
      <c r="J206" s="210">
        <v>0</v>
      </c>
      <c r="K206" s="204">
        <v>100</v>
      </c>
      <c r="L206" s="206">
        <v>0</v>
      </c>
      <c r="M206" s="193"/>
      <c r="N206" s="189"/>
      <c r="O206" s="193"/>
      <c r="P206" s="189"/>
      <c r="Q206" s="193"/>
      <c r="R206" s="189"/>
      <c r="S206" s="194"/>
      <c r="T206" s="191"/>
      <c r="U206" s="198"/>
      <c r="V206" s="213">
        <v>2000</v>
      </c>
      <c r="W206" s="213">
        <v>50000</v>
      </c>
      <c r="X206" s="213">
        <v>20000</v>
      </c>
      <c r="Y206" s="214">
        <v>10000</v>
      </c>
      <c r="Z206" s="213">
        <v>1200</v>
      </c>
      <c r="AA206" s="213">
        <v>220</v>
      </c>
      <c r="AB206" s="213">
        <v>120</v>
      </c>
      <c r="AC206" s="213">
        <v>0</v>
      </c>
      <c r="AD206" s="198"/>
      <c r="AE206" s="213">
        <f t="shared" si="21"/>
        <v>250000</v>
      </c>
      <c r="AF206" s="213">
        <f t="shared" si="22"/>
        <v>100000</v>
      </c>
      <c r="AG206" s="214">
        <f t="shared" si="23"/>
        <v>160000</v>
      </c>
      <c r="AH206" s="213">
        <f t="shared" si="24"/>
        <v>1794</v>
      </c>
      <c r="AI206" s="213">
        <f t="shared" si="25"/>
        <v>814</v>
      </c>
      <c r="AJ206" s="213">
        <f t="shared" si="26"/>
        <v>480</v>
      </c>
      <c r="AK206" s="213">
        <f t="shared" si="27"/>
        <v>0</v>
      </c>
      <c r="AL206" s="198"/>
      <c r="AM206" s="498">
        <v>80</v>
      </c>
      <c r="AN206" s="499"/>
      <c r="AO206" s="499"/>
    </row>
    <row r="207" spans="1:41" x14ac:dyDescent="0.15">
      <c r="A207" s="174">
        <v>700</v>
      </c>
      <c r="B207" s="176" t="s">
        <v>5954</v>
      </c>
      <c r="C207" s="213">
        <v>99</v>
      </c>
      <c r="D207" s="219">
        <v>6</v>
      </c>
      <c r="E207" s="212" t="s">
        <v>6242</v>
      </c>
      <c r="F207" s="202">
        <v>0</v>
      </c>
      <c r="G207" s="200">
        <v>0</v>
      </c>
      <c r="H207" s="216">
        <v>0</v>
      </c>
      <c r="I207" s="208">
        <v>-50</v>
      </c>
      <c r="J207" s="210">
        <v>0</v>
      </c>
      <c r="K207" s="204">
        <v>100</v>
      </c>
      <c r="L207" s="206">
        <v>0</v>
      </c>
      <c r="M207" s="193"/>
      <c r="N207" s="189"/>
      <c r="O207" s="193"/>
      <c r="P207" s="189"/>
      <c r="Q207" s="193"/>
      <c r="R207" s="189"/>
      <c r="S207" s="194"/>
      <c r="T207" s="191"/>
      <c r="U207" s="198"/>
      <c r="V207" s="213">
        <v>2000</v>
      </c>
      <c r="W207" s="213">
        <v>50000</v>
      </c>
      <c r="X207" s="213">
        <v>20000</v>
      </c>
      <c r="Y207" s="214">
        <v>10000</v>
      </c>
      <c r="Z207" s="213">
        <v>1200</v>
      </c>
      <c r="AA207" s="213">
        <v>220</v>
      </c>
      <c r="AB207" s="213">
        <v>120</v>
      </c>
      <c r="AC207" s="213">
        <v>0</v>
      </c>
      <c r="AD207" s="198"/>
      <c r="AE207" s="213">
        <f t="shared" si="21"/>
        <v>250000</v>
      </c>
      <c r="AF207" s="213">
        <f t="shared" si="22"/>
        <v>100000</v>
      </c>
      <c r="AG207" s="214">
        <f t="shared" si="23"/>
        <v>160000</v>
      </c>
      <c r="AH207" s="213">
        <f t="shared" si="24"/>
        <v>1794</v>
      </c>
      <c r="AI207" s="213">
        <f t="shared" si="25"/>
        <v>814</v>
      </c>
      <c r="AJ207" s="213">
        <f t="shared" si="26"/>
        <v>480</v>
      </c>
      <c r="AK207" s="213">
        <f t="shared" si="27"/>
        <v>0</v>
      </c>
      <c r="AL207" s="198"/>
      <c r="AM207" s="498">
        <v>80</v>
      </c>
      <c r="AN207" s="499"/>
      <c r="AO207" s="499"/>
    </row>
    <row r="208" spans="1:41" x14ac:dyDescent="0.15">
      <c r="A208" s="174">
        <v>701</v>
      </c>
      <c r="B208" s="176" t="s">
        <v>5955</v>
      </c>
      <c r="C208" s="213">
        <v>99</v>
      </c>
      <c r="D208" s="219">
        <v>6</v>
      </c>
      <c r="E208" s="212" t="s">
        <v>6242</v>
      </c>
      <c r="F208" s="202">
        <v>0</v>
      </c>
      <c r="G208" s="200">
        <v>0</v>
      </c>
      <c r="H208" s="216">
        <v>0</v>
      </c>
      <c r="I208" s="208">
        <v>100</v>
      </c>
      <c r="J208" s="210">
        <v>0</v>
      </c>
      <c r="K208" s="204">
        <v>100</v>
      </c>
      <c r="L208" s="206">
        <v>0</v>
      </c>
      <c r="M208" s="193"/>
      <c r="N208" s="189"/>
      <c r="O208" s="193"/>
      <c r="P208" s="189"/>
      <c r="Q208" s="193"/>
      <c r="R208" s="189"/>
      <c r="S208" s="194"/>
      <c r="T208" s="191"/>
      <c r="U208" s="198"/>
      <c r="V208" s="213">
        <v>600</v>
      </c>
      <c r="W208" s="213">
        <v>50000</v>
      </c>
      <c r="X208" s="213">
        <v>20000</v>
      </c>
      <c r="Y208" s="214">
        <v>18000</v>
      </c>
      <c r="Z208" s="213">
        <v>3000</v>
      </c>
      <c r="AA208" s="213">
        <v>220</v>
      </c>
      <c r="AB208" s="213">
        <v>120</v>
      </c>
      <c r="AC208" s="213">
        <v>0</v>
      </c>
      <c r="AD208" s="198"/>
      <c r="AE208" s="213">
        <f t="shared" si="21"/>
        <v>250000</v>
      </c>
      <c r="AF208" s="213">
        <f t="shared" si="22"/>
        <v>100000</v>
      </c>
      <c r="AG208" s="214">
        <f t="shared" si="23"/>
        <v>288000</v>
      </c>
      <c r="AH208" s="213">
        <f t="shared" si="24"/>
        <v>3594</v>
      </c>
      <c r="AI208" s="213">
        <f t="shared" si="25"/>
        <v>814</v>
      </c>
      <c r="AJ208" s="213">
        <f t="shared" si="26"/>
        <v>480</v>
      </c>
      <c r="AK208" s="213">
        <f t="shared" si="27"/>
        <v>0</v>
      </c>
      <c r="AL208" s="198"/>
      <c r="AM208" s="498">
        <v>80</v>
      </c>
      <c r="AN208" s="499"/>
      <c r="AO208" s="499"/>
    </row>
    <row r="209" spans="1:41" x14ac:dyDescent="0.15">
      <c r="A209" s="174">
        <v>702</v>
      </c>
      <c r="B209" s="176" t="s">
        <v>5956</v>
      </c>
      <c r="C209" s="213">
        <v>100</v>
      </c>
      <c r="D209" s="219">
        <v>1</v>
      </c>
      <c r="E209" s="212" t="s">
        <v>6243</v>
      </c>
      <c r="F209" s="202">
        <v>0</v>
      </c>
      <c r="G209" s="200">
        <v>0</v>
      </c>
      <c r="H209" s="216">
        <v>0</v>
      </c>
      <c r="I209" s="208">
        <v>0</v>
      </c>
      <c r="J209" s="210">
        <v>0</v>
      </c>
      <c r="K209" s="204">
        <v>-20</v>
      </c>
      <c r="L209" s="206">
        <v>0</v>
      </c>
      <c r="M209" s="193" t="s">
        <v>420</v>
      </c>
      <c r="N209" s="189">
        <v>75</v>
      </c>
      <c r="O209" s="193" t="s">
        <v>5957</v>
      </c>
      <c r="P209" s="189">
        <v>25</v>
      </c>
      <c r="Q209" s="193" t="s">
        <v>5958</v>
      </c>
      <c r="R209" s="189">
        <v>10</v>
      </c>
      <c r="S209" s="194"/>
      <c r="T209" s="191"/>
      <c r="U209" s="198"/>
      <c r="V209" s="213">
        <v>700</v>
      </c>
      <c r="W209" s="213">
        <v>60000</v>
      </c>
      <c r="X209" s="213">
        <v>30000</v>
      </c>
      <c r="Y209" s="214">
        <v>650000</v>
      </c>
      <c r="Z209" s="213">
        <v>1600</v>
      </c>
      <c r="AA209" s="213">
        <v>200</v>
      </c>
      <c r="AB209" s="213">
        <v>99</v>
      </c>
      <c r="AC209" s="213">
        <v>99</v>
      </c>
      <c r="AD209" s="198"/>
      <c r="AE209" s="213">
        <f t="shared" si="21"/>
        <v>300000</v>
      </c>
      <c r="AF209" s="213">
        <f t="shared" si="22"/>
        <v>150000</v>
      </c>
      <c r="AG209" s="214">
        <f t="shared" si="23"/>
        <v>10400000</v>
      </c>
      <c r="AH209" s="213">
        <f t="shared" si="24"/>
        <v>2200</v>
      </c>
      <c r="AI209" s="213">
        <f t="shared" si="25"/>
        <v>800</v>
      </c>
      <c r="AJ209" s="213">
        <f t="shared" si="26"/>
        <v>396</v>
      </c>
      <c r="AK209" s="213">
        <f t="shared" si="27"/>
        <v>396</v>
      </c>
      <c r="AL209" s="198"/>
      <c r="AM209" s="498">
        <v>100</v>
      </c>
      <c r="AN209" s="499"/>
      <c r="AO209" s="499"/>
    </row>
    <row r="210" spans="1:41" x14ac:dyDescent="0.15">
      <c r="A210" s="174">
        <v>703</v>
      </c>
      <c r="B210" s="176" t="s">
        <v>5959</v>
      </c>
      <c r="C210" s="213">
        <v>180</v>
      </c>
      <c r="D210" s="219">
        <v>3</v>
      </c>
      <c r="E210" s="212" t="s">
        <v>6247</v>
      </c>
      <c r="F210" s="202">
        <v>0</v>
      </c>
      <c r="G210" s="200">
        <v>80</v>
      </c>
      <c r="H210" s="216">
        <v>-20</v>
      </c>
      <c r="I210" s="208">
        <v>-100</v>
      </c>
      <c r="J210" s="210">
        <v>-100</v>
      </c>
      <c r="K210" s="204">
        <v>80</v>
      </c>
      <c r="L210" s="206">
        <v>80</v>
      </c>
      <c r="M210" s="193" t="s">
        <v>418</v>
      </c>
      <c r="N210" s="189">
        <v>60</v>
      </c>
      <c r="O210" s="193" t="s">
        <v>5202</v>
      </c>
      <c r="P210" s="189">
        <v>25</v>
      </c>
      <c r="Q210" s="193" t="s">
        <v>417</v>
      </c>
      <c r="R210" s="189">
        <v>10</v>
      </c>
      <c r="S210" s="194"/>
      <c r="T210" s="191"/>
      <c r="U210" s="198"/>
      <c r="V210" s="213">
        <v>1400</v>
      </c>
      <c r="W210" s="213">
        <v>65535</v>
      </c>
      <c r="X210" s="213">
        <v>39000</v>
      </c>
      <c r="Y210" s="214">
        <v>90000</v>
      </c>
      <c r="Z210" s="213">
        <v>1800</v>
      </c>
      <c r="AA210" s="213">
        <v>500</v>
      </c>
      <c r="AB210" s="213">
        <v>99</v>
      </c>
      <c r="AC210" s="213">
        <v>99</v>
      </c>
      <c r="AD210" s="198"/>
      <c r="AE210" s="213">
        <f t="shared" si="21"/>
        <v>327675</v>
      </c>
      <c r="AF210" s="213">
        <f t="shared" si="22"/>
        <v>195000</v>
      </c>
      <c r="AG210" s="214">
        <f t="shared" si="23"/>
        <v>1440000</v>
      </c>
      <c r="AH210" s="213">
        <f t="shared" si="24"/>
        <v>2880</v>
      </c>
      <c r="AI210" s="213">
        <f t="shared" si="25"/>
        <v>1580</v>
      </c>
      <c r="AJ210" s="213">
        <f t="shared" si="26"/>
        <v>396</v>
      </c>
      <c r="AK210" s="213">
        <f t="shared" si="27"/>
        <v>396</v>
      </c>
      <c r="AL210" s="198"/>
      <c r="AM210" s="498">
        <v>65</v>
      </c>
      <c r="AN210" s="499"/>
      <c r="AO210" s="499"/>
    </row>
    <row r="211" spans="1:41" x14ac:dyDescent="0.15">
      <c r="A211" s="174">
        <v>704</v>
      </c>
      <c r="B211" s="176" t="s">
        <v>5960</v>
      </c>
      <c r="C211" s="213">
        <v>180</v>
      </c>
      <c r="D211" s="219">
        <v>3</v>
      </c>
      <c r="E211" s="212" t="s">
        <v>6247</v>
      </c>
      <c r="F211" s="202">
        <v>0</v>
      </c>
      <c r="G211" s="200">
        <v>80</v>
      </c>
      <c r="H211" s="216">
        <v>-20</v>
      </c>
      <c r="I211" s="208">
        <v>-100</v>
      </c>
      <c r="J211" s="210">
        <v>-100</v>
      </c>
      <c r="K211" s="204">
        <v>80</v>
      </c>
      <c r="L211" s="206">
        <v>80</v>
      </c>
      <c r="M211" s="193" t="s">
        <v>418</v>
      </c>
      <c r="N211" s="189">
        <v>60</v>
      </c>
      <c r="O211" s="193" t="s">
        <v>5202</v>
      </c>
      <c r="P211" s="189">
        <v>25</v>
      </c>
      <c r="Q211" s="193" t="s">
        <v>417</v>
      </c>
      <c r="R211" s="189">
        <v>10</v>
      </c>
      <c r="S211" s="194"/>
      <c r="T211" s="191"/>
      <c r="U211" s="198"/>
      <c r="V211" s="213">
        <v>1400</v>
      </c>
      <c r="W211" s="213">
        <v>65535</v>
      </c>
      <c r="X211" s="213">
        <v>39000</v>
      </c>
      <c r="Y211" s="214">
        <v>270000</v>
      </c>
      <c r="Z211" s="213">
        <v>2000</v>
      </c>
      <c r="AA211" s="213">
        <v>500</v>
      </c>
      <c r="AB211" s="213">
        <v>99</v>
      </c>
      <c r="AC211" s="213">
        <v>70</v>
      </c>
      <c r="AD211" s="198"/>
      <c r="AE211" s="213">
        <f t="shared" si="21"/>
        <v>327675</v>
      </c>
      <c r="AF211" s="213">
        <f t="shared" si="22"/>
        <v>195000</v>
      </c>
      <c r="AG211" s="214">
        <f t="shared" si="23"/>
        <v>4320000</v>
      </c>
      <c r="AH211" s="213">
        <f t="shared" si="24"/>
        <v>3080</v>
      </c>
      <c r="AI211" s="213">
        <f t="shared" si="25"/>
        <v>1580</v>
      </c>
      <c r="AJ211" s="213">
        <f t="shared" si="26"/>
        <v>396</v>
      </c>
      <c r="AK211" s="213">
        <f t="shared" si="27"/>
        <v>280</v>
      </c>
      <c r="AL211" s="198"/>
      <c r="AM211" s="498">
        <v>65</v>
      </c>
      <c r="AN211" s="499"/>
      <c r="AO211" s="499"/>
    </row>
    <row r="212" spans="1:41" x14ac:dyDescent="0.15">
      <c r="A212" s="174">
        <v>705</v>
      </c>
      <c r="B212" s="176" t="s">
        <v>5961</v>
      </c>
      <c r="C212" s="213">
        <v>250</v>
      </c>
      <c r="D212" s="219">
        <v>7</v>
      </c>
      <c r="E212" s="212" t="s">
        <v>1329</v>
      </c>
      <c r="F212" s="202">
        <v>0</v>
      </c>
      <c r="G212" s="200">
        <v>0</v>
      </c>
      <c r="H212" s="216">
        <v>0</v>
      </c>
      <c r="I212" s="208">
        <v>-50</v>
      </c>
      <c r="J212" s="210">
        <v>0</v>
      </c>
      <c r="K212" s="204">
        <v>100</v>
      </c>
      <c r="L212" s="206">
        <v>0</v>
      </c>
      <c r="M212" s="193" t="s">
        <v>5962</v>
      </c>
      <c r="N212" s="189">
        <v>55</v>
      </c>
      <c r="O212" s="193" t="s">
        <v>10748</v>
      </c>
      <c r="P212" s="189">
        <v>15</v>
      </c>
      <c r="Q212" s="193" t="s">
        <v>415</v>
      </c>
      <c r="R212" s="189">
        <v>3</v>
      </c>
      <c r="S212" s="194"/>
      <c r="T212" s="191"/>
      <c r="U212" s="198"/>
      <c r="V212" s="213">
        <v>2300</v>
      </c>
      <c r="W212" s="213">
        <v>65535</v>
      </c>
      <c r="X212" s="213">
        <v>65535</v>
      </c>
      <c r="Y212" s="214">
        <v>195000</v>
      </c>
      <c r="Z212" s="213">
        <v>2300</v>
      </c>
      <c r="AA212" s="213">
        <v>700</v>
      </c>
      <c r="AB212" s="213">
        <v>170</v>
      </c>
      <c r="AC212" s="213">
        <v>0</v>
      </c>
      <c r="AD212" s="198"/>
      <c r="AE212" s="213">
        <f t="shared" si="21"/>
        <v>327675</v>
      </c>
      <c r="AF212" s="213">
        <f t="shared" si="22"/>
        <v>327675</v>
      </c>
      <c r="AG212" s="214">
        <f t="shared" si="23"/>
        <v>3120000</v>
      </c>
      <c r="AH212" s="213">
        <f t="shared" si="24"/>
        <v>3800</v>
      </c>
      <c r="AI212" s="213">
        <f t="shared" si="25"/>
        <v>2200</v>
      </c>
      <c r="AJ212" s="213">
        <f t="shared" si="26"/>
        <v>680</v>
      </c>
      <c r="AK212" s="213">
        <f t="shared" si="27"/>
        <v>0</v>
      </c>
      <c r="AL212" s="198"/>
      <c r="AM212" s="498">
        <v>80</v>
      </c>
      <c r="AN212" s="499"/>
      <c r="AO212" s="499"/>
    </row>
    <row r="213" spans="1:41" x14ac:dyDescent="0.15">
      <c r="A213" s="174">
        <v>706</v>
      </c>
      <c r="B213" s="176" t="s">
        <v>5963</v>
      </c>
      <c r="C213" s="213">
        <v>250</v>
      </c>
      <c r="D213" s="219">
        <v>7</v>
      </c>
      <c r="E213" s="212" t="s">
        <v>1329</v>
      </c>
      <c r="F213" s="202">
        <v>0</v>
      </c>
      <c r="G213" s="200">
        <v>0</v>
      </c>
      <c r="H213" s="216">
        <v>0</v>
      </c>
      <c r="I213" s="208">
        <v>-50</v>
      </c>
      <c r="J213" s="210">
        <v>0</v>
      </c>
      <c r="K213" s="204">
        <v>100</v>
      </c>
      <c r="L213" s="206">
        <v>0</v>
      </c>
      <c r="M213" s="193"/>
      <c r="N213" s="189"/>
      <c r="O213" s="193"/>
      <c r="P213" s="189"/>
      <c r="Q213" s="193"/>
      <c r="R213" s="189"/>
      <c r="S213" s="194"/>
      <c r="T213" s="191"/>
      <c r="U213" s="198"/>
      <c r="V213" s="213">
        <v>3000</v>
      </c>
      <c r="W213" s="213">
        <v>65535</v>
      </c>
      <c r="X213" s="213">
        <v>65535</v>
      </c>
      <c r="Y213" s="214">
        <v>15000</v>
      </c>
      <c r="Z213" s="213">
        <v>2070</v>
      </c>
      <c r="AA213" s="213">
        <v>700</v>
      </c>
      <c r="AB213" s="213">
        <v>170</v>
      </c>
      <c r="AC213" s="213">
        <v>0</v>
      </c>
      <c r="AD213" s="198"/>
      <c r="AE213" s="213">
        <f t="shared" si="21"/>
        <v>327675</v>
      </c>
      <c r="AF213" s="213">
        <f t="shared" si="22"/>
        <v>327675</v>
      </c>
      <c r="AG213" s="214">
        <f t="shared" si="23"/>
        <v>240000</v>
      </c>
      <c r="AH213" s="213">
        <f t="shared" si="24"/>
        <v>3570</v>
      </c>
      <c r="AI213" s="213">
        <f t="shared" si="25"/>
        <v>2200</v>
      </c>
      <c r="AJ213" s="213">
        <f t="shared" si="26"/>
        <v>680</v>
      </c>
      <c r="AK213" s="213">
        <f t="shared" si="27"/>
        <v>0</v>
      </c>
      <c r="AL213" s="198"/>
      <c r="AM213" s="498">
        <v>80</v>
      </c>
      <c r="AN213" s="499"/>
      <c r="AO213" s="499"/>
    </row>
    <row r="214" spans="1:41" x14ac:dyDescent="0.15">
      <c r="A214" s="174">
        <v>707</v>
      </c>
      <c r="B214" s="176" t="s">
        <v>5964</v>
      </c>
      <c r="C214" s="213">
        <v>250</v>
      </c>
      <c r="D214" s="219">
        <v>7</v>
      </c>
      <c r="E214" s="212" t="s">
        <v>1329</v>
      </c>
      <c r="F214" s="202">
        <v>0</v>
      </c>
      <c r="G214" s="200">
        <v>0</v>
      </c>
      <c r="H214" s="216">
        <v>0</v>
      </c>
      <c r="I214" s="208">
        <v>-50</v>
      </c>
      <c r="J214" s="210">
        <v>0</v>
      </c>
      <c r="K214" s="204">
        <v>100</v>
      </c>
      <c r="L214" s="206">
        <v>0</v>
      </c>
      <c r="M214" s="193"/>
      <c r="N214" s="189"/>
      <c r="O214" s="193"/>
      <c r="P214" s="189"/>
      <c r="Q214" s="193"/>
      <c r="R214" s="189"/>
      <c r="S214" s="194"/>
      <c r="T214" s="191"/>
      <c r="U214" s="198"/>
      <c r="V214" s="213">
        <v>3000</v>
      </c>
      <c r="W214" s="213">
        <v>65535</v>
      </c>
      <c r="X214" s="213">
        <v>65535</v>
      </c>
      <c r="Y214" s="214">
        <v>15000</v>
      </c>
      <c r="Z214" s="213">
        <v>2070</v>
      </c>
      <c r="AA214" s="213">
        <v>700</v>
      </c>
      <c r="AB214" s="213">
        <v>170</v>
      </c>
      <c r="AC214" s="213">
        <v>0</v>
      </c>
      <c r="AD214" s="198"/>
      <c r="AE214" s="213">
        <f t="shared" si="21"/>
        <v>327675</v>
      </c>
      <c r="AF214" s="213">
        <f t="shared" si="22"/>
        <v>327675</v>
      </c>
      <c r="AG214" s="214">
        <f t="shared" si="23"/>
        <v>240000</v>
      </c>
      <c r="AH214" s="213">
        <f t="shared" si="24"/>
        <v>3570</v>
      </c>
      <c r="AI214" s="213">
        <f t="shared" si="25"/>
        <v>2200</v>
      </c>
      <c r="AJ214" s="213">
        <f t="shared" si="26"/>
        <v>680</v>
      </c>
      <c r="AK214" s="213">
        <f t="shared" si="27"/>
        <v>0</v>
      </c>
      <c r="AL214" s="198"/>
      <c r="AM214" s="498">
        <v>80</v>
      </c>
      <c r="AN214" s="499"/>
      <c r="AO214" s="499"/>
    </row>
    <row r="215" spans="1:41" x14ac:dyDescent="0.15">
      <c r="A215" s="174">
        <v>708</v>
      </c>
      <c r="B215" s="176" t="s">
        <v>5965</v>
      </c>
      <c r="C215" s="213">
        <v>250</v>
      </c>
      <c r="D215" s="219">
        <v>7</v>
      </c>
      <c r="E215" s="212" t="s">
        <v>1329</v>
      </c>
      <c r="F215" s="202">
        <v>0</v>
      </c>
      <c r="G215" s="200">
        <v>0</v>
      </c>
      <c r="H215" s="216">
        <v>0</v>
      </c>
      <c r="I215" s="208">
        <v>100</v>
      </c>
      <c r="J215" s="210">
        <v>0</v>
      </c>
      <c r="K215" s="204">
        <v>100</v>
      </c>
      <c r="L215" s="206">
        <v>0</v>
      </c>
      <c r="M215" s="193"/>
      <c r="N215" s="189"/>
      <c r="O215" s="193"/>
      <c r="P215" s="189"/>
      <c r="Q215" s="193"/>
      <c r="R215" s="189"/>
      <c r="S215" s="194"/>
      <c r="T215" s="191"/>
      <c r="U215" s="198"/>
      <c r="V215" s="213">
        <v>3000</v>
      </c>
      <c r="W215" s="213">
        <v>65535</v>
      </c>
      <c r="X215" s="213">
        <v>65535</v>
      </c>
      <c r="Y215" s="214">
        <v>24000</v>
      </c>
      <c r="Z215" s="213">
        <v>5000</v>
      </c>
      <c r="AA215" s="213">
        <v>700</v>
      </c>
      <c r="AB215" s="213">
        <v>170</v>
      </c>
      <c r="AC215" s="213">
        <v>0</v>
      </c>
      <c r="AD215" s="198"/>
      <c r="AE215" s="213">
        <f t="shared" si="21"/>
        <v>327675</v>
      </c>
      <c r="AF215" s="213">
        <f t="shared" si="22"/>
        <v>327675</v>
      </c>
      <c r="AG215" s="214">
        <f t="shared" si="23"/>
        <v>384000</v>
      </c>
      <c r="AH215" s="213">
        <f t="shared" si="24"/>
        <v>6500</v>
      </c>
      <c r="AI215" s="213">
        <f t="shared" si="25"/>
        <v>2200</v>
      </c>
      <c r="AJ215" s="213">
        <f t="shared" si="26"/>
        <v>680</v>
      </c>
      <c r="AK215" s="213">
        <f t="shared" si="27"/>
        <v>0</v>
      </c>
      <c r="AL215" s="198"/>
      <c r="AM215" s="498">
        <v>80</v>
      </c>
      <c r="AN215" s="499"/>
      <c r="AO215" s="499"/>
    </row>
    <row r="216" spans="1:41" x14ac:dyDescent="0.15">
      <c r="A216" s="174">
        <v>709</v>
      </c>
      <c r="B216" s="176" t="s">
        <v>5966</v>
      </c>
      <c r="C216" s="213">
        <v>1</v>
      </c>
      <c r="D216" s="219">
        <v>0</v>
      </c>
      <c r="E216" s="212" t="s">
        <v>6238</v>
      </c>
      <c r="F216" s="202">
        <v>0</v>
      </c>
      <c r="G216" s="200">
        <v>-100</v>
      </c>
      <c r="H216" s="216">
        <v>0</v>
      </c>
      <c r="I216" s="208">
        <v>-50</v>
      </c>
      <c r="J216" s="210">
        <v>0</v>
      </c>
      <c r="K216" s="204">
        <v>-20</v>
      </c>
      <c r="L216" s="206">
        <v>0</v>
      </c>
      <c r="M216" s="193" t="s">
        <v>599</v>
      </c>
      <c r="N216" s="189">
        <v>30</v>
      </c>
      <c r="O216" s="193" t="s">
        <v>601</v>
      </c>
      <c r="P216" s="189">
        <v>5</v>
      </c>
      <c r="Q216" s="193"/>
      <c r="R216" s="189"/>
      <c r="S216" s="194"/>
      <c r="T216" s="191"/>
      <c r="U216" s="198"/>
      <c r="V216" s="213">
        <v>1</v>
      </c>
      <c r="W216" s="213">
        <v>1</v>
      </c>
      <c r="X216" s="213">
        <v>2</v>
      </c>
      <c r="Y216" s="214">
        <v>12</v>
      </c>
      <c r="Z216" s="213">
        <v>14</v>
      </c>
      <c r="AA216" s="213">
        <v>6</v>
      </c>
      <c r="AB216" s="213">
        <v>1</v>
      </c>
      <c r="AC216" s="213">
        <v>1</v>
      </c>
      <c r="AD216" s="198"/>
      <c r="AE216" s="213">
        <f t="shared" si="21"/>
        <v>5</v>
      </c>
      <c r="AF216" s="213">
        <f t="shared" si="22"/>
        <v>10</v>
      </c>
      <c r="AG216" s="214">
        <f t="shared" si="23"/>
        <v>192</v>
      </c>
      <c r="AH216" s="213">
        <f t="shared" si="24"/>
        <v>20</v>
      </c>
      <c r="AI216" s="213">
        <f t="shared" si="25"/>
        <v>12</v>
      </c>
      <c r="AJ216" s="213">
        <f t="shared" si="26"/>
        <v>4</v>
      </c>
      <c r="AK216" s="213">
        <f t="shared" si="27"/>
        <v>4</v>
      </c>
      <c r="AL216" s="198"/>
      <c r="AM216" s="498">
        <v>80</v>
      </c>
      <c r="AN216" s="499"/>
      <c r="AO216" s="499"/>
    </row>
    <row r="217" spans="1:41" x14ac:dyDescent="0.15">
      <c r="A217" s="174">
        <v>710</v>
      </c>
      <c r="B217" s="176" t="s">
        <v>5967</v>
      </c>
      <c r="C217" s="213">
        <v>48</v>
      </c>
      <c r="D217" s="219">
        <v>0</v>
      </c>
      <c r="E217" s="212" t="s">
        <v>6238</v>
      </c>
      <c r="F217" s="202">
        <v>0</v>
      </c>
      <c r="G217" s="200">
        <v>-50</v>
      </c>
      <c r="H217" s="216">
        <v>0</v>
      </c>
      <c r="I217" s="208">
        <v>30</v>
      </c>
      <c r="J217" s="210">
        <v>30</v>
      </c>
      <c r="K217" s="204">
        <v>100</v>
      </c>
      <c r="L217" s="206">
        <v>-50</v>
      </c>
      <c r="M217" s="193" t="s">
        <v>414</v>
      </c>
      <c r="N217" s="189">
        <v>65</v>
      </c>
      <c r="O217" s="193" t="s">
        <v>413</v>
      </c>
      <c r="P217" s="189">
        <v>20</v>
      </c>
      <c r="Q217" s="193" t="s">
        <v>412</v>
      </c>
      <c r="R217" s="189">
        <v>5</v>
      </c>
      <c r="S217" s="194"/>
      <c r="T217" s="191"/>
      <c r="U217" s="198"/>
      <c r="V217" s="213">
        <v>80</v>
      </c>
      <c r="W217" s="213">
        <v>6000</v>
      </c>
      <c r="X217" s="213">
        <v>600</v>
      </c>
      <c r="Y217" s="214">
        <v>30000</v>
      </c>
      <c r="Z217" s="213">
        <v>680</v>
      </c>
      <c r="AA217" s="213">
        <v>110</v>
      </c>
      <c r="AB217" s="213">
        <v>80</v>
      </c>
      <c r="AC217" s="213">
        <v>10</v>
      </c>
      <c r="AD217" s="198"/>
      <c r="AE217" s="213">
        <f t="shared" si="21"/>
        <v>30000</v>
      </c>
      <c r="AF217" s="213">
        <f t="shared" si="22"/>
        <v>3000</v>
      </c>
      <c r="AG217" s="214">
        <f t="shared" si="23"/>
        <v>480000</v>
      </c>
      <c r="AH217" s="213">
        <f t="shared" si="24"/>
        <v>968</v>
      </c>
      <c r="AI217" s="213">
        <f t="shared" si="25"/>
        <v>398</v>
      </c>
      <c r="AJ217" s="213">
        <f t="shared" si="26"/>
        <v>320</v>
      </c>
      <c r="AK217" s="213">
        <f t="shared" si="27"/>
        <v>40</v>
      </c>
      <c r="AL217" s="198"/>
      <c r="AM217" s="498">
        <v>80</v>
      </c>
      <c r="AN217" s="499"/>
      <c r="AO217" s="499"/>
    </row>
    <row r="218" spans="1:41" x14ac:dyDescent="0.15">
      <c r="A218" s="174">
        <v>711</v>
      </c>
      <c r="B218" s="176" t="s">
        <v>411</v>
      </c>
      <c r="C218" s="213">
        <v>40</v>
      </c>
      <c r="D218" s="219">
        <v>0</v>
      </c>
      <c r="E218" s="212" t="s">
        <v>6238</v>
      </c>
      <c r="F218" s="202">
        <v>0</v>
      </c>
      <c r="G218" s="200">
        <v>0</v>
      </c>
      <c r="H218" s="216">
        <v>0</v>
      </c>
      <c r="I218" s="208">
        <v>0</v>
      </c>
      <c r="J218" s="210">
        <v>0</v>
      </c>
      <c r="K218" s="204">
        <v>0</v>
      </c>
      <c r="L218" s="206">
        <v>0</v>
      </c>
      <c r="M218" s="193" t="s">
        <v>410</v>
      </c>
      <c r="N218" s="189">
        <v>65</v>
      </c>
      <c r="O218" s="193" t="s">
        <v>5968</v>
      </c>
      <c r="P218" s="189">
        <v>15</v>
      </c>
      <c r="Q218" s="193" t="s">
        <v>5969</v>
      </c>
      <c r="R218" s="189">
        <v>3</v>
      </c>
      <c r="S218" s="194"/>
      <c r="T218" s="191"/>
      <c r="U218" s="198"/>
      <c r="V218" s="213">
        <v>200</v>
      </c>
      <c r="W218" s="213">
        <v>12000</v>
      </c>
      <c r="X218" s="213">
        <v>3000</v>
      </c>
      <c r="Y218" s="214">
        <v>45000</v>
      </c>
      <c r="Z218" s="213">
        <v>720</v>
      </c>
      <c r="AA218" s="213">
        <v>180</v>
      </c>
      <c r="AB218" s="213">
        <v>100</v>
      </c>
      <c r="AC218" s="213">
        <v>70</v>
      </c>
      <c r="AD218" s="198"/>
      <c r="AE218" s="213">
        <f t="shared" si="21"/>
        <v>60000</v>
      </c>
      <c r="AF218" s="213">
        <f t="shared" si="22"/>
        <v>15000</v>
      </c>
      <c r="AG218" s="214">
        <f t="shared" si="23"/>
        <v>720000</v>
      </c>
      <c r="AH218" s="213">
        <f t="shared" si="24"/>
        <v>960</v>
      </c>
      <c r="AI218" s="213">
        <f t="shared" si="25"/>
        <v>420</v>
      </c>
      <c r="AJ218" s="213">
        <f t="shared" si="26"/>
        <v>400</v>
      </c>
      <c r="AK218" s="213">
        <f t="shared" si="27"/>
        <v>280</v>
      </c>
      <c r="AL218" s="198"/>
      <c r="AM218" s="498">
        <v>80</v>
      </c>
      <c r="AN218" s="499"/>
      <c r="AO218" s="499"/>
    </row>
    <row r="219" spans="1:41" x14ac:dyDescent="0.15">
      <c r="A219" s="174">
        <v>712</v>
      </c>
      <c r="B219" s="176" t="s">
        <v>5970</v>
      </c>
      <c r="C219" s="213">
        <v>45</v>
      </c>
      <c r="D219" s="219">
        <v>7</v>
      </c>
      <c r="E219" s="212" t="s">
        <v>1329</v>
      </c>
      <c r="F219" s="202">
        <v>0</v>
      </c>
      <c r="G219" s="200">
        <v>0</v>
      </c>
      <c r="H219" s="216">
        <v>0</v>
      </c>
      <c r="I219" s="208">
        <v>-50</v>
      </c>
      <c r="J219" s="210">
        <v>0</v>
      </c>
      <c r="K219" s="204">
        <v>100</v>
      </c>
      <c r="L219" s="206">
        <v>0</v>
      </c>
      <c r="M219" s="193" t="s">
        <v>408</v>
      </c>
      <c r="N219" s="189">
        <v>75</v>
      </c>
      <c r="O219" s="193" t="s">
        <v>407</v>
      </c>
      <c r="P219" s="189">
        <v>25</v>
      </c>
      <c r="Q219" s="193" t="s">
        <v>406</v>
      </c>
      <c r="R219" s="189">
        <v>5</v>
      </c>
      <c r="S219" s="194"/>
      <c r="T219" s="191"/>
      <c r="U219" s="198"/>
      <c r="V219" s="213">
        <v>290</v>
      </c>
      <c r="W219" s="213">
        <v>18000</v>
      </c>
      <c r="X219" s="213">
        <v>7000</v>
      </c>
      <c r="Y219" s="214">
        <v>135000</v>
      </c>
      <c r="Z219" s="213">
        <v>750</v>
      </c>
      <c r="AA219" s="213">
        <v>160</v>
      </c>
      <c r="AB219" s="213">
        <v>110</v>
      </c>
      <c r="AC219" s="213">
        <v>70</v>
      </c>
      <c r="AD219" s="198"/>
      <c r="AE219" s="213">
        <f t="shared" si="21"/>
        <v>90000</v>
      </c>
      <c r="AF219" s="213">
        <f t="shared" si="22"/>
        <v>35000</v>
      </c>
      <c r="AG219" s="214">
        <f t="shared" si="23"/>
        <v>2160000</v>
      </c>
      <c r="AH219" s="213">
        <f t="shared" si="24"/>
        <v>1020</v>
      </c>
      <c r="AI219" s="213">
        <f t="shared" si="25"/>
        <v>430</v>
      </c>
      <c r="AJ219" s="213">
        <f t="shared" si="26"/>
        <v>440</v>
      </c>
      <c r="AK219" s="213">
        <f t="shared" si="27"/>
        <v>280</v>
      </c>
      <c r="AL219" s="198"/>
      <c r="AM219" s="498">
        <v>80</v>
      </c>
      <c r="AN219" s="499"/>
      <c r="AO219" s="499"/>
    </row>
    <row r="220" spans="1:41" x14ac:dyDescent="0.15">
      <c r="A220" s="174">
        <v>713</v>
      </c>
      <c r="B220" s="176" t="s">
        <v>5971</v>
      </c>
      <c r="C220" s="213">
        <v>45</v>
      </c>
      <c r="D220" s="219">
        <v>7</v>
      </c>
      <c r="E220" s="212" t="s">
        <v>1329</v>
      </c>
      <c r="F220" s="202">
        <v>0</v>
      </c>
      <c r="G220" s="200">
        <v>0</v>
      </c>
      <c r="H220" s="216">
        <v>0</v>
      </c>
      <c r="I220" s="208">
        <v>-50</v>
      </c>
      <c r="J220" s="210">
        <v>0</v>
      </c>
      <c r="K220" s="204">
        <v>100</v>
      </c>
      <c r="L220" s="206">
        <v>0</v>
      </c>
      <c r="M220" s="193" t="s">
        <v>408</v>
      </c>
      <c r="N220" s="189">
        <v>75</v>
      </c>
      <c r="O220" s="193" t="s">
        <v>407</v>
      </c>
      <c r="P220" s="189">
        <v>25</v>
      </c>
      <c r="Q220" s="193" t="s">
        <v>406</v>
      </c>
      <c r="R220" s="189">
        <v>5</v>
      </c>
      <c r="S220" s="194"/>
      <c r="T220" s="191"/>
      <c r="U220" s="198"/>
      <c r="V220" s="213">
        <v>290</v>
      </c>
      <c r="W220" s="213">
        <v>18000</v>
      </c>
      <c r="X220" s="213">
        <v>7000</v>
      </c>
      <c r="Y220" s="214">
        <v>135000</v>
      </c>
      <c r="Z220" s="213">
        <v>600</v>
      </c>
      <c r="AA220" s="213">
        <v>160</v>
      </c>
      <c r="AB220" s="213">
        <v>110</v>
      </c>
      <c r="AC220" s="213">
        <v>70</v>
      </c>
      <c r="AD220" s="198"/>
      <c r="AE220" s="213">
        <f t="shared" si="21"/>
        <v>90000</v>
      </c>
      <c r="AF220" s="213">
        <f t="shared" si="22"/>
        <v>35000</v>
      </c>
      <c r="AG220" s="214">
        <f t="shared" si="23"/>
        <v>2160000</v>
      </c>
      <c r="AH220" s="213">
        <f t="shared" si="24"/>
        <v>870</v>
      </c>
      <c r="AI220" s="213">
        <f t="shared" si="25"/>
        <v>430</v>
      </c>
      <c r="AJ220" s="213">
        <f t="shared" si="26"/>
        <v>440</v>
      </c>
      <c r="AK220" s="213">
        <f t="shared" si="27"/>
        <v>280</v>
      </c>
      <c r="AL220" s="198"/>
      <c r="AM220" s="498">
        <v>80</v>
      </c>
      <c r="AN220" s="499"/>
      <c r="AO220" s="499"/>
    </row>
    <row r="221" spans="1:41" x14ac:dyDescent="0.15">
      <c r="A221" s="174">
        <v>714</v>
      </c>
      <c r="B221" s="176" t="s">
        <v>5972</v>
      </c>
      <c r="C221" s="213">
        <v>95</v>
      </c>
      <c r="D221" s="219">
        <v>1</v>
      </c>
      <c r="E221" s="212" t="s">
        <v>6243</v>
      </c>
      <c r="F221" s="202">
        <v>0</v>
      </c>
      <c r="G221" s="200">
        <v>0</v>
      </c>
      <c r="H221" s="216">
        <v>0</v>
      </c>
      <c r="I221" s="208">
        <v>0</v>
      </c>
      <c r="J221" s="210">
        <v>0</v>
      </c>
      <c r="K221" s="204">
        <v>-20</v>
      </c>
      <c r="L221" s="206">
        <v>0</v>
      </c>
      <c r="M221" s="193" t="s">
        <v>405</v>
      </c>
      <c r="N221" s="189">
        <v>55</v>
      </c>
      <c r="O221" s="193" t="s">
        <v>404</v>
      </c>
      <c r="P221" s="189">
        <v>25</v>
      </c>
      <c r="Q221" s="193" t="s">
        <v>5973</v>
      </c>
      <c r="R221" s="189">
        <v>5</v>
      </c>
      <c r="S221" s="194"/>
      <c r="T221" s="191"/>
      <c r="U221" s="198"/>
      <c r="V221" s="213">
        <v>200</v>
      </c>
      <c r="W221" s="213">
        <v>30000</v>
      </c>
      <c r="X221" s="213">
        <v>12000</v>
      </c>
      <c r="Y221" s="214">
        <v>180000</v>
      </c>
      <c r="Z221" s="213">
        <v>1150</v>
      </c>
      <c r="AA221" s="213">
        <v>200</v>
      </c>
      <c r="AB221" s="213">
        <v>135</v>
      </c>
      <c r="AC221" s="213">
        <v>40</v>
      </c>
      <c r="AD221" s="198"/>
      <c r="AE221" s="213">
        <f t="shared" si="21"/>
        <v>150000</v>
      </c>
      <c r="AF221" s="213">
        <f t="shared" si="22"/>
        <v>60000</v>
      </c>
      <c r="AG221" s="214">
        <f t="shared" si="23"/>
        <v>2880000</v>
      </c>
      <c r="AH221" s="213">
        <f t="shared" si="24"/>
        <v>1720</v>
      </c>
      <c r="AI221" s="213">
        <f t="shared" si="25"/>
        <v>770</v>
      </c>
      <c r="AJ221" s="213">
        <f t="shared" si="26"/>
        <v>540</v>
      </c>
      <c r="AK221" s="213">
        <f t="shared" si="27"/>
        <v>160</v>
      </c>
      <c r="AL221" s="198"/>
      <c r="AM221" s="498">
        <v>80</v>
      </c>
      <c r="AN221" s="499"/>
      <c r="AO221" s="499"/>
    </row>
    <row r="222" spans="1:41" x14ac:dyDescent="0.15">
      <c r="A222" s="174">
        <v>715</v>
      </c>
      <c r="B222" s="176" t="s">
        <v>402</v>
      </c>
      <c r="C222" s="213">
        <v>10</v>
      </c>
      <c r="D222" s="219">
        <v>0</v>
      </c>
      <c r="E222" s="212" t="s">
        <v>6238</v>
      </c>
      <c r="F222" s="202">
        <v>0</v>
      </c>
      <c r="G222" s="200">
        <v>0</v>
      </c>
      <c r="H222" s="216">
        <v>0</v>
      </c>
      <c r="I222" s="208">
        <v>0</v>
      </c>
      <c r="J222" s="210">
        <v>0</v>
      </c>
      <c r="K222" s="204">
        <v>-20</v>
      </c>
      <c r="L222" s="206">
        <v>0</v>
      </c>
      <c r="M222" s="193"/>
      <c r="N222" s="189"/>
      <c r="O222" s="193"/>
      <c r="P222" s="189"/>
      <c r="Q222" s="193"/>
      <c r="R222" s="189"/>
      <c r="S222" s="194"/>
      <c r="T222" s="191"/>
      <c r="U222" s="198"/>
      <c r="V222" s="213">
        <v>50</v>
      </c>
      <c r="W222" s="213">
        <v>120</v>
      </c>
      <c r="X222" s="213">
        <v>0</v>
      </c>
      <c r="Y222" s="214">
        <v>120</v>
      </c>
      <c r="Z222" s="213">
        <v>110</v>
      </c>
      <c r="AA222" s="213">
        <v>50</v>
      </c>
      <c r="AB222" s="213">
        <v>10</v>
      </c>
      <c r="AC222" s="213">
        <v>10</v>
      </c>
      <c r="AD222" s="198"/>
      <c r="AE222" s="213">
        <f t="shared" si="21"/>
        <v>600</v>
      </c>
      <c r="AF222" s="213">
        <f t="shared" si="22"/>
        <v>0</v>
      </c>
      <c r="AG222" s="214">
        <f t="shared" si="23"/>
        <v>1920</v>
      </c>
      <c r="AH222" s="213">
        <f t="shared" si="24"/>
        <v>170</v>
      </c>
      <c r="AI222" s="213">
        <f t="shared" si="25"/>
        <v>110</v>
      </c>
      <c r="AJ222" s="213">
        <f t="shared" si="26"/>
        <v>40</v>
      </c>
      <c r="AK222" s="213">
        <f t="shared" si="27"/>
        <v>40</v>
      </c>
      <c r="AL222" s="198"/>
      <c r="AM222" s="498">
        <v>80</v>
      </c>
      <c r="AN222" s="499"/>
      <c r="AO222" s="499"/>
    </row>
    <row r="223" spans="1:41" x14ac:dyDescent="0.15">
      <c r="A223" s="174">
        <v>716</v>
      </c>
      <c r="B223" s="176" t="s">
        <v>401</v>
      </c>
      <c r="C223" s="213">
        <v>28</v>
      </c>
      <c r="D223" s="219">
        <v>3</v>
      </c>
      <c r="E223" s="212" t="s">
        <v>6247</v>
      </c>
      <c r="F223" s="202">
        <v>0</v>
      </c>
      <c r="G223" s="200">
        <v>-50</v>
      </c>
      <c r="H223" s="216">
        <v>0</v>
      </c>
      <c r="I223" s="208">
        <v>0</v>
      </c>
      <c r="J223" s="210">
        <v>0</v>
      </c>
      <c r="K223" s="204">
        <v>30</v>
      </c>
      <c r="L223" s="206">
        <v>0</v>
      </c>
      <c r="M223" s="193" t="s">
        <v>400</v>
      </c>
      <c r="N223" s="189">
        <v>100</v>
      </c>
      <c r="O223" s="193" t="s">
        <v>399</v>
      </c>
      <c r="P223" s="189">
        <v>45</v>
      </c>
      <c r="Q223" s="193" t="s">
        <v>398</v>
      </c>
      <c r="R223" s="189">
        <v>5</v>
      </c>
      <c r="S223" s="194"/>
      <c r="T223" s="191"/>
      <c r="U223" s="198"/>
      <c r="V223" s="213">
        <v>275</v>
      </c>
      <c r="W223" s="213">
        <v>1500</v>
      </c>
      <c r="X223" s="213">
        <v>800</v>
      </c>
      <c r="Y223" s="214">
        <v>8000</v>
      </c>
      <c r="Z223" s="213">
        <v>295</v>
      </c>
      <c r="AA223" s="213">
        <v>130</v>
      </c>
      <c r="AB223" s="213">
        <v>75</v>
      </c>
      <c r="AC223" s="213">
        <v>35</v>
      </c>
      <c r="AD223" s="198"/>
      <c r="AE223" s="213">
        <f t="shared" si="21"/>
        <v>7500</v>
      </c>
      <c r="AF223" s="213">
        <f t="shared" si="22"/>
        <v>4000</v>
      </c>
      <c r="AG223" s="214">
        <f t="shared" si="23"/>
        <v>128000</v>
      </c>
      <c r="AH223" s="213">
        <f t="shared" si="24"/>
        <v>463</v>
      </c>
      <c r="AI223" s="213">
        <f t="shared" si="25"/>
        <v>298</v>
      </c>
      <c r="AJ223" s="213">
        <f t="shared" si="26"/>
        <v>300</v>
      </c>
      <c r="AK223" s="213">
        <f t="shared" si="27"/>
        <v>140</v>
      </c>
      <c r="AL223" s="198"/>
      <c r="AM223" s="498">
        <v>75</v>
      </c>
      <c r="AN223" s="499"/>
      <c r="AO223" s="499"/>
    </row>
    <row r="224" spans="1:41" x14ac:dyDescent="0.15">
      <c r="A224" s="174">
        <v>717</v>
      </c>
      <c r="B224" s="176" t="s">
        <v>5974</v>
      </c>
      <c r="C224" s="213">
        <v>48</v>
      </c>
      <c r="D224" s="219">
        <v>3</v>
      </c>
      <c r="E224" s="212" t="s">
        <v>6247</v>
      </c>
      <c r="F224" s="202">
        <v>0</v>
      </c>
      <c r="G224" s="200">
        <v>0</v>
      </c>
      <c r="H224" s="216">
        <v>150</v>
      </c>
      <c r="I224" s="208">
        <v>100</v>
      </c>
      <c r="J224" s="210">
        <v>0</v>
      </c>
      <c r="K224" s="204">
        <v>65</v>
      </c>
      <c r="L224" s="206">
        <v>0</v>
      </c>
      <c r="M224" s="193"/>
      <c r="N224" s="189"/>
      <c r="O224" s="193"/>
      <c r="P224" s="189"/>
      <c r="Q224" s="193"/>
      <c r="R224" s="189"/>
      <c r="S224" s="194"/>
      <c r="T224" s="191"/>
      <c r="U224" s="198"/>
      <c r="V224" s="213">
        <v>280</v>
      </c>
      <c r="W224" s="213">
        <v>0</v>
      </c>
      <c r="X224" s="213">
        <v>0</v>
      </c>
      <c r="Y224" s="214">
        <v>65000</v>
      </c>
      <c r="Z224" s="213">
        <v>700</v>
      </c>
      <c r="AA224" s="213">
        <v>180</v>
      </c>
      <c r="AB224" s="213">
        <v>90</v>
      </c>
      <c r="AC224" s="213">
        <v>70</v>
      </c>
      <c r="AD224" s="198"/>
      <c r="AE224" s="213">
        <f t="shared" si="21"/>
        <v>0</v>
      </c>
      <c r="AF224" s="213">
        <f t="shared" si="22"/>
        <v>0</v>
      </c>
      <c r="AG224" s="214">
        <f t="shared" si="23"/>
        <v>1040000</v>
      </c>
      <c r="AH224" s="213">
        <f t="shared" si="24"/>
        <v>988</v>
      </c>
      <c r="AI224" s="213">
        <f t="shared" si="25"/>
        <v>468</v>
      </c>
      <c r="AJ224" s="213">
        <f t="shared" si="26"/>
        <v>360</v>
      </c>
      <c r="AK224" s="213">
        <f t="shared" si="27"/>
        <v>280</v>
      </c>
      <c r="AL224" s="198"/>
      <c r="AM224" s="498">
        <v>80</v>
      </c>
      <c r="AN224" s="499"/>
      <c r="AO224" s="499"/>
    </row>
    <row r="225" spans="1:41" x14ac:dyDescent="0.15">
      <c r="A225" s="174">
        <v>718</v>
      </c>
      <c r="B225" s="176" t="s">
        <v>5975</v>
      </c>
      <c r="C225" s="213">
        <v>50</v>
      </c>
      <c r="D225" s="219">
        <v>3</v>
      </c>
      <c r="E225" s="212" t="s">
        <v>6247</v>
      </c>
      <c r="F225" s="202">
        <v>0</v>
      </c>
      <c r="G225" s="200">
        <v>0</v>
      </c>
      <c r="H225" s="216">
        <v>150</v>
      </c>
      <c r="I225" s="208">
        <v>100</v>
      </c>
      <c r="J225" s="210">
        <v>0</v>
      </c>
      <c r="K225" s="204">
        <v>65</v>
      </c>
      <c r="L225" s="206">
        <v>0</v>
      </c>
      <c r="M225" s="193" t="s">
        <v>3943</v>
      </c>
      <c r="N225" s="189">
        <v>75</v>
      </c>
      <c r="O225" s="193" t="s">
        <v>396</v>
      </c>
      <c r="P225" s="189">
        <v>15</v>
      </c>
      <c r="Q225" s="193" t="s">
        <v>395</v>
      </c>
      <c r="R225" s="189">
        <v>8</v>
      </c>
      <c r="S225" s="194"/>
      <c r="T225" s="191"/>
      <c r="U225" s="198"/>
      <c r="V225" s="213">
        <v>380</v>
      </c>
      <c r="W225" s="213">
        <v>8000</v>
      </c>
      <c r="X225" s="213">
        <v>2000</v>
      </c>
      <c r="Y225" s="214">
        <v>96000</v>
      </c>
      <c r="Z225" s="213">
        <v>700</v>
      </c>
      <c r="AA225" s="213">
        <v>180</v>
      </c>
      <c r="AB225" s="213">
        <v>90</v>
      </c>
      <c r="AC225" s="213">
        <v>70</v>
      </c>
      <c r="AD225" s="198"/>
      <c r="AE225" s="213">
        <f t="shared" si="21"/>
        <v>40000</v>
      </c>
      <c r="AF225" s="213">
        <f t="shared" si="22"/>
        <v>10000</v>
      </c>
      <c r="AG225" s="214">
        <f t="shared" si="23"/>
        <v>1536000</v>
      </c>
      <c r="AH225" s="213">
        <f t="shared" si="24"/>
        <v>1000</v>
      </c>
      <c r="AI225" s="213">
        <f t="shared" si="25"/>
        <v>480</v>
      </c>
      <c r="AJ225" s="213">
        <f t="shared" si="26"/>
        <v>360</v>
      </c>
      <c r="AK225" s="213">
        <f t="shared" si="27"/>
        <v>280</v>
      </c>
      <c r="AL225" s="198"/>
      <c r="AM225" s="498">
        <v>80</v>
      </c>
      <c r="AN225" s="499"/>
      <c r="AO225" s="499"/>
    </row>
    <row r="226" spans="1:41" x14ac:dyDescent="0.15">
      <c r="A226" s="174">
        <v>719</v>
      </c>
      <c r="B226" s="176" t="s">
        <v>5976</v>
      </c>
      <c r="C226" s="213">
        <v>50</v>
      </c>
      <c r="D226" s="219">
        <v>7</v>
      </c>
      <c r="E226" s="212" t="s">
        <v>1329</v>
      </c>
      <c r="F226" s="202">
        <v>0</v>
      </c>
      <c r="G226" s="200">
        <v>0</v>
      </c>
      <c r="H226" s="216">
        <v>-50</v>
      </c>
      <c r="I226" s="208">
        <v>-125</v>
      </c>
      <c r="J226" s="210">
        <v>0</v>
      </c>
      <c r="K226" s="204">
        <v>100</v>
      </c>
      <c r="L226" s="206">
        <v>0</v>
      </c>
      <c r="M226" s="193"/>
      <c r="N226" s="189"/>
      <c r="O226" s="193"/>
      <c r="P226" s="189"/>
      <c r="Q226" s="193"/>
      <c r="R226" s="189"/>
      <c r="S226" s="194"/>
      <c r="T226" s="191"/>
      <c r="U226" s="198"/>
      <c r="V226" s="213">
        <v>900</v>
      </c>
      <c r="W226" s="213">
        <v>0</v>
      </c>
      <c r="X226" s="213">
        <v>0</v>
      </c>
      <c r="Y226" s="214">
        <v>22500</v>
      </c>
      <c r="Z226" s="213">
        <v>720</v>
      </c>
      <c r="AA226" s="213">
        <v>160</v>
      </c>
      <c r="AB226" s="213">
        <v>110</v>
      </c>
      <c r="AC226" s="213">
        <v>70</v>
      </c>
      <c r="AD226" s="198"/>
      <c r="AE226" s="213">
        <f t="shared" si="21"/>
        <v>0</v>
      </c>
      <c r="AF226" s="213">
        <f t="shared" si="22"/>
        <v>0</v>
      </c>
      <c r="AG226" s="214">
        <f t="shared" si="23"/>
        <v>360000</v>
      </c>
      <c r="AH226" s="213">
        <f t="shared" si="24"/>
        <v>1020</v>
      </c>
      <c r="AI226" s="213">
        <f t="shared" si="25"/>
        <v>460</v>
      </c>
      <c r="AJ226" s="213">
        <f t="shared" si="26"/>
        <v>440</v>
      </c>
      <c r="AK226" s="213">
        <f t="shared" si="27"/>
        <v>280</v>
      </c>
      <c r="AL226" s="198"/>
      <c r="AM226" s="498">
        <v>80</v>
      </c>
      <c r="AN226" s="499"/>
      <c r="AO226" s="499"/>
    </row>
    <row r="227" spans="1:41" x14ac:dyDescent="0.15">
      <c r="A227" s="174">
        <v>720</v>
      </c>
      <c r="B227" s="176" t="s">
        <v>5977</v>
      </c>
      <c r="C227" s="213">
        <v>56</v>
      </c>
      <c r="D227" s="219">
        <v>3</v>
      </c>
      <c r="E227" s="212" t="s">
        <v>6247</v>
      </c>
      <c r="F227" s="202">
        <v>0</v>
      </c>
      <c r="G227" s="200">
        <v>0</v>
      </c>
      <c r="H227" s="216">
        <v>-50</v>
      </c>
      <c r="I227" s="208">
        <v>0</v>
      </c>
      <c r="J227" s="210">
        <v>-50</v>
      </c>
      <c r="K227" s="204">
        <v>100</v>
      </c>
      <c r="L227" s="206">
        <v>0</v>
      </c>
      <c r="M227" s="193" t="s">
        <v>3499</v>
      </c>
      <c r="N227" s="189">
        <v>60</v>
      </c>
      <c r="O227" s="193" t="s">
        <v>394</v>
      </c>
      <c r="P227" s="189">
        <v>30</v>
      </c>
      <c r="Q227" s="193" t="s">
        <v>393</v>
      </c>
      <c r="R227" s="189">
        <v>15</v>
      </c>
      <c r="S227" s="194"/>
      <c r="T227" s="191"/>
      <c r="U227" s="198"/>
      <c r="V227" s="213">
        <v>400</v>
      </c>
      <c r="W227" s="213">
        <v>13000</v>
      </c>
      <c r="X227" s="213">
        <v>5000</v>
      </c>
      <c r="Y227" s="214">
        <v>105000</v>
      </c>
      <c r="Z227" s="213">
        <v>750</v>
      </c>
      <c r="AA227" s="213">
        <v>180</v>
      </c>
      <c r="AB227" s="213">
        <v>110</v>
      </c>
      <c r="AC227" s="213">
        <v>65</v>
      </c>
      <c r="AD227" s="198"/>
      <c r="AE227" s="213">
        <f t="shared" si="21"/>
        <v>65000</v>
      </c>
      <c r="AF227" s="213">
        <f t="shared" si="22"/>
        <v>25000</v>
      </c>
      <c r="AG227" s="214">
        <f t="shared" si="23"/>
        <v>1680000</v>
      </c>
      <c r="AH227" s="213">
        <f t="shared" si="24"/>
        <v>1086</v>
      </c>
      <c r="AI227" s="213">
        <f t="shared" si="25"/>
        <v>516</v>
      </c>
      <c r="AJ227" s="213">
        <f t="shared" si="26"/>
        <v>440</v>
      </c>
      <c r="AK227" s="213">
        <f t="shared" si="27"/>
        <v>260</v>
      </c>
      <c r="AL227" s="198"/>
      <c r="AM227" s="498">
        <v>80</v>
      </c>
      <c r="AN227" s="499"/>
      <c r="AO227" s="499"/>
    </row>
    <row r="228" spans="1:41" x14ac:dyDescent="0.15">
      <c r="A228" s="174">
        <v>721</v>
      </c>
      <c r="B228" s="176" t="s">
        <v>5978</v>
      </c>
      <c r="C228" s="213">
        <v>56</v>
      </c>
      <c r="D228" s="219">
        <v>7</v>
      </c>
      <c r="E228" s="212" t="s">
        <v>1329</v>
      </c>
      <c r="F228" s="202">
        <v>0</v>
      </c>
      <c r="G228" s="200">
        <v>0</v>
      </c>
      <c r="H228" s="216">
        <v>0</v>
      </c>
      <c r="I228" s="208">
        <v>-100</v>
      </c>
      <c r="J228" s="210">
        <v>0</v>
      </c>
      <c r="K228" s="204">
        <v>100</v>
      </c>
      <c r="L228" s="206">
        <v>0</v>
      </c>
      <c r="M228" s="193"/>
      <c r="N228" s="189"/>
      <c r="O228" s="193"/>
      <c r="P228" s="189"/>
      <c r="Q228" s="193"/>
      <c r="R228" s="189"/>
      <c r="S228" s="194"/>
      <c r="T228" s="191"/>
      <c r="U228" s="198"/>
      <c r="V228" s="213">
        <v>500</v>
      </c>
      <c r="W228" s="213">
        <v>0</v>
      </c>
      <c r="X228" s="213">
        <v>0</v>
      </c>
      <c r="Y228" s="214">
        <v>24000</v>
      </c>
      <c r="Z228" s="213">
        <v>800</v>
      </c>
      <c r="AA228" s="213">
        <v>180</v>
      </c>
      <c r="AB228" s="213">
        <v>110</v>
      </c>
      <c r="AC228" s="213">
        <v>65</v>
      </c>
      <c r="AD228" s="198"/>
      <c r="AE228" s="213">
        <f t="shared" si="21"/>
        <v>0</v>
      </c>
      <c r="AF228" s="213">
        <f t="shared" si="22"/>
        <v>0</v>
      </c>
      <c r="AG228" s="214">
        <f t="shared" si="23"/>
        <v>384000</v>
      </c>
      <c r="AH228" s="213">
        <f t="shared" si="24"/>
        <v>1136</v>
      </c>
      <c r="AI228" s="213">
        <f t="shared" si="25"/>
        <v>516</v>
      </c>
      <c r="AJ228" s="213">
        <f t="shared" si="26"/>
        <v>440</v>
      </c>
      <c r="AK228" s="213">
        <f t="shared" si="27"/>
        <v>260</v>
      </c>
      <c r="AL228" s="198"/>
      <c r="AM228" s="498">
        <v>80</v>
      </c>
      <c r="AN228" s="499"/>
      <c r="AO228" s="499"/>
    </row>
    <row r="229" spans="1:41" x14ac:dyDescent="0.15">
      <c r="A229" s="174">
        <v>722</v>
      </c>
      <c r="B229" s="176" t="s">
        <v>5979</v>
      </c>
      <c r="C229" s="213">
        <v>85</v>
      </c>
      <c r="D229" s="219">
        <v>3</v>
      </c>
      <c r="E229" s="212" t="s">
        <v>6247</v>
      </c>
      <c r="F229" s="202">
        <v>0</v>
      </c>
      <c r="G229" s="200">
        <v>50</v>
      </c>
      <c r="H229" s="216">
        <v>-50</v>
      </c>
      <c r="I229" s="208">
        <v>75</v>
      </c>
      <c r="J229" s="210">
        <v>-50</v>
      </c>
      <c r="K229" s="204">
        <v>75</v>
      </c>
      <c r="L229" s="206">
        <v>-50</v>
      </c>
      <c r="M229" s="193" t="s">
        <v>392</v>
      </c>
      <c r="N229" s="189">
        <v>75</v>
      </c>
      <c r="O229" s="193" t="s">
        <v>391</v>
      </c>
      <c r="P229" s="189">
        <v>35</v>
      </c>
      <c r="Q229" s="193" t="s">
        <v>390</v>
      </c>
      <c r="R229" s="189">
        <v>10</v>
      </c>
      <c r="S229" s="194"/>
      <c r="T229" s="191"/>
      <c r="U229" s="198"/>
      <c r="V229" s="213">
        <v>200</v>
      </c>
      <c r="W229" s="213">
        <v>32000</v>
      </c>
      <c r="X229" s="213">
        <v>8000</v>
      </c>
      <c r="Y229" s="214">
        <v>40000</v>
      </c>
      <c r="Z229" s="213">
        <v>1200</v>
      </c>
      <c r="AA229" s="213">
        <v>255</v>
      </c>
      <c r="AB229" s="213">
        <v>120</v>
      </c>
      <c r="AC229" s="213">
        <v>35</v>
      </c>
      <c r="AD229" s="198"/>
      <c r="AE229" s="213">
        <f t="shared" si="21"/>
        <v>160000</v>
      </c>
      <c r="AF229" s="213">
        <f t="shared" si="22"/>
        <v>40000</v>
      </c>
      <c r="AG229" s="214">
        <f t="shared" si="23"/>
        <v>640000</v>
      </c>
      <c r="AH229" s="213">
        <f t="shared" si="24"/>
        <v>1710</v>
      </c>
      <c r="AI229" s="213">
        <f t="shared" si="25"/>
        <v>765</v>
      </c>
      <c r="AJ229" s="213">
        <f t="shared" si="26"/>
        <v>480</v>
      </c>
      <c r="AK229" s="213">
        <f t="shared" si="27"/>
        <v>140</v>
      </c>
      <c r="AL229" s="198"/>
      <c r="AM229" s="498">
        <v>80</v>
      </c>
      <c r="AN229" s="499"/>
      <c r="AO229" s="499"/>
    </row>
    <row r="230" spans="1:41" x14ac:dyDescent="0.15">
      <c r="A230" s="174">
        <v>723</v>
      </c>
      <c r="B230" s="176" t="s">
        <v>9690</v>
      </c>
      <c r="C230" s="213">
        <v>55</v>
      </c>
      <c r="D230" s="219">
        <v>5</v>
      </c>
      <c r="E230" s="212" t="s">
        <v>6245</v>
      </c>
      <c r="F230" s="202">
        <v>0</v>
      </c>
      <c r="G230" s="200">
        <v>0</v>
      </c>
      <c r="H230" s="216">
        <v>200</v>
      </c>
      <c r="I230" s="208">
        <v>-100</v>
      </c>
      <c r="J230" s="210">
        <v>0</v>
      </c>
      <c r="K230" s="204">
        <v>100</v>
      </c>
      <c r="L230" s="206">
        <v>0</v>
      </c>
      <c r="M230" s="193" t="s">
        <v>389</v>
      </c>
      <c r="N230" s="189">
        <v>55</v>
      </c>
      <c r="O230" s="193" t="s">
        <v>388</v>
      </c>
      <c r="P230" s="189">
        <v>30</v>
      </c>
      <c r="Q230" s="193" t="s">
        <v>387</v>
      </c>
      <c r="R230" s="189">
        <v>15</v>
      </c>
      <c r="S230" s="194"/>
      <c r="T230" s="191"/>
      <c r="U230" s="198"/>
      <c r="V230" s="213">
        <v>500</v>
      </c>
      <c r="W230" s="213">
        <v>15000</v>
      </c>
      <c r="X230" s="213">
        <v>5000</v>
      </c>
      <c r="Y230" s="214">
        <v>15000</v>
      </c>
      <c r="Z230" s="213">
        <v>800</v>
      </c>
      <c r="AA230" s="213">
        <v>240</v>
      </c>
      <c r="AB230" s="213">
        <v>110</v>
      </c>
      <c r="AC230" s="213">
        <v>99</v>
      </c>
      <c r="AD230" s="198"/>
      <c r="AE230" s="213">
        <f t="shared" si="21"/>
        <v>75000</v>
      </c>
      <c r="AF230" s="213">
        <f t="shared" si="22"/>
        <v>25000</v>
      </c>
      <c r="AG230" s="214">
        <f t="shared" si="23"/>
        <v>240000</v>
      </c>
      <c r="AH230" s="213">
        <f t="shared" si="24"/>
        <v>1130</v>
      </c>
      <c r="AI230" s="213">
        <f t="shared" si="25"/>
        <v>570</v>
      </c>
      <c r="AJ230" s="213">
        <f t="shared" si="26"/>
        <v>440</v>
      </c>
      <c r="AK230" s="213">
        <f t="shared" si="27"/>
        <v>396</v>
      </c>
      <c r="AL230" s="198"/>
      <c r="AM230" s="498">
        <v>80</v>
      </c>
      <c r="AN230" s="499"/>
      <c r="AO230" s="499"/>
    </row>
    <row r="231" spans="1:41" x14ac:dyDescent="0.15">
      <c r="A231" s="174">
        <v>724</v>
      </c>
      <c r="B231" s="176" t="s">
        <v>5981</v>
      </c>
      <c r="C231" s="213">
        <v>62</v>
      </c>
      <c r="D231" s="219">
        <v>7</v>
      </c>
      <c r="E231" s="212" t="s">
        <v>1329</v>
      </c>
      <c r="F231" s="202">
        <v>0</v>
      </c>
      <c r="G231" s="200">
        <v>0</v>
      </c>
      <c r="H231" s="216">
        <v>0</v>
      </c>
      <c r="I231" s="208">
        <v>-50</v>
      </c>
      <c r="J231" s="210">
        <v>0</v>
      </c>
      <c r="K231" s="204">
        <v>100</v>
      </c>
      <c r="L231" s="206">
        <v>0</v>
      </c>
      <c r="M231" s="193" t="s">
        <v>2725</v>
      </c>
      <c r="N231" s="189">
        <v>55</v>
      </c>
      <c r="O231" s="193" t="s">
        <v>386</v>
      </c>
      <c r="P231" s="189">
        <v>25</v>
      </c>
      <c r="Q231" s="193" t="s">
        <v>2391</v>
      </c>
      <c r="R231" s="189">
        <v>7</v>
      </c>
      <c r="S231" s="194"/>
      <c r="T231" s="191"/>
      <c r="U231" s="198"/>
      <c r="V231" s="213">
        <v>400</v>
      </c>
      <c r="W231" s="213">
        <v>39000</v>
      </c>
      <c r="X231" s="213">
        <v>3000</v>
      </c>
      <c r="Y231" s="214">
        <v>45000</v>
      </c>
      <c r="Z231" s="213">
        <v>1100</v>
      </c>
      <c r="AA231" s="213">
        <v>100</v>
      </c>
      <c r="AB231" s="213">
        <v>80</v>
      </c>
      <c r="AC231" s="213">
        <v>80</v>
      </c>
      <c r="AD231" s="198"/>
      <c r="AE231" s="213">
        <f t="shared" si="21"/>
        <v>195000</v>
      </c>
      <c r="AF231" s="213">
        <f t="shared" si="22"/>
        <v>15000</v>
      </c>
      <c r="AG231" s="214">
        <f t="shared" si="23"/>
        <v>720000</v>
      </c>
      <c r="AH231" s="213">
        <f t="shared" si="24"/>
        <v>1472</v>
      </c>
      <c r="AI231" s="213">
        <f t="shared" si="25"/>
        <v>472</v>
      </c>
      <c r="AJ231" s="213">
        <f t="shared" si="26"/>
        <v>320</v>
      </c>
      <c r="AK231" s="213">
        <f t="shared" si="27"/>
        <v>320</v>
      </c>
      <c r="AL231" s="198"/>
      <c r="AM231" s="498">
        <v>80</v>
      </c>
      <c r="AN231" s="499"/>
      <c r="AO231" s="499"/>
    </row>
    <row r="232" spans="1:41" x14ac:dyDescent="0.15">
      <c r="A232" s="174">
        <v>725</v>
      </c>
      <c r="B232" s="176" t="s">
        <v>5982</v>
      </c>
      <c r="C232" s="213">
        <v>62</v>
      </c>
      <c r="D232" s="219">
        <v>7</v>
      </c>
      <c r="E232" s="212" t="s">
        <v>1329</v>
      </c>
      <c r="F232" s="202">
        <v>0</v>
      </c>
      <c r="G232" s="200">
        <v>0</v>
      </c>
      <c r="H232" s="216">
        <v>0</v>
      </c>
      <c r="I232" s="208">
        <v>-50</v>
      </c>
      <c r="J232" s="210">
        <v>0</v>
      </c>
      <c r="K232" s="204">
        <v>100</v>
      </c>
      <c r="L232" s="206">
        <v>0</v>
      </c>
      <c r="M232" s="193" t="s">
        <v>2725</v>
      </c>
      <c r="N232" s="189">
        <v>55</v>
      </c>
      <c r="O232" s="193" t="s">
        <v>386</v>
      </c>
      <c r="P232" s="189">
        <v>25</v>
      </c>
      <c r="Q232" s="193" t="s">
        <v>2391</v>
      </c>
      <c r="R232" s="189">
        <v>7</v>
      </c>
      <c r="S232" s="194"/>
      <c r="T232" s="191"/>
      <c r="U232" s="198"/>
      <c r="V232" s="213">
        <v>400</v>
      </c>
      <c r="W232" s="213">
        <v>39000</v>
      </c>
      <c r="X232" s="213">
        <v>3000</v>
      </c>
      <c r="Y232" s="214">
        <v>45000</v>
      </c>
      <c r="Z232" s="213">
        <v>1100</v>
      </c>
      <c r="AA232" s="213">
        <v>100</v>
      </c>
      <c r="AB232" s="213">
        <v>80</v>
      </c>
      <c r="AC232" s="213">
        <v>80</v>
      </c>
      <c r="AD232" s="198"/>
      <c r="AE232" s="213">
        <f t="shared" si="21"/>
        <v>195000</v>
      </c>
      <c r="AF232" s="213">
        <f t="shared" si="22"/>
        <v>15000</v>
      </c>
      <c r="AG232" s="214">
        <f t="shared" si="23"/>
        <v>720000</v>
      </c>
      <c r="AH232" s="213">
        <f t="shared" si="24"/>
        <v>1472</v>
      </c>
      <c r="AI232" s="213">
        <f t="shared" si="25"/>
        <v>472</v>
      </c>
      <c r="AJ232" s="213">
        <f t="shared" si="26"/>
        <v>320</v>
      </c>
      <c r="AK232" s="213">
        <f t="shared" si="27"/>
        <v>320</v>
      </c>
      <c r="AL232" s="198"/>
      <c r="AM232" s="498">
        <v>80</v>
      </c>
      <c r="AN232" s="499"/>
      <c r="AO232" s="499"/>
    </row>
    <row r="233" spans="1:41" x14ac:dyDescent="0.15">
      <c r="A233" s="174">
        <v>726</v>
      </c>
      <c r="B233" s="176" t="s">
        <v>385</v>
      </c>
      <c r="C233" s="213">
        <v>75</v>
      </c>
      <c r="D233" s="219">
        <v>7</v>
      </c>
      <c r="E233" s="212" t="s">
        <v>1329</v>
      </c>
      <c r="F233" s="202">
        <v>0</v>
      </c>
      <c r="G233" s="200">
        <v>0</v>
      </c>
      <c r="H233" s="216">
        <v>0</v>
      </c>
      <c r="I233" s="208">
        <v>0</v>
      </c>
      <c r="J233" s="210">
        <v>0</v>
      </c>
      <c r="K233" s="204">
        <v>100</v>
      </c>
      <c r="L233" s="206">
        <v>0</v>
      </c>
      <c r="M233" s="193" t="s">
        <v>384</v>
      </c>
      <c r="N233" s="189">
        <v>25</v>
      </c>
      <c r="O233" s="193" t="s">
        <v>2721</v>
      </c>
      <c r="P233" s="189">
        <v>20</v>
      </c>
      <c r="Q233" s="193" t="s">
        <v>1543</v>
      </c>
      <c r="R233" s="189">
        <v>5</v>
      </c>
      <c r="S233" s="194"/>
      <c r="T233" s="191"/>
      <c r="U233" s="198"/>
      <c r="V233" s="213">
        <v>300</v>
      </c>
      <c r="W233" s="213">
        <v>60000</v>
      </c>
      <c r="X233" s="213">
        <v>7777</v>
      </c>
      <c r="Y233" s="214">
        <v>130200</v>
      </c>
      <c r="Z233" s="213">
        <v>1500</v>
      </c>
      <c r="AA233" s="213">
        <v>120</v>
      </c>
      <c r="AB233" s="213">
        <v>99</v>
      </c>
      <c r="AC233" s="213">
        <v>99</v>
      </c>
      <c r="AD233" s="198"/>
      <c r="AE233" s="213">
        <f t="shared" si="21"/>
        <v>300000</v>
      </c>
      <c r="AF233" s="213">
        <f t="shared" si="22"/>
        <v>38885</v>
      </c>
      <c r="AG233" s="214">
        <f t="shared" si="23"/>
        <v>2083200</v>
      </c>
      <c r="AH233" s="213">
        <f t="shared" si="24"/>
        <v>1950</v>
      </c>
      <c r="AI233" s="213">
        <f t="shared" si="25"/>
        <v>570</v>
      </c>
      <c r="AJ233" s="213">
        <f t="shared" si="26"/>
        <v>396</v>
      </c>
      <c r="AK233" s="213">
        <f t="shared" si="27"/>
        <v>396</v>
      </c>
      <c r="AL233" s="198"/>
      <c r="AM233" s="498">
        <v>80</v>
      </c>
      <c r="AN233" s="499"/>
      <c r="AO233" s="499"/>
    </row>
    <row r="234" spans="1:41" x14ac:dyDescent="0.15">
      <c r="A234" s="174">
        <v>727</v>
      </c>
      <c r="B234" s="176" t="s">
        <v>383</v>
      </c>
      <c r="C234" s="213">
        <v>80</v>
      </c>
      <c r="D234" s="219">
        <v>1</v>
      </c>
      <c r="E234" s="212" t="s">
        <v>6243</v>
      </c>
      <c r="F234" s="202">
        <v>0</v>
      </c>
      <c r="G234" s="200">
        <v>0</v>
      </c>
      <c r="H234" s="216">
        <v>0</v>
      </c>
      <c r="I234" s="208">
        <v>0</v>
      </c>
      <c r="J234" s="210">
        <v>0</v>
      </c>
      <c r="K234" s="204">
        <v>-20</v>
      </c>
      <c r="L234" s="206">
        <v>0</v>
      </c>
      <c r="M234" s="193" t="s">
        <v>5486</v>
      </c>
      <c r="N234" s="189">
        <v>80</v>
      </c>
      <c r="O234" s="193" t="s">
        <v>5486</v>
      </c>
      <c r="P234" s="189">
        <v>50</v>
      </c>
      <c r="Q234" s="193" t="s">
        <v>382</v>
      </c>
      <c r="R234" s="189">
        <v>10</v>
      </c>
      <c r="S234" s="194"/>
      <c r="T234" s="191"/>
      <c r="U234" s="198"/>
      <c r="V234" s="213">
        <v>700</v>
      </c>
      <c r="W234" s="213">
        <v>54000</v>
      </c>
      <c r="X234" s="213">
        <v>8000</v>
      </c>
      <c r="Y234" s="214">
        <v>650000</v>
      </c>
      <c r="Z234" s="213">
        <v>1600</v>
      </c>
      <c r="AA234" s="213">
        <v>80</v>
      </c>
      <c r="AB234" s="213">
        <v>90</v>
      </c>
      <c r="AC234" s="213">
        <v>99</v>
      </c>
      <c r="AD234" s="198"/>
      <c r="AE234" s="213">
        <f t="shared" si="21"/>
        <v>270000</v>
      </c>
      <c r="AF234" s="213">
        <f t="shared" si="22"/>
        <v>40000</v>
      </c>
      <c r="AG234" s="214">
        <f t="shared" si="23"/>
        <v>10400000</v>
      </c>
      <c r="AH234" s="213">
        <f t="shared" si="24"/>
        <v>2080</v>
      </c>
      <c r="AI234" s="213">
        <f t="shared" si="25"/>
        <v>560</v>
      </c>
      <c r="AJ234" s="213">
        <f t="shared" si="26"/>
        <v>360</v>
      </c>
      <c r="AK234" s="213">
        <f t="shared" si="27"/>
        <v>396</v>
      </c>
      <c r="AL234" s="198"/>
      <c r="AM234" s="498">
        <v>100</v>
      </c>
      <c r="AN234" s="499"/>
      <c r="AO234" s="499"/>
    </row>
    <row r="235" spans="1:41" x14ac:dyDescent="0.15">
      <c r="A235" s="174">
        <v>728</v>
      </c>
      <c r="B235" s="176" t="s">
        <v>381</v>
      </c>
      <c r="C235" s="213">
        <v>100</v>
      </c>
      <c r="D235" s="219">
        <v>5</v>
      </c>
      <c r="E235" s="212" t="s">
        <v>6245</v>
      </c>
      <c r="F235" s="202">
        <v>0</v>
      </c>
      <c r="G235" s="200">
        <v>50</v>
      </c>
      <c r="H235" s="216">
        <v>200</v>
      </c>
      <c r="I235" s="208">
        <v>-100</v>
      </c>
      <c r="J235" s="210">
        <v>-50</v>
      </c>
      <c r="K235" s="204">
        <v>100</v>
      </c>
      <c r="L235" s="206">
        <v>50</v>
      </c>
      <c r="M235" s="193" t="s">
        <v>380</v>
      </c>
      <c r="N235" s="189">
        <v>33</v>
      </c>
      <c r="O235" s="193" t="s">
        <v>5110</v>
      </c>
      <c r="P235" s="189">
        <v>25</v>
      </c>
      <c r="Q235" s="193" t="s">
        <v>5363</v>
      </c>
      <c r="R235" s="189">
        <v>25</v>
      </c>
      <c r="S235" s="194"/>
      <c r="T235" s="191"/>
      <c r="U235" s="198"/>
      <c r="V235" s="213">
        <v>400</v>
      </c>
      <c r="W235" s="213">
        <v>60000</v>
      </c>
      <c r="X235" s="213">
        <v>10000</v>
      </c>
      <c r="Y235" s="214">
        <v>195000</v>
      </c>
      <c r="Z235" s="213">
        <v>1350</v>
      </c>
      <c r="AA235" s="213">
        <v>250</v>
      </c>
      <c r="AB235" s="213">
        <v>140</v>
      </c>
      <c r="AC235" s="213">
        <v>140</v>
      </c>
      <c r="AD235" s="198"/>
      <c r="AE235" s="213">
        <f t="shared" si="21"/>
        <v>300000</v>
      </c>
      <c r="AF235" s="213">
        <f t="shared" si="22"/>
        <v>50000</v>
      </c>
      <c r="AG235" s="214">
        <f t="shared" si="23"/>
        <v>3120000</v>
      </c>
      <c r="AH235" s="213">
        <f t="shared" si="24"/>
        <v>1950</v>
      </c>
      <c r="AI235" s="213">
        <f t="shared" si="25"/>
        <v>850</v>
      </c>
      <c r="AJ235" s="213">
        <f t="shared" si="26"/>
        <v>560</v>
      </c>
      <c r="AK235" s="213">
        <f t="shared" si="27"/>
        <v>560</v>
      </c>
      <c r="AL235" s="198"/>
      <c r="AM235" s="498">
        <v>80</v>
      </c>
      <c r="AN235" s="499"/>
      <c r="AO235" s="499"/>
    </row>
    <row r="236" spans="1:41" x14ac:dyDescent="0.15">
      <c r="A236" s="174">
        <v>729</v>
      </c>
      <c r="B236" s="176" t="s">
        <v>379</v>
      </c>
      <c r="C236" s="213">
        <v>25</v>
      </c>
      <c r="D236" s="219">
        <v>1</v>
      </c>
      <c r="E236" s="212" t="s">
        <v>6243</v>
      </c>
      <c r="F236" s="202">
        <v>75</v>
      </c>
      <c r="G236" s="200">
        <v>-20</v>
      </c>
      <c r="H236" s="216">
        <v>125</v>
      </c>
      <c r="I236" s="208">
        <v>30</v>
      </c>
      <c r="J236" s="210">
        <v>80</v>
      </c>
      <c r="K236" s="204">
        <v>80</v>
      </c>
      <c r="L236" s="206">
        <v>-50</v>
      </c>
      <c r="M236" s="193" t="s">
        <v>378</v>
      </c>
      <c r="N236" s="189">
        <v>20</v>
      </c>
      <c r="O236" s="193" t="s">
        <v>348</v>
      </c>
      <c r="P236" s="189">
        <v>15</v>
      </c>
      <c r="Q236" s="193" t="s">
        <v>377</v>
      </c>
      <c r="R236" s="189">
        <v>10</v>
      </c>
      <c r="S236" s="194"/>
      <c r="T236" s="191"/>
      <c r="U236" s="198"/>
      <c r="V236" s="213">
        <v>50</v>
      </c>
      <c r="W236" s="213">
        <v>1000</v>
      </c>
      <c r="X236" s="213">
        <v>500</v>
      </c>
      <c r="Y236" s="214">
        <v>9000</v>
      </c>
      <c r="Z236" s="213">
        <v>550</v>
      </c>
      <c r="AA236" s="213">
        <v>100</v>
      </c>
      <c r="AB236" s="213">
        <v>95</v>
      </c>
      <c r="AC236" s="213">
        <v>5</v>
      </c>
      <c r="AD236" s="198"/>
      <c r="AE236" s="213">
        <f t="shared" si="21"/>
        <v>5000</v>
      </c>
      <c r="AF236" s="213">
        <f t="shared" si="22"/>
        <v>2500</v>
      </c>
      <c r="AG236" s="214">
        <f t="shared" si="23"/>
        <v>144000</v>
      </c>
      <c r="AH236" s="213">
        <f t="shared" si="24"/>
        <v>700</v>
      </c>
      <c r="AI236" s="213">
        <f t="shared" si="25"/>
        <v>250</v>
      </c>
      <c r="AJ236" s="213">
        <f t="shared" si="26"/>
        <v>380</v>
      </c>
      <c r="AK236" s="213">
        <f t="shared" si="27"/>
        <v>20</v>
      </c>
      <c r="AL236" s="198"/>
      <c r="AM236" s="498">
        <v>80</v>
      </c>
      <c r="AN236" s="499"/>
      <c r="AO236" s="499"/>
    </row>
    <row r="237" spans="1:41" x14ac:dyDescent="0.15">
      <c r="A237" s="174">
        <v>730</v>
      </c>
      <c r="B237" s="176" t="s">
        <v>376</v>
      </c>
      <c r="C237" s="213">
        <v>34</v>
      </c>
      <c r="D237" s="219">
        <v>5</v>
      </c>
      <c r="E237" s="212" t="s">
        <v>6245</v>
      </c>
      <c r="F237" s="202">
        <v>0</v>
      </c>
      <c r="G237" s="200">
        <v>0</v>
      </c>
      <c r="H237" s="216">
        <v>0</v>
      </c>
      <c r="I237" s="208">
        <v>-50</v>
      </c>
      <c r="J237" s="210">
        <v>0</v>
      </c>
      <c r="K237" s="204">
        <v>100</v>
      </c>
      <c r="L237" s="206">
        <v>0</v>
      </c>
      <c r="M237" s="193" t="s">
        <v>5983</v>
      </c>
      <c r="N237" s="189">
        <v>95</v>
      </c>
      <c r="O237" s="193" t="s">
        <v>5984</v>
      </c>
      <c r="P237" s="189">
        <v>25</v>
      </c>
      <c r="Q237" s="193" t="s">
        <v>373</v>
      </c>
      <c r="R237" s="189">
        <v>5</v>
      </c>
      <c r="S237" s="194"/>
      <c r="T237" s="191"/>
      <c r="U237" s="198"/>
      <c r="V237" s="213">
        <v>450</v>
      </c>
      <c r="W237" s="213">
        <v>8000</v>
      </c>
      <c r="X237" s="213">
        <v>800</v>
      </c>
      <c r="Y237" s="214">
        <v>4000</v>
      </c>
      <c r="Z237" s="213">
        <v>500</v>
      </c>
      <c r="AA237" s="213">
        <v>120</v>
      </c>
      <c r="AB237" s="213">
        <v>30</v>
      </c>
      <c r="AC237" s="213">
        <v>30</v>
      </c>
      <c r="AD237" s="198"/>
      <c r="AE237" s="213">
        <f t="shared" si="21"/>
        <v>40000</v>
      </c>
      <c r="AF237" s="213">
        <f t="shared" si="22"/>
        <v>4000</v>
      </c>
      <c r="AG237" s="214">
        <f t="shared" si="23"/>
        <v>64000</v>
      </c>
      <c r="AH237" s="213">
        <f t="shared" si="24"/>
        <v>704</v>
      </c>
      <c r="AI237" s="213">
        <f t="shared" si="25"/>
        <v>324</v>
      </c>
      <c r="AJ237" s="213">
        <f t="shared" si="26"/>
        <v>120</v>
      </c>
      <c r="AK237" s="213">
        <f t="shared" si="27"/>
        <v>120</v>
      </c>
      <c r="AL237" s="198"/>
      <c r="AM237" s="498">
        <v>80</v>
      </c>
      <c r="AN237" s="499"/>
      <c r="AO237" s="499"/>
    </row>
    <row r="238" spans="1:41" x14ac:dyDescent="0.15">
      <c r="A238" s="174">
        <v>731</v>
      </c>
      <c r="B238" s="176" t="s">
        <v>372</v>
      </c>
      <c r="C238" s="213">
        <v>40</v>
      </c>
      <c r="D238" s="219">
        <v>9</v>
      </c>
      <c r="E238" s="212" t="s">
        <v>6249</v>
      </c>
      <c r="F238" s="202">
        <v>0</v>
      </c>
      <c r="G238" s="200">
        <v>0</v>
      </c>
      <c r="H238" s="216">
        <v>0</v>
      </c>
      <c r="I238" s="208">
        <v>-50</v>
      </c>
      <c r="J238" s="210">
        <v>0</v>
      </c>
      <c r="K238" s="204">
        <v>100</v>
      </c>
      <c r="L238" s="206">
        <v>0</v>
      </c>
      <c r="M238" s="193" t="s">
        <v>5985</v>
      </c>
      <c r="N238" s="189">
        <v>65</v>
      </c>
      <c r="O238" s="193" t="s">
        <v>2713</v>
      </c>
      <c r="P238" s="189">
        <v>35</v>
      </c>
      <c r="Q238" s="193" t="s">
        <v>370</v>
      </c>
      <c r="R238" s="189">
        <v>5</v>
      </c>
      <c r="S238" s="194"/>
      <c r="T238" s="191"/>
      <c r="U238" s="198"/>
      <c r="V238" s="213">
        <v>180</v>
      </c>
      <c r="W238" s="213">
        <v>6000</v>
      </c>
      <c r="X238" s="213">
        <v>1800</v>
      </c>
      <c r="Y238" s="214">
        <v>36000</v>
      </c>
      <c r="Z238" s="213">
        <v>750</v>
      </c>
      <c r="AA238" s="213">
        <v>333</v>
      </c>
      <c r="AB238" s="213">
        <v>120</v>
      </c>
      <c r="AC238" s="213">
        <v>90</v>
      </c>
      <c r="AD238" s="198"/>
      <c r="AE238" s="213">
        <f t="shared" si="21"/>
        <v>30000</v>
      </c>
      <c r="AF238" s="213">
        <f t="shared" si="22"/>
        <v>9000</v>
      </c>
      <c r="AG238" s="214">
        <f t="shared" si="23"/>
        <v>576000</v>
      </c>
      <c r="AH238" s="213">
        <f t="shared" si="24"/>
        <v>990</v>
      </c>
      <c r="AI238" s="213">
        <f t="shared" si="25"/>
        <v>573</v>
      </c>
      <c r="AJ238" s="213">
        <f t="shared" si="26"/>
        <v>480</v>
      </c>
      <c r="AK238" s="213">
        <f t="shared" si="27"/>
        <v>360</v>
      </c>
      <c r="AL238" s="198"/>
      <c r="AM238" s="498">
        <v>80</v>
      </c>
      <c r="AN238" s="499"/>
      <c r="AO238" s="499"/>
    </row>
    <row r="239" spans="1:41" x14ac:dyDescent="0.15">
      <c r="A239" s="174">
        <v>732</v>
      </c>
      <c r="B239" s="176" t="s">
        <v>369</v>
      </c>
      <c r="C239" s="213">
        <v>38</v>
      </c>
      <c r="D239" s="219">
        <v>1</v>
      </c>
      <c r="E239" s="212" t="s">
        <v>6243</v>
      </c>
      <c r="F239" s="202">
        <v>0</v>
      </c>
      <c r="G239" s="200">
        <v>80</v>
      </c>
      <c r="H239" s="216">
        <v>0</v>
      </c>
      <c r="I239" s="208">
        <v>0</v>
      </c>
      <c r="J239" s="210">
        <v>0</v>
      </c>
      <c r="K239" s="204">
        <v>-20</v>
      </c>
      <c r="L239" s="206">
        <v>0</v>
      </c>
      <c r="M239" s="193" t="s">
        <v>368</v>
      </c>
      <c r="N239" s="189">
        <v>45</v>
      </c>
      <c r="O239" s="193" t="s">
        <v>367</v>
      </c>
      <c r="P239" s="189">
        <v>40</v>
      </c>
      <c r="Q239" s="193" t="s">
        <v>366</v>
      </c>
      <c r="R239" s="189">
        <v>15</v>
      </c>
      <c r="S239" s="194"/>
      <c r="T239" s="191"/>
      <c r="U239" s="198"/>
      <c r="V239" s="213">
        <v>250</v>
      </c>
      <c r="W239" s="213">
        <v>4500</v>
      </c>
      <c r="X239" s="213">
        <v>2700</v>
      </c>
      <c r="Y239" s="214">
        <v>46800</v>
      </c>
      <c r="Z239" s="213">
        <v>750</v>
      </c>
      <c r="AA239" s="213">
        <v>250</v>
      </c>
      <c r="AB239" s="213">
        <v>100</v>
      </c>
      <c r="AC239" s="213">
        <v>50</v>
      </c>
      <c r="AD239" s="198"/>
      <c r="AE239" s="213">
        <f t="shared" si="21"/>
        <v>22500</v>
      </c>
      <c r="AF239" s="213">
        <f t="shared" si="22"/>
        <v>13500</v>
      </c>
      <c r="AG239" s="214">
        <f t="shared" si="23"/>
        <v>748800</v>
      </c>
      <c r="AH239" s="213">
        <f t="shared" si="24"/>
        <v>978</v>
      </c>
      <c r="AI239" s="213">
        <f t="shared" si="25"/>
        <v>478</v>
      </c>
      <c r="AJ239" s="213">
        <f t="shared" si="26"/>
        <v>400</v>
      </c>
      <c r="AK239" s="213">
        <f t="shared" si="27"/>
        <v>200</v>
      </c>
      <c r="AL239" s="198"/>
      <c r="AM239" s="498">
        <v>80</v>
      </c>
      <c r="AN239" s="499"/>
      <c r="AO239" s="499"/>
    </row>
    <row r="240" spans="1:41" x14ac:dyDescent="0.15">
      <c r="A240" s="174">
        <v>733</v>
      </c>
      <c r="B240" s="176" t="s">
        <v>5986</v>
      </c>
      <c r="C240" s="213">
        <v>38</v>
      </c>
      <c r="D240" s="219">
        <v>9</v>
      </c>
      <c r="E240" s="212" t="s">
        <v>6249</v>
      </c>
      <c r="F240" s="202">
        <v>0</v>
      </c>
      <c r="G240" s="200">
        <v>80</v>
      </c>
      <c r="H240" s="216">
        <v>0</v>
      </c>
      <c r="I240" s="208">
        <v>0</v>
      </c>
      <c r="J240" s="210">
        <v>0</v>
      </c>
      <c r="K240" s="204">
        <v>-20</v>
      </c>
      <c r="L240" s="206">
        <v>0</v>
      </c>
      <c r="M240" s="193"/>
      <c r="N240" s="189"/>
      <c r="O240" s="193"/>
      <c r="P240" s="189"/>
      <c r="Q240" s="193"/>
      <c r="R240" s="189"/>
      <c r="S240" s="194"/>
      <c r="T240" s="191"/>
      <c r="U240" s="198"/>
      <c r="V240" s="213">
        <v>200</v>
      </c>
      <c r="W240" s="213">
        <v>4500</v>
      </c>
      <c r="X240" s="213">
        <v>2700</v>
      </c>
      <c r="Y240" s="214">
        <v>20000</v>
      </c>
      <c r="Z240" s="213">
        <v>850</v>
      </c>
      <c r="AA240" s="213">
        <v>250</v>
      </c>
      <c r="AB240" s="213">
        <v>100</v>
      </c>
      <c r="AC240" s="213">
        <v>50</v>
      </c>
      <c r="AD240" s="198"/>
      <c r="AE240" s="213">
        <f t="shared" si="21"/>
        <v>22500</v>
      </c>
      <c r="AF240" s="213">
        <f t="shared" si="22"/>
        <v>13500</v>
      </c>
      <c r="AG240" s="214">
        <f t="shared" si="23"/>
        <v>320000</v>
      </c>
      <c r="AH240" s="213">
        <f t="shared" si="24"/>
        <v>1078</v>
      </c>
      <c r="AI240" s="213">
        <f t="shared" si="25"/>
        <v>478</v>
      </c>
      <c r="AJ240" s="213">
        <f t="shared" si="26"/>
        <v>400</v>
      </c>
      <c r="AK240" s="213">
        <f t="shared" si="27"/>
        <v>200</v>
      </c>
      <c r="AL240" s="198"/>
      <c r="AM240" s="498">
        <v>80</v>
      </c>
      <c r="AN240" s="499"/>
      <c r="AO240" s="499"/>
    </row>
    <row r="241" spans="1:41" x14ac:dyDescent="0.15">
      <c r="A241" s="174">
        <v>734</v>
      </c>
      <c r="B241" s="176" t="s">
        <v>365</v>
      </c>
      <c r="C241" s="213">
        <v>55</v>
      </c>
      <c r="D241" s="219">
        <v>1</v>
      </c>
      <c r="E241" s="212" t="s">
        <v>6243</v>
      </c>
      <c r="F241" s="202">
        <v>0</v>
      </c>
      <c r="G241" s="200">
        <v>0</v>
      </c>
      <c r="H241" s="216">
        <v>0</v>
      </c>
      <c r="I241" s="208">
        <v>30</v>
      </c>
      <c r="J241" s="210">
        <v>0</v>
      </c>
      <c r="K241" s="204">
        <v>-20</v>
      </c>
      <c r="L241" s="206">
        <v>0</v>
      </c>
      <c r="M241" s="193" t="s">
        <v>5987</v>
      </c>
      <c r="N241" s="189">
        <v>50</v>
      </c>
      <c r="O241" s="193" t="s">
        <v>5988</v>
      </c>
      <c r="P241" s="189">
        <v>45</v>
      </c>
      <c r="Q241" s="193" t="s">
        <v>364</v>
      </c>
      <c r="R241" s="189">
        <v>5</v>
      </c>
      <c r="S241" s="194"/>
      <c r="T241" s="191"/>
      <c r="U241" s="198"/>
      <c r="V241" s="213">
        <v>450</v>
      </c>
      <c r="W241" s="213">
        <v>18000</v>
      </c>
      <c r="X241" s="213">
        <v>2000</v>
      </c>
      <c r="Y241" s="214">
        <v>60000</v>
      </c>
      <c r="Z241" s="213">
        <v>1150</v>
      </c>
      <c r="AA241" s="213">
        <v>180</v>
      </c>
      <c r="AB241" s="213">
        <v>100</v>
      </c>
      <c r="AC241" s="213">
        <v>50</v>
      </c>
      <c r="AD241" s="198"/>
      <c r="AE241" s="213">
        <f t="shared" si="21"/>
        <v>90000</v>
      </c>
      <c r="AF241" s="213">
        <f t="shared" si="22"/>
        <v>10000</v>
      </c>
      <c r="AG241" s="214">
        <f t="shared" si="23"/>
        <v>960000</v>
      </c>
      <c r="AH241" s="213">
        <f t="shared" si="24"/>
        <v>1480</v>
      </c>
      <c r="AI241" s="213">
        <f t="shared" si="25"/>
        <v>510</v>
      </c>
      <c r="AJ241" s="213">
        <f t="shared" si="26"/>
        <v>400</v>
      </c>
      <c r="AK241" s="213">
        <f t="shared" si="27"/>
        <v>200</v>
      </c>
      <c r="AL241" s="198"/>
      <c r="AM241" s="498">
        <v>80</v>
      </c>
      <c r="AN241" s="499"/>
      <c r="AO241" s="499"/>
    </row>
    <row r="242" spans="1:41" x14ac:dyDescent="0.15">
      <c r="A242" s="174">
        <v>735</v>
      </c>
      <c r="B242" s="176" t="s">
        <v>5989</v>
      </c>
      <c r="C242" s="213">
        <v>83</v>
      </c>
      <c r="D242" s="219">
        <v>1</v>
      </c>
      <c r="E242" s="212" t="s">
        <v>6243</v>
      </c>
      <c r="F242" s="202">
        <v>0</v>
      </c>
      <c r="G242" s="200">
        <v>0</v>
      </c>
      <c r="H242" s="216">
        <v>0</v>
      </c>
      <c r="I242" s="208">
        <v>0</v>
      </c>
      <c r="J242" s="210">
        <v>0</v>
      </c>
      <c r="K242" s="204">
        <v>-20</v>
      </c>
      <c r="L242" s="206">
        <v>0</v>
      </c>
      <c r="M242" s="193" t="s">
        <v>5990</v>
      </c>
      <c r="N242" s="189">
        <v>85</v>
      </c>
      <c r="O242" s="193" t="s">
        <v>5991</v>
      </c>
      <c r="P242" s="189">
        <v>12</v>
      </c>
      <c r="Q242" s="193" t="s">
        <v>362</v>
      </c>
      <c r="R242" s="189">
        <v>3</v>
      </c>
      <c r="S242" s="194"/>
      <c r="T242" s="191"/>
      <c r="U242" s="198"/>
      <c r="V242" s="213">
        <v>200</v>
      </c>
      <c r="W242" s="213">
        <v>30000</v>
      </c>
      <c r="X242" s="213">
        <v>2000</v>
      </c>
      <c r="Y242" s="214">
        <v>18000</v>
      </c>
      <c r="Z242" s="213">
        <v>400</v>
      </c>
      <c r="AA242" s="213">
        <v>280</v>
      </c>
      <c r="AB242" s="213">
        <v>100</v>
      </c>
      <c r="AC242" s="213">
        <v>50</v>
      </c>
      <c r="AD242" s="198"/>
      <c r="AE242" s="213">
        <f t="shared" si="21"/>
        <v>150000</v>
      </c>
      <c r="AF242" s="213">
        <f t="shared" si="22"/>
        <v>10000</v>
      </c>
      <c r="AG242" s="214">
        <f t="shared" si="23"/>
        <v>288000</v>
      </c>
      <c r="AH242" s="213">
        <f t="shared" si="24"/>
        <v>898</v>
      </c>
      <c r="AI242" s="213">
        <f t="shared" si="25"/>
        <v>778</v>
      </c>
      <c r="AJ242" s="213">
        <f t="shared" si="26"/>
        <v>400</v>
      </c>
      <c r="AK242" s="213">
        <f t="shared" si="27"/>
        <v>200</v>
      </c>
      <c r="AL242" s="198"/>
      <c r="AM242" s="498">
        <v>80</v>
      </c>
      <c r="AN242" s="499"/>
      <c r="AO242" s="499"/>
    </row>
    <row r="243" spans="1:41" x14ac:dyDescent="0.15">
      <c r="A243" s="174">
        <v>736</v>
      </c>
      <c r="B243" s="176" t="s">
        <v>5992</v>
      </c>
      <c r="C243" s="213">
        <v>85</v>
      </c>
      <c r="D243" s="219">
        <v>1</v>
      </c>
      <c r="E243" s="212" t="s">
        <v>6243</v>
      </c>
      <c r="F243" s="202">
        <v>0</v>
      </c>
      <c r="G243" s="200">
        <v>0</v>
      </c>
      <c r="H243" s="216">
        <v>0</v>
      </c>
      <c r="I243" s="208">
        <v>100</v>
      </c>
      <c r="J243" s="210">
        <v>0</v>
      </c>
      <c r="K243" s="204">
        <v>0</v>
      </c>
      <c r="L243" s="206">
        <v>0</v>
      </c>
      <c r="M243" s="193" t="s">
        <v>5990</v>
      </c>
      <c r="N243" s="189">
        <v>85</v>
      </c>
      <c r="O243" s="193" t="s">
        <v>5991</v>
      </c>
      <c r="P243" s="189">
        <v>12</v>
      </c>
      <c r="Q243" s="193" t="s">
        <v>362</v>
      </c>
      <c r="R243" s="189">
        <v>3</v>
      </c>
      <c r="S243" s="194"/>
      <c r="T243" s="191"/>
      <c r="U243" s="198"/>
      <c r="V243" s="213">
        <v>300</v>
      </c>
      <c r="W243" s="213">
        <v>30000</v>
      </c>
      <c r="X243" s="213">
        <v>2000</v>
      </c>
      <c r="Y243" s="214">
        <v>60000</v>
      </c>
      <c r="Z243" s="213">
        <v>700</v>
      </c>
      <c r="AA243" s="213">
        <v>280</v>
      </c>
      <c r="AB243" s="213">
        <v>120</v>
      </c>
      <c r="AC243" s="213">
        <v>75</v>
      </c>
      <c r="AD243" s="198"/>
      <c r="AE243" s="213">
        <f t="shared" si="21"/>
        <v>150000</v>
      </c>
      <c r="AF243" s="213">
        <f t="shared" si="22"/>
        <v>10000</v>
      </c>
      <c r="AG243" s="214">
        <f t="shared" si="23"/>
        <v>960000</v>
      </c>
      <c r="AH243" s="213">
        <f t="shared" si="24"/>
        <v>1210</v>
      </c>
      <c r="AI243" s="213">
        <f t="shared" si="25"/>
        <v>790</v>
      </c>
      <c r="AJ243" s="213">
        <f t="shared" si="26"/>
        <v>480</v>
      </c>
      <c r="AK243" s="213">
        <f t="shared" si="27"/>
        <v>300</v>
      </c>
      <c r="AL243" s="198"/>
      <c r="AM243" s="498">
        <v>80</v>
      </c>
      <c r="AN243" s="499"/>
      <c r="AO243" s="499"/>
    </row>
    <row r="244" spans="1:41" x14ac:dyDescent="0.15">
      <c r="A244" s="174">
        <v>737</v>
      </c>
      <c r="B244" s="176" t="s">
        <v>5993</v>
      </c>
      <c r="C244" s="213">
        <v>85</v>
      </c>
      <c r="D244" s="219">
        <v>1</v>
      </c>
      <c r="E244" s="212" t="s">
        <v>6243</v>
      </c>
      <c r="F244" s="202">
        <v>90</v>
      </c>
      <c r="G244" s="200">
        <v>90</v>
      </c>
      <c r="H244" s="216">
        <v>90</v>
      </c>
      <c r="I244" s="208">
        <v>100</v>
      </c>
      <c r="J244" s="210">
        <v>0</v>
      </c>
      <c r="K244" s="204">
        <v>0</v>
      </c>
      <c r="L244" s="206">
        <v>90</v>
      </c>
      <c r="M244" s="193" t="s">
        <v>5990</v>
      </c>
      <c r="N244" s="189">
        <v>85</v>
      </c>
      <c r="O244" s="193" t="s">
        <v>5991</v>
      </c>
      <c r="P244" s="189">
        <v>12</v>
      </c>
      <c r="Q244" s="193" t="s">
        <v>362</v>
      </c>
      <c r="R244" s="189">
        <v>3</v>
      </c>
      <c r="S244" s="194"/>
      <c r="T244" s="191"/>
      <c r="U244" s="198"/>
      <c r="V244" s="213">
        <v>300</v>
      </c>
      <c r="W244" s="213">
        <v>30000</v>
      </c>
      <c r="X244" s="213">
        <v>2000</v>
      </c>
      <c r="Y244" s="214">
        <v>60000</v>
      </c>
      <c r="Z244" s="213">
        <v>1000</v>
      </c>
      <c r="AA244" s="213">
        <v>100</v>
      </c>
      <c r="AB244" s="213">
        <v>130</v>
      </c>
      <c r="AC244" s="213">
        <v>75</v>
      </c>
      <c r="AD244" s="198"/>
      <c r="AE244" s="213">
        <f t="shared" si="21"/>
        <v>150000</v>
      </c>
      <c r="AF244" s="213">
        <f t="shared" si="22"/>
        <v>10000</v>
      </c>
      <c r="AG244" s="214">
        <f t="shared" si="23"/>
        <v>960000</v>
      </c>
      <c r="AH244" s="213">
        <f t="shared" si="24"/>
        <v>1510</v>
      </c>
      <c r="AI244" s="213">
        <f t="shared" si="25"/>
        <v>610</v>
      </c>
      <c r="AJ244" s="213">
        <f t="shared" si="26"/>
        <v>520</v>
      </c>
      <c r="AK244" s="213">
        <f t="shared" si="27"/>
        <v>300</v>
      </c>
      <c r="AL244" s="198"/>
      <c r="AM244" s="498">
        <v>80</v>
      </c>
      <c r="AN244" s="499"/>
      <c r="AO244" s="499"/>
    </row>
    <row r="245" spans="1:41" x14ac:dyDescent="0.15">
      <c r="A245" s="174">
        <v>738</v>
      </c>
      <c r="B245" s="176" t="s">
        <v>5994</v>
      </c>
      <c r="C245" s="213">
        <v>49</v>
      </c>
      <c r="D245" s="219">
        <v>7</v>
      </c>
      <c r="E245" s="212" t="s">
        <v>1329</v>
      </c>
      <c r="F245" s="202">
        <v>0</v>
      </c>
      <c r="G245" s="200">
        <v>0</v>
      </c>
      <c r="H245" s="216">
        <v>0</v>
      </c>
      <c r="I245" s="208">
        <v>-20</v>
      </c>
      <c r="J245" s="210">
        <v>0</v>
      </c>
      <c r="K245" s="204">
        <v>100</v>
      </c>
      <c r="L245" s="206">
        <v>0</v>
      </c>
      <c r="M245" s="193" t="s">
        <v>360</v>
      </c>
      <c r="N245" s="189">
        <v>40</v>
      </c>
      <c r="O245" s="193" t="s">
        <v>5995</v>
      </c>
      <c r="P245" s="189">
        <v>40</v>
      </c>
      <c r="Q245" s="193" t="s">
        <v>359</v>
      </c>
      <c r="R245" s="189">
        <v>20</v>
      </c>
      <c r="S245" s="194"/>
      <c r="T245" s="191"/>
      <c r="U245" s="198"/>
      <c r="V245" s="213">
        <v>220</v>
      </c>
      <c r="W245" s="213">
        <v>27000</v>
      </c>
      <c r="X245" s="213">
        <v>700</v>
      </c>
      <c r="Y245" s="214">
        <v>24000</v>
      </c>
      <c r="Z245" s="213">
        <v>950</v>
      </c>
      <c r="AA245" s="213">
        <v>120</v>
      </c>
      <c r="AB245" s="213">
        <v>100</v>
      </c>
      <c r="AC245" s="213">
        <v>50</v>
      </c>
      <c r="AD245" s="198"/>
      <c r="AE245" s="213">
        <f t="shared" si="21"/>
        <v>135000</v>
      </c>
      <c r="AF245" s="213">
        <f t="shared" si="22"/>
        <v>3500</v>
      </c>
      <c r="AG245" s="214">
        <f t="shared" si="23"/>
        <v>384000</v>
      </c>
      <c r="AH245" s="213">
        <f t="shared" si="24"/>
        <v>1244</v>
      </c>
      <c r="AI245" s="213">
        <f t="shared" si="25"/>
        <v>414</v>
      </c>
      <c r="AJ245" s="213">
        <f t="shared" si="26"/>
        <v>400</v>
      </c>
      <c r="AK245" s="213">
        <f t="shared" si="27"/>
        <v>200</v>
      </c>
      <c r="AL245" s="198"/>
      <c r="AM245" s="498">
        <v>80</v>
      </c>
      <c r="AN245" s="499"/>
      <c r="AO245" s="499"/>
    </row>
    <row r="246" spans="1:41" x14ac:dyDescent="0.15">
      <c r="A246" s="174">
        <v>739</v>
      </c>
      <c r="B246" s="176" t="s">
        <v>5996</v>
      </c>
      <c r="C246" s="213">
        <v>49</v>
      </c>
      <c r="D246" s="219">
        <v>7</v>
      </c>
      <c r="E246" s="212" t="s">
        <v>1329</v>
      </c>
      <c r="F246" s="202">
        <v>0</v>
      </c>
      <c r="G246" s="200">
        <v>0</v>
      </c>
      <c r="H246" s="216">
        <v>0</v>
      </c>
      <c r="I246" s="208">
        <v>-20</v>
      </c>
      <c r="J246" s="210">
        <v>0</v>
      </c>
      <c r="K246" s="204">
        <v>100</v>
      </c>
      <c r="L246" s="206">
        <v>0</v>
      </c>
      <c r="M246" s="193" t="s">
        <v>360</v>
      </c>
      <c r="N246" s="189">
        <v>40</v>
      </c>
      <c r="O246" s="193" t="s">
        <v>5995</v>
      </c>
      <c r="P246" s="189">
        <v>40</v>
      </c>
      <c r="Q246" s="193" t="s">
        <v>359</v>
      </c>
      <c r="R246" s="189">
        <v>20</v>
      </c>
      <c r="S246" s="194"/>
      <c r="T246" s="191"/>
      <c r="U246" s="198"/>
      <c r="V246" s="213">
        <v>220</v>
      </c>
      <c r="W246" s="213">
        <v>27000</v>
      </c>
      <c r="X246" s="213">
        <v>700</v>
      </c>
      <c r="Y246" s="214">
        <v>24000</v>
      </c>
      <c r="Z246" s="213">
        <v>950</v>
      </c>
      <c r="AA246" s="213">
        <v>120</v>
      </c>
      <c r="AB246" s="213">
        <v>100</v>
      </c>
      <c r="AC246" s="213">
        <v>50</v>
      </c>
      <c r="AD246" s="198"/>
      <c r="AE246" s="213">
        <f t="shared" si="21"/>
        <v>135000</v>
      </c>
      <c r="AF246" s="213">
        <f t="shared" si="22"/>
        <v>3500</v>
      </c>
      <c r="AG246" s="214">
        <f t="shared" si="23"/>
        <v>384000</v>
      </c>
      <c r="AH246" s="213">
        <f t="shared" si="24"/>
        <v>1244</v>
      </c>
      <c r="AI246" s="213">
        <f t="shared" si="25"/>
        <v>414</v>
      </c>
      <c r="AJ246" s="213">
        <f t="shared" si="26"/>
        <v>400</v>
      </c>
      <c r="AK246" s="213">
        <f t="shared" si="27"/>
        <v>200</v>
      </c>
      <c r="AL246" s="198"/>
      <c r="AM246" s="498">
        <v>80</v>
      </c>
      <c r="AN246" s="499"/>
      <c r="AO246" s="499"/>
    </row>
    <row r="247" spans="1:41" x14ac:dyDescent="0.15">
      <c r="A247" s="174">
        <v>740</v>
      </c>
      <c r="B247" s="176" t="s">
        <v>5997</v>
      </c>
      <c r="C247" s="213">
        <v>49</v>
      </c>
      <c r="D247" s="219">
        <v>7</v>
      </c>
      <c r="E247" s="212" t="s">
        <v>1329</v>
      </c>
      <c r="F247" s="202">
        <v>0</v>
      </c>
      <c r="G247" s="200">
        <v>0</v>
      </c>
      <c r="H247" s="216">
        <v>0</v>
      </c>
      <c r="I247" s="208">
        <v>-20</v>
      </c>
      <c r="J247" s="210">
        <v>0</v>
      </c>
      <c r="K247" s="204">
        <v>100</v>
      </c>
      <c r="L247" s="206">
        <v>0</v>
      </c>
      <c r="M247" s="193" t="s">
        <v>360</v>
      </c>
      <c r="N247" s="189">
        <v>40</v>
      </c>
      <c r="O247" s="193" t="s">
        <v>5995</v>
      </c>
      <c r="P247" s="189">
        <v>40</v>
      </c>
      <c r="Q247" s="193" t="s">
        <v>359</v>
      </c>
      <c r="R247" s="189">
        <v>20</v>
      </c>
      <c r="S247" s="194"/>
      <c r="T247" s="191"/>
      <c r="U247" s="198"/>
      <c r="V247" s="213">
        <v>220</v>
      </c>
      <c r="W247" s="213">
        <v>27000</v>
      </c>
      <c r="X247" s="213">
        <v>700</v>
      </c>
      <c r="Y247" s="214">
        <v>30000</v>
      </c>
      <c r="Z247" s="213">
        <v>950</v>
      </c>
      <c r="AA247" s="213">
        <v>120</v>
      </c>
      <c r="AB247" s="213">
        <v>100</v>
      </c>
      <c r="AC247" s="213">
        <v>50</v>
      </c>
      <c r="AD247" s="198"/>
      <c r="AE247" s="213">
        <f t="shared" si="21"/>
        <v>135000</v>
      </c>
      <c r="AF247" s="213">
        <f t="shared" si="22"/>
        <v>3500</v>
      </c>
      <c r="AG247" s="214">
        <f t="shared" si="23"/>
        <v>480000</v>
      </c>
      <c r="AH247" s="213">
        <f t="shared" si="24"/>
        <v>1244</v>
      </c>
      <c r="AI247" s="213">
        <f t="shared" si="25"/>
        <v>414</v>
      </c>
      <c r="AJ247" s="213">
        <f t="shared" si="26"/>
        <v>400</v>
      </c>
      <c r="AK247" s="213">
        <f t="shared" si="27"/>
        <v>200</v>
      </c>
      <c r="AL247" s="198"/>
      <c r="AM247" s="498">
        <v>80</v>
      </c>
      <c r="AN247" s="499"/>
      <c r="AO247" s="499"/>
    </row>
    <row r="248" spans="1:41" x14ac:dyDescent="0.15">
      <c r="A248" s="174">
        <v>741</v>
      </c>
      <c r="B248" s="176" t="s">
        <v>358</v>
      </c>
      <c r="C248" s="213">
        <v>55</v>
      </c>
      <c r="D248" s="219">
        <v>7</v>
      </c>
      <c r="E248" s="212" t="s">
        <v>1329</v>
      </c>
      <c r="F248" s="202">
        <v>0</v>
      </c>
      <c r="G248" s="200">
        <v>0</v>
      </c>
      <c r="H248" s="216">
        <v>0</v>
      </c>
      <c r="I248" s="208">
        <v>0</v>
      </c>
      <c r="J248" s="210">
        <v>0</v>
      </c>
      <c r="K248" s="204">
        <v>100</v>
      </c>
      <c r="L248" s="206">
        <v>0</v>
      </c>
      <c r="M248" s="193" t="s">
        <v>357</v>
      </c>
      <c r="N248" s="189">
        <v>65</v>
      </c>
      <c r="O248" s="193" t="s">
        <v>356</v>
      </c>
      <c r="P248" s="189">
        <v>28</v>
      </c>
      <c r="Q248" s="193" t="s">
        <v>5289</v>
      </c>
      <c r="R248" s="189">
        <v>5</v>
      </c>
      <c r="S248" s="194"/>
      <c r="T248" s="191"/>
      <c r="U248" s="198"/>
      <c r="V248" s="213">
        <v>400</v>
      </c>
      <c r="W248" s="213">
        <v>39000</v>
      </c>
      <c r="X248" s="213">
        <v>794</v>
      </c>
      <c r="Y248" s="214">
        <v>45000</v>
      </c>
      <c r="Z248" s="213">
        <v>1000</v>
      </c>
      <c r="AA248" s="213">
        <v>50</v>
      </c>
      <c r="AB248" s="213">
        <v>75</v>
      </c>
      <c r="AC248" s="213">
        <v>75</v>
      </c>
      <c r="AD248" s="198"/>
      <c r="AE248" s="213">
        <f t="shared" si="21"/>
        <v>195000</v>
      </c>
      <c r="AF248" s="213">
        <f t="shared" si="22"/>
        <v>3970</v>
      </c>
      <c r="AG248" s="214">
        <f t="shared" si="23"/>
        <v>720000</v>
      </c>
      <c r="AH248" s="213">
        <f t="shared" si="24"/>
        <v>1330</v>
      </c>
      <c r="AI248" s="213">
        <f t="shared" si="25"/>
        <v>380</v>
      </c>
      <c r="AJ248" s="213">
        <f t="shared" si="26"/>
        <v>300</v>
      </c>
      <c r="AK248" s="213">
        <f t="shared" si="27"/>
        <v>300</v>
      </c>
      <c r="AL248" s="198"/>
      <c r="AM248" s="498">
        <v>80</v>
      </c>
      <c r="AN248" s="499"/>
      <c r="AO248" s="499"/>
    </row>
    <row r="249" spans="1:41" x14ac:dyDescent="0.15">
      <c r="A249" s="174">
        <v>742</v>
      </c>
      <c r="B249" s="176" t="s">
        <v>5998</v>
      </c>
      <c r="C249" s="213">
        <v>56</v>
      </c>
      <c r="D249" s="219">
        <v>1</v>
      </c>
      <c r="E249" s="212" t="s">
        <v>6243</v>
      </c>
      <c r="F249" s="202">
        <v>20</v>
      </c>
      <c r="G249" s="200">
        <v>-50</v>
      </c>
      <c r="H249" s="216">
        <v>0</v>
      </c>
      <c r="I249" s="208">
        <v>0</v>
      </c>
      <c r="J249" s="210">
        <v>0</v>
      </c>
      <c r="K249" s="204">
        <v>80</v>
      </c>
      <c r="L249" s="206">
        <v>30</v>
      </c>
      <c r="M249" s="193" t="s">
        <v>5641</v>
      </c>
      <c r="N249" s="189">
        <v>35</v>
      </c>
      <c r="O249" s="193" t="s">
        <v>5999</v>
      </c>
      <c r="P249" s="189">
        <v>15</v>
      </c>
      <c r="Q249" s="193" t="s">
        <v>6000</v>
      </c>
      <c r="R249" s="189">
        <v>8</v>
      </c>
      <c r="S249" s="194"/>
      <c r="T249" s="191"/>
      <c r="U249" s="198"/>
      <c r="V249" s="213">
        <v>200</v>
      </c>
      <c r="W249" s="213">
        <v>29800</v>
      </c>
      <c r="X249" s="213">
        <v>298</v>
      </c>
      <c r="Y249" s="214">
        <v>400000</v>
      </c>
      <c r="Z249" s="213">
        <v>1300</v>
      </c>
      <c r="AA249" s="213">
        <v>230</v>
      </c>
      <c r="AB249" s="213">
        <v>150</v>
      </c>
      <c r="AC249" s="213">
        <v>55</v>
      </c>
      <c r="AD249" s="198"/>
      <c r="AE249" s="213">
        <f t="shared" si="21"/>
        <v>149000</v>
      </c>
      <c r="AF249" s="213">
        <f t="shared" si="22"/>
        <v>1490</v>
      </c>
      <c r="AG249" s="214">
        <f t="shared" si="23"/>
        <v>6400000</v>
      </c>
      <c r="AH249" s="213">
        <f t="shared" si="24"/>
        <v>1636</v>
      </c>
      <c r="AI249" s="213">
        <f t="shared" si="25"/>
        <v>566</v>
      </c>
      <c r="AJ249" s="213">
        <f t="shared" si="26"/>
        <v>600</v>
      </c>
      <c r="AK249" s="213">
        <f t="shared" si="27"/>
        <v>220</v>
      </c>
      <c r="AL249" s="198"/>
      <c r="AM249" s="498">
        <v>80</v>
      </c>
      <c r="AN249" s="499"/>
      <c r="AO249" s="499"/>
    </row>
    <row r="250" spans="1:41" x14ac:dyDescent="0.15">
      <c r="A250" s="174">
        <v>743</v>
      </c>
      <c r="B250" s="176" t="s">
        <v>6001</v>
      </c>
      <c r="C250" s="213">
        <v>56</v>
      </c>
      <c r="D250" s="219">
        <v>1</v>
      </c>
      <c r="E250" s="212" t="s">
        <v>6243</v>
      </c>
      <c r="F250" s="202">
        <v>50</v>
      </c>
      <c r="G250" s="200">
        <v>100</v>
      </c>
      <c r="H250" s="216">
        <v>100</v>
      </c>
      <c r="I250" s="208">
        <v>100</v>
      </c>
      <c r="J250" s="210">
        <v>100</v>
      </c>
      <c r="K250" s="204">
        <v>100</v>
      </c>
      <c r="L250" s="206">
        <v>100</v>
      </c>
      <c r="M250" s="193" t="s">
        <v>5641</v>
      </c>
      <c r="N250" s="189">
        <v>35</v>
      </c>
      <c r="O250" s="193" t="s">
        <v>5999</v>
      </c>
      <c r="P250" s="189">
        <v>15</v>
      </c>
      <c r="Q250" s="193" t="s">
        <v>6000</v>
      </c>
      <c r="R250" s="189">
        <v>8</v>
      </c>
      <c r="S250" s="194"/>
      <c r="T250" s="191"/>
      <c r="U250" s="198"/>
      <c r="V250" s="213">
        <v>200</v>
      </c>
      <c r="W250" s="213">
        <v>29800</v>
      </c>
      <c r="X250" s="213">
        <v>298</v>
      </c>
      <c r="Y250" s="214">
        <v>200000</v>
      </c>
      <c r="Z250" s="213">
        <v>1300</v>
      </c>
      <c r="AA250" s="213">
        <v>230</v>
      </c>
      <c r="AB250" s="213">
        <v>150</v>
      </c>
      <c r="AC250" s="213">
        <v>50</v>
      </c>
      <c r="AD250" s="198"/>
      <c r="AE250" s="213">
        <f t="shared" si="21"/>
        <v>149000</v>
      </c>
      <c r="AF250" s="213">
        <f t="shared" si="22"/>
        <v>1490</v>
      </c>
      <c r="AG250" s="214">
        <f t="shared" si="23"/>
        <v>3200000</v>
      </c>
      <c r="AH250" s="213">
        <f t="shared" si="24"/>
        <v>1636</v>
      </c>
      <c r="AI250" s="213">
        <f t="shared" si="25"/>
        <v>566</v>
      </c>
      <c r="AJ250" s="213">
        <f t="shared" si="26"/>
        <v>600</v>
      </c>
      <c r="AK250" s="213">
        <f t="shared" si="27"/>
        <v>200</v>
      </c>
      <c r="AL250" s="198"/>
      <c r="AM250" s="498">
        <v>80</v>
      </c>
      <c r="AN250" s="499"/>
      <c r="AO250" s="499"/>
    </row>
    <row r="251" spans="1:41" x14ac:dyDescent="0.15">
      <c r="A251" s="174">
        <v>744</v>
      </c>
      <c r="B251" s="176" t="s">
        <v>6002</v>
      </c>
      <c r="C251" s="213">
        <v>75</v>
      </c>
      <c r="D251" s="219">
        <v>5</v>
      </c>
      <c r="E251" s="212" t="s">
        <v>6245</v>
      </c>
      <c r="F251" s="202">
        <v>0</v>
      </c>
      <c r="G251" s="200">
        <v>0</v>
      </c>
      <c r="H251" s="216">
        <v>0</v>
      </c>
      <c r="I251" s="208">
        <v>0</v>
      </c>
      <c r="J251" s="210">
        <v>0</v>
      </c>
      <c r="K251" s="204">
        <v>100</v>
      </c>
      <c r="L251" s="206">
        <v>0</v>
      </c>
      <c r="M251" s="193" t="s">
        <v>352</v>
      </c>
      <c r="N251" s="189">
        <v>70</v>
      </c>
      <c r="O251" s="193" t="s">
        <v>351</v>
      </c>
      <c r="P251" s="189">
        <v>15</v>
      </c>
      <c r="Q251" s="193" t="s">
        <v>350</v>
      </c>
      <c r="R251" s="189">
        <v>15</v>
      </c>
      <c r="S251" s="194"/>
      <c r="T251" s="191"/>
      <c r="U251" s="198"/>
      <c r="V251" s="213">
        <v>450</v>
      </c>
      <c r="W251" s="213">
        <v>30000</v>
      </c>
      <c r="X251" s="213">
        <v>30000</v>
      </c>
      <c r="Y251" s="214">
        <v>64000</v>
      </c>
      <c r="Z251" s="213">
        <v>1100</v>
      </c>
      <c r="AA251" s="213">
        <v>50</v>
      </c>
      <c r="AB251" s="213">
        <v>80</v>
      </c>
      <c r="AC251" s="213">
        <v>80</v>
      </c>
      <c r="AD251" s="198"/>
      <c r="AE251" s="213">
        <f t="shared" si="21"/>
        <v>150000</v>
      </c>
      <c r="AF251" s="213">
        <f t="shared" si="22"/>
        <v>150000</v>
      </c>
      <c r="AG251" s="214">
        <f t="shared" si="23"/>
        <v>1024000</v>
      </c>
      <c r="AH251" s="213">
        <f t="shared" si="24"/>
        <v>1550</v>
      </c>
      <c r="AI251" s="213">
        <f t="shared" si="25"/>
        <v>500</v>
      </c>
      <c r="AJ251" s="213">
        <f t="shared" si="26"/>
        <v>320</v>
      </c>
      <c r="AK251" s="213">
        <f t="shared" si="27"/>
        <v>320</v>
      </c>
      <c r="AL251" s="198"/>
      <c r="AM251" s="498">
        <v>80</v>
      </c>
      <c r="AN251" s="499"/>
      <c r="AO251" s="499"/>
    </row>
    <row r="252" spans="1:41" x14ac:dyDescent="0.15">
      <c r="A252" s="174">
        <v>745</v>
      </c>
      <c r="B252" s="176" t="s">
        <v>6003</v>
      </c>
      <c r="C252" s="213">
        <v>75</v>
      </c>
      <c r="D252" s="219">
        <v>5</v>
      </c>
      <c r="E252" s="212" t="s">
        <v>6245</v>
      </c>
      <c r="F252" s="202">
        <v>0</v>
      </c>
      <c r="G252" s="200">
        <v>0</v>
      </c>
      <c r="H252" s="216">
        <v>0</v>
      </c>
      <c r="I252" s="208">
        <v>0</v>
      </c>
      <c r="J252" s="210">
        <v>0</v>
      </c>
      <c r="K252" s="204">
        <v>100</v>
      </c>
      <c r="L252" s="206">
        <v>0</v>
      </c>
      <c r="M252" s="193" t="s">
        <v>352</v>
      </c>
      <c r="N252" s="189">
        <v>70</v>
      </c>
      <c r="O252" s="193" t="s">
        <v>351</v>
      </c>
      <c r="P252" s="189">
        <v>15</v>
      </c>
      <c r="Q252" s="193" t="s">
        <v>350</v>
      </c>
      <c r="R252" s="189">
        <v>15</v>
      </c>
      <c r="S252" s="194"/>
      <c r="T252" s="191"/>
      <c r="U252" s="198"/>
      <c r="V252" s="213">
        <v>900</v>
      </c>
      <c r="W252" s="213">
        <v>30000</v>
      </c>
      <c r="X252" s="213">
        <v>30000</v>
      </c>
      <c r="Y252" s="214">
        <v>64000</v>
      </c>
      <c r="Z252" s="213">
        <v>1100</v>
      </c>
      <c r="AA252" s="213">
        <v>50</v>
      </c>
      <c r="AB252" s="213">
        <v>80</v>
      </c>
      <c r="AC252" s="213">
        <v>80</v>
      </c>
      <c r="AD252" s="198"/>
      <c r="AE252" s="213">
        <f t="shared" si="21"/>
        <v>150000</v>
      </c>
      <c r="AF252" s="213">
        <f t="shared" si="22"/>
        <v>150000</v>
      </c>
      <c r="AG252" s="214">
        <f t="shared" si="23"/>
        <v>1024000</v>
      </c>
      <c r="AH252" s="213">
        <f t="shared" si="24"/>
        <v>1550</v>
      </c>
      <c r="AI252" s="213">
        <f t="shared" si="25"/>
        <v>500</v>
      </c>
      <c r="AJ252" s="213">
        <f t="shared" si="26"/>
        <v>320</v>
      </c>
      <c r="AK252" s="213">
        <f t="shared" si="27"/>
        <v>320</v>
      </c>
      <c r="AL252" s="198"/>
      <c r="AM252" s="498">
        <v>80</v>
      </c>
      <c r="AN252" s="499"/>
      <c r="AO252" s="499"/>
    </row>
    <row r="253" spans="1:41" x14ac:dyDescent="0.15">
      <c r="A253" s="174">
        <v>746</v>
      </c>
      <c r="B253" s="176" t="s">
        <v>6004</v>
      </c>
      <c r="C253" s="213">
        <v>75</v>
      </c>
      <c r="D253" s="219">
        <v>5</v>
      </c>
      <c r="E253" s="212" t="s">
        <v>6245</v>
      </c>
      <c r="F253" s="202">
        <v>0</v>
      </c>
      <c r="G253" s="200">
        <v>0</v>
      </c>
      <c r="H253" s="216">
        <v>0</v>
      </c>
      <c r="I253" s="208">
        <v>0</v>
      </c>
      <c r="J253" s="210">
        <v>0</v>
      </c>
      <c r="K253" s="204">
        <v>100</v>
      </c>
      <c r="L253" s="206">
        <v>0</v>
      </c>
      <c r="M253" s="193" t="s">
        <v>352</v>
      </c>
      <c r="N253" s="189">
        <v>70</v>
      </c>
      <c r="O253" s="193" t="s">
        <v>351</v>
      </c>
      <c r="P253" s="189">
        <v>15</v>
      </c>
      <c r="Q253" s="193" t="s">
        <v>350</v>
      </c>
      <c r="R253" s="189">
        <v>15</v>
      </c>
      <c r="S253" s="194"/>
      <c r="T253" s="191"/>
      <c r="U253" s="198"/>
      <c r="V253" s="213">
        <v>450</v>
      </c>
      <c r="W253" s="213">
        <v>30000</v>
      </c>
      <c r="X253" s="213">
        <v>30000</v>
      </c>
      <c r="Y253" s="214">
        <v>64000</v>
      </c>
      <c r="Z253" s="213">
        <v>1100</v>
      </c>
      <c r="AA253" s="213">
        <v>50</v>
      </c>
      <c r="AB253" s="213">
        <v>80</v>
      </c>
      <c r="AC253" s="213">
        <v>80</v>
      </c>
      <c r="AD253" s="198"/>
      <c r="AE253" s="213">
        <f t="shared" si="21"/>
        <v>150000</v>
      </c>
      <c r="AF253" s="213">
        <f t="shared" si="22"/>
        <v>150000</v>
      </c>
      <c r="AG253" s="214">
        <f t="shared" si="23"/>
        <v>1024000</v>
      </c>
      <c r="AH253" s="213">
        <f t="shared" si="24"/>
        <v>1550</v>
      </c>
      <c r="AI253" s="213">
        <f t="shared" si="25"/>
        <v>500</v>
      </c>
      <c r="AJ253" s="213">
        <f t="shared" si="26"/>
        <v>320</v>
      </c>
      <c r="AK253" s="213">
        <f t="shared" si="27"/>
        <v>320</v>
      </c>
      <c r="AL253" s="198"/>
      <c r="AM253" s="498">
        <v>80</v>
      </c>
      <c r="AN253" s="499"/>
      <c r="AO253" s="499"/>
    </row>
    <row r="254" spans="1:41" x14ac:dyDescent="0.15">
      <c r="A254" s="174">
        <v>747</v>
      </c>
      <c r="B254" s="176" t="s">
        <v>6005</v>
      </c>
      <c r="C254" s="213">
        <v>85</v>
      </c>
      <c r="D254" s="219">
        <v>5</v>
      </c>
      <c r="E254" s="212" t="s">
        <v>6245</v>
      </c>
      <c r="F254" s="202">
        <v>0</v>
      </c>
      <c r="G254" s="200">
        <v>0</v>
      </c>
      <c r="H254" s="216">
        <v>0</v>
      </c>
      <c r="I254" s="208">
        <v>-50</v>
      </c>
      <c r="J254" s="210">
        <v>0</v>
      </c>
      <c r="K254" s="204">
        <v>100</v>
      </c>
      <c r="L254" s="206">
        <v>0</v>
      </c>
      <c r="M254" s="193" t="s">
        <v>348</v>
      </c>
      <c r="N254" s="189">
        <v>80</v>
      </c>
      <c r="O254" s="193" t="s">
        <v>347</v>
      </c>
      <c r="P254" s="189">
        <v>17</v>
      </c>
      <c r="Q254" s="193" t="s">
        <v>346</v>
      </c>
      <c r="R254" s="189">
        <v>3</v>
      </c>
      <c r="S254" s="194"/>
      <c r="T254" s="191"/>
      <c r="U254" s="198"/>
      <c r="V254" s="213">
        <v>625</v>
      </c>
      <c r="W254" s="213">
        <v>50000</v>
      </c>
      <c r="X254" s="213">
        <v>8888</v>
      </c>
      <c r="Y254" s="214">
        <v>65000</v>
      </c>
      <c r="Z254" s="213">
        <v>1350</v>
      </c>
      <c r="AA254" s="213">
        <v>120</v>
      </c>
      <c r="AB254" s="213">
        <v>140</v>
      </c>
      <c r="AC254" s="213">
        <v>90</v>
      </c>
      <c r="AD254" s="198"/>
      <c r="AE254" s="213">
        <f t="shared" si="21"/>
        <v>250000</v>
      </c>
      <c r="AF254" s="213">
        <f t="shared" si="22"/>
        <v>44440</v>
      </c>
      <c r="AG254" s="214">
        <f t="shared" si="23"/>
        <v>1040000</v>
      </c>
      <c r="AH254" s="213">
        <f t="shared" si="24"/>
        <v>1860</v>
      </c>
      <c r="AI254" s="213">
        <f t="shared" si="25"/>
        <v>630</v>
      </c>
      <c r="AJ254" s="213">
        <f t="shared" si="26"/>
        <v>560</v>
      </c>
      <c r="AK254" s="213">
        <f t="shared" si="27"/>
        <v>360</v>
      </c>
      <c r="AL254" s="198"/>
      <c r="AM254" s="498">
        <v>80</v>
      </c>
      <c r="AN254" s="499"/>
      <c r="AO254" s="499"/>
    </row>
    <row r="255" spans="1:41" x14ac:dyDescent="0.15">
      <c r="A255" s="174">
        <v>748</v>
      </c>
      <c r="B255" s="176" t="s">
        <v>6006</v>
      </c>
      <c r="C255" s="213">
        <v>85</v>
      </c>
      <c r="D255" s="219">
        <v>5</v>
      </c>
      <c r="E255" s="212" t="s">
        <v>6245</v>
      </c>
      <c r="F255" s="202">
        <v>0</v>
      </c>
      <c r="G255" s="200">
        <v>0</v>
      </c>
      <c r="H255" s="216">
        <v>0</v>
      </c>
      <c r="I255" s="208">
        <v>-50</v>
      </c>
      <c r="J255" s="210">
        <v>0</v>
      </c>
      <c r="K255" s="204">
        <v>100</v>
      </c>
      <c r="L255" s="206">
        <v>0</v>
      </c>
      <c r="M255" s="193" t="s">
        <v>348</v>
      </c>
      <c r="N255" s="189">
        <v>80</v>
      </c>
      <c r="O255" s="193" t="s">
        <v>347</v>
      </c>
      <c r="P255" s="189">
        <v>17</v>
      </c>
      <c r="Q255" s="193" t="s">
        <v>346</v>
      </c>
      <c r="R255" s="189">
        <v>3</v>
      </c>
      <c r="S255" s="194"/>
      <c r="T255" s="191"/>
      <c r="U255" s="198"/>
      <c r="V255" s="213">
        <v>625</v>
      </c>
      <c r="W255" s="213">
        <v>50000</v>
      </c>
      <c r="X255" s="213">
        <v>8888</v>
      </c>
      <c r="Y255" s="214">
        <v>65000</v>
      </c>
      <c r="Z255" s="213">
        <v>1350</v>
      </c>
      <c r="AA255" s="213">
        <v>120</v>
      </c>
      <c r="AB255" s="213">
        <v>140</v>
      </c>
      <c r="AC255" s="213">
        <v>90</v>
      </c>
      <c r="AD255" s="198"/>
      <c r="AE255" s="213">
        <f t="shared" si="21"/>
        <v>250000</v>
      </c>
      <c r="AF255" s="213">
        <f t="shared" si="22"/>
        <v>44440</v>
      </c>
      <c r="AG255" s="214">
        <f t="shared" si="23"/>
        <v>1040000</v>
      </c>
      <c r="AH255" s="213">
        <f t="shared" si="24"/>
        <v>1860</v>
      </c>
      <c r="AI255" s="213">
        <f t="shared" si="25"/>
        <v>630</v>
      </c>
      <c r="AJ255" s="213">
        <f t="shared" si="26"/>
        <v>560</v>
      </c>
      <c r="AK255" s="213">
        <f t="shared" si="27"/>
        <v>360</v>
      </c>
      <c r="AL255" s="198"/>
      <c r="AM255" s="498">
        <v>80</v>
      </c>
      <c r="AN255" s="499"/>
      <c r="AO255" s="499"/>
    </row>
    <row r="256" spans="1:41" x14ac:dyDescent="0.15">
      <c r="A256" s="174">
        <v>749</v>
      </c>
      <c r="B256" s="176" t="s">
        <v>6007</v>
      </c>
      <c r="C256" s="213">
        <v>85</v>
      </c>
      <c r="D256" s="219">
        <v>5</v>
      </c>
      <c r="E256" s="212" t="s">
        <v>6245</v>
      </c>
      <c r="F256" s="202">
        <v>0</v>
      </c>
      <c r="G256" s="200">
        <v>0</v>
      </c>
      <c r="H256" s="216">
        <v>0</v>
      </c>
      <c r="I256" s="208">
        <v>-50</v>
      </c>
      <c r="J256" s="210">
        <v>0</v>
      </c>
      <c r="K256" s="204">
        <v>100</v>
      </c>
      <c r="L256" s="206">
        <v>0</v>
      </c>
      <c r="M256" s="193" t="s">
        <v>348</v>
      </c>
      <c r="N256" s="189">
        <v>80</v>
      </c>
      <c r="O256" s="193" t="s">
        <v>347</v>
      </c>
      <c r="P256" s="189">
        <v>17</v>
      </c>
      <c r="Q256" s="193" t="s">
        <v>346</v>
      </c>
      <c r="R256" s="189">
        <v>3</v>
      </c>
      <c r="S256" s="194"/>
      <c r="T256" s="191"/>
      <c r="U256" s="198"/>
      <c r="V256" s="213">
        <v>625</v>
      </c>
      <c r="W256" s="213">
        <v>50000</v>
      </c>
      <c r="X256" s="213">
        <v>8888</v>
      </c>
      <c r="Y256" s="214">
        <v>65000</v>
      </c>
      <c r="Z256" s="213">
        <v>1350</v>
      </c>
      <c r="AA256" s="213">
        <v>120</v>
      </c>
      <c r="AB256" s="213">
        <v>140</v>
      </c>
      <c r="AC256" s="213">
        <v>90</v>
      </c>
      <c r="AD256" s="198"/>
      <c r="AE256" s="213">
        <f t="shared" si="21"/>
        <v>250000</v>
      </c>
      <c r="AF256" s="213">
        <f t="shared" si="22"/>
        <v>44440</v>
      </c>
      <c r="AG256" s="214">
        <f t="shared" si="23"/>
        <v>1040000</v>
      </c>
      <c r="AH256" s="213">
        <f t="shared" si="24"/>
        <v>1860</v>
      </c>
      <c r="AI256" s="213">
        <f t="shared" si="25"/>
        <v>630</v>
      </c>
      <c r="AJ256" s="213">
        <f t="shared" si="26"/>
        <v>560</v>
      </c>
      <c r="AK256" s="213">
        <f t="shared" si="27"/>
        <v>360</v>
      </c>
      <c r="AL256" s="198"/>
      <c r="AM256" s="498">
        <v>80</v>
      </c>
      <c r="AN256" s="499"/>
      <c r="AO256" s="499"/>
    </row>
    <row r="257" spans="1:41" x14ac:dyDescent="0.15">
      <c r="A257" s="174">
        <v>750</v>
      </c>
      <c r="B257" s="176" t="s">
        <v>6008</v>
      </c>
      <c r="C257" s="213">
        <v>85</v>
      </c>
      <c r="D257" s="219">
        <v>5</v>
      </c>
      <c r="E257" s="212" t="s">
        <v>6245</v>
      </c>
      <c r="F257" s="202">
        <v>0</v>
      </c>
      <c r="G257" s="200">
        <v>0</v>
      </c>
      <c r="H257" s="216">
        <v>0</v>
      </c>
      <c r="I257" s="208">
        <v>-50</v>
      </c>
      <c r="J257" s="210">
        <v>0</v>
      </c>
      <c r="K257" s="204">
        <v>100</v>
      </c>
      <c r="L257" s="206">
        <v>0</v>
      </c>
      <c r="M257" s="193" t="s">
        <v>348</v>
      </c>
      <c r="N257" s="189">
        <v>80</v>
      </c>
      <c r="O257" s="193" t="s">
        <v>347</v>
      </c>
      <c r="P257" s="189">
        <v>17</v>
      </c>
      <c r="Q257" s="193" t="s">
        <v>346</v>
      </c>
      <c r="R257" s="189">
        <v>3</v>
      </c>
      <c r="S257" s="194"/>
      <c r="T257" s="191"/>
      <c r="U257" s="198"/>
      <c r="V257" s="213">
        <v>625</v>
      </c>
      <c r="W257" s="213">
        <v>50000</v>
      </c>
      <c r="X257" s="213">
        <v>8888</v>
      </c>
      <c r="Y257" s="214">
        <v>65000</v>
      </c>
      <c r="Z257" s="213">
        <v>1350</v>
      </c>
      <c r="AA257" s="213">
        <v>120</v>
      </c>
      <c r="AB257" s="213">
        <v>140</v>
      </c>
      <c r="AC257" s="213">
        <v>90</v>
      </c>
      <c r="AD257" s="198"/>
      <c r="AE257" s="213">
        <f t="shared" si="21"/>
        <v>250000</v>
      </c>
      <c r="AF257" s="213">
        <f t="shared" si="22"/>
        <v>44440</v>
      </c>
      <c r="AG257" s="214">
        <f t="shared" si="23"/>
        <v>1040000</v>
      </c>
      <c r="AH257" s="213">
        <f t="shared" si="24"/>
        <v>1860</v>
      </c>
      <c r="AI257" s="213">
        <f t="shared" si="25"/>
        <v>630</v>
      </c>
      <c r="AJ257" s="213">
        <f t="shared" si="26"/>
        <v>560</v>
      </c>
      <c r="AK257" s="213">
        <f t="shared" si="27"/>
        <v>360</v>
      </c>
      <c r="AL257" s="198"/>
      <c r="AM257" s="498">
        <v>80</v>
      </c>
      <c r="AN257" s="499"/>
      <c r="AO257" s="499"/>
    </row>
    <row r="258" spans="1:41" x14ac:dyDescent="0.15">
      <c r="A258" s="174">
        <v>751</v>
      </c>
      <c r="B258" s="176" t="s">
        <v>345</v>
      </c>
      <c r="C258" s="213">
        <v>99</v>
      </c>
      <c r="D258" s="219">
        <v>7</v>
      </c>
      <c r="E258" s="212" t="s">
        <v>1329</v>
      </c>
      <c r="F258" s="202">
        <v>0</v>
      </c>
      <c r="G258" s="200">
        <v>0</v>
      </c>
      <c r="H258" s="216">
        <v>0</v>
      </c>
      <c r="I258" s="208">
        <v>0</v>
      </c>
      <c r="J258" s="210">
        <v>0</v>
      </c>
      <c r="K258" s="204">
        <v>100</v>
      </c>
      <c r="L258" s="206">
        <v>0</v>
      </c>
      <c r="M258" s="193" t="s">
        <v>344</v>
      </c>
      <c r="N258" s="189">
        <v>65</v>
      </c>
      <c r="O258" s="193" t="s">
        <v>5289</v>
      </c>
      <c r="P258" s="189">
        <v>18</v>
      </c>
      <c r="Q258" s="193" t="s">
        <v>343</v>
      </c>
      <c r="R258" s="189">
        <v>3</v>
      </c>
      <c r="S258" s="194"/>
      <c r="T258" s="191"/>
      <c r="U258" s="198"/>
      <c r="V258" s="213">
        <v>300</v>
      </c>
      <c r="W258" s="213">
        <v>60000</v>
      </c>
      <c r="X258" s="213">
        <v>7777</v>
      </c>
      <c r="Y258" s="214">
        <v>130200</v>
      </c>
      <c r="Z258" s="213">
        <v>2000</v>
      </c>
      <c r="AA258" s="213">
        <v>240</v>
      </c>
      <c r="AB258" s="213">
        <v>99</v>
      </c>
      <c r="AC258" s="213">
        <v>99</v>
      </c>
      <c r="AD258" s="198"/>
      <c r="AE258" s="213">
        <f t="shared" si="21"/>
        <v>300000</v>
      </c>
      <c r="AF258" s="213">
        <f t="shared" si="22"/>
        <v>38885</v>
      </c>
      <c r="AG258" s="214">
        <f t="shared" si="23"/>
        <v>2083200</v>
      </c>
      <c r="AH258" s="213">
        <f t="shared" si="24"/>
        <v>2594</v>
      </c>
      <c r="AI258" s="213">
        <f t="shared" si="25"/>
        <v>834</v>
      </c>
      <c r="AJ258" s="213">
        <f t="shared" si="26"/>
        <v>396</v>
      </c>
      <c r="AK258" s="213">
        <f t="shared" si="27"/>
        <v>396</v>
      </c>
      <c r="AL258" s="198"/>
      <c r="AM258" s="498">
        <v>80</v>
      </c>
      <c r="AN258" s="499"/>
      <c r="AO258" s="499"/>
    </row>
    <row r="259" spans="1:41" x14ac:dyDescent="0.15">
      <c r="A259" s="174">
        <v>752</v>
      </c>
      <c r="B259" s="176" t="s">
        <v>342</v>
      </c>
      <c r="C259" s="213">
        <v>59</v>
      </c>
      <c r="D259" s="219">
        <v>1</v>
      </c>
      <c r="E259" s="212" t="s">
        <v>6243</v>
      </c>
      <c r="F259" s="202">
        <v>0</v>
      </c>
      <c r="G259" s="200">
        <v>0</v>
      </c>
      <c r="H259" s="216">
        <v>0</v>
      </c>
      <c r="I259" s="208">
        <v>30</v>
      </c>
      <c r="J259" s="210">
        <v>-50</v>
      </c>
      <c r="K259" s="204">
        <v>-20</v>
      </c>
      <c r="L259" s="206">
        <v>-20</v>
      </c>
      <c r="M259" s="193" t="s">
        <v>6009</v>
      </c>
      <c r="N259" s="189">
        <v>80</v>
      </c>
      <c r="O259" s="193" t="s">
        <v>6010</v>
      </c>
      <c r="P259" s="189">
        <v>35</v>
      </c>
      <c r="Q259" s="193" t="s">
        <v>339</v>
      </c>
      <c r="R259" s="189">
        <v>5</v>
      </c>
      <c r="S259" s="194"/>
      <c r="T259" s="191"/>
      <c r="U259" s="198"/>
      <c r="V259" s="213">
        <v>350</v>
      </c>
      <c r="W259" s="213">
        <v>29900</v>
      </c>
      <c r="X259" s="213">
        <v>9000</v>
      </c>
      <c r="Y259" s="214">
        <v>360000</v>
      </c>
      <c r="Z259" s="213">
        <v>1170</v>
      </c>
      <c r="AA259" s="213">
        <v>400</v>
      </c>
      <c r="AB259" s="213">
        <v>140</v>
      </c>
      <c r="AC259" s="213">
        <v>140</v>
      </c>
      <c r="AD259" s="198"/>
      <c r="AE259" s="213">
        <f t="shared" ref="AE259:AE268" si="28">W259*经验率</f>
        <v>149500</v>
      </c>
      <c r="AF259" s="213">
        <f t="shared" ref="AF259:AF268" si="29">X259*金钱率</f>
        <v>45000</v>
      </c>
      <c r="AG259" s="214">
        <f t="shared" ref="AG259:AG268" si="30">Y259*HP率</f>
        <v>5760000</v>
      </c>
      <c r="AH259" s="213">
        <f t="shared" ref="AH259:AH268" si="31">C259*攻击率+Z259</f>
        <v>1524</v>
      </c>
      <c r="AI259" s="213">
        <f t="shared" ref="AI259:AI268" si="32">C259*速度率+AA259</f>
        <v>754</v>
      </c>
      <c r="AJ259" s="213">
        <f t="shared" ref="AJ259:AJ268" si="33">AB259*命中率</f>
        <v>560</v>
      </c>
      <c r="AK259" s="213">
        <f t="shared" ref="AK259:AK268" si="34">AC259*回避率</f>
        <v>560</v>
      </c>
      <c r="AL259" s="198"/>
      <c r="AM259" s="498">
        <v>80</v>
      </c>
      <c r="AN259" s="499"/>
      <c r="AO259" s="499"/>
    </row>
    <row r="260" spans="1:41" x14ac:dyDescent="0.15">
      <c r="A260" s="174">
        <v>753</v>
      </c>
      <c r="B260" s="176" t="s">
        <v>338</v>
      </c>
      <c r="C260" s="213">
        <v>60</v>
      </c>
      <c r="D260" s="219">
        <v>7</v>
      </c>
      <c r="E260" s="212" t="s">
        <v>1329</v>
      </c>
      <c r="F260" s="202">
        <v>0</v>
      </c>
      <c r="G260" s="200">
        <v>0</v>
      </c>
      <c r="H260" s="216">
        <v>0</v>
      </c>
      <c r="I260" s="208">
        <v>-100</v>
      </c>
      <c r="J260" s="210">
        <v>0</v>
      </c>
      <c r="K260" s="204">
        <v>100</v>
      </c>
      <c r="L260" s="206">
        <v>0</v>
      </c>
      <c r="M260" s="193" t="s">
        <v>6011</v>
      </c>
      <c r="N260" s="189">
        <v>65</v>
      </c>
      <c r="O260" s="193" t="s">
        <v>5337</v>
      </c>
      <c r="P260" s="189">
        <v>25</v>
      </c>
      <c r="Q260" s="193" t="s">
        <v>6012</v>
      </c>
      <c r="R260" s="189">
        <v>15</v>
      </c>
      <c r="S260" s="194"/>
      <c r="T260" s="191"/>
      <c r="U260" s="198"/>
      <c r="V260" s="213">
        <v>400</v>
      </c>
      <c r="W260" s="213">
        <v>22000</v>
      </c>
      <c r="X260" s="213">
        <v>12000</v>
      </c>
      <c r="Y260" s="214">
        <v>43200</v>
      </c>
      <c r="Z260" s="213">
        <v>800</v>
      </c>
      <c r="AA260" s="213">
        <v>180</v>
      </c>
      <c r="AB260" s="213">
        <v>80</v>
      </c>
      <c r="AC260" s="213">
        <v>80</v>
      </c>
      <c r="AD260" s="198"/>
      <c r="AE260" s="213">
        <f t="shared" si="28"/>
        <v>110000</v>
      </c>
      <c r="AF260" s="213">
        <f t="shared" si="29"/>
        <v>60000</v>
      </c>
      <c r="AG260" s="214">
        <f t="shared" si="30"/>
        <v>691200</v>
      </c>
      <c r="AH260" s="213">
        <f t="shared" si="31"/>
        <v>1160</v>
      </c>
      <c r="AI260" s="213">
        <f t="shared" si="32"/>
        <v>540</v>
      </c>
      <c r="AJ260" s="213">
        <f t="shared" si="33"/>
        <v>320</v>
      </c>
      <c r="AK260" s="213">
        <f t="shared" si="34"/>
        <v>320</v>
      </c>
      <c r="AL260" s="198"/>
      <c r="AM260" s="498">
        <v>80</v>
      </c>
      <c r="AN260" s="499"/>
      <c r="AO260" s="499"/>
    </row>
    <row r="261" spans="1:41" x14ac:dyDescent="0.15">
      <c r="A261" s="174">
        <v>754</v>
      </c>
      <c r="B261" s="176" t="s">
        <v>6013</v>
      </c>
      <c r="C261" s="213">
        <v>56</v>
      </c>
      <c r="D261" s="219">
        <v>0</v>
      </c>
      <c r="E261" s="212" t="s">
        <v>6238</v>
      </c>
      <c r="F261" s="202">
        <v>0</v>
      </c>
      <c r="G261" s="200">
        <v>0</v>
      </c>
      <c r="H261" s="216">
        <v>0</v>
      </c>
      <c r="I261" s="208">
        <v>0</v>
      </c>
      <c r="J261" s="210">
        <v>0</v>
      </c>
      <c r="K261" s="204">
        <v>0</v>
      </c>
      <c r="L261" s="206">
        <v>0</v>
      </c>
      <c r="M261" s="193" t="s">
        <v>6014</v>
      </c>
      <c r="N261" s="189">
        <v>75</v>
      </c>
      <c r="O261" s="193" t="s">
        <v>337</v>
      </c>
      <c r="P261" s="189">
        <v>45</v>
      </c>
      <c r="Q261" s="193" t="s">
        <v>5352</v>
      </c>
      <c r="R261" s="189">
        <v>15</v>
      </c>
      <c r="S261" s="194"/>
      <c r="T261" s="191"/>
      <c r="U261" s="198"/>
      <c r="V261" s="213">
        <v>580</v>
      </c>
      <c r="W261" s="213">
        <v>32000</v>
      </c>
      <c r="X261" s="213">
        <v>24000</v>
      </c>
      <c r="Y261" s="214">
        <v>63000</v>
      </c>
      <c r="Z261" s="213">
        <v>900</v>
      </c>
      <c r="AA261" s="213">
        <v>220</v>
      </c>
      <c r="AB261" s="213">
        <v>100</v>
      </c>
      <c r="AC261" s="213">
        <v>80</v>
      </c>
      <c r="AD261" s="198"/>
      <c r="AE261" s="213">
        <f t="shared" si="28"/>
        <v>160000</v>
      </c>
      <c r="AF261" s="213">
        <f t="shared" si="29"/>
        <v>120000</v>
      </c>
      <c r="AG261" s="214">
        <f t="shared" si="30"/>
        <v>1008000</v>
      </c>
      <c r="AH261" s="213">
        <f t="shared" si="31"/>
        <v>1236</v>
      </c>
      <c r="AI261" s="213">
        <f t="shared" si="32"/>
        <v>556</v>
      </c>
      <c r="AJ261" s="213">
        <f t="shared" si="33"/>
        <v>400</v>
      </c>
      <c r="AK261" s="213">
        <f t="shared" si="34"/>
        <v>320</v>
      </c>
      <c r="AL261" s="198"/>
      <c r="AM261" s="498">
        <v>80</v>
      </c>
      <c r="AN261" s="499"/>
      <c r="AO261" s="499"/>
    </row>
    <row r="262" spans="1:41" x14ac:dyDescent="0.15">
      <c r="A262" s="174">
        <v>755</v>
      </c>
      <c r="B262" s="176" t="s">
        <v>6015</v>
      </c>
      <c r="C262" s="213">
        <v>56</v>
      </c>
      <c r="D262" s="219">
        <v>0</v>
      </c>
      <c r="E262" s="212" t="s">
        <v>6238</v>
      </c>
      <c r="F262" s="202">
        <v>0</v>
      </c>
      <c r="G262" s="200">
        <v>0</v>
      </c>
      <c r="H262" s="216">
        <v>0</v>
      </c>
      <c r="I262" s="208">
        <v>0</v>
      </c>
      <c r="J262" s="210">
        <v>0</v>
      </c>
      <c r="K262" s="204">
        <v>0</v>
      </c>
      <c r="L262" s="206">
        <v>0</v>
      </c>
      <c r="M262" s="193" t="s">
        <v>6014</v>
      </c>
      <c r="N262" s="189">
        <v>75</v>
      </c>
      <c r="O262" s="193" t="s">
        <v>337</v>
      </c>
      <c r="P262" s="189">
        <v>45</v>
      </c>
      <c r="Q262" s="193" t="s">
        <v>5352</v>
      </c>
      <c r="R262" s="189">
        <v>15</v>
      </c>
      <c r="S262" s="194"/>
      <c r="T262" s="191"/>
      <c r="U262" s="198"/>
      <c r="V262" s="213">
        <v>580</v>
      </c>
      <c r="W262" s="213">
        <v>32000</v>
      </c>
      <c r="X262" s="213">
        <v>24000</v>
      </c>
      <c r="Y262" s="214">
        <v>63000</v>
      </c>
      <c r="Z262" s="213">
        <v>900</v>
      </c>
      <c r="AA262" s="213">
        <v>220</v>
      </c>
      <c r="AB262" s="213">
        <v>100</v>
      </c>
      <c r="AC262" s="213">
        <v>80</v>
      </c>
      <c r="AD262" s="198"/>
      <c r="AE262" s="213">
        <f t="shared" si="28"/>
        <v>160000</v>
      </c>
      <c r="AF262" s="213">
        <f t="shared" si="29"/>
        <v>120000</v>
      </c>
      <c r="AG262" s="214">
        <f t="shared" si="30"/>
        <v>1008000</v>
      </c>
      <c r="AH262" s="213">
        <f t="shared" si="31"/>
        <v>1236</v>
      </c>
      <c r="AI262" s="213">
        <f t="shared" si="32"/>
        <v>556</v>
      </c>
      <c r="AJ262" s="213">
        <f t="shared" si="33"/>
        <v>400</v>
      </c>
      <c r="AK262" s="213">
        <f t="shared" si="34"/>
        <v>320</v>
      </c>
      <c r="AL262" s="198"/>
      <c r="AM262" s="498">
        <v>80</v>
      </c>
      <c r="AN262" s="499"/>
      <c r="AO262" s="499"/>
    </row>
    <row r="263" spans="1:41" x14ac:dyDescent="0.15">
      <c r="A263" s="174">
        <v>756</v>
      </c>
      <c r="B263" s="176" t="s">
        <v>6016</v>
      </c>
      <c r="C263" s="213">
        <v>85</v>
      </c>
      <c r="D263" s="219">
        <v>7</v>
      </c>
      <c r="E263" s="212" t="s">
        <v>1329</v>
      </c>
      <c r="F263" s="202">
        <v>0</v>
      </c>
      <c r="G263" s="200">
        <v>-100</v>
      </c>
      <c r="H263" s="216">
        <v>200</v>
      </c>
      <c r="I263" s="208">
        <v>-100</v>
      </c>
      <c r="J263" s="210">
        <v>0</v>
      </c>
      <c r="K263" s="204">
        <v>100</v>
      </c>
      <c r="L263" s="206">
        <v>0</v>
      </c>
      <c r="M263" s="193" t="s">
        <v>334</v>
      </c>
      <c r="N263" s="189">
        <v>55</v>
      </c>
      <c r="O263" s="193" t="s">
        <v>333</v>
      </c>
      <c r="P263" s="189">
        <v>15</v>
      </c>
      <c r="Q263" s="193" t="s">
        <v>5356</v>
      </c>
      <c r="R263" s="189">
        <v>5</v>
      </c>
      <c r="S263" s="194"/>
      <c r="T263" s="191"/>
      <c r="U263" s="198"/>
      <c r="V263" s="213">
        <v>560</v>
      </c>
      <c r="W263" s="213">
        <v>55000</v>
      </c>
      <c r="X263" s="213">
        <v>32000</v>
      </c>
      <c r="Y263" s="214">
        <v>60000</v>
      </c>
      <c r="Z263" s="213">
        <v>1700</v>
      </c>
      <c r="AA263" s="213">
        <v>200</v>
      </c>
      <c r="AB263" s="213">
        <v>120</v>
      </c>
      <c r="AC263" s="213">
        <v>45</v>
      </c>
      <c r="AD263" s="198"/>
      <c r="AE263" s="213">
        <f t="shared" si="28"/>
        <v>275000</v>
      </c>
      <c r="AF263" s="213">
        <f t="shared" si="29"/>
        <v>160000</v>
      </c>
      <c r="AG263" s="214">
        <f t="shared" si="30"/>
        <v>960000</v>
      </c>
      <c r="AH263" s="213">
        <f t="shared" si="31"/>
        <v>2210</v>
      </c>
      <c r="AI263" s="213">
        <f t="shared" si="32"/>
        <v>710</v>
      </c>
      <c r="AJ263" s="213">
        <f t="shared" si="33"/>
        <v>480</v>
      </c>
      <c r="AK263" s="213">
        <f t="shared" si="34"/>
        <v>180</v>
      </c>
      <c r="AL263" s="198"/>
      <c r="AM263" s="498">
        <v>80</v>
      </c>
      <c r="AN263" s="499"/>
      <c r="AO263" s="499"/>
    </row>
    <row r="264" spans="1:41" x14ac:dyDescent="0.15">
      <c r="A264" s="174">
        <v>757</v>
      </c>
      <c r="B264" s="176" t="s">
        <v>6017</v>
      </c>
      <c r="C264" s="213">
        <v>85</v>
      </c>
      <c r="D264" s="219">
        <v>7</v>
      </c>
      <c r="E264" s="212" t="s">
        <v>1329</v>
      </c>
      <c r="F264" s="202">
        <v>0</v>
      </c>
      <c r="G264" s="200">
        <v>-100</v>
      </c>
      <c r="H264" s="216">
        <v>200</v>
      </c>
      <c r="I264" s="208">
        <v>-100</v>
      </c>
      <c r="J264" s="210">
        <v>0</v>
      </c>
      <c r="K264" s="204">
        <v>100</v>
      </c>
      <c r="L264" s="206">
        <v>0</v>
      </c>
      <c r="M264" s="193" t="s">
        <v>334</v>
      </c>
      <c r="N264" s="189">
        <v>55</v>
      </c>
      <c r="O264" s="193" t="s">
        <v>333</v>
      </c>
      <c r="P264" s="189">
        <v>15</v>
      </c>
      <c r="Q264" s="193" t="s">
        <v>5356</v>
      </c>
      <c r="R264" s="189">
        <v>5</v>
      </c>
      <c r="S264" s="194"/>
      <c r="T264" s="191"/>
      <c r="U264" s="198"/>
      <c r="V264" s="213">
        <v>560</v>
      </c>
      <c r="W264" s="213">
        <v>55000</v>
      </c>
      <c r="X264" s="213">
        <v>32000</v>
      </c>
      <c r="Y264" s="214">
        <v>60000</v>
      </c>
      <c r="Z264" s="213">
        <v>1700</v>
      </c>
      <c r="AA264" s="213">
        <v>200</v>
      </c>
      <c r="AB264" s="213">
        <v>120</v>
      </c>
      <c r="AC264" s="213">
        <v>90</v>
      </c>
      <c r="AD264" s="198"/>
      <c r="AE264" s="213">
        <f t="shared" si="28"/>
        <v>275000</v>
      </c>
      <c r="AF264" s="213">
        <f t="shared" si="29"/>
        <v>160000</v>
      </c>
      <c r="AG264" s="214">
        <f t="shared" si="30"/>
        <v>960000</v>
      </c>
      <c r="AH264" s="213">
        <f t="shared" si="31"/>
        <v>2210</v>
      </c>
      <c r="AI264" s="213">
        <f t="shared" si="32"/>
        <v>710</v>
      </c>
      <c r="AJ264" s="213">
        <f t="shared" si="33"/>
        <v>480</v>
      </c>
      <c r="AK264" s="213">
        <f t="shared" si="34"/>
        <v>360</v>
      </c>
      <c r="AL264" s="198"/>
      <c r="AM264" s="498">
        <v>80</v>
      </c>
      <c r="AN264" s="499"/>
      <c r="AO264" s="499"/>
    </row>
    <row r="265" spans="1:41" x14ac:dyDescent="0.15">
      <c r="A265" s="174">
        <v>758</v>
      </c>
      <c r="B265" s="176" t="s">
        <v>331</v>
      </c>
      <c r="C265" s="213">
        <v>120</v>
      </c>
      <c r="D265" s="219">
        <v>7</v>
      </c>
      <c r="E265" s="212" t="s">
        <v>1329</v>
      </c>
      <c r="F265" s="202">
        <v>0</v>
      </c>
      <c r="G265" s="200">
        <v>0</v>
      </c>
      <c r="H265" s="216">
        <v>0</v>
      </c>
      <c r="I265" s="208">
        <v>-50</v>
      </c>
      <c r="J265" s="210">
        <v>0</v>
      </c>
      <c r="K265" s="204">
        <v>100</v>
      </c>
      <c r="L265" s="206">
        <v>0</v>
      </c>
      <c r="M265" s="193" t="s">
        <v>1483</v>
      </c>
      <c r="N265" s="189">
        <v>65</v>
      </c>
      <c r="O265" s="193" t="s">
        <v>330</v>
      </c>
      <c r="P265" s="189">
        <v>25</v>
      </c>
      <c r="Q265" s="193" t="s">
        <v>329</v>
      </c>
      <c r="R265" s="189">
        <v>10</v>
      </c>
      <c r="S265" s="194"/>
      <c r="T265" s="191"/>
      <c r="U265" s="198"/>
      <c r="V265" s="213">
        <v>300</v>
      </c>
      <c r="W265" s="213">
        <v>65535</v>
      </c>
      <c r="X265" s="213">
        <v>39999</v>
      </c>
      <c r="Y265" s="214">
        <v>240000</v>
      </c>
      <c r="Z265" s="213">
        <v>1800</v>
      </c>
      <c r="AA265" s="213">
        <v>255</v>
      </c>
      <c r="AB265" s="213">
        <v>130</v>
      </c>
      <c r="AC265" s="213">
        <v>130</v>
      </c>
      <c r="AD265" s="198"/>
      <c r="AE265" s="213">
        <f t="shared" si="28"/>
        <v>327675</v>
      </c>
      <c r="AF265" s="213">
        <f t="shared" si="29"/>
        <v>199995</v>
      </c>
      <c r="AG265" s="214">
        <f t="shared" si="30"/>
        <v>3840000</v>
      </c>
      <c r="AH265" s="213">
        <f t="shared" si="31"/>
        <v>2520</v>
      </c>
      <c r="AI265" s="213">
        <f t="shared" si="32"/>
        <v>975</v>
      </c>
      <c r="AJ265" s="213">
        <f t="shared" si="33"/>
        <v>520</v>
      </c>
      <c r="AK265" s="213">
        <f t="shared" si="34"/>
        <v>520</v>
      </c>
      <c r="AL265" s="198"/>
      <c r="AM265" s="498">
        <v>80</v>
      </c>
      <c r="AN265" s="499"/>
      <c r="AO265" s="499"/>
    </row>
    <row r="266" spans="1:41" x14ac:dyDescent="0.15">
      <c r="A266" s="174">
        <v>759</v>
      </c>
      <c r="B266" s="176" t="s">
        <v>328</v>
      </c>
      <c r="C266" s="213">
        <v>150</v>
      </c>
      <c r="D266" s="219">
        <v>7</v>
      </c>
      <c r="E266" s="212" t="s">
        <v>1329</v>
      </c>
      <c r="F266" s="202">
        <v>0</v>
      </c>
      <c r="G266" s="200">
        <v>0</v>
      </c>
      <c r="H266" s="216">
        <v>0</v>
      </c>
      <c r="I266" s="208">
        <v>-50</v>
      </c>
      <c r="J266" s="210">
        <v>0</v>
      </c>
      <c r="K266" s="204">
        <v>100</v>
      </c>
      <c r="L266" s="206">
        <v>0</v>
      </c>
      <c r="M266" s="193" t="s">
        <v>327</v>
      </c>
      <c r="N266" s="189">
        <v>25</v>
      </c>
      <c r="O266" s="193" t="s">
        <v>6018</v>
      </c>
      <c r="P266" s="189">
        <v>15</v>
      </c>
      <c r="Q266" s="193" t="s">
        <v>326</v>
      </c>
      <c r="R266" s="189">
        <v>3</v>
      </c>
      <c r="S266" s="194"/>
      <c r="T266" s="191"/>
      <c r="U266" s="198"/>
      <c r="V266" s="213">
        <v>300</v>
      </c>
      <c r="W266" s="213">
        <v>65535</v>
      </c>
      <c r="X266" s="213">
        <v>45000</v>
      </c>
      <c r="Y266" s="214">
        <v>337500</v>
      </c>
      <c r="Z266" s="213">
        <v>2200</v>
      </c>
      <c r="AA266" s="213">
        <v>220</v>
      </c>
      <c r="AB266" s="213">
        <v>140</v>
      </c>
      <c r="AC266" s="213">
        <v>140</v>
      </c>
      <c r="AD266" s="198"/>
      <c r="AE266" s="213">
        <f t="shared" si="28"/>
        <v>327675</v>
      </c>
      <c r="AF266" s="213">
        <f t="shared" si="29"/>
        <v>225000</v>
      </c>
      <c r="AG266" s="214">
        <f t="shared" si="30"/>
        <v>5400000</v>
      </c>
      <c r="AH266" s="213">
        <f t="shared" si="31"/>
        <v>3100</v>
      </c>
      <c r="AI266" s="213">
        <f t="shared" si="32"/>
        <v>1120</v>
      </c>
      <c r="AJ266" s="213">
        <f t="shared" si="33"/>
        <v>560</v>
      </c>
      <c r="AK266" s="213">
        <f t="shared" si="34"/>
        <v>560</v>
      </c>
      <c r="AL266" s="198"/>
      <c r="AM266" s="498">
        <v>80</v>
      </c>
      <c r="AN266" s="499"/>
      <c r="AO266" s="499"/>
    </row>
    <row r="267" spans="1:41" x14ac:dyDescent="0.15">
      <c r="A267" s="174">
        <v>760</v>
      </c>
      <c r="B267" s="176" t="s">
        <v>325</v>
      </c>
      <c r="C267" s="213">
        <v>200</v>
      </c>
      <c r="D267" s="219">
        <v>5</v>
      </c>
      <c r="E267" s="212" t="s">
        <v>6245</v>
      </c>
      <c r="F267" s="202">
        <v>0</v>
      </c>
      <c r="G267" s="200">
        <v>-50</v>
      </c>
      <c r="H267" s="216">
        <v>250</v>
      </c>
      <c r="I267" s="208">
        <v>-50</v>
      </c>
      <c r="J267" s="210">
        <v>0</v>
      </c>
      <c r="K267" s="204">
        <v>100</v>
      </c>
      <c r="L267" s="206">
        <v>30</v>
      </c>
      <c r="M267" s="193" t="s">
        <v>324</v>
      </c>
      <c r="N267" s="189">
        <v>15</v>
      </c>
      <c r="O267" s="193" t="s">
        <v>323</v>
      </c>
      <c r="P267" s="189">
        <v>6</v>
      </c>
      <c r="Q267" s="193" t="s">
        <v>5144</v>
      </c>
      <c r="R267" s="189">
        <v>2</v>
      </c>
      <c r="S267" s="194"/>
      <c r="T267" s="191"/>
      <c r="U267" s="198"/>
      <c r="V267" s="213">
        <v>400</v>
      </c>
      <c r="W267" s="213">
        <v>65535</v>
      </c>
      <c r="X267" s="213">
        <v>65535</v>
      </c>
      <c r="Y267" s="214">
        <v>260000</v>
      </c>
      <c r="Z267" s="213">
        <v>1600</v>
      </c>
      <c r="AA267" s="213">
        <v>255</v>
      </c>
      <c r="AB267" s="213">
        <v>150</v>
      </c>
      <c r="AC267" s="213">
        <v>150</v>
      </c>
      <c r="AD267" s="198"/>
      <c r="AE267" s="213">
        <f t="shared" si="28"/>
        <v>327675</v>
      </c>
      <c r="AF267" s="213">
        <f t="shared" si="29"/>
        <v>327675</v>
      </c>
      <c r="AG267" s="214">
        <f t="shared" si="30"/>
        <v>4160000</v>
      </c>
      <c r="AH267" s="213">
        <f t="shared" si="31"/>
        <v>2800</v>
      </c>
      <c r="AI267" s="213">
        <f t="shared" si="32"/>
        <v>1455</v>
      </c>
      <c r="AJ267" s="213">
        <f t="shared" si="33"/>
        <v>600</v>
      </c>
      <c r="AK267" s="213">
        <f t="shared" si="34"/>
        <v>600</v>
      </c>
      <c r="AL267" s="198"/>
      <c r="AM267" s="498">
        <v>80</v>
      </c>
      <c r="AN267" s="499"/>
      <c r="AO267" s="499"/>
    </row>
    <row r="268" spans="1:41" x14ac:dyDescent="0.15">
      <c r="A268" s="174">
        <v>761</v>
      </c>
      <c r="B268" s="176" t="s">
        <v>5462</v>
      </c>
      <c r="C268" s="213">
        <v>1</v>
      </c>
      <c r="D268" s="219">
        <v>0</v>
      </c>
      <c r="E268" s="212" t="s">
        <v>6238</v>
      </c>
      <c r="F268" s="202">
        <v>0</v>
      </c>
      <c r="G268" s="200">
        <v>0</v>
      </c>
      <c r="H268" s="216">
        <v>0</v>
      </c>
      <c r="I268" s="208">
        <v>0</v>
      </c>
      <c r="J268" s="210">
        <v>0</v>
      </c>
      <c r="K268" s="204">
        <v>0</v>
      </c>
      <c r="L268" s="206">
        <v>0</v>
      </c>
      <c r="M268" s="193"/>
      <c r="N268" s="189"/>
      <c r="O268" s="193"/>
      <c r="P268" s="189"/>
      <c r="Q268" s="193"/>
      <c r="R268" s="189"/>
      <c r="S268" s="194"/>
      <c r="T268" s="191"/>
      <c r="U268" s="198"/>
      <c r="V268" s="213">
        <v>0</v>
      </c>
      <c r="W268" s="213">
        <v>0</v>
      </c>
      <c r="X268" s="213">
        <v>0</v>
      </c>
      <c r="Y268" s="214">
        <v>10</v>
      </c>
      <c r="Z268" s="213">
        <v>0</v>
      </c>
      <c r="AA268" s="213">
        <v>0</v>
      </c>
      <c r="AB268" s="213">
        <v>0</v>
      </c>
      <c r="AC268" s="213">
        <v>0</v>
      </c>
      <c r="AD268" s="198"/>
      <c r="AE268" s="213">
        <f t="shared" si="28"/>
        <v>0</v>
      </c>
      <c r="AF268" s="213">
        <f t="shared" si="29"/>
        <v>0</v>
      </c>
      <c r="AG268" s="214">
        <f t="shared" si="30"/>
        <v>160</v>
      </c>
      <c r="AH268" s="213">
        <f t="shared" si="31"/>
        <v>6</v>
      </c>
      <c r="AI268" s="213">
        <f t="shared" si="32"/>
        <v>6</v>
      </c>
      <c r="AJ268" s="213">
        <f t="shared" si="33"/>
        <v>0</v>
      </c>
      <c r="AK268" s="213">
        <f t="shared" si="34"/>
        <v>0</v>
      </c>
      <c r="AL268" s="198"/>
      <c r="AM268" s="498">
        <v>80</v>
      </c>
      <c r="AN268" s="499"/>
      <c r="AO268" s="499"/>
    </row>
  </sheetData>
  <autoFilter ref="A2:AO2" xr:uid="{00000000-0009-0000-0000-000023000000}"/>
  <mergeCells count="4">
    <mergeCell ref="D1:E1"/>
    <mergeCell ref="F1:L1"/>
    <mergeCell ref="M1:T1"/>
    <mergeCell ref="V1:Z1"/>
  </mergeCells>
  <phoneticPr fontId="1" type="noConversion"/>
  <conditionalFormatting sqref="V1">
    <cfRule type="dataBar" priority="70">
      <dataBar>
        <cfvo type="min"/>
        <cfvo type="max"/>
        <color theme="0" tint="-0.34998626667073579"/>
      </dataBar>
      <extLst>
        <ext xmlns:x14="http://schemas.microsoft.com/office/spreadsheetml/2009/9/main" uri="{B025F937-C7B1-47D3-B67F-A62EFF666E3E}">
          <x14:id>{403A1100-C930-4C59-ACCD-89B1401804A9}</x14:id>
        </ext>
      </extLst>
    </cfRule>
  </conditionalFormatting>
  <conditionalFormatting sqref="AM1">
    <cfRule type="iconSet" priority="67">
      <iconSet iconSet="5Quarters">
        <cfvo type="percent" val="0"/>
        <cfvo type="percent" val="20"/>
        <cfvo type="percent" val="40"/>
        <cfvo type="percent" val="60"/>
        <cfvo type="percent" val="80"/>
      </iconSet>
    </cfRule>
  </conditionalFormatting>
  <conditionalFormatting sqref="AL1">
    <cfRule type="dataBar" priority="69">
      <dataBar>
        <cfvo type="min"/>
        <cfvo type="max"/>
        <color theme="1" tint="0.249977111117893"/>
      </dataBar>
      <extLst>
        <ext xmlns:x14="http://schemas.microsoft.com/office/spreadsheetml/2009/9/main" uri="{B025F937-C7B1-47D3-B67F-A62EFF666E3E}">
          <x14:id>{A58235AE-8AA6-4C5A-8AC0-195991E5DC53}</x14:id>
        </ext>
      </extLst>
    </cfRule>
  </conditionalFormatting>
  <conditionalFormatting sqref="F1">
    <cfRule type="dataBar" priority="68">
      <dataBar>
        <cfvo type="min"/>
        <cfvo type="max"/>
        <color theme="1" tint="0.249977111117893"/>
      </dataBar>
      <extLst>
        <ext xmlns:x14="http://schemas.microsoft.com/office/spreadsheetml/2009/9/main" uri="{B025F937-C7B1-47D3-B67F-A62EFF666E3E}">
          <x14:id>{F0EA272F-9F43-464E-8601-E39BA1845508}</x14:id>
        </ext>
      </extLst>
    </cfRule>
  </conditionalFormatting>
  <conditionalFormatting sqref="W2">
    <cfRule type="dataBar" priority="66">
      <dataBar>
        <cfvo type="min"/>
        <cfvo type="max"/>
        <color theme="0" tint="-0.34998626667073579"/>
      </dataBar>
      <extLst>
        <ext xmlns:x14="http://schemas.microsoft.com/office/spreadsheetml/2009/9/main" uri="{B025F937-C7B1-47D3-B67F-A62EFF666E3E}">
          <x14:id>{B976908F-C3BC-4287-8261-B37060A75084}</x14:id>
        </ext>
      </extLst>
    </cfRule>
  </conditionalFormatting>
  <conditionalFormatting sqref="X2">
    <cfRule type="dataBar" priority="65">
      <dataBar>
        <cfvo type="min"/>
        <cfvo type="max"/>
        <color theme="0" tint="-0.34998626667073579"/>
      </dataBar>
      <extLst>
        <ext xmlns:x14="http://schemas.microsoft.com/office/spreadsheetml/2009/9/main" uri="{B025F937-C7B1-47D3-B67F-A62EFF666E3E}">
          <x14:id>{3C0C2AA1-092D-4433-9DE7-75E207DBDF91}</x14:id>
        </ext>
      </extLst>
    </cfRule>
  </conditionalFormatting>
  <conditionalFormatting sqref="AM2">
    <cfRule type="iconSet" priority="51">
      <iconSet iconSet="5Quarters">
        <cfvo type="percent" val="0"/>
        <cfvo type="percent" val="20"/>
        <cfvo type="percent" val="40"/>
        <cfvo type="percent" val="60"/>
        <cfvo type="percent" val="80"/>
      </iconSet>
    </cfRule>
  </conditionalFormatting>
  <conditionalFormatting sqref="Y2">
    <cfRule type="dataBar" priority="64">
      <dataBar>
        <cfvo type="min"/>
        <cfvo type="max"/>
        <color theme="5"/>
      </dataBar>
      <extLst>
        <ext xmlns:x14="http://schemas.microsoft.com/office/spreadsheetml/2009/9/main" uri="{B025F937-C7B1-47D3-B67F-A62EFF666E3E}">
          <x14:id>{9C4151C5-2656-4B5B-8561-4CF69FAF94D0}</x14:id>
        </ext>
      </extLst>
    </cfRule>
  </conditionalFormatting>
  <conditionalFormatting sqref="Z2">
    <cfRule type="dataBar" priority="63">
      <dataBar>
        <cfvo type="min"/>
        <cfvo type="max"/>
        <color rgb="FFFF0000"/>
      </dataBar>
      <extLst>
        <ext xmlns:x14="http://schemas.microsoft.com/office/spreadsheetml/2009/9/main" uri="{B025F937-C7B1-47D3-B67F-A62EFF666E3E}">
          <x14:id>{B85089E0-A018-42B4-BB7A-4F3A3BE23253}</x14:id>
        </ext>
      </extLst>
    </cfRule>
  </conditionalFormatting>
  <conditionalFormatting sqref="V2">
    <cfRule type="dataBar" priority="62">
      <dataBar>
        <cfvo type="min"/>
        <cfvo type="max"/>
        <color rgb="FF0070C0"/>
      </dataBar>
      <extLst>
        <ext xmlns:x14="http://schemas.microsoft.com/office/spreadsheetml/2009/9/main" uri="{B025F937-C7B1-47D3-B67F-A62EFF666E3E}">
          <x14:id>{F0AA3B37-5F29-4377-8733-3BEE6B2C37C6}</x14:id>
        </ext>
      </extLst>
    </cfRule>
  </conditionalFormatting>
  <conditionalFormatting sqref="AA2">
    <cfRule type="dataBar" priority="61">
      <dataBar>
        <cfvo type="min"/>
        <cfvo type="max"/>
        <color rgb="FFFFC000"/>
      </dataBar>
      <extLst>
        <ext xmlns:x14="http://schemas.microsoft.com/office/spreadsheetml/2009/9/main" uri="{B025F937-C7B1-47D3-B67F-A62EFF666E3E}">
          <x14:id>{7235A5A9-503A-4A95-83B9-A9C1664FAD7A}</x14:id>
        </ext>
      </extLst>
    </cfRule>
  </conditionalFormatting>
  <conditionalFormatting sqref="G2">
    <cfRule type="dataBar" priority="52">
      <dataBar>
        <cfvo type="min"/>
        <cfvo type="max"/>
        <color theme="1" tint="0.249977111117893"/>
      </dataBar>
      <extLst>
        <ext xmlns:x14="http://schemas.microsoft.com/office/spreadsheetml/2009/9/main" uri="{B025F937-C7B1-47D3-B67F-A62EFF666E3E}">
          <x14:id>{C8587999-A333-43B6-97A4-A5C438F74BC5}</x14:id>
        </ext>
      </extLst>
    </cfRule>
  </conditionalFormatting>
  <conditionalFormatting sqref="L2 AL2">
    <cfRule type="dataBar" priority="60">
      <dataBar>
        <cfvo type="min"/>
        <cfvo type="max"/>
        <color theme="1" tint="0.249977111117893"/>
      </dataBar>
      <extLst>
        <ext xmlns:x14="http://schemas.microsoft.com/office/spreadsheetml/2009/9/main" uri="{B025F937-C7B1-47D3-B67F-A62EFF666E3E}">
          <x14:id>{B7ADA027-7D34-46C7-A38E-A56FB9D029A5}</x14:id>
        </ext>
      </extLst>
    </cfRule>
  </conditionalFormatting>
  <conditionalFormatting sqref="K2">
    <cfRule type="dataBar" priority="59">
      <dataBar>
        <cfvo type="min"/>
        <cfvo type="max"/>
        <color theme="1" tint="0.249977111117893"/>
      </dataBar>
      <extLst>
        <ext xmlns:x14="http://schemas.microsoft.com/office/spreadsheetml/2009/9/main" uri="{B025F937-C7B1-47D3-B67F-A62EFF666E3E}">
          <x14:id>{F42D5D79-C881-4459-9E60-C6D915EBA6AF}</x14:id>
        </ext>
      </extLst>
    </cfRule>
  </conditionalFormatting>
  <conditionalFormatting sqref="J2">
    <cfRule type="dataBar" priority="58">
      <dataBar>
        <cfvo type="min"/>
        <cfvo type="max"/>
        <color theme="1" tint="0.249977111117893"/>
      </dataBar>
      <extLst>
        <ext xmlns:x14="http://schemas.microsoft.com/office/spreadsheetml/2009/9/main" uri="{B025F937-C7B1-47D3-B67F-A62EFF666E3E}">
          <x14:id>{6B3CE259-F2B0-467F-B79C-3A2879F5D5FB}</x14:id>
        </ext>
      </extLst>
    </cfRule>
  </conditionalFormatting>
  <conditionalFormatting sqref="I2">
    <cfRule type="dataBar" priority="57">
      <dataBar>
        <cfvo type="min"/>
        <cfvo type="max"/>
        <color theme="1" tint="0.249977111117893"/>
      </dataBar>
      <extLst>
        <ext xmlns:x14="http://schemas.microsoft.com/office/spreadsheetml/2009/9/main" uri="{B025F937-C7B1-47D3-B67F-A62EFF666E3E}">
          <x14:id>{908BAD5F-58AE-4329-BCE0-943C8E08EFC0}</x14:id>
        </ext>
      </extLst>
    </cfRule>
  </conditionalFormatting>
  <conditionalFormatting sqref="H2">
    <cfRule type="dataBar" priority="56">
      <dataBar>
        <cfvo type="min"/>
        <cfvo type="max"/>
        <color theme="1" tint="0.249977111117893"/>
      </dataBar>
      <extLst>
        <ext xmlns:x14="http://schemas.microsoft.com/office/spreadsheetml/2009/9/main" uri="{B025F937-C7B1-47D3-B67F-A62EFF666E3E}">
          <x14:id>{FEC22D68-C0EA-474B-95B4-C7CFAD8A30E7}</x14:id>
        </ext>
      </extLst>
    </cfRule>
  </conditionalFormatting>
  <conditionalFormatting sqref="AB2">
    <cfRule type="iconSet" priority="55">
      <iconSet iconSet="5Rating">
        <cfvo type="percent" val="0"/>
        <cfvo type="percent" val="20"/>
        <cfvo type="percent" val="40"/>
        <cfvo type="percent" val="60"/>
        <cfvo type="percent" val="80"/>
      </iconSet>
    </cfRule>
  </conditionalFormatting>
  <conditionalFormatting sqref="AC2">
    <cfRule type="iconSet" priority="54">
      <iconSet iconSet="5Rating">
        <cfvo type="percent" val="0"/>
        <cfvo type="percent" val="20"/>
        <cfvo type="percent" val="40"/>
        <cfvo type="percent" val="60"/>
        <cfvo type="percent" val="80"/>
      </iconSet>
    </cfRule>
  </conditionalFormatting>
  <conditionalFormatting sqref="F2">
    <cfRule type="dataBar" priority="53">
      <dataBar>
        <cfvo type="min"/>
        <cfvo type="max"/>
        <color theme="1" tint="0.249977111117893"/>
      </dataBar>
      <extLst>
        <ext xmlns:x14="http://schemas.microsoft.com/office/spreadsheetml/2009/9/main" uri="{B025F937-C7B1-47D3-B67F-A62EFF666E3E}">
          <x14:id>{0D6B6098-FB96-4473-9DAC-8F7FC8B6A63E}</x14:id>
        </ext>
      </extLst>
    </cfRule>
  </conditionalFormatting>
  <conditionalFormatting sqref="E1:E2">
    <cfRule type="containsText" dxfId="13" priority="44" operator="containsText" text="UMA">
      <formula>NOT(ISERROR(SEARCH("UMA",E1)))</formula>
    </cfRule>
    <cfRule type="containsText" dxfId="12" priority="45" operator="containsText" text="摩托">
      <formula>NOT(ISERROR(SEARCH("摩托",E1)))</formula>
    </cfRule>
    <cfRule type="containsText" dxfId="11" priority="46" operator="containsText" text="战车">
      <formula>NOT(ISERROR(SEARCH("战车",E1)))</formula>
    </cfRule>
    <cfRule type="containsText" dxfId="10" priority="47" operator="containsText" text="机械">
      <formula>NOT(ISERROR(SEARCH("机械",E1)))</formula>
    </cfRule>
    <cfRule type="containsText" dxfId="9" priority="48" operator="containsText" text="植物">
      <formula>NOT(ISERROR(SEARCH("植物",E1)))</formula>
    </cfRule>
    <cfRule type="containsText" dxfId="8" priority="49" operator="containsText" text="昆虫">
      <formula>NOT(ISERROR(SEARCH("昆虫",E1)))</formula>
    </cfRule>
    <cfRule type="containsText" dxfId="7" priority="50" operator="containsText" text="生物">
      <formula>NOT(ISERROR(SEARCH("生物",E1)))</formula>
    </cfRule>
  </conditionalFormatting>
  <conditionalFormatting sqref="U1">
    <cfRule type="dataBar" priority="43">
      <dataBar>
        <cfvo type="min"/>
        <cfvo type="max"/>
        <color theme="1" tint="0.249977111117893"/>
      </dataBar>
      <extLst>
        <ext xmlns:x14="http://schemas.microsoft.com/office/spreadsheetml/2009/9/main" uri="{B025F937-C7B1-47D3-B67F-A62EFF666E3E}">
          <x14:id>{8464028D-19F0-4DA1-8CB5-5F3E3A8FF651}</x14:id>
        </ext>
      </extLst>
    </cfRule>
  </conditionalFormatting>
  <conditionalFormatting sqref="U2">
    <cfRule type="dataBar" priority="42">
      <dataBar>
        <cfvo type="min"/>
        <cfvo type="max"/>
        <color theme="1" tint="0.249977111117893"/>
      </dataBar>
      <extLst>
        <ext xmlns:x14="http://schemas.microsoft.com/office/spreadsheetml/2009/9/main" uri="{B025F937-C7B1-47D3-B67F-A62EFF666E3E}">
          <x14:id>{03EEC0DF-16D8-4298-995F-CD9FA7630ECE}</x14:id>
        </ext>
      </extLst>
    </cfRule>
  </conditionalFormatting>
  <conditionalFormatting sqref="AE2">
    <cfRule type="dataBar" priority="41">
      <dataBar>
        <cfvo type="min"/>
        <cfvo type="max"/>
        <color theme="0" tint="-0.34998626667073579"/>
      </dataBar>
      <extLst>
        <ext xmlns:x14="http://schemas.microsoft.com/office/spreadsheetml/2009/9/main" uri="{B025F937-C7B1-47D3-B67F-A62EFF666E3E}">
          <x14:id>{C371100F-F1BA-4A2B-AC8D-A5A3087CA931}</x14:id>
        </ext>
      </extLst>
    </cfRule>
  </conditionalFormatting>
  <conditionalFormatting sqref="AF2">
    <cfRule type="dataBar" priority="40">
      <dataBar>
        <cfvo type="min"/>
        <cfvo type="max"/>
        <color theme="0" tint="-0.34998626667073579"/>
      </dataBar>
      <extLst>
        <ext xmlns:x14="http://schemas.microsoft.com/office/spreadsheetml/2009/9/main" uri="{B025F937-C7B1-47D3-B67F-A62EFF666E3E}">
          <x14:id>{C1E31FAE-2B7D-4B4C-8DF8-576970D795C1}</x14:id>
        </ext>
      </extLst>
    </cfRule>
  </conditionalFormatting>
  <conditionalFormatting sqref="AG2">
    <cfRule type="dataBar" priority="39">
      <dataBar>
        <cfvo type="min"/>
        <cfvo type="max"/>
        <color theme="5"/>
      </dataBar>
      <extLst>
        <ext xmlns:x14="http://schemas.microsoft.com/office/spreadsheetml/2009/9/main" uri="{B025F937-C7B1-47D3-B67F-A62EFF666E3E}">
          <x14:id>{5419B902-17AF-438E-A2BC-7579FA06CBE9}</x14:id>
        </ext>
      </extLst>
    </cfRule>
  </conditionalFormatting>
  <conditionalFormatting sqref="AH2">
    <cfRule type="dataBar" priority="38">
      <dataBar>
        <cfvo type="min"/>
        <cfvo type="max"/>
        <color rgb="FFFF0000"/>
      </dataBar>
      <extLst>
        <ext xmlns:x14="http://schemas.microsoft.com/office/spreadsheetml/2009/9/main" uri="{B025F937-C7B1-47D3-B67F-A62EFF666E3E}">
          <x14:id>{1669ED9F-29A5-4FE1-94A6-B1890BE869A8}</x14:id>
        </ext>
      </extLst>
    </cfRule>
  </conditionalFormatting>
  <conditionalFormatting sqref="AI2">
    <cfRule type="dataBar" priority="37">
      <dataBar>
        <cfvo type="min"/>
        <cfvo type="max"/>
        <color rgb="FFFFC000"/>
      </dataBar>
      <extLst>
        <ext xmlns:x14="http://schemas.microsoft.com/office/spreadsheetml/2009/9/main" uri="{B025F937-C7B1-47D3-B67F-A62EFF666E3E}">
          <x14:id>{736CBA28-8E1A-49DC-9DA1-3F8B048D18BC}</x14:id>
        </ext>
      </extLst>
    </cfRule>
  </conditionalFormatting>
  <conditionalFormatting sqref="AJ2">
    <cfRule type="iconSet" priority="36">
      <iconSet iconSet="5Rating">
        <cfvo type="percent" val="0"/>
        <cfvo type="percent" val="20"/>
        <cfvo type="percent" val="40"/>
        <cfvo type="percent" val="60"/>
        <cfvo type="percent" val="80"/>
      </iconSet>
    </cfRule>
  </conditionalFormatting>
  <conditionalFormatting sqref="AK2">
    <cfRule type="iconSet" priority="35">
      <iconSet iconSet="5Rating">
        <cfvo type="percent" val="0"/>
        <cfvo type="percent" val="20"/>
        <cfvo type="percent" val="40"/>
        <cfvo type="percent" val="60"/>
        <cfvo type="percent" val="80"/>
      </iconSet>
    </cfRule>
  </conditionalFormatting>
  <conditionalFormatting sqref="AD1">
    <cfRule type="dataBar" priority="34">
      <dataBar>
        <cfvo type="min"/>
        <cfvo type="max"/>
        <color theme="1" tint="0.249977111117893"/>
      </dataBar>
      <extLst>
        <ext xmlns:x14="http://schemas.microsoft.com/office/spreadsheetml/2009/9/main" uri="{B025F937-C7B1-47D3-B67F-A62EFF666E3E}">
          <x14:id>{6B132D30-E8D0-404B-BFD3-CE49936D9973}</x14:id>
        </ext>
      </extLst>
    </cfRule>
  </conditionalFormatting>
  <conditionalFormatting sqref="AD2">
    <cfRule type="dataBar" priority="33">
      <dataBar>
        <cfvo type="min"/>
        <cfvo type="max"/>
        <color theme="1" tint="0.249977111117893"/>
      </dataBar>
      <extLst>
        <ext xmlns:x14="http://schemas.microsoft.com/office/spreadsheetml/2009/9/main" uri="{B025F937-C7B1-47D3-B67F-A62EFF666E3E}">
          <x14:id>{7E875AFA-9830-49A1-A826-0703BCC76764}</x14:id>
        </ext>
      </extLst>
    </cfRule>
  </conditionalFormatting>
  <conditionalFormatting sqref="W3:W268">
    <cfRule type="dataBar" priority="32">
      <dataBar>
        <cfvo type="min"/>
        <cfvo type="max"/>
        <color theme="0" tint="-0.34998626667073579"/>
      </dataBar>
      <extLst>
        <ext xmlns:x14="http://schemas.microsoft.com/office/spreadsheetml/2009/9/main" uri="{B025F937-C7B1-47D3-B67F-A62EFF666E3E}">
          <x14:id>{222494DF-1546-467C-9A12-7183BA686EE3}</x14:id>
        </ext>
      </extLst>
    </cfRule>
  </conditionalFormatting>
  <conditionalFormatting sqref="X3:X268">
    <cfRule type="dataBar" priority="31">
      <dataBar>
        <cfvo type="min"/>
        <cfvo type="max"/>
        <color theme="0" tint="-0.34998626667073579"/>
      </dataBar>
      <extLst>
        <ext xmlns:x14="http://schemas.microsoft.com/office/spreadsheetml/2009/9/main" uri="{B025F937-C7B1-47D3-B67F-A62EFF666E3E}">
          <x14:id>{D4ECED58-0C4B-4A27-8841-DB26B2AB7E98}</x14:id>
        </ext>
      </extLst>
    </cfRule>
  </conditionalFormatting>
  <conditionalFormatting sqref="AM3:AM268">
    <cfRule type="iconSet" priority="17">
      <iconSet iconSet="5Quarters">
        <cfvo type="percent" val="0"/>
        <cfvo type="percent" val="20"/>
        <cfvo type="percent" val="40"/>
        <cfvo type="percent" val="60"/>
        <cfvo type="percent" val="80"/>
      </iconSet>
    </cfRule>
  </conditionalFormatting>
  <conditionalFormatting sqref="Y3:Y268">
    <cfRule type="dataBar" priority="30">
      <dataBar>
        <cfvo type="min"/>
        <cfvo type="max"/>
        <color theme="5"/>
      </dataBar>
      <extLst>
        <ext xmlns:x14="http://schemas.microsoft.com/office/spreadsheetml/2009/9/main" uri="{B025F937-C7B1-47D3-B67F-A62EFF666E3E}">
          <x14:id>{AACE629B-3884-4226-A260-2621A9B946F4}</x14:id>
        </ext>
      </extLst>
    </cfRule>
  </conditionalFormatting>
  <conditionalFormatting sqref="Z3:Z268">
    <cfRule type="dataBar" priority="29">
      <dataBar>
        <cfvo type="min"/>
        <cfvo type="max"/>
        <color rgb="FFFF0000"/>
      </dataBar>
      <extLst>
        <ext xmlns:x14="http://schemas.microsoft.com/office/spreadsheetml/2009/9/main" uri="{B025F937-C7B1-47D3-B67F-A62EFF666E3E}">
          <x14:id>{2F2BA03A-A1CE-47E7-8065-3AB9E2AB16CD}</x14:id>
        </ext>
      </extLst>
    </cfRule>
  </conditionalFormatting>
  <conditionalFormatting sqref="V3:V268">
    <cfRule type="dataBar" priority="28">
      <dataBar>
        <cfvo type="min"/>
        <cfvo type="max"/>
        <color rgb="FF0070C0"/>
      </dataBar>
      <extLst>
        <ext xmlns:x14="http://schemas.microsoft.com/office/spreadsheetml/2009/9/main" uri="{B025F937-C7B1-47D3-B67F-A62EFF666E3E}">
          <x14:id>{6DE1D102-2208-434B-BE3E-01165F9E556E}</x14:id>
        </ext>
      </extLst>
    </cfRule>
  </conditionalFormatting>
  <conditionalFormatting sqref="AA3:AA268">
    <cfRule type="dataBar" priority="27">
      <dataBar>
        <cfvo type="min"/>
        <cfvo type="max"/>
        <color rgb="FFFFC000"/>
      </dataBar>
      <extLst>
        <ext xmlns:x14="http://schemas.microsoft.com/office/spreadsheetml/2009/9/main" uri="{B025F937-C7B1-47D3-B67F-A62EFF666E3E}">
          <x14:id>{B895EC9E-1059-4173-9F25-1BB2D2057E90}</x14:id>
        </ext>
      </extLst>
    </cfRule>
  </conditionalFormatting>
  <conditionalFormatting sqref="G3:G268">
    <cfRule type="dataBar" priority="18">
      <dataBar>
        <cfvo type="min"/>
        <cfvo type="max"/>
        <color theme="1" tint="0.249977111117893"/>
      </dataBar>
      <extLst>
        <ext xmlns:x14="http://schemas.microsoft.com/office/spreadsheetml/2009/9/main" uri="{B025F937-C7B1-47D3-B67F-A62EFF666E3E}">
          <x14:id>{90AC8A38-2585-4BE9-9466-14F044ED955C}</x14:id>
        </ext>
      </extLst>
    </cfRule>
  </conditionalFormatting>
  <conditionalFormatting sqref="AL3:AL268 L3:L268">
    <cfRule type="dataBar" priority="26">
      <dataBar>
        <cfvo type="min"/>
        <cfvo type="max"/>
        <color theme="1" tint="0.249977111117893"/>
      </dataBar>
      <extLst>
        <ext xmlns:x14="http://schemas.microsoft.com/office/spreadsheetml/2009/9/main" uri="{B025F937-C7B1-47D3-B67F-A62EFF666E3E}">
          <x14:id>{B8F10431-1471-4EF0-9DA9-0C4C768AD0D0}</x14:id>
        </ext>
      </extLst>
    </cfRule>
  </conditionalFormatting>
  <conditionalFormatting sqref="K3:K268">
    <cfRule type="dataBar" priority="25">
      <dataBar>
        <cfvo type="min"/>
        <cfvo type="max"/>
        <color theme="1" tint="0.249977111117893"/>
      </dataBar>
      <extLst>
        <ext xmlns:x14="http://schemas.microsoft.com/office/spreadsheetml/2009/9/main" uri="{B025F937-C7B1-47D3-B67F-A62EFF666E3E}">
          <x14:id>{937CDFB3-4F4B-4DB7-AA4F-81C74BAD776C}</x14:id>
        </ext>
      </extLst>
    </cfRule>
  </conditionalFormatting>
  <conditionalFormatting sqref="J3:J268">
    <cfRule type="dataBar" priority="24">
      <dataBar>
        <cfvo type="min"/>
        <cfvo type="max"/>
        <color theme="1" tint="0.249977111117893"/>
      </dataBar>
      <extLst>
        <ext xmlns:x14="http://schemas.microsoft.com/office/spreadsheetml/2009/9/main" uri="{B025F937-C7B1-47D3-B67F-A62EFF666E3E}">
          <x14:id>{59DC9445-9898-4324-B703-DD4FF2899698}</x14:id>
        </ext>
      </extLst>
    </cfRule>
  </conditionalFormatting>
  <conditionalFormatting sqref="I3:I268">
    <cfRule type="dataBar" priority="23">
      <dataBar>
        <cfvo type="min"/>
        <cfvo type="max"/>
        <color theme="1" tint="0.249977111117893"/>
      </dataBar>
      <extLst>
        <ext xmlns:x14="http://schemas.microsoft.com/office/spreadsheetml/2009/9/main" uri="{B025F937-C7B1-47D3-B67F-A62EFF666E3E}">
          <x14:id>{E583ED6A-E309-4B67-9A8F-0F725CD0EF60}</x14:id>
        </ext>
      </extLst>
    </cfRule>
  </conditionalFormatting>
  <conditionalFormatting sqref="H3:H268">
    <cfRule type="dataBar" priority="22">
      <dataBar>
        <cfvo type="min"/>
        <cfvo type="max"/>
        <color theme="1" tint="0.249977111117893"/>
      </dataBar>
      <extLst>
        <ext xmlns:x14="http://schemas.microsoft.com/office/spreadsheetml/2009/9/main" uri="{B025F937-C7B1-47D3-B67F-A62EFF666E3E}">
          <x14:id>{5DAE6F43-3091-4AE6-B6E8-234DC2EA619C}</x14:id>
        </ext>
      </extLst>
    </cfRule>
  </conditionalFormatting>
  <conditionalFormatting sqref="AB3:AB268">
    <cfRule type="iconSet" priority="21">
      <iconSet iconSet="5Rating">
        <cfvo type="percent" val="0"/>
        <cfvo type="percent" val="20"/>
        <cfvo type="percent" val="40"/>
        <cfvo type="percent" val="60"/>
        <cfvo type="percent" val="80"/>
      </iconSet>
    </cfRule>
  </conditionalFormatting>
  <conditionalFormatting sqref="AC3:AC268">
    <cfRule type="iconSet" priority="20">
      <iconSet iconSet="5Rating">
        <cfvo type="percent" val="0"/>
        <cfvo type="percent" val="20"/>
        <cfvo type="percent" val="40"/>
        <cfvo type="percent" val="60"/>
        <cfvo type="percent" val="80"/>
      </iconSet>
    </cfRule>
  </conditionalFormatting>
  <conditionalFormatting sqref="F3:F268">
    <cfRule type="dataBar" priority="19">
      <dataBar>
        <cfvo type="min"/>
        <cfvo type="max"/>
        <color theme="1" tint="0.249977111117893"/>
      </dataBar>
      <extLst>
        <ext xmlns:x14="http://schemas.microsoft.com/office/spreadsheetml/2009/9/main" uri="{B025F937-C7B1-47D3-B67F-A62EFF666E3E}">
          <x14:id>{D98C4CC3-7B71-483E-AEFF-3EBC821D334D}</x14:id>
        </ext>
      </extLst>
    </cfRule>
  </conditionalFormatting>
  <conditionalFormatting sqref="E3:E268">
    <cfRule type="containsText" dxfId="6" priority="10" operator="containsText" text="UMA">
      <formula>NOT(ISERROR(SEARCH("UMA",E3)))</formula>
    </cfRule>
    <cfRule type="containsText" dxfId="5" priority="11" operator="containsText" text="摩托">
      <formula>NOT(ISERROR(SEARCH("摩托",E3)))</formula>
    </cfRule>
    <cfRule type="containsText" dxfId="4" priority="12" operator="containsText" text="战车">
      <formula>NOT(ISERROR(SEARCH("战车",E3)))</formula>
    </cfRule>
    <cfRule type="containsText" dxfId="3" priority="13" operator="containsText" text="机械">
      <formula>NOT(ISERROR(SEARCH("机械",E3)))</formula>
    </cfRule>
    <cfRule type="containsText" dxfId="2" priority="14" operator="containsText" text="植物">
      <formula>NOT(ISERROR(SEARCH("植物",E3)))</formula>
    </cfRule>
    <cfRule type="containsText" dxfId="1" priority="15" operator="containsText" text="昆虫">
      <formula>NOT(ISERROR(SEARCH("昆虫",E3)))</formula>
    </cfRule>
    <cfRule type="containsText" dxfId="0" priority="16" operator="containsText" text="生物">
      <formula>NOT(ISERROR(SEARCH("生物",E3)))</formula>
    </cfRule>
  </conditionalFormatting>
  <conditionalFormatting sqref="U3:U268">
    <cfRule type="dataBar" priority="9">
      <dataBar>
        <cfvo type="min"/>
        <cfvo type="max"/>
        <color theme="1" tint="0.249977111117893"/>
      </dataBar>
      <extLst>
        <ext xmlns:x14="http://schemas.microsoft.com/office/spreadsheetml/2009/9/main" uri="{B025F937-C7B1-47D3-B67F-A62EFF666E3E}">
          <x14:id>{049D95A6-4783-406F-AAB4-FC224D716267}</x14:id>
        </ext>
      </extLst>
    </cfRule>
  </conditionalFormatting>
  <conditionalFormatting sqref="AE3:AE268">
    <cfRule type="dataBar" priority="8">
      <dataBar>
        <cfvo type="min"/>
        <cfvo type="max"/>
        <color theme="0" tint="-0.34998626667073579"/>
      </dataBar>
      <extLst>
        <ext xmlns:x14="http://schemas.microsoft.com/office/spreadsheetml/2009/9/main" uri="{B025F937-C7B1-47D3-B67F-A62EFF666E3E}">
          <x14:id>{21777CBE-4A41-4DE6-8010-CCB3DA64597A}</x14:id>
        </ext>
      </extLst>
    </cfRule>
  </conditionalFormatting>
  <conditionalFormatting sqref="AF3:AF268">
    <cfRule type="dataBar" priority="7">
      <dataBar>
        <cfvo type="min"/>
        <cfvo type="max"/>
        <color theme="0" tint="-0.34998626667073579"/>
      </dataBar>
      <extLst>
        <ext xmlns:x14="http://schemas.microsoft.com/office/spreadsheetml/2009/9/main" uri="{B025F937-C7B1-47D3-B67F-A62EFF666E3E}">
          <x14:id>{C28796DE-B4D4-44B6-889F-8ECE0A9988A6}</x14:id>
        </ext>
      </extLst>
    </cfRule>
  </conditionalFormatting>
  <conditionalFormatting sqref="AG3:AG268">
    <cfRule type="dataBar" priority="6">
      <dataBar>
        <cfvo type="min"/>
        <cfvo type="max"/>
        <color theme="5"/>
      </dataBar>
      <extLst>
        <ext xmlns:x14="http://schemas.microsoft.com/office/spreadsheetml/2009/9/main" uri="{B025F937-C7B1-47D3-B67F-A62EFF666E3E}">
          <x14:id>{089D0FA6-BC8F-40BC-BDBE-3BF7550A08FF}</x14:id>
        </ext>
      </extLst>
    </cfRule>
  </conditionalFormatting>
  <conditionalFormatting sqref="AH3:AH268">
    <cfRule type="dataBar" priority="5">
      <dataBar>
        <cfvo type="min"/>
        <cfvo type="max"/>
        <color rgb="FFFF0000"/>
      </dataBar>
      <extLst>
        <ext xmlns:x14="http://schemas.microsoft.com/office/spreadsheetml/2009/9/main" uri="{B025F937-C7B1-47D3-B67F-A62EFF666E3E}">
          <x14:id>{EAD49564-C984-46A2-9916-36B9B95DB969}</x14:id>
        </ext>
      </extLst>
    </cfRule>
  </conditionalFormatting>
  <conditionalFormatting sqref="AI3:AI268">
    <cfRule type="dataBar" priority="4">
      <dataBar>
        <cfvo type="min"/>
        <cfvo type="max"/>
        <color rgb="FFFFC000"/>
      </dataBar>
      <extLst>
        <ext xmlns:x14="http://schemas.microsoft.com/office/spreadsheetml/2009/9/main" uri="{B025F937-C7B1-47D3-B67F-A62EFF666E3E}">
          <x14:id>{F306D0F4-223B-4A8E-9FF8-54392C7834A1}</x14:id>
        </ext>
      </extLst>
    </cfRule>
  </conditionalFormatting>
  <conditionalFormatting sqref="AJ3:AJ268">
    <cfRule type="iconSet" priority="3">
      <iconSet iconSet="5Rating">
        <cfvo type="percent" val="0"/>
        <cfvo type="percent" val="20"/>
        <cfvo type="percent" val="40"/>
        <cfvo type="percent" val="60"/>
        <cfvo type="percent" val="80"/>
      </iconSet>
    </cfRule>
  </conditionalFormatting>
  <conditionalFormatting sqref="AK3:AK268">
    <cfRule type="iconSet" priority="2">
      <iconSet iconSet="5Rating">
        <cfvo type="percent" val="0"/>
        <cfvo type="percent" val="20"/>
        <cfvo type="percent" val="40"/>
        <cfvo type="percent" val="60"/>
        <cfvo type="percent" val="80"/>
      </iconSet>
    </cfRule>
  </conditionalFormatting>
  <conditionalFormatting sqref="AD3:AD268">
    <cfRule type="dataBar" priority="1">
      <dataBar>
        <cfvo type="min"/>
        <cfvo type="max"/>
        <color theme="1" tint="0.249977111117893"/>
      </dataBar>
      <extLst>
        <ext xmlns:x14="http://schemas.microsoft.com/office/spreadsheetml/2009/9/main" uri="{B025F937-C7B1-47D3-B67F-A62EFF666E3E}">
          <x14:id>{FECF2E7D-6C8E-4097-AF2E-7FF089A96622}</x14:id>
        </ext>
      </extLst>
    </cfRule>
  </conditionalFormatting>
  <dataValidations count="1">
    <dataValidation type="list" allowBlank="1" showInputMessage="1" showErrorMessage="1" sqref="AC1" xr:uid="{00000000-0002-0000-2300-000000000000}">
      <formula1>"1,2,3,10"</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03A1100-C930-4C59-ACCD-89B1401804A9}">
            <x14:dataBar minLength="0" maxLength="100" gradient="0">
              <x14:cfvo type="autoMin"/>
              <x14:cfvo type="autoMax"/>
              <x14:negativeFillColor rgb="FFFF0000"/>
              <x14:axisColor rgb="FF000000"/>
            </x14:dataBar>
          </x14:cfRule>
          <xm:sqref>V1</xm:sqref>
        </x14:conditionalFormatting>
        <x14:conditionalFormatting xmlns:xm="http://schemas.microsoft.com/office/excel/2006/main">
          <x14:cfRule type="dataBar" id="{A58235AE-8AA6-4C5A-8AC0-195991E5DC53}">
            <x14:dataBar minLength="0" maxLength="100" gradient="0" negativeBarColorSameAsPositive="1">
              <x14:cfvo type="autoMin"/>
              <x14:cfvo type="autoMax"/>
              <x14:axisColor rgb="FF000000"/>
            </x14:dataBar>
          </x14:cfRule>
          <xm:sqref>AL1</xm:sqref>
        </x14:conditionalFormatting>
        <x14:conditionalFormatting xmlns:xm="http://schemas.microsoft.com/office/excel/2006/main">
          <x14:cfRule type="dataBar" id="{F0EA272F-9F43-464E-8601-E39BA1845508}">
            <x14:dataBar minLength="0" maxLength="100" gradient="0" negativeBarColorSameAsPositive="1">
              <x14:cfvo type="autoMin"/>
              <x14:cfvo type="autoMax"/>
              <x14:axisColor rgb="FF000000"/>
            </x14:dataBar>
          </x14:cfRule>
          <xm:sqref>F1</xm:sqref>
        </x14:conditionalFormatting>
        <x14:conditionalFormatting xmlns:xm="http://schemas.microsoft.com/office/excel/2006/main">
          <x14:cfRule type="dataBar" id="{B976908F-C3BC-4287-8261-B37060A75084}">
            <x14:dataBar minLength="0" maxLength="100" gradient="0">
              <x14:cfvo type="autoMin"/>
              <x14:cfvo type="autoMax"/>
              <x14:negativeFillColor rgb="FFFF0000"/>
              <x14:axisColor rgb="FF000000"/>
            </x14:dataBar>
          </x14:cfRule>
          <xm:sqref>W2</xm:sqref>
        </x14:conditionalFormatting>
        <x14:conditionalFormatting xmlns:xm="http://schemas.microsoft.com/office/excel/2006/main">
          <x14:cfRule type="dataBar" id="{3C0C2AA1-092D-4433-9DE7-75E207DBDF91}">
            <x14:dataBar minLength="0" maxLength="100" gradient="0">
              <x14:cfvo type="autoMin"/>
              <x14:cfvo type="autoMax"/>
              <x14:negativeFillColor rgb="FFFF0000"/>
              <x14:axisColor rgb="FF000000"/>
            </x14:dataBar>
          </x14:cfRule>
          <xm:sqref>X2</xm:sqref>
        </x14:conditionalFormatting>
        <x14:conditionalFormatting xmlns:xm="http://schemas.microsoft.com/office/excel/2006/main">
          <x14:cfRule type="dataBar" id="{9C4151C5-2656-4B5B-8561-4CF69FAF94D0}">
            <x14:dataBar minLength="0" maxLength="100" gradient="0">
              <x14:cfvo type="autoMin"/>
              <x14:cfvo type="autoMax"/>
              <x14:negativeFillColor rgb="FFFF0000"/>
              <x14:axisColor rgb="FF000000"/>
            </x14:dataBar>
          </x14:cfRule>
          <xm:sqref>Y2</xm:sqref>
        </x14:conditionalFormatting>
        <x14:conditionalFormatting xmlns:xm="http://schemas.microsoft.com/office/excel/2006/main">
          <x14:cfRule type="dataBar" id="{B85089E0-A018-42B4-BB7A-4F3A3BE23253}">
            <x14:dataBar minLength="0" maxLength="100" gradient="0">
              <x14:cfvo type="autoMin"/>
              <x14:cfvo type="autoMax"/>
              <x14:negativeFillColor rgb="FFFF0000"/>
              <x14:axisColor rgb="FF000000"/>
            </x14:dataBar>
          </x14:cfRule>
          <xm:sqref>Z2</xm:sqref>
        </x14:conditionalFormatting>
        <x14:conditionalFormatting xmlns:xm="http://schemas.microsoft.com/office/excel/2006/main">
          <x14:cfRule type="dataBar" id="{F0AA3B37-5F29-4377-8733-3BEE6B2C37C6}">
            <x14:dataBar minLength="0" maxLength="100" gradient="0">
              <x14:cfvo type="autoMin"/>
              <x14:cfvo type="autoMax"/>
              <x14:negativeFillColor rgb="FFFF0000"/>
              <x14:axisColor rgb="FF000000"/>
            </x14:dataBar>
          </x14:cfRule>
          <xm:sqref>V2</xm:sqref>
        </x14:conditionalFormatting>
        <x14:conditionalFormatting xmlns:xm="http://schemas.microsoft.com/office/excel/2006/main">
          <x14:cfRule type="dataBar" id="{7235A5A9-503A-4A95-83B9-A9C1664FAD7A}">
            <x14:dataBar minLength="0" maxLength="100" gradient="0">
              <x14:cfvo type="autoMin"/>
              <x14:cfvo type="autoMax"/>
              <x14:negativeFillColor rgb="FFFF0000"/>
              <x14:axisColor rgb="FF000000"/>
            </x14:dataBar>
          </x14:cfRule>
          <xm:sqref>AA2</xm:sqref>
        </x14:conditionalFormatting>
        <x14:conditionalFormatting xmlns:xm="http://schemas.microsoft.com/office/excel/2006/main">
          <x14:cfRule type="dataBar" id="{C8587999-A333-43B6-97A4-A5C438F74BC5}">
            <x14:dataBar minLength="0" maxLength="100" gradient="0" negativeBarColorSameAsPositive="1">
              <x14:cfvo type="autoMin"/>
              <x14:cfvo type="autoMax"/>
              <x14:axisColor rgb="FF000000"/>
            </x14:dataBar>
          </x14:cfRule>
          <xm:sqref>G2</xm:sqref>
        </x14:conditionalFormatting>
        <x14:conditionalFormatting xmlns:xm="http://schemas.microsoft.com/office/excel/2006/main">
          <x14:cfRule type="dataBar" id="{B7ADA027-7D34-46C7-A38E-A56FB9D029A5}">
            <x14:dataBar minLength="0" maxLength="100" gradient="0" negativeBarColorSameAsPositive="1">
              <x14:cfvo type="autoMin"/>
              <x14:cfvo type="autoMax"/>
              <x14:axisColor rgb="FF000000"/>
            </x14:dataBar>
          </x14:cfRule>
          <xm:sqref>L2 AL2</xm:sqref>
        </x14:conditionalFormatting>
        <x14:conditionalFormatting xmlns:xm="http://schemas.microsoft.com/office/excel/2006/main">
          <x14:cfRule type="dataBar" id="{F42D5D79-C881-4459-9E60-C6D915EBA6AF}">
            <x14:dataBar minLength="0" maxLength="100" gradient="0" negativeBarColorSameAsPositive="1">
              <x14:cfvo type="autoMin"/>
              <x14:cfvo type="autoMax"/>
              <x14:axisColor rgb="FF000000"/>
            </x14:dataBar>
          </x14:cfRule>
          <xm:sqref>K2</xm:sqref>
        </x14:conditionalFormatting>
        <x14:conditionalFormatting xmlns:xm="http://schemas.microsoft.com/office/excel/2006/main">
          <x14:cfRule type="dataBar" id="{6B3CE259-F2B0-467F-B79C-3A2879F5D5FB}">
            <x14:dataBar minLength="0" maxLength="100" gradient="0" negativeBarColorSameAsPositive="1">
              <x14:cfvo type="autoMin"/>
              <x14:cfvo type="autoMax"/>
              <x14:axisColor rgb="FF000000"/>
            </x14:dataBar>
          </x14:cfRule>
          <xm:sqref>J2</xm:sqref>
        </x14:conditionalFormatting>
        <x14:conditionalFormatting xmlns:xm="http://schemas.microsoft.com/office/excel/2006/main">
          <x14:cfRule type="dataBar" id="{908BAD5F-58AE-4329-BCE0-943C8E08EFC0}">
            <x14:dataBar minLength="0" maxLength="100" gradient="0" negativeBarColorSameAsPositive="1">
              <x14:cfvo type="autoMin"/>
              <x14:cfvo type="autoMax"/>
              <x14:axisColor rgb="FF000000"/>
            </x14:dataBar>
          </x14:cfRule>
          <xm:sqref>I2</xm:sqref>
        </x14:conditionalFormatting>
        <x14:conditionalFormatting xmlns:xm="http://schemas.microsoft.com/office/excel/2006/main">
          <x14:cfRule type="dataBar" id="{FEC22D68-C0EA-474B-95B4-C7CFAD8A30E7}">
            <x14:dataBar minLength="0" maxLength="100" gradient="0" negativeBarColorSameAsPositive="1">
              <x14:cfvo type="autoMin"/>
              <x14:cfvo type="autoMax"/>
              <x14:axisColor rgb="FF000000"/>
            </x14:dataBar>
          </x14:cfRule>
          <xm:sqref>H2</xm:sqref>
        </x14:conditionalFormatting>
        <x14:conditionalFormatting xmlns:xm="http://schemas.microsoft.com/office/excel/2006/main">
          <x14:cfRule type="dataBar" id="{0D6B6098-FB96-4473-9DAC-8F7FC8B6A63E}">
            <x14:dataBar minLength="0" maxLength="100" gradient="0" negativeBarColorSameAsPositive="1">
              <x14:cfvo type="autoMin"/>
              <x14:cfvo type="autoMax"/>
              <x14:axisColor rgb="FF000000"/>
            </x14:dataBar>
          </x14:cfRule>
          <xm:sqref>F2</xm:sqref>
        </x14:conditionalFormatting>
        <x14:conditionalFormatting xmlns:xm="http://schemas.microsoft.com/office/excel/2006/main">
          <x14:cfRule type="dataBar" id="{8464028D-19F0-4DA1-8CB5-5F3E3A8FF651}">
            <x14:dataBar minLength="0" maxLength="100" gradient="0" negativeBarColorSameAsPositive="1">
              <x14:cfvo type="autoMin"/>
              <x14:cfvo type="autoMax"/>
              <x14:axisColor rgb="FF000000"/>
            </x14:dataBar>
          </x14:cfRule>
          <xm:sqref>U1</xm:sqref>
        </x14:conditionalFormatting>
        <x14:conditionalFormatting xmlns:xm="http://schemas.microsoft.com/office/excel/2006/main">
          <x14:cfRule type="dataBar" id="{03EEC0DF-16D8-4298-995F-CD9FA7630ECE}">
            <x14:dataBar minLength="0" maxLength="100" gradient="0" negativeBarColorSameAsPositive="1">
              <x14:cfvo type="autoMin"/>
              <x14:cfvo type="autoMax"/>
              <x14:axisColor rgb="FF000000"/>
            </x14:dataBar>
          </x14:cfRule>
          <xm:sqref>U2</xm:sqref>
        </x14:conditionalFormatting>
        <x14:conditionalFormatting xmlns:xm="http://schemas.microsoft.com/office/excel/2006/main">
          <x14:cfRule type="dataBar" id="{C371100F-F1BA-4A2B-AC8D-A5A3087CA931}">
            <x14:dataBar minLength="0" maxLength="100" gradient="0">
              <x14:cfvo type="autoMin"/>
              <x14:cfvo type="autoMax"/>
              <x14:negativeFillColor rgb="FFFF0000"/>
              <x14:axisColor rgb="FF000000"/>
            </x14:dataBar>
          </x14:cfRule>
          <xm:sqref>AE2</xm:sqref>
        </x14:conditionalFormatting>
        <x14:conditionalFormatting xmlns:xm="http://schemas.microsoft.com/office/excel/2006/main">
          <x14:cfRule type="dataBar" id="{C1E31FAE-2B7D-4B4C-8DF8-576970D795C1}">
            <x14:dataBar minLength="0" maxLength="100" gradient="0">
              <x14:cfvo type="autoMin"/>
              <x14:cfvo type="autoMax"/>
              <x14:negativeFillColor rgb="FFFF0000"/>
              <x14:axisColor rgb="FF000000"/>
            </x14:dataBar>
          </x14:cfRule>
          <xm:sqref>AF2</xm:sqref>
        </x14:conditionalFormatting>
        <x14:conditionalFormatting xmlns:xm="http://schemas.microsoft.com/office/excel/2006/main">
          <x14:cfRule type="dataBar" id="{5419B902-17AF-438E-A2BC-7579FA06CBE9}">
            <x14:dataBar minLength="0" maxLength="100" gradient="0">
              <x14:cfvo type="autoMin"/>
              <x14:cfvo type="autoMax"/>
              <x14:negativeFillColor rgb="FFFF0000"/>
              <x14:axisColor rgb="FF000000"/>
            </x14:dataBar>
          </x14:cfRule>
          <xm:sqref>AG2</xm:sqref>
        </x14:conditionalFormatting>
        <x14:conditionalFormatting xmlns:xm="http://schemas.microsoft.com/office/excel/2006/main">
          <x14:cfRule type="dataBar" id="{1669ED9F-29A5-4FE1-94A6-B1890BE869A8}">
            <x14:dataBar minLength="0" maxLength="100" gradient="0">
              <x14:cfvo type="autoMin"/>
              <x14:cfvo type="autoMax"/>
              <x14:negativeFillColor rgb="FFFF0000"/>
              <x14:axisColor rgb="FF000000"/>
            </x14:dataBar>
          </x14:cfRule>
          <xm:sqref>AH2</xm:sqref>
        </x14:conditionalFormatting>
        <x14:conditionalFormatting xmlns:xm="http://schemas.microsoft.com/office/excel/2006/main">
          <x14:cfRule type="dataBar" id="{736CBA28-8E1A-49DC-9DA1-3F8B048D18BC}">
            <x14:dataBar minLength="0" maxLength="100" gradient="0">
              <x14:cfvo type="autoMin"/>
              <x14:cfvo type="autoMax"/>
              <x14:negativeFillColor rgb="FFFF0000"/>
              <x14:axisColor rgb="FF000000"/>
            </x14:dataBar>
          </x14:cfRule>
          <xm:sqref>AI2</xm:sqref>
        </x14:conditionalFormatting>
        <x14:conditionalFormatting xmlns:xm="http://schemas.microsoft.com/office/excel/2006/main">
          <x14:cfRule type="dataBar" id="{6B132D30-E8D0-404B-BFD3-CE49936D9973}">
            <x14:dataBar minLength="0" maxLength="100" gradient="0" negativeBarColorSameAsPositive="1">
              <x14:cfvo type="autoMin"/>
              <x14:cfvo type="autoMax"/>
              <x14:axisColor rgb="FF000000"/>
            </x14:dataBar>
          </x14:cfRule>
          <xm:sqref>AD1</xm:sqref>
        </x14:conditionalFormatting>
        <x14:conditionalFormatting xmlns:xm="http://schemas.microsoft.com/office/excel/2006/main">
          <x14:cfRule type="dataBar" id="{7E875AFA-9830-49A1-A826-0703BCC76764}">
            <x14:dataBar minLength="0" maxLength="100" gradient="0" negativeBarColorSameAsPositive="1">
              <x14:cfvo type="autoMin"/>
              <x14:cfvo type="autoMax"/>
              <x14:axisColor rgb="FF000000"/>
            </x14:dataBar>
          </x14:cfRule>
          <xm:sqref>AD2</xm:sqref>
        </x14:conditionalFormatting>
        <x14:conditionalFormatting xmlns:xm="http://schemas.microsoft.com/office/excel/2006/main">
          <x14:cfRule type="dataBar" id="{222494DF-1546-467C-9A12-7183BA686EE3}">
            <x14:dataBar minLength="0" maxLength="100" gradient="0">
              <x14:cfvo type="autoMin"/>
              <x14:cfvo type="autoMax"/>
              <x14:negativeFillColor rgb="FFFF0000"/>
              <x14:axisColor rgb="FF000000"/>
            </x14:dataBar>
          </x14:cfRule>
          <xm:sqref>W3:W268</xm:sqref>
        </x14:conditionalFormatting>
        <x14:conditionalFormatting xmlns:xm="http://schemas.microsoft.com/office/excel/2006/main">
          <x14:cfRule type="dataBar" id="{D4ECED58-0C4B-4A27-8841-DB26B2AB7E98}">
            <x14:dataBar minLength="0" maxLength="100" gradient="0">
              <x14:cfvo type="autoMin"/>
              <x14:cfvo type="autoMax"/>
              <x14:negativeFillColor rgb="FFFF0000"/>
              <x14:axisColor rgb="FF000000"/>
            </x14:dataBar>
          </x14:cfRule>
          <xm:sqref>X3:X268</xm:sqref>
        </x14:conditionalFormatting>
        <x14:conditionalFormatting xmlns:xm="http://schemas.microsoft.com/office/excel/2006/main">
          <x14:cfRule type="dataBar" id="{AACE629B-3884-4226-A260-2621A9B946F4}">
            <x14:dataBar minLength="0" maxLength="100" gradient="0">
              <x14:cfvo type="autoMin"/>
              <x14:cfvo type="autoMax"/>
              <x14:negativeFillColor rgb="FFFF0000"/>
              <x14:axisColor rgb="FF000000"/>
            </x14:dataBar>
          </x14:cfRule>
          <xm:sqref>Y3:Y268</xm:sqref>
        </x14:conditionalFormatting>
        <x14:conditionalFormatting xmlns:xm="http://schemas.microsoft.com/office/excel/2006/main">
          <x14:cfRule type="dataBar" id="{2F2BA03A-A1CE-47E7-8065-3AB9E2AB16CD}">
            <x14:dataBar minLength="0" maxLength="100" gradient="0">
              <x14:cfvo type="autoMin"/>
              <x14:cfvo type="autoMax"/>
              <x14:negativeFillColor rgb="FFFF0000"/>
              <x14:axisColor rgb="FF000000"/>
            </x14:dataBar>
          </x14:cfRule>
          <xm:sqref>Z3:Z268</xm:sqref>
        </x14:conditionalFormatting>
        <x14:conditionalFormatting xmlns:xm="http://schemas.microsoft.com/office/excel/2006/main">
          <x14:cfRule type="dataBar" id="{6DE1D102-2208-434B-BE3E-01165F9E556E}">
            <x14:dataBar minLength="0" maxLength="100" gradient="0">
              <x14:cfvo type="autoMin"/>
              <x14:cfvo type="autoMax"/>
              <x14:negativeFillColor rgb="FFFF0000"/>
              <x14:axisColor rgb="FF000000"/>
            </x14:dataBar>
          </x14:cfRule>
          <xm:sqref>V3:V268</xm:sqref>
        </x14:conditionalFormatting>
        <x14:conditionalFormatting xmlns:xm="http://schemas.microsoft.com/office/excel/2006/main">
          <x14:cfRule type="dataBar" id="{B895EC9E-1059-4173-9F25-1BB2D2057E90}">
            <x14:dataBar minLength="0" maxLength="100" gradient="0">
              <x14:cfvo type="autoMin"/>
              <x14:cfvo type="autoMax"/>
              <x14:negativeFillColor rgb="FFFF0000"/>
              <x14:axisColor rgb="FF000000"/>
            </x14:dataBar>
          </x14:cfRule>
          <xm:sqref>AA3:AA268</xm:sqref>
        </x14:conditionalFormatting>
        <x14:conditionalFormatting xmlns:xm="http://schemas.microsoft.com/office/excel/2006/main">
          <x14:cfRule type="dataBar" id="{90AC8A38-2585-4BE9-9466-14F044ED955C}">
            <x14:dataBar minLength="0" maxLength="100" gradient="0" negativeBarColorSameAsPositive="1">
              <x14:cfvo type="autoMin"/>
              <x14:cfvo type="autoMax"/>
              <x14:axisColor rgb="FF000000"/>
            </x14:dataBar>
          </x14:cfRule>
          <xm:sqref>G3:G268</xm:sqref>
        </x14:conditionalFormatting>
        <x14:conditionalFormatting xmlns:xm="http://schemas.microsoft.com/office/excel/2006/main">
          <x14:cfRule type="dataBar" id="{B8F10431-1471-4EF0-9DA9-0C4C768AD0D0}">
            <x14:dataBar minLength="0" maxLength="100" gradient="0" negativeBarColorSameAsPositive="1">
              <x14:cfvo type="autoMin"/>
              <x14:cfvo type="autoMax"/>
              <x14:axisColor rgb="FF000000"/>
            </x14:dataBar>
          </x14:cfRule>
          <xm:sqref>AL3:AL268 L3:L268</xm:sqref>
        </x14:conditionalFormatting>
        <x14:conditionalFormatting xmlns:xm="http://schemas.microsoft.com/office/excel/2006/main">
          <x14:cfRule type="dataBar" id="{937CDFB3-4F4B-4DB7-AA4F-81C74BAD776C}">
            <x14:dataBar minLength="0" maxLength="100" gradient="0" negativeBarColorSameAsPositive="1">
              <x14:cfvo type="autoMin"/>
              <x14:cfvo type="autoMax"/>
              <x14:axisColor rgb="FF000000"/>
            </x14:dataBar>
          </x14:cfRule>
          <xm:sqref>K3:K268</xm:sqref>
        </x14:conditionalFormatting>
        <x14:conditionalFormatting xmlns:xm="http://schemas.microsoft.com/office/excel/2006/main">
          <x14:cfRule type="dataBar" id="{59DC9445-9898-4324-B703-DD4FF2899698}">
            <x14:dataBar minLength="0" maxLength="100" gradient="0" negativeBarColorSameAsPositive="1">
              <x14:cfvo type="autoMin"/>
              <x14:cfvo type="autoMax"/>
              <x14:axisColor rgb="FF000000"/>
            </x14:dataBar>
          </x14:cfRule>
          <xm:sqref>J3:J268</xm:sqref>
        </x14:conditionalFormatting>
        <x14:conditionalFormatting xmlns:xm="http://schemas.microsoft.com/office/excel/2006/main">
          <x14:cfRule type="dataBar" id="{E583ED6A-E309-4B67-9A8F-0F725CD0EF60}">
            <x14:dataBar minLength="0" maxLength="100" gradient="0" negativeBarColorSameAsPositive="1">
              <x14:cfvo type="autoMin"/>
              <x14:cfvo type="autoMax"/>
              <x14:axisColor rgb="FF000000"/>
            </x14:dataBar>
          </x14:cfRule>
          <xm:sqref>I3:I268</xm:sqref>
        </x14:conditionalFormatting>
        <x14:conditionalFormatting xmlns:xm="http://schemas.microsoft.com/office/excel/2006/main">
          <x14:cfRule type="dataBar" id="{5DAE6F43-3091-4AE6-B6E8-234DC2EA619C}">
            <x14:dataBar minLength="0" maxLength="100" gradient="0" negativeBarColorSameAsPositive="1">
              <x14:cfvo type="autoMin"/>
              <x14:cfvo type="autoMax"/>
              <x14:axisColor rgb="FF000000"/>
            </x14:dataBar>
          </x14:cfRule>
          <xm:sqref>H3:H268</xm:sqref>
        </x14:conditionalFormatting>
        <x14:conditionalFormatting xmlns:xm="http://schemas.microsoft.com/office/excel/2006/main">
          <x14:cfRule type="dataBar" id="{D98C4CC3-7B71-483E-AEFF-3EBC821D334D}">
            <x14:dataBar minLength="0" maxLength="100" gradient="0" negativeBarColorSameAsPositive="1">
              <x14:cfvo type="autoMin"/>
              <x14:cfvo type="autoMax"/>
              <x14:axisColor rgb="FF000000"/>
            </x14:dataBar>
          </x14:cfRule>
          <xm:sqref>F3:F268</xm:sqref>
        </x14:conditionalFormatting>
        <x14:conditionalFormatting xmlns:xm="http://schemas.microsoft.com/office/excel/2006/main">
          <x14:cfRule type="dataBar" id="{049D95A6-4783-406F-AAB4-FC224D716267}">
            <x14:dataBar minLength="0" maxLength="100" gradient="0" negativeBarColorSameAsPositive="1">
              <x14:cfvo type="autoMin"/>
              <x14:cfvo type="autoMax"/>
              <x14:axisColor rgb="FF000000"/>
            </x14:dataBar>
          </x14:cfRule>
          <xm:sqref>U3:U268</xm:sqref>
        </x14:conditionalFormatting>
        <x14:conditionalFormatting xmlns:xm="http://schemas.microsoft.com/office/excel/2006/main">
          <x14:cfRule type="dataBar" id="{21777CBE-4A41-4DE6-8010-CCB3DA64597A}">
            <x14:dataBar minLength="0" maxLength="100" gradient="0">
              <x14:cfvo type="autoMin"/>
              <x14:cfvo type="autoMax"/>
              <x14:negativeFillColor rgb="FFFF0000"/>
              <x14:axisColor rgb="FF000000"/>
            </x14:dataBar>
          </x14:cfRule>
          <xm:sqref>AE3:AE268</xm:sqref>
        </x14:conditionalFormatting>
        <x14:conditionalFormatting xmlns:xm="http://schemas.microsoft.com/office/excel/2006/main">
          <x14:cfRule type="dataBar" id="{C28796DE-B4D4-44B6-889F-8ECE0A9988A6}">
            <x14:dataBar minLength="0" maxLength="100" gradient="0">
              <x14:cfvo type="autoMin"/>
              <x14:cfvo type="autoMax"/>
              <x14:negativeFillColor rgb="FFFF0000"/>
              <x14:axisColor rgb="FF000000"/>
            </x14:dataBar>
          </x14:cfRule>
          <xm:sqref>AF3:AF268</xm:sqref>
        </x14:conditionalFormatting>
        <x14:conditionalFormatting xmlns:xm="http://schemas.microsoft.com/office/excel/2006/main">
          <x14:cfRule type="dataBar" id="{089D0FA6-BC8F-40BC-BDBE-3BF7550A08FF}">
            <x14:dataBar minLength="0" maxLength="100" gradient="0">
              <x14:cfvo type="autoMin"/>
              <x14:cfvo type="autoMax"/>
              <x14:negativeFillColor rgb="FFFF0000"/>
              <x14:axisColor rgb="FF000000"/>
            </x14:dataBar>
          </x14:cfRule>
          <xm:sqref>AG3:AG268</xm:sqref>
        </x14:conditionalFormatting>
        <x14:conditionalFormatting xmlns:xm="http://schemas.microsoft.com/office/excel/2006/main">
          <x14:cfRule type="dataBar" id="{EAD49564-C984-46A2-9916-36B9B95DB969}">
            <x14:dataBar minLength="0" maxLength="100" gradient="0">
              <x14:cfvo type="autoMin"/>
              <x14:cfvo type="autoMax"/>
              <x14:negativeFillColor rgb="FFFF0000"/>
              <x14:axisColor rgb="FF000000"/>
            </x14:dataBar>
          </x14:cfRule>
          <xm:sqref>AH3:AH268</xm:sqref>
        </x14:conditionalFormatting>
        <x14:conditionalFormatting xmlns:xm="http://schemas.microsoft.com/office/excel/2006/main">
          <x14:cfRule type="dataBar" id="{F306D0F4-223B-4A8E-9FF8-54392C7834A1}">
            <x14:dataBar minLength="0" maxLength="100" gradient="0">
              <x14:cfvo type="autoMin"/>
              <x14:cfvo type="autoMax"/>
              <x14:negativeFillColor rgb="FFFF0000"/>
              <x14:axisColor rgb="FF000000"/>
            </x14:dataBar>
          </x14:cfRule>
          <xm:sqref>AI3:AI268</xm:sqref>
        </x14:conditionalFormatting>
        <x14:conditionalFormatting xmlns:xm="http://schemas.microsoft.com/office/excel/2006/main">
          <x14:cfRule type="dataBar" id="{FECF2E7D-6C8E-4097-AF2E-7FF089A96622}">
            <x14:dataBar minLength="0" maxLength="100" gradient="0" negativeBarColorSameAsPositive="1">
              <x14:cfvo type="autoMin"/>
              <x14:cfvo type="autoMax"/>
              <x14:axisColor rgb="FF000000"/>
            </x14:dataBar>
          </x14:cfRule>
          <xm:sqref>AD3:AD268</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D60093"/>
  </sheetPr>
  <dimension ref="A1:G52"/>
  <sheetViews>
    <sheetView workbookViewId="0"/>
  </sheetViews>
  <sheetFormatPr defaultColWidth="15.83203125" defaultRowHeight="11.25" x14ac:dyDescent="0.15"/>
  <cols>
    <col min="1" max="1" width="16.33203125" style="3" bestFit="1" customWidth="1"/>
    <col min="2" max="2" width="14" style="3" bestFit="1" customWidth="1"/>
    <col min="3" max="3" width="7" style="3" bestFit="1" customWidth="1"/>
    <col min="4" max="4" width="10.6640625" style="3" bestFit="1" customWidth="1"/>
    <col min="5" max="5" width="15.1640625" style="3" bestFit="1" customWidth="1"/>
    <col min="6" max="6" width="12.83203125" style="3" bestFit="1" customWidth="1"/>
    <col min="7" max="7" width="16.33203125" style="3" bestFit="1" customWidth="1"/>
    <col min="8" max="16384" width="15.83203125" style="3"/>
  </cols>
  <sheetData>
    <row r="1" spans="1:7" ht="12.75" thickTop="1" thickBot="1" x14ac:dyDescent="0.2">
      <c r="A1" s="7" t="s">
        <v>100</v>
      </c>
      <c r="B1" s="7" t="s">
        <v>4395</v>
      </c>
      <c r="C1" s="7" t="s">
        <v>4394</v>
      </c>
      <c r="D1" s="7" t="s">
        <v>256</v>
      </c>
      <c r="E1" s="7" t="s">
        <v>76</v>
      </c>
      <c r="F1" s="7" t="s">
        <v>65</v>
      </c>
      <c r="G1" s="7" t="s">
        <v>81</v>
      </c>
    </row>
    <row r="2" spans="1:7" ht="12" thickTop="1" x14ac:dyDescent="0.15">
      <c r="A2" s="150" t="s">
        <v>3610</v>
      </c>
      <c r="B2" s="11" t="s">
        <v>4523</v>
      </c>
      <c r="C2" s="11">
        <v>2</v>
      </c>
      <c r="D2" s="11" t="s">
        <v>4386</v>
      </c>
      <c r="E2" s="11" t="s">
        <v>4386</v>
      </c>
      <c r="F2" s="11" t="s">
        <v>4386</v>
      </c>
      <c r="G2" s="25"/>
    </row>
    <row r="3" spans="1:7" x14ac:dyDescent="0.15">
      <c r="A3" s="150" t="s">
        <v>573</v>
      </c>
      <c r="B3" s="11" t="s">
        <v>4523</v>
      </c>
      <c r="C3" s="11">
        <v>50</v>
      </c>
      <c r="D3" s="11" t="s">
        <v>4386</v>
      </c>
      <c r="E3" s="11" t="s">
        <v>4386</v>
      </c>
      <c r="F3" s="11" t="s">
        <v>4386</v>
      </c>
      <c r="G3" s="25"/>
    </row>
    <row r="4" spans="1:7" x14ac:dyDescent="0.15">
      <c r="A4" s="150" t="s">
        <v>2695</v>
      </c>
      <c r="B4" s="11" t="s">
        <v>4524</v>
      </c>
      <c r="C4" s="11">
        <v>100</v>
      </c>
      <c r="D4" s="11" t="s">
        <v>4386</v>
      </c>
      <c r="E4" s="11"/>
      <c r="F4" s="11"/>
      <c r="G4" s="25"/>
    </row>
    <row r="5" spans="1:7" x14ac:dyDescent="0.15">
      <c r="A5" s="150" t="s">
        <v>596</v>
      </c>
      <c r="B5" s="11" t="s">
        <v>9748</v>
      </c>
      <c r="C5" s="11">
        <v>250</v>
      </c>
      <c r="D5" s="11" t="s">
        <v>4386</v>
      </c>
      <c r="E5" s="11" t="s">
        <v>4386</v>
      </c>
      <c r="F5" s="11" t="s">
        <v>4386</v>
      </c>
      <c r="G5" s="25"/>
    </row>
    <row r="6" spans="1:7" x14ac:dyDescent="0.15">
      <c r="A6" s="150" t="s">
        <v>2690</v>
      </c>
      <c r="B6" s="11" t="s">
        <v>4524</v>
      </c>
      <c r="C6" s="11">
        <v>250</v>
      </c>
      <c r="D6" s="11" t="s">
        <v>4386</v>
      </c>
      <c r="E6" s="11"/>
      <c r="F6" s="11"/>
      <c r="G6" s="25"/>
    </row>
    <row r="7" spans="1:7" x14ac:dyDescent="0.15">
      <c r="A7" s="150" t="s">
        <v>1016</v>
      </c>
      <c r="B7" s="11" t="s">
        <v>4523</v>
      </c>
      <c r="C7" s="11">
        <v>300</v>
      </c>
      <c r="D7" s="11" t="s">
        <v>4386</v>
      </c>
      <c r="E7" s="11" t="s">
        <v>4386</v>
      </c>
      <c r="F7" s="11" t="s">
        <v>4386</v>
      </c>
      <c r="G7" s="25"/>
    </row>
    <row r="8" spans="1:7" x14ac:dyDescent="0.15">
      <c r="A8" s="150" t="s">
        <v>757</v>
      </c>
      <c r="B8" s="11" t="s">
        <v>4525</v>
      </c>
      <c r="C8" s="11">
        <v>350</v>
      </c>
      <c r="D8" s="11" t="s">
        <v>4386</v>
      </c>
      <c r="E8" s="11" t="s">
        <v>4386</v>
      </c>
      <c r="F8" s="11" t="s">
        <v>4386</v>
      </c>
      <c r="G8" s="25"/>
    </row>
    <row r="9" spans="1:7" x14ac:dyDescent="0.15">
      <c r="A9" s="150" t="s">
        <v>3418</v>
      </c>
      <c r="B9" s="11" t="s">
        <v>4541</v>
      </c>
      <c r="C9" s="11">
        <v>400</v>
      </c>
      <c r="D9" s="11"/>
      <c r="E9" s="11" t="s">
        <v>4386</v>
      </c>
      <c r="F9" s="11"/>
      <c r="G9" s="25" t="s">
        <v>4393</v>
      </c>
    </row>
    <row r="10" spans="1:7" x14ac:dyDescent="0.15">
      <c r="A10" s="150" t="s">
        <v>595</v>
      </c>
      <c r="B10" s="11" t="s">
        <v>9748</v>
      </c>
      <c r="C10" s="11">
        <v>500</v>
      </c>
      <c r="D10" s="11"/>
      <c r="E10" s="11" t="s">
        <v>4386</v>
      </c>
      <c r="F10" s="11"/>
      <c r="G10" s="25"/>
    </row>
    <row r="11" spans="1:7" x14ac:dyDescent="0.15">
      <c r="A11" s="150" t="s">
        <v>2196</v>
      </c>
      <c r="B11" s="11" t="s">
        <v>4526</v>
      </c>
      <c r="C11" s="11">
        <v>500</v>
      </c>
      <c r="D11" s="11"/>
      <c r="E11" s="11"/>
      <c r="F11" s="11" t="s">
        <v>4386</v>
      </c>
      <c r="G11" s="25"/>
    </row>
    <row r="12" spans="1:7" x14ac:dyDescent="0.15">
      <c r="A12" s="150" t="s">
        <v>3855</v>
      </c>
      <c r="B12" s="11" t="s">
        <v>4525</v>
      </c>
      <c r="C12" s="11">
        <v>550</v>
      </c>
      <c r="D12" s="11" t="s">
        <v>4386</v>
      </c>
      <c r="E12" s="11" t="s">
        <v>4386</v>
      </c>
      <c r="F12" s="11" t="s">
        <v>4386</v>
      </c>
      <c r="G12" s="25"/>
    </row>
    <row r="13" spans="1:7" x14ac:dyDescent="0.15">
      <c r="A13" s="150" t="s">
        <v>3853</v>
      </c>
      <c r="B13" s="11" t="s">
        <v>4525</v>
      </c>
      <c r="C13" s="11">
        <v>575</v>
      </c>
      <c r="D13" s="11" t="s">
        <v>4386</v>
      </c>
      <c r="E13" s="11" t="s">
        <v>4386</v>
      </c>
      <c r="F13" s="11" t="s">
        <v>4386</v>
      </c>
      <c r="G13" s="25"/>
    </row>
    <row r="14" spans="1:7" x14ac:dyDescent="0.15">
      <c r="A14" s="150" t="s">
        <v>1017</v>
      </c>
      <c r="B14" s="11" t="s">
        <v>4527</v>
      </c>
      <c r="C14" s="11">
        <v>600</v>
      </c>
      <c r="D14" s="11" t="s">
        <v>4386</v>
      </c>
      <c r="E14" s="11" t="s">
        <v>4386</v>
      </c>
      <c r="F14" s="11" t="s">
        <v>4386</v>
      </c>
      <c r="G14" s="25"/>
    </row>
    <row r="15" spans="1:7" x14ac:dyDescent="0.15">
      <c r="A15" s="150" t="s">
        <v>3850</v>
      </c>
      <c r="B15" s="11" t="s">
        <v>4525</v>
      </c>
      <c r="C15" s="11">
        <v>650</v>
      </c>
      <c r="D15" s="11" t="s">
        <v>4386</v>
      </c>
      <c r="E15" s="11" t="s">
        <v>4386</v>
      </c>
      <c r="F15" s="11" t="s">
        <v>4386</v>
      </c>
      <c r="G15" s="25"/>
    </row>
    <row r="16" spans="1:7" x14ac:dyDescent="0.15">
      <c r="A16" s="150" t="s">
        <v>3847</v>
      </c>
      <c r="B16" s="11" t="s">
        <v>4525</v>
      </c>
      <c r="C16" s="11">
        <v>700</v>
      </c>
      <c r="D16" s="11"/>
      <c r="E16" s="11" t="s">
        <v>4386</v>
      </c>
      <c r="F16" s="11" t="s">
        <v>4386</v>
      </c>
      <c r="G16" s="25"/>
    </row>
    <row r="17" spans="1:7" x14ac:dyDescent="0.15">
      <c r="A17" s="150" t="s">
        <v>9608</v>
      </c>
      <c r="B17" s="11" t="s">
        <v>4525</v>
      </c>
      <c r="C17" s="11">
        <v>750</v>
      </c>
      <c r="D17" s="11"/>
      <c r="E17" s="11" t="s">
        <v>4386</v>
      </c>
      <c r="F17" s="11" t="s">
        <v>4386</v>
      </c>
      <c r="G17" s="25"/>
    </row>
    <row r="18" spans="1:7" x14ac:dyDescent="0.15">
      <c r="A18" s="150" t="s">
        <v>3336</v>
      </c>
      <c r="B18" s="11" t="s">
        <v>4541</v>
      </c>
      <c r="C18" s="11">
        <v>800</v>
      </c>
      <c r="D18" s="11"/>
      <c r="E18" s="11" t="s">
        <v>4386</v>
      </c>
      <c r="F18" s="11" t="s">
        <v>4386</v>
      </c>
      <c r="G18" s="25"/>
    </row>
    <row r="19" spans="1:7" x14ac:dyDescent="0.15">
      <c r="A19" s="150" t="s">
        <v>201</v>
      </c>
      <c r="B19" s="11" t="s">
        <v>9748</v>
      </c>
      <c r="C19" s="11">
        <v>1000</v>
      </c>
      <c r="D19" s="11"/>
      <c r="E19" s="11" t="s">
        <v>4386</v>
      </c>
      <c r="F19" s="11"/>
      <c r="G19" s="25"/>
    </row>
    <row r="20" spans="1:7" x14ac:dyDescent="0.15">
      <c r="A20" s="150" t="s">
        <v>3326</v>
      </c>
      <c r="B20" s="11" t="s">
        <v>4541</v>
      </c>
      <c r="C20" s="11">
        <v>1000</v>
      </c>
      <c r="D20" s="11" t="s">
        <v>4386</v>
      </c>
      <c r="E20" s="11" t="s">
        <v>4386</v>
      </c>
      <c r="F20" s="11" t="s">
        <v>4386</v>
      </c>
      <c r="G20" s="25"/>
    </row>
    <row r="21" spans="1:7" x14ac:dyDescent="0.15">
      <c r="A21" s="150" t="s">
        <v>6265</v>
      </c>
      <c r="B21" s="11" t="s">
        <v>4525</v>
      </c>
      <c r="C21" s="11">
        <v>1000</v>
      </c>
      <c r="D21" s="11" t="s">
        <v>4386</v>
      </c>
      <c r="E21" s="11" t="s">
        <v>4386</v>
      </c>
      <c r="F21" s="11" t="s">
        <v>4386</v>
      </c>
      <c r="G21" s="25"/>
    </row>
    <row r="22" spans="1:7" x14ac:dyDescent="0.15">
      <c r="A22" s="150" t="s">
        <v>6266</v>
      </c>
      <c r="B22" s="11" t="s">
        <v>4527</v>
      </c>
      <c r="C22" s="11">
        <v>1200</v>
      </c>
      <c r="D22" s="11"/>
      <c r="E22" s="11" t="s">
        <v>4386</v>
      </c>
      <c r="F22" s="11" t="s">
        <v>4386</v>
      </c>
      <c r="G22" s="25"/>
    </row>
    <row r="23" spans="1:7" x14ac:dyDescent="0.15">
      <c r="A23" s="150" t="s">
        <v>3830</v>
      </c>
      <c r="B23" s="11" t="s">
        <v>4525</v>
      </c>
      <c r="C23" s="11">
        <v>1200</v>
      </c>
      <c r="D23" s="11" t="s">
        <v>4386</v>
      </c>
      <c r="E23" s="11" t="s">
        <v>4386</v>
      </c>
      <c r="F23" s="11" t="s">
        <v>4386</v>
      </c>
      <c r="G23" s="25"/>
    </row>
    <row r="24" spans="1:7" x14ac:dyDescent="0.15">
      <c r="A24" s="150" t="s">
        <v>1048</v>
      </c>
      <c r="B24" s="11" t="s">
        <v>4387</v>
      </c>
      <c r="C24" s="11">
        <v>1250</v>
      </c>
      <c r="D24" s="11" t="s">
        <v>4386</v>
      </c>
      <c r="E24" s="11" t="s">
        <v>4386</v>
      </c>
      <c r="F24" s="11" t="s">
        <v>4386</v>
      </c>
      <c r="G24" s="25"/>
    </row>
    <row r="25" spans="1:7" x14ac:dyDescent="0.15">
      <c r="A25" s="151" t="s">
        <v>887</v>
      </c>
      <c r="B25" s="11" t="s">
        <v>4387</v>
      </c>
      <c r="C25" s="11">
        <v>1500</v>
      </c>
      <c r="D25" s="11" t="s">
        <v>4386</v>
      </c>
      <c r="E25" s="11" t="s">
        <v>4386</v>
      </c>
      <c r="F25" s="11" t="s">
        <v>4386</v>
      </c>
      <c r="G25" s="25"/>
    </row>
    <row r="26" spans="1:7" x14ac:dyDescent="0.15">
      <c r="A26" s="151" t="s">
        <v>3534</v>
      </c>
      <c r="B26" s="11" t="s">
        <v>4387</v>
      </c>
      <c r="C26" s="11">
        <v>1750</v>
      </c>
      <c r="D26" s="11"/>
      <c r="E26" s="11" t="s">
        <v>4386</v>
      </c>
      <c r="F26" s="11" t="s">
        <v>4386</v>
      </c>
      <c r="G26" s="25"/>
    </row>
    <row r="27" spans="1:7" x14ac:dyDescent="0.15">
      <c r="A27" s="150" t="s">
        <v>6268</v>
      </c>
      <c r="B27" s="11" t="s">
        <v>4392</v>
      </c>
      <c r="C27" s="11">
        <v>1750</v>
      </c>
      <c r="D27" s="11"/>
      <c r="E27" s="11" t="s">
        <v>4386</v>
      </c>
      <c r="F27" s="11" t="s">
        <v>4386</v>
      </c>
      <c r="G27" s="25"/>
    </row>
    <row r="28" spans="1:7" x14ac:dyDescent="0.15">
      <c r="A28" s="151" t="s">
        <v>3301</v>
      </c>
      <c r="B28" s="11" t="s">
        <v>4541</v>
      </c>
      <c r="C28" s="11">
        <v>1850</v>
      </c>
      <c r="D28" s="11" t="s">
        <v>4386</v>
      </c>
      <c r="E28" s="11" t="s">
        <v>4386</v>
      </c>
      <c r="F28" s="11" t="s">
        <v>4386</v>
      </c>
      <c r="G28" s="25"/>
    </row>
    <row r="29" spans="1:7" x14ac:dyDescent="0.15">
      <c r="A29" s="151" t="s">
        <v>3686</v>
      </c>
      <c r="B29" s="11" t="s">
        <v>4388</v>
      </c>
      <c r="C29" s="11">
        <v>2000</v>
      </c>
      <c r="D29" s="11" t="s">
        <v>4386</v>
      </c>
      <c r="E29" s="11" t="s">
        <v>4386</v>
      </c>
      <c r="F29" s="11" t="s">
        <v>4386</v>
      </c>
      <c r="G29" s="25"/>
    </row>
    <row r="30" spans="1:7" x14ac:dyDescent="0.15">
      <c r="A30" s="151" t="s">
        <v>4391</v>
      </c>
      <c r="B30" s="11" t="s">
        <v>4390</v>
      </c>
      <c r="C30" s="11">
        <v>2400</v>
      </c>
      <c r="D30" s="11" t="s">
        <v>4386</v>
      </c>
      <c r="E30" s="11" t="s">
        <v>4386</v>
      </c>
      <c r="F30" s="11" t="s">
        <v>4386</v>
      </c>
      <c r="G30" s="25"/>
    </row>
    <row r="31" spans="1:7" x14ac:dyDescent="0.15">
      <c r="A31" s="150" t="s">
        <v>3504</v>
      </c>
      <c r="B31" s="11" t="s">
        <v>4387</v>
      </c>
      <c r="C31" s="11">
        <v>3000</v>
      </c>
      <c r="D31" s="11" t="s">
        <v>4386</v>
      </c>
      <c r="E31" s="11" t="s">
        <v>4386</v>
      </c>
      <c r="F31" s="11" t="s">
        <v>4386</v>
      </c>
      <c r="G31" s="25"/>
    </row>
    <row r="32" spans="1:7" x14ac:dyDescent="0.15">
      <c r="A32" s="150" t="s">
        <v>1573</v>
      </c>
      <c r="B32" s="11" t="s">
        <v>9672</v>
      </c>
      <c r="C32" s="11">
        <v>3000</v>
      </c>
      <c r="D32" s="11" t="s">
        <v>4386</v>
      </c>
      <c r="E32" s="11"/>
      <c r="F32" s="11" t="s">
        <v>4386</v>
      </c>
      <c r="G32" s="25" t="s">
        <v>4528</v>
      </c>
    </row>
    <row r="33" spans="1:7" x14ac:dyDescent="0.15">
      <c r="A33" s="150" t="s">
        <v>1050</v>
      </c>
      <c r="B33" s="11" t="s">
        <v>9360</v>
      </c>
      <c r="C33" s="11">
        <v>3500</v>
      </c>
      <c r="D33" s="11" t="s">
        <v>4386</v>
      </c>
      <c r="E33" s="11"/>
      <c r="F33" s="11"/>
      <c r="G33" s="25"/>
    </row>
    <row r="34" spans="1:7" x14ac:dyDescent="0.15">
      <c r="A34" s="151" t="s">
        <v>3680</v>
      </c>
      <c r="B34" s="11" t="s">
        <v>4388</v>
      </c>
      <c r="C34" s="11">
        <v>4000</v>
      </c>
      <c r="D34" s="11" t="s">
        <v>4386</v>
      </c>
      <c r="E34" s="11" t="s">
        <v>4386</v>
      </c>
      <c r="F34" s="11"/>
      <c r="G34" s="25"/>
    </row>
    <row r="35" spans="1:7" x14ac:dyDescent="0.15">
      <c r="A35" s="151" t="s">
        <v>3168</v>
      </c>
      <c r="B35" s="11" t="s">
        <v>4541</v>
      </c>
      <c r="C35" s="11">
        <v>4100</v>
      </c>
      <c r="D35" s="11"/>
      <c r="E35" s="11" t="s">
        <v>4386</v>
      </c>
      <c r="F35" s="11" t="s">
        <v>4386</v>
      </c>
      <c r="G35" s="25"/>
    </row>
    <row r="36" spans="1:7" x14ac:dyDescent="0.15">
      <c r="A36" s="151" t="s">
        <v>3163</v>
      </c>
      <c r="B36" s="11" t="s">
        <v>4541</v>
      </c>
      <c r="C36" s="11">
        <v>5200</v>
      </c>
      <c r="D36" s="11" t="s">
        <v>4386</v>
      </c>
      <c r="E36" s="11" t="s">
        <v>4386</v>
      </c>
      <c r="F36" s="11" t="s">
        <v>4386</v>
      </c>
      <c r="G36" s="25"/>
    </row>
    <row r="37" spans="1:7" x14ac:dyDescent="0.15">
      <c r="A37" s="150" t="s">
        <v>3661</v>
      </c>
      <c r="B37" s="11" t="s">
        <v>4388</v>
      </c>
      <c r="C37" s="11">
        <v>5600</v>
      </c>
      <c r="D37" s="11" t="s">
        <v>4386</v>
      </c>
      <c r="E37" s="11" t="s">
        <v>4386</v>
      </c>
      <c r="F37" s="11" t="s">
        <v>4386</v>
      </c>
      <c r="G37" s="25"/>
    </row>
    <row r="38" spans="1:7" x14ac:dyDescent="0.15">
      <c r="A38" s="150" t="s">
        <v>6267</v>
      </c>
      <c r="B38" s="11" t="s">
        <v>4388</v>
      </c>
      <c r="C38" s="11">
        <v>6000</v>
      </c>
      <c r="D38" s="11"/>
      <c r="E38" s="11" t="s">
        <v>4386</v>
      </c>
      <c r="F38" s="11" t="s">
        <v>4386</v>
      </c>
      <c r="G38" s="25"/>
    </row>
    <row r="39" spans="1:7" x14ac:dyDescent="0.15">
      <c r="A39" s="151" t="s">
        <v>3659</v>
      </c>
      <c r="B39" s="11" t="s">
        <v>4388</v>
      </c>
      <c r="C39" s="11">
        <v>6240</v>
      </c>
      <c r="D39" s="11"/>
      <c r="E39" s="11" t="s">
        <v>4386</v>
      </c>
      <c r="F39" s="11" t="s">
        <v>4386</v>
      </c>
      <c r="G39" s="25"/>
    </row>
    <row r="40" spans="1:7" x14ac:dyDescent="0.15">
      <c r="A40" s="151" t="s">
        <v>4389</v>
      </c>
      <c r="B40" s="11" t="s">
        <v>4541</v>
      </c>
      <c r="C40" s="11">
        <v>6500</v>
      </c>
      <c r="D40" s="11" t="s">
        <v>4386</v>
      </c>
      <c r="E40" s="11" t="s">
        <v>4386</v>
      </c>
      <c r="F40" s="11" t="s">
        <v>4386</v>
      </c>
      <c r="G40" s="25"/>
    </row>
    <row r="41" spans="1:7" x14ac:dyDescent="0.15">
      <c r="A41" s="150" t="s">
        <v>3148</v>
      </c>
      <c r="B41" s="11" t="s">
        <v>4541</v>
      </c>
      <c r="C41" s="11">
        <v>6500</v>
      </c>
      <c r="D41" s="11"/>
      <c r="E41" s="11" t="s">
        <v>4386</v>
      </c>
      <c r="F41" s="11" t="s">
        <v>4386</v>
      </c>
      <c r="G41" s="25"/>
    </row>
    <row r="42" spans="1:7" x14ac:dyDescent="0.15">
      <c r="A42" s="150" t="s">
        <v>3645</v>
      </c>
      <c r="B42" s="11" t="s">
        <v>4388</v>
      </c>
      <c r="C42" s="11">
        <v>6900</v>
      </c>
      <c r="D42" s="11"/>
      <c r="E42" s="11" t="s">
        <v>4386</v>
      </c>
      <c r="F42" s="11" t="s">
        <v>4386</v>
      </c>
      <c r="G42" s="25"/>
    </row>
    <row r="43" spans="1:7" x14ac:dyDescent="0.15">
      <c r="A43" s="150" t="s">
        <v>831</v>
      </c>
      <c r="B43" s="11" t="s">
        <v>4388</v>
      </c>
      <c r="C43" s="11">
        <v>7000</v>
      </c>
      <c r="D43" s="11" t="s">
        <v>4386</v>
      </c>
      <c r="E43" s="11" t="s">
        <v>4386</v>
      </c>
      <c r="F43" s="11" t="s">
        <v>4386</v>
      </c>
      <c r="G43" s="25"/>
    </row>
    <row r="44" spans="1:7" x14ac:dyDescent="0.15">
      <c r="A44" s="150" t="s">
        <v>650</v>
      </c>
      <c r="B44" s="11" t="s">
        <v>4388</v>
      </c>
      <c r="C44" s="11">
        <v>7000</v>
      </c>
      <c r="D44" s="11" t="s">
        <v>4386</v>
      </c>
      <c r="E44" s="11" t="s">
        <v>4386</v>
      </c>
      <c r="F44" s="11" t="s">
        <v>4386</v>
      </c>
      <c r="G44" s="25"/>
    </row>
    <row r="45" spans="1:7" x14ac:dyDescent="0.15">
      <c r="A45" s="151" t="s">
        <v>3955</v>
      </c>
      <c r="B45" s="11" t="s">
        <v>9743</v>
      </c>
      <c r="C45" s="11">
        <v>7000</v>
      </c>
      <c r="D45" s="11" t="s">
        <v>4386</v>
      </c>
      <c r="E45" s="11" t="s">
        <v>4386</v>
      </c>
      <c r="F45" s="11" t="s">
        <v>4386</v>
      </c>
      <c r="G45" s="25"/>
    </row>
    <row r="46" spans="1:7" x14ac:dyDescent="0.15">
      <c r="A46" s="150" t="s">
        <v>1447</v>
      </c>
      <c r="B46" s="11" t="s">
        <v>1460</v>
      </c>
      <c r="C46" s="11">
        <v>7000</v>
      </c>
      <c r="D46" s="11" t="s">
        <v>4386</v>
      </c>
      <c r="E46" s="11"/>
      <c r="F46" s="11" t="s">
        <v>4386</v>
      </c>
      <c r="G46" s="25"/>
    </row>
    <row r="47" spans="1:7" x14ac:dyDescent="0.15">
      <c r="A47" s="150" t="s">
        <v>3641</v>
      </c>
      <c r="B47" s="11" t="s">
        <v>4388</v>
      </c>
      <c r="C47" s="11">
        <v>7200</v>
      </c>
      <c r="D47" s="11" t="s">
        <v>4386</v>
      </c>
      <c r="E47" s="11" t="s">
        <v>4386</v>
      </c>
      <c r="F47" s="11" t="s">
        <v>4386</v>
      </c>
      <c r="G47" s="25"/>
    </row>
    <row r="48" spans="1:7" x14ac:dyDescent="0.15">
      <c r="A48" s="150" t="s">
        <v>3656</v>
      </c>
      <c r="B48" s="11" t="s">
        <v>4388</v>
      </c>
      <c r="C48" s="11">
        <v>8000</v>
      </c>
      <c r="D48" s="11"/>
      <c r="E48" s="11" t="s">
        <v>4386</v>
      </c>
      <c r="F48" s="11" t="s">
        <v>4386</v>
      </c>
      <c r="G48" s="25"/>
    </row>
    <row r="49" spans="1:7" x14ac:dyDescent="0.15">
      <c r="A49" s="150" t="s">
        <v>4041</v>
      </c>
      <c r="B49" s="11" t="s">
        <v>9744</v>
      </c>
      <c r="C49" s="11">
        <v>8000</v>
      </c>
      <c r="D49" s="11" t="s">
        <v>4386</v>
      </c>
      <c r="E49" s="11" t="s">
        <v>4386</v>
      </c>
      <c r="F49" s="11" t="s">
        <v>4386</v>
      </c>
      <c r="G49" s="25"/>
    </row>
    <row r="50" spans="1:7" x14ac:dyDescent="0.15">
      <c r="A50" s="150" t="s">
        <v>1416</v>
      </c>
      <c r="B50" s="11" t="s">
        <v>1460</v>
      </c>
      <c r="C50" s="11">
        <v>8000</v>
      </c>
      <c r="D50" s="11" t="s">
        <v>4386</v>
      </c>
      <c r="E50" s="11"/>
      <c r="F50" s="11" t="s">
        <v>4386</v>
      </c>
      <c r="G50" s="25" t="s">
        <v>4529</v>
      </c>
    </row>
    <row r="51" spans="1:7" x14ac:dyDescent="0.15">
      <c r="A51" s="150" t="s">
        <v>6269</v>
      </c>
      <c r="B51" s="11" t="s">
        <v>4541</v>
      </c>
      <c r="C51" s="11">
        <v>8200</v>
      </c>
      <c r="D51" s="11"/>
      <c r="E51" s="11" t="s">
        <v>4386</v>
      </c>
      <c r="F51" s="11" t="s">
        <v>4386</v>
      </c>
      <c r="G51" s="25"/>
    </row>
    <row r="52" spans="1:7" ht="12" thickBot="1" x14ac:dyDescent="0.2">
      <c r="A52" s="152" t="s">
        <v>9749</v>
      </c>
      <c r="B52" s="12" t="s">
        <v>4387</v>
      </c>
      <c r="C52" s="12">
        <v>14000</v>
      </c>
      <c r="D52" s="12"/>
      <c r="E52" s="12"/>
      <c r="F52" s="12" t="s">
        <v>4386</v>
      </c>
      <c r="G52" s="26"/>
    </row>
  </sheetData>
  <phoneticPr fontId="1" type="noConversion"/>
  <pageMargins left="0.75" right="0.75" top="1" bottom="1" header="0.51" footer="0.51"/>
  <pageSetup paperSize="9" orientation="portrait" horizontalDpi="0" verticalDpi="0"/>
  <headerFooter scaleWithDoc="0"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
    <tabColor rgb="FFD60093"/>
  </sheetPr>
  <dimension ref="A1:E19"/>
  <sheetViews>
    <sheetView workbookViewId="0"/>
  </sheetViews>
  <sheetFormatPr defaultRowHeight="11.25" x14ac:dyDescent="0.15"/>
  <cols>
    <col min="1" max="1" width="17.5" style="2" bestFit="1" customWidth="1"/>
    <col min="2" max="2" width="18.5" style="2" bestFit="1" customWidth="1"/>
    <col min="3" max="3" width="16.33203125" style="2" bestFit="1" customWidth="1"/>
    <col min="4" max="4" width="15.6640625" style="2" bestFit="1" customWidth="1"/>
    <col min="5" max="5" width="29.6640625" style="2" bestFit="1" customWidth="1"/>
    <col min="6" max="16384" width="9.33203125" style="2"/>
  </cols>
  <sheetData>
    <row r="1" spans="1:5" ht="12" thickBot="1" x14ac:dyDescent="0.2">
      <c r="A1" s="28" t="s">
        <v>9605</v>
      </c>
      <c r="B1" s="28" t="s">
        <v>4530</v>
      </c>
      <c r="C1" s="28" t="s">
        <v>4531</v>
      </c>
      <c r="D1" s="28" t="s">
        <v>4532</v>
      </c>
      <c r="E1" s="28" t="s">
        <v>81</v>
      </c>
    </row>
    <row r="2" spans="1:5" ht="12" thickBot="1" x14ac:dyDescent="0.2">
      <c r="A2" s="29" t="s">
        <v>80</v>
      </c>
      <c r="B2" s="30" t="s">
        <v>77</v>
      </c>
      <c r="C2" s="30" t="s">
        <v>79</v>
      </c>
      <c r="D2" s="30" t="s">
        <v>78</v>
      </c>
      <c r="E2" s="31" t="s">
        <v>4541</v>
      </c>
    </row>
    <row r="3" spans="1:5" ht="12" thickBot="1" x14ac:dyDescent="0.2">
      <c r="A3" s="29" t="s">
        <v>76</v>
      </c>
      <c r="B3" s="30" t="s">
        <v>74</v>
      </c>
      <c r="C3" s="30" t="s">
        <v>2820</v>
      </c>
      <c r="D3" s="32" t="s">
        <v>75</v>
      </c>
      <c r="E3" s="31" t="s">
        <v>11</v>
      </c>
    </row>
    <row r="4" spans="1:5" ht="12" thickBot="1" x14ac:dyDescent="0.2">
      <c r="A4" s="957" t="s">
        <v>73</v>
      </c>
      <c r="B4" s="30" t="s">
        <v>70</v>
      </c>
      <c r="C4" s="30" t="s">
        <v>72</v>
      </c>
      <c r="D4" s="30" t="s">
        <v>71</v>
      </c>
      <c r="E4" s="31" t="s">
        <v>5444</v>
      </c>
    </row>
    <row r="5" spans="1:5" ht="12" thickBot="1" x14ac:dyDescent="0.2">
      <c r="A5" s="957"/>
      <c r="B5" s="30" t="s">
        <v>67</v>
      </c>
      <c r="C5" s="30" t="s">
        <v>69</v>
      </c>
      <c r="D5" s="30" t="s">
        <v>68</v>
      </c>
      <c r="E5" s="31" t="s">
        <v>66</v>
      </c>
    </row>
    <row r="6" spans="1:5" ht="12" thickBot="1" x14ac:dyDescent="0.2">
      <c r="A6" s="29" t="s">
        <v>65</v>
      </c>
      <c r="B6" s="30" t="s">
        <v>62</v>
      </c>
      <c r="C6" s="30" t="s">
        <v>64</v>
      </c>
      <c r="D6" s="30" t="s">
        <v>63</v>
      </c>
      <c r="E6" s="31" t="s">
        <v>61</v>
      </c>
    </row>
    <row r="7" spans="1:5" ht="12" thickBot="1" x14ac:dyDescent="0.2">
      <c r="A7" s="29" t="s">
        <v>6583</v>
      </c>
      <c r="B7" s="30" t="s">
        <v>58</v>
      </c>
      <c r="C7" s="30" t="s">
        <v>60</v>
      </c>
      <c r="D7" s="30" t="s">
        <v>59</v>
      </c>
      <c r="E7" s="31" t="s">
        <v>57</v>
      </c>
    </row>
    <row r="8" spans="1:5" ht="12" thickBot="1" x14ac:dyDescent="0.2">
      <c r="A8" s="29" t="s">
        <v>6577</v>
      </c>
      <c r="B8" s="30" t="s">
        <v>54</v>
      </c>
      <c r="C8" s="30" t="s">
        <v>56</v>
      </c>
      <c r="D8" s="30" t="s">
        <v>55</v>
      </c>
      <c r="E8" s="31" t="s">
        <v>53</v>
      </c>
    </row>
    <row r="9" spans="1:5" ht="12" thickBot="1" x14ac:dyDescent="0.2">
      <c r="A9" s="957" t="s">
        <v>52</v>
      </c>
      <c r="B9" s="30" t="s">
        <v>49</v>
      </c>
      <c r="C9" s="30" t="s">
        <v>51</v>
      </c>
      <c r="D9" s="30" t="s">
        <v>50</v>
      </c>
      <c r="E9" s="31" t="s">
        <v>4541</v>
      </c>
    </row>
    <row r="10" spans="1:5" ht="12" thickBot="1" x14ac:dyDescent="0.2">
      <c r="A10" s="957"/>
      <c r="B10" s="30" t="s">
        <v>46</v>
      </c>
      <c r="C10" s="30" t="s">
        <v>48</v>
      </c>
      <c r="D10" s="30" t="s">
        <v>47</v>
      </c>
      <c r="E10" s="31" t="s">
        <v>11</v>
      </c>
    </row>
    <row r="11" spans="1:5" ht="12" thickBot="1" x14ac:dyDescent="0.2">
      <c r="A11" s="957" t="s">
        <v>9603</v>
      </c>
      <c r="B11" s="958" t="s">
        <v>43</v>
      </c>
      <c r="C11" s="958" t="s">
        <v>45</v>
      </c>
      <c r="D11" s="958" t="s">
        <v>44</v>
      </c>
      <c r="E11" s="31" t="s">
        <v>42</v>
      </c>
    </row>
    <row r="12" spans="1:5" ht="12" thickBot="1" x14ac:dyDescent="0.2">
      <c r="A12" s="957"/>
      <c r="B12" s="958"/>
      <c r="C12" s="958"/>
      <c r="D12" s="958"/>
      <c r="E12" s="31" t="s">
        <v>4541</v>
      </c>
    </row>
    <row r="13" spans="1:5" ht="12" thickBot="1" x14ac:dyDescent="0.2">
      <c r="A13" s="29" t="s">
        <v>41</v>
      </c>
      <c r="B13" s="30" t="s">
        <v>38</v>
      </c>
      <c r="C13" s="30" t="s">
        <v>40</v>
      </c>
      <c r="D13" s="30" t="s">
        <v>39</v>
      </c>
      <c r="E13" s="31" t="s">
        <v>37</v>
      </c>
    </row>
    <row r="14" spans="1:5" ht="12" thickBot="1" x14ac:dyDescent="0.2">
      <c r="A14" s="957" t="s">
        <v>36</v>
      </c>
      <c r="B14" s="30" t="s">
        <v>33</v>
      </c>
      <c r="C14" s="30" t="s">
        <v>35</v>
      </c>
      <c r="D14" s="30" t="s">
        <v>34</v>
      </c>
      <c r="E14" s="31" t="s">
        <v>4541</v>
      </c>
    </row>
    <row r="15" spans="1:5" ht="12" thickBot="1" x14ac:dyDescent="0.2">
      <c r="A15" s="957"/>
      <c r="B15" s="30" t="s">
        <v>30</v>
      </c>
      <c r="C15" s="30" t="s">
        <v>32</v>
      </c>
      <c r="D15" s="30" t="s">
        <v>31</v>
      </c>
      <c r="E15" s="31" t="s">
        <v>29</v>
      </c>
    </row>
    <row r="16" spans="1:5" ht="12" thickBot="1" x14ac:dyDescent="0.2">
      <c r="A16" s="29" t="s">
        <v>28</v>
      </c>
      <c r="B16" s="30" t="s">
        <v>25</v>
      </c>
      <c r="C16" s="30" t="s">
        <v>27</v>
      </c>
      <c r="D16" s="30" t="s">
        <v>26</v>
      </c>
      <c r="E16" s="31" t="s">
        <v>4541</v>
      </c>
    </row>
    <row r="17" spans="1:5" ht="12" thickBot="1" x14ac:dyDescent="0.2">
      <c r="A17" s="29" t="s">
        <v>9604</v>
      </c>
      <c r="B17" s="30" t="s">
        <v>22</v>
      </c>
      <c r="C17" s="30" t="s">
        <v>24</v>
      </c>
      <c r="D17" s="30" t="s">
        <v>23</v>
      </c>
      <c r="E17" s="31" t="s">
        <v>21</v>
      </c>
    </row>
    <row r="18" spans="1:5" ht="12" thickBot="1" x14ac:dyDescent="0.2">
      <c r="A18" s="29" t="s">
        <v>20</v>
      </c>
      <c r="B18" s="30" t="s">
        <v>17</v>
      </c>
      <c r="C18" s="30" t="s">
        <v>19</v>
      </c>
      <c r="D18" s="30" t="s">
        <v>18</v>
      </c>
      <c r="E18" s="31" t="s">
        <v>16</v>
      </c>
    </row>
    <row r="19" spans="1:5" ht="12" thickBot="1" x14ac:dyDescent="0.2">
      <c r="A19" s="29" t="s">
        <v>15</v>
      </c>
      <c r="B19" s="30" t="s">
        <v>12</v>
      </c>
      <c r="C19" s="30" t="s">
        <v>14</v>
      </c>
      <c r="D19" s="30" t="s">
        <v>13</v>
      </c>
      <c r="E19" s="31" t="s">
        <v>11</v>
      </c>
    </row>
  </sheetData>
  <mergeCells count="7">
    <mergeCell ref="A14:A15"/>
    <mergeCell ref="C11:C12"/>
    <mergeCell ref="D11:D12"/>
    <mergeCell ref="B11:B12"/>
    <mergeCell ref="A4:A5"/>
    <mergeCell ref="A9:A10"/>
    <mergeCell ref="A11:A12"/>
  </mergeCells>
  <phoneticPr fontId="1" type="noConversion"/>
  <pageMargins left="0.75" right="0.75" top="1" bottom="1" header="0.51" footer="0.51"/>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tabColor rgb="FFD60093"/>
  </sheetPr>
  <dimension ref="A1:E13"/>
  <sheetViews>
    <sheetView workbookViewId="0"/>
  </sheetViews>
  <sheetFormatPr defaultColWidth="39.1640625" defaultRowHeight="11.25" x14ac:dyDescent="0.15"/>
  <cols>
    <col min="1" max="1" width="10" style="3" bestFit="1" customWidth="1"/>
    <col min="2" max="2" width="37.33203125" style="3" bestFit="1" customWidth="1"/>
    <col min="3" max="3" width="18.5" style="3" bestFit="1" customWidth="1"/>
    <col min="4" max="4" width="14" style="3" bestFit="1" customWidth="1"/>
    <col min="5" max="5" width="69.5" style="3" bestFit="1" customWidth="1"/>
    <col min="6" max="16384" width="39.1640625" style="3"/>
  </cols>
  <sheetData>
    <row r="1" spans="1:5" ht="12" thickBot="1" x14ac:dyDescent="0.2">
      <c r="A1" s="78" t="s">
        <v>4385</v>
      </c>
      <c r="B1" s="78" t="s">
        <v>4384</v>
      </c>
      <c r="C1" s="78" t="s">
        <v>11045</v>
      </c>
      <c r="D1" s="78" t="s">
        <v>4383</v>
      </c>
      <c r="E1" s="78" t="s">
        <v>9397</v>
      </c>
    </row>
    <row r="2" spans="1:5" ht="12" thickBot="1" x14ac:dyDescent="0.2">
      <c r="A2" s="144">
        <v>486436</v>
      </c>
      <c r="B2" s="85" t="s">
        <v>276</v>
      </c>
      <c r="C2" s="85" t="s">
        <v>9727</v>
      </c>
      <c r="D2" s="85" t="s">
        <v>9360</v>
      </c>
      <c r="E2" s="86" t="s">
        <v>9386</v>
      </c>
    </row>
    <row r="3" spans="1:5" ht="12" thickBot="1" x14ac:dyDescent="0.2">
      <c r="A3" s="765">
        <v>69416</v>
      </c>
      <c r="B3" s="959" t="s">
        <v>4382</v>
      </c>
      <c r="C3" s="959" t="s">
        <v>4156</v>
      </c>
      <c r="D3" s="959" t="s">
        <v>4378</v>
      </c>
      <c r="E3" s="86" t="s">
        <v>9387</v>
      </c>
    </row>
    <row r="4" spans="1:5" ht="12" thickBot="1" x14ac:dyDescent="0.2">
      <c r="A4" s="766"/>
      <c r="B4" s="959"/>
      <c r="C4" s="959"/>
      <c r="D4" s="959"/>
      <c r="E4" s="86" t="s">
        <v>9388</v>
      </c>
    </row>
    <row r="5" spans="1:5" ht="12" thickBot="1" x14ac:dyDescent="0.2">
      <c r="A5" s="766"/>
      <c r="B5" s="959"/>
      <c r="C5" s="959"/>
      <c r="D5" s="959"/>
      <c r="E5" s="86" t="s">
        <v>9389</v>
      </c>
    </row>
    <row r="6" spans="1:5" ht="12" thickBot="1" x14ac:dyDescent="0.2">
      <c r="A6" s="765">
        <v>12113</v>
      </c>
      <c r="B6" s="959" t="s">
        <v>271</v>
      </c>
      <c r="C6" s="959" t="s">
        <v>2369</v>
      </c>
      <c r="D6" s="959" t="s">
        <v>1460</v>
      </c>
      <c r="E6" s="86" t="s">
        <v>4381</v>
      </c>
    </row>
    <row r="7" spans="1:5" ht="12" thickBot="1" x14ac:dyDescent="0.2">
      <c r="A7" s="766"/>
      <c r="B7" s="959"/>
      <c r="C7" s="959"/>
      <c r="D7" s="959"/>
      <c r="E7" s="86" t="s">
        <v>9390</v>
      </c>
    </row>
    <row r="8" spans="1:5" ht="12" thickBot="1" x14ac:dyDescent="0.2">
      <c r="A8" s="144">
        <v>464494</v>
      </c>
      <c r="B8" s="85" t="s">
        <v>253</v>
      </c>
      <c r="C8" s="85" t="s">
        <v>1987</v>
      </c>
      <c r="D8" s="85" t="s">
        <v>4380</v>
      </c>
      <c r="E8" s="86" t="s">
        <v>9391</v>
      </c>
    </row>
    <row r="9" spans="1:5" ht="12" thickBot="1" x14ac:dyDescent="0.2">
      <c r="A9" s="144">
        <v>21882</v>
      </c>
      <c r="B9" s="85" t="s">
        <v>111</v>
      </c>
      <c r="C9" s="85" t="s">
        <v>4158</v>
      </c>
      <c r="D9" s="85" t="s">
        <v>4378</v>
      </c>
      <c r="E9" s="86" t="s">
        <v>9392</v>
      </c>
    </row>
    <row r="10" spans="1:5" ht="12" thickBot="1" x14ac:dyDescent="0.2">
      <c r="A10" s="144">
        <v>20120527</v>
      </c>
      <c r="B10" s="85" t="s">
        <v>9400</v>
      </c>
      <c r="C10" s="85" t="s">
        <v>3491</v>
      </c>
      <c r="D10" s="85" t="s">
        <v>4379</v>
      </c>
      <c r="E10" s="86" t="s">
        <v>9393</v>
      </c>
    </row>
    <row r="11" spans="1:5" ht="12" thickBot="1" x14ac:dyDescent="0.2">
      <c r="A11" s="144">
        <v>84846</v>
      </c>
      <c r="B11" s="85" t="s">
        <v>9399</v>
      </c>
      <c r="C11" s="85" t="s">
        <v>4152</v>
      </c>
      <c r="D11" s="85" t="s">
        <v>4378</v>
      </c>
      <c r="E11" s="86" t="s">
        <v>9394</v>
      </c>
    </row>
    <row r="12" spans="1:5" ht="12" thickBot="1" x14ac:dyDescent="0.2">
      <c r="A12" s="144">
        <v>694</v>
      </c>
      <c r="B12" s="85" t="s">
        <v>9398</v>
      </c>
      <c r="C12" s="85" t="s">
        <v>2964</v>
      </c>
      <c r="D12" s="85" t="s">
        <v>4377</v>
      </c>
      <c r="E12" s="86" t="s">
        <v>9395</v>
      </c>
    </row>
    <row r="13" spans="1:5" ht="12" thickBot="1" x14ac:dyDescent="0.2">
      <c r="A13" s="144">
        <v>51861</v>
      </c>
      <c r="B13" s="85" t="s">
        <v>4376</v>
      </c>
      <c r="C13" s="85" t="s">
        <v>1481</v>
      </c>
      <c r="D13" s="85" t="s">
        <v>9360</v>
      </c>
      <c r="E13" s="86" t="s">
        <v>9396</v>
      </c>
    </row>
  </sheetData>
  <mergeCells count="8">
    <mergeCell ref="D3:D5"/>
    <mergeCell ref="D6:D7"/>
    <mergeCell ref="A3:A5"/>
    <mergeCell ref="A6:A7"/>
    <mergeCell ref="B3:B5"/>
    <mergeCell ref="B6:B7"/>
    <mergeCell ref="C3:C5"/>
    <mergeCell ref="C6:C7"/>
  </mergeCells>
  <phoneticPr fontId="1" type="noConversion"/>
  <pageMargins left="0.75" right="0.75" top="1" bottom="1" header="0.51" footer="0.51"/>
  <pageSetup paperSize="9" orientation="portrait" horizontalDpi="0" verticalDpi="0" r:id="rId1"/>
  <headerFooter scaleWithDoc="0"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4">
    <tabColor rgb="FFD60093"/>
  </sheetPr>
  <dimension ref="A1:D13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1.25" x14ac:dyDescent="0.15"/>
  <cols>
    <col min="1" max="1" width="28.33203125" style="3" bestFit="1" customWidth="1"/>
    <col min="2" max="2" width="16.83203125" style="3" bestFit="1" customWidth="1"/>
    <col min="3" max="3" width="75.1640625" style="3" bestFit="1" customWidth="1"/>
    <col min="4" max="4" width="13.33203125" style="4" bestFit="1" customWidth="1"/>
    <col min="5" max="5" width="24.5" style="3" bestFit="1" customWidth="1"/>
    <col min="6" max="6" width="49.5" style="3" bestFit="1" customWidth="1"/>
    <col min="7" max="7" width="6.33203125" style="3" bestFit="1" customWidth="1"/>
    <col min="8" max="16384" width="9.33203125" style="3"/>
  </cols>
  <sheetData>
    <row r="1" spans="1:4" ht="12" thickBot="1" x14ac:dyDescent="0.2">
      <c r="A1" s="964" t="s">
        <v>4313</v>
      </c>
      <c r="B1" s="964"/>
      <c r="C1" s="964"/>
      <c r="D1" s="964"/>
    </row>
    <row r="2" spans="1:4" ht="12" thickBot="1" x14ac:dyDescent="0.2">
      <c r="A2" s="221" t="s">
        <v>4310</v>
      </c>
      <c r="B2" s="221" t="s">
        <v>6364</v>
      </c>
      <c r="C2" s="77" t="s">
        <v>81</v>
      </c>
      <c r="D2" s="506" t="s">
        <v>4311</v>
      </c>
    </row>
    <row r="3" spans="1:4" ht="12" thickBot="1" x14ac:dyDescent="0.2">
      <c r="A3" s="223" t="s">
        <v>1148</v>
      </c>
      <c r="B3" s="222" t="s">
        <v>9723</v>
      </c>
      <c r="C3" s="53" t="s">
        <v>6279</v>
      </c>
      <c r="D3" s="435" t="s">
        <v>10297</v>
      </c>
    </row>
    <row r="4" spans="1:4" ht="12" thickBot="1" x14ac:dyDescent="0.2">
      <c r="A4" s="223" t="s">
        <v>6026</v>
      </c>
      <c r="B4" s="222" t="s">
        <v>10339</v>
      </c>
      <c r="C4" s="56" t="s">
        <v>6280</v>
      </c>
      <c r="D4" s="435"/>
    </row>
    <row r="5" spans="1:4" ht="12" thickBot="1" x14ac:dyDescent="0.2">
      <c r="A5" s="223" t="s">
        <v>1126</v>
      </c>
      <c r="B5" s="222" t="s">
        <v>9725</v>
      </c>
      <c r="C5" s="56" t="s">
        <v>6281</v>
      </c>
      <c r="D5" s="435" t="s">
        <v>10259</v>
      </c>
    </row>
    <row r="6" spans="1:4" ht="12" thickBot="1" x14ac:dyDescent="0.2">
      <c r="A6" s="223" t="s">
        <v>6360</v>
      </c>
      <c r="B6" s="222" t="s">
        <v>2033</v>
      </c>
      <c r="C6" s="56" t="s">
        <v>6282</v>
      </c>
      <c r="D6" s="435" t="s">
        <v>10260</v>
      </c>
    </row>
    <row r="7" spans="1:4" ht="12" thickBot="1" x14ac:dyDescent="0.2">
      <c r="A7" s="960" t="s">
        <v>1093</v>
      </c>
      <c r="B7" s="222" t="s">
        <v>1568</v>
      </c>
      <c r="C7" s="56" t="s">
        <v>6283</v>
      </c>
      <c r="D7" s="435" t="s">
        <v>10298</v>
      </c>
    </row>
    <row r="8" spans="1:4" ht="12" thickBot="1" x14ac:dyDescent="0.2">
      <c r="A8" s="960"/>
      <c r="B8" s="222" t="s">
        <v>1782</v>
      </c>
      <c r="C8" s="56" t="s">
        <v>6284</v>
      </c>
      <c r="D8" s="435" t="s">
        <v>10299</v>
      </c>
    </row>
    <row r="9" spans="1:4" ht="12" thickBot="1" x14ac:dyDescent="0.2">
      <c r="A9" s="960"/>
      <c r="B9" s="222" t="s">
        <v>9724</v>
      </c>
      <c r="C9" s="53" t="s">
        <v>6285</v>
      </c>
      <c r="D9" s="435" t="s">
        <v>10261</v>
      </c>
    </row>
    <row r="10" spans="1:4" ht="12" thickBot="1" x14ac:dyDescent="0.2">
      <c r="A10" s="960"/>
      <c r="B10" s="222" t="s">
        <v>3899</v>
      </c>
      <c r="C10" s="56" t="s">
        <v>6286</v>
      </c>
      <c r="D10" s="435" t="s">
        <v>10296</v>
      </c>
    </row>
    <row r="11" spans="1:4" ht="12" thickBot="1" x14ac:dyDescent="0.2">
      <c r="A11" s="960" t="s">
        <v>4303</v>
      </c>
      <c r="B11" s="222" t="s">
        <v>10337</v>
      </c>
      <c r="C11" s="56" t="s">
        <v>6287</v>
      </c>
      <c r="D11" s="435"/>
    </row>
    <row r="12" spans="1:4" ht="12" thickBot="1" x14ac:dyDescent="0.2">
      <c r="A12" s="960"/>
      <c r="B12" s="222" t="s">
        <v>2656</v>
      </c>
      <c r="C12" s="56" t="s">
        <v>4302</v>
      </c>
      <c r="D12" s="435"/>
    </row>
    <row r="13" spans="1:4" ht="12" thickBot="1" x14ac:dyDescent="0.2">
      <c r="A13" s="960"/>
      <c r="B13" s="222" t="s">
        <v>583</v>
      </c>
      <c r="C13" s="53" t="s">
        <v>10338</v>
      </c>
      <c r="D13" s="435"/>
    </row>
    <row r="14" spans="1:4" ht="12" thickBot="1" x14ac:dyDescent="0.2">
      <c r="A14" s="223" t="s">
        <v>6361</v>
      </c>
      <c r="B14" s="222" t="s">
        <v>5276</v>
      </c>
      <c r="C14" s="53" t="s">
        <v>6288</v>
      </c>
      <c r="D14" s="435" t="s">
        <v>10262</v>
      </c>
    </row>
    <row r="15" spans="1:4" ht="12" thickBot="1" x14ac:dyDescent="0.2">
      <c r="A15" s="960" t="s">
        <v>1064</v>
      </c>
      <c r="B15" s="222" t="s">
        <v>2924</v>
      </c>
      <c r="C15" s="53" t="s">
        <v>6289</v>
      </c>
      <c r="D15" s="435" t="s">
        <v>10263</v>
      </c>
    </row>
    <row r="16" spans="1:4" ht="12" thickBot="1" x14ac:dyDescent="0.2">
      <c r="A16" s="960"/>
      <c r="B16" s="222" t="s">
        <v>1006</v>
      </c>
      <c r="C16" s="53" t="s">
        <v>6290</v>
      </c>
      <c r="D16" s="435" t="s">
        <v>10264</v>
      </c>
    </row>
    <row r="17" spans="1:4" ht="12" thickBot="1" x14ac:dyDescent="0.2">
      <c r="A17" s="960"/>
      <c r="B17" s="222" t="s">
        <v>1072</v>
      </c>
      <c r="C17" s="53" t="s">
        <v>6291</v>
      </c>
      <c r="D17" s="435" t="s">
        <v>10265</v>
      </c>
    </row>
    <row r="18" spans="1:4" ht="12" thickBot="1" x14ac:dyDescent="0.2">
      <c r="A18" s="223" t="s">
        <v>1066</v>
      </c>
      <c r="B18" s="222" t="s">
        <v>2836</v>
      </c>
      <c r="C18" s="53" t="s">
        <v>6292</v>
      </c>
      <c r="D18" s="435" t="s">
        <v>10300</v>
      </c>
    </row>
    <row r="19" spans="1:4" ht="12" thickBot="1" x14ac:dyDescent="0.2">
      <c r="A19" s="223" t="s">
        <v>1057</v>
      </c>
      <c r="B19" s="222" t="s">
        <v>1445</v>
      </c>
      <c r="C19" s="56" t="s">
        <v>6293</v>
      </c>
      <c r="D19" s="435" t="s">
        <v>10266</v>
      </c>
    </row>
    <row r="20" spans="1:4" ht="12" thickBot="1" x14ac:dyDescent="0.2">
      <c r="A20" s="960" t="s">
        <v>1041</v>
      </c>
      <c r="B20" s="222" t="s">
        <v>4298</v>
      </c>
      <c r="C20" s="56" t="s">
        <v>6294</v>
      </c>
      <c r="D20" s="435" t="s">
        <v>10267</v>
      </c>
    </row>
    <row r="21" spans="1:4" ht="12" thickBot="1" x14ac:dyDescent="0.2">
      <c r="A21" s="960"/>
      <c r="B21" s="222" t="s">
        <v>70</v>
      </c>
      <c r="C21" s="56" t="s">
        <v>6295</v>
      </c>
      <c r="D21" s="435" t="s">
        <v>10330</v>
      </c>
    </row>
    <row r="22" spans="1:4" ht="12" thickBot="1" x14ac:dyDescent="0.2">
      <c r="A22" s="960"/>
      <c r="B22" s="222" t="s">
        <v>5110</v>
      </c>
      <c r="C22" s="53" t="s">
        <v>6296</v>
      </c>
      <c r="D22" s="435" t="s">
        <v>10331</v>
      </c>
    </row>
    <row r="23" spans="1:4" ht="12" thickBot="1" x14ac:dyDescent="0.2">
      <c r="A23" s="960" t="s">
        <v>6362</v>
      </c>
      <c r="B23" s="961" t="s">
        <v>5916</v>
      </c>
      <c r="C23" s="56" t="s">
        <v>6297</v>
      </c>
      <c r="D23" s="962" t="s">
        <v>10329</v>
      </c>
    </row>
    <row r="24" spans="1:4" ht="12" thickBot="1" x14ac:dyDescent="0.2">
      <c r="A24" s="960"/>
      <c r="B24" s="961"/>
      <c r="C24" s="56" t="s">
        <v>6298</v>
      </c>
      <c r="D24" s="963"/>
    </row>
    <row r="25" spans="1:4" ht="12" thickBot="1" x14ac:dyDescent="0.2">
      <c r="A25" s="223" t="s">
        <v>6048</v>
      </c>
      <c r="B25" s="222" t="s">
        <v>2817</v>
      </c>
      <c r="C25" s="53" t="s">
        <v>6299</v>
      </c>
      <c r="D25" s="435" t="s">
        <v>10268</v>
      </c>
    </row>
    <row r="26" spans="1:4" ht="12" thickBot="1" x14ac:dyDescent="0.2">
      <c r="A26" s="223" t="s">
        <v>6050</v>
      </c>
      <c r="B26" s="222" t="s">
        <v>1862</v>
      </c>
      <c r="C26" s="53" t="s">
        <v>6300</v>
      </c>
      <c r="D26" s="435" t="s">
        <v>10269</v>
      </c>
    </row>
    <row r="27" spans="1:4" ht="12" thickBot="1" x14ac:dyDescent="0.2">
      <c r="A27" s="960" t="s">
        <v>216</v>
      </c>
      <c r="B27" s="222" t="s">
        <v>201</v>
      </c>
      <c r="C27" s="53" t="s">
        <v>6301</v>
      </c>
      <c r="D27" s="435"/>
    </row>
    <row r="28" spans="1:4" ht="12" thickBot="1" x14ac:dyDescent="0.2">
      <c r="A28" s="960"/>
      <c r="B28" s="961" t="s">
        <v>3438</v>
      </c>
      <c r="C28" s="53" t="s">
        <v>6302</v>
      </c>
      <c r="D28" s="962"/>
    </row>
    <row r="29" spans="1:4" ht="12" thickBot="1" x14ac:dyDescent="0.2">
      <c r="A29" s="960"/>
      <c r="B29" s="961"/>
      <c r="C29" s="53" t="s">
        <v>6303</v>
      </c>
      <c r="D29" s="963"/>
    </row>
    <row r="30" spans="1:4" ht="12" thickBot="1" x14ac:dyDescent="0.2">
      <c r="A30" s="223" t="s">
        <v>995</v>
      </c>
      <c r="B30" s="222" t="s">
        <v>3280</v>
      </c>
      <c r="C30" s="56" t="s">
        <v>6304</v>
      </c>
      <c r="D30" s="435"/>
    </row>
    <row r="31" spans="1:4" ht="12" thickBot="1" x14ac:dyDescent="0.2">
      <c r="A31" s="960" t="s">
        <v>6045</v>
      </c>
      <c r="B31" s="222" t="s">
        <v>1728</v>
      </c>
      <c r="C31" s="53" t="s">
        <v>4295</v>
      </c>
      <c r="D31" s="435" t="s">
        <v>10270</v>
      </c>
    </row>
    <row r="32" spans="1:4" ht="12" thickBot="1" x14ac:dyDescent="0.2">
      <c r="A32" s="960"/>
      <c r="B32" s="222" t="s">
        <v>1708</v>
      </c>
      <c r="C32" s="53" t="s">
        <v>4293</v>
      </c>
      <c r="D32" s="435" t="s">
        <v>10271</v>
      </c>
    </row>
    <row r="33" spans="1:4" ht="12" thickBot="1" x14ac:dyDescent="0.2">
      <c r="A33" s="960"/>
      <c r="B33" s="222" t="s">
        <v>3430</v>
      </c>
      <c r="C33" s="53" t="s">
        <v>962</v>
      </c>
      <c r="D33" s="435" t="s">
        <v>10332</v>
      </c>
    </row>
    <row r="34" spans="1:4" ht="12" thickBot="1" x14ac:dyDescent="0.2">
      <c r="A34" s="960"/>
      <c r="B34" s="222" t="s">
        <v>1512</v>
      </c>
      <c r="C34" s="53" t="s">
        <v>4293</v>
      </c>
      <c r="D34" s="435" t="s">
        <v>10272</v>
      </c>
    </row>
    <row r="35" spans="1:4" ht="12" thickBot="1" x14ac:dyDescent="0.2">
      <c r="A35" s="960"/>
      <c r="B35" s="222" t="s">
        <v>2584</v>
      </c>
      <c r="C35" s="53" t="s">
        <v>4292</v>
      </c>
      <c r="D35" s="435" t="s">
        <v>10273</v>
      </c>
    </row>
    <row r="36" spans="1:4" ht="12" thickBot="1" x14ac:dyDescent="0.2">
      <c r="A36" s="960"/>
      <c r="B36" s="222" t="s">
        <v>1982</v>
      </c>
      <c r="C36" s="56" t="s">
        <v>6305</v>
      </c>
      <c r="D36" s="435" t="s">
        <v>10274</v>
      </c>
    </row>
    <row r="37" spans="1:4" ht="12" thickBot="1" x14ac:dyDescent="0.2">
      <c r="A37" s="960"/>
      <c r="B37" s="222" t="s">
        <v>4736</v>
      </c>
      <c r="C37" s="53" t="s">
        <v>6306</v>
      </c>
      <c r="D37" s="435" t="s">
        <v>10275</v>
      </c>
    </row>
    <row r="38" spans="1:4" ht="12" thickBot="1" x14ac:dyDescent="0.2">
      <c r="A38" s="960"/>
      <c r="B38" s="222" t="s">
        <v>1429</v>
      </c>
      <c r="C38" s="53" t="s">
        <v>962</v>
      </c>
      <c r="D38" s="435" t="s">
        <v>10276</v>
      </c>
    </row>
    <row r="39" spans="1:4" ht="12" thickBot="1" x14ac:dyDescent="0.2">
      <c r="A39" s="960"/>
      <c r="B39" s="222" t="s">
        <v>2026</v>
      </c>
      <c r="C39" s="56" t="s">
        <v>6307</v>
      </c>
      <c r="D39" s="435" t="s">
        <v>10277</v>
      </c>
    </row>
    <row r="40" spans="1:4" ht="12" thickBot="1" x14ac:dyDescent="0.2">
      <c r="A40" s="960"/>
      <c r="B40" s="222" t="s">
        <v>5230</v>
      </c>
      <c r="C40" s="53" t="s">
        <v>4291</v>
      </c>
      <c r="D40" s="435" t="s">
        <v>10278</v>
      </c>
    </row>
    <row r="41" spans="1:4" ht="12" thickBot="1" x14ac:dyDescent="0.2">
      <c r="A41" s="960"/>
      <c r="B41" s="222" t="s">
        <v>6365</v>
      </c>
      <c r="C41" s="53" t="s">
        <v>6308</v>
      </c>
      <c r="D41" s="435" t="s">
        <v>10279</v>
      </c>
    </row>
    <row r="42" spans="1:4" ht="12" thickBot="1" x14ac:dyDescent="0.2">
      <c r="A42" s="960" t="s">
        <v>6068</v>
      </c>
      <c r="B42" s="222" t="s">
        <v>6366</v>
      </c>
      <c r="C42" s="53" t="s">
        <v>6309</v>
      </c>
      <c r="D42" s="435" t="s">
        <v>10280</v>
      </c>
    </row>
    <row r="43" spans="1:4" ht="12" thickBot="1" x14ac:dyDescent="0.2">
      <c r="A43" s="960"/>
      <c r="B43" s="222" t="s">
        <v>1827</v>
      </c>
      <c r="C43" s="56" t="s">
        <v>6310</v>
      </c>
      <c r="D43" s="435" t="s">
        <v>10281</v>
      </c>
    </row>
    <row r="44" spans="1:4" ht="12" thickBot="1" x14ac:dyDescent="0.2">
      <c r="A44" s="960" t="s">
        <v>10333</v>
      </c>
      <c r="B44" s="222" t="s">
        <v>1421</v>
      </c>
      <c r="C44" s="53" t="s">
        <v>6311</v>
      </c>
      <c r="D44" s="435" t="s">
        <v>10282</v>
      </c>
    </row>
    <row r="45" spans="1:4" ht="12" thickBot="1" x14ac:dyDescent="0.2">
      <c r="A45" s="960"/>
      <c r="B45" s="222" t="s">
        <v>1496</v>
      </c>
      <c r="C45" s="53" t="s">
        <v>6312</v>
      </c>
      <c r="D45" s="435" t="s">
        <v>10328</v>
      </c>
    </row>
    <row r="46" spans="1:4" ht="12" thickBot="1" x14ac:dyDescent="0.2">
      <c r="A46" s="960"/>
      <c r="B46" s="222" t="s">
        <v>583</v>
      </c>
      <c r="C46" s="53" t="s">
        <v>10334</v>
      </c>
      <c r="D46" s="435" t="s">
        <v>10283</v>
      </c>
    </row>
    <row r="47" spans="1:4" ht="12" thickBot="1" x14ac:dyDescent="0.2">
      <c r="A47" s="223" t="s">
        <v>6054</v>
      </c>
      <c r="B47" s="222" t="s">
        <v>3185</v>
      </c>
      <c r="C47" s="53" t="s">
        <v>9607</v>
      </c>
      <c r="D47" s="435" t="s">
        <v>10284</v>
      </c>
    </row>
    <row r="48" spans="1:4" ht="12" thickBot="1" x14ac:dyDescent="0.2">
      <c r="A48" s="223" t="s">
        <v>6071</v>
      </c>
      <c r="B48" s="222" t="s">
        <v>2023</v>
      </c>
      <c r="C48" s="56" t="s">
        <v>6313</v>
      </c>
      <c r="D48" s="435" t="s">
        <v>10335</v>
      </c>
    </row>
    <row r="49" spans="1:4" ht="12" thickBot="1" x14ac:dyDescent="0.2">
      <c r="A49" s="960" t="s">
        <v>6070</v>
      </c>
      <c r="B49" s="222" t="s">
        <v>2432</v>
      </c>
      <c r="C49" s="56" t="s">
        <v>6314</v>
      </c>
      <c r="D49" s="435" t="s">
        <v>10285</v>
      </c>
    </row>
    <row r="50" spans="1:4" ht="12" thickBot="1" x14ac:dyDescent="0.2">
      <c r="A50" s="960"/>
      <c r="B50" s="222" t="s">
        <v>657</v>
      </c>
      <c r="C50" s="53" t="s">
        <v>6315</v>
      </c>
      <c r="D50" s="435" t="s">
        <v>10286</v>
      </c>
    </row>
    <row r="51" spans="1:4" ht="12" thickBot="1" x14ac:dyDescent="0.2">
      <c r="A51" s="223" t="s">
        <v>844</v>
      </c>
      <c r="B51" s="222" t="s">
        <v>2447</v>
      </c>
      <c r="C51" s="53" t="s">
        <v>6316</v>
      </c>
      <c r="D51" s="435" t="s">
        <v>10287</v>
      </c>
    </row>
    <row r="52" spans="1:4" ht="12" thickBot="1" x14ac:dyDescent="0.2">
      <c r="A52" s="960" t="s">
        <v>6079</v>
      </c>
      <c r="B52" s="222" t="s">
        <v>2918</v>
      </c>
      <c r="C52" s="53" t="s">
        <v>6317</v>
      </c>
      <c r="D52" s="435" t="s">
        <v>10288</v>
      </c>
    </row>
    <row r="53" spans="1:4" ht="12" thickBot="1" x14ac:dyDescent="0.2">
      <c r="A53" s="960"/>
      <c r="B53" s="222" t="s">
        <v>1711</v>
      </c>
      <c r="C53" s="53" t="s">
        <v>6318</v>
      </c>
      <c r="D53" s="435" t="s">
        <v>10311</v>
      </c>
    </row>
    <row r="54" spans="1:4" ht="12" thickBot="1" x14ac:dyDescent="0.2">
      <c r="A54" s="960"/>
      <c r="B54" s="222" t="s">
        <v>2011</v>
      </c>
      <c r="C54" s="53" t="s">
        <v>6319</v>
      </c>
      <c r="D54" s="435" t="s">
        <v>10310</v>
      </c>
    </row>
    <row r="55" spans="1:4" ht="12" thickBot="1" x14ac:dyDescent="0.2">
      <c r="A55" s="960"/>
      <c r="B55" s="222" t="s">
        <v>3117</v>
      </c>
      <c r="C55" s="53" t="s">
        <v>6320</v>
      </c>
      <c r="D55" s="435" t="s">
        <v>10309</v>
      </c>
    </row>
    <row r="56" spans="1:4" ht="12" thickBot="1" x14ac:dyDescent="0.2">
      <c r="A56" s="960"/>
      <c r="B56" s="222" t="s">
        <v>3430</v>
      </c>
      <c r="C56" s="53" t="s">
        <v>6799</v>
      </c>
      <c r="D56" s="435" t="s">
        <v>10308</v>
      </c>
    </row>
    <row r="57" spans="1:4" ht="12" thickBot="1" x14ac:dyDescent="0.2">
      <c r="A57" s="960" t="s">
        <v>4290</v>
      </c>
      <c r="B57" s="222" t="s">
        <v>6365</v>
      </c>
      <c r="C57" s="53" t="s">
        <v>6321</v>
      </c>
      <c r="D57" s="435" t="s">
        <v>10289</v>
      </c>
    </row>
    <row r="58" spans="1:4" ht="12" thickBot="1" x14ac:dyDescent="0.2">
      <c r="A58" s="960"/>
      <c r="B58" s="222" t="s">
        <v>2824</v>
      </c>
      <c r="C58" s="53" t="s">
        <v>6322</v>
      </c>
      <c r="D58" s="435" t="s">
        <v>10307</v>
      </c>
    </row>
    <row r="59" spans="1:4" ht="12" thickBot="1" x14ac:dyDescent="0.2">
      <c r="A59" s="960"/>
      <c r="B59" s="222" t="s">
        <v>2740</v>
      </c>
      <c r="C59" s="53" t="s">
        <v>6323</v>
      </c>
      <c r="D59" s="435" t="s">
        <v>10290</v>
      </c>
    </row>
    <row r="60" spans="1:4" ht="12" thickBot="1" x14ac:dyDescent="0.2">
      <c r="A60" s="960"/>
      <c r="B60" s="222" t="s">
        <v>1033</v>
      </c>
      <c r="C60" s="53" t="s">
        <v>6324</v>
      </c>
      <c r="D60" s="435" t="s">
        <v>10291</v>
      </c>
    </row>
    <row r="61" spans="1:4" ht="12" thickBot="1" x14ac:dyDescent="0.2">
      <c r="A61" s="960" t="s">
        <v>6078</v>
      </c>
      <c r="B61" s="222" t="s">
        <v>3075</v>
      </c>
      <c r="C61" s="53" t="s">
        <v>6325</v>
      </c>
      <c r="D61" s="435" t="s">
        <v>10302</v>
      </c>
    </row>
    <row r="62" spans="1:4" ht="12" thickBot="1" x14ac:dyDescent="0.2">
      <c r="A62" s="960"/>
      <c r="B62" s="222" t="s">
        <v>3168</v>
      </c>
      <c r="C62" s="53" t="s">
        <v>6326</v>
      </c>
      <c r="D62" s="435" t="s">
        <v>10303</v>
      </c>
    </row>
    <row r="63" spans="1:4" ht="12" thickBot="1" x14ac:dyDescent="0.2">
      <c r="A63" s="960"/>
      <c r="B63" s="222" t="s">
        <v>2176</v>
      </c>
      <c r="C63" s="53" t="s">
        <v>6327</v>
      </c>
      <c r="D63" s="435" t="s">
        <v>10304</v>
      </c>
    </row>
    <row r="64" spans="1:4" ht="12" thickBot="1" x14ac:dyDescent="0.2">
      <c r="A64" s="960"/>
      <c r="B64" s="961" t="s">
        <v>2127</v>
      </c>
      <c r="C64" s="53" t="s">
        <v>6328</v>
      </c>
      <c r="D64" s="962" t="s">
        <v>10305</v>
      </c>
    </row>
    <row r="65" spans="1:4" ht="12" thickBot="1" x14ac:dyDescent="0.2">
      <c r="A65" s="960"/>
      <c r="B65" s="961"/>
      <c r="C65" s="53" t="s">
        <v>2446</v>
      </c>
      <c r="D65" s="963"/>
    </row>
    <row r="66" spans="1:4" ht="12" thickBot="1" x14ac:dyDescent="0.2">
      <c r="A66" s="960"/>
      <c r="B66" s="222" t="s">
        <v>2739</v>
      </c>
      <c r="C66" s="53" t="s">
        <v>4289</v>
      </c>
      <c r="D66" s="435" t="s">
        <v>10306</v>
      </c>
    </row>
    <row r="67" spans="1:4" ht="12" thickBot="1" x14ac:dyDescent="0.2">
      <c r="A67" s="960" t="s">
        <v>4288</v>
      </c>
      <c r="B67" s="222" t="s">
        <v>1374</v>
      </c>
      <c r="C67" s="53" t="s">
        <v>6329</v>
      </c>
      <c r="D67" s="435"/>
    </row>
    <row r="68" spans="1:4" ht="12" thickBot="1" x14ac:dyDescent="0.2">
      <c r="A68" s="960"/>
      <c r="B68" s="222" t="s">
        <v>2079</v>
      </c>
      <c r="C68" s="53" t="s">
        <v>6330</v>
      </c>
      <c r="D68" s="435"/>
    </row>
    <row r="69" spans="1:4" ht="12" thickBot="1" x14ac:dyDescent="0.2">
      <c r="A69" s="960"/>
      <c r="B69" s="222" t="s">
        <v>2599</v>
      </c>
      <c r="C69" s="53" t="s">
        <v>6331</v>
      </c>
      <c r="D69" s="435"/>
    </row>
    <row r="70" spans="1:4" ht="12" thickBot="1" x14ac:dyDescent="0.2">
      <c r="A70" s="960"/>
      <c r="B70" s="222" t="s">
        <v>3108</v>
      </c>
      <c r="C70" s="53" t="s">
        <v>6332</v>
      </c>
      <c r="D70" s="435"/>
    </row>
    <row r="71" spans="1:4" ht="12" thickBot="1" x14ac:dyDescent="0.2">
      <c r="A71" s="960"/>
      <c r="B71" s="222" t="s">
        <v>2737</v>
      </c>
      <c r="C71" s="53" t="s">
        <v>6333</v>
      </c>
      <c r="D71" s="435"/>
    </row>
    <row r="72" spans="1:4" ht="12" thickBot="1" x14ac:dyDescent="0.2">
      <c r="A72" s="960"/>
      <c r="B72" s="222" t="s">
        <v>3430</v>
      </c>
      <c r="C72" s="53" t="s">
        <v>6334</v>
      </c>
      <c r="D72" s="435"/>
    </row>
    <row r="73" spans="1:4" ht="12" thickBot="1" x14ac:dyDescent="0.2">
      <c r="A73" s="960"/>
      <c r="B73" s="222" t="s">
        <v>957</v>
      </c>
      <c r="C73" s="53" t="s">
        <v>6335</v>
      </c>
      <c r="D73" s="435"/>
    </row>
    <row r="74" spans="1:4" ht="12" thickBot="1" x14ac:dyDescent="0.2">
      <c r="A74" s="223" t="s">
        <v>6081</v>
      </c>
      <c r="B74" s="222" t="s">
        <v>812</v>
      </c>
      <c r="C74" s="53" t="s">
        <v>6336</v>
      </c>
      <c r="D74" s="435" t="s">
        <v>10312</v>
      </c>
    </row>
    <row r="75" spans="1:4" ht="12" thickBot="1" x14ac:dyDescent="0.2">
      <c r="A75" s="223" t="s">
        <v>4287</v>
      </c>
      <c r="B75" s="222" t="s">
        <v>1383</v>
      </c>
      <c r="C75" s="53" t="s">
        <v>6337</v>
      </c>
      <c r="D75" s="435" t="s">
        <v>10313</v>
      </c>
    </row>
    <row r="76" spans="1:4" ht="12" thickBot="1" x14ac:dyDescent="0.2">
      <c r="A76" s="960" t="s">
        <v>807</v>
      </c>
      <c r="B76" s="222" t="s">
        <v>2768</v>
      </c>
      <c r="C76" s="53" t="s">
        <v>6338</v>
      </c>
      <c r="D76" s="435" t="s">
        <v>10314</v>
      </c>
    </row>
    <row r="77" spans="1:4" ht="12" thickBot="1" x14ac:dyDescent="0.2">
      <c r="A77" s="960"/>
      <c r="B77" s="222" t="s">
        <v>3023</v>
      </c>
      <c r="C77" s="53" t="s">
        <v>6339</v>
      </c>
      <c r="D77" s="435" t="s">
        <v>10315</v>
      </c>
    </row>
    <row r="78" spans="1:4" ht="12" thickBot="1" x14ac:dyDescent="0.2">
      <c r="A78" s="960" t="s">
        <v>799</v>
      </c>
      <c r="B78" s="222" t="s">
        <v>3137</v>
      </c>
      <c r="C78" s="53" t="s">
        <v>6340</v>
      </c>
      <c r="D78" s="435" t="s">
        <v>10316</v>
      </c>
    </row>
    <row r="79" spans="1:4" ht="12" thickBot="1" x14ac:dyDescent="0.2">
      <c r="A79" s="960"/>
      <c r="B79" s="222" t="s">
        <v>1374</v>
      </c>
      <c r="C79" s="53" t="s">
        <v>6341</v>
      </c>
      <c r="D79" s="435" t="s">
        <v>10317</v>
      </c>
    </row>
    <row r="80" spans="1:4" ht="12" thickBot="1" x14ac:dyDescent="0.2">
      <c r="A80" s="960" t="s">
        <v>803</v>
      </c>
      <c r="B80" s="222" t="s">
        <v>1691</v>
      </c>
      <c r="C80" s="53" t="s">
        <v>6342</v>
      </c>
      <c r="D80" s="435" t="s">
        <v>10318</v>
      </c>
    </row>
    <row r="81" spans="1:4" ht="12" thickBot="1" x14ac:dyDescent="0.2">
      <c r="A81" s="960"/>
      <c r="B81" s="222" t="s">
        <v>6367</v>
      </c>
      <c r="C81" s="56" t="s">
        <v>6343</v>
      </c>
      <c r="D81" s="435" t="s">
        <v>10319</v>
      </c>
    </row>
    <row r="82" spans="1:4" ht="12" thickBot="1" x14ac:dyDescent="0.2">
      <c r="A82" s="960"/>
      <c r="B82" s="222" t="s">
        <v>2150</v>
      </c>
      <c r="C82" s="53" t="s">
        <v>805</v>
      </c>
      <c r="D82" s="435" t="s">
        <v>10320</v>
      </c>
    </row>
    <row r="83" spans="1:4" ht="12" thickBot="1" x14ac:dyDescent="0.2">
      <c r="A83" s="960"/>
      <c r="B83" s="222" t="s">
        <v>1343</v>
      </c>
      <c r="C83" s="53" t="s">
        <v>6344</v>
      </c>
      <c r="D83" s="435" t="s">
        <v>10321</v>
      </c>
    </row>
    <row r="84" spans="1:4" ht="12" thickBot="1" x14ac:dyDescent="0.2">
      <c r="A84" s="960" t="s">
        <v>6183</v>
      </c>
      <c r="B84" s="222" t="s">
        <v>3634</v>
      </c>
      <c r="C84" s="53" t="s">
        <v>6345</v>
      </c>
      <c r="D84" s="435"/>
    </row>
    <row r="85" spans="1:4" ht="12" thickBot="1" x14ac:dyDescent="0.2">
      <c r="A85" s="960"/>
      <c r="B85" s="222" t="s">
        <v>6368</v>
      </c>
      <c r="C85" s="53" t="s">
        <v>6346</v>
      </c>
      <c r="D85" s="435"/>
    </row>
    <row r="86" spans="1:4" ht="12" thickBot="1" x14ac:dyDescent="0.2">
      <c r="A86" s="960"/>
      <c r="B86" s="222" t="s">
        <v>887</v>
      </c>
      <c r="C86" s="56" t="s">
        <v>6347</v>
      </c>
      <c r="D86" s="435"/>
    </row>
    <row r="87" spans="1:4" ht="12" thickBot="1" x14ac:dyDescent="0.2">
      <c r="A87" s="960"/>
      <c r="B87" s="222" t="s">
        <v>3676</v>
      </c>
      <c r="C87" s="53" t="s">
        <v>6348</v>
      </c>
      <c r="D87" s="435"/>
    </row>
    <row r="88" spans="1:4" ht="12" thickBot="1" x14ac:dyDescent="0.2">
      <c r="A88" s="960" t="s">
        <v>4286</v>
      </c>
      <c r="B88" s="222" t="s">
        <v>3005</v>
      </c>
      <c r="C88" s="53" t="s">
        <v>6349</v>
      </c>
      <c r="D88" s="435" t="s">
        <v>10322</v>
      </c>
    </row>
    <row r="89" spans="1:4" ht="12" thickBot="1" x14ac:dyDescent="0.2">
      <c r="A89" s="960"/>
      <c r="B89" s="222" t="s">
        <v>3043</v>
      </c>
      <c r="C89" s="53" t="s">
        <v>6350</v>
      </c>
      <c r="D89" s="435" t="s">
        <v>10292</v>
      </c>
    </row>
    <row r="90" spans="1:4" ht="12" thickBot="1" x14ac:dyDescent="0.2">
      <c r="A90" s="960" t="s">
        <v>4285</v>
      </c>
      <c r="B90" s="222" t="s">
        <v>10336</v>
      </c>
      <c r="C90" s="53" t="s">
        <v>6351</v>
      </c>
      <c r="D90" s="435" t="s">
        <v>10293</v>
      </c>
    </row>
    <row r="91" spans="1:4" ht="12" thickBot="1" x14ac:dyDescent="0.2">
      <c r="A91" s="960"/>
      <c r="B91" s="222" t="s">
        <v>3338</v>
      </c>
      <c r="C91" s="53" t="s">
        <v>6352</v>
      </c>
      <c r="D91" s="435" t="s">
        <v>10294</v>
      </c>
    </row>
    <row r="92" spans="1:4" ht="12" thickBot="1" x14ac:dyDescent="0.2">
      <c r="A92" s="223" t="s">
        <v>4284</v>
      </c>
      <c r="B92" s="222" t="s">
        <v>6369</v>
      </c>
      <c r="C92" s="53" t="s">
        <v>6353</v>
      </c>
      <c r="D92" s="437" t="s">
        <v>10301</v>
      </c>
    </row>
    <row r="93" spans="1:4" ht="12" thickBot="1" x14ac:dyDescent="0.2">
      <c r="A93" s="967" t="s">
        <v>4283</v>
      </c>
      <c r="B93" s="222" t="s">
        <v>1478</v>
      </c>
      <c r="C93" s="53" t="s">
        <v>6354</v>
      </c>
      <c r="D93" s="435"/>
    </row>
    <row r="94" spans="1:4" ht="12" thickBot="1" x14ac:dyDescent="0.2">
      <c r="A94" s="968"/>
      <c r="B94" s="432" t="s">
        <v>10341</v>
      </c>
      <c r="C94" s="433" t="s">
        <v>10340</v>
      </c>
      <c r="D94" s="436"/>
    </row>
    <row r="95" spans="1:4" ht="12" thickBot="1" x14ac:dyDescent="0.2">
      <c r="A95" s="960" t="s">
        <v>6363</v>
      </c>
      <c r="B95" s="222" t="s">
        <v>2101</v>
      </c>
      <c r="C95" s="53" t="s">
        <v>4282</v>
      </c>
      <c r="D95" s="435" t="s">
        <v>10323</v>
      </c>
    </row>
    <row r="96" spans="1:4" ht="12" thickBot="1" x14ac:dyDescent="0.2">
      <c r="A96" s="960"/>
      <c r="B96" s="222" t="s">
        <v>2402</v>
      </c>
      <c r="C96" s="53" t="s">
        <v>6355</v>
      </c>
      <c r="D96" s="435" t="s">
        <v>10324</v>
      </c>
    </row>
    <row r="97" spans="1:4" ht="12" thickBot="1" x14ac:dyDescent="0.2">
      <c r="A97" s="223" t="s">
        <v>6091</v>
      </c>
      <c r="B97" s="222" t="s">
        <v>201</v>
      </c>
      <c r="C97" s="53" t="s">
        <v>6356</v>
      </c>
      <c r="D97" s="435" t="s">
        <v>10325</v>
      </c>
    </row>
    <row r="98" spans="1:4" ht="12" thickBot="1" x14ac:dyDescent="0.2">
      <c r="A98" s="960" t="s">
        <v>6090</v>
      </c>
      <c r="B98" s="222" t="s">
        <v>6370</v>
      </c>
      <c r="C98" s="53" t="s">
        <v>6357</v>
      </c>
      <c r="D98" s="435" t="s">
        <v>10295</v>
      </c>
    </row>
    <row r="99" spans="1:4" ht="12" thickBot="1" x14ac:dyDescent="0.2">
      <c r="A99" s="960"/>
      <c r="B99" s="222" t="s">
        <v>2056</v>
      </c>
      <c r="C99" s="53" t="s">
        <v>6358</v>
      </c>
      <c r="D99" s="435" t="s">
        <v>10326</v>
      </c>
    </row>
    <row r="100" spans="1:4" ht="12" thickBot="1" x14ac:dyDescent="0.2">
      <c r="A100" s="960"/>
      <c r="B100" s="222" t="s">
        <v>6365</v>
      </c>
      <c r="C100" s="53" t="s">
        <v>6359</v>
      </c>
      <c r="D100" s="435" t="s">
        <v>10327</v>
      </c>
    </row>
    <row r="102" spans="1:4" ht="12" thickBot="1" x14ac:dyDescent="0.2">
      <c r="A102" s="969" t="s">
        <v>4312</v>
      </c>
      <c r="B102" s="970"/>
      <c r="C102" s="970"/>
      <c r="D102" s="970"/>
    </row>
    <row r="103" spans="1:4" ht="12" thickBot="1" x14ac:dyDescent="0.2">
      <c r="A103" s="78" t="s">
        <v>4310</v>
      </c>
      <c r="B103" s="78" t="s">
        <v>4309</v>
      </c>
      <c r="C103" s="165"/>
      <c r="D103" s="78" t="s">
        <v>81</v>
      </c>
    </row>
    <row r="104" spans="1:4" ht="12" thickBot="1" x14ac:dyDescent="0.2">
      <c r="A104" s="44" t="s">
        <v>4308</v>
      </c>
      <c r="B104" s="965" t="s">
        <v>6371</v>
      </c>
      <c r="C104" s="966"/>
      <c r="D104" s="45"/>
    </row>
    <row r="105" spans="1:4" ht="12" thickBot="1" x14ac:dyDescent="0.2">
      <c r="A105" s="44" t="s">
        <v>1119</v>
      </c>
      <c r="B105" s="965" t="s">
        <v>6372</v>
      </c>
      <c r="C105" s="966"/>
      <c r="D105" s="45"/>
    </row>
    <row r="106" spans="1:4" ht="12" thickBot="1" x14ac:dyDescent="0.2">
      <c r="A106" s="44" t="s">
        <v>1115</v>
      </c>
      <c r="B106" s="965" t="s">
        <v>6372</v>
      </c>
      <c r="C106" s="966"/>
      <c r="D106" s="45"/>
    </row>
    <row r="107" spans="1:4" ht="12" thickBot="1" x14ac:dyDescent="0.2">
      <c r="A107" s="44" t="s">
        <v>1114</v>
      </c>
      <c r="B107" s="965" t="s">
        <v>6373</v>
      </c>
      <c r="C107" s="966"/>
      <c r="D107" s="45"/>
    </row>
    <row r="108" spans="1:4" ht="12" thickBot="1" x14ac:dyDescent="0.2">
      <c r="A108" s="44" t="s">
        <v>1103</v>
      </c>
      <c r="B108" s="965" t="s">
        <v>6373</v>
      </c>
      <c r="C108" s="966"/>
      <c r="D108" s="45"/>
    </row>
    <row r="109" spans="1:4" ht="12" thickBot="1" x14ac:dyDescent="0.2">
      <c r="A109" s="44" t="s">
        <v>1041</v>
      </c>
      <c r="B109" s="965" t="s">
        <v>4307</v>
      </c>
      <c r="C109" s="966"/>
      <c r="D109" s="45"/>
    </row>
    <row r="110" spans="1:4" ht="12" thickBot="1" x14ac:dyDescent="0.2">
      <c r="A110" s="44" t="s">
        <v>4306</v>
      </c>
      <c r="B110" s="965" t="s">
        <v>4305</v>
      </c>
      <c r="C110" s="966"/>
      <c r="D110" s="45"/>
    </row>
    <row r="111" spans="1:4" ht="12" thickBot="1" x14ac:dyDescent="0.2">
      <c r="A111" s="44" t="s">
        <v>6052</v>
      </c>
      <c r="B111" s="965" t="s">
        <v>4304</v>
      </c>
      <c r="C111" s="966"/>
      <c r="D111" s="45"/>
    </row>
    <row r="112" spans="1:4" ht="12" thickBot="1" x14ac:dyDescent="0.2">
      <c r="A112" s="44" t="s">
        <v>6035</v>
      </c>
      <c r="B112" s="965" t="s">
        <v>6374</v>
      </c>
      <c r="C112" s="966"/>
      <c r="D112" s="45"/>
    </row>
    <row r="113" spans="1:4" ht="12" thickBot="1" x14ac:dyDescent="0.2">
      <c r="A113" s="44" t="s">
        <v>6068</v>
      </c>
      <c r="B113" s="965" t="s">
        <v>4301</v>
      </c>
      <c r="C113" s="966"/>
      <c r="D113" s="45"/>
    </row>
    <row r="114" spans="1:4" ht="12" thickBot="1" x14ac:dyDescent="0.2">
      <c r="A114" s="44" t="s">
        <v>6069</v>
      </c>
      <c r="B114" s="965" t="s">
        <v>4300</v>
      </c>
      <c r="C114" s="966"/>
      <c r="D114" s="45"/>
    </row>
    <row r="115" spans="1:4" ht="12" thickBot="1" x14ac:dyDescent="0.2">
      <c r="A115" s="44" t="s">
        <v>6054</v>
      </c>
      <c r="B115" s="965" t="s">
        <v>6375</v>
      </c>
      <c r="C115" s="966"/>
      <c r="D115" s="45"/>
    </row>
    <row r="116" spans="1:4" ht="12" thickBot="1" x14ac:dyDescent="0.2">
      <c r="A116" s="44" t="s">
        <v>897</v>
      </c>
      <c r="B116" s="965" t="s">
        <v>6376</v>
      </c>
      <c r="C116" s="966"/>
      <c r="D116" s="45"/>
    </row>
    <row r="117" spans="1:4" ht="12" thickBot="1" x14ac:dyDescent="0.2">
      <c r="A117" s="44" t="s">
        <v>6070</v>
      </c>
      <c r="B117" s="965" t="s">
        <v>4299</v>
      </c>
      <c r="C117" s="966"/>
      <c r="D117" s="45"/>
    </row>
    <row r="118" spans="1:4" ht="12" thickBot="1" x14ac:dyDescent="0.2">
      <c r="A118" s="44" t="s">
        <v>848</v>
      </c>
      <c r="B118" s="965" t="s">
        <v>6377</v>
      </c>
      <c r="C118" s="966"/>
      <c r="D118" s="45"/>
    </row>
    <row r="119" spans="1:4" ht="12" thickBot="1" x14ac:dyDescent="0.2">
      <c r="A119" s="44" t="s">
        <v>6078</v>
      </c>
      <c r="B119" s="965" t="s">
        <v>6378</v>
      </c>
      <c r="C119" s="966"/>
      <c r="D119" s="45"/>
    </row>
    <row r="120" spans="1:4" ht="12" thickBot="1" x14ac:dyDescent="0.2">
      <c r="A120" s="44" t="s">
        <v>850</v>
      </c>
      <c r="B120" s="965" t="s">
        <v>6379</v>
      </c>
      <c r="C120" s="966"/>
      <c r="D120" s="45"/>
    </row>
    <row r="121" spans="1:4" ht="12" thickBot="1" x14ac:dyDescent="0.2">
      <c r="A121" s="44" t="s">
        <v>6081</v>
      </c>
      <c r="B121" s="965" t="s">
        <v>6380</v>
      </c>
      <c r="C121" s="966"/>
      <c r="D121" s="45"/>
    </row>
    <row r="122" spans="1:4" ht="12" thickBot="1" x14ac:dyDescent="0.2">
      <c r="A122" s="44" t="s">
        <v>6077</v>
      </c>
      <c r="B122" s="965" t="s">
        <v>6381</v>
      </c>
      <c r="C122" s="966"/>
      <c r="D122" s="45"/>
    </row>
    <row r="123" spans="1:4" ht="12" thickBot="1" x14ac:dyDescent="0.2">
      <c r="A123" s="44" t="s">
        <v>6079</v>
      </c>
      <c r="B123" s="965" t="s">
        <v>6382</v>
      </c>
      <c r="C123" s="966"/>
      <c r="D123" s="45"/>
    </row>
    <row r="124" spans="1:4" ht="12" thickBot="1" x14ac:dyDescent="0.2">
      <c r="A124" s="44" t="s">
        <v>4297</v>
      </c>
      <c r="B124" s="965" t="s">
        <v>6383</v>
      </c>
      <c r="C124" s="966"/>
      <c r="D124" s="45"/>
    </row>
    <row r="125" spans="1:4" ht="12" thickBot="1" x14ac:dyDescent="0.2">
      <c r="A125" s="44" t="s">
        <v>807</v>
      </c>
      <c r="B125" s="965" t="s">
        <v>4296</v>
      </c>
      <c r="C125" s="966"/>
      <c r="D125" s="45"/>
    </row>
    <row r="126" spans="1:4" ht="12" thickBot="1" x14ac:dyDescent="0.2">
      <c r="A126" s="44" t="s">
        <v>799</v>
      </c>
      <c r="B126" s="965" t="s">
        <v>6384</v>
      </c>
      <c r="C126" s="966"/>
      <c r="D126" s="45"/>
    </row>
    <row r="127" spans="1:4" ht="12" thickBot="1" x14ac:dyDescent="0.2">
      <c r="A127" s="44" t="s">
        <v>803</v>
      </c>
      <c r="B127" s="965" t="s">
        <v>6385</v>
      </c>
      <c r="C127" s="966"/>
      <c r="D127" s="45"/>
    </row>
    <row r="128" spans="1:4" ht="12" thickBot="1" x14ac:dyDescent="0.2">
      <c r="A128" s="44" t="s">
        <v>739</v>
      </c>
      <c r="B128" s="965" t="s">
        <v>6386</v>
      </c>
      <c r="C128" s="966"/>
      <c r="D128" s="45"/>
    </row>
    <row r="129" spans="1:4" ht="12" thickBot="1" x14ac:dyDescent="0.2">
      <c r="A129" s="44" t="s">
        <v>716</v>
      </c>
      <c r="B129" s="965" t="s">
        <v>4296</v>
      </c>
      <c r="C129" s="966"/>
      <c r="D129" s="45"/>
    </row>
    <row r="130" spans="1:4" ht="12" thickBot="1" x14ac:dyDescent="0.2">
      <c r="A130" s="44" t="s">
        <v>4287</v>
      </c>
      <c r="B130" s="965" t="s">
        <v>4296</v>
      </c>
      <c r="C130" s="966"/>
      <c r="D130" s="45"/>
    </row>
    <row r="131" spans="1:4" ht="12" thickBot="1" x14ac:dyDescent="0.2">
      <c r="A131" s="44" t="s">
        <v>711</v>
      </c>
      <c r="B131" s="965" t="s">
        <v>583</v>
      </c>
      <c r="C131" s="966"/>
      <c r="D131" s="45"/>
    </row>
    <row r="132" spans="1:4" ht="12" thickBot="1" x14ac:dyDescent="0.2">
      <c r="A132" s="44" t="s">
        <v>713</v>
      </c>
      <c r="B132" s="965" t="s">
        <v>583</v>
      </c>
      <c r="C132" s="966"/>
      <c r="D132" s="45"/>
    </row>
    <row r="133" spans="1:4" ht="12" thickBot="1" x14ac:dyDescent="0.2">
      <c r="A133" s="44" t="s">
        <v>769</v>
      </c>
      <c r="B133" s="965" t="s">
        <v>4294</v>
      </c>
      <c r="C133" s="966"/>
      <c r="D133" s="45"/>
    </row>
    <row r="134" spans="1:4" ht="12" thickBot="1" x14ac:dyDescent="0.2">
      <c r="A134" s="44" t="s">
        <v>4283</v>
      </c>
      <c r="B134" s="965" t="s">
        <v>6387</v>
      </c>
      <c r="C134" s="966"/>
      <c r="D134" s="45"/>
    </row>
    <row r="135" spans="1:4" ht="12" thickBot="1" x14ac:dyDescent="0.2">
      <c r="A135" s="44" t="s">
        <v>6091</v>
      </c>
      <c r="B135" s="965" t="s">
        <v>6386</v>
      </c>
      <c r="C135" s="966"/>
      <c r="D135" s="45"/>
    </row>
  </sheetData>
  <mergeCells count="63">
    <mergeCell ref="B135:C135"/>
    <mergeCell ref="A102:D102"/>
    <mergeCell ref="B130:C130"/>
    <mergeCell ref="B131:C131"/>
    <mergeCell ref="B132:C132"/>
    <mergeCell ref="B133:C133"/>
    <mergeCell ref="B134:C134"/>
    <mergeCell ref="B125:C125"/>
    <mergeCell ref="B126:C126"/>
    <mergeCell ref="B127:C127"/>
    <mergeCell ref="B128:C128"/>
    <mergeCell ref="B129:C129"/>
    <mergeCell ref="B120:C120"/>
    <mergeCell ref="B121:C121"/>
    <mergeCell ref="B122:C122"/>
    <mergeCell ref="B123:C123"/>
    <mergeCell ref="B124:C124"/>
    <mergeCell ref="B115:C115"/>
    <mergeCell ref="B116:C116"/>
    <mergeCell ref="B117:C117"/>
    <mergeCell ref="B118:C118"/>
    <mergeCell ref="B119:C119"/>
    <mergeCell ref="B110:C110"/>
    <mergeCell ref="B111:C111"/>
    <mergeCell ref="B112:C112"/>
    <mergeCell ref="B113:C113"/>
    <mergeCell ref="B114:C114"/>
    <mergeCell ref="B105:C105"/>
    <mergeCell ref="B106:C106"/>
    <mergeCell ref="B107:C107"/>
    <mergeCell ref="B108:C108"/>
    <mergeCell ref="B109:C109"/>
    <mergeCell ref="A88:A89"/>
    <mergeCell ref="A90:A91"/>
    <mergeCell ref="A95:A96"/>
    <mergeCell ref="A98:A100"/>
    <mergeCell ref="B104:C104"/>
    <mergeCell ref="A93:A94"/>
    <mergeCell ref="A67:A73"/>
    <mergeCell ref="A76:A77"/>
    <mergeCell ref="A78:A79"/>
    <mergeCell ref="A80:A83"/>
    <mergeCell ref="A84:A87"/>
    <mergeCell ref="A1:D1"/>
    <mergeCell ref="A7:A10"/>
    <mergeCell ref="A11:A13"/>
    <mergeCell ref="A15:A17"/>
    <mergeCell ref="A20:A22"/>
    <mergeCell ref="A31:A41"/>
    <mergeCell ref="A42:A43"/>
    <mergeCell ref="A44:A46"/>
    <mergeCell ref="B23:B24"/>
    <mergeCell ref="D64:D65"/>
    <mergeCell ref="A23:A24"/>
    <mergeCell ref="D23:D24"/>
    <mergeCell ref="D28:D29"/>
    <mergeCell ref="A27:A29"/>
    <mergeCell ref="B28:B29"/>
    <mergeCell ref="A49:A50"/>
    <mergeCell ref="A52:A56"/>
    <mergeCell ref="A57:A60"/>
    <mergeCell ref="A61:A66"/>
    <mergeCell ref="B64:B65"/>
  </mergeCells>
  <phoneticPr fontId="1" type="noConversion"/>
  <pageMargins left="0.75" right="0.75" top="1" bottom="1" header="0.51" footer="0.51"/>
  <pageSetup paperSize="9" orientation="portrait" horizontalDpi="0" verticalDpi="0" r:id="rId1"/>
  <headerFooter scaleWithDoc="0"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
    <tabColor rgb="FFD60093"/>
  </sheetPr>
  <dimension ref="A1:E55"/>
  <sheetViews>
    <sheetView workbookViewId="0"/>
  </sheetViews>
  <sheetFormatPr defaultRowHeight="11.25" x14ac:dyDescent="0.15"/>
  <cols>
    <col min="1" max="1" width="8.5" style="33" bestFit="1" customWidth="1"/>
    <col min="2" max="2" width="7" style="33" bestFit="1" customWidth="1"/>
    <col min="3" max="3" width="16.83203125" style="33" bestFit="1" customWidth="1"/>
    <col min="4" max="4" width="16.83203125" style="33" customWidth="1"/>
    <col min="5" max="5" width="62.6640625" style="3" bestFit="1" customWidth="1"/>
    <col min="6" max="16384" width="9.33203125" style="3"/>
  </cols>
  <sheetData>
    <row r="1" spans="1:5" ht="12" thickBot="1" x14ac:dyDescent="0.2">
      <c r="A1" s="6"/>
      <c r="B1" s="131" t="s">
        <v>5432</v>
      </c>
      <c r="C1" s="34" t="s">
        <v>100</v>
      </c>
      <c r="D1" s="34"/>
      <c r="E1" s="34" t="s">
        <v>81</v>
      </c>
    </row>
    <row r="2" spans="1:5" ht="12" thickBot="1" x14ac:dyDescent="0.2">
      <c r="A2" s="971" t="s">
        <v>101</v>
      </c>
      <c r="B2" s="115">
        <v>50</v>
      </c>
      <c r="C2" s="35" t="s">
        <v>99</v>
      </c>
      <c r="D2" s="35" t="s">
        <v>4541</v>
      </c>
      <c r="E2" s="36" t="s">
        <v>5433</v>
      </c>
    </row>
    <row r="3" spans="1:5" ht="12" thickBot="1" x14ac:dyDescent="0.2">
      <c r="A3" s="972"/>
      <c r="B3" s="115">
        <v>100</v>
      </c>
      <c r="C3" s="35" t="s">
        <v>98</v>
      </c>
      <c r="D3" s="35" t="s">
        <v>4541</v>
      </c>
      <c r="E3" s="36" t="s">
        <v>5434</v>
      </c>
    </row>
    <row r="4" spans="1:5" ht="12" thickBot="1" x14ac:dyDescent="0.2">
      <c r="A4" s="972"/>
      <c r="B4" s="115">
        <v>200</v>
      </c>
      <c r="C4" s="35" t="s">
        <v>97</v>
      </c>
      <c r="D4" s="35" t="s">
        <v>11</v>
      </c>
      <c r="E4" s="37" t="s">
        <v>11</v>
      </c>
    </row>
    <row r="5" spans="1:5" ht="12" thickBot="1" x14ac:dyDescent="0.2">
      <c r="A5" s="972"/>
      <c r="B5" s="115">
        <v>300</v>
      </c>
      <c r="C5" s="35" t="s">
        <v>69</v>
      </c>
      <c r="D5" s="35" t="s">
        <v>11</v>
      </c>
      <c r="E5" s="36" t="s">
        <v>11</v>
      </c>
    </row>
    <row r="6" spans="1:5" ht="12" thickBot="1" x14ac:dyDescent="0.2">
      <c r="A6" s="972"/>
      <c r="B6" s="115">
        <v>400</v>
      </c>
      <c r="C6" s="35" t="s">
        <v>67</v>
      </c>
      <c r="D6" s="35" t="s">
        <v>11</v>
      </c>
      <c r="E6" s="36" t="s">
        <v>11</v>
      </c>
    </row>
    <row r="7" spans="1:5" ht="12" thickBot="1" x14ac:dyDescent="0.2">
      <c r="A7" s="972"/>
      <c r="B7" s="115">
        <v>500</v>
      </c>
      <c r="C7" s="35" t="s">
        <v>68</v>
      </c>
      <c r="D7" s="35" t="s">
        <v>11</v>
      </c>
      <c r="E7" s="36" t="s">
        <v>11</v>
      </c>
    </row>
    <row r="8" spans="1:5" ht="12" thickBot="1" x14ac:dyDescent="0.2">
      <c r="A8" s="972"/>
      <c r="B8" s="115">
        <v>750</v>
      </c>
      <c r="C8" s="35" t="s">
        <v>1429</v>
      </c>
      <c r="D8" s="35" t="s">
        <v>96</v>
      </c>
      <c r="E8" s="36" t="s">
        <v>96</v>
      </c>
    </row>
    <row r="9" spans="1:5" ht="12" thickBot="1" x14ac:dyDescent="0.2">
      <c r="A9" s="972"/>
      <c r="B9" s="115">
        <v>1000</v>
      </c>
      <c r="C9" s="35" t="s">
        <v>95</v>
      </c>
      <c r="D9" s="35" t="s">
        <v>11</v>
      </c>
      <c r="E9" s="38" t="s">
        <v>9370</v>
      </c>
    </row>
    <row r="10" spans="1:5" ht="12" thickBot="1" x14ac:dyDescent="0.2">
      <c r="A10" s="972"/>
      <c r="B10" s="115">
        <v>1250</v>
      </c>
      <c r="C10" s="35" t="s">
        <v>94</v>
      </c>
      <c r="D10" s="35" t="s">
        <v>1460</v>
      </c>
      <c r="E10" s="37" t="s">
        <v>9371</v>
      </c>
    </row>
    <row r="11" spans="1:5" ht="12" thickBot="1" x14ac:dyDescent="0.2">
      <c r="A11" s="972"/>
      <c r="B11" s="115">
        <v>1500</v>
      </c>
      <c r="C11" s="35" t="s">
        <v>93</v>
      </c>
      <c r="D11" s="35" t="s">
        <v>11</v>
      </c>
      <c r="E11" s="38" t="s">
        <v>9370</v>
      </c>
    </row>
    <row r="12" spans="1:5" ht="12" thickBot="1" x14ac:dyDescent="0.2">
      <c r="A12" s="972"/>
      <c r="B12" s="115">
        <v>1750</v>
      </c>
      <c r="C12" s="35" t="s">
        <v>92</v>
      </c>
      <c r="D12" s="35" t="s">
        <v>4541</v>
      </c>
      <c r="E12" s="36" t="s">
        <v>9372</v>
      </c>
    </row>
    <row r="13" spans="1:5" ht="12" thickBot="1" x14ac:dyDescent="0.2">
      <c r="A13" s="972"/>
      <c r="B13" s="115">
        <v>2000</v>
      </c>
      <c r="C13" s="35" t="s">
        <v>91</v>
      </c>
      <c r="D13" s="35" t="s">
        <v>9359</v>
      </c>
      <c r="E13" s="37" t="s">
        <v>9373</v>
      </c>
    </row>
    <row r="14" spans="1:5" ht="12" thickBot="1" x14ac:dyDescent="0.2">
      <c r="A14" s="972"/>
      <c r="B14" s="115">
        <v>2500</v>
      </c>
      <c r="C14" s="35" t="s">
        <v>9355</v>
      </c>
      <c r="D14" s="35" t="s">
        <v>9359</v>
      </c>
      <c r="E14" s="38" t="s">
        <v>3269</v>
      </c>
    </row>
    <row r="15" spans="1:5" ht="12" thickBot="1" x14ac:dyDescent="0.2">
      <c r="A15" s="972"/>
      <c r="B15" s="115">
        <v>3000</v>
      </c>
      <c r="C15" s="35" t="s">
        <v>90</v>
      </c>
      <c r="D15" s="35" t="s">
        <v>9359</v>
      </c>
      <c r="E15" s="38" t="s">
        <v>3269</v>
      </c>
    </row>
    <row r="16" spans="1:5" ht="12" thickBot="1" x14ac:dyDescent="0.2">
      <c r="A16" s="972"/>
      <c r="B16" s="115">
        <v>3333</v>
      </c>
      <c r="C16" s="35" t="s">
        <v>89</v>
      </c>
      <c r="D16" s="35" t="s">
        <v>4541</v>
      </c>
      <c r="E16" s="38" t="s">
        <v>9374</v>
      </c>
    </row>
    <row r="17" spans="1:5" ht="12" thickBot="1" x14ac:dyDescent="0.2">
      <c r="A17" s="972"/>
      <c r="B17" s="115">
        <v>4000</v>
      </c>
      <c r="C17" s="35" t="s">
        <v>5563</v>
      </c>
      <c r="D17" s="35" t="s">
        <v>96</v>
      </c>
      <c r="E17" s="39" t="s">
        <v>9375</v>
      </c>
    </row>
    <row r="18" spans="1:5" ht="12" thickBot="1" x14ac:dyDescent="0.2">
      <c r="A18" s="972"/>
      <c r="B18" s="115">
        <v>4500</v>
      </c>
      <c r="C18" s="35" t="s">
        <v>88</v>
      </c>
      <c r="D18" s="35" t="s">
        <v>96</v>
      </c>
      <c r="E18" s="38" t="s">
        <v>3269</v>
      </c>
    </row>
    <row r="19" spans="1:5" ht="12" thickBot="1" x14ac:dyDescent="0.2">
      <c r="A19" s="972"/>
      <c r="B19" s="115">
        <v>5000</v>
      </c>
      <c r="C19" s="35" t="s">
        <v>1509</v>
      </c>
      <c r="D19" s="35" t="s">
        <v>9360</v>
      </c>
      <c r="E19" s="38" t="s">
        <v>9363</v>
      </c>
    </row>
    <row r="20" spans="1:5" ht="12" thickBot="1" x14ac:dyDescent="0.2">
      <c r="A20" s="972"/>
      <c r="B20" s="115">
        <v>5555</v>
      </c>
      <c r="C20" s="35" t="s">
        <v>87</v>
      </c>
      <c r="D20" s="35" t="s">
        <v>9360</v>
      </c>
      <c r="E20" s="38" t="s">
        <v>9367</v>
      </c>
    </row>
    <row r="21" spans="1:5" ht="12" thickBot="1" x14ac:dyDescent="0.2">
      <c r="A21" s="972"/>
      <c r="B21" s="115">
        <v>6666</v>
      </c>
      <c r="C21" s="35" t="s">
        <v>771</v>
      </c>
      <c r="D21" s="35" t="s">
        <v>96</v>
      </c>
      <c r="E21" s="38" t="s">
        <v>9367</v>
      </c>
    </row>
    <row r="22" spans="1:5" ht="12" thickBot="1" x14ac:dyDescent="0.2">
      <c r="A22" s="972"/>
      <c r="B22" s="115">
        <v>7777</v>
      </c>
      <c r="C22" s="35" t="s">
        <v>86</v>
      </c>
      <c r="D22" s="35" t="s">
        <v>96</v>
      </c>
      <c r="E22" s="40" t="s">
        <v>9376</v>
      </c>
    </row>
    <row r="23" spans="1:5" ht="12" thickBot="1" x14ac:dyDescent="0.2">
      <c r="A23" s="972"/>
      <c r="B23" s="115">
        <v>8888</v>
      </c>
      <c r="C23" s="35" t="s">
        <v>85</v>
      </c>
      <c r="D23" s="35" t="s">
        <v>96</v>
      </c>
      <c r="E23" s="40" t="s">
        <v>9377</v>
      </c>
    </row>
    <row r="24" spans="1:5" ht="12" thickBot="1" x14ac:dyDescent="0.2">
      <c r="A24" s="972"/>
      <c r="B24" s="115">
        <v>10000</v>
      </c>
      <c r="C24" s="35" t="s">
        <v>84</v>
      </c>
      <c r="D24" s="35" t="s">
        <v>11</v>
      </c>
      <c r="E24" s="38" t="s">
        <v>9378</v>
      </c>
    </row>
    <row r="25" spans="1:5" ht="12" thickBot="1" x14ac:dyDescent="0.2">
      <c r="A25" s="972"/>
      <c r="B25" s="115">
        <v>15000</v>
      </c>
      <c r="C25" s="132" t="s">
        <v>1224</v>
      </c>
      <c r="D25" s="132" t="s">
        <v>1460</v>
      </c>
      <c r="E25" s="40" t="s">
        <v>9379</v>
      </c>
    </row>
    <row r="26" spans="1:5" ht="12" thickBot="1" x14ac:dyDescent="0.2">
      <c r="A26" s="972"/>
      <c r="B26" s="115">
        <v>20000</v>
      </c>
      <c r="C26" s="35" t="s">
        <v>9597</v>
      </c>
      <c r="D26" s="35" t="s">
        <v>1460</v>
      </c>
      <c r="E26" s="37" t="s">
        <v>9380</v>
      </c>
    </row>
    <row r="27" spans="1:5" ht="12" thickBot="1" x14ac:dyDescent="0.2">
      <c r="A27" s="972"/>
      <c r="B27" s="115">
        <v>30000</v>
      </c>
      <c r="C27" s="35" t="s">
        <v>82</v>
      </c>
      <c r="D27" s="35" t="s">
        <v>1460</v>
      </c>
      <c r="E27" s="38" t="s">
        <v>9381</v>
      </c>
    </row>
    <row r="28" spans="1:5" ht="12" thickBot="1" x14ac:dyDescent="0.2">
      <c r="A28" s="443"/>
      <c r="B28" s="443"/>
      <c r="C28" s="444"/>
      <c r="D28" s="445"/>
      <c r="E28" s="446"/>
    </row>
    <row r="29" spans="1:5" ht="12" thickBot="1" x14ac:dyDescent="0.2">
      <c r="A29" s="6"/>
      <c r="B29" s="133">
        <v>0.05</v>
      </c>
      <c r="C29" s="134" t="s">
        <v>3995</v>
      </c>
      <c r="D29" s="134" t="s">
        <v>9356</v>
      </c>
      <c r="E29" s="135" t="s">
        <v>3269</v>
      </c>
    </row>
    <row r="30" spans="1:5" ht="12" thickBot="1" x14ac:dyDescent="0.2">
      <c r="A30" s="6"/>
      <c r="B30" s="133">
        <v>0.1</v>
      </c>
      <c r="C30" s="134" t="s">
        <v>3332</v>
      </c>
      <c r="D30" s="134" t="s">
        <v>9357</v>
      </c>
      <c r="E30" s="135" t="s">
        <v>9358</v>
      </c>
    </row>
    <row r="31" spans="1:5" ht="12" thickBot="1" x14ac:dyDescent="0.2">
      <c r="A31" s="973" t="s">
        <v>5435</v>
      </c>
      <c r="B31" s="133">
        <v>0.15</v>
      </c>
      <c r="C31" s="134" t="s">
        <v>2772</v>
      </c>
      <c r="D31" s="134" t="s">
        <v>11</v>
      </c>
      <c r="E31" s="135" t="s">
        <v>3269</v>
      </c>
    </row>
    <row r="32" spans="1:5" ht="12" thickBot="1" x14ac:dyDescent="0.2">
      <c r="A32" s="973"/>
      <c r="B32" s="133">
        <v>0.2</v>
      </c>
      <c r="C32" s="134" t="s">
        <v>1408</v>
      </c>
      <c r="D32" s="134" t="s">
        <v>1460</v>
      </c>
      <c r="E32" s="135" t="s">
        <v>9358</v>
      </c>
    </row>
    <row r="33" spans="1:5" ht="12" thickBot="1" x14ac:dyDescent="0.2">
      <c r="A33" s="973"/>
      <c r="B33" s="133">
        <v>0.25</v>
      </c>
      <c r="C33" s="134" t="s">
        <v>2599</v>
      </c>
      <c r="D33" s="134" t="s">
        <v>1460</v>
      </c>
      <c r="E33" s="135" t="s">
        <v>9358</v>
      </c>
    </row>
    <row r="34" spans="1:5" ht="12" thickBot="1" x14ac:dyDescent="0.2">
      <c r="A34" s="973"/>
      <c r="B34" s="133">
        <v>0.3</v>
      </c>
      <c r="C34" s="134" t="s">
        <v>1687</v>
      </c>
      <c r="D34" s="134" t="s">
        <v>9360</v>
      </c>
      <c r="E34" s="135" t="s">
        <v>9362</v>
      </c>
    </row>
    <row r="35" spans="1:5" ht="12" thickBot="1" x14ac:dyDescent="0.2">
      <c r="A35" s="973"/>
      <c r="B35" s="133">
        <v>0.33</v>
      </c>
      <c r="C35" s="134" t="s">
        <v>2756</v>
      </c>
      <c r="D35" s="134" t="s">
        <v>11</v>
      </c>
      <c r="E35" s="135" t="s">
        <v>9358</v>
      </c>
    </row>
    <row r="36" spans="1:5" ht="12" thickBot="1" x14ac:dyDescent="0.2">
      <c r="A36" s="973"/>
      <c r="B36" s="133">
        <v>0.35</v>
      </c>
      <c r="C36" s="134" t="s">
        <v>3234</v>
      </c>
      <c r="D36" s="134" t="s">
        <v>4541</v>
      </c>
      <c r="E36" s="135" t="s">
        <v>3269</v>
      </c>
    </row>
    <row r="37" spans="1:5" ht="12" thickBot="1" x14ac:dyDescent="0.2">
      <c r="A37" s="973"/>
      <c r="B37" s="133">
        <v>0.4</v>
      </c>
      <c r="C37" s="134" t="s">
        <v>745</v>
      </c>
      <c r="D37" s="134" t="s">
        <v>1460</v>
      </c>
      <c r="E37" s="135" t="s">
        <v>6616</v>
      </c>
    </row>
    <row r="38" spans="1:5" ht="12" thickBot="1" x14ac:dyDescent="0.2">
      <c r="A38" s="973"/>
      <c r="B38" s="133">
        <v>0.44</v>
      </c>
      <c r="C38" s="134" t="s">
        <v>9369</v>
      </c>
      <c r="D38" s="134" t="s">
        <v>9361</v>
      </c>
      <c r="E38" s="135" t="s">
        <v>9363</v>
      </c>
    </row>
    <row r="39" spans="1:5" ht="12" thickBot="1" x14ac:dyDescent="0.2">
      <c r="A39" s="973"/>
      <c r="B39" s="133">
        <v>0.45</v>
      </c>
      <c r="C39" s="134" t="s">
        <v>662</v>
      </c>
      <c r="D39" s="134" t="s">
        <v>9368</v>
      </c>
      <c r="E39" s="135" t="s">
        <v>6616</v>
      </c>
    </row>
    <row r="40" spans="1:5" ht="12" thickBot="1" x14ac:dyDescent="0.2">
      <c r="A40" s="973"/>
      <c r="B40" s="133">
        <v>0.48</v>
      </c>
      <c r="C40" s="134" t="s">
        <v>2432</v>
      </c>
      <c r="D40" s="134" t="s">
        <v>1460</v>
      </c>
      <c r="E40" s="135" t="s">
        <v>9358</v>
      </c>
    </row>
    <row r="41" spans="1:5" ht="12" thickBot="1" x14ac:dyDescent="0.2">
      <c r="A41" s="973"/>
      <c r="B41" s="133">
        <v>0.5</v>
      </c>
      <c r="C41" s="134" t="s">
        <v>1995</v>
      </c>
      <c r="D41" s="134" t="s">
        <v>96</v>
      </c>
      <c r="E41" s="135" t="s">
        <v>9364</v>
      </c>
    </row>
    <row r="42" spans="1:5" ht="12" thickBot="1" x14ac:dyDescent="0.2">
      <c r="A42" s="973"/>
      <c r="B42" s="133">
        <v>0.55000000000000004</v>
      </c>
      <c r="C42" s="134" t="s">
        <v>660</v>
      </c>
      <c r="D42" s="134" t="s">
        <v>9360</v>
      </c>
      <c r="E42" s="135" t="s">
        <v>6616</v>
      </c>
    </row>
    <row r="43" spans="1:5" ht="12" thickBot="1" x14ac:dyDescent="0.2">
      <c r="A43" s="973"/>
      <c r="B43" s="133">
        <v>0.6</v>
      </c>
      <c r="C43" s="134" t="s">
        <v>675</v>
      </c>
      <c r="D43" s="134" t="s">
        <v>96</v>
      </c>
      <c r="E43" s="135" t="s">
        <v>6616</v>
      </c>
    </row>
    <row r="44" spans="1:5" ht="12" thickBot="1" x14ac:dyDescent="0.2">
      <c r="A44" s="973"/>
      <c r="B44" s="133">
        <v>0.65</v>
      </c>
      <c r="C44" s="134" t="s">
        <v>9695</v>
      </c>
      <c r="D44" s="134" t="s">
        <v>96</v>
      </c>
      <c r="E44" s="135" t="s">
        <v>6616</v>
      </c>
    </row>
    <row r="45" spans="1:5" ht="12" thickBot="1" x14ac:dyDescent="0.2">
      <c r="A45" s="973"/>
      <c r="B45" s="133">
        <v>0.66</v>
      </c>
      <c r="C45" s="134" t="s">
        <v>670</v>
      </c>
      <c r="D45" s="134" t="s">
        <v>9360</v>
      </c>
      <c r="E45" s="135" t="s">
        <v>9365</v>
      </c>
    </row>
    <row r="46" spans="1:5" ht="12" thickBot="1" x14ac:dyDescent="0.2">
      <c r="A46" s="973"/>
      <c r="B46" s="133">
        <v>0.7</v>
      </c>
      <c r="C46" s="134" t="s">
        <v>1615</v>
      </c>
      <c r="D46" s="134" t="s">
        <v>9360</v>
      </c>
      <c r="E46" s="135" t="s">
        <v>9363</v>
      </c>
    </row>
    <row r="47" spans="1:5" ht="12" thickBot="1" x14ac:dyDescent="0.2">
      <c r="A47" s="973"/>
      <c r="B47" s="133">
        <v>0.75</v>
      </c>
      <c r="C47" s="134" t="s">
        <v>2751</v>
      </c>
      <c r="D47" s="134" t="s">
        <v>11</v>
      </c>
      <c r="E47" s="135" t="s">
        <v>9363</v>
      </c>
    </row>
    <row r="48" spans="1:5" ht="12" thickBot="1" x14ac:dyDescent="0.2">
      <c r="A48" s="973"/>
      <c r="B48" s="133">
        <v>0.77</v>
      </c>
      <c r="C48" s="134" t="s">
        <v>2746</v>
      </c>
      <c r="D48" s="134" t="s">
        <v>11</v>
      </c>
      <c r="E48" s="135" t="s">
        <v>9366</v>
      </c>
    </row>
    <row r="49" spans="1:5" ht="12" thickBot="1" x14ac:dyDescent="0.2">
      <c r="A49" s="973"/>
      <c r="B49" s="133">
        <v>0.8</v>
      </c>
      <c r="C49" s="134" t="s">
        <v>2748</v>
      </c>
      <c r="D49" s="134" t="s">
        <v>11</v>
      </c>
      <c r="E49" s="135" t="s">
        <v>9363</v>
      </c>
    </row>
    <row r="50" spans="1:5" ht="12" thickBot="1" x14ac:dyDescent="0.2">
      <c r="A50" s="973"/>
      <c r="B50" s="133">
        <v>0.85</v>
      </c>
      <c r="C50" s="134" t="s">
        <v>1219</v>
      </c>
      <c r="D50" s="134" t="s">
        <v>1460</v>
      </c>
      <c r="E50" s="135" t="s">
        <v>9367</v>
      </c>
    </row>
    <row r="51" spans="1:5" ht="12" thickBot="1" x14ac:dyDescent="0.2">
      <c r="A51" s="973"/>
      <c r="B51" s="133">
        <v>0.88</v>
      </c>
      <c r="C51" s="134" t="s">
        <v>1228</v>
      </c>
      <c r="D51" s="134" t="s">
        <v>1460</v>
      </c>
      <c r="E51" s="135" t="s">
        <v>3269</v>
      </c>
    </row>
    <row r="52" spans="1:5" ht="12" thickBot="1" x14ac:dyDescent="0.2">
      <c r="A52" s="973"/>
      <c r="B52" s="133">
        <v>0.9</v>
      </c>
      <c r="C52" s="134" t="s">
        <v>2039</v>
      </c>
      <c r="D52" s="134" t="s">
        <v>96</v>
      </c>
      <c r="E52" s="135" t="s">
        <v>9367</v>
      </c>
    </row>
    <row r="53" spans="1:5" ht="12" thickBot="1" x14ac:dyDescent="0.2">
      <c r="A53" s="973"/>
      <c r="B53" s="133">
        <v>0.95</v>
      </c>
      <c r="C53" s="134" t="s">
        <v>1214</v>
      </c>
      <c r="D53" s="134" t="s">
        <v>1460</v>
      </c>
      <c r="E53" s="135" t="s">
        <v>9363</v>
      </c>
    </row>
    <row r="54" spans="1:5" ht="12" thickBot="1" x14ac:dyDescent="0.2">
      <c r="A54" s="973"/>
      <c r="B54" s="133">
        <v>0.99</v>
      </c>
      <c r="C54" s="134" t="s">
        <v>2744</v>
      </c>
      <c r="D54" s="134" t="s">
        <v>11</v>
      </c>
      <c r="E54" s="135" t="s">
        <v>6569</v>
      </c>
    </row>
    <row r="55" spans="1:5" x14ac:dyDescent="0.15">
      <c r="C55" s="3"/>
    </row>
  </sheetData>
  <mergeCells count="2">
    <mergeCell ref="A2:A27"/>
    <mergeCell ref="A31:A54"/>
  </mergeCells>
  <phoneticPr fontId="1" type="noConversion"/>
  <pageMargins left="0.75" right="0.75" top="1" bottom="1" header="0.51" footer="0.5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7">
    <tabColor rgb="FFD60093"/>
  </sheetPr>
  <dimension ref="A1:H66"/>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86.5" defaultRowHeight="11.25" x14ac:dyDescent="0.15"/>
  <cols>
    <col min="1" max="1" width="4.33203125" style="169" bestFit="1" customWidth="1"/>
    <col min="2" max="3" width="28.33203125" style="169" bestFit="1" customWidth="1"/>
    <col min="4" max="4" width="6.33203125" style="169" bestFit="1" customWidth="1"/>
    <col min="5" max="5" width="8.5" style="169" bestFit="1" customWidth="1"/>
    <col min="6" max="6" width="23.6640625" style="169" bestFit="1" customWidth="1"/>
    <col min="7" max="7" width="10" style="169" bestFit="1" customWidth="1"/>
    <col min="8" max="8" width="63.83203125" style="169" bestFit="1" customWidth="1"/>
    <col min="9" max="9" width="17" style="169" customWidth="1"/>
    <col min="10" max="16384" width="86.5" style="169"/>
  </cols>
  <sheetData>
    <row r="1" spans="1:8" x14ac:dyDescent="0.15">
      <c r="A1" s="974" t="s">
        <v>10628</v>
      </c>
      <c r="B1" s="974" t="s">
        <v>10531</v>
      </c>
      <c r="C1" s="975" t="s">
        <v>10532</v>
      </c>
      <c r="D1" s="975" t="s">
        <v>2365</v>
      </c>
      <c r="E1" s="975"/>
      <c r="F1" s="976"/>
      <c r="G1" s="975"/>
      <c r="H1" s="974" t="s">
        <v>10533</v>
      </c>
    </row>
    <row r="2" spans="1:8" x14ac:dyDescent="0.15">
      <c r="A2" s="974"/>
      <c r="B2" s="974"/>
      <c r="C2" s="975"/>
      <c r="D2" s="459" t="s">
        <v>10534</v>
      </c>
      <c r="E2" s="459" t="s">
        <v>319</v>
      </c>
      <c r="F2" s="459" t="s">
        <v>10535</v>
      </c>
      <c r="G2" s="459" t="s">
        <v>1298</v>
      </c>
      <c r="H2" s="974"/>
    </row>
    <row r="3" spans="1:8" x14ac:dyDescent="0.15">
      <c r="A3" s="460">
        <v>0</v>
      </c>
      <c r="B3" s="452" t="s">
        <v>1116</v>
      </c>
      <c r="C3" s="457" t="s">
        <v>10536</v>
      </c>
      <c r="D3" s="455">
        <v>50</v>
      </c>
      <c r="E3" s="455">
        <v>3</v>
      </c>
      <c r="F3" s="449" t="s">
        <v>973</v>
      </c>
      <c r="G3" s="448" t="s">
        <v>9748</v>
      </c>
      <c r="H3" s="458" t="s">
        <v>10537</v>
      </c>
    </row>
    <row r="4" spans="1:8" x14ac:dyDescent="0.15">
      <c r="A4" s="461">
        <v>1</v>
      </c>
      <c r="B4" s="453" t="s">
        <v>1137</v>
      </c>
      <c r="C4" s="454" t="s">
        <v>10538</v>
      </c>
      <c r="D4" s="456">
        <v>60</v>
      </c>
      <c r="E4" s="456">
        <v>5</v>
      </c>
      <c r="F4" s="451" t="s">
        <v>1037</v>
      </c>
      <c r="G4" s="450" t="s">
        <v>9748</v>
      </c>
      <c r="H4" s="447" t="s">
        <v>10539</v>
      </c>
    </row>
    <row r="5" spans="1:8" x14ac:dyDescent="0.15">
      <c r="A5" s="461">
        <v>2</v>
      </c>
      <c r="B5" s="453" t="s">
        <v>1146</v>
      </c>
      <c r="C5" s="454" t="s">
        <v>10538</v>
      </c>
      <c r="D5" s="456">
        <v>70</v>
      </c>
      <c r="E5" s="456">
        <v>7</v>
      </c>
      <c r="F5" s="451" t="s">
        <v>4262</v>
      </c>
      <c r="G5" s="450" t="s">
        <v>10541</v>
      </c>
      <c r="H5" s="447" t="s">
        <v>10540</v>
      </c>
    </row>
    <row r="6" spans="1:8" x14ac:dyDescent="0.15">
      <c r="A6" s="461">
        <v>2</v>
      </c>
      <c r="B6" s="453" t="s">
        <v>6025</v>
      </c>
      <c r="C6" s="454" t="s">
        <v>10542</v>
      </c>
      <c r="D6" s="456">
        <v>70</v>
      </c>
      <c r="E6" s="456">
        <v>8</v>
      </c>
      <c r="F6" s="451" t="s">
        <v>10629</v>
      </c>
      <c r="G6" s="450" t="s">
        <v>9748</v>
      </c>
      <c r="H6" s="447" t="s">
        <v>10543</v>
      </c>
    </row>
    <row r="7" spans="1:8" x14ac:dyDescent="0.15">
      <c r="A7" s="461">
        <v>3</v>
      </c>
      <c r="B7" s="453" t="s">
        <v>1084</v>
      </c>
      <c r="C7" s="454" t="s">
        <v>10542</v>
      </c>
      <c r="D7" s="456">
        <v>70</v>
      </c>
      <c r="E7" s="456">
        <v>8</v>
      </c>
      <c r="F7" s="451" t="s">
        <v>4145</v>
      </c>
      <c r="G7" s="450" t="s">
        <v>9748</v>
      </c>
      <c r="H7" s="447" t="s">
        <v>10544</v>
      </c>
    </row>
    <row r="8" spans="1:8" x14ac:dyDescent="0.15">
      <c r="A8" s="461">
        <v>3</v>
      </c>
      <c r="B8" s="453" t="s">
        <v>1078</v>
      </c>
      <c r="C8" s="454" t="s">
        <v>10545</v>
      </c>
      <c r="D8" s="456">
        <v>80</v>
      </c>
      <c r="E8" s="456">
        <v>8</v>
      </c>
      <c r="F8" s="451" t="s">
        <v>10630</v>
      </c>
      <c r="G8" s="450" t="s">
        <v>10541</v>
      </c>
      <c r="H8" s="447" t="s">
        <v>10546</v>
      </c>
    </row>
    <row r="9" spans="1:8" x14ac:dyDescent="0.15">
      <c r="A9" s="461">
        <v>4</v>
      </c>
      <c r="B9" s="453" t="s">
        <v>1071</v>
      </c>
      <c r="C9" s="454" t="s">
        <v>10542</v>
      </c>
      <c r="D9" s="456">
        <v>80</v>
      </c>
      <c r="E9" s="456">
        <v>8</v>
      </c>
      <c r="F9" s="451" t="s">
        <v>5511</v>
      </c>
      <c r="G9" s="450" t="s">
        <v>9748</v>
      </c>
      <c r="H9" s="447" t="s">
        <v>10546</v>
      </c>
    </row>
    <row r="10" spans="1:8" x14ac:dyDescent="0.15">
      <c r="A10" s="461">
        <v>5</v>
      </c>
      <c r="B10" s="453" t="s">
        <v>1032</v>
      </c>
      <c r="C10" s="454" t="s">
        <v>10538</v>
      </c>
      <c r="D10" s="456">
        <v>90</v>
      </c>
      <c r="E10" s="456">
        <v>9</v>
      </c>
      <c r="F10" s="451" t="s">
        <v>816</v>
      </c>
      <c r="G10" s="450" t="s">
        <v>9356</v>
      </c>
      <c r="H10" s="447" t="s">
        <v>10547</v>
      </c>
    </row>
    <row r="11" spans="1:8" x14ac:dyDescent="0.15">
      <c r="A11" s="461">
        <v>6</v>
      </c>
      <c r="B11" s="453" t="s">
        <v>1069</v>
      </c>
      <c r="C11" s="454" t="s">
        <v>10542</v>
      </c>
      <c r="D11" s="456">
        <v>90</v>
      </c>
      <c r="E11" s="456">
        <v>10</v>
      </c>
      <c r="F11" s="451" t="s">
        <v>3592</v>
      </c>
      <c r="G11" s="450" t="s">
        <v>9359</v>
      </c>
      <c r="H11" s="447" t="s">
        <v>10548</v>
      </c>
    </row>
    <row r="12" spans="1:8" x14ac:dyDescent="0.15">
      <c r="A12" s="461">
        <v>6</v>
      </c>
      <c r="B12" s="453" t="s">
        <v>1075</v>
      </c>
      <c r="C12" s="454" t="s">
        <v>10542</v>
      </c>
      <c r="D12" s="456">
        <v>90</v>
      </c>
      <c r="E12" s="456">
        <v>10</v>
      </c>
      <c r="F12" s="451" t="s">
        <v>9320</v>
      </c>
      <c r="G12" s="450" t="s">
        <v>10541</v>
      </c>
      <c r="H12" s="447" t="s">
        <v>10549</v>
      </c>
    </row>
    <row r="13" spans="1:8" x14ac:dyDescent="0.15">
      <c r="A13" s="461">
        <v>6</v>
      </c>
      <c r="B13" s="453" t="s">
        <v>1065</v>
      </c>
      <c r="C13" s="454" t="s">
        <v>10542</v>
      </c>
      <c r="D13" s="456">
        <v>90</v>
      </c>
      <c r="E13" s="456">
        <v>10</v>
      </c>
      <c r="F13" s="451" t="s">
        <v>10631</v>
      </c>
      <c r="G13" s="450" t="s">
        <v>10550</v>
      </c>
      <c r="H13" s="447" t="s">
        <v>10549</v>
      </c>
    </row>
    <row r="14" spans="1:8" x14ac:dyDescent="0.15">
      <c r="A14" s="461">
        <v>7</v>
      </c>
      <c r="B14" s="453" t="s">
        <v>1068</v>
      </c>
      <c r="C14" s="454" t="s">
        <v>10551</v>
      </c>
      <c r="D14" s="456">
        <v>90</v>
      </c>
      <c r="E14" s="456">
        <v>12</v>
      </c>
      <c r="F14" s="451" t="s">
        <v>596</v>
      </c>
      <c r="G14" s="450" t="s">
        <v>10553</v>
      </c>
      <c r="H14" s="447" t="s">
        <v>10552</v>
      </c>
    </row>
    <row r="15" spans="1:8" x14ac:dyDescent="0.15">
      <c r="A15" s="461">
        <v>8</v>
      </c>
      <c r="B15" s="453" t="s">
        <v>5509</v>
      </c>
      <c r="C15" s="454" t="s">
        <v>10542</v>
      </c>
      <c r="D15" s="456">
        <v>90</v>
      </c>
      <c r="E15" s="456">
        <v>10</v>
      </c>
      <c r="F15" s="451" t="s">
        <v>4137</v>
      </c>
      <c r="G15" s="450" t="s">
        <v>9748</v>
      </c>
      <c r="H15" s="447" t="s">
        <v>10549</v>
      </c>
    </row>
    <row r="16" spans="1:8" x14ac:dyDescent="0.15">
      <c r="A16" s="461">
        <v>9</v>
      </c>
      <c r="B16" s="453" t="s">
        <v>1083</v>
      </c>
      <c r="C16" s="454" t="s">
        <v>10554</v>
      </c>
      <c r="D16" s="456">
        <v>90</v>
      </c>
      <c r="E16" s="456">
        <v>12</v>
      </c>
      <c r="F16" s="451" t="s">
        <v>3995</v>
      </c>
      <c r="G16" s="450" t="s">
        <v>9356</v>
      </c>
      <c r="H16" s="447" t="s">
        <v>10555</v>
      </c>
    </row>
    <row r="17" spans="1:8" x14ac:dyDescent="0.15">
      <c r="A17" s="461">
        <v>9</v>
      </c>
      <c r="B17" s="453" t="s">
        <v>1027</v>
      </c>
      <c r="C17" s="454" t="s">
        <v>10542</v>
      </c>
      <c r="D17" s="456">
        <v>90</v>
      </c>
      <c r="E17" s="456">
        <v>15</v>
      </c>
      <c r="F17" s="451" t="s">
        <v>4130</v>
      </c>
      <c r="G17" s="450" t="s">
        <v>9748</v>
      </c>
      <c r="H17" s="447" t="s">
        <v>10556</v>
      </c>
    </row>
    <row r="18" spans="1:8" x14ac:dyDescent="0.15">
      <c r="A18" s="461">
        <v>9</v>
      </c>
      <c r="B18" s="453" t="s">
        <v>979</v>
      </c>
      <c r="C18" s="454" t="s">
        <v>10542</v>
      </c>
      <c r="D18" s="456">
        <v>90</v>
      </c>
      <c r="E18" s="456">
        <v>15</v>
      </c>
      <c r="F18" s="451" t="s">
        <v>10632</v>
      </c>
      <c r="G18" s="450" t="s">
        <v>9748</v>
      </c>
      <c r="H18" s="447" t="s">
        <v>10557</v>
      </c>
    </row>
    <row r="19" spans="1:8" x14ac:dyDescent="0.15">
      <c r="A19" s="461">
        <v>10</v>
      </c>
      <c r="B19" s="453" t="s">
        <v>1030</v>
      </c>
      <c r="C19" s="454" t="s">
        <v>10545</v>
      </c>
      <c r="D19" s="456">
        <v>80</v>
      </c>
      <c r="E19" s="456">
        <v>12</v>
      </c>
      <c r="F19" s="451" t="s">
        <v>173</v>
      </c>
      <c r="G19" s="450" t="s">
        <v>9748</v>
      </c>
      <c r="H19" s="447" t="s">
        <v>10558</v>
      </c>
    </row>
    <row r="20" spans="1:8" x14ac:dyDescent="0.15">
      <c r="A20" s="461">
        <v>11</v>
      </c>
      <c r="B20" s="453" t="s">
        <v>1025</v>
      </c>
      <c r="C20" s="454" t="s">
        <v>10559</v>
      </c>
      <c r="D20" s="456">
        <v>80</v>
      </c>
      <c r="E20" s="456">
        <v>12</v>
      </c>
      <c r="F20" s="451" t="s">
        <v>4129</v>
      </c>
      <c r="G20" s="450" t="s">
        <v>9748</v>
      </c>
      <c r="H20" s="447" t="s">
        <v>10560</v>
      </c>
    </row>
    <row r="21" spans="1:8" x14ac:dyDescent="0.15">
      <c r="A21" s="461">
        <v>12</v>
      </c>
      <c r="B21" s="453" t="s">
        <v>1004</v>
      </c>
      <c r="C21" s="454" t="s">
        <v>10561</v>
      </c>
      <c r="D21" s="456">
        <v>80</v>
      </c>
      <c r="E21" s="456">
        <v>12</v>
      </c>
      <c r="F21" s="451" t="s">
        <v>10633</v>
      </c>
      <c r="G21" s="450" t="s">
        <v>9748</v>
      </c>
      <c r="H21" s="447" t="s">
        <v>10562</v>
      </c>
    </row>
    <row r="22" spans="1:8" x14ac:dyDescent="0.15">
      <c r="A22" s="461">
        <v>13</v>
      </c>
      <c r="B22" s="453" t="s">
        <v>993</v>
      </c>
      <c r="C22" s="454" t="s">
        <v>10542</v>
      </c>
      <c r="D22" s="456">
        <v>90</v>
      </c>
      <c r="E22" s="456">
        <v>15</v>
      </c>
      <c r="F22" s="451" t="s">
        <v>170</v>
      </c>
      <c r="G22" s="450" t="s">
        <v>9356</v>
      </c>
      <c r="H22" s="447" t="s">
        <v>10563</v>
      </c>
    </row>
    <row r="23" spans="1:8" x14ac:dyDescent="0.15">
      <c r="A23" s="461">
        <v>13</v>
      </c>
      <c r="B23" s="453" t="s">
        <v>6057</v>
      </c>
      <c r="C23" s="454" t="s">
        <v>10542</v>
      </c>
      <c r="D23" s="456">
        <v>90</v>
      </c>
      <c r="E23" s="456">
        <v>15</v>
      </c>
      <c r="F23" s="451" t="s">
        <v>10634</v>
      </c>
      <c r="G23" s="450" t="s">
        <v>10550</v>
      </c>
      <c r="H23" s="447" t="s">
        <v>10564</v>
      </c>
    </row>
    <row r="24" spans="1:8" x14ac:dyDescent="0.15">
      <c r="A24" s="461">
        <v>14</v>
      </c>
      <c r="B24" s="453" t="s">
        <v>1054</v>
      </c>
      <c r="C24" s="454" t="s">
        <v>10542</v>
      </c>
      <c r="D24" s="456">
        <v>90</v>
      </c>
      <c r="E24" s="456">
        <v>20</v>
      </c>
      <c r="F24" s="451" t="s">
        <v>9316</v>
      </c>
      <c r="G24" s="450" t="s">
        <v>10566</v>
      </c>
      <c r="H24" s="447" t="s">
        <v>10565</v>
      </c>
    </row>
    <row r="25" spans="1:8" x14ac:dyDescent="0.15">
      <c r="A25" s="461">
        <v>14</v>
      </c>
      <c r="B25" s="453" t="s">
        <v>978</v>
      </c>
      <c r="C25" s="454" t="s">
        <v>10567</v>
      </c>
      <c r="D25" s="456">
        <v>90</v>
      </c>
      <c r="E25" s="456">
        <v>12</v>
      </c>
      <c r="F25" s="451" t="s">
        <v>595</v>
      </c>
      <c r="G25" s="450" t="s">
        <v>10553</v>
      </c>
      <c r="H25" s="447" t="s">
        <v>10568</v>
      </c>
    </row>
    <row r="26" spans="1:8" x14ac:dyDescent="0.15">
      <c r="A26" s="461">
        <v>15</v>
      </c>
      <c r="B26" s="453" t="s">
        <v>963</v>
      </c>
      <c r="C26" s="454" t="s">
        <v>10542</v>
      </c>
      <c r="D26" s="456">
        <v>90</v>
      </c>
      <c r="E26" s="456">
        <v>12</v>
      </c>
      <c r="F26" s="451" t="s">
        <v>4132</v>
      </c>
      <c r="G26" s="450" t="s">
        <v>9748</v>
      </c>
      <c r="H26" s="447" t="s">
        <v>10569</v>
      </c>
    </row>
    <row r="27" spans="1:8" x14ac:dyDescent="0.15">
      <c r="A27" s="461">
        <v>15</v>
      </c>
      <c r="B27" s="453" t="s">
        <v>10570</v>
      </c>
      <c r="C27" s="454" t="s">
        <v>10571</v>
      </c>
      <c r="D27" s="456">
        <v>90</v>
      </c>
      <c r="E27" s="456">
        <v>17</v>
      </c>
      <c r="F27" s="451" t="s">
        <v>4139</v>
      </c>
      <c r="G27" s="450" t="s">
        <v>9748</v>
      </c>
      <c r="H27" s="447" t="s">
        <v>10572</v>
      </c>
    </row>
    <row r="28" spans="1:8" x14ac:dyDescent="0.15">
      <c r="A28" s="461">
        <v>16</v>
      </c>
      <c r="B28" s="453" t="s">
        <v>913</v>
      </c>
      <c r="C28" s="454" t="s">
        <v>10573</v>
      </c>
      <c r="D28" s="456">
        <v>70</v>
      </c>
      <c r="E28" s="456">
        <v>20</v>
      </c>
      <c r="F28" s="451" t="s">
        <v>4116</v>
      </c>
      <c r="G28" s="450" t="s">
        <v>9748</v>
      </c>
      <c r="H28" s="447" t="s">
        <v>10574</v>
      </c>
    </row>
    <row r="29" spans="1:8" x14ac:dyDescent="0.15">
      <c r="A29" s="461">
        <v>17</v>
      </c>
      <c r="B29" s="453" t="s">
        <v>5485</v>
      </c>
      <c r="C29" s="454" t="s">
        <v>10542</v>
      </c>
      <c r="D29" s="456">
        <v>90</v>
      </c>
      <c r="E29" s="456">
        <v>20</v>
      </c>
      <c r="F29" s="451" t="s">
        <v>3924</v>
      </c>
      <c r="G29" s="450" t="s">
        <v>9356</v>
      </c>
      <c r="H29" s="447" t="s">
        <v>10575</v>
      </c>
    </row>
    <row r="30" spans="1:8" x14ac:dyDescent="0.15">
      <c r="A30" s="461">
        <v>18</v>
      </c>
      <c r="B30" s="453" t="s">
        <v>1005</v>
      </c>
      <c r="C30" s="454" t="s">
        <v>10542</v>
      </c>
      <c r="D30" s="456">
        <v>90</v>
      </c>
      <c r="E30" s="456">
        <v>20</v>
      </c>
      <c r="F30" s="451" t="s">
        <v>5499</v>
      </c>
      <c r="G30" s="450" t="s">
        <v>9748</v>
      </c>
      <c r="H30" s="447" t="s">
        <v>10576</v>
      </c>
    </row>
    <row r="31" spans="1:8" x14ac:dyDescent="0.15">
      <c r="A31" s="461">
        <v>19</v>
      </c>
      <c r="B31" s="453" t="s">
        <v>896</v>
      </c>
      <c r="C31" s="454" t="s">
        <v>10542</v>
      </c>
      <c r="D31" s="456">
        <v>90</v>
      </c>
      <c r="E31" s="456">
        <v>25</v>
      </c>
      <c r="F31" s="451" t="s">
        <v>10635</v>
      </c>
      <c r="G31" s="450" t="s">
        <v>9748</v>
      </c>
      <c r="H31" s="447" t="s">
        <v>10577</v>
      </c>
    </row>
    <row r="32" spans="1:8" x14ac:dyDescent="0.15">
      <c r="A32" s="461">
        <v>19</v>
      </c>
      <c r="B32" s="453" t="s">
        <v>10578</v>
      </c>
      <c r="C32" s="454" t="s">
        <v>10579</v>
      </c>
      <c r="D32" s="456">
        <v>80</v>
      </c>
      <c r="E32" s="456">
        <v>20</v>
      </c>
      <c r="F32" s="451" t="s">
        <v>10581</v>
      </c>
      <c r="G32" s="450" t="s">
        <v>9748</v>
      </c>
      <c r="H32" s="447" t="s">
        <v>10580</v>
      </c>
    </row>
    <row r="33" spans="1:8" x14ac:dyDescent="0.15">
      <c r="A33" s="461">
        <v>20</v>
      </c>
      <c r="B33" s="453" t="s">
        <v>936</v>
      </c>
      <c r="C33" s="454" t="s">
        <v>10571</v>
      </c>
      <c r="D33" s="456">
        <v>90</v>
      </c>
      <c r="E33" s="456">
        <v>20</v>
      </c>
      <c r="F33" s="451" t="s">
        <v>4118</v>
      </c>
      <c r="G33" s="450" t="s">
        <v>9748</v>
      </c>
      <c r="H33" s="447" t="s">
        <v>10580</v>
      </c>
    </row>
    <row r="34" spans="1:8" x14ac:dyDescent="0.15">
      <c r="A34" s="461">
        <v>21</v>
      </c>
      <c r="B34" s="453" t="s">
        <v>916</v>
      </c>
      <c r="C34" s="454" t="s">
        <v>10542</v>
      </c>
      <c r="D34" s="456">
        <v>90</v>
      </c>
      <c r="E34" s="456">
        <v>25</v>
      </c>
      <c r="F34" s="451" t="s">
        <v>9105</v>
      </c>
      <c r="G34" s="450" t="s">
        <v>10541</v>
      </c>
      <c r="H34" s="447" t="s">
        <v>10582</v>
      </c>
    </row>
    <row r="35" spans="1:8" x14ac:dyDescent="0.15">
      <c r="A35" s="461">
        <v>21</v>
      </c>
      <c r="B35" s="453" t="s">
        <v>879</v>
      </c>
      <c r="C35" s="454" t="s">
        <v>10542</v>
      </c>
      <c r="D35" s="456">
        <v>90</v>
      </c>
      <c r="E35" s="456">
        <v>25</v>
      </c>
      <c r="F35" s="451" t="s">
        <v>5522</v>
      </c>
      <c r="G35" s="450" t="s">
        <v>9359</v>
      </c>
      <c r="H35" s="447" t="s">
        <v>10583</v>
      </c>
    </row>
    <row r="36" spans="1:8" x14ac:dyDescent="0.15">
      <c r="A36" s="461">
        <v>21</v>
      </c>
      <c r="B36" s="453" t="s">
        <v>849</v>
      </c>
      <c r="C36" s="454" t="s">
        <v>10542</v>
      </c>
      <c r="D36" s="456">
        <v>90</v>
      </c>
      <c r="E36" s="456">
        <v>25</v>
      </c>
      <c r="F36" s="451" t="s">
        <v>201</v>
      </c>
      <c r="G36" s="450" t="s">
        <v>10553</v>
      </c>
      <c r="H36" s="447" t="s">
        <v>10584</v>
      </c>
    </row>
    <row r="37" spans="1:8" x14ac:dyDescent="0.15">
      <c r="A37" s="461">
        <v>22</v>
      </c>
      <c r="B37" s="453" t="s">
        <v>851</v>
      </c>
      <c r="C37" s="454" t="s">
        <v>10585</v>
      </c>
      <c r="D37" s="456">
        <v>80</v>
      </c>
      <c r="E37" s="456">
        <v>25</v>
      </c>
      <c r="F37" s="451" t="s">
        <v>3803</v>
      </c>
      <c r="G37" s="450" t="s">
        <v>9359</v>
      </c>
      <c r="H37" s="447" t="s">
        <v>10586</v>
      </c>
    </row>
    <row r="38" spans="1:8" x14ac:dyDescent="0.15">
      <c r="A38" s="461">
        <v>23</v>
      </c>
      <c r="B38" s="453" t="s">
        <v>911</v>
      </c>
      <c r="C38" s="454" t="s">
        <v>10587</v>
      </c>
      <c r="D38" s="456">
        <v>80</v>
      </c>
      <c r="E38" s="456">
        <v>25</v>
      </c>
      <c r="F38" s="451" t="s">
        <v>10636</v>
      </c>
      <c r="G38" s="450" t="s">
        <v>9748</v>
      </c>
      <c r="H38" s="447" t="s">
        <v>10588</v>
      </c>
    </row>
    <row r="39" spans="1:8" x14ac:dyDescent="0.15">
      <c r="A39" s="461">
        <v>24</v>
      </c>
      <c r="B39" s="453" t="s">
        <v>841</v>
      </c>
      <c r="C39" s="454" t="s">
        <v>10589</v>
      </c>
      <c r="D39" s="456">
        <v>90</v>
      </c>
      <c r="E39" s="456">
        <v>25</v>
      </c>
      <c r="F39" s="451" t="s">
        <v>4140</v>
      </c>
      <c r="G39" s="450" t="s">
        <v>9748</v>
      </c>
      <c r="H39" s="447" t="s">
        <v>10590</v>
      </c>
    </row>
    <row r="40" spans="1:8" x14ac:dyDescent="0.15">
      <c r="A40" s="461">
        <v>24</v>
      </c>
      <c r="B40" s="453" t="s">
        <v>10591</v>
      </c>
      <c r="C40" s="454" t="s">
        <v>10542</v>
      </c>
      <c r="D40" s="456">
        <v>90</v>
      </c>
      <c r="E40" s="456">
        <v>25</v>
      </c>
      <c r="F40" s="451" t="s">
        <v>731</v>
      </c>
      <c r="G40" s="450" t="s">
        <v>9359</v>
      </c>
      <c r="H40" s="447" t="s">
        <v>10592</v>
      </c>
    </row>
    <row r="41" spans="1:8" x14ac:dyDescent="0.15">
      <c r="A41" s="461">
        <v>25</v>
      </c>
      <c r="B41" s="453" t="s">
        <v>845</v>
      </c>
      <c r="C41" s="454" t="s">
        <v>10542</v>
      </c>
      <c r="D41" s="456">
        <v>90</v>
      </c>
      <c r="E41" s="456">
        <v>30</v>
      </c>
      <c r="F41" s="451" t="s">
        <v>10637</v>
      </c>
      <c r="G41" s="450" t="s">
        <v>9748</v>
      </c>
      <c r="H41" s="447" t="s">
        <v>10593</v>
      </c>
    </row>
    <row r="42" spans="1:8" x14ac:dyDescent="0.15">
      <c r="A42" s="461">
        <v>25</v>
      </c>
      <c r="B42" s="453" t="s">
        <v>10594</v>
      </c>
      <c r="C42" s="454" t="s">
        <v>10595</v>
      </c>
      <c r="D42" s="456">
        <v>100</v>
      </c>
      <c r="E42" s="456">
        <v>40</v>
      </c>
      <c r="F42" s="451" t="s">
        <v>3918</v>
      </c>
      <c r="G42" s="450" t="s">
        <v>9356</v>
      </c>
      <c r="H42" s="447" t="s">
        <v>10596</v>
      </c>
    </row>
    <row r="43" spans="1:8" x14ac:dyDescent="0.15">
      <c r="A43" s="461">
        <v>26</v>
      </c>
      <c r="B43" s="453" t="s">
        <v>974</v>
      </c>
      <c r="C43" s="454" t="s">
        <v>10579</v>
      </c>
      <c r="D43" s="456">
        <v>70</v>
      </c>
      <c r="E43" s="456">
        <v>30</v>
      </c>
      <c r="F43" s="451" t="s">
        <v>4267</v>
      </c>
      <c r="G43" s="450" t="s">
        <v>9748</v>
      </c>
      <c r="H43" s="447" t="s">
        <v>10597</v>
      </c>
    </row>
    <row r="44" spans="1:8" x14ac:dyDescent="0.15">
      <c r="A44" s="461">
        <v>27</v>
      </c>
      <c r="B44" s="453" t="s">
        <v>835</v>
      </c>
      <c r="C44" s="454" t="s">
        <v>10571</v>
      </c>
      <c r="D44" s="456">
        <v>90</v>
      </c>
      <c r="E44" s="456">
        <v>30</v>
      </c>
      <c r="F44" s="451" t="s">
        <v>3887</v>
      </c>
      <c r="G44" s="450" t="s">
        <v>9359</v>
      </c>
      <c r="H44" s="447" t="s">
        <v>10598</v>
      </c>
    </row>
    <row r="45" spans="1:8" x14ac:dyDescent="0.15">
      <c r="A45" s="461">
        <v>28</v>
      </c>
      <c r="B45" s="453" t="s">
        <v>827</v>
      </c>
      <c r="C45" s="454" t="s">
        <v>10542</v>
      </c>
      <c r="D45" s="456">
        <v>90</v>
      </c>
      <c r="E45" s="456">
        <v>30</v>
      </c>
      <c r="F45" s="451" t="s">
        <v>9275</v>
      </c>
      <c r="G45" s="450" t="s">
        <v>9748</v>
      </c>
      <c r="H45" s="447" t="s">
        <v>10599</v>
      </c>
    </row>
    <row r="46" spans="1:8" x14ac:dyDescent="0.15">
      <c r="A46" s="461">
        <v>29</v>
      </c>
      <c r="B46" s="453" t="s">
        <v>819</v>
      </c>
      <c r="C46" s="454" t="s">
        <v>10542</v>
      </c>
      <c r="D46" s="456">
        <v>90</v>
      </c>
      <c r="E46" s="456">
        <v>30</v>
      </c>
      <c r="F46" s="451" t="s">
        <v>10601</v>
      </c>
      <c r="G46" s="450" t="s">
        <v>10541</v>
      </c>
      <c r="H46" s="447" t="s">
        <v>10600</v>
      </c>
    </row>
    <row r="47" spans="1:8" x14ac:dyDescent="0.15">
      <c r="A47" s="461">
        <v>30</v>
      </c>
      <c r="B47" s="453" t="s">
        <v>809</v>
      </c>
      <c r="C47" s="454" t="s">
        <v>10602</v>
      </c>
      <c r="D47" s="456">
        <v>90</v>
      </c>
      <c r="E47" s="456">
        <v>28</v>
      </c>
      <c r="F47" s="451" t="s">
        <v>7940</v>
      </c>
      <c r="G47" s="450" t="s">
        <v>9748</v>
      </c>
      <c r="H47" s="447" t="s">
        <v>10603</v>
      </c>
    </row>
    <row r="48" spans="1:8" x14ac:dyDescent="0.15">
      <c r="A48" s="461">
        <v>31</v>
      </c>
      <c r="B48" s="453" t="s">
        <v>10604</v>
      </c>
      <c r="C48" s="454" t="s">
        <v>10542</v>
      </c>
      <c r="D48" s="456">
        <v>90</v>
      </c>
      <c r="E48" s="456">
        <v>30</v>
      </c>
      <c r="F48" s="451" t="s">
        <v>10638</v>
      </c>
      <c r="G48" s="450" t="s">
        <v>9748</v>
      </c>
      <c r="H48" s="447" t="s">
        <v>10605</v>
      </c>
    </row>
    <row r="49" spans="1:8" x14ac:dyDescent="0.15">
      <c r="A49" s="461">
        <v>32</v>
      </c>
      <c r="B49" s="453" t="s">
        <v>10606</v>
      </c>
      <c r="C49" s="454" t="s">
        <v>10542</v>
      </c>
      <c r="D49" s="456">
        <v>90</v>
      </c>
      <c r="E49" s="456">
        <v>30</v>
      </c>
      <c r="F49" s="451" t="s">
        <v>4021</v>
      </c>
      <c r="G49" s="450" t="s">
        <v>9356</v>
      </c>
      <c r="H49" s="447" t="s">
        <v>10607</v>
      </c>
    </row>
    <row r="50" spans="1:8" x14ac:dyDescent="0.15">
      <c r="A50" s="461">
        <v>33</v>
      </c>
      <c r="B50" s="453" t="s">
        <v>746</v>
      </c>
      <c r="C50" s="454" t="s">
        <v>10567</v>
      </c>
      <c r="D50" s="456">
        <v>80</v>
      </c>
      <c r="E50" s="456">
        <v>30</v>
      </c>
      <c r="F50" s="451" t="s">
        <v>10639</v>
      </c>
      <c r="G50" s="450" t="s">
        <v>9748</v>
      </c>
      <c r="H50" s="447" t="s">
        <v>10607</v>
      </c>
    </row>
    <row r="51" spans="1:8" x14ac:dyDescent="0.15">
      <c r="A51" s="461">
        <v>34</v>
      </c>
      <c r="B51" s="453" t="s">
        <v>864</v>
      </c>
      <c r="C51" s="454" t="s">
        <v>10571</v>
      </c>
      <c r="D51" s="456">
        <v>90</v>
      </c>
      <c r="E51" s="456">
        <v>30</v>
      </c>
      <c r="F51" s="451" t="s">
        <v>5523</v>
      </c>
      <c r="G51" s="450" t="s">
        <v>9359</v>
      </c>
      <c r="H51" s="447" t="s">
        <v>10608</v>
      </c>
    </row>
    <row r="52" spans="1:8" x14ac:dyDescent="0.15">
      <c r="A52" s="461">
        <v>35</v>
      </c>
      <c r="B52" s="453" t="s">
        <v>729</v>
      </c>
      <c r="C52" s="454" t="s">
        <v>10609</v>
      </c>
      <c r="D52" s="456">
        <v>90</v>
      </c>
      <c r="E52" s="456">
        <v>35</v>
      </c>
      <c r="F52" s="451" t="s">
        <v>10640</v>
      </c>
      <c r="G52" s="450" t="s">
        <v>10550</v>
      </c>
      <c r="H52" s="447" t="s">
        <v>10610</v>
      </c>
    </row>
    <row r="53" spans="1:8" x14ac:dyDescent="0.15">
      <c r="A53" s="461">
        <v>36</v>
      </c>
      <c r="B53" s="453" t="s">
        <v>712</v>
      </c>
      <c r="C53" s="454" t="s">
        <v>10571</v>
      </c>
      <c r="D53" s="456">
        <v>80</v>
      </c>
      <c r="E53" s="456">
        <v>40</v>
      </c>
      <c r="F53" s="451" t="s">
        <v>201</v>
      </c>
      <c r="G53" s="450" t="s">
        <v>10553</v>
      </c>
      <c r="H53" s="447" t="s">
        <v>10611</v>
      </c>
    </row>
    <row r="54" spans="1:8" x14ac:dyDescent="0.15">
      <c r="A54" s="461">
        <v>36</v>
      </c>
      <c r="B54" s="453" t="s">
        <v>728</v>
      </c>
      <c r="C54" s="454" t="s">
        <v>10559</v>
      </c>
      <c r="D54" s="456">
        <v>90</v>
      </c>
      <c r="E54" s="456">
        <v>35</v>
      </c>
      <c r="F54" s="451" t="s">
        <v>792</v>
      </c>
      <c r="G54" s="450" t="s">
        <v>9748</v>
      </c>
      <c r="H54" s="447" t="s">
        <v>10610</v>
      </c>
    </row>
    <row r="55" spans="1:8" x14ac:dyDescent="0.15">
      <c r="A55" s="461">
        <v>37</v>
      </c>
      <c r="B55" s="453" t="s">
        <v>5721</v>
      </c>
      <c r="C55" s="454" t="s">
        <v>10542</v>
      </c>
      <c r="D55" s="456">
        <v>90</v>
      </c>
      <c r="E55" s="456">
        <v>30</v>
      </c>
      <c r="F55" s="451" t="s">
        <v>10613</v>
      </c>
      <c r="G55" s="450" t="s">
        <v>9356</v>
      </c>
      <c r="H55" s="447" t="s">
        <v>10612</v>
      </c>
    </row>
    <row r="56" spans="1:8" x14ac:dyDescent="0.15">
      <c r="A56" s="461">
        <v>37</v>
      </c>
      <c r="B56" s="453" t="s">
        <v>10614</v>
      </c>
      <c r="C56" s="454" t="s">
        <v>10542</v>
      </c>
      <c r="D56" s="456">
        <v>90</v>
      </c>
      <c r="E56" s="456">
        <v>30</v>
      </c>
      <c r="F56" s="451" t="s">
        <v>10641</v>
      </c>
      <c r="G56" s="450" t="s">
        <v>9356</v>
      </c>
      <c r="H56" s="447" t="s">
        <v>10615</v>
      </c>
    </row>
    <row r="57" spans="1:8" x14ac:dyDescent="0.15">
      <c r="A57" s="461">
        <v>38</v>
      </c>
      <c r="B57" s="453" t="s">
        <v>644</v>
      </c>
      <c r="C57" s="454" t="s">
        <v>10571</v>
      </c>
      <c r="D57" s="456">
        <v>80</v>
      </c>
      <c r="E57" s="456">
        <v>40</v>
      </c>
      <c r="F57" s="451" t="s">
        <v>9309</v>
      </c>
      <c r="G57" s="450" t="s">
        <v>9748</v>
      </c>
      <c r="H57" s="447" t="s">
        <v>10616</v>
      </c>
    </row>
    <row r="58" spans="1:8" x14ac:dyDescent="0.15">
      <c r="A58" s="461">
        <v>39</v>
      </c>
      <c r="B58" s="453" t="s">
        <v>655</v>
      </c>
      <c r="C58" s="454" t="s">
        <v>10617</v>
      </c>
      <c r="D58" s="456">
        <v>80</v>
      </c>
      <c r="E58" s="456">
        <v>40</v>
      </c>
      <c r="F58" s="451" t="s">
        <v>10642</v>
      </c>
      <c r="G58" s="450" t="s">
        <v>9748</v>
      </c>
      <c r="H58" s="447" t="s">
        <v>10618</v>
      </c>
    </row>
    <row r="59" spans="1:8" x14ac:dyDescent="0.15">
      <c r="A59" s="461">
        <v>40</v>
      </c>
      <c r="B59" s="453" t="s">
        <v>636</v>
      </c>
      <c r="C59" s="454" t="s">
        <v>10579</v>
      </c>
      <c r="D59" s="456">
        <v>80</v>
      </c>
      <c r="E59" s="456">
        <v>40</v>
      </c>
      <c r="F59" s="451" t="s">
        <v>10643</v>
      </c>
      <c r="G59" s="450" t="s">
        <v>9356</v>
      </c>
      <c r="H59" s="447" t="s">
        <v>10618</v>
      </c>
    </row>
    <row r="60" spans="1:8" x14ac:dyDescent="0.15">
      <c r="A60" s="461">
        <v>42</v>
      </c>
      <c r="B60" s="453" t="s">
        <v>618</v>
      </c>
      <c r="C60" s="454" t="s">
        <v>10579</v>
      </c>
      <c r="D60" s="456">
        <v>70</v>
      </c>
      <c r="E60" s="456">
        <v>45</v>
      </c>
      <c r="F60" s="451" t="s">
        <v>10644</v>
      </c>
      <c r="G60" s="450" t="s">
        <v>9748</v>
      </c>
      <c r="H60" s="447" t="s">
        <v>10619</v>
      </c>
    </row>
    <row r="61" spans="1:8" x14ac:dyDescent="0.15">
      <c r="A61" s="461">
        <v>45</v>
      </c>
      <c r="B61" s="453" t="s">
        <v>653</v>
      </c>
      <c r="C61" s="454" t="s">
        <v>10571</v>
      </c>
      <c r="D61" s="456">
        <v>100</v>
      </c>
      <c r="E61" s="456">
        <v>50</v>
      </c>
      <c r="F61" s="451" t="s">
        <v>10645</v>
      </c>
      <c r="G61" s="450" t="s">
        <v>9356</v>
      </c>
      <c r="H61" s="447" t="s">
        <v>10620</v>
      </c>
    </row>
    <row r="62" spans="1:8" x14ac:dyDescent="0.15">
      <c r="A62" s="461">
        <v>48</v>
      </c>
      <c r="B62" s="453" t="s">
        <v>1054</v>
      </c>
      <c r="C62" s="454" t="s">
        <v>10621</v>
      </c>
      <c r="D62" s="456">
        <v>100</v>
      </c>
      <c r="E62" s="456">
        <v>50</v>
      </c>
      <c r="F62" s="451" t="s">
        <v>201</v>
      </c>
      <c r="G62" s="450" t="s">
        <v>10553</v>
      </c>
      <c r="H62" s="447" t="s">
        <v>10565</v>
      </c>
    </row>
    <row r="63" spans="1:8" x14ac:dyDescent="0.15">
      <c r="A63" s="461">
        <v>50</v>
      </c>
      <c r="B63" s="453" t="s">
        <v>963</v>
      </c>
      <c r="C63" s="454" t="s">
        <v>10622</v>
      </c>
      <c r="D63" s="456">
        <v>100</v>
      </c>
      <c r="E63" s="456">
        <v>50</v>
      </c>
      <c r="F63" s="451" t="s">
        <v>5709</v>
      </c>
      <c r="G63" s="450" t="s">
        <v>9359</v>
      </c>
      <c r="H63" s="447" t="s">
        <v>10623</v>
      </c>
    </row>
    <row r="64" spans="1:8" x14ac:dyDescent="0.15">
      <c r="A64" s="461">
        <v>55</v>
      </c>
      <c r="B64" s="453" t="s">
        <v>383</v>
      </c>
      <c r="C64" s="454" t="s">
        <v>10624</v>
      </c>
      <c r="D64" s="456">
        <v>100</v>
      </c>
      <c r="E64" s="456">
        <v>50</v>
      </c>
      <c r="F64" s="451" t="s">
        <v>10644</v>
      </c>
      <c r="G64" s="450" t="s">
        <v>9748</v>
      </c>
      <c r="H64" s="447" t="s">
        <v>10575</v>
      </c>
    </row>
    <row r="65" spans="1:8" x14ac:dyDescent="0.15">
      <c r="A65" s="461">
        <v>60</v>
      </c>
      <c r="B65" s="453" t="s">
        <v>5760</v>
      </c>
      <c r="C65" s="454" t="s">
        <v>10542</v>
      </c>
      <c r="D65" s="456">
        <v>100</v>
      </c>
      <c r="E65" s="456">
        <v>50</v>
      </c>
      <c r="F65" s="451" t="s">
        <v>201</v>
      </c>
      <c r="G65" s="450" t="s">
        <v>10553</v>
      </c>
      <c r="H65" s="447" t="s">
        <v>10625</v>
      </c>
    </row>
    <row r="66" spans="1:8" x14ac:dyDescent="0.15">
      <c r="A66" s="461">
        <v>60</v>
      </c>
      <c r="B66" s="453" t="s">
        <v>621</v>
      </c>
      <c r="C66" s="454" t="s">
        <v>10626</v>
      </c>
      <c r="D66" s="456">
        <v>100</v>
      </c>
      <c r="E66" s="456">
        <v>50</v>
      </c>
      <c r="F66" s="451" t="s">
        <v>10646</v>
      </c>
      <c r="G66" s="450" t="s">
        <v>9748</v>
      </c>
      <c r="H66" s="447" t="s">
        <v>10627</v>
      </c>
    </row>
  </sheetData>
  <mergeCells count="5">
    <mergeCell ref="A1:A2"/>
    <mergeCell ref="B1:B2"/>
    <mergeCell ref="C1:C2"/>
    <mergeCell ref="H1:H2"/>
    <mergeCell ref="D1:G1"/>
  </mergeCells>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CC00FF"/>
  </sheetPr>
  <dimension ref="A1:D23"/>
  <sheetViews>
    <sheetView workbookViewId="0">
      <selection sqref="A1:D1"/>
    </sheetView>
  </sheetViews>
  <sheetFormatPr defaultColWidth="47.83203125" defaultRowHeight="11.25" x14ac:dyDescent="0.15"/>
  <cols>
    <col min="1" max="3" width="10.6640625" style="599" bestFit="1" customWidth="1"/>
    <col min="4" max="4" width="16.83203125" style="599" bestFit="1" customWidth="1"/>
    <col min="5" max="16384" width="47.83203125" style="599"/>
  </cols>
  <sheetData>
    <row r="1" spans="1:4" ht="14.25" x14ac:dyDescent="0.15">
      <c r="A1" s="977" t="s">
        <v>10940</v>
      </c>
      <c r="B1" s="977"/>
      <c r="C1" s="977"/>
      <c r="D1" s="977"/>
    </row>
    <row r="2" spans="1:4" x14ac:dyDescent="0.15">
      <c r="A2" s="507" t="s">
        <v>10941</v>
      </c>
      <c r="B2" s="507" t="s">
        <v>10942</v>
      </c>
      <c r="C2" s="507" t="s">
        <v>10943</v>
      </c>
      <c r="D2" s="507" t="s">
        <v>10944</v>
      </c>
    </row>
    <row r="3" spans="1:4" ht="12" x14ac:dyDescent="0.15">
      <c r="A3" s="600">
        <v>1</v>
      </c>
      <c r="B3" s="271">
        <v>5</v>
      </c>
      <c r="C3" s="271" t="s">
        <v>6095</v>
      </c>
      <c r="D3" s="271" t="s">
        <v>702</v>
      </c>
    </row>
    <row r="4" spans="1:4" ht="12" x14ac:dyDescent="0.15">
      <c r="A4" s="600">
        <v>2</v>
      </c>
      <c r="B4" s="271">
        <v>10</v>
      </c>
      <c r="C4" s="271" t="s">
        <v>6095</v>
      </c>
      <c r="D4" s="271" t="s">
        <v>8374</v>
      </c>
    </row>
    <row r="5" spans="1:4" ht="12" x14ac:dyDescent="0.15">
      <c r="A5" s="600">
        <v>3</v>
      </c>
      <c r="B5" s="271">
        <v>15</v>
      </c>
      <c r="C5" s="271" t="s">
        <v>10945</v>
      </c>
      <c r="D5" s="271" t="s">
        <v>10946</v>
      </c>
    </row>
    <row r="6" spans="1:4" ht="12" x14ac:dyDescent="0.15">
      <c r="A6" s="600">
        <v>4</v>
      </c>
      <c r="B6" s="271">
        <v>20</v>
      </c>
      <c r="C6" s="271" t="s">
        <v>6095</v>
      </c>
      <c r="D6" s="271" t="s">
        <v>399</v>
      </c>
    </row>
    <row r="7" spans="1:4" ht="12" x14ac:dyDescent="0.15">
      <c r="A7" s="600">
        <v>5</v>
      </c>
      <c r="B7" s="271">
        <v>25</v>
      </c>
      <c r="C7" s="271" t="s">
        <v>6095</v>
      </c>
      <c r="D7" s="271" t="s">
        <v>8154</v>
      </c>
    </row>
    <row r="8" spans="1:4" ht="12" x14ac:dyDescent="0.15">
      <c r="A8" s="600">
        <v>6</v>
      </c>
      <c r="B8" s="271">
        <v>30</v>
      </c>
      <c r="C8" s="271" t="s">
        <v>10945</v>
      </c>
      <c r="D8" s="271" t="s">
        <v>3266</v>
      </c>
    </row>
    <row r="9" spans="1:4" ht="12" x14ac:dyDescent="0.15">
      <c r="A9" s="600">
        <v>7</v>
      </c>
      <c r="B9" s="271">
        <v>35</v>
      </c>
      <c r="C9" s="271" t="s">
        <v>6095</v>
      </c>
      <c r="D9" s="271" t="s">
        <v>9004</v>
      </c>
    </row>
    <row r="10" spans="1:4" ht="12" x14ac:dyDescent="0.15">
      <c r="A10" s="600">
        <v>8</v>
      </c>
      <c r="B10" s="271">
        <v>40</v>
      </c>
      <c r="C10" s="271" t="s">
        <v>10945</v>
      </c>
      <c r="D10" s="271" t="s">
        <v>10947</v>
      </c>
    </row>
    <row r="11" spans="1:4" ht="12" x14ac:dyDescent="0.15">
      <c r="A11" s="600">
        <v>9</v>
      </c>
      <c r="B11" s="271">
        <v>45</v>
      </c>
      <c r="C11" s="271" t="s">
        <v>6095</v>
      </c>
      <c r="D11" s="271" t="s">
        <v>3157</v>
      </c>
    </row>
    <row r="12" spans="1:4" ht="12" x14ac:dyDescent="0.15">
      <c r="A12" s="600">
        <v>10</v>
      </c>
      <c r="B12" s="271">
        <v>50</v>
      </c>
      <c r="C12" s="271" t="s">
        <v>10945</v>
      </c>
      <c r="D12" s="271" t="s">
        <v>3140</v>
      </c>
    </row>
    <row r="13" spans="1:4" ht="12" x14ac:dyDescent="0.15">
      <c r="A13" s="600">
        <v>11</v>
      </c>
      <c r="B13" s="271">
        <v>55</v>
      </c>
      <c r="C13" s="271" t="s">
        <v>10945</v>
      </c>
      <c r="D13" s="271" t="s">
        <v>1000</v>
      </c>
    </row>
    <row r="14" spans="1:4" ht="12" x14ac:dyDescent="0.15">
      <c r="A14" s="600">
        <v>12</v>
      </c>
      <c r="B14" s="271">
        <v>60</v>
      </c>
      <c r="C14" s="271" t="s">
        <v>10945</v>
      </c>
      <c r="D14" s="271" t="s">
        <v>601</v>
      </c>
    </row>
    <row r="15" spans="1:4" ht="12" x14ac:dyDescent="0.15">
      <c r="A15" s="600">
        <v>13</v>
      </c>
      <c r="B15" s="271">
        <v>65</v>
      </c>
      <c r="C15" s="271" t="s">
        <v>6095</v>
      </c>
      <c r="D15" s="271" t="s">
        <v>396</v>
      </c>
    </row>
    <row r="16" spans="1:4" ht="12" x14ac:dyDescent="0.15">
      <c r="A16" s="600">
        <v>14</v>
      </c>
      <c r="B16" s="271">
        <v>70</v>
      </c>
      <c r="C16" s="271" t="s">
        <v>6095</v>
      </c>
      <c r="D16" s="271" t="s">
        <v>10948</v>
      </c>
    </row>
    <row r="17" spans="1:4" ht="12" x14ac:dyDescent="0.15">
      <c r="A17" s="600">
        <v>15</v>
      </c>
      <c r="B17" s="271">
        <v>75</v>
      </c>
      <c r="C17" s="271" t="s">
        <v>6095</v>
      </c>
      <c r="D17" s="271" t="s">
        <v>10949</v>
      </c>
    </row>
    <row r="18" spans="1:4" ht="12" x14ac:dyDescent="0.15">
      <c r="A18" s="600">
        <v>16</v>
      </c>
      <c r="B18" s="271">
        <v>80</v>
      </c>
      <c r="C18" s="271" t="s">
        <v>10945</v>
      </c>
      <c r="D18" s="271" t="s">
        <v>367</v>
      </c>
    </row>
    <row r="19" spans="1:4" ht="12" x14ac:dyDescent="0.15">
      <c r="A19" s="600">
        <v>17</v>
      </c>
      <c r="B19" s="271">
        <v>85</v>
      </c>
      <c r="C19" s="271" t="s">
        <v>6095</v>
      </c>
      <c r="D19" s="271" t="s">
        <v>7756</v>
      </c>
    </row>
    <row r="20" spans="1:4" ht="12" x14ac:dyDescent="0.15">
      <c r="A20" s="600">
        <v>18</v>
      </c>
      <c r="B20" s="271">
        <v>90</v>
      </c>
      <c r="C20" s="271" t="s">
        <v>6095</v>
      </c>
      <c r="D20" s="271" t="s">
        <v>9336</v>
      </c>
    </row>
    <row r="21" spans="1:4" ht="12" x14ac:dyDescent="0.15">
      <c r="A21" s="600">
        <v>19</v>
      </c>
      <c r="B21" s="271">
        <v>95</v>
      </c>
      <c r="C21" s="271" t="s">
        <v>10945</v>
      </c>
      <c r="D21" s="271" t="s">
        <v>4260</v>
      </c>
    </row>
    <row r="22" spans="1:4" ht="12" x14ac:dyDescent="0.15">
      <c r="A22" s="600">
        <v>20</v>
      </c>
      <c r="B22" s="271">
        <v>97</v>
      </c>
      <c r="C22" s="271" t="s">
        <v>10945</v>
      </c>
      <c r="D22" s="271" t="s">
        <v>5990</v>
      </c>
    </row>
    <row r="23" spans="1:4" ht="12" x14ac:dyDescent="0.15">
      <c r="A23" s="600">
        <v>21</v>
      </c>
      <c r="B23" s="271">
        <v>99</v>
      </c>
      <c r="C23" s="271" t="s">
        <v>6095</v>
      </c>
      <c r="D23" s="271" t="s">
        <v>392</v>
      </c>
    </row>
  </sheetData>
  <mergeCells count="1">
    <mergeCell ref="A1:D1"/>
  </mergeCells>
  <phoneticPr fontId="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
    <tabColor theme="1" tint="0.34998626667073579"/>
  </sheetPr>
  <dimension ref="A1:G1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34.83203125" defaultRowHeight="11.25" x14ac:dyDescent="0.15"/>
  <cols>
    <col min="1" max="1" width="23.1640625" style="4" bestFit="1" customWidth="1"/>
    <col min="2" max="2" width="28" style="3" bestFit="1" customWidth="1"/>
    <col min="3" max="3" width="7.83203125" style="3" bestFit="1" customWidth="1"/>
    <col min="4" max="4" width="8.5" style="3" bestFit="1" customWidth="1"/>
    <col min="5" max="5" width="26" style="3" bestFit="1" customWidth="1"/>
    <col min="6" max="6" width="153.6640625" style="3" bestFit="1" customWidth="1"/>
    <col min="7" max="7" width="73" style="3" bestFit="1" customWidth="1"/>
    <col min="8" max="16384" width="34.83203125" style="3"/>
  </cols>
  <sheetData>
    <row r="1" spans="1:7" ht="12" thickBot="1" x14ac:dyDescent="0.2">
      <c r="A1" s="426" t="s">
        <v>321</v>
      </c>
      <c r="B1" s="426" t="s">
        <v>320</v>
      </c>
      <c r="C1" s="426" t="s">
        <v>7318</v>
      </c>
      <c r="D1" s="426" t="s">
        <v>319</v>
      </c>
      <c r="E1" s="426" t="s">
        <v>318</v>
      </c>
      <c r="F1" s="41" t="s">
        <v>7317</v>
      </c>
      <c r="G1" s="41" t="s">
        <v>81</v>
      </c>
    </row>
    <row r="2" spans="1:7" ht="36" x14ac:dyDescent="0.15">
      <c r="A2" s="242" t="s">
        <v>317</v>
      </c>
      <c r="B2" s="245" t="s">
        <v>7098</v>
      </c>
      <c r="C2" s="246">
        <v>10</v>
      </c>
      <c r="D2" s="247" t="s">
        <v>103</v>
      </c>
      <c r="E2" s="248" t="s">
        <v>103</v>
      </c>
      <c r="F2" s="224" t="s">
        <v>7099</v>
      </c>
      <c r="G2" s="250" t="s">
        <v>7100</v>
      </c>
    </row>
    <row r="3" spans="1:7" ht="36" x14ac:dyDescent="0.15">
      <c r="A3" s="242" t="s">
        <v>7101</v>
      </c>
      <c r="B3" s="245" t="s">
        <v>7098</v>
      </c>
      <c r="C3" s="246">
        <v>20</v>
      </c>
      <c r="D3" s="247" t="s">
        <v>103</v>
      </c>
      <c r="E3" s="248" t="s">
        <v>103</v>
      </c>
      <c r="F3" s="224" t="s">
        <v>7102</v>
      </c>
      <c r="G3" s="250"/>
    </row>
    <row r="4" spans="1:7" ht="96" x14ac:dyDescent="0.15">
      <c r="A4" s="242" t="s">
        <v>316</v>
      </c>
      <c r="B4" s="245" t="s">
        <v>7098</v>
      </c>
      <c r="C4" s="246" t="s">
        <v>103</v>
      </c>
      <c r="D4" s="247">
        <v>100</v>
      </c>
      <c r="E4" s="248" t="s">
        <v>103</v>
      </c>
      <c r="F4" s="224" t="s">
        <v>7103</v>
      </c>
      <c r="G4" s="250"/>
    </row>
    <row r="5" spans="1:7" ht="36" x14ac:dyDescent="0.15">
      <c r="A5" s="242" t="s">
        <v>315</v>
      </c>
      <c r="B5" s="245" t="s">
        <v>7104</v>
      </c>
      <c r="C5" s="246">
        <v>30</v>
      </c>
      <c r="D5" s="247">
        <v>5</v>
      </c>
      <c r="E5" s="248" t="s">
        <v>314</v>
      </c>
      <c r="F5" s="224" t="s">
        <v>7105</v>
      </c>
      <c r="G5" s="250" t="s">
        <v>7106</v>
      </c>
    </row>
    <row r="6" spans="1:7" ht="132" x14ac:dyDescent="0.15">
      <c r="A6" s="242" t="s">
        <v>313</v>
      </c>
      <c r="B6" s="245" t="s">
        <v>7107</v>
      </c>
      <c r="C6" s="246">
        <v>1000</v>
      </c>
      <c r="D6" s="247">
        <v>25</v>
      </c>
      <c r="E6" s="248" t="s">
        <v>103</v>
      </c>
      <c r="F6" s="224" t="s">
        <v>10218</v>
      </c>
      <c r="G6" s="250" t="s">
        <v>7108</v>
      </c>
    </row>
    <row r="7" spans="1:7" ht="12" x14ac:dyDescent="0.15">
      <c r="A7" s="983" t="s">
        <v>312</v>
      </c>
      <c r="B7" s="984" t="s">
        <v>311</v>
      </c>
      <c r="C7" s="980" t="s">
        <v>103</v>
      </c>
      <c r="D7" s="981">
        <v>5</v>
      </c>
      <c r="E7" s="978" t="s">
        <v>310</v>
      </c>
      <c r="F7" s="979" t="s">
        <v>7109</v>
      </c>
      <c r="G7" s="250" t="s">
        <v>302</v>
      </c>
    </row>
    <row r="8" spans="1:7" ht="12" x14ac:dyDescent="0.15">
      <c r="A8" s="983"/>
      <c r="B8" s="984"/>
      <c r="C8" s="980"/>
      <c r="D8" s="981"/>
      <c r="E8" s="978"/>
      <c r="F8" s="979"/>
      <c r="G8" s="250" t="s">
        <v>7110</v>
      </c>
    </row>
    <row r="9" spans="1:7" ht="12" x14ac:dyDescent="0.15">
      <c r="A9" s="983" t="s">
        <v>309</v>
      </c>
      <c r="B9" s="984" t="s">
        <v>278</v>
      </c>
      <c r="C9" s="980">
        <v>10000</v>
      </c>
      <c r="D9" s="981">
        <v>50</v>
      </c>
      <c r="E9" s="978" t="s">
        <v>103</v>
      </c>
      <c r="F9" s="979" t="s">
        <v>7111</v>
      </c>
      <c r="G9" s="250" t="s">
        <v>302</v>
      </c>
    </row>
    <row r="10" spans="1:7" ht="12" x14ac:dyDescent="0.15">
      <c r="A10" s="983"/>
      <c r="B10" s="984"/>
      <c r="C10" s="980"/>
      <c r="D10" s="981"/>
      <c r="E10" s="978"/>
      <c r="F10" s="979"/>
      <c r="G10" s="250" t="s">
        <v>7112</v>
      </c>
    </row>
    <row r="11" spans="1:7" ht="12" x14ac:dyDescent="0.15">
      <c r="A11" s="983"/>
      <c r="B11" s="984"/>
      <c r="C11" s="980"/>
      <c r="D11" s="981"/>
      <c r="E11" s="978"/>
      <c r="F11" s="979"/>
      <c r="G11" s="250" t="s">
        <v>308</v>
      </c>
    </row>
    <row r="12" spans="1:7" ht="12" x14ac:dyDescent="0.15">
      <c r="A12" s="983" t="s">
        <v>7113</v>
      </c>
      <c r="B12" s="984" t="s">
        <v>7114</v>
      </c>
      <c r="C12" s="980">
        <v>8000</v>
      </c>
      <c r="D12" s="981">
        <v>25</v>
      </c>
      <c r="E12" s="978" t="s">
        <v>7116</v>
      </c>
      <c r="F12" s="979" t="s">
        <v>7115</v>
      </c>
      <c r="G12" s="250" t="s">
        <v>307</v>
      </c>
    </row>
    <row r="13" spans="1:7" ht="12" x14ac:dyDescent="0.15">
      <c r="A13" s="983"/>
      <c r="B13" s="984"/>
      <c r="C13" s="980"/>
      <c r="D13" s="981"/>
      <c r="E13" s="978"/>
      <c r="F13" s="979"/>
      <c r="G13" s="250" t="s">
        <v>306</v>
      </c>
    </row>
    <row r="14" spans="1:7" ht="12" x14ac:dyDescent="0.15">
      <c r="A14" s="983" t="s">
        <v>305</v>
      </c>
      <c r="B14" s="984" t="s">
        <v>256</v>
      </c>
      <c r="C14" s="980">
        <v>500</v>
      </c>
      <c r="D14" s="981">
        <v>10</v>
      </c>
      <c r="E14" s="978" t="s">
        <v>215</v>
      </c>
      <c r="F14" s="979" t="s">
        <v>7117</v>
      </c>
      <c r="G14" s="250" t="s">
        <v>7118</v>
      </c>
    </row>
    <row r="15" spans="1:7" ht="12" x14ac:dyDescent="0.15">
      <c r="A15" s="983"/>
      <c r="B15" s="984"/>
      <c r="C15" s="980"/>
      <c r="D15" s="981"/>
      <c r="E15" s="978"/>
      <c r="F15" s="979"/>
      <c r="G15" s="250" t="s">
        <v>7119</v>
      </c>
    </row>
    <row r="16" spans="1:7" ht="12" x14ac:dyDescent="0.15">
      <c r="A16" s="983" t="s">
        <v>304</v>
      </c>
      <c r="B16" s="984" t="s">
        <v>7120</v>
      </c>
      <c r="C16" s="980">
        <v>800</v>
      </c>
      <c r="D16" s="981">
        <v>10</v>
      </c>
      <c r="E16" s="978" t="s">
        <v>103</v>
      </c>
      <c r="F16" s="982" t="s">
        <v>7121</v>
      </c>
      <c r="G16" s="250" t="s">
        <v>303</v>
      </c>
    </row>
    <row r="17" spans="1:7" ht="12" x14ac:dyDescent="0.15">
      <c r="A17" s="983"/>
      <c r="B17" s="984"/>
      <c r="C17" s="980"/>
      <c r="D17" s="981"/>
      <c r="E17" s="978"/>
      <c r="F17" s="982"/>
      <c r="G17" s="250" t="s">
        <v>7122</v>
      </c>
    </row>
    <row r="18" spans="1:7" ht="12" x14ac:dyDescent="0.15">
      <c r="A18" s="983" t="s">
        <v>7123</v>
      </c>
      <c r="B18" s="984" t="s">
        <v>7124</v>
      </c>
      <c r="C18" s="980">
        <v>10000</v>
      </c>
      <c r="D18" s="981">
        <v>20</v>
      </c>
      <c r="E18" s="978" t="s">
        <v>7126</v>
      </c>
      <c r="F18" s="979" t="s">
        <v>7125</v>
      </c>
      <c r="G18" s="250" t="s">
        <v>302</v>
      </c>
    </row>
    <row r="19" spans="1:7" ht="12" x14ac:dyDescent="0.15">
      <c r="A19" s="983"/>
      <c r="B19" s="984"/>
      <c r="C19" s="980"/>
      <c r="D19" s="981"/>
      <c r="E19" s="978"/>
      <c r="F19" s="979"/>
      <c r="G19" s="250" t="s">
        <v>7127</v>
      </c>
    </row>
    <row r="20" spans="1:7" ht="12" x14ac:dyDescent="0.15">
      <c r="A20" s="983"/>
      <c r="B20" s="984"/>
      <c r="C20" s="980"/>
      <c r="D20" s="981"/>
      <c r="E20" s="978"/>
      <c r="F20" s="979"/>
      <c r="G20" s="250" t="s">
        <v>7128</v>
      </c>
    </row>
    <row r="21" spans="1:7" ht="48" x14ac:dyDescent="0.15">
      <c r="A21" s="242" t="s">
        <v>301</v>
      </c>
      <c r="B21" s="245" t="s">
        <v>278</v>
      </c>
      <c r="C21" s="246">
        <v>450</v>
      </c>
      <c r="D21" s="247">
        <v>60</v>
      </c>
      <c r="E21" s="248" t="s">
        <v>103</v>
      </c>
      <c r="F21" s="224" t="s">
        <v>7129</v>
      </c>
      <c r="G21" s="250" t="s">
        <v>298</v>
      </c>
    </row>
    <row r="22" spans="1:7" ht="84" x14ac:dyDescent="0.15">
      <c r="A22" s="242" t="s">
        <v>300</v>
      </c>
      <c r="B22" s="245" t="s">
        <v>256</v>
      </c>
      <c r="C22" s="246" t="s">
        <v>103</v>
      </c>
      <c r="D22" s="247">
        <v>10</v>
      </c>
      <c r="E22" s="248" t="s">
        <v>299</v>
      </c>
      <c r="F22" s="224" t="s">
        <v>7130</v>
      </c>
      <c r="G22" s="250" t="s">
        <v>298</v>
      </c>
    </row>
    <row r="23" spans="1:7" ht="96" x14ac:dyDescent="0.15">
      <c r="A23" s="243" t="s">
        <v>297</v>
      </c>
      <c r="B23" s="245" t="s">
        <v>7131</v>
      </c>
      <c r="C23" s="249" t="s">
        <v>103</v>
      </c>
      <c r="D23" s="247">
        <v>5</v>
      </c>
      <c r="E23" s="248" t="s">
        <v>103</v>
      </c>
      <c r="F23" s="225" t="s">
        <v>7132</v>
      </c>
      <c r="G23" s="251" t="s">
        <v>296</v>
      </c>
    </row>
    <row r="24" spans="1:7" ht="84" x14ac:dyDescent="0.15">
      <c r="A24" s="242" t="s">
        <v>9606</v>
      </c>
      <c r="B24" s="245" t="s">
        <v>7133</v>
      </c>
      <c r="C24" s="246" t="s">
        <v>103</v>
      </c>
      <c r="D24" s="247">
        <v>5</v>
      </c>
      <c r="E24" s="248" t="s">
        <v>103</v>
      </c>
      <c r="F24" s="252" t="s">
        <v>7134</v>
      </c>
      <c r="G24" s="250" t="s">
        <v>296</v>
      </c>
    </row>
    <row r="25" spans="1:7" ht="60" x14ac:dyDescent="0.15">
      <c r="A25" s="242" t="s">
        <v>7135</v>
      </c>
      <c r="B25" s="245" t="s">
        <v>65</v>
      </c>
      <c r="C25" s="249" t="s">
        <v>103</v>
      </c>
      <c r="D25" s="247">
        <v>25</v>
      </c>
      <c r="E25" s="248" t="s">
        <v>103</v>
      </c>
      <c r="F25" s="252" t="s">
        <v>7136</v>
      </c>
      <c r="G25" s="251" t="s">
        <v>7137</v>
      </c>
    </row>
    <row r="26" spans="1:7" ht="36" x14ac:dyDescent="0.15">
      <c r="A26" s="242" t="s">
        <v>295</v>
      </c>
      <c r="B26" s="245" t="s">
        <v>80</v>
      </c>
      <c r="C26" s="246">
        <v>80</v>
      </c>
      <c r="D26" s="247">
        <v>10</v>
      </c>
      <c r="E26" s="248" t="s">
        <v>294</v>
      </c>
      <c r="F26" s="224" t="s">
        <v>7138</v>
      </c>
      <c r="G26" s="250" t="s">
        <v>7139</v>
      </c>
    </row>
    <row r="27" spans="1:7" ht="48" x14ac:dyDescent="0.15">
      <c r="A27" s="242" t="s">
        <v>7140</v>
      </c>
      <c r="B27" s="245" t="s">
        <v>80</v>
      </c>
      <c r="C27" s="246">
        <v>5000</v>
      </c>
      <c r="D27" s="247">
        <v>20</v>
      </c>
      <c r="E27" s="248" t="s">
        <v>293</v>
      </c>
      <c r="F27" s="224" t="s">
        <v>7141</v>
      </c>
      <c r="G27" s="250"/>
    </row>
    <row r="28" spans="1:7" ht="36" x14ac:dyDescent="0.15">
      <c r="A28" s="242" t="s">
        <v>7142</v>
      </c>
      <c r="B28" s="245" t="s">
        <v>292</v>
      </c>
      <c r="C28" s="249">
        <v>350</v>
      </c>
      <c r="D28" s="247">
        <v>15</v>
      </c>
      <c r="E28" s="248" t="s">
        <v>103</v>
      </c>
      <c r="F28" s="225" t="s">
        <v>7143</v>
      </c>
      <c r="G28" s="251" t="s">
        <v>7144</v>
      </c>
    </row>
    <row r="29" spans="1:7" ht="36" x14ac:dyDescent="0.15">
      <c r="A29" s="242" t="s">
        <v>291</v>
      </c>
      <c r="B29" s="245" t="s">
        <v>286</v>
      </c>
      <c r="C29" s="246">
        <v>800</v>
      </c>
      <c r="D29" s="247">
        <v>10</v>
      </c>
      <c r="E29" s="248" t="s">
        <v>290</v>
      </c>
      <c r="F29" s="224" t="s">
        <v>7145</v>
      </c>
      <c r="G29" s="250"/>
    </row>
    <row r="30" spans="1:7" ht="60" x14ac:dyDescent="0.15">
      <c r="A30" s="242" t="s">
        <v>289</v>
      </c>
      <c r="B30" s="245" t="s">
        <v>286</v>
      </c>
      <c r="C30" s="246">
        <v>1000</v>
      </c>
      <c r="D30" s="247">
        <v>10</v>
      </c>
      <c r="E30" s="248" t="s">
        <v>7147</v>
      </c>
      <c r="F30" s="224" t="s">
        <v>7146</v>
      </c>
      <c r="G30" s="250" t="s">
        <v>288</v>
      </c>
    </row>
    <row r="31" spans="1:7" ht="36" x14ac:dyDescent="0.15">
      <c r="A31" s="242" t="s">
        <v>287</v>
      </c>
      <c r="B31" s="245" t="s">
        <v>286</v>
      </c>
      <c r="C31" s="249">
        <v>1200</v>
      </c>
      <c r="D31" s="247">
        <v>10</v>
      </c>
      <c r="E31" s="248" t="s">
        <v>7149</v>
      </c>
      <c r="F31" s="225" t="s">
        <v>7148</v>
      </c>
      <c r="G31" s="251" t="s">
        <v>284</v>
      </c>
    </row>
    <row r="32" spans="1:7" ht="84" x14ac:dyDescent="0.15">
      <c r="A32" s="242" t="s">
        <v>283</v>
      </c>
      <c r="B32" s="245" t="s">
        <v>278</v>
      </c>
      <c r="C32" s="249">
        <v>800</v>
      </c>
      <c r="D32" s="247">
        <v>10</v>
      </c>
      <c r="E32" s="248" t="s">
        <v>7151</v>
      </c>
      <c r="F32" s="225" t="s">
        <v>7150</v>
      </c>
      <c r="G32" s="251"/>
    </row>
    <row r="33" spans="1:7" ht="48" x14ac:dyDescent="0.15">
      <c r="A33" s="242" t="s">
        <v>282</v>
      </c>
      <c r="B33" s="245" t="s">
        <v>278</v>
      </c>
      <c r="C33" s="246">
        <v>450</v>
      </c>
      <c r="D33" s="247">
        <v>20</v>
      </c>
      <c r="E33" s="248" t="s">
        <v>7153</v>
      </c>
      <c r="F33" s="224" t="s">
        <v>7152</v>
      </c>
      <c r="G33" s="250" t="s">
        <v>7154</v>
      </c>
    </row>
    <row r="34" spans="1:7" ht="84" x14ac:dyDescent="0.15">
      <c r="A34" s="242" t="s">
        <v>281</v>
      </c>
      <c r="B34" s="245" t="s">
        <v>278</v>
      </c>
      <c r="C34" s="246">
        <v>250</v>
      </c>
      <c r="D34" s="247">
        <v>10</v>
      </c>
      <c r="E34" s="248" t="s">
        <v>280</v>
      </c>
      <c r="F34" s="224" t="s">
        <v>7155</v>
      </c>
      <c r="G34" s="250"/>
    </row>
    <row r="35" spans="1:7" ht="96" x14ac:dyDescent="0.15">
      <c r="A35" s="242" t="s">
        <v>279</v>
      </c>
      <c r="B35" s="245" t="s">
        <v>278</v>
      </c>
      <c r="C35" s="246">
        <v>750</v>
      </c>
      <c r="D35" s="247">
        <v>20</v>
      </c>
      <c r="E35" s="248" t="s">
        <v>103</v>
      </c>
      <c r="F35" s="224" t="s">
        <v>7156</v>
      </c>
      <c r="G35" s="250" t="s">
        <v>7157</v>
      </c>
    </row>
    <row r="36" spans="1:7" ht="12" x14ac:dyDescent="0.15">
      <c r="A36" s="983" t="s">
        <v>277</v>
      </c>
      <c r="B36" s="984" t="s">
        <v>276</v>
      </c>
      <c r="C36" s="980">
        <v>1000</v>
      </c>
      <c r="D36" s="981">
        <v>20</v>
      </c>
      <c r="E36" s="978" t="s">
        <v>7159</v>
      </c>
      <c r="F36" s="979" t="s">
        <v>7158</v>
      </c>
      <c r="G36" s="250" t="s">
        <v>7160</v>
      </c>
    </row>
    <row r="37" spans="1:7" ht="12" x14ac:dyDescent="0.15">
      <c r="A37" s="983"/>
      <c r="B37" s="984"/>
      <c r="C37" s="980"/>
      <c r="D37" s="981"/>
      <c r="E37" s="978"/>
      <c r="F37" s="979"/>
      <c r="G37" s="250" t="s">
        <v>7161</v>
      </c>
    </row>
    <row r="38" spans="1:7" ht="96" x14ac:dyDescent="0.15">
      <c r="A38" s="242" t="s">
        <v>274</v>
      </c>
      <c r="B38" s="245" t="s">
        <v>7162</v>
      </c>
      <c r="C38" s="246">
        <v>300</v>
      </c>
      <c r="D38" s="247">
        <v>5</v>
      </c>
      <c r="E38" s="248" t="s">
        <v>273</v>
      </c>
      <c r="F38" s="224" t="s">
        <v>10217</v>
      </c>
      <c r="G38" s="250" t="s">
        <v>7163</v>
      </c>
    </row>
    <row r="39" spans="1:7" ht="48" x14ac:dyDescent="0.15">
      <c r="A39" s="242" t="s">
        <v>7164</v>
      </c>
      <c r="B39" s="245" t="s">
        <v>271</v>
      </c>
      <c r="C39" s="246">
        <v>500</v>
      </c>
      <c r="D39" s="247">
        <v>10</v>
      </c>
      <c r="E39" s="248" t="s">
        <v>103</v>
      </c>
      <c r="F39" s="224" t="s">
        <v>7165</v>
      </c>
      <c r="G39" s="250" t="s">
        <v>7166</v>
      </c>
    </row>
    <row r="40" spans="1:7" ht="120" x14ac:dyDescent="0.15">
      <c r="A40" s="242" t="s">
        <v>272</v>
      </c>
      <c r="B40" s="245" t="s">
        <v>271</v>
      </c>
      <c r="C40" s="246">
        <v>5000</v>
      </c>
      <c r="D40" s="247">
        <v>10</v>
      </c>
      <c r="E40" s="248" t="s">
        <v>270</v>
      </c>
      <c r="F40" s="224" t="s">
        <v>7167</v>
      </c>
      <c r="G40" s="250" t="s">
        <v>7168</v>
      </c>
    </row>
    <row r="41" spans="1:7" ht="84" x14ac:dyDescent="0.15">
      <c r="A41" s="242" t="s">
        <v>269</v>
      </c>
      <c r="B41" s="245" t="s">
        <v>256</v>
      </c>
      <c r="C41" s="246">
        <v>1200</v>
      </c>
      <c r="D41" s="247">
        <v>30</v>
      </c>
      <c r="E41" s="248" t="s">
        <v>115</v>
      </c>
      <c r="F41" s="224" t="s">
        <v>7169</v>
      </c>
      <c r="G41" s="250"/>
    </row>
    <row r="42" spans="1:7" ht="60" x14ac:dyDescent="0.15">
      <c r="A42" s="242" t="s">
        <v>268</v>
      </c>
      <c r="B42" s="245" t="s">
        <v>256</v>
      </c>
      <c r="C42" s="246">
        <v>650</v>
      </c>
      <c r="D42" s="247">
        <v>10</v>
      </c>
      <c r="E42" s="248" t="s">
        <v>268</v>
      </c>
      <c r="F42" s="224" t="s">
        <v>7170</v>
      </c>
      <c r="G42" s="250" t="s">
        <v>7171</v>
      </c>
    </row>
    <row r="43" spans="1:7" ht="12" x14ac:dyDescent="0.15">
      <c r="A43" s="242" t="s">
        <v>267</v>
      </c>
      <c r="B43" s="245" t="s">
        <v>256</v>
      </c>
      <c r="C43" s="246">
        <v>500</v>
      </c>
      <c r="D43" s="247">
        <v>20</v>
      </c>
      <c r="E43" s="248" t="s">
        <v>266</v>
      </c>
      <c r="F43" s="224"/>
      <c r="G43" s="250" t="s">
        <v>7172</v>
      </c>
    </row>
    <row r="44" spans="1:7" ht="24" x14ac:dyDescent="0.15">
      <c r="A44" s="242" t="s">
        <v>265</v>
      </c>
      <c r="B44" s="245" t="s">
        <v>256</v>
      </c>
      <c r="C44" s="246">
        <v>1500</v>
      </c>
      <c r="D44" s="247">
        <v>50</v>
      </c>
      <c r="E44" s="248" t="s">
        <v>103</v>
      </c>
      <c r="F44" s="224" t="s">
        <v>7173</v>
      </c>
      <c r="G44" s="250" t="s">
        <v>264</v>
      </c>
    </row>
    <row r="45" spans="1:7" ht="48" x14ac:dyDescent="0.15">
      <c r="A45" s="242" t="s">
        <v>263</v>
      </c>
      <c r="B45" s="245" t="s">
        <v>256</v>
      </c>
      <c r="C45" s="246">
        <v>400</v>
      </c>
      <c r="D45" s="247">
        <v>10</v>
      </c>
      <c r="E45" s="248" t="s">
        <v>262</v>
      </c>
      <c r="F45" s="224" t="s">
        <v>7174</v>
      </c>
      <c r="G45" s="250" t="s">
        <v>261</v>
      </c>
    </row>
    <row r="46" spans="1:7" ht="12" x14ac:dyDescent="0.15">
      <c r="A46" s="983" t="s">
        <v>260</v>
      </c>
      <c r="B46" s="984" t="s">
        <v>256</v>
      </c>
      <c r="C46" s="980">
        <v>550</v>
      </c>
      <c r="D46" s="981">
        <v>10</v>
      </c>
      <c r="E46" s="978" t="s">
        <v>7176</v>
      </c>
      <c r="F46" s="979" t="s">
        <v>7175</v>
      </c>
      <c r="G46" s="250" t="s">
        <v>259</v>
      </c>
    </row>
    <row r="47" spans="1:7" ht="12" x14ac:dyDescent="0.15">
      <c r="A47" s="983"/>
      <c r="B47" s="984"/>
      <c r="C47" s="980"/>
      <c r="D47" s="981"/>
      <c r="E47" s="978"/>
      <c r="F47" s="979"/>
      <c r="G47" s="253" t="s">
        <v>7177</v>
      </c>
    </row>
    <row r="48" spans="1:7" ht="12" x14ac:dyDescent="0.15">
      <c r="A48" s="983"/>
      <c r="B48" s="984"/>
      <c r="C48" s="980"/>
      <c r="D48" s="981"/>
      <c r="E48" s="978"/>
      <c r="F48" s="979"/>
      <c r="G48" s="250" t="s">
        <v>7178</v>
      </c>
    </row>
    <row r="49" spans="1:7" ht="12" x14ac:dyDescent="0.15">
      <c r="A49" s="983"/>
      <c r="B49" s="984"/>
      <c r="C49" s="980"/>
      <c r="D49" s="981"/>
      <c r="E49" s="978"/>
      <c r="F49" s="979"/>
      <c r="G49" s="250" t="s">
        <v>7179</v>
      </c>
    </row>
    <row r="50" spans="1:7" ht="60" x14ac:dyDescent="0.15">
      <c r="A50" s="242" t="s">
        <v>7180</v>
      </c>
      <c r="B50" s="245" t="s">
        <v>256</v>
      </c>
      <c r="C50" s="246">
        <v>350</v>
      </c>
      <c r="D50" s="247">
        <v>10</v>
      </c>
      <c r="E50" s="248" t="s">
        <v>255</v>
      </c>
      <c r="F50" s="224" t="s">
        <v>7181</v>
      </c>
      <c r="G50" s="250" t="s">
        <v>7182</v>
      </c>
    </row>
    <row r="51" spans="1:7" ht="72" x14ac:dyDescent="0.15">
      <c r="A51" s="242" t="s">
        <v>258</v>
      </c>
      <c r="B51" s="245" t="s">
        <v>256</v>
      </c>
      <c r="C51" s="246">
        <v>500</v>
      </c>
      <c r="D51" s="247">
        <v>10</v>
      </c>
      <c r="E51" s="248" t="s">
        <v>255</v>
      </c>
      <c r="F51" s="224" t="s">
        <v>7183</v>
      </c>
      <c r="G51" s="250" t="s">
        <v>7184</v>
      </c>
    </row>
    <row r="52" spans="1:7" ht="60" x14ac:dyDescent="0.15">
      <c r="A52" s="242" t="s">
        <v>257</v>
      </c>
      <c r="B52" s="245" t="s">
        <v>256</v>
      </c>
      <c r="C52" s="246">
        <v>800</v>
      </c>
      <c r="D52" s="247">
        <v>10</v>
      </c>
      <c r="E52" s="248" t="s">
        <v>255</v>
      </c>
      <c r="F52" s="224" t="s">
        <v>7185</v>
      </c>
      <c r="G52" s="250"/>
    </row>
    <row r="53" spans="1:7" ht="84" x14ac:dyDescent="0.15">
      <c r="A53" s="242" t="s">
        <v>254</v>
      </c>
      <c r="B53" s="245" t="s">
        <v>253</v>
      </c>
      <c r="C53" s="246">
        <v>600</v>
      </c>
      <c r="D53" s="247">
        <v>10</v>
      </c>
      <c r="E53" s="248" t="s">
        <v>103</v>
      </c>
      <c r="F53" s="224" t="s">
        <v>7186</v>
      </c>
      <c r="G53" s="250" t="s">
        <v>7187</v>
      </c>
    </row>
    <row r="54" spans="1:7" ht="36" x14ac:dyDescent="0.15">
      <c r="A54" s="242" t="s">
        <v>252</v>
      </c>
      <c r="B54" s="245" t="s">
        <v>251</v>
      </c>
      <c r="C54" s="246">
        <v>500</v>
      </c>
      <c r="D54" s="247">
        <v>10</v>
      </c>
      <c r="E54" s="248" t="s">
        <v>250</v>
      </c>
      <c r="F54" s="224" t="s">
        <v>7188</v>
      </c>
      <c r="G54" s="250" t="s">
        <v>7189</v>
      </c>
    </row>
    <row r="55" spans="1:7" ht="24" x14ac:dyDescent="0.15">
      <c r="A55" s="242" t="s">
        <v>249</v>
      </c>
      <c r="B55" s="245" t="s">
        <v>76</v>
      </c>
      <c r="C55" s="246" t="s">
        <v>103</v>
      </c>
      <c r="D55" s="247">
        <v>5</v>
      </c>
      <c r="E55" s="248" t="s">
        <v>248</v>
      </c>
      <c r="F55" s="224" t="s">
        <v>7190</v>
      </c>
      <c r="G55" s="250"/>
    </row>
    <row r="56" spans="1:7" ht="36" x14ac:dyDescent="0.15">
      <c r="A56" s="242" t="s">
        <v>247</v>
      </c>
      <c r="B56" s="245" t="s">
        <v>76</v>
      </c>
      <c r="C56" s="246">
        <v>2500</v>
      </c>
      <c r="D56" s="247">
        <v>20</v>
      </c>
      <c r="E56" s="248" t="s">
        <v>246</v>
      </c>
      <c r="F56" s="224" t="s">
        <v>7191</v>
      </c>
      <c r="G56" s="250" t="s">
        <v>245</v>
      </c>
    </row>
    <row r="57" spans="1:7" ht="12" x14ac:dyDescent="0.15">
      <c r="A57" s="983" t="s">
        <v>244</v>
      </c>
      <c r="B57" s="984" t="s">
        <v>243</v>
      </c>
      <c r="C57" s="980">
        <v>3300</v>
      </c>
      <c r="D57" s="981">
        <v>20</v>
      </c>
      <c r="E57" s="978" t="s">
        <v>242</v>
      </c>
      <c r="F57" s="979" t="s">
        <v>7192</v>
      </c>
      <c r="G57" s="250" t="s">
        <v>241</v>
      </c>
    </row>
    <row r="58" spans="1:7" ht="12" x14ac:dyDescent="0.15">
      <c r="A58" s="983"/>
      <c r="B58" s="984"/>
      <c r="C58" s="980"/>
      <c r="D58" s="981"/>
      <c r="E58" s="978"/>
      <c r="F58" s="979"/>
      <c r="G58" s="250" t="s">
        <v>7193</v>
      </c>
    </row>
    <row r="59" spans="1:7" ht="12" x14ac:dyDescent="0.15">
      <c r="A59" s="983"/>
      <c r="B59" s="984"/>
      <c r="C59" s="980"/>
      <c r="D59" s="981"/>
      <c r="E59" s="978"/>
      <c r="F59" s="979"/>
      <c r="G59" s="250" t="s">
        <v>240</v>
      </c>
    </row>
    <row r="60" spans="1:7" ht="12" x14ac:dyDescent="0.15">
      <c r="A60" s="983" t="s">
        <v>239</v>
      </c>
      <c r="B60" s="984" t="s">
        <v>238</v>
      </c>
      <c r="C60" s="980">
        <v>888</v>
      </c>
      <c r="D60" s="981">
        <v>5</v>
      </c>
      <c r="E60" s="978" t="s">
        <v>7195</v>
      </c>
      <c r="F60" s="979" t="s">
        <v>7194</v>
      </c>
      <c r="G60" s="250" t="s">
        <v>7196</v>
      </c>
    </row>
    <row r="61" spans="1:7" ht="12" x14ac:dyDescent="0.15">
      <c r="A61" s="983"/>
      <c r="B61" s="984"/>
      <c r="C61" s="980"/>
      <c r="D61" s="981"/>
      <c r="E61" s="978"/>
      <c r="F61" s="979"/>
      <c r="G61" s="250" t="s">
        <v>7197</v>
      </c>
    </row>
    <row r="62" spans="1:7" ht="36" x14ac:dyDescent="0.15">
      <c r="A62" s="242" t="s">
        <v>237</v>
      </c>
      <c r="B62" s="245" t="s">
        <v>7198</v>
      </c>
      <c r="C62" s="246">
        <v>1200</v>
      </c>
      <c r="D62" s="247">
        <v>5</v>
      </c>
      <c r="E62" s="248" t="s">
        <v>103</v>
      </c>
      <c r="F62" s="224" t="s">
        <v>7199</v>
      </c>
      <c r="G62" s="250" t="s">
        <v>7200</v>
      </c>
    </row>
    <row r="63" spans="1:7" ht="24" x14ac:dyDescent="0.15">
      <c r="A63" s="242" t="s">
        <v>236</v>
      </c>
      <c r="B63" s="245" t="s">
        <v>7201</v>
      </c>
      <c r="C63" s="246">
        <v>333</v>
      </c>
      <c r="D63" s="247">
        <v>5</v>
      </c>
      <c r="E63" s="248" t="s">
        <v>235</v>
      </c>
      <c r="F63" s="224" t="s">
        <v>7202</v>
      </c>
      <c r="G63" s="250"/>
    </row>
    <row r="64" spans="1:7" ht="48" x14ac:dyDescent="0.15">
      <c r="A64" s="242" t="s">
        <v>234</v>
      </c>
      <c r="B64" s="245" t="s">
        <v>7203</v>
      </c>
      <c r="C64" s="246" t="s">
        <v>103</v>
      </c>
      <c r="D64" s="247">
        <v>5</v>
      </c>
      <c r="E64" s="248" t="s">
        <v>233</v>
      </c>
      <c r="F64" s="224" t="s">
        <v>7204</v>
      </c>
      <c r="G64" s="250"/>
    </row>
    <row r="65" spans="1:7" ht="16.5" x14ac:dyDescent="0.15">
      <c r="A65" s="985" t="s">
        <v>232</v>
      </c>
      <c r="B65" s="984" t="s">
        <v>7205</v>
      </c>
      <c r="C65" s="980">
        <v>1200</v>
      </c>
      <c r="D65" s="981">
        <v>10</v>
      </c>
      <c r="E65" s="978" t="s">
        <v>7207</v>
      </c>
      <c r="F65" s="979" t="s">
        <v>7206</v>
      </c>
      <c r="G65" s="250" t="s">
        <v>7208</v>
      </c>
    </row>
    <row r="66" spans="1:7" ht="12" x14ac:dyDescent="0.15">
      <c r="A66" s="985"/>
      <c r="B66" s="984"/>
      <c r="C66" s="980"/>
      <c r="D66" s="981"/>
      <c r="E66" s="978"/>
      <c r="F66" s="979"/>
      <c r="G66" s="250" t="s">
        <v>7209</v>
      </c>
    </row>
    <row r="67" spans="1:7" ht="12" x14ac:dyDescent="0.15">
      <c r="A67" s="983" t="s">
        <v>231</v>
      </c>
      <c r="B67" s="984" t="s">
        <v>65</v>
      </c>
      <c r="C67" s="980">
        <v>500</v>
      </c>
      <c r="D67" s="981">
        <v>10</v>
      </c>
      <c r="E67" s="978" t="s">
        <v>108</v>
      </c>
      <c r="F67" s="979" t="s">
        <v>7210</v>
      </c>
      <c r="G67" s="250" t="s">
        <v>230</v>
      </c>
    </row>
    <row r="68" spans="1:7" ht="12" x14ac:dyDescent="0.15">
      <c r="A68" s="983"/>
      <c r="B68" s="984"/>
      <c r="C68" s="980"/>
      <c r="D68" s="981"/>
      <c r="E68" s="978"/>
      <c r="F68" s="979"/>
      <c r="G68" s="250" t="s">
        <v>229</v>
      </c>
    </row>
    <row r="69" spans="1:7" ht="12" x14ac:dyDescent="0.15">
      <c r="A69" s="983"/>
      <c r="B69" s="984"/>
      <c r="C69" s="980"/>
      <c r="D69" s="981"/>
      <c r="E69" s="978"/>
      <c r="F69" s="979"/>
      <c r="G69" s="250" t="s">
        <v>7211</v>
      </c>
    </row>
    <row r="70" spans="1:7" ht="72" x14ac:dyDescent="0.15">
      <c r="A70" s="242" t="s">
        <v>228</v>
      </c>
      <c r="B70" s="245" t="s">
        <v>41</v>
      </c>
      <c r="C70" s="246">
        <v>800</v>
      </c>
      <c r="D70" s="247">
        <v>10</v>
      </c>
      <c r="E70" s="248" t="s">
        <v>227</v>
      </c>
      <c r="F70" s="224" t="s">
        <v>7212</v>
      </c>
      <c r="G70" s="250" t="s">
        <v>226</v>
      </c>
    </row>
    <row r="71" spans="1:7" ht="204" x14ac:dyDescent="0.15">
      <c r="A71" s="242" t="s">
        <v>225</v>
      </c>
      <c r="B71" s="245" t="s">
        <v>222</v>
      </c>
      <c r="C71" s="246">
        <v>50000</v>
      </c>
      <c r="D71" s="247">
        <v>20</v>
      </c>
      <c r="E71" s="248" t="s">
        <v>7214</v>
      </c>
      <c r="F71" s="224" t="s">
        <v>7213</v>
      </c>
      <c r="G71" s="250"/>
    </row>
    <row r="72" spans="1:7" ht="72" x14ac:dyDescent="0.15">
      <c r="A72" s="242" t="s">
        <v>224</v>
      </c>
      <c r="B72" s="245" t="s">
        <v>222</v>
      </c>
      <c r="C72" s="246" t="s">
        <v>103</v>
      </c>
      <c r="D72" s="247">
        <v>10</v>
      </c>
      <c r="E72" s="248" t="s">
        <v>7216</v>
      </c>
      <c r="F72" s="224" t="s">
        <v>7215</v>
      </c>
      <c r="G72" s="250" t="s">
        <v>7217</v>
      </c>
    </row>
    <row r="73" spans="1:7" ht="36" x14ac:dyDescent="0.15">
      <c r="A73" s="242" t="s">
        <v>223</v>
      </c>
      <c r="B73" s="245" t="s">
        <v>222</v>
      </c>
      <c r="C73" s="246">
        <v>30000</v>
      </c>
      <c r="D73" s="247">
        <v>20</v>
      </c>
      <c r="E73" s="248" t="s">
        <v>7219</v>
      </c>
      <c r="F73" s="224" t="s">
        <v>7218</v>
      </c>
      <c r="G73" s="250" t="s">
        <v>7220</v>
      </c>
    </row>
    <row r="74" spans="1:7" ht="72" x14ac:dyDescent="0.15">
      <c r="A74" s="243" t="s">
        <v>221</v>
      </c>
      <c r="B74" s="245" t="s">
        <v>216</v>
      </c>
      <c r="C74" s="246">
        <v>1000</v>
      </c>
      <c r="D74" s="247">
        <v>2</v>
      </c>
      <c r="E74" s="248" t="s">
        <v>103</v>
      </c>
      <c r="F74" s="224" t="s">
        <v>7221</v>
      </c>
      <c r="G74" s="250"/>
    </row>
    <row r="75" spans="1:7" ht="36" x14ac:dyDescent="0.15">
      <c r="A75" s="242" t="s">
        <v>220</v>
      </c>
      <c r="B75" s="245" t="s">
        <v>216</v>
      </c>
      <c r="C75" s="246">
        <v>250</v>
      </c>
      <c r="D75" s="247">
        <v>1</v>
      </c>
      <c r="E75" s="248" t="s">
        <v>103</v>
      </c>
      <c r="F75" s="224" t="s">
        <v>7222</v>
      </c>
      <c r="G75" s="250" t="s">
        <v>7223</v>
      </c>
    </row>
    <row r="76" spans="1:7" ht="48" x14ac:dyDescent="0.15">
      <c r="A76" s="242" t="s">
        <v>219</v>
      </c>
      <c r="B76" s="245" t="s">
        <v>216</v>
      </c>
      <c r="C76" s="246">
        <v>300</v>
      </c>
      <c r="D76" s="247">
        <v>1</v>
      </c>
      <c r="E76" s="248" t="s">
        <v>218</v>
      </c>
      <c r="F76" s="224" t="s">
        <v>7224</v>
      </c>
      <c r="G76" s="250" t="s">
        <v>7225</v>
      </c>
    </row>
    <row r="77" spans="1:7" ht="36" x14ac:dyDescent="0.15">
      <c r="A77" s="242" t="s">
        <v>217</v>
      </c>
      <c r="B77" s="245" t="s">
        <v>216</v>
      </c>
      <c r="C77" s="246">
        <v>1000</v>
      </c>
      <c r="D77" s="247">
        <v>1</v>
      </c>
      <c r="E77" s="248" t="s">
        <v>215</v>
      </c>
      <c r="F77" s="224" t="s">
        <v>7226</v>
      </c>
      <c r="G77" s="250" t="s">
        <v>7227</v>
      </c>
    </row>
    <row r="78" spans="1:7" ht="24" x14ac:dyDescent="0.15">
      <c r="A78" s="242" t="s">
        <v>214</v>
      </c>
      <c r="B78" s="245" t="s">
        <v>208</v>
      </c>
      <c r="C78" s="246" t="s">
        <v>213</v>
      </c>
      <c r="D78" s="247" t="s">
        <v>213</v>
      </c>
      <c r="E78" s="248" t="s">
        <v>212</v>
      </c>
      <c r="F78" s="224" t="s">
        <v>7228</v>
      </c>
      <c r="G78" s="250" t="s">
        <v>7229</v>
      </c>
    </row>
    <row r="79" spans="1:7" ht="12" x14ac:dyDescent="0.15">
      <c r="A79" s="983" t="s">
        <v>211</v>
      </c>
      <c r="B79" s="984" t="s">
        <v>210</v>
      </c>
      <c r="C79" s="980">
        <v>1000</v>
      </c>
      <c r="D79" s="981">
        <v>5</v>
      </c>
      <c r="E79" s="978" t="s">
        <v>103</v>
      </c>
      <c r="F79" s="979" t="s">
        <v>7230</v>
      </c>
      <c r="G79" s="250" t="s">
        <v>7231</v>
      </c>
    </row>
    <row r="80" spans="1:7" ht="12" x14ac:dyDescent="0.15">
      <c r="A80" s="983"/>
      <c r="B80" s="984"/>
      <c r="C80" s="980"/>
      <c r="D80" s="981"/>
      <c r="E80" s="978"/>
      <c r="F80" s="979"/>
      <c r="G80" s="250" t="s">
        <v>7232</v>
      </c>
    </row>
    <row r="81" spans="1:7" ht="36" x14ac:dyDescent="0.15">
      <c r="A81" s="242" t="s">
        <v>209</v>
      </c>
      <c r="B81" s="245" t="s">
        <v>208</v>
      </c>
      <c r="C81" s="249" t="s">
        <v>103</v>
      </c>
      <c r="D81" s="247">
        <v>5</v>
      </c>
      <c r="E81" s="248" t="s">
        <v>207</v>
      </c>
      <c r="F81" s="225" t="s">
        <v>7233</v>
      </c>
      <c r="G81" s="251" t="s">
        <v>7234</v>
      </c>
    </row>
    <row r="82" spans="1:7" ht="36" x14ac:dyDescent="0.15">
      <c r="A82" s="242" t="s">
        <v>206</v>
      </c>
      <c r="B82" s="245" t="s">
        <v>65</v>
      </c>
      <c r="C82" s="246" t="s">
        <v>103</v>
      </c>
      <c r="D82" s="247">
        <v>10</v>
      </c>
      <c r="E82" s="248" t="s">
        <v>205</v>
      </c>
      <c r="F82" s="224" t="s">
        <v>7235</v>
      </c>
      <c r="G82" s="250" t="s">
        <v>7236</v>
      </c>
    </row>
    <row r="83" spans="1:7" ht="60" x14ac:dyDescent="0.15">
      <c r="A83" s="242" t="s">
        <v>204</v>
      </c>
      <c r="B83" s="245" t="s">
        <v>65</v>
      </c>
      <c r="C83" s="246">
        <v>1000</v>
      </c>
      <c r="D83" s="247">
        <v>10</v>
      </c>
      <c r="E83" s="248" t="s">
        <v>203</v>
      </c>
      <c r="F83" s="224" t="s">
        <v>10220</v>
      </c>
      <c r="G83" s="250" t="s">
        <v>7237</v>
      </c>
    </row>
    <row r="84" spans="1:7" ht="84" x14ac:dyDescent="0.15">
      <c r="A84" s="242" t="s">
        <v>202</v>
      </c>
      <c r="B84" s="245" t="s">
        <v>65</v>
      </c>
      <c r="C84" s="246">
        <v>800</v>
      </c>
      <c r="D84" s="247">
        <v>5</v>
      </c>
      <c r="E84" s="248" t="s">
        <v>201</v>
      </c>
      <c r="F84" s="224" t="s">
        <v>10216</v>
      </c>
      <c r="G84" s="250"/>
    </row>
    <row r="85" spans="1:7" ht="48" x14ac:dyDescent="0.15">
      <c r="A85" s="242" t="s">
        <v>200</v>
      </c>
      <c r="B85" s="245" t="s">
        <v>65</v>
      </c>
      <c r="C85" s="246">
        <v>450</v>
      </c>
      <c r="D85" s="247">
        <v>10</v>
      </c>
      <c r="E85" s="248" t="s">
        <v>199</v>
      </c>
      <c r="F85" s="224" t="s">
        <v>7238</v>
      </c>
      <c r="G85" s="250"/>
    </row>
    <row r="86" spans="1:7" ht="36" x14ac:dyDescent="0.15">
      <c r="A86" s="242" t="s">
        <v>198</v>
      </c>
      <c r="B86" s="245" t="s">
        <v>65</v>
      </c>
      <c r="C86" s="246">
        <v>750</v>
      </c>
      <c r="D86" s="247">
        <v>10</v>
      </c>
      <c r="E86" s="248" t="s">
        <v>197</v>
      </c>
      <c r="F86" s="224" t="s">
        <v>7239</v>
      </c>
      <c r="G86" s="250" t="s">
        <v>196</v>
      </c>
    </row>
    <row r="87" spans="1:7" ht="60" x14ac:dyDescent="0.15">
      <c r="A87" s="242" t="s">
        <v>195</v>
      </c>
      <c r="B87" s="245" t="s">
        <v>194</v>
      </c>
      <c r="C87" s="246">
        <v>1200</v>
      </c>
      <c r="D87" s="247">
        <v>10</v>
      </c>
      <c r="E87" s="248" t="s">
        <v>7241</v>
      </c>
      <c r="F87" s="224" t="s">
        <v>7240</v>
      </c>
      <c r="G87" s="250" t="s">
        <v>7242</v>
      </c>
    </row>
    <row r="88" spans="1:7" ht="60" x14ac:dyDescent="0.15">
      <c r="A88" s="242" t="s">
        <v>193</v>
      </c>
      <c r="B88" s="245" t="s">
        <v>65</v>
      </c>
      <c r="C88" s="246">
        <v>4800</v>
      </c>
      <c r="D88" s="247" t="s">
        <v>103</v>
      </c>
      <c r="E88" s="248" t="s">
        <v>103</v>
      </c>
      <c r="F88" s="224" t="s">
        <v>7243</v>
      </c>
      <c r="G88" s="250"/>
    </row>
    <row r="89" spans="1:7" ht="36" x14ac:dyDescent="0.15">
      <c r="A89" s="242" t="s">
        <v>192</v>
      </c>
      <c r="B89" s="245" t="s">
        <v>65</v>
      </c>
      <c r="C89" s="246">
        <v>1200</v>
      </c>
      <c r="D89" s="247">
        <v>5</v>
      </c>
      <c r="E89" s="248" t="s">
        <v>103</v>
      </c>
      <c r="F89" s="224" t="s">
        <v>7244</v>
      </c>
      <c r="G89" s="250" t="s">
        <v>191</v>
      </c>
    </row>
    <row r="90" spans="1:7" ht="60" x14ac:dyDescent="0.15">
      <c r="A90" s="242" t="s">
        <v>190</v>
      </c>
      <c r="B90" s="245" t="s">
        <v>65</v>
      </c>
      <c r="C90" s="246">
        <v>1600</v>
      </c>
      <c r="D90" s="247">
        <v>5</v>
      </c>
      <c r="E90" s="248" t="s">
        <v>103</v>
      </c>
      <c r="F90" s="224" t="s">
        <v>7245</v>
      </c>
      <c r="G90" s="250" t="s">
        <v>189</v>
      </c>
    </row>
    <row r="91" spans="1:7" ht="96" x14ac:dyDescent="0.15">
      <c r="A91" s="242" t="s">
        <v>188</v>
      </c>
      <c r="B91" s="245" t="s">
        <v>65</v>
      </c>
      <c r="C91" s="246">
        <v>1800</v>
      </c>
      <c r="D91" s="247">
        <v>15</v>
      </c>
      <c r="E91" s="248" t="s">
        <v>103</v>
      </c>
      <c r="F91" s="224" t="s">
        <v>7246</v>
      </c>
      <c r="G91" s="250" t="s">
        <v>7247</v>
      </c>
    </row>
    <row r="92" spans="1:7" ht="36" x14ac:dyDescent="0.15">
      <c r="A92" s="242" t="s">
        <v>187</v>
      </c>
      <c r="B92" s="245" t="s">
        <v>7248</v>
      </c>
      <c r="C92" s="246">
        <v>1500</v>
      </c>
      <c r="D92" s="247">
        <v>15</v>
      </c>
      <c r="E92" s="248" t="s">
        <v>186</v>
      </c>
      <c r="F92" s="224" t="s">
        <v>7249</v>
      </c>
      <c r="G92" s="250" t="s">
        <v>185</v>
      </c>
    </row>
    <row r="93" spans="1:7" ht="60" x14ac:dyDescent="0.15">
      <c r="A93" s="242" t="s">
        <v>184</v>
      </c>
      <c r="B93" s="245" t="s">
        <v>7248</v>
      </c>
      <c r="C93" s="246">
        <v>1200</v>
      </c>
      <c r="D93" s="247">
        <v>5</v>
      </c>
      <c r="E93" s="248" t="s">
        <v>183</v>
      </c>
      <c r="F93" s="224" t="s">
        <v>7250</v>
      </c>
      <c r="G93" s="250" t="s">
        <v>7251</v>
      </c>
    </row>
    <row r="94" spans="1:7" ht="48" x14ac:dyDescent="0.15">
      <c r="A94" s="242" t="s">
        <v>182</v>
      </c>
      <c r="B94" s="245" t="s">
        <v>179</v>
      </c>
      <c r="C94" s="246">
        <v>2000</v>
      </c>
      <c r="D94" s="247">
        <v>10</v>
      </c>
      <c r="E94" s="248" t="s">
        <v>181</v>
      </c>
      <c r="F94" s="224" t="s">
        <v>7252</v>
      </c>
      <c r="G94" s="250"/>
    </row>
    <row r="95" spans="1:7" ht="36" x14ac:dyDescent="0.15">
      <c r="A95" s="242" t="s">
        <v>180</v>
      </c>
      <c r="B95" s="245" t="s">
        <v>179</v>
      </c>
      <c r="C95" s="246">
        <v>1500</v>
      </c>
      <c r="D95" s="247">
        <v>10</v>
      </c>
      <c r="E95" s="248" t="s">
        <v>7254</v>
      </c>
      <c r="F95" s="224" t="s">
        <v>7253</v>
      </c>
      <c r="G95" s="250" t="s">
        <v>7255</v>
      </c>
    </row>
    <row r="96" spans="1:7" ht="48" x14ac:dyDescent="0.15">
      <c r="A96" s="242" t="s">
        <v>178</v>
      </c>
      <c r="B96" s="245" t="s">
        <v>52</v>
      </c>
      <c r="C96" s="246">
        <v>800</v>
      </c>
      <c r="D96" s="247">
        <v>10</v>
      </c>
      <c r="E96" s="248" t="s">
        <v>177</v>
      </c>
      <c r="F96" s="224" t="s">
        <v>7256</v>
      </c>
      <c r="G96" s="250" t="s">
        <v>176</v>
      </c>
    </row>
    <row r="97" spans="1:7" ht="24" x14ac:dyDescent="0.15">
      <c r="A97" s="242" t="s">
        <v>175</v>
      </c>
      <c r="B97" s="245" t="s">
        <v>52</v>
      </c>
      <c r="C97" s="246">
        <v>500</v>
      </c>
      <c r="D97" s="247">
        <v>10</v>
      </c>
      <c r="E97" s="248" t="s">
        <v>174</v>
      </c>
      <c r="F97" s="224" t="s">
        <v>7257</v>
      </c>
      <c r="G97" s="250"/>
    </row>
    <row r="98" spans="1:7" ht="120" x14ac:dyDescent="0.15">
      <c r="A98" s="242" t="s">
        <v>171</v>
      </c>
      <c r="B98" s="245" t="s">
        <v>52</v>
      </c>
      <c r="C98" s="246">
        <v>1200</v>
      </c>
      <c r="D98" s="247">
        <v>15</v>
      </c>
      <c r="E98" s="248" t="s">
        <v>170</v>
      </c>
      <c r="F98" s="224" t="s">
        <v>7258</v>
      </c>
      <c r="G98" s="250" t="s">
        <v>169</v>
      </c>
    </row>
    <row r="99" spans="1:7" ht="12" x14ac:dyDescent="0.15">
      <c r="A99" s="986" t="s">
        <v>168</v>
      </c>
      <c r="B99" s="984" t="s">
        <v>167</v>
      </c>
      <c r="C99" s="980" t="s">
        <v>103</v>
      </c>
      <c r="D99" s="981" t="s">
        <v>103</v>
      </c>
      <c r="E99" s="978" t="s">
        <v>166</v>
      </c>
      <c r="F99" s="979" t="s">
        <v>7259</v>
      </c>
      <c r="G99" s="250" t="s">
        <v>7260</v>
      </c>
    </row>
    <row r="100" spans="1:7" ht="24" x14ac:dyDescent="0.15">
      <c r="A100" s="987"/>
      <c r="B100" s="984"/>
      <c r="C100" s="980"/>
      <c r="D100" s="981"/>
      <c r="E100" s="978"/>
      <c r="F100" s="979"/>
      <c r="G100" s="250" t="s">
        <v>7261</v>
      </c>
    </row>
    <row r="101" spans="1:7" ht="84" x14ac:dyDescent="0.15">
      <c r="A101" s="242" t="s">
        <v>165</v>
      </c>
      <c r="B101" s="245" t="s">
        <v>161</v>
      </c>
      <c r="C101" s="246">
        <v>750</v>
      </c>
      <c r="D101" s="247">
        <v>5</v>
      </c>
      <c r="E101" s="248" t="s">
        <v>103</v>
      </c>
      <c r="F101" s="224" t="s">
        <v>7262</v>
      </c>
      <c r="G101" s="250"/>
    </row>
    <row r="102" spans="1:7" ht="24" x14ac:dyDescent="0.15">
      <c r="A102" s="242" t="s">
        <v>164</v>
      </c>
      <c r="B102" s="245" t="s">
        <v>161</v>
      </c>
      <c r="C102" s="246">
        <v>800</v>
      </c>
      <c r="D102" s="247">
        <v>10</v>
      </c>
      <c r="E102" s="248" t="s">
        <v>103</v>
      </c>
      <c r="F102" s="224" t="s">
        <v>7263</v>
      </c>
      <c r="G102" s="250" t="s">
        <v>7264</v>
      </c>
    </row>
    <row r="103" spans="1:7" ht="12" x14ac:dyDescent="0.15">
      <c r="A103" s="983" t="s">
        <v>163</v>
      </c>
      <c r="B103" s="984" t="s">
        <v>161</v>
      </c>
      <c r="C103" s="980">
        <v>1200</v>
      </c>
      <c r="D103" s="981">
        <v>0</v>
      </c>
      <c r="E103" s="978" t="s">
        <v>103</v>
      </c>
      <c r="F103" s="979"/>
      <c r="G103" s="250" t="s">
        <v>160</v>
      </c>
    </row>
    <row r="104" spans="1:7" ht="12" x14ac:dyDescent="0.15">
      <c r="A104" s="983"/>
      <c r="B104" s="984"/>
      <c r="C104" s="980"/>
      <c r="D104" s="981"/>
      <c r="E104" s="978"/>
      <c r="F104" s="979"/>
      <c r="G104" s="250" t="s">
        <v>7265</v>
      </c>
    </row>
    <row r="105" spans="1:7" ht="96" x14ac:dyDescent="0.15">
      <c r="A105" s="242" t="s">
        <v>162</v>
      </c>
      <c r="B105" s="245" t="s">
        <v>161</v>
      </c>
      <c r="C105" s="246">
        <v>1500</v>
      </c>
      <c r="D105" s="247" t="s">
        <v>103</v>
      </c>
      <c r="E105" s="248" t="s">
        <v>103</v>
      </c>
      <c r="F105" s="224" t="s">
        <v>7266</v>
      </c>
      <c r="G105" s="254" t="s">
        <v>160</v>
      </c>
    </row>
    <row r="106" spans="1:7" ht="12" x14ac:dyDescent="0.15">
      <c r="A106" s="983" t="s">
        <v>159</v>
      </c>
      <c r="B106" s="984" t="s">
        <v>41</v>
      </c>
      <c r="C106" s="980">
        <v>2000</v>
      </c>
      <c r="D106" s="981">
        <v>10</v>
      </c>
      <c r="E106" s="988" t="s">
        <v>7268</v>
      </c>
      <c r="F106" s="979" t="s">
        <v>7267</v>
      </c>
      <c r="G106" s="255" t="s">
        <v>7269</v>
      </c>
    </row>
    <row r="107" spans="1:7" ht="12" x14ac:dyDescent="0.15">
      <c r="A107" s="983"/>
      <c r="B107" s="984"/>
      <c r="C107" s="980"/>
      <c r="D107" s="981"/>
      <c r="E107" s="978"/>
      <c r="F107" s="979"/>
      <c r="G107" s="256" t="s">
        <v>7270</v>
      </c>
    </row>
    <row r="108" spans="1:7" ht="60" x14ac:dyDescent="0.15">
      <c r="A108" s="242" t="s">
        <v>158</v>
      </c>
      <c r="B108" s="245" t="s">
        <v>41</v>
      </c>
      <c r="C108" s="246" t="s">
        <v>103</v>
      </c>
      <c r="D108" s="247">
        <v>30</v>
      </c>
      <c r="E108" s="248" t="s">
        <v>7272</v>
      </c>
      <c r="F108" s="224" t="s">
        <v>7271</v>
      </c>
      <c r="G108" s="250" t="s">
        <v>157</v>
      </c>
    </row>
    <row r="109" spans="1:7" ht="72" x14ac:dyDescent="0.15">
      <c r="A109" s="242" t="s">
        <v>156</v>
      </c>
      <c r="B109" s="245" t="s">
        <v>41</v>
      </c>
      <c r="C109" s="246" t="s">
        <v>103</v>
      </c>
      <c r="D109" s="247">
        <v>30</v>
      </c>
      <c r="E109" s="248" t="s">
        <v>7274</v>
      </c>
      <c r="F109" s="224" t="s">
        <v>7273</v>
      </c>
      <c r="G109" s="250" t="s">
        <v>155</v>
      </c>
    </row>
    <row r="110" spans="1:7" ht="72" x14ac:dyDescent="0.15">
      <c r="A110" s="242" t="s">
        <v>154</v>
      </c>
      <c r="B110" s="245" t="s">
        <v>41</v>
      </c>
      <c r="C110" s="246" t="s">
        <v>103</v>
      </c>
      <c r="D110" s="247">
        <v>10</v>
      </c>
      <c r="E110" s="248" t="s">
        <v>7276</v>
      </c>
      <c r="F110" s="224" t="s">
        <v>7275</v>
      </c>
      <c r="G110" s="250"/>
    </row>
    <row r="111" spans="1:7" ht="60" x14ac:dyDescent="0.15">
      <c r="A111" s="242" t="s">
        <v>152</v>
      </c>
      <c r="B111" s="245" t="s">
        <v>7277</v>
      </c>
      <c r="C111" s="246">
        <v>500</v>
      </c>
      <c r="D111" s="247" t="s">
        <v>103</v>
      </c>
      <c r="E111" s="248" t="s">
        <v>103</v>
      </c>
      <c r="F111" s="224" t="s">
        <v>7278</v>
      </c>
      <c r="G111" s="250" t="s">
        <v>7279</v>
      </c>
    </row>
    <row r="112" spans="1:7" ht="288" x14ac:dyDescent="0.15">
      <c r="A112" s="242" t="s">
        <v>151</v>
      </c>
      <c r="B112" s="245" t="s">
        <v>6183</v>
      </c>
      <c r="C112" s="246" t="s">
        <v>103</v>
      </c>
      <c r="D112" s="247">
        <v>50</v>
      </c>
      <c r="E112" s="248" t="s">
        <v>7281</v>
      </c>
      <c r="F112" s="224" t="s">
        <v>7280</v>
      </c>
      <c r="G112" s="250" t="s">
        <v>150</v>
      </c>
    </row>
    <row r="113" spans="1:7" ht="12" x14ac:dyDescent="0.15">
      <c r="A113" s="983" t="s">
        <v>149</v>
      </c>
      <c r="B113" s="984" t="s">
        <v>36</v>
      </c>
      <c r="C113" s="980" t="s">
        <v>103</v>
      </c>
      <c r="D113" s="981">
        <v>50</v>
      </c>
      <c r="E113" s="248" t="s">
        <v>7281</v>
      </c>
      <c r="F113" s="979" t="s">
        <v>7282</v>
      </c>
      <c r="G113" s="250" t="s">
        <v>148</v>
      </c>
    </row>
    <row r="114" spans="1:7" ht="12" x14ac:dyDescent="0.15">
      <c r="A114" s="983"/>
      <c r="B114" s="984"/>
      <c r="C114" s="980"/>
      <c r="D114" s="981"/>
      <c r="E114" s="248" t="s">
        <v>147</v>
      </c>
      <c r="F114" s="979"/>
      <c r="G114" s="250" t="s">
        <v>146</v>
      </c>
    </row>
    <row r="115" spans="1:7" ht="192" x14ac:dyDescent="0.15">
      <c r="A115" s="242" t="s">
        <v>145</v>
      </c>
      <c r="B115" s="245" t="s">
        <v>6183</v>
      </c>
      <c r="C115" s="246" t="s">
        <v>103</v>
      </c>
      <c r="D115" s="247">
        <v>25</v>
      </c>
      <c r="E115" s="248" t="s">
        <v>144</v>
      </c>
      <c r="F115" s="224" t="s">
        <v>10215</v>
      </c>
      <c r="G115" s="250" t="s">
        <v>7283</v>
      </c>
    </row>
    <row r="116" spans="1:7" ht="36" x14ac:dyDescent="0.15">
      <c r="A116" s="242" t="s">
        <v>143</v>
      </c>
      <c r="B116" s="245" t="s">
        <v>6183</v>
      </c>
      <c r="C116" s="246" t="s">
        <v>103</v>
      </c>
      <c r="D116" s="247">
        <v>5</v>
      </c>
      <c r="E116" s="248" t="s">
        <v>142</v>
      </c>
      <c r="F116" s="224" t="s">
        <v>7284</v>
      </c>
      <c r="G116" s="250" t="s">
        <v>7285</v>
      </c>
    </row>
    <row r="117" spans="1:7" ht="84" x14ac:dyDescent="0.15">
      <c r="A117" s="242" t="s">
        <v>141</v>
      </c>
      <c r="B117" s="245" t="s">
        <v>6183</v>
      </c>
      <c r="C117" s="246">
        <v>3200</v>
      </c>
      <c r="D117" s="247">
        <v>5</v>
      </c>
      <c r="E117" s="248" t="s">
        <v>139</v>
      </c>
      <c r="F117" s="224" t="s">
        <v>7286</v>
      </c>
      <c r="G117" s="250"/>
    </row>
    <row r="118" spans="1:7" ht="36" x14ac:dyDescent="0.15">
      <c r="A118" s="242" t="s">
        <v>138</v>
      </c>
      <c r="B118" s="245" t="s">
        <v>36</v>
      </c>
      <c r="C118" s="246">
        <v>1200</v>
      </c>
      <c r="D118" s="247">
        <v>20</v>
      </c>
      <c r="E118" s="248" t="s">
        <v>137</v>
      </c>
      <c r="F118" s="224" t="s">
        <v>7287</v>
      </c>
      <c r="G118" s="250" t="s">
        <v>7288</v>
      </c>
    </row>
    <row r="119" spans="1:7" ht="84" x14ac:dyDescent="0.15">
      <c r="A119" s="242" t="s">
        <v>136</v>
      </c>
      <c r="B119" s="245" t="s">
        <v>36</v>
      </c>
      <c r="C119" s="246">
        <v>5555</v>
      </c>
      <c r="D119" s="247">
        <v>5</v>
      </c>
      <c r="E119" s="248" t="s">
        <v>103</v>
      </c>
      <c r="F119" s="224" t="s">
        <v>7289</v>
      </c>
      <c r="G119" s="250" t="s">
        <v>7290</v>
      </c>
    </row>
    <row r="120" spans="1:7" ht="36" x14ac:dyDescent="0.15">
      <c r="A120" s="242" t="s">
        <v>135</v>
      </c>
      <c r="B120" s="245" t="s">
        <v>20</v>
      </c>
      <c r="C120" s="246" t="s">
        <v>103</v>
      </c>
      <c r="D120" s="247">
        <v>30</v>
      </c>
      <c r="E120" s="248" t="s">
        <v>134</v>
      </c>
      <c r="F120" s="224" t="s">
        <v>7291</v>
      </c>
      <c r="G120" s="251" t="s">
        <v>7292</v>
      </c>
    </row>
    <row r="121" spans="1:7" ht="48" x14ac:dyDescent="0.15">
      <c r="A121" s="244" t="s">
        <v>133</v>
      </c>
      <c r="B121" s="245" t="s">
        <v>132</v>
      </c>
      <c r="C121" s="246">
        <v>1200</v>
      </c>
      <c r="D121" s="247">
        <v>10</v>
      </c>
      <c r="E121" s="248" t="s">
        <v>103</v>
      </c>
      <c r="F121" s="224" t="s">
        <v>7293</v>
      </c>
      <c r="G121" s="250" t="s">
        <v>131</v>
      </c>
    </row>
    <row r="122" spans="1:7" ht="24" x14ac:dyDescent="0.15">
      <c r="A122" s="244" t="s">
        <v>130</v>
      </c>
      <c r="B122" s="245" t="s">
        <v>128</v>
      </c>
      <c r="C122" s="246">
        <v>1250</v>
      </c>
      <c r="D122" s="247">
        <v>3</v>
      </c>
      <c r="E122" s="248" t="s">
        <v>7295</v>
      </c>
      <c r="F122" s="224" t="s">
        <v>7294</v>
      </c>
      <c r="G122" s="250"/>
    </row>
    <row r="123" spans="1:7" ht="12" x14ac:dyDescent="0.15">
      <c r="A123" s="989" t="s">
        <v>129</v>
      </c>
      <c r="B123" s="984" t="s">
        <v>128</v>
      </c>
      <c r="C123" s="980">
        <v>2000</v>
      </c>
      <c r="D123" s="981">
        <v>3</v>
      </c>
      <c r="E123" s="978" t="s">
        <v>7297</v>
      </c>
      <c r="F123" s="979" t="s">
        <v>7296</v>
      </c>
      <c r="G123" s="250" t="s">
        <v>7298</v>
      </c>
    </row>
    <row r="124" spans="1:7" ht="12" x14ac:dyDescent="0.15">
      <c r="A124" s="989"/>
      <c r="B124" s="984"/>
      <c r="C124" s="980"/>
      <c r="D124" s="981"/>
      <c r="E124" s="978"/>
      <c r="F124" s="979"/>
      <c r="G124" s="250" t="s">
        <v>7299</v>
      </c>
    </row>
    <row r="125" spans="1:7" ht="24" x14ac:dyDescent="0.15">
      <c r="A125" s="989" t="s">
        <v>127</v>
      </c>
      <c r="B125" s="984" t="s">
        <v>116</v>
      </c>
      <c r="C125" s="980" t="s">
        <v>103</v>
      </c>
      <c r="D125" s="981">
        <v>10</v>
      </c>
      <c r="E125" s="978" t="s">
        <v>126</v>
      </c>
      <c r="F125" s="979" t="s">
        <v>7300</v>
      </c>
      <c r="G125" s="250" t="s">
        <v>7301</v>
      </c>
    </row>
    <row r="126" spans="1:7" ht="12" x14ac:dyDescent="0.15">
      <c r="A126" s="989"/>
      <c r="B126" s="984"/>
      <c r="C126" s="980"/>
      <c r="D126" s="981"/>
      <c r="E126" s="978"/>
      <c r="F126" s="979"/>
      <c r="G126" s="250" t="s">
        <v>125</v>
      </c>
    </row>
    <row r="127" spans="1:7" ht="96" x14ac:dyDescent="0.15">
      <c r="A127" s="244" t="s">
        <v>124</v>
      </c>
      <c r="B127" s="245" t="s">
        <v>116</v>
      </c>
      <c r="C127" s="246" t="s">
        <v>103</v>
      </c>
      <c r="D127" s="247">
        <v>20</v>
      </c>
      <c r="E127" s="248" t="s">
        <v>123</v>
      </c>
      <c r="F127" s="224" t="s">
        <v>7302</v>
      </c>
      <c r="G127" s="250"/>
    </row>
    <row r="128" spans="1:7" ht="60" x14ac:dyDescent="0.15">
      <c r="A128" s="244" t="s">
        <v>118</v>
      </c>
      <c r="B128" s="245" t="s">
        <v>116</v>
      </c>
      <c r="C128" s="246" t="s">
        <v>103</v>
      </c>
      <c r="D128" s="247">
        <v>10</v>
      </c>
      <c r="E128" s="248" t="s">
        <v>7304</v>
      </c>
      <c r="F128" s="224" t="s">
        <v>7303</v>
      </c>
      <c r="G128" s="250" t="s">
        <v>7301</v>
      </c>
    </row>
    <row r="129" spans="1:7" ht="24" x14ac:dyDescent="0.15">
      <c r="A129" s="244" t="s">
        <v>117</v>
      </c>
      <c r="B129" s="245" t="s">
        <v>116</v>
      </c>
      <c r="C129" s="246" t="s">
        <v>103</v>
      </c>
      <c r="D129" s="247">
        <v>10</v>
      </c>
      <c r="E129" s="248" t="s">
        <v>115</v>
      </c>
      <c r="F129" s="224" t="s">
        <v>7305</v>
      </c>
      <c r="G129" s="250"/>
    </row>
    <row r="130" spans="1:7" ht="60" x14ac:dyDescent="0.15">
      <c r="A130" s="244" t="s">
        <v>114</v>
      </c>
      <c r="B130" s="245" t="s">
        <v>7306</v>
      </c>
      <c r="C130" s="246">
        <v>10000</v>
      </c>
      <c r="D130" s="247">
        <v>10</v>
      </c>
      <c r="E130" s="248" t="s">
        <v>103</v>
      </c>
      <c r="F130" s="224" t="s">
        <v>7307</v>
      </c>
      <c r="G130" s="250"/>
    </row>
    <row r="131" spans="1:7" ht="72" x14ac:dyDescent="0.15">
      <c r="A131" s="244" t="s">
        <v>113</v>
      </c>
      <c r="B131" s="245" t="s">
        <v>7308</v>
      </c>
      <c r="C131" s="246">
        <v>9999</v>
      </c>
      <c r="D131" s="247">
        <v>5</v>
      </c>
      <c r="E131" s="248" t="s">
        <v>103</v>
      </c>
      <c r="F131" s="224" t="s">
        <v>7309</v>
      </c>
      <c r="G131" s="250"/>
    </row>
    <row r="132" spans="1:7" ht="120" x14ac:dyDescent="0.15">
      <c r="A132" s="244" t="s">
        <v>112</v>
      </c>
      <c r="B132" s="245" t="s">
        <v>111</v>
      </c>
      <c r="C132" s="246">
        <v>10000</v>
      </c>
      <c r="D132" s="247">
        <v>50</v>
      </c>
      <c r="E132" s="248" t="s">
        <v>7311</v>
      </c>
      <c r="F132" s="224" t="s">
        <v>7310</v>
      </c>
      <c r="G132" s="250" t="s">
        <v>110</v>
      </c>
    </row>
    <row r="133" spans="1:7" ht="96" x14ac:dyDescent="0.15">
      <c r="A133" s="244" t="s">
        <v>109</v>
      </c>
      <c r="B133" s="245" t="s">
        <v>76</v>
      </c>
      <c r="C133" s="246" t="s">
        <v>103</v>
      </c>
      <c r="D133" s="247">
        <v>5</v>
      </c>
      <c r="E133" s="248" t="s">
        <v>108</v>
      </c>
      <c r="F133" s="224" t="s">
        <v>10219</v>
      </c>
      <c r="G133" s="250" t="s">
        <v>7312</v>
      </c>
    </row>
    <row r="134" spans="1:7" ht="60" x14ac:dyDescent="0.15">
      <c r="A134" s="244" t="s">
        <v>107</v>
      </c>
      <c r="B134" s="245" t="s">
        <v>106</v>
      </c>
      <c r="C134" s="246">
        <v>5000</v>
      </c>
      <c r="D134" s="247">
        <v>5</v>
      </c>
      <c r="E134" s="248" t="s">
        <v>103</v>
      </c>
      <c r="F134" s="224" t="s">
        <v>7313</v>
      </c>
      <c r="G134" s="250" t="s">
        <v>7314</v>
      </c>
    </row>
    <row r="135" spans="1:7" ht="72" x14ac:dyDescent="0.15">
      <c r="A135" s="244" t="s">
        <v>105</v>
      </c>
      <c r="B135" s="245" t="s">
        <v>104</v>
      </c>
      <c r="C135" s="246" t="s">
        <v>103</v>
      </c>
      <c r="D135" s="247">
        <v>5</v>
      </c>
      <c r="E135" s="248" t="s">
        <v>102</v>
      </c>
      <c r="F135" s="224" t="s">
        <v>7315</v>
      </c>
      <c r="G135" s="250" t="s">
        <v>7316</v>
      </c>
    </row>
  </sheetData>
  <mergeCells count="113">
    <mergeCell ref="A125:A126"/>
    <mergeCell ref="B125:B126"/>
    <mergeCell ref="F125:F126"/>
    <mergeCell ref="C125:C126"/>
    <mergeCell ref="D125:D126"/>
    <mergeCell ref="E125:E126"/>
    <mergeCell ref="A123:A124"/>
    <mergeCell ref="B123:B124"/>
    <mergeCell ref="A113:A114"/>
    <mergeCell ref="B113:B114"/>
    <mergeCell ref="F113:F114"/>
    <mergeCell ref="C113:C114"/>
    <mergeCell ref="D113:D114"/>
    <mergeCell ref="C123:C124"/>
    <mergeCell ref="D123:D124"/>
    <mergeCell ref="E123:E124"/>
    <mergeCell ref="F123:F124"/>
    <mergeCell ref="A103:A104"/>
    <mergeCell ref="B103:B104"/>
    <mergeCell ref="F103:F104"/>
    <mergeCell ref="C103:C104"/>
    <mergeCell ref="D103:D104"/>
    <mergeCell ref="E103:E104"/>
    <mergeCell ref="D106:D107"/>
    <mergeCell ref="E106:E107"/>
    <mergeCell ref="A79:A80"/>
    <mergeCell ref="B79:B80"/>
    <mergeCell ref="F79:F80"/>
    <mergeCell ref="C79:C80"/>
    <mergeCell ref="D79:D80"/>
    <mergeCell ref="E79:E80"/>
    <mergeCell ref="A106:A107"/>
    <mergeCell ref="B106:B107"/>
    <mergeCell ref="F106:F107"/>
    <mergeCell ref="C106:C107"/>
    <mergeCell ref="A67:A69"/>
    <mergeCell ref="B67:B69"/>
    <mergeCell ref="F99:F100"/>
    <mergeCell ref="C99:C100"/>
    <mergeCell ref="D99:D100"/>
    <mergeCell ref="E99:E100"/>
    <mergeCell ref="A65:A66"/>
    <mergeCell ref="B65:B66"/>
    <mergeCell ref="F65:F66"/>
    <mergeCell ref="C65:C66"/>
    <mergeCell ref="D65:D66"/>
    <mergeCell ref="E65:E66"/>
    <mergeCell ref="A99:A100"/>
    <mergeCell ref="B99:B100"/>
    <mergeCell ref="A46:A49"/>
    <mergeCell ref="B46:B49"/>
    <mergeCell ref="F60:F61"/>
    <mergeCell ref="C60:C61"/>
    <mergeCell ref="D60:D61"/>
    <mergeCell ref="E60:E61"/>
    <mergeCell ref="A36:A37"/>
    <mergeCell ref="B36:B37"/>
    <mergeCell ref="F36:F37"/>
    <mergeCell ref="C36:C37"/>
    <mergeCell ref="D36:D37"/>
    <mergeCell ref="E36:E37"/>
    <mergeCell ref="A60:A61"/>
    <mergeCell ref="B60:B61"/>
    <mergeCell ref="A57:A59"/>
    <mergeCell ref="B57:B59"/>
    <mergeCell ref="F57:F59"/>
    <mergeCell ref="C57:C59"/>
    <mergeCell ref="D57:D59"/>
    <mergeCell ref="E57:E59"/>
    <mergeCell ref="C16:C17"/>
    <mergeCell ref="C18:C20"/>
    <mergeCell ref="D7:D8"/>
    <mergeCell ref="D9:D11"/>
    <mergeCell ref="D12:D13"/>
    <mergeCell ref="D14:D15"/>
    <mergeCell ref="D16:D17"/>
    <mergeCell ref="D18:D20"/>
    <mergeCell ref="A7:A8"/>
    <mergeCell ref="A9:A11"/>
    <mergeCell ref="A12:A13"/>
    <mergeCell ref="A14:A15"/>
    <mergeCell ref="A16:A17"/>
    <mergeCell ref="A18:A20"/>
    <mergeCell ref="B7:B8"/>
    <mergeCell ref="B9:B11"/>
    <mergeCell ref="B12:B13"/>
    <mergeCell ref="B14:B15"/>
    <mergeCell ref="B16:B17"/>
    <mergeCell ref="B18:B20"/>
    <mergeCell ref="E7:E8"/>
    <mergeCell ref="E9:E11"/>
    <mergeCell ref="E12:E13"/>
    <mergeCell ref="E14:E15"/>
    <mergeCell ref="E16:E17"/>
    <mergeCell ref="F67:F69"/>
    <mergeCell ref="C67:C69"/>
    <mergeCell ref="D67:D69"/>
    <mergeCell ref="E67:E69"/>
    <mergeCell ref="E18:E20"/>
    <mergeCell ref="F46:F49"/>
    <mergeCell ref="C46:C49"/>
    <mergeCell ref="D46:D49"/>
    <mergeCell ref="E46:E49"/>
    <mergeCell ref="F7:F8"/>
    <mergeCell ref="F9:F11"/>
    <mergeCell ref="F12:F13"/>
    <mergeCell ref="F14:F15"/>
    <mergeCell ref="F16:F17"/>
    <mergeCell ref="F18:F20"/>
    <mergeCell ref="C7:C8"/>
    <mergeCell ref="C9:C11"/>
    <mergeCell ref="C12:C13"/>
    <mergeCell ref="C14:C15"/>
  </mergeCells>
  <phoneticPr fontId="1" type="noConversion"/>
  <hyperlinks>
    <hyperlink ref="E49" r:id="rId1" tooltip="敵データ/賞金首/グインチャック (41d)" display="古音查克との战斗あり" xr:uid="{00000000-0004-0000-2B00-000000000000}"/>
    <hyperlink ref="E115" r:id="rId2" tooltip="敵データ/その他ボス/外道販売鬼7 (9d)" display="外道贩卖鬼7击倒している場合は报酬が2000Gに、" xr:uid="{00000000-0004-0000-2B00-000001000000}"/>
    <hyperlink ref="A23" r:id="rId3" tooltip="攻略/クエスト/パンダ？の死体 (124d)" xr:uid="{00000000-0004-0000-2B00-000002000000}"/>
    <hyperlink ref="A79" r:id="rId4" tooltip="攻略/クエスト/救難信号 (128d)" display="救难信号" xr:uid="{00000000-0004-0000-2B00-000003000000}"/>
    <hyperlink ref="A108" r:id="rId5" tooltip="攻略/クエスト/ワインづくり (21d)" display="葡萄酒制作" xr:uid="{00000000-0004-0000-2B00-000004000000}"/>
  </hyperlinks>
  <pageMargins left="0.75" right="0.75" top="1" bottom="1" header="0.51" footer="0.51"/>
  <pageSetup paperSize="9" orientation="portrait" horizontalDpi="0" verticalDpi="0"/>
  <headerFooter scaleWithDoc="0"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5">
    <tabColor theme="1" tint="0.249977111117893"/>
  </sheetPr>
  <dimension ref="A1:E9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RowHeight="11.25" x14ac:dyDescent="0.15"/>
  <cols>
    <col min="1" max="1" width="3.33203125" style="3" bestFit="1" customWidth="1"/>
    <col min="2" max="3" width="19.1640625" style="3" bestFit="1" customWidth="1"/>
    <col min="4" max="4" width="55.83203125" style="3" bestFit="1" customWidth="1"/>
    <col min="5" max="5" width="81" style="3" bestFit="1" customWidth="1"/>
    <col min="6" max="16384" width="9.33203125" style="3"/>
  </cols>
  <sheetData>
    <row r="1" spans="1:5" x14ac:dyDescent="0.15">
      <c r="A1" s="441" t="s">
        <v>1152</v>
      </c>
      <c r="B1" s="441" t="s">
        <v>571</v>
      </c>
      <c r="C1" s="441" t="s">
        <v>574</v>
      </c>
      <c r="D1" s="441" t="s">
        <v>4375</v>
      </c>
      <c r="E1" s="441" t="s">
        <v>81</v>
      </c>
    </row>
    <row r="2" spans="1:5" x14ac:dyDescent="0.15">
      <c r="A2" s="999">
        <v>1</v>
      </c>
      <c r="B2" s="442" t="s">
        <v>10347</v>
      </c>
      <c r="C2" s="442" t="s">
        <v>10348</v>
      </c>
      <c r="D2" s="440" t="s">
        <v>4374</v>
      </c>
      <c r="E2" s="440" t="s">
        <v>10349</v>
      </c>
    </row>
    <row r="3" spans="1:5" x14ac:dyDescent="0.15">
      <c r="A3" s="1000"/>
      <c r="B3" s="442" t="s">
        <v>4373</v>
      </c>
      <c r="C3" s="442" t="s">
        <v>10350</v>
      </c>
      <c r="D3" s="440" t="s">
        <v>4370</v>
      </c>
      <c r="E3" s="440" t="s">
        <v>10351</v>
      </c>
    </row>
    <row r="4" spans="1:5" x14ac:dyDescent="0.15">
      <c r="A4" s="1000"/>
      <c r="B4" s="442" t="s">
        <v>10352</v>
      </c>
      <c r="C4" s="442" t="s">
        <v>10353</v>
      </c>
      <c r="D4" s="440" t="s">
        <v>4372</v>
      </c>
      <c r="E4" s="440"/>
    </row>
    <row r="5" spans="1:5" x14ac:dyDescent="0.15">
      <c r="A5" s="1000"/>
      <c r="B5" s="442" t="s">
        <v>10354</v>
      </c>
      <c r="C5" s="442" t="s">
        <v>4371</v>
      </c>
      <c r="D5" s="440" t="s">
        <v>4370</v>
      </c>
      <c r="E5" s="440" t="s">
        <v>10351</v>
      </c>
    </row>
    <row r="6" spans="1:5" x14ac:dyDescent="0.15">
      <c r="A6" s="1000"/>
      <c r="B6" s="442" t="s">
        <v>10355</v>
      </c>
      <c r="C6" s="442" t="s">
        <v>10356</v>
      </c>
      <c r="D6" s="440" t="s">
        <v>4369</v>
      </c>
      <c r="E6" s="440"/>
    </row>
    <row r="7" spans="1:5" x14ac:dyDescent="0.15">
      <c r="A7" s="1000"/>
      <c r="B7" s="442" t="s">
        <v>10357</v>
      </c>
      <c r="C7" s="442" t="s">
        <v>10358</v>
      </c>
      <c r="D7" s="440" t="s">
        <v>4361</v>
      </c>
      <c r="E7" s="440"/>
    </row>
    <row r="8" spans="1:5" x14ac:dyDescent="0.15">
      <c r="A8" s="1000"/>
      <c r="B8" s="990" t="s">
        <v>10359</v>
      </c>
      <c r="C8" s="990"/>
      <c r="D8" s="440" t="s">
        <v>4368</v>
      </c>
      <c r="E8" s="440"/>
    </row>
    <row r="9" spans="1:5" x14ac:dyDescent="0.15">
      <c r="A9" s="1000"/>
      <c r="B9" s="990" t="s">
        <v>4367</v>
      </c>
      <c r="C9" s="990"/>
      <c r="D9" s="440" t="s">
        <v>10360</v>
      </c>
      <c r="E9" s="440" t="s">
        <v>10361</v>
      </c>
    </row>
    <row r="10" spans="1:5" x14ac:dyDescent="0.15">
      <c r="A10" s="1000"/>
      <c r="B10" s="990" t="s">
        <v>10362</v>
      </c>
      <c r="C10" s="990"/>
      <c r="D10" s="440" t="s">
        <v>4366</v>
      </c>
      <c r="E10" s="440"/>
    </row>
    <row r="11" spans="1:5" x14ac:dyDescent="0.15">
      <c r="A11" s="1000"/>
      <c r="B11" s="1002" t="s">
        <v>4365</v>
      </c>
      <c r="C11" s="1002" t="s">
        <v>10363</v>
      </c>
      <c r="D11" s="996" t="s">
        <v>10364</v>
      </c>
      <c r="E11" s="440" t="s">
        <v>10365</v>
      </c>
    </row>
    <row r="12" spans="1:5" x14ac:dyDescent="0.15">
      <c r="A12" s="1001"/>
      <c r="B12" s="1003"/>
      <c r="C12" s="1003"/>
      <c r="D12" s="997"/>
      <c r="E12" s="440" t="s">
        <v>10366</v>
      </c>
    </row>
    <row r="13" spans="1:5" x14ac:dyDescent="0.15">
      <c r="A13" s="991">
        <v>2</v>
      </c>
      <c r="B13" s="990" t="s">
        <v>4364</v>
      </c>
      <c r="C13" s="990"/>
      <c r="D13" s="440" t="s">
        <v>10367</v>
      </c>
      <c r="E13" s="440"/>
    </row>
    <row r="14" spans="1:5" x14ac:dyDescent="0.15">
      <c r="A14" s="991"/>
      <c r="B14" s="990" t="s">
        <v>4363</v>
      </c>
      <c r="C14" s="990"/>
      <c r="D14" s="440" t="s">
        <v>10368</v>
      </c>
      <c r="E14" s="440" t="s">
        <v>10369</v>
      </c>
    </row>
    <row r="15" spans="1:5" x14ac:dyDescent="0.15">
      <c r="A15" s="991"/>
      <c r="B15" s="990" t="s">
        <v>10370</v>
      </c>
      <c r="C15" s="990" t="s">
        <v>10371</v>
      </c>
      <c r="D15" s="998" t="s">
        <v>10372</v>
      </c>
      <c r="E15" s="440" t="s">
        <v>10373</v>
      </c>
    </row>
    <row r="16" spans="1:5" x14ac:dyDescent="0.15">
      <c r="A16" s="991"/>
      <c r="B16" s="990"/>
      <c r="C16" s="990"/>
      <c r="D16" s="998"/>
      <c r="E16" s="440" t="s">
        <v>10374</v>
      </c>
    </row>
    <row r="17" spans="1:5" x14ac:dyDescent="0.15">
      <c r="A17" s="991"/>
      <c r="B17" s="442" t="s">
        <v>10375</v>
      </c>
      <c r="C17" s="442" t="s">
        <v>10376</v>
      </c>
      <c r="D17" s="440" t="s">
        <v>10377</v>
      </c>
      <c r="E17" s="440"/>
    </row>
    <row r="18" spans="1:5" x14ac:dyDescent="0.15">
      <c r="A18" s="991"/>
      <c r="B18" s="442" t="s">
        <v>10378</v>
      </c>
      <c r="C18" s="442" t="s">
        <v>10379</v>
      </c>
      <c r="D18" s="440" t="s">
        <v>10380</v>
      </c>
      <c r="E18" s="440"/>
    </row>
    <row r="19" spans="1:5" x14ac:dyDescent="0.15">
      <c r="A19" s="991"/>
      <c r="B19" s="990" t="s">
        <v>4362</v>
      </c>
      <c r="C19" s="990"/>
      <c r="D19" s="440" t="s">
        <v>4361</v>
      </c>
      <c r="E19" s="440" t="s">
        <v>10381</v>
      </c>
    </row>
    <row r="20" spans="1:5" x14ac:dyDescent="0.15">
      <c r="A20" s="991"/>
      <c r="B20" s="990" t="s">
        <v>10382</v>
      </c>
      <c r="C20" s="990"/>
      <c r="D20" s="440" t="s">
        <v>10383</v>
      </c>
      <c r="E20" s="440"/>
    </row>
    <row r="21" spans="1:5" x14ac:dyDescent="0.15">
      <c r="A21" s="991"/>
      <c r="B21" s="990" t="s">
        <v>4360</v>
      </c>
      <c r="C21" s="990"/>
      <c r="D21" s="440" t="s">
        <v>10384</v>
      </c>
      <c r="E21" s="440" t="s">
        <v>10385</v>
      </c>
    </row>
    <row r="22" spans="1:5" x14ac:dyDescent="0.15">
      <c r="A22" s="991"/>
      <c r="B22" s="442" t="s">
        <v>10386</v>
      </c>
      <c r="C22" s="442" t="s">
        <v>10387</v>
      </c>
      <c r="D22" s="440" t="s">
        <v>10388</v>
      </c>
      <c r="E22" s="440"/>
    </row>
    <row r="23" spans="1:5" ht="12" customHeight="1" x14ac:dyDescent="0.15">
      <c r="A23" s="991"/>
      <c r="B23" s="990" t="s">
        <v>10389</v>
      </c>
      <c r="C23" s="990"/>
      <c r="D23" s="440" t="s">
        <v>10390</v>
      </c>
      <c r="E23" s="440" t="s">
        <v>10391</v>
      </c>
    </row>
    <row r="24" spans="1:5" x14ac:dyDescent="0.15">
      <c r="A24" s="991">
        <v>3</v>
      </c>
      <c r="B24" s="990" t="s">
        <v>10392</v>
      </c>
      <c r="C24" s="990"/>
      <c r="D24" s="440" t="s">
        <v>10393</v>
      </c>
      <c r="E24" s="440"/>
    </row>
    <row r="25" spans="1:5" x14ac:dyDescent="0.15">
      <c r="A25" s="991"/>
      <c r="B25" s="990" t="s">
        <v>4359</v>
      </c>
      <c r="C25" s="990"/>
      <c r="D25" s="440" t="s">
        <v>10394</v>
      </c>
      <c r="E25" s="440" t="s">
        <v>10395</v>
      </c>
    </row>
    <row r="26" spans="1:5" x14ac:dyDescent="0.15">
      <c r="A26" s="991"/>
      <c r="B26" s="990" t="s">
        <v>10396</v>
      </c>
      <c r="C26" s="990"/>
      <c r="D26" s="440" t="s">
        <v>10397</v>
      </c>
      <c r="E26" s="440"/>
    </row>
    <row r="27" spans="1:5" x14ac:dyDescent="0.15">
      <c r="A27" s="991"/>
      <c r="B27" s="990" t="s">
        <v>4358</v>
      </c>
      <c r="C27" s="990"/>
      <c r="D27" s="440" t="s">
        <v>10398</v>
      </c>
      <c r="E27" s="440"/>
    </row>
    <row r="28" spans="1:5" x14ac:dyDescent="0.15">
      <c r="A28" s="991"/>
      <c r="B28" s="990" t="s">
        <v>4357</v>
      </c>
      <c r="C28" s="990"/>
      <c r="D28" s="440" t="s">
        <v>10399</v>
      </c>
      <c r="E28" s="440" t="s">
        <v>10400</v>
      </c>
    </row>
    <row r="29" spans="1:5" x14ac:dyDescent="0.15">
      <c r="A29" s="991"/>
      <c r="B29" s="990" t="s">
        <v>4356</v>
      </c>
      <c r="C29" s="990"/>
      <c r="D29" s="440" t="s">
        <v>4355</v>
      </c>
      <c r="E29" s="440" t="s">
        <v>10401</v>
      </c>
    </row>
    <row r="30" spans="1:5" x14ac:dyDescent="0.15">
      <c r="A30" s="991"/>
      <c r="B30" s="990" t="s">
        <v>10402</v>
      </c>
      <c r="C30" s="990"/>
      <c r="D30" s="440" t="s">
        <v>4354</v>
      </c>
      <c r="E30" s="440"/>
    </row>
    <row r="31" spans="1:5" x14ac:dyDescent="0.15">
      <c r="A31" s="991"/>
      <c r="B31" s="990" t="s">
        <v>182</v>
      </c>
      <c r="C31" s="990"/>
      <c r="D31" s="440" t="s">
        <v>10403</v>
      </c>
      <c r="E31" s="440"/>
    </row>
    <row r="32" spans="1:5" x14ac:dyDescent="0.15">
      <c r="A32" s="991"/>
      <c r="B32" s="990" t="s">
        <v>10404</v>
      </c>
      <c r="C32" s="990"/>
      <c r="D32" s="440" t="s">
        <v>10405</v>
      </c>
      <c r="E32" s="440" t="s">
        <v>10406</v>
      </c>
    </row>
    <row r="33" spans="1:5" x14ac:dyDescent="0.15">
      <c r="A33" s="991"/>
      <c r="B33" s="990" t="s">
        <v>10407</v>
      </c>
      <c r="C33" s="990"/>
      <c r="D33" s="440" t="s">
        <v>10408</v>
      </c>
      <c r="E33" s="440"/>
    </row>
    <row r="34" spans="1:5" x14ac:dyDescent="0.15">
      <c r="A34" s="991">
        <v>4</v>
      </c>
      <c r="B34" s="990" t="s">
        <v>10409</v>
      </c>
      <c r="C34" s="990"/>
      <c r="D34" s="440" t="s">
        <v>10410</v>
      </c>
      <c r="E34" s="440"/>
    </row>
    <row r="35" spans="1:5" x14ac:dyDescent="0.15">
      <c r="A35" s="991"/>
      <c r="B35" s="992" t="s">
        <v>4353</v>
      </c>
      <c r="C35" s="993"/>
      <c r="D35" s="996" t="s">
        <v>10411</v>
      </c>
      <c r="E35" s="440" t="s">
        <v>10412</v>
      </c>
    </row>
    <row r="36" spans="1:5" x14ac:dyDescent="0.15">
      <c r="A36" s="991"/>
      <c r="B36" s="994"/>
      <c r="C36" s="995"/>
      <c r="D36" s="1004"/>
      <c r="E36" s="440" t="s">
        <v>10413</v>
      </c>
    </row>
    <row r="37" spans="1:5" x14ac:dyDescent="0.15">
      <c r="A37" s="991"/>
      <c r="B37" s="1002" t="s">
        <v>4352</v>
      </c>
      <c r="C37" s="1002" t="s">
        <v>10414</v>
      </c>
      <c r="D37" s="996" t="s">
        <v>10415</v>
      </c>
      <c r="E37" s="440" t="s">
        <v>10416</v>
      </c>
    </row>
    <row r="38" spans="1:5" x14ac:dyDescent="0.15">
      <c r="A38" s="991"/>
      <c r="B38" s="1003"/>
      <c r="C38" s="1003"/>
      <c r="D38" s="997"/>
      <c r="E38" s="440" t="s">
        <v>10417</v>
      </c>
    </row>
    <row r="39" spans="1:5" x14ac:dyDescent="0.15">
      <c r="A39" s="991"/>
      <c r="B39" s="990" t="s">
        <v>4351</v>
      </c>
      <c r="C39" s="990"/>
      <c r="D39" s="440" t="s">
        <v>10418</v>
      </c>
      <c r="E39" s="440" t="s">
        <v>10419</v>
      </c>
    </row>
    <row r="40" spans="1:5" x14ac:dyDescent="0.15">
      <c r="A40" s="991"/>
      <c r="B40" s="442" t="s">
        <v>10420</v>
      </c>
      <c r="C40" s="442" t="s">
        <v>10421</v>
      </c>
      <c r="D40" s="440" t="s">
        <v>10422</v>
      </c>
      <c r="E40" s="440" t="s">
        <v>10423</v>
      </c>
    </row>
    <row r="41" spans="1:5" x14ac:dyDescent="0.15">
      <c r="A41" s="991"/>
      <c r="B41" s="990" t="s">
        <v>10424</v>
      </c>
      <c r="C41" s="990"/>
      <c r="D41" s="440" t="s">
        <v>10425</v>
      </c>
      <c r="E41" s="440"/>
    </row>
    <row r="42" spans="1:5" x14ac:dyDescent="0.15">
      <c r="A42" s="991"/>
      <c r="B42" s="990" t="s">
        <v>4350</v>
      </c>
      <c r="C42" s="990"/>
      <c r="D42" s="440" t="s">
        <v>10426</v>
      </c>
      <c r="E42" s="440" t="s">
        <v>10427</v>
      </c>
    </row>
    <row r="43" spans="1:5" x14ac:dyDescent="0.15">
      <c r="A43" s="991"/>
      <c r="B43" s="990" t="s">
        <v>4349</v>
      </c>
      <c r="C43" s="990"/>
      <c r="D43" s="440" t="s">
        <v>10428</v>
      </c>
      <c r="E43" s="440"/>
    </row>
    <row r="44" spans="1:5" x14ac:dyDescent="0.15">
      <c r="A44" s="991"/>
      <c r="B44" s="992" t="s">
        <v>4348</v>
      </c>
      <c r="C44" s="993"/>
      <c r="D44" s="996" t="s">
        <v>10429</v>
      </c>
      <c r="E44" s="440" t="s">
        <v>10430</v>
      </c>
    </row>
    <row r="45" spans="1:5" x14ac:dyDescent="0.15">
      <c r="A45" s="991"/>
      <c r="B45" s="1005"/>
      <c r="C45" s="1006"/>
      <c r="D45" s="997"/>
      <c r="E45" s="440" t="s">
        <v>10431</v>
      </c>
    </row>
    <row r="46" spans="1:5" x14ac:dyDescent="0.15">
      <c r="A46" s="991"/>
      <c r="B46" s="442" t="s">
        <v>4347</v>
      </c>
      <c r="C46" s="442" t="s">
        <v>10432</v>
      </c>
      <c r="D46" s="440" t="s">
        <v>10433</v>
      </c>
      <c r="E46" s="440"/>
    </row>
    <row r="47" spans="1:5" x14ac:dyDescent="0.15">
      <c r="A47" s="991">
        <v>5</v>
      </c>
      <c r="B47" s="990" t="s">
        <v>4346</v>
      </c>
      <c r="C47" s="990"/>
      <c r="D47" s="440" t="s">
        <v>10434</v>
      </c>
      <c r="E47" s="440"/>
    </row>
    <row r="48" spans="1:5" x14ac:dyDescent="0.15">
      <c r="A48" s="991"/>
      <c r="B48" s="990" t="s">
        <v>4345</v>
      </c>
      <c r="C48" s="990"/>
      <c r="D48" s="440" t="s">
        <v>10435</v>
      </c>
      <c r="E48" s="440"/>
    </row>
    <row r="49" spans="1:5" x14ac:dyDescent="0.15">
      <c r="A49" s="991"/>
      <c r="B49" s="990" t="s">
        <v>10436</v>
      </c>
      <c r="C49" s="990"/>
      <c r="D49" s="440" t="s">
        <v>10437</v>
      </c>
      <c r="E49" s="996" t="s">
        <v>10438</v>
      </c>
    </row>
    <row r="50" spans="1:5" x14ac:dyDescent="0.15">
      <c r="A50" s="991"/>
      <c r="B50" s="990" t="s">
        <v>10439</v>
      </c>
      <c r="C50" s="990"/>
      <c r="D50" s="440" t="s">
        <v>10440</v>
      </c>
      <c r="E50" s="1004"/>
    </row>
    <row r="51" spans="1:5" x14ac:dyDescent="0.15">
      <c r="A51" s="991"/>
      <c r="B51" s="990" t="s">
        <v>4344</v>
      </c>
      <c r="C51" s="990"/>
      <c r="D51" s="440" t="s">
        <v>10441</v>
      </c>
      <c r="E51" s="1004"/>
    </row>
    <row r="52" spans="1:5" x14ac:dyDescent="0.15">
      <c r="A52" s="991"/>
      <c r="B52" s="990" t="s">
        <v>10442</v>
      </c>
      <c r="C52" s="990"/>
      <c r="D52" s="440" t="s">
        <v>10443</v>
      </c>
      <c r="E52" s="997"/>
    </row>
    <row r="53" spans="1:5" ht="14.25" x14ac:dyDescent="0.15">
      <c r="A53" s="991"/>
      <c r="B53" s="990" t="s">
        <v>4343</v>
      </c>
      <c r="C53" s="990"/>
      <c r="D53" s="440" t="s">
        <v>10528</v>
      </c>
      <c r="E53" s="440" t="s">
        <v>10444</v>
      </c>
    </row>
    <row r="54" spans="1:5" x14ac:dyDescent="0.15">
      <c r="A54" s="991"/>
      <c r="B54" s="990" t="s">
        <v>4342</v>
      </c>
      <c r="C54" s="990"/>
      <c r="D54" s="440" t="s">
        <v>10445</v>
      </c>
      <c r="E54" s="440"/>
    </row>
    <row r="55" spans="1:5" ht="14.25" x14ac:dyDescent="0.15">
      <c r="A55" s="991"/>
      <c r="B55" s="990" t="s">
        <v>4341</v>
      </c>
      <c r="C55" s="990"/>
      <c r="D55" s="440" t="s">
        <v>10446</v>
      </c>
      <c r="E55" s="440" t="s">
        <v>10529</v>
      </c>
    </row>
    <row r="56" spans="1:5" x14ac:dyDescent="0.15">
      <c r="A56" s="991"/>
      <c r="B56" s="442" t="s">
        <v>4340</v>
      </c>
      <c r="C56" s="442" t="s">
        <v>4339</v>
      </c>
      <c r="D56" s="440" t="s">
        <v>10447</v>
      </c>
      <c r="E56" s="440" t="s">
        <v>10448</v>
      </c>
    </row>
    <row r="57" spans="1:5" x14ac:dyDescent="0.15">
      <c r="A57" s="991">
        <v>6</v>
      </c>
      <c r="B57" s="990" t="s">
        <v>4338</v>
      </c>
      <c r="C57" s="990"/>
      <c r="D57" s="440" t="s">
        <v>10449</v>
      </c>
      <c r="E57" s="440"/>
    </row>
    <row r="58" spans="1:5" x14ac:dyDescent="0.15">
      <c r="A58" s="991"/>
      <c r="B58" s="990" t="s">
        <v>10450</v>
      </c>
      <c r="C58" s="990"/>
      <c r="D58" s="440" t="s">
        <v>10451</v>
      </c>
      <c r="E58" s="440"/>
    </row>
    <row r="59" spans="1:5" x14ac:dyDescent="0.15">
      <c r="A59" s="991"/>
      <c r="B59" s="990" t="s">
        <v>10452</v>
      </c>
      <c r="C59" s="990"/>
      <c r="D59" s="440" t="s">
        <v>10453</v>
      </c>
      <c r="E59" s="440"/>
    </row>
    <row r="60" spans="1:5" x14ac:dyDescent="0.15">
      <c r="A60" s="991"/>
      <c r="B60" s="990" t="s">
        <v>4337</v>
      </c>
      <c r="C60" s="990" t="s">
        <v>4336</v>
      </c>
      <c r="D60" s="998" t="s">
        <v>10454</v>
      </c>
      <c r="E60" s="440" t="s">
        <v>10455</v>
      </c>
    </row>
    <row r="61" spans="1:5" x14ac:dyDescent="0.15">
      <c r="A61" s="991"/>
      <c r="B61" s="990"/>
      <c r="C61" s="990"/>
      <c r="D61" s="998"/>
      <c r="E61" s="440" t="s">
        <v>10456</v>
      </c>
    </row>
    <row r="62" spans="1:5" x14ac:dyDescent="0.15">
      <c r="A62" s="991"/>
      <c r="B62" s="990" t="s">
        <v>4335</v>
      </c>
      <c r="C62" s="990"/>
      <c r="D62" s="440" t="s">
        <v>10457</v>
      </c>
      <c r="E62" s="440"/>
    </row>
    <row r="63" spans="1:5" x14ac:dyDescent="0.15">
      <c r="A63" s="991"/>
      <c r="B63" s="990" t="s">
        <v>4334</v>
      </c>
      <c r="C63" s="990"/>
      <c r="D63" s="440" t="s">
        <v>10458</v>
      </c>
      <c r="E63" s="440" t="s">
        <v>10459</v>
      </c>
    </row>
    <row r="64" spans="1:5" x14ac:dyDescent="0.15">
      <c r="A64" s="991"/>
      <c r="B64" s="990" t="s">
        <v>4333</v>
      </c>
      <c r="C64" s="990"/>
      <c r="D64" s="440" t="s">
        <v>10460</v>
      </c>
      <c r="E64" s="440"/>
    </row>
    <row r="65" spans="1:5" x14ac:dyDescent="0.15">
      <c r="A65" s="991"/>
      <c r="B65" s="990" t="s">
        <v>4332</v>
      </c>
      <c r="C65" s="990"/>
      <c r="D65" s="440" t="s">
        <v>10461</v>
      </c>
      <c r="E65" s="440" t="s">
        <v>10462</v>
      </c>
    </row>
    <row r="66" spans="1:5" x14ac:dyDescent="0.15">
      <c r="A66" s="991"/>
      <c r="B66" s="990" t="s">
        <v>4331</v>
      </c>
      <c r="C66" s="990"/>
      <c r="D66" s="440" t="s">
        <v>10463</v>
      </c>
      <c r="E66" s="440"/>
    </row>
    <row r="67" spans="1:5" x14ac:dyDescent="0.15">
      <c r="A67" s="991"/>
      <c r="B67" s="990" t="s">
        <v>4330</v>
      </c>
      <c r="C67" s="990"/>
      <c r="D67" s="440" t="s">
        <v>10464</v>
      </c>
      <c r="E67" s="440" t="s">
        <v>10465</v>
      </c>
    </row>
    <row r="68" spans="1:5" x14ac:dyDescent="0.15">
      <c r="A68" s="991">
        <v>7</v>
      </c>
      <c r="B68" s="990" t="s">
        <v>4329</v>
      </c>
      <c r="C68" s="990"/>
      <c r="D68" s="440" t="s">
        <v>10466</v>
      </c>
      <c r="E68" s="440" t="s">
        <v>10467</v>
      </c>
    </row>
    <row r="69" spans="1:5" x14ac:dyDescent="0.15">
      <c r="A69" s="991"/>
      <c r="B69" s="990" t="s">
        <v>10468</v>
      </c>
      <c r="C69" s="990"/>
      <c r="D69" s="440" t="s">
        <v>10469</v>
      </c>
      <c r="E69" s="440" t="s">
        <v>10470</v>
      </c>
    </row>
    <row r="70" spans="1:5" x14ac:dyDescent="0.15">
      <c r="A70" s="991"/>
      <c r="B70" s="990" t="s">
        <v>4328</v>
      </c>
      <c r="C70" s="990"/>
      <c r="D70" s="440" t="s">
        <v>10471</v>
      </c>
      <c r="E70" s="440" t="s">
        <v>10472</v>
      </c>
    </row>
    <row r="71" spans="1:5" x14ac:dyDescent="0.15">
      <c r="A71" s="991"/>
      <c r="B71" s="442" t="s">
        <v>10473</v>
      </c>
      <c r="C71" s="442" t="s">
        <v>10474</v>
      </c>
      <c r="D71" s="440" t="s">
        <v>10475</v>
      </c>
      <c r="E71" s="440" t="s">
        <v>10476</v>
      </c>
    </row>
    <row r="72" spans="1:5" x14ac:dyDescent="0.15">
      <c r="A72" s="991"/>
      <c r="B72" s="990" t="s">
        <v>10477</v>
      </c>
      <c r="C72" s="990"/>
      <c r="D72" s="440" t="s">
        <v>10478</v>
      </c>
      <c r="E72" s="440" t="s">
        <v>10479</v>
      </c>
    </row>
    <row r="73" spans="1:5" x14ac:dyDescent="0.15">
      <c r="A73" s="991"/>
      <c r="B73" s="1002" t="s">
        <v>4327</v>
      </c>
      <c r="C73" s="1002" t="s">
        <v>10480</v>
      </c>
      <c r="D73" s="996" t="s">
        <v>10481</v>
      </c>
      <c r="E73" s="440" t="s">
        <v>10482</v>
      </c>
    </row>
    <row r="74" spans="1:5" x14ac:dyDescent="0.15">
      <c r="A74" s="991"/>
      <c r="B74" s="1003"/>
      <c r="C74" s="1003"/>
      <c r="D74" s="997"/>
      <c r="E74" s="440" t="s">
        <v>10483</v>
      </c>
    </row>
    <row r="75" spans="1:5" x14ac:dyDescent="0.15">
      <c r="A75" s="991"/>
      <c r="B75" s="442" t="s">
        <v>4326</v>
      </c>
      <c r="C75" s="442" t="s">
        <v>4325</v>
      </c>
      <c r="D75" s="440" t="s">
        <v>10484</v>
      </c>
      <c r="E75" s="440" t="s">
        <v>10485</v>
      </c>
    </row>
    <row r="76" spans="1:5" x14ac:dyDescent="0.15">
      <c r="A76" s="991"/>
      <c r="B76" s="990" t="s">
        <v>4324</v>
      </c>
      <c r="C76" s="990"/>
      <c r="D76" s="440" t="s">
        <v>10486</v>
      </c>
      <c r="E76" s="440" t="s">
        <v>10487</v>
      </c>
    </row>
    <row r="77" spans="1:5" x14ac:dyDescent="0.15">
      <c r="A77" s="991"/>
      <c r="B77" s="990" t="s">
        <v>10488</v>
      </c>
      <c r="C77" s="990"/>
      <c r="D77" s="440" t="s">
        <v>10489</v>
      </c>
      <c r="E77" s="440" t="s">
        <v>10490</v>
      </c>
    </row>
    <row r="78" spans="1:5" x14ac:dyDescent="0.15">
      <c r="A78" s="991"/>
      <c r="B78" s="990" t="s">
        <v>10491</v>
      </c>
      <c r="C78" s="990"/>
      <c r="D78" s="440" t="s">
        <v>10492</v>
      </c>
      <c r="E78" s="440" t="s">
        <v>10493</v>
      </c>
    </row>
    <row r="79" spans="1:5" x14ac:dyDescent="0.15">
      <c r="A79" s="991">
        <v>8</v>
      </c>
      <c r="B79" s="990" t="s">
        <v>4323</v>
      </c>
      <c r="C79" s="990"/>
      <c r="D79" s="440" t="s">
        <v>10494</v>
      </c>
      <c r="E79" s="440" t="s">
        <v>10495</v>
      </c>
    </row>
    <row r="80" spans="1:5" x14ac:dyDescent="0.15">
      <c r="A80" s="991"/>
      <c r="B80" s="442" t="s">
        <v>10496</v>
      </c>
      <c r="C80" s="442" t="s">
        <v>10497</v>
      </c>
      <c r="D80" s="440" t="s">
        <v>10498</v>
      </c>
      <c r="E80" s="996" t="s">
        <v>10499</v>
      </c>
    </row>
    <row r="81" spans="1:5" x14ac:dyDescent="0.15">
      <c r="A81" s="991"/>
      <c r="B81" s="990" t="s">
        <v>10500</v>
      </c>
      <c r="C81" s="990"/>
      <c r="D81" s="440" t="s">
        <v>10501</v>
      </c>
      <c r="E81" s="997"/>
    </row>
    <row r="82" spans="1:5" x14ac:dyDescent="0.15">
      <c r="A82" s="991"/>
      <c r="B82" s="442" t="s">
        <v>4322</v>
      </c>
      <c r="C82" s="442" t="s">
        <v>4321</v>
      </c>
      <c r="D82" s="440" t="s">
        <v>10502</v>
      </c>
      <c r="E82" s="440" t="s">
        <v>10503</v>
      </c>
    </row>
    <row r="83" spans="1:5" x14ac:dyDescent="0.15">
      <c r="A83" s="991"/>
      <c r="B83" s="990" t="s">
        <v>4320</v>
      </c>
      <c r="C83" s="990"/>
      <c r="D83" s="440" t="s">
        <v>10504</v>
      </c>
      <c r="E83" s="440" t="s">
        <v>10505</v>
      </c>
    </row>
    <row r="84" spans="1:5" x14ac:dyDescent="0.15">
      <c r="A84" s="991"/>
      <c r="B84" s="990" t="s">
        <v>10506</v>
      </c>
      <c r="C84" s="990"/>
      <c r="D84" s="440" t="s">
        <v>10507</v>
      </c>
      <c r="E84" s="440" t="s">
        <v>10508</v>
      </c>
    </row>
    <row r="85" spans="1:5" x14ac:dyDescent="0.15">
      <c r="A85" s="991" t="s">
        <v>103</v>
      </c>
      <c r="B85" s="990" t="s">
        <v>10509</v>
      </c>
      <c r="C85" s="990"/>
      <c r="D85" s="440" t="s">
        <v>10510</v>
      </c>
      <c r="E85" s="440"/>
    </row>
    <row r="86" spans="1:5" x14ac:dyDescent="0.15">
      <c r="A86" s="991"/>
      <c r="B86" s="990" t="s">
        <v>4319</v>
      </c>
      <c r="C86" s="990"/>
      <c r="D86" s="440" t="s">
        <v>10511</v>
      </c>
      <c r="E86" s="440"/>
    </row>
    <row r="87" spans="1:5" x14ac:dyDescent="0.15">
      <c r="A87" s="991"/>
      <c r="B87" s="990" t="s">
        <v>4318</v>
      </c>
      <c r="C87" s="990" t="s">
        <v>4317</v>
      </c>
      <c r="D87" s="998" t="s">
        <v>10512</v>
      </c>
      <c r="E87" s="440" t="s">
        <v>10513</v>
      </c>
    </row>
    <row r="88" spans="1:5" x14ac:dyDescent="0.15">
      <c r="A88" s="991"/>
      <c r="B88" s="990"/>
      <c r="C88" s="990"/>
      <c r="D88" s="998"/>
      <c r="E88" s="440" t="s">
        <v>10514</v>
      </c>
    </row>
    <row r="89" spans="1:5" x14ac:dyDescent="0.15">
      <c r="A89" s="991"/>
      <c r="B89" s="990"/>
      <c r="C89" s="990"/>
      <c r="D89" s="998"/>
      <c r="E89" s="440" t="s">
        <v>10515</v>
      </c>
    </row>
    <row r="90" spans="1:5" x14ac:dyDescent="0.15">
      <c r="A90" s="991"/>
      <c r="B90" s="990" t="s">
        <v>4316</v>
      </c>
      <c r="C90" s="990" t="s">
        <v>4315</v>
      </c>
      <c r="D90" s="998" t="s">
        <v>10512</v>
      </c>
      <c r="E90" s="440" t="s">
        <v>10516</v>
      </c>
    </row>
    <row r="91" spans="1:5" x14ac:dyDescent="0.15">
      <c r="A91" s="991"/>
      <c r="B91" s="990"/>
      <c r="C91" s="990"/>
      <c r="D91" s="998"/>
      <c r="E91" s="440" t="s">
        <v>10514</v>
      </c>
    </row>
    <row r="92" spans="1:5" x14ac:dyDescent="0.15">
      <c r="A92" s="991"/>
      <c r="B92" s="990"/>
      <c r="C92" s="990"/>
      <c r="D92" s="998"/>
      <c r="E92" s="440" t="s">
        <v>10517</v>
      </c>
    </row>
    <row r="93" spans="1:5" x14ac:dyDescent="0.15">
      <c r="A93" s="991"/>
      <c r="B93" s="990" t="s">
        <v>10518</v>
      </c>
      <c r="C93" s="990"/>
      <c r="D93" s="440" t="s">
        <v>10519</v>
      </c>
      <c r="E93" s="440" t="s">
        <v>10520</v>
      </c>
    </row>
    <row r="94" spans="1:5" x14ac:dyDescent="0.15">
      <c r="A94" s="991"/>
      <c r="B94" s="442" t="s">
        <v>4314</v>
      </c>
      <c r="C94" s="442" t="s">
        <v>10521</v>
      </c>
      <c r="D94" s="440" t="s">
        <v>10522</v>
      </c>
      <c r="E94" s="440" t="s">
        <v>10523</v>
      </c>
    </row>
    <row r="95" spans="1:5" x14ac:dyDescent="0.15">
      <c r="A95" s="991"/>
      <c r="B95" s="442" t="s">
        <v>10524</v>
      </c>
      <c r="C95" s="442" t="s">
        <v>10525</v>
      </c>
      <c r="D95" s="440" t="s">
        <v>10526</v>
      </c>
      <c r="E95" s="440" t="s">
        <v>10527</v>
      </c>
    </row>
  </sheetData>
  <mergeCells count="92">
    <mergeCell ref="A79:A84"/>
    <mergeCell ref="E80:E81"/>
    <mergeCell ref="B83:C83"/>
    <mergeCell ref="B84:C84"/>
    <mergeCell ref="A85:A95"/>
    <mergeCell ref="B85:C85"/>
    <mergeCell ref="B86:C86"/>
    <mergeCell ref="B87:B89"/>
    <mergeCell ref="C87:C89"/>
    <mergeCell ref="D87:D89"/>
    <mergeCell ref="B90:B92"/>
    <mergeCell ref="C90:C92"/>
    <mergeCell ref="D90:D92"/>
    <mergeCell ref="B93:C93"/>
    <mergeCell ref="B79:C79"/>
    <mergeCell ref="B81:C81"/>
    <mergeCell ref="A68:A78"/>
    <mergeCell ref="B70:C70"/>
    <mergeCell ref="B73:B74"/>
    <mergeCell ref="C73:C74"/>
    <mergeCell ref="D73:D74"/>
    <mergeCell ref="B77:C77"/>
    <mergeCell ref="B76:C76"/>
    <mergeCell ref="B78:C78"/>
    <mergeCell ref="E49:E52"/>
    <mergeCell ref="B52:C52"/>
    <mergeCell ref="A57:A67"/>
    <mergeCell ref="B57:C57"/>
    <mergeCell ref="B60:B61"/>
    <mergeCell ref="C60:C61"/>
    <mergeCell ref="D60:D61"/>
    <mergeCell ref="B67:C67"/>
    <mergeCell ref="B53:C53"/>
    <mergeCell ref="B54:C54"/>
    <mergeCell ref="B55:C55"/>
    <mergeCell ref="B49:C49"/>
    <mergeCell ref="B50:C50"/>
    <mergeCell ref="B51:C51"/>
    <mergeCell ref="B66:C66"/>
    <mergeCell ref="B62:C62"/>
    <mergeCell ref="D35:D36"/>
    <mergeCell ref="B37:B38"/>
    <mergeCell ref="C37:C38"/>
    <mergeCell ref="D37:D38"/>
    <mergeCell ref="B44:C45"/>
    <mergeCell ref="D44:D45"/>
    <mergeCell ref="D11:D12"/>
    <mergeCell ref="A13:A23"/>
    <mergeCell ref="B14:C14"/>
    <mergeCell ref="B15:B16"/>
    <mergeCell ref="C15:C16"/>
    <mergeCell ref="D15:D16"/>
    <mergeCell ref="B21:C21"/>
    <mergeCell ref="B13:C13"/>
    <mergeCell ref="A2:A12"/>
    <mergeCell ref="B8:C8"/>
    <mergeCell ref="B9:C9"/>
    <mergeCell ref="B10:C10"/>
    <mergeCell ref="B11:B12"/>
    <mergeCell ref="C11:C12"/>
    <mergeCell ref="B30:C30"/>
    <mergeCell ref="B31:C31"/>
    <mergeCell ref="B19:C19"/>
    <mergeCell ref="B20:C20"/>
    <mergeCell ref="B23:C23"/>
    <mergeCell ref="B24:C24"/>
    <mergeCell ref="B25:C25"/>
    <mergeCell ref="B26:C26"/>
    <mergeCell ref="B27:C27"/>
    <mergeCell ref="B28:C28"/>
    <mergeCell ref="A24:A33"/>
    <mergeCell ref="A34:A46"/>
    <mergeCell ref="A47:A56"/>
    <mergeCell ref="B58:C58"/>
    <mergeCell ref="B59:C59"/>
    <mergeCell ref="B47:C47"/>
    <mergeCell ref="B48:C48"/>
    <mergeCell ref="B32:C32"/>
    <mergeCell ref="B41:C41"/>
    <mergeCell ref="B42:C42"/>
    <mergeCell ref="B43:C43"/>
    <mergeCell ref="B33:C33"/>
    <mergeCell ref="B39:C39"/>
    <mergeCell ref="B34:C34"/>
    <mergeCell ref="B35:C36"/>
    <mergeCell ref="B29:C29"/>
    <mergeCell ref="B63:C63"/>
    <mergeCell ref="B64:C64"/>
    <mergeCell ref="B65:C65"/>
    <mergeCell ref="B69:C69"/>
    <mergeCell ref="B72:C72"/>
    <mergeCell ref="B68:C68"/>
  </mergeCells>
  <phoneticPr fontId="1" type="noConversion"/>
  <pageMargins left="0.75" right="0.75" top="1" bottom="1" header="0.51" footer="0.51"/>
  <pageSetup paperSize="9" orientation="portrait" horizontalDpi="0" verticalDpi="0" r:id="rId1"/>
  <headerFooter scaleWithDoc="0"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3111E5-8C30-462C-AE04-02529E18AA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45</vt:i4>
      </vt:variant>
      <vt:variant>
        <vt:lpstr>命名范围</vt:lpstr>
      </vt:variant>
      <vt:variant>
        <vt:i4>33</vt:i4>
      </vt:variant>
    </vt:vector>
  </HeadingPairs>
  <TitlesOfParts>
    <vt:vector size="78" baseType="lpstr">
      <vt:lpstr>装逼建议</vt:lpstr>
      <vt:lpstr>关于</vt:lpstr>
      <vt:lpstr>金手指</vt:lpstr>
      <vt:lpstr>一些姿势</vt:lpstr>
      <vt:lpstr>世界地图</vt:lpstr>
      <vt:lpstr>全敌数据保留</vt:lpstr>
      <vt:lpstr>C装置</vt:lpstr>
      <vt:lpstr>引擎</vt:lpstr>
      <vt:lpstr>主炮</vt:lpstr>
      <vt:lpstr>副炮</vt:lpstr>
      <vt:lpstr>S-E</vt:lpstr>
      <vt:lpstr>固定武器</vt:lpstr>
      <vt:lpstr>战车装备入手方法</vt:lpstr>
      <vt:lpstr>烤串炮</vt:lpstr>
      <vt:lpstr>烤串零件位置</vt:lpstr>
      <vt:lpstr>生化坦克</vt:lpstr>
      <vt:lpstr>出租坦克</vt:lpstr>
      <vt:lpstr>特性</vt:lpstr>
      <vt:lpstr>底盘基本数据</vt:lpstr>
      <vt:lpstr>人类技能</vt:lpstr>
      <vt:lpstr>职业技能</vt:lpstr>
      <vt:lpstr>人物成长</vt:lpstr>
      <vt:lpstr>人类武器</vt:lpstr>
      <vt:lpstr>犬类武器</vt:lpstr>
      <vt:lpstr>头防具</vt:lpstr>
      <vt:lpstr>体防具</vt:lpstr>
      <vt:lpstr>腕用防具</vt:lpstr>
      <vt:lpstr>足防具</vt:lpstr>
      <vt:lpstr>饰品</vt:lpstr>
      <vt:lpstr>车载道具</vt:lpstr>
      <vt:lpstr>道具</vt:lpstr>
      <vt:lpstr>回复道具</vt:lpstr>
      <vt:lpstr>战斗道具</vt:lpstr>
      <vt:lpstr>宇宙UFO</vt:lpstr>
      <vt:lpstr>全敌数据</vt:lpstr>
      <vt:lpstr>独立&amp;BOSS&amp;赏金首</vt:lpstr>
      <vt:lpstr>挖掘商</vt:lpstr>
      <vt:lpstr>周目店</vt:lpstr>
      <vt:lpstr>蓝色密码箱</vt:lpstr>
      <vt:lpstr>埋藏物</vt:lpstr>
      <vt:lpstr>击破数&amp;图鉴</vt:lpstr>
      <vt:lpstr>狩猎</vt:lpstr>
      <vt:lpstr>遇见</vt:lpstr>
      <vt:lpstr>任务</vt:lpstr>
      <vt:lpstr>全称号</vt:lpstr>
      <vt:lpstr>人类技能!_FilterDatabase</vt:lpstr>
      <vt:lpstr>'独立&amp;BOSS&amp;赏金首'!HP率</vt:lpstr>
      <vt:lpstr>全敌数据!HP率</vt:lpstr>
      <vt:lpstr>底盘基本数据_列表</vt:lpstr>
      <vt:lpstr>底盘基本数据_名称</vt:lpstr>
      <vt:lpstr>底盘基础_车位</vt:lpstr>
      <vt:lpstr>底盘基础_防御</vt:lpstr>
      <vt:lpstr>底盘基础_类型</vt:lpstr>
      <vt:lpstr>底盘基础_重量</vt:lpstr>
      <vt:lpstr>世界地图!高</vt:lpstr>
      <vt:lpstr>'独立&amp;BOSS&amp;赏金首'!攻击率</vt:lpstr>
      <vt:lpstr>全敌数据!攻击率</vt:lpstr>
      <vt:lpstr>护士</vt:lpstr>
      <vt:lpstr>'独立&amp;BOSS&amp;赏金首'!回避率</vt:lpstr>
      <vt:lpstr>全敌数据!回避率</vt:lpstr>
      <vt:lpstr>机械师</vt:lpstr>
      <vt:lpstr>'独立&amp;BOSS&amp;赏金首'!金钱率</vt:lpstr>
      <vt:lpstr>全敌数据!金钱率</vt:lpstr>
      <vt:lpstr>'独立&amp;BOSS&amp;赏金首'!经验率</vt:lpstr>
      <vt:lpstr>全敌数据!经验率</vt:lpstr>
      <vt:lpstr>世界地图!宽</vt:lpstr>
      <vt:lpstr>猎人</vt:lpstr>
      <vt:lpstr>'独立&amp;BOSS&amp;赏金首'!命中率</vt:lpstr>
      <vt:lpstr>全敌数据!命中率</vt:lpstr>
      <vt:lpstr>'独立&amp;BOSS&amp;赏金首'!难度</vt:lpstr>
      <vt:lpstr>全敌数据!难度</vt:lpstr>
      <vt:lpstr>骑士</vt:lpstr>
      <vt:lpstr>士兵</vt:lpstr>
      <vt:lpstr>摔跤手</vt:lpstr>
      <vt:lpstr>'独立&amp;BOSS&amp;赏金首'!速度率</vt:lpstr>
      <vt:lpstr>全敌数据!速度率</vt:lpstr>
      <vt:lpstr>舞斗</vt:lpstr>
      <vt:lpstr>艺术家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MM4数据资料</dc:title>
  <dc:creator>雷克斯.派;Nozomi</dc:creator>
  <cp:lastModifiedBy>雷克斯.派</cp:lastModifiedBy>
  <dcterms:created xsi:type="dcterms:W3CDTF">2017-12-21T15:20:02Z</dcterms:created>
  <dcterms:modified xsi:type="dcterms:W3CDTF">2020-12-06T16:26:54Z</dcterms:modified>
</cp:coreProperties>
</file>